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jlozanor\Desktop\30_10_25 PMI - OCI gestión de accesos\RECTIFICADO\"/>
    </mc:Choice>
  </mc:AlternateContent>
  <xr:revisionPtr revIDLastSave="0" documentId="13_ncr:1_{E9E6E24A-8DA3-490B-B0EF-49D6BC4B34D8}" xr6:coauthVersionLast="47" xr6:coauthVersionMax="47" xr10:uidLastSave="{00000000-0000-0000-0000-000000000000}"/>
  <bookViews>
    <workbookView xWindow="20370" yWindow="-120" windowWidth="24240" windowHeight="13020" tabRatio="542" firstSheet="1" activeTab="1" xr2:uid="{00000000-000D-0000-FFFF-FFFF00000000}"/>
  </bookViews>
  <sheets>
    <sheet name="RESUMEN TOTAL PMI" sheetId="22" state="hidden" r:id="rId1"/>
    <sheet name="PMI" sheetId="20" r:id="rId2"/>
    <sheet name="CGR" sheetId="16" state="hidden" r:id="rId3"/>
    <sheet name="OCI" sheetId="17" state="hidden" r:id="rId4"/>
    <sheet name="AGN" sheetId="19" state="hidden" r:id="rId5"/>
    <sheet name="ITRC" sheetId="2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4" hidden="1">AGN!$B$10:$R$10</definedName>
    <definedName name="_xlnm._FilterDatabase" localSheetId="2" hidden="1">CGR!$A$10:$Q$10</definedName>
    <definedName name="_xlnm._FilterDatabase" localSheetId="5" hidden="1">ITRC!$A$10:$Q$10</definedName>
    <definedName name="_xlnm._FilterDatabase" localSheetId="3" hidden="1">OCI!$A$10:$Q$10</definedName>
    <definedName name="_xlnm._FilterDatabase" localSheetId="1" hidden="1">PMI!$A$9:$Q$2727</definedName>
    <definedName name="FECHA_ACTUALIZACION">PMI!$Q$7</definedName>
    <definedName name="FECHA_CGR">PMI!$Q$4</definedName>
    <definedName name="FECHA_ITRC">PMI!$Q$5</definedName>
    <definedName name="FECHA_OCI">PMI!$Q$6</definedName>
  </definedNames>
  <calcPr calcId="191028"/>
  <pivotCaches>
    <pivotCache cacheId="0" r:id="rId16"/>
    <pivotCache cacheId="1" r:id="rId17"/>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27" i="20" l="1"/>
  <c r="Q2727" i="20" s="1"/>
  <c r="M2727" i="20"/>
  <c r="P2726" i="20"/>
  <c r="Q2726" i="20" s="1"/>
  <c r="M2726" i="20"/>
  <c r="P2725" i="20"/>
  <c r="Q2725" i="20" s="1"/>
  <c r="M2725" i="20"/>
  <c r="P2724" i="20"/>
  <c r="Q2724" i="20" s="1"/>
  <c r="M2724" i="20"/>
  <c r="P2723" i="20"/>
  <c r="Q2723" i="20" s="1"/>
  <c r="M2723" i="20"/>
  <c r="P2722" i="20"/>
  <c r="Q2722" i="20" s="1"/>
  <c r="M2722" i="20"/>
  <c r="P2721" i="20"/>
  <c r="Q2721" i="20" s="1"/>
  <c r="M2721" i="20"/>
  <c r="P2720" i="20"/>
  <c r="Q2720" i="20" s="1"/>
  <c r="M2720" i="20"/>
  <c r="P2719" i="20"/>
  <c r="Q2719" i="20" s="1"/>
  <c r="M2719" i="20"/>
  <c r="P2718" i="20"/>
  <c r="Q2718" i="20" s="1"/>
  <c r="M2718" i="20"/>
  <c r="P2717" i="20"/>
  <c r="Q2717" i="20" s="1"/>
  <c r="M2717" i="20"/>
  <c r="P2716" i="20"/>
  <c r="Q2716" i="20" s="1"/>
  <c r="M2716" i="20"/>
  <c r="P2715" i="20"/>
  <c r="Q2715" i="20" s="1"/>
  <c r="M2715" i="20"/>
  <c r="P2714" i="20"/>
  <c r="Q2714" i="20" s="1"/>
  <c r="M2714" i="20"/>
  <c r="P2713" i="20"/>
  <c r="Q2713" i="20" s="1"/>
  <c r="M2713" i="20"/>
  <c r="P2712" i="20"/>
  <c r="Q2712" i="20" s="1"/>
  <c r="M2712" i="20"/>
  <c r="P2711" i="20"/>
  <c r="Q2711" i="20" s="1"/>
  <c r="M2711" i="20"/>
  <c r="P2710" i="20"/>
  <c r="Q2710" i="20" s="1"/>
  <c r="M2710" i="20"/>
  <c r="P2709" i="20"/>
  <c r="Q2709" i="20" s="1"/>
  <c r="M2709" i="20"/>
  <c r="P2708" i="20"/>
  <c r="Q2708" i="20" s="1"/>
  <c r="M2708" i="20"/>
  <c r="P2707" i="20"/>
  <c r="Q2707" i="20" s="1"/>
  <c r="M2707" i="20"/>
  <c r="P2706" i="20"/>
  <c r="Q2706" i="20" s="1"/>
  <c r="M2706" i="20"/>
  <c r="P2705" i="20"/>
  <c r="Q2705" i="20" s="1"/>
  <c r="M2705" i="20"/>
  <c r="P2704" i="20"/>
  <c r="Q2704" i="20" s="1"/>
  <c r="M2704" i="20"/>
  <c r="P2703" i="20"/>
  <c r="Q2703" i="20" s="1"/>
  <c r="M2703" i="20"/>
  <c r="P2702" i="20"/>
  <c r="Q2702" i="20" s="1"/>
  <c r="M2702" i="20"/>
  <c r="P2701" i="20"/>
  <c r="Q2701" i="20" s="1"/>
  <c r="M2701" i="20"/>
  <c r="P2700" i="20"/>
  <c r="Q2700" i="20" s="1"/>
  <c r="M2700" i="20"/>
  <c r="P2699" i="20"/>
  <c r="Q2699" i="20" s="1"/>
  <c r="M2699" i="20"/>
  <c r="P2698" i="20"/>
  <c r="Q2698" i="20" s="1"/>
  <c r="M2698" i="20"/>
  <c r="P2697" i="20"/>
  <c r="Q2697" i="20" s="1"/>
  <c r="M2697" i="20"/>
  <c r="P2696" i="20"/>
  <c r="Q2696" i="20" s="1"/>
  <c r="M2696" i="20"/>
  <c r="P2695" i="20"/>
  <c r="Q2695" i="20" s="1"/>
  <c r="M2695" i="20"/>
  <c r="P2694" i="20"/>
  <c r="Q2694" i="20" s="1"/>
  <c r="M2694" i="20"/>
  <c r="P2693" i="20"/>
  <c r="Q2693" i="20" s="1"/>
  <c r="M2693" i="20"/>
  <c r="P2692" i="20"/>
  <c r="Q2692" i="20" s="1"/>
  <c r="M2692" i="20"/>
  <c r="P2691" i="20"/>
  <c r="Q2691" i="20" s="1"/>
  <c r="M2691" i="20"/>
  <c r="P2690" i="20"/>
  <c r="Q2690" i="20" s="1"/>
  <c r="M2690" i="20"/>
  <c r="P2689" i="20"/>
  <c r="Q2689" i="20" s="1"/>
  <c r="M2689" i="20"/>
  <c r="P2688" i="20"/>
  <c r="Q2688" i="20" s="1"/>
  <c r="M2688" i="20"/>
  <c r="P2687" i="20"/>
  <c r="Q2687" i="20" s="1"/>
  <c r="M2687" i="20"/>
  <c r="P2686" i="20"/>
  <c r="Q2686" i="20" s="1"/>
  <c r="M2686" i="20"/>
  <c r="P2685" i="20"/>
  <c r="Q2685" i="20" s="1"/>
  <c r="M2685" i="20"/>
  <c r="P2684" i="20"/>
  <c r="Q2684" i="20" s="1"/>
  <c r="M2684" i="20"/>
  <c r="P2683" i="20"/>
  <c r="Q2683" i="20" s="1"/>
  <c r="M2683" i="20"/>
  <c r="P2682" i="20"/>
  <c r="Q2682" i="20" s="1"/>
  <c r="M2682" i="20"/>
  <c r="P2681" i="20"/>
  <c r="Q2681" i="20" s="1"/>
  <c r="M2681" i="20"/>
  <c r="P2680" i="20"/>
  <c r="Q2680" i="20" s="1"/>
  <c r="M2680" i="20"/>
  <c r="P2679" i="20"/>
  <c r="Q2679" i="20" s="1"/>
  <c r="M2679" i="20"/>
  <c r="P2678" i="20"/>
  <c r="Q2678" i="20" s="1"/>
  <c r="M2678" i="20"/>
  <c r="P2677" i="20"/>
  <c r="Q2677" i="20" s="1"/>
  <c r="M2677" i="20"/>
  <c r="P2676" i="20"/>
  <c r="Q2676" i="20" s="1"/>
  <c r="M2676" i="20"/>
  <c r="P2675" i="20"/>
  <c r="Q2675" i="20" s="1"/>
  <c r="M2675" i="20"/>
  <c r="P2674" i="20"/>
  <c r="Q2674" i="20" s="1"/>
  <c r="M2674" i="20"/>
  <c r="P2673" i="20"/>
  <c r="Q2673" i="20" s="1"/>
  <c r="M2673" i="20"/>
  <c r="P2672" i="20"/>
  <c r="Q2672" i="20" s="1"/>
  <c r="M2672" i="20"/>
  <c r="P2671" i="20"/>
  <c r="Q2671" i="20" s="1"/>
  <c r="M2671" i="20"/>
  <c r="P2670" i="20"/>
  <c r="Q2670" i="20" s="1"/>
  <c r="M2670" i="20"/>
  <c r="P2669" i="20"/>
  <c r="Q2669" i="20" s="1"/>
  <c r="M2669" i="20"/>
  <c r="P2668" i="20"/>
  <c r="Q2668" i="20" s="1"/>
  <c r="M2668" i="20"/>
  <c r="P2667" i="20"/>
  <c r="Q2667" i="20" s="1"/>
  <c r="M2667" i="20"/>
  <c r="P2666" i="20"/>
  <c r="Q2666" i="20" s="1"/>
  <c r="M2666" i="20"/>
  <c r="P2665" i="20"/>
  <c r="Q2665" i="20" s="1"/>
  <c r="M2665" i="20"/>
  <c r="P2664" i="20"/>
  <c r="Q2664" i="20" s="1"/>
  <c r="M2664" i="20"/>
  <c r="P2663" i="20"/>
  <c r="Q2663" i="20" s="1"/>
  <c r="M2663" i="20"/>
  <c r="P2662" i="20"/>
  <c r="Q2662" i="20" s="1"/>
  <c r="M2662" i="20"/>
  <c r="P2661" i="20"/>
  <c r="Q2661" i="20" s="1"/>
  <c r="M2661" i="20"/>
  <c r="P2660" i="20"/>
  <c r="Q2660" i="20" s="1"/>
  <c r="M2660" i="20"/>
  <c r="P2659" i="20"/>
  <c r="Q2659" i="20" s="1"/>
  <c r="M2659" i="20"/>
  <c r="P2658" i="20"/>
  <c r="Q2658" i="20" s="1"/>
  <c r="M2658" i="20"/>
  <c r="P2657" i="20"/>
  <c r="Q2657" i="20" s="1"/>
  <c r="M2657" i="20"/>
  <c r="P2656" i="20"/>
  <c r="Q2656" i="20" s="1"/>
  <c r="M2656" i="20"/>
  <c r="P2655" i="20"/>
  <c r="Q2655" i="20" s="1"/>
  <c r="M2655" i="20"/>
  <c r="P2654" i="20"/>
  <c r="Q2654" i="20" s="1"/>
  <c r="M2654" i="20"/>
  <c r="P2653" i="20"/>
  <c r="Q2653" i="20" s="1"/>
  <c r="M2653" i="20"/>
  <c r="P2652" i="20"/>
  <c r="Q2652" i="20" s="1"/>
  <c r="M2652" i="20"/>
  <c r="P2651" i="20"/>
  <c r="Q2651" i="20" s="1"/>
  <c r="M2651" i="20"/>
  <c r="P2650" i="20"/>
  <c r="Q2650" i="20" s="1"/>
  <c r="M2650" i="20"/>
  <c r="P2649" i="20"/>
  <c r="Q2649" i="20" s="1"/>
  <c r="M2649" i="20"/>
  <c r="P2648" i="20"/>
  <c r="Q2648" i="20" s="1"/>
  <c r="M2648" i="20"/>
  <c r="P2647" i="20"/>
  <c r="Q2647" i="20" s="1"/>
  <c r="M2647" i="20"/>
  <c r="P2646" i="20"/>
  <c r="Q2646" i="20" s="1"/>
  <c r="M2646" i="20"/>
  <c r="P2645" i="20"/>
  <c r="Q2645" i="20" s="1"/>
  <c r="M2645" i="20"/>
  <c r="P2644" i="20"/>
  <c r="Q2644" i="20" s="1"/>
  <c r="M2644" i="20"/>
  <c r="P2643" i="20"/>
  <c r="Q2643" i="20" s="1"/>
  <c r="M2643" i="20"/>
  <c r="P2642" i="20"/>
  <c r="Q2642" i="20" s="1"/>
  <c r="M2642" i="20"/>
  <c r="P2641" i="20"/>
  <c r="Q2641" i="20" s="1"/>
  <c r="M2641" i="20"/>
  <c r="P2640" i="20"/>
  <c r="Q2640" i="20" s="1"/>
  <c r="M2640" i="20"/>
  <c r="P2639" i="20"/>
  <c r="Q2639" i="20" s="1"/>
  <c r="M2639" i="20"/>
  <c r="P2638" i="20"/>
  <c r="Q2638" i="20" s="1"/>
  <c r="M2638" i="20"/>
  <c r="P2637" i="20"/>
  <c r="Q2637" i="20" s="1"/>
  <c r="M2637" i="20"/>
  <c r="P2636" i="20"/>
  <c r="Q2636" i="20" s="1"/>
  <c r="M2636" i="20"/>
  <c r="P2635" i="20"/>
  <c r="Q2635" i="20" s="1"/>
  <c r="M2635" i="20"/>
  <c r="P2634" i="20"/>
  <c r="Q2634" i="20" s="1"/>
  <c r="M2634" i="20"/>
  <c r="P2633" i="20"/>
  <c r="Q2633" i="20" s="1"/>
  <c r="M2633" i="20"/>
  <c r="P2632" i="20"/>
  <c r="Q2632" i="20" s="1"/>
  <c r="M2632" i="20"/>
  <c r="P2631" i="20"/>
  <c r="Q2631" i="20" s="1"/>
  <c r="M2631" i="20"/>
  <c r="P2630" i="20"/>
  <c r="Q2630" i="20" s="1"/>
  <c r="M2630" i="20"/>
  <c r="P2629" i="20"/>
  <c r="Q2629" i="20" s="1"/>
  <c r="M2629" i="20"/>
  <c r="P2628" i="20"/>
  <c r="Q2628" i="20" s="1"/>
  <c r="M2628" i="20"/>
  <c r="P2627" i="20"/>
  <c r="Q2627" i="20" s="1"/>
  <c r="M2627" i="20"/>
  <c r="P2626" i="20"/>
  <c r="Q2626" i="20" s="1"/>
  <c r="M2626" i="20"/>
  <c r="P2625" i="20"/>
  <c r="Q2625" i="20" s="1"/>
  <c r="M2625" i="20"/>
  <c r="P2624" i="20"/>
  <c r="Q2624" i="20" s="1"/>
  <c r="M2624" i="20"/>
  <c r="P2623" i="20"/>
  <c r="Q2623" i="20" s="1"/>
  <c r="M2623" i="20"/>
  <c r="P2622" i="20"/>
  <c r="Q2622" i="20" s="1"/>
  <c r="M2622" i="20"/>
  <c r="P2621" i="20"/>
  <c r="Q2621" i="20" s="1"/>
  <c r="M2621" i="20"/>
  <c r="P2620" i="20"/>
  <c r="Q2620" i="20" s="1"/>
  <c r="M2620" i="20"/>
  <c r="P2619" i="20"/>
  <c r="Q2619" i="20" s="1"/>
  <c r="M2619" i="20"/>
  <c r="P2618" i="20"/>
  <c r="Q2618" i="20" s="1"/>
  <c r="M2618" i="20"/>
  <c r="P2617" i="20"/>
  <c r="Q2617" i="20" s="1"/>
  <c r="M2617" i="20"/>
  <c r="P2616" i="20"/>
  <c r="Q2616" i="20" s="1"/>
  <c r="M2616" i="20"/>
  <c r="P2615" i="20"/>
  <c r="Q2615" i="20" s="1"/>
  <c r="M2615" i="20"/>
  <c r="P2614" i="20"/>
  <c r="Q2614" i="20" s="1"/>
  <c r="M2614" i="20"/>
  <c r="P2613" i="20"/>
  <c r="Q2613" i="20" s="1"/>
  <c r="M2613" i="20"/>
  <c r="P2612" i="20"/>
  <c r="Q2612" i="20" s="1"/>
  <c r="M2612" i="20"/>
  <c r="P2611" i="20"/>
  <c r="Q2611" i="20" s="1"/>
  <c r="M2611" i="20"/>
  <c r="P2610" i="20"/>
  <c r="Q2610" i="20" s="1"/>
  <c r="M2610" i="20"/>
  <c r="P2609" i="20"/>
  <c r="Q2609" i="20" s="1"/>
  <c r="M2609" i="20"/>
  <c r="P2608" i="20"/>
  <c r="Q2608" i="20" s="1"/>
  <c r="M2608" i="20"/>
  <c r="P2607" i="20"/>
  <c r="Q2607" i="20" s="1"/>
  <c r="M2607" i="20"/>
  <c r="P2606" i="20"/>
  <c r="Q2606" i="20" s="1"/>
  <c r="M2606" i="20"/>
  <c r="P2605" i="20"/>
  <c r="Q2605" i="20" s="1"/>
  <c r="M2605" i="20"/>
  <c r="P2604" i="20"/>
  <c r="Q2604" i="20" s="1"/>
  <c r="M2604" i="20"/>
  <c r="P2603" i="20"/>
  <c r="Q2603" i="20" s="1"/>
  <c r="M2603" i="20"/>
  <c r="P2602" i="20"/>
  <c r="Q2602" i="20" s="1"/>
  <c r="M2602" i="20"/>
  <c r="P2601" i="20"/>
  <c r="Q2601" i="20" s="1"/>
  <c r="M2601" i="20"/>
  <c r="P2600" i="20"/>
  <c r="Q2600" i="20" s="1"/>
  <c r="M2600" i="20"/>
  <c r="P2599" i="20"/>
  <c r="Q2599" i="20" s="1"/>
  <c r="M2599" i="20"/>
  <c r="P2598" i="20"/>
  <c r="Q2598" i="20" s="1"/>
  <c r="M2598" i="20"/>
  <c r="P2597" i="20"/>
  <c r="Q2597" i="20" s="1"/>
  <c r="M2597" i="20"/>
  <c r="P2596" i="20"/>
  <c r="Q2596" i="20" s="1"/>
  <c r="M2596" i="20"/>
  <c r="P2595" i="20"/>
  <c r="Q2595" i="20" s="1"/>
  <c r="M2595" i="20"/>
  <c r="P2594" i="20"/>
  <c r="Q2594" i="20" s="1"/>
  <c r="M2594" i="20"/>
  <c r="P2593" i="20"/>
  <c r="Q2593" i="20" s="1"/>
  <c r="M2593" i="20"/>
  <c r="P2592" i="20"/>
  <c r="Q2592" i="20" s="1"/>
  <c r="M2592" i="20"/>
  <c r="P2591" i="20"/>
  <c r="Q2591" i="20" s="1"/>
  <c r="M2591" i="20"/>
  <c r="P2590" i="20"/>
  <c r="Q2590" i="20" s="1"/>
  <c r="M2590" i="20"/>
  <c r="P2589" i="20"/>
  <c r="Q2589" i="20" s="1"/>
  <c r="M2589" i="20"/>
  <c r="P2588" i="20"/>
  <c r="Q2588" i="20" s="1"/>
  <c r="M2588" i="20"/>
  <c r="P2587" i="20"/>
  <c r="Q2587" i="20" s="1"/>
  <c r="M2587" i="20"/>
  <c r="P2586" i="20"/>
  <c r="Q2586" i="20" s="1"/>
  <c r="M2586" i="20"/>
  <c r="P2585" i="20"/>
  <c r="Q2585" i="20" s="1"/>
  <c r="M2585" i="20"/>
  <c r="P2584" i="20"/>
  <c r="Q2584" i="20" s="1"/>
  <c r="M2584" i="20"/>
  <c r="P2583" i="20"/>
  <c r="Q2583" i="20" s="1"/>
  <c r="M2583" i="20"/>
  <c r="P2582" i="20"/>
  <c r="Q2582" i="20" s="1"/>
  <c r="M2582" i="20"/>
  <c r="P2581" i="20"/>
  <c r="Q2581" i="20" s="1"/>
  <c r="M2581" i="20"/>
  <c r="P2580" i="20"/>
  <c r="Q2580" i="20" s="1"/>
  <c r="M2580" i="20"/>
  <c r="P2579" i="20"/>
  <c r="Q2579" i="20" s="1"/>
  <c r="M2579" i="20"/>
  <c r="P2578" i="20"/>
  <c r="Q2578" i="20" s="1"/>
  <c r="M2578" i="20"/>
  <c r="P2577" i="20"/>
  <c r="Q2577" i="20" s="1"/>
  <c r="M2577" i="20"/>
  <c r="P2576" i="20"/>
  <c r="Q2576" i="20" s="1"/>
  <c r="M2576" i="20"/>
  <c r="P2575" i="20"/>
  <c r="Q2575" i="20" s="1"/>
  <c r="M2575" i="20"/>
  <c r="P2574" i="20"/>
  <c r="Q2574" i="20" s="1"/>
  <c r="M2574" i="20"/>
  <c r="P2573" i="20"/>
  <c r="Q2573" i="20" s="1"/>
  <c r="M2573" i="20"/>
  <c r="P2572" i="20"/>
  <c r="Q2572" i="20" s="1"/>
  <c r="M2572" i="20"/>
  <c r="Q2571" i="20"/>
  <c r="P2571" i="20"/>
  <c r="M2571" i="20"/>
  <c r="P2570" i="20"/>
  <c r="Q2570" i="20" s="1"/>
  <c r="M2570" i="20"/>
  <c r="P2569" i="20"/>
  <c r="Q2569" i="20" s="1"/>
  <c r="M2569" i="20"/>
  <c r="P2568" i="20"/>
  <c r="Q2568" i="20" s="1"/>
  <c r="M2568" i="20"/>
  <c r="P2567" i="20"/>
  <c r="Q2567" i="20" s="1"/>
  <c r="M2567" i="20"/>
  <c r="P2566" i="20"/>
  <c r="Q2566" i="20" s="1"/>
  <c r="M2566" i="20"/>
  <c r="P2565" i="20"/>
  <c r="Q2565" i="20" s="1"/>
  <c r="M2565" i="20"/>
  <c r="P2564" i="20"/>
  <c r="Q2564" i="20" s="1"/>
  <c r="M2564" i="20"/>
  <c r="P2563" i="20"/>
  <c r="Q2563" i="20" s="1"/>
  <c r="M2563" i="20"/>
  <c r="P2562" i="20"/>
  <c r="Q2562" i="20" s="1"/>
  <c r="M2562" i="20"/>
  <c r="P2561" i="20"/>
  <c r="Q2561" i="20" s="1"/>
  <c r="M2561" i="20"/>
  <c r="P2560" i="20"/>
  <c r="Q2560" i="20" s="1"/>
  <c r="M2560" i="20"/>
  <c r="P2559" i="20"/>
  <c r="Q2559" i="20" s="1"/>
  <c r="M2559" i="20"/>
  <c r="P2558" i="20"/>
  <c r="Q2558" i="20" s="1"/>
  <c r="M2558" i="20"/>
  <c r="P2557" i="20"/>
  <c r="Q2557" i="20" s="1"/>
  <c r="M2557" i="20"/>
  <c r="P2556" i="20"/>
  <c r="Q2556" i="20" s="1"/>
  <c r="M2556" i="20"/>
  <c r="P2555" i="20"/>
  <c r="Q2555" i="20" s="1"/>
  <c r="M2555" i="20"/>
  <c r="P2554" i="20"/>
  <c r="Q2554" i="20" s="1"/>
  <c r="M2554" i="20"/>
  <c r="P2553" i="20"/>
  <c r="Q2553" i="20" s="1"/>
  <c r="M2553" i="20"/>
  <c r="P2552" i="20"/>
  <c r="Q2552" i="20" s="1"/>
  <c r="M2552" i="20"/>
  <c r="P2551" i="20"/>
  <c r="Q2551" i="20" s="1"/>
  <c r="M2551" i="20"/>
  <c r="P2550" i="20"/>
  <c r="Q2550" i="20" s="1"/>
  <c r="M2550" i="20"/>
  <c r="P2549" i="20"/>
  <c r="Q2549" i="20" s="1"/>
  <c r="M2549" i="20"/>
  <c r="P2548" i="20"/>
  <c r="Q2548" i="20" s="1"/>
  <c r="M2548" i="20"/>
  <c r="P2547" i="20"/>
  <c r="Q2547" i="20" s="1"/>
  <c r="M2547" i="20"/>
  <c r="P2546" i="20"/>
  <c r="Q2546" i="20" s="1"/>
  <c r="M2546" i="20"/>
  <c r="P2545" i="20"/>
  <c r="Q2545" i="20" s="1"/>
  <c r="M2545" i="20"/>
  <c r="P2544" i="20"/>
  <c r="Q2544" i="20" s="1"/>
  <c r="M2544" i="20"/>
  <c r="P2543" i="20"/>
  <c r="Q2543" i="20" s="1"/>
  <c r="M2543" i="20"/>
  <c r="P2542" i="20"/>
  <c r="Q2542" i="20" s="1"/>
  <c r="M2542" i="20"/>
  <c r="P2541" i="20"/>
  <c r="Q2541" i="20" s="1"/>
  <c r="M2541" i="20"/>
  <c r="P2540" i="20"/>
  <c r="Q2540" i="20" s="1"/>
  <c r="M2540" i="20"/>
  <c r="P2539" i="20"/>
  <c r="Q2539" i="20" s="1"/>
  <c r="M2539" i="20"/>
  <c r="P2538" i="20"/>
  <c r="Q2538" i="20" s="1"/>
  <c r="M2538" i="20"/>
  <c r="P2537" i="20"/>
  <c r="Q2537" i="20" s="1"/>
  <c r="M2537" i="20"/>
  <c r="P2536" i="20"/>
  <c r="Q2536" i="20" s="1"/>
  <c r="M2536" i="20"/>
  <c r="P2535" i="20"/>
  <c r="Q2535" i="20" s="1"/>
  <c r="M2535" i="20"/>
  <c r="P2534" i="20"/>
  <c r="Q2534" i="20" s="1"/>
  <c r="M2534" i="20"/>
  <c r="P2533" i="20"/>
  <c r="Q2533" i="20" s="1"/>
  <c r="M2533" i="20"/>
  <c r="P2532" i="20"/>
  <c r="Q2532" i="20" s="1"/>
  <c r="M2532" i="20"/>
  <c r="P2531" i="20"/>
  <c r="Q2531" i="20" s="1"/>
  <c r="M2531" i="20"/>
  <c r="P2530" i="20"/>
  <c r="Q2530" i="20" s="1"/>
  <c r="M2530" i="20"/>
  <c r="P2529" i="20"/>
  <c r="Q2529" i="20" s="1"/>
  <c r="M2529" i="20"/>
  <c r="P2528" i="20"/>
  <c r="Q2528" i="20" s="1"/>
  <c r="M2528" i="20"/>
  <c r="P2527" i="20"/>
  <c r="Q2527" i="20" s="1"/>
  <c r="M2527" i="20"/>
  <c r="P2526" i="20"/>
  <c r="Q2526" i="20" s="1"/>
  <c r="M2526" i="20"/>
  <c r="P2525" i="20"/>
  <c r="Q2525" i="20" s="1"/>
  <c r="M2525" i="20"/>
  <c r="P2524" i="20"/>
  <c r="Q2524" i="20" s="1"/>
  <c r="M2524" i="20"/>
  <c r="P2523" i="20"/>
  <c r="Q2523" i="20" s="1"/>
  <c r="M2523" i="20"/>
  <c r="P2522" i="20"/>
  <c r="Q2522" i="20" s="1"/>
  <c r="M2522" i="20"/>
  <c r="P2521" i="20"/>
  <c r="Q2521" i="20" s="1"/>
  <c r="M2521" i="20"/>
  <c r="P2520" i="20"/>
  <c r="Q2520" i="20" s="1"/>
  <c r="M2520" i="20"/>
  <c r="P2519" i="20"/>
  <c r="Q2519" i="20" s="1"/>
  <c r="M2519" i="20"/>
  <c r="P2518" i="20"/>
  <c r="Q2518" i="20" s="1"/>
  <c r="M2518" i="20"/>
  <c r="P2517" i="20"/>
  <c r="Q2517" i="20" s="1"/>
  <c r="M2517" i="20"/>
  <c r="P2516" i="20"/>
  <c r="Q2516" i="20" s="1"/>
  <c r="M2516" i="20"/>
  <c r="P2515" i="20"/>
  <c r="Q2515" i="20" s="1"/>
  <c r="M2515" i="20"/>
  <c r="P2514" i="20"/>
  <c r="Q2514" i="20" s="1"/>
  <c r="M2514" i="20"/>
  <c r="P2513" i="20"/>
  <c r="Q2513" i="20" s="1"/>
  <c r="M2513" i="20"/>
  <c r="P2512" i="20"/>
  <c r="Q2512" i="20" s="1"/>
  <c r="M2512" i="20"/>
  <c r="P2511" i="20"/>
  <c r="Q2511" i="20" s="1"/>
  <c r="M2511" i="20"/>
  <c r="P2510" i="20"/>
  <c r="Q2510" i="20" s="1"/>
  <c r="M2510" i="20"/>
  <c r="P2509" i="20"/>
  <c r="Q2509" i="20" s="1"/>
  <c r="M2509" i="20"/>
  <c r="P2508" i="20"/>
  <c r="Q2508" i="20" s="1"/>
  <c r="M2508" i="20"/>
  <c r="P2507" i="20"/>
  <c r="Q2507" i="20" s="1"/>
  <c r="M2507" i="20"/>
  <c r="P2506" i="20"/>
  <c r="Q2506" i="20" s="1"/>
  <c r="M2506" i="20"/>
  <c r="P2505" i="20"/>
  <c r="Q2505" i="20" s="1"/>
  <c r="M2505" i="20"/>
  <c r="P2504" i="20"/>
  <c r="Q2504" i="20" s="1"/>
  <c r="M2504" i="20"/>
  <c r="P2503" i="20"/>
  <c r="Q2503" i="20" s="1"/>
  <c r="M2503" i="20"/>
  <c r="P2502" i="20"/>
  <c r="Q2502" i="20" s="1"/>
  <c r="M2502" i="20"/>
  <c r="P2501" i="20"/>
  <c r="Q2501" i="20" s="1"/>
  <c r="M2501" i="20"/>
  <c r="P2500" i="20"/>
  <c r="Q2500" i="20" s="1"/>
  <c r="M2500" i="20"/>
  <c r="P2499" i="20"/>
  <c r="Q2499" i="20" s="1"/>
  <c r="M2499" i="20"/>
  <c r="P2498" i="20"/>
  <c r="Q2498" i="20" s="1"/>
  <c r="M2498" i="20"/>
  <c r="P2497" i="20"/>
  <c r="Q2497" i="20" s="1"/>
  <c r="M2497" i="20"/>
  <c r="P2496" i="20"/>
  <c r="Q2496" i="20" s="1"/>
  <c r="M2496" i="20"/>
  <c r="P2495" i="20"/>
  <c r="Q2495" i="20" s="1"/>
  <c r="M2495" i="20"/>
  <c r="P2494" i="20"/>
  <c r="Q2494" i="20" s="1"/>
  <c r="M2494" i="20"/>
  <c r="P2493" i="20"/>
  <c r="Q2493" i="20" s="1"/>
  <c r="M2493" i="20"/>
  <c r="P2492" i="20"/>
  <c r="Q2492" i="20" s="1"/>
  <c r="M2492" i="20"/>
  <c r="P2491" i="20"/>
  <c r="Q2491" i="20" s="1"/>
  <c r="M2491" i="20"/>
  <c r="P2490" i="20"/>
  <c r="Q2490" i="20" s="1"/>
  <c r="M2490" i="20"/>
  <c r="P2489" i="20"/>
  <c r="Q2489" i="20" s="1"/>
  <c r="M2489" i="20"/>
  <c r="P2488" i="20"/>
  <c r="Q2488" i="20" s="1"/>
  <c r="M2488" i="20"/>
  <c r="P2487" i="20"/>
  <c r="Q2487" i="20" s="1"/>
  <c r="M2487" i="20"/>
  <c r="P2486" i="20"/>
  <c r="Q2486" i="20" s="1"/>
  <c r="M2486" i="20"/>
  <c r="P2485" i="20"/>
  <c r="Q2485" i="20" s="1"/>
  <c r="M2485" i="20"/>
  <c r="P2484" i="20"/>
  <c r="Q2484" i="20" s="1"/>
  <c r="M2484" i="20"/>
  <c r="P2483" i="20"/>
  <c r="Q2483" i="20" s="1"/>
  <c r="M2483" i="20"/>
  <c r="P2482" i="20"/>
  <c r="Q2482" i="20" s="1"/>
  <c r="M2482" i="20"/>
  <c r="P2481" i="20"/>
  <c r="Q2481" i="20" s="1"/>
  <c r="M2481" i="20"/>
  <c r="P2480" i="20"/>
  <c r="Q2480" i="20" s="1"/>
  <c r="M2480" i="20"/>
  <c r="P2479" i="20"/>
  <c r="Q2479" i="20" s="1"/>
  <c r="M2479" i="20"/>
  <c r="P2478" i="20"/>
  <c r="Q2478" i="20" s="1"/>
  <c r="M2478" i="20"/>
  <c r="P2477" i="20"/>
  <c r="Q2477" i="20" s="1"/>
  <c r="M2477" i="20"/>
  <c r="P2476" i="20"/>
  <c r="Q2476" i="20" s="1"/>
  <c r="M2476" i="20"/>
  <c r="P2475" i="20"/>
  <c r="Q2475" i="20" s="1"/>
  <c r="M2475" i="20"/>
  <c r="P2474" i="20"/>
  <c r="Q2474" i="20" s="1"/>
  <c r="M2474" i="20"/>
  <c r="P2473" i="20"/>
  <c r="Q2473" i="20" s="1"/>
  <c r="M2473" i="20"/>
  <c r="P2472" i="20"/>
  <c r="Q2472" i="20" s="1"/>
  <c r="M2472" i="20"/>
  <c r="P2471" i="20"/>
  <c r="Q2471" i="20" s="1"/>
  <c r="M2471" i="20"/>
  <c r="P2470" i="20"/>
  <c r="Q2470" i="20" s="1"/>
  <c r="M2470" i="20"/>
  <c r="P2469" i="20"/>
  <c r="Q2469" i="20" s="1"/>
  <c r="M2469" i="20"/>
  <c r="P2468" i="20"/>
  <c r="Q2468" i="20" s="1"/>
  <c r="M2468" i="20"/>
  <c r="P2467" i="20"/>
  <c r="Q2467" i="20" s="1"/>
  <c r="M2467" i="20"/>
  <c r="P2466" i="20"/>
  <c r="Q2466" i="20" s="1"/>
  <c r="M2466" i="20"/>
  <c r="P2465" i="20"/>
  <c r="Q2465" i="20" s="1"/>
  <c r="M2465" i="20"/>
  <c r="P2464" i="20"/>
  <c r="Q2464" i="20" s="1"/>
  <c r="M2464" i="20"/>
  <c r="P2463" i="20"/>
  <c r="Q2463" i="20" s="1"/>
  <c r="M2463" i="20"/>
  <c r="P2462" i="20"/>
  <c r="Q2462" i="20" s="1"/>
  <c r="M2462" i="20"/>
  <c r="P2461" i="20"/>
  <c r="Q2461" i="20" s="1"/>
  <c r="M2461" i="20"/>
  <c r="P2460" i="20"/>
  <c r="Q2460" i="20" s="1"/>
  <c r="M2460" i="20"/>
  <c r="P2459" i="20"/>
  <c r="Q2459" i="20" s="1"/>
  <c r="M2459" i="20"/>
  <c r="P2458" i="20"/>
  <c r="Q2458" i="20" s="1"/>
  <c r="M2458" i="20"/>
  <c r="P2457" i="20"/>
  <c r="Q2457" i="20" s="1"/>
  <c r="M2457" i="20"/>
  <c r="P2456" i="20"/>
  <c r="Q2456" i="20" s="1"/>
  <c r="M2456" i="20"/>
  <c r="P2455" i="20"/>
  <c r="Q2455" i="20" s="1"/>
  <c r="M2455" i="20"/>
  <c r="P2454" i="20"/>
  <c r="Q2454" i="20" s="1"/>
  <c r="M2454" i="20"/>
  <c r="P2453" i="20"/>
  <c r="Q2453" i="20" s="1"/>
  <c r="M2453" i="20"/>
  <c r="P2452" i="20"/>
  <c r="Q2452" i="20" s="1"/>
  <c r="M2452" i="20"/>
  <c r="P2451" i="20"/>
  <c r="Q2451" i="20" s="1"/>
  <c r="M2451" i="20"/>
  <c r="P2450" i="20"/>
  <c r="Q2450" i="20" s="1"/>
  <c r="M2450" i="20"/>
  <c r="P2449" i="20"/>
  <c r="Q2449" i="20" s="1"/>
  <c r="M2449" i="20"/>
  <c r="P2448" i="20"/>
  <c r="Q2448" i="20" s="1"/>
  <c r="M2448" i="20"/>
  <c r="P2447" i="20"/>
  <c r="Q2447" i="20" s="1"/>
  <c r="M2447" i="20"/>
  <c r="P2446" i="20"/>
  <c r="Q2446" i="20" s="1"/>
  <c r="M2446" i="20"/>
  <c r="P2445" i="20"/>
  <c r="Q2445" i="20" s="1"/>
  <c r="M2445" i="20"/>
  <c r="P2444" i="20"/>
  <c r="Q2444" i="20" s="1"/>
  <c r="M2444" i="20"/>
  <c r="P2443" i="20"/>
  <c r="Q2443" i="20" s="1"/>
  <c r="M2443" i="20"/>
  <c r="P2442" i="20"/>
  <c r="Q2442" i="20" s="1"/>
  <c r="M2442" i="20"/>
  <c r="P2441" i="20"/>
  <c r="Q2441" i="20" s="1"/>
  <c r="M2441" i="20"/>
  <c r="P2440" i="20"/>
  <c r="Q2440" i="20" s="1"/>
  <c r="M2440" i="20"/>
  <c r="P2439" i="20"/>
  <c r="Q2439" i="20" s="1"/>
  <c r="M2439" i="20"/>
  <c r="P2438" i="20"/>
  <c r="Q2438" i="20" s="1"/>
  <c r="M2438" i="20"/>
  <c r="P2437" i="20"/>
  <c r="Q2437" i="20" s="1"/>
  <c r="M2437" i="20"/>
  <c r="P2436" i="20"/>
  <c r="Q2436" i="20" s="1"/>
  <c r="M2436" i="20"/>
  <c r="P2435" i="20"/>
  <c r="Q2435" i="20" s="1"/>
  <c r="M2435" i="20"/>
  <c r="P2434" i="20"/>
  <c r="Q2434" i="20" s="1"/>
  <c r="M2434" i="20"/>
  <c r="P2433" i="20"/>
  <c r="Q2433" i="20" s="1"/>
  <c r="M2433" i="20"/>
  <c r="P2432" i="20"/>
  <c r="Q2432" i="20" s="1"/>
  <c r="M2432" i="20"/>
  <c r="P2431" i="20"/>
  <c r="Q2431" i="20" s="1"/>
  <c r="M2431" i="20"/>
  <c r="P2430" i="20"/>
  <c r="Q2430" i="20" s="1"/>
  <c r="M2430" i="20"/>
  <c r="P2429" i="20"/>
  <c r="Q2429" i="20" s="1"/>
  <c r="M2429" i="20"/>
  <c r="P2428" i="20"/>
  <c r="Q2428" i="20" s="1"/>
  <c r="M2428" i="20"/>
  <c r="P2427" i="20"/>
  <c r="Q2427" i="20" s="1"/>
  <c r="M2427" i="20"/>
  <c r="P2426" i="20"/>
  <c r="Q2426" i="20" s="1"/>
  <c r="M2426" i="20"/>
  <c r="P2425" i="20"/>
  <c r="Q2425" i="20" s="1"/>
  <c r="M2425" i="20"/>
  <c r="P2424" i="20"/>
  <c r="Q2424" i="20" s="1"/>
  <c r="M2424" i="20"/>
  <c r="P2423" i="20"/>
  <c r="Q2423" i="20" s="1"/>
  <c r="M2423" i="20"/>
  <c r="P2422" i="20"/>
  <c r="Q2422" i="20" s="1"/>
  <c r="M2422" i="20"/>
  <c r="P2421" i="20"/>
  <c r="Q2421" i="20" s="1"/>
  <c r="M2421" i="20"/>
  <c r="P2420" i="20"/>
  <c r="Q2420" i="20" s="1"/>
  <c r="M2420" i="20"/>
  <c r="P2419" i="20"/>
  <c r="Q2419" i="20" s="1"/>
  <c r="M2419" i="20"/>
  <c r="P2418" i="20"/>
  <c r="Q2418" i="20" s="1"/>
  <c r="M2418" i="20"/>
  <c r="P2417" i="20"/>
  <c r="Q2417" i="20" s="1"/>
  <c r="M2417" i="20"/>
  <c r="P2416" i="20"/>
  <c r="Q2416" i="20" s="1"/>
  <c r="M2416" i="20"/>
  <c r="P2415" i="20"/>
  <c r="Q2415" i="20" s="1"/>
  <c r="M2415" i="20"/>
  <c r="P2414" i="20"/>
  <c r="Q2414" i="20" s="1"/>
  <c r="M2414" i="20"/>
  <c r="P2413" i="20"/>
  <c r="Q2413" i="20" s="1"/>
  <c r="M2413" i="20"/>
  <c r="P2412" i="20"/>
  <c r="Q2412" i="20" s="1"/>
  <c r="M2412" i="20"/>
  <c r="P2411" i="20"/>
  <c r="Q2411" i="20" s="1"/>
  <c r="M2411" i="20"/>
  <c r="P2410" i="20"/>
  <c r="Q2410" i="20" s="1"/>
  <c r="M2410" i="20"/>
  <c r="P2409" i="20"/>
  <c r="Q2409" i="20" s="1"/>
  <c r="M2409" i="20"/>
  <c r="P2408" i="20"/>
  <c r="Q2408" i="20" s="1"/>
  <c r="M2408" i="20"/>
  <c r="P2407" i="20"/>
  <c r="Q2407" i="20" s="1"/>
  <c r="M2407" i="20"/>
  <c r="P2406" i="20"/>
  <c r="Q2406" i="20" s="1"/>
  <c r="M2406" i="20"/>
  <c r="P2405" i="20"/>
  <c r="Q2405" i="20" s="1"/>
  <c r="M2405" i="20"/>
  <c r="P2404" i="20"/>
  <c r="Q2404" i="20" s="1"/>
  <c r="M2404" i="20"/>
  <c r="P2403" i="20"/>
  <c r="Q2403" i="20" s="1"/>
  <c r="M2403" i="20"/>
  <c r="P2402" i="20"/>
  <c r="Q2402" i="20" s="1"/>
  <c r="M2402" i="20"/>
  <c r="P2401" i="20"/>
  <c r="Q2401" i="20" s="1"/>
  <c r="M2401" i="20"/>
  <c r="P2400" i="20"/>
  <c r="Q2400" i="20" s="1"/>
  <c r="M2400" i="20"/>
  <c r="P2399" i="20"/>
  <c r="Q2399" i="20" s="1"/>
  <c r="M2399" i="20"/>
  <c r="P2398" i="20"/>
  <c r="Q2398" i="20" s="1"/>
  <c r="M2398" i="20"/>
  <c r="P2397" i="20"/>
  <c r="Q2397" i="20" s="1"/>
  <c r="M2397" i="20"/>
  <c r="P2396" i="20"/>
  <c r="Q2396" i="20" s="1"/>
  <c r="M2396" i="20"/>
  <c r="P2395" i="20"/>
  <c r="Q2395" i="20" s="1"/>
  <c r="M2395" i="20"/>
  <c r="P2394" i="20"/>
  <c r="Q2394" i="20" s="1"/>
  <c r="M2394" i="20"/>
  <c r="P2393" i="20"/>
  <c r="Q2393" i="20" s="1"/>
  <c r="M2393" i="20"/>
  <c r="P2392" i="20"/>
  <c r="Q2392" i="20" s="1"/>
  <c r="M2392" i="20"/>
  <c r="P2391" i="20"/>
  <c r="Q2391" i="20" s="1"/>
  <c r="M2391" i="20"/>
  <c r="P2390" i="20"/>
  <c r="Q2390" i="20" s="1"/>
  <c r="M2390" i="20"/>
  <c r="P2389" i="20"/>
  <c r="Q2389" i="20" s="1"/>
  <c r="M2389" i="20"/>
  <c r="P2388" i="20"/>
  <c r="Q2388" i="20" s="1"/>
  <c r="M2388" i="20"/>
  <c r="P2387" i="20"/>
  <c r="Q2387" i="20" s="1"/>
  <c r="M2387" i="20"/>
  <c r="P2386" i="20"/>
  <c r="Q2386" i="20" s="1"/>
  <c r="M2386" i="20"/>
  <c r="P2385" i="20"/>
  <c r="Q2385" i="20" s="1"/>
  <c r="M2385" i="20"/>
  <c r="P2384" i="20"/>
  <c r="Q2384" i="20" s="1"/>
  <c r="M2384" i="20"/>
  <c r="P2383" i="20"/>
  <c r="Q2383" i="20" s="1"/>
  <c r="M2383" i="20"/>
  <c r="P2382" i="20"/>
  <c r="Q2382" i="20" s="1"/>
  <c r="M2382" i="20"/>
  <c r="P2381" i="20"/>
  <c r="Q2381" i="20" s="1"/>
  <c r="M2381" i="20"/>
  <c r="P2380" i="20"/>
  <c r="Q2380" i="20" s="1"/>
  <c r="M2380" i="20"/>
  <c r="P2379" i="20"/>
  <c r="Q2379" i="20" s="1"/>
  <c r="M2379" i="20"/>
  <c r="P2378" i="20"/>
  <c r="Q2378" i="20" s="1"/>
  <c r="M2378" i="20"/>
  <c r="P2377" i="20"/>
  <c r="Q2377" i="20" s="1"/>
  <c r="M2377" i="20"/>
  <c r="P2376" i="20"/>
  <c r="Q2376" i="20" s="1"/>
  <c r="M2376" i="20"/>
  <c r="P2375" i="20"/>
  <c r="Q2375" i="20" s="1"/>
  <c r="M2375" i="20"/>
  <c r="P2374" i="20"/>
  <c r="Q2374" i="20" s="1"/>
  <c r="M2374" i="20"/>
  <c r="P2373" i="20"/>
  <c r="Q2373" i="20" s="1"/>
  <c r="M2373" i="20"/>
  <c r="P2372" i="20"/>
  <c r="Q2372" i="20" s="1"/>
  <c r="M2372" i="20"/>
  <c r="P2371" i="20"/>
  <c r="Q2371" i="20" s="1"/>
  <c r="M2371" i="20"/>
  <c r="P2370" i="20"/>
  <c r="Q2370" i="20" s="1"/>
  <c r="M2370" i="20"/>
  <c r="P2369" i="20"/>
  <c r="Q2369" i="20" s="1"/>
  <c r="M2369" i="20"/>
  <c r="P2368" i="20"/>
  <c r="Q2368" i="20" s="1"/>
  <c r="M2368" i="20"/>
  <c r="P2367" i="20"/>
  <c r="Q2367" i="20" s="1"/>
  <c r="M2367" i="20"/>
  <c r="P2366" i="20"/>
  <c r="Q2366" i="20" s="1"/>
  <c r="M2366" i="20"/>
  <c r="P2365" i="20"/>
  <c r="Q2365" i="20" s="1"/>
  <c r="M2365" i="20"/>
  <c r="P2364" i="20"/>
  <c r="Q2364" i="20" s="1"/>
  <c r="M2364" i="20"/>
  <c r="P2363" i="20"/>
  <c r="Q2363" i="20" s="1"/>
  <c r="M2363" i="20"/>
  <c r="P2362" i="20"/>
  <c r="Q2362" i="20" s="1"/>
  <c r="M2362" i="20"/>
  <c r="P2361" i="20"/>
  <c r="Q2361" i="20" s="1"/>
  <c r="M2361" i="20"/>
  <c r="P2360" i="20"/>
  <c r="Q2360" i="20" s="1"/>
  <c r="M2360" i="20"/>
  <c r="P2359" i="20"/>
  <c r="Q2359" i="20" s="1"/>
  <c r="M2359" i="20"/>
  <c r="P2358" i="20"/>
  <c r="Q2358" i="20" s="1"/>
  <c r="M2358" i="20"/>
  <c r="P2357" i="20"/>
  <c r="Q2357" i="20" s="1"/>
  <c r="M2357" i="20"/>
  <c r="P2356" i="20"/>
  <c r="Q2356" i="20" s="1"/>
  <c r="M2356" i="20"/>
  <c r="P2355" i="20"/>
  <c r="Q2355" i="20" s="1"/>
  <c r="M2355" i="20"/>
  <c r="P2354" i="20"/>
  <c r="Q2354" i="20" s="1"/>
  <c r="M2354" i="20"/>
  <c r="P2353" i="20"/>
  <c r="Q2353" i="20" s="1"/>
  <c r="M2353" i="20"/>
  <c r="P2352" i="20"/>
  <c r="Q2352" i="20" s="1"/>
  <c r="M2352" i="20"/>
  <c r="P2351" i="20"/>
  <c r="Q2351" i="20" s="1"/>
  <c r="M2351" i="20"/>
  <c r="P2350" i="20"/>
  <c r="Q2350" i="20" s="1"/>
  <c r="M2350" i="20"/>
  <c r="P2349" i="20"/>
  <c r="Q2349" i="20" s="1"/>
  <c r="M2349" i="20"/>
  <c r="P2348" i="20"/>
  <c r="Q2348" i="20" s="1"/>
  <c r="M2348" i="20"/>
  <c r="P2347" i="20"/>
  <c r="Q2347" i="20" s="1"/>
  <c r="M2347" i="20"/>
  <c r="P2346" i="20"/>
  <c r="Q2346" i="20" s="1"/>
  <c r="M2346" i="20"/>
  <c r="P2345" i="20"/>
  <c r="Q2345" i="20" s="1"/>
  <c r="M2345" i="20"/>
  <c r="P2344" i="20"/>
  <c r="Q2344" i="20" s="1"/>
  <c r="M2344" i="20"/>
  <c r="P2343" i="20"/>
  <c r="Q2343" i="20" s="1"/>
  <c r="M2343" i="20"/>
  <c r="P2342" i="20"/>
  <c r="Q2342" i="20" s="1"/>
  <c r="M2342" i="20"/>
  <c r="P2341" i="20"/>
  <c r="Q2341" i="20" s="1"/>
  <c r="M2341" i="20"/>
  <c r="P2340" i="20"/>
  <c r="Q2340" i="20" s="1"/>
  <c r="M2340" i="20"/>
  <c r="P2339" i="20"/>
  <c r="Q2339" i="20" s="1"/>
  <c r="M2339" i="20"/>
  <c r="P2338" i="20"/>
  <c r="Q2338" i="20" s="1"/>
  <c r="M2338" i="20"/>
  <c r="P2337" i="20"/>
  <c r="Q2337" i="20" s="1"/>
  <c r="M2337" i="20"/>
  <c r="P2336" i="20"/>
  <c r="Q2336" i="20" s="1"/>
  <c r="M2336" i="20"/>
  <c r="P2335" i="20"/>
  <c r="Q2335" i="20" s="1"/>
  <c r="M2335" i="20"/>
  <c r="P2334" i="20"/>
  <c r="Q2334" i="20" s="1"/>
  <c r="M2334" i="20"/>
  <c r="P2333" i="20"/>
  <c r="Q2333" i="20" s="1"/>
  <c r="M2333" i="20"/>
  <c r="P2332" i="20"/>
  <c r="Q2332" i="20" s="1"/>
  <c r="M2332" i="20"/>
  <c r="P2331" i="20"/>
  <c r="Q2331" i="20" s="1"/>
  <c r="M2331" i="20"/>
  <c r="P2330" i="20"/>
  <c r="Q2330" i="20" s="1"/>
  <c r="M2330" i="20"/>
  <c r="P2329" i="20"/>
  <c r="Q2329" i="20" s="1"/>
  <c r="M2329" i="20"/>
  <c r="P2328" i="20"/>
  <c r="Q2328" i="20" s="1"/>
  <c r="M2328" i="20"/>
  <c r="P2327" i="20"/>
  <c r="Q2327" i="20" s="1"/>
  <c r="M2327" i="20"/>
  <c r="P2326" i="20"/>
  <c r="Q2326" i="20" s="1"/>
  <c r="M2326" i="20"/>
  <c r="P2325" i="20"/>
  <c r="Q2325" i="20" s="1"/>
  <c r="M2325" i="20"/>
  <c r="P2324" i="20"/>
  <c r="Q2324" i="20" s="1"/>
  <c r="M2324" i="20"/>
  <c r="P2323" i="20"/>
  <c r="Q2323" i="20" s="1"/>
  <c r="M2323" i="20"/>
  <c r="P2322" i="20"/>
  <c r="Q2322" i="20" s="1"/>
  <c r="M2322" i="20"/>
  <c r="P2321" i="20"/>
  <c r="Q2321" i="20" s="1"/>
  <c r="M2321" i="20"/>
  <c r="P2320" i="20"/>
  <c r="Q2320" i="20" s="1"/>
  <c r="M2320" i="20"/>
  <c r="P2319" i="20"/>
  <c r="Q2319" i="20" s="1"/>
  <c r="M2319" i="20"/>
  <c r="P2318" i="20"/>
  <c r="Q2318" i="20" s="1"/>
  <c r="M2318" i="20"/>
  <c r="P2317" i="20"/>
  <c r="Q2317" i="20" s="1"/>
  <c r="M2317" i="20"/>
  <c r="P2316" i="20"/>
  <c r="Q2316" i="20" s="1"/>
  <c r="M2316" i="20"/>
  <c r="P2315" i="20"/>
  <c r="Q2315" i="20" s="1"/>
  <c r="M2315" i="20"/>
  <c r="P2314" i="20"/>
  <c r="Q2314" i="20" s="1"/>
  <c r="M2314" i="20"/>
  <c r="P2313" i="20"/>
  <c r="Q2313" i="20" s="1"/>
  <c r="M2313" i="20"/>
  <c r="P2312" i="20"/>
  <c r="Q2312" i="20" s="1"/>
  <c r="M2312" i="20"/>
  <c r="P2311" i="20"/>
  <c r="Q2311" i="20" s="1"/>
  <c r="M2311" i="20"/>
  <c r="P2310" i="20"/>
  <c r="Q2310" i="20" s="1"/>
  <c r="M2310" i="20"/>
  <c r="P2309" i="20"/>
  <c r="Q2309" i="20" s="1"/>
  <c r="M2309" i="20"/>
  <c r="P2308" i="20"/>
  <c r="Q2308" i="20" s="1"/>
  <c r="M2308" i="20"/>
  <c r="P2307" i="20"/>
  <c r="Q2307" i="20" s="1"/>
  <c r="M2307" i="20"/>
  <c r="P2306" i="20"/>
  <c r="Q2306" i="20" s="1"/>
  <c r="M2306" i="20"/>
  <c r="P2305" i="20"/>
  <c r="Q2305" i="20" s="1"/>
  <c r="M2305" i="20"/>
  <c r="P2304" i="20"/>
  <c r="Q2304" i="20" s="1"/>
  <c r="M2304" i="20"/>
  <c r="P2303" i="20"/>
  <c r="Q2303" i="20" s="1"/>
  <c r="M2303" i="20"/>
  <c r="P2302" i="20"/>
  <c r="Q2302" i="20" s="1"/>
  <c r="M2302" i="20"/>
  <c r="P2301" i="20"/>
  <c r="Q2301" i="20" s="1"/>
  <c r="M2301" i="20"/>
  <c r="P2300" i="20"/>
  <c r="Q2300" i="20" s="1"/>
  <c r="M2300" i="20"/>
  <c r="P2299" i="20"/>
  <c r="Q2299" i="20" s="1"/>
  <c r="M2299" i="20"/>
  <c r="P2298" i="20"/>
  <c r="Q2298" i="20" s="1"/>
  <c r="M2298" i="20"/>
  <c r="P2297" i="20"/>
  <c r="Q2297" i="20" s="1"/>
  <c r="M2297" i="20"/>
  <c r="P2296" i="20"/>
  <c r="Q2296" i="20" s="1"/>
  <c r="M2296" i="20"/>
  <c r="P2295" i="20"/>
  <c r="Q2295" i="20" s="1"/>
  <c r="M2295" i="20"/>
  <c r="P2294" i="20"/>
  <c r="Q2294" i="20" s="1"/>
  <c r="M2294" i="20"/>
  <c r="P2293" i="20"/>
  <c r="Q2293" i="20" s="1"/>
  <c r="M2293" i="20"/>
  <c r="P2292" i="20"/>
  <c r="Q2292" i="20" s="1"/>
  <c r="M2292" i="20"/>
  <c r="P2291" i="20"/>
  <c r="Q2291" i="20" s="1"/>
  <c r="M2291" i="20"/>
  <c r="P2290" i="20"/>
  <c r="Q2290" i="20" s="1"/>
  <c r="M2290" i="20"/>
  <c r="P2289" i="20"/>
  <c r="Q2289" i="20" s="1"/>
  <c r="M2289" i="20"/>
  <c r="P2288" i="20"/>
  <c r="Q2288" i="20" s="1"/>
  <c r="M2288" i="20"/>
  <c r="P2287" i="20"/>
  <c r="Q2287" i="20" s="1"/>
  <c r="M2287" i="20"/>
  <c r="P2286" i="20"/>
  <c r="Q2286" i="20" s="1"/>
  <c r="M2286" i="20"/>
  <c r="P2285" i="20"/>
  <c r="Q2285" i="20" s="1"/>
  <c r="M2285" i="20"/>
  <c r="P2284" i="20"/>
  <c r="Q2284" i="20" s="1"/>
  <c r="M2284" i="20"/>
  <c r="P2283" i="20"/>
  <c r="Q2283" i="20" s="1"/>
  <c r="M2283" i="20"/>
  <c r="P2282" i="20"/>
  <c r="Q2282" i="20" s="1"/>
  <c r="M2282" i="20"/>
  <c r="P2281" i="20"/>
  <c r="Q2281" i="20" s="1"/>
  <c r="M2281" i="20"/>
  <c r="P2280" i="20"/>
  <c r="Q2280" i="20" s="1"/>
  <c r="M2280" i="20"/>
  <c r="P2279" i="20"/>
  <c r="Q2279" i="20" s="1"/>
  <c r="M2279" i="20"/>
  <c r="P2278" i="20"/>
  <c r="Q2278" i="20" s="1"/>
  <c r="M2278" i="20"/>
  <c r="P2277" i="20"/>
  <c r="Q2277" i="20" s="1"/>
  <c r="M2277" i="20"/>
  <c r="P2276" i="20"/>
  <c r="Q2276" i="20" s="1"/>
  <c r="M2276" i="20"/>
  <c r="P2275" i="20"/>
  <c r="Q2275" i="20" s="1"/>
  <c r="M2275" i="20"/>
  <c r="P2274" i="20"/>
  <c r="Q2274" i="20" s="1"/>
  <c r="M2274" i="20"/>
  <c r="P2273" i="20"/>
  <c r="Q2273" i="20" s="1"/>
  <c r="M2273" i="20"/>
  <c r="P2272" i="20"/>
  <c r="Q2272" i="20" s="1"/>
  <c r="M2272" i="20"/>
  <c r="P2271" i="20"/>
  <c r="Q2271" i="20" s="1"/>
  <c r="M2271" i="20"/>
  <c r="P2270" i="20"/>
  <c r="Q2270" i="20" s="1"/>
  <c r="M2270" i="20"/>
  <c r="P2269" i="20"/>
  <c r="Q2269" i="20" s="1"/>
  <c r="M2269" i="20"/>
  <c r="P2268" i="20"/>
  <c r="Q2268" i="20" s="1"/>
  <c r="M2268" i="20"/>
  <c r="P2267" i="20"/>
  <c r="Q2267" i="20" s="1"/>
  <c r="M2267" i="20"/>
  <c r="P2266" i="20"/>
  <c r="Q2266" i="20" s="1"/>
  <c r="M2266" i="20"/>
  <c r="P2265" i="20"/>
  <c r="Q2265" i="20" s="1"/>
  <c r="M2265" i="20"/>
  <c r="P2264" i="20"/>
  <c r="Q2264" i="20" s="1"/>
  <c r="M2264" i="20"/>
  <c r="P2263" i="20"/>
  <c r="Q2263" i="20" s="1"/>
  <c r="M2263" i="20"/>
  <c r="P2262" i="20"/>
  <c r="Q2262" i="20" s="1"/>
  <c r="M2262" i="20"/>
  <c r="P2261" i="20"/>
  <c r="Q2261" i="20" s="1"/>
  <c r="M2261" i="20"/>
  <c r="P2260" i="20"/>
  <c r="Q2260" i="20" s="1"/>
  <c r="M2260" i="20"/>
  <c r="P2259" i="20"/>
  <c r="Q2259" i="20" s="1"/>
  <c r="M2259" i="20"/>
  <c r="P2258" i="20"/>
  <c r="Q2258" i="20" s="1"/>
  <c r="M2258" i="20"/>
  <c r="P2257" i="20"/>
  <c r="Q2257" i="20" s="1"/>
  <c r="M2257" i="20"/>
  <c r="P2256" i="20"/>
  <c r="Q2256" i="20" s="1"/>
  <c r="M2256" i="20"/>
  <c r="P2255" i="20"/>
  <c r="Q2255" i="20" s="1"/>
  <c r="M2255" i="20"/>
  <c r="P2254" i="20"/>
  <c r="Q2254" i="20" s="1"/>
  <c r="M2254" i="20"/>
  <c r="P2253" i="20"/>
  <c r="Q2253" i="20" s="1"/>
  <c r="M2253" i="20"/>
  <c r="P2252" i="20"/>
  <c r="Q2252" i="20" s="1"/>
  <c r="M2252" i="20"/>
  <c r="P2251" i="20"/>
  <c r="Q2251" i="20" s="1"/>
  <c r="M2251" i="20"/>
  <c r="P2250" i="20"/>
  <c r="Q2250" i="20" s="1"/>
  <c r="M2250" i="20"/>
  <c r="P2249" i="20"/>
  <c r="Q2249" i="20" s="1"/>
  <c r="M2249" i="20"/>
  <c r="P2248" i="20"/>
  <c r="Q2248" i="20" s="1"/>
  <c r="M2248" i="20"/>
  <c r="P2247" i="20"/>
  <c r="Q2247" i="20" s="1"/>
  <c r="M2247" i="20"/>
  <c r="P2246" i="20"/>
  <c r="Q2246" i="20" s="1"/>
  <c r="M2246" i="20"/>
  <c r="P2245" i="20"/>
  <c r="Q2245" i="20" s="1"/>
  <c r="M2245" i="20"/>
  <c r="P2244" i="20"/>
  <c r="Q2244" i="20" s="1"/>
  <c r="M2244" i="20"/>
  <c r="P2243" i="20"/>
  <c r="Q2243" i="20" s="1"/>
  <c r="M2243" i="20"/>
  <c r="P2242" i="20"/>
  <c r="Q2242" i="20" s="1"/>
  <c r="M2242" i="20"/>
  <c r="P2241" i="20"/>
  <c r="Q2241" i="20" s="1"/>
  <c r="M2241" i="20"/>
  <c r="P2240" i="20"/>
  <c r="Q2240" i="20" s="1"/>
  <c r="M2240" i="20"/>
  <c r="P2239" i="20"/>
  <c r="Q2239" i="20" s="1"/>
  <c r="M2239" i="20"/>
  <c r="P2238" i="20"/>
  <c r="Q2238" i="20" s="1"/>
  <c r="M2238" i="20"/>
  <c r="P2237" i="20"/>
  <c r="Q2237" i="20" s="1"/>
  <c r="M2237" i="20"/>
  <c r="P2236" i="20"/>
  <c r="Q2236" i="20" s="1"/>
  <c r="M2236" i="20"/>
  <c r="P2235" i="20"/>
  <c r="Q2235" i="20" s="1"/>
  <c r="M2235" i="20"/>
  <c r="P2234" i="20"/>
  <c r="Q2234" i="20" s="1"/>
  <c r="M2234" i="20"/>
  <c r="P2233" i="20"/>
  <c r="Q2233" i="20" s="1"/>
  <c r="M2233" i="20"/>
  <c r="P2232" i="20"/>
  <c r="Q2232" i="20" s="1"/>
  <c r="M2232" i="20"/>
  <c r="P2231" i="20"/>
  <c r="Q2231" i="20" s="1"/>
  <c r="M2231" i="20"/>
  <c r="P2230" i="20"/>
  <c r="Q2230" i="20" s="1"/>
  <c r="M2230" i="20"/>
  <c r="P2229" i="20"/>
  <c r="Q2229" i="20" s="1"/>
  <c r="M2229" i="20"/>
  <c r="P2228" i="20"/>
  <c r="Q2228" i="20" s="1"/>
  <c r="M2228" i="20"/>
  <c r="P2227" i="20"/>
  <c r="Q2227" i="20" s="1"/>
  <c r="M2227" i="20"/>
  <c r="P2226" i="20"/>
  <c r="Q2226" i="20" s="1"/>
  <c r="M2226" i="20"/>
  <c r="P2225" i="20"/>
  <c r="Q2225" i="20" s="1"/>
  <c r="M2225" i="20"/>
  <c r="P2224" i="20"/>
  <c r="Q2224" i="20" s="1"/>
  <c r="M2224" i="20"/>
  <c r="P2223" i="20"/>
  <c r="Q2223" i="20" s="1"/>
  <c r="M2223" i="20"/>
  <c r="P2222" i="20"/>
  <c r="Q2222" i="20" s="1"/>
  <c r="M2222" i="20"/>
  <c r="P2221" i="20"/>
  <c r="Q2221" i="20" s="1"/>
  <c r="M2221" i="20"/>
  <c r="P2220" i="20"/>
  <c r="Q2220" i="20" s="1"/>
  <c r="M2220" i="20"/>
  <c r="P2219" i="20"/>
  <c r="Q2219" i="20" s="1"/>
  <c r="M2219" i="20"/>
  <c r="P2218" i="20"/>
  <c r="Q2218" i="20" s="1"/>
  <c r="M2218" i="20"/>
  <c r="P2217" i="20"/>
  <c r="Q2217" i="20" s="1"/>
  <c r="M2217" i="20"/>
  <c r="P2216" i="20"/>
  <c r="Q2216" i="20" s="1"/>
  <c r="M2216" i="20"/>
  <c r="P2215" i="20"/>
  <c r="Q2215" i="20" s="1"/>
  <c r="M2215" i="20"/>
  <c r="P2214" i="20"/>
  <c r="Q2214" i="20" s="1"/>
  <c r="M2214" i="20"/>
  <c r="P2213" i="20"/>
  <c r="Q2213" i="20" s="1"/>
  <c r="M2213" i="20"/>
  <c r="P2212" i="20"/>
  <c r="Q2212" i="20" s="1"/>
  <c r="M2212" i="20"/>
  <c r="P2211" i="20"/>
  <c r="Q2211" i="20" s="1"/>
  <c r="M2211" i="20"/>
  <c r="P2210" i="20"/>
  <c r="Q2210" i="20" s="1"/>
  <c r="M2210" i="20"/>
  <c r="P2209" i="20"/>
  <c r="Q2209" i="20" s="1"/>
  <c r="M2209" i="20"/>
  <c r="P2208" i="20"/>
  <c r="Q2208" i="20" s="1"/>
  <c r="M2208" i="20"/>
  <c r="P2207" i="20"/>
  <c r="Q2207" i="20" s="1"/>
  <c r="M2207" i="20"/>
  <c r="P2206" i="20"/>
  <c r="Q2206" i="20" s="1"/>
  <c r="M2206" i="20"/>
  <c r="P2205" i="20"/>
  <c r="Q2205" i="20" s="1"/>
  <c r="M2205" i="20"/>
  <c r="P2204" i="20"/>
  <c r="Q2204" i="20" s="1"/>
  <c r="M2204" i="20"/>
  <c r="P2203" i="20"/>
  <c r="Q2203" i="20" s="1"/>
  <c r="M2203" i="20"/>
  <c r="P2202" i="20"/>
  <c r="Q2202" i="20" s="1"/>
  <c r="M2202" i="20"/>
  <c r="P2201" i="20"/>
  <c r="Q2201" i="20" s="1"/>
  <c r="M2201" i="20"/>
  <c r="P2200" i="20"/>
  <c r="Q2200" i="20" s="1"/>
  <c r="M2200" i="20"/>
  <c r="P2199" i="20"/>
  <c r="Q2199" i="20" s="1"/>
  <c r="M2199" i="20"/>
  <c r="P2198" i="20"/>
  <c r="Q2198" i="20" s="1"/>
  <c r="M2198" i="20"/>
  <c r="P2197" i="20"/>
  <c r="Q2197" i="20" s="1"/>
  <c r="M2197" i="20"/>
  <c r="P2196" i="20"/>
  <c r="Q2196" i="20" s="1"/>
  <c r="M2196" i="20"/>
  <c r="P2195" i="20"/>
  <c r="Q2195" i="20" s="1"/>
  <c r="M2195" i="20"/>
  <c r="P2194" i="20"/>
  <c r="Q2194" i="20" s="1"/>
  <c r="M2194" i="20"/>
  <c r="P2193" i="20"/>
  <c r="Q2193" i="20" s="1"/>
  <c r="M2193" i="20"/>
  <c r="P2192" i="20"/>
  <c r="Q2192" i="20" s="1"/>
  <c r="M2192" i="20"/>
  <c r="P2191" i="20"/>
  <c r="Q2191" i="20" s="1"/>
  <c r="M2191" i="20"/>
  <c r="P2190" i="20"/>
  <c r="Q2190" i="20" s="1"/>
  <c r="M2190" i="20"/>
  <c r="P2189" i="20"/>
  <c r="Q2189" i="20" s="1"/>
  <c r="M2189" i="20"/>
  <c r="P2188" i="20"/>
  <c r="Q2188" i="20" s="1"/>
  <c r="M2188" i="20"/>
  <c r="P2187" i="20"/>
  <c r="Q2187" i="20" s="1"/>
  <c r="M2187" i="20"/>
  <c r="P2186" i="20"/>
  <c r="Q2186" i="20" s="1"/>
  <c r="M2186" i="20"/>
  <c r="P2185" i="20"/>
  <c r="Q2185" i="20" s="1"/>
  <c r="M2185" i="20"/>
  <c r="P2184" i="20"/>
  <c r="Q2184" i="20" s="1"/>
  <c r="M2184" i="20"/>
  <c r="P2183" i="20"/>
  <c r="Q2183" i="20" s="1"/>
  <c r="M2183" i="20"/>
  <c r="P2182" i="20"/>
  <c r="Q2182" i="20" s="1"/>
  <c r="M2182" i="20"/>
  <c r="P2181" i="20"/>
  <c r="Q2181" i="20" s="1"/>
  <c r="M2181" i="20"/>
  <c r="P2180" i="20"/>
  <c r="Q2180" i="20" s="1"/>
  <c r="M2180" i="20"/>
  <c r="P2179" i="20"/>
  <c r="Q2179" i="20" s="1"/>
  <c r="M2179" i="20"/>
  <c r="P2178" i="20"/>
  <c r="Q2178" i="20" s="1"/>
  <c r="M2178" i="20"/>
  <c r="P2177" i="20"/>
  <c r="Q2177" i="20" s="1"/>
  <c r="M2177" i="20"/>
  <c r="P2176" i="20"/>
  <c r="Q2176" i="20" s="1"/>
  <c r="M2176" i="20"/>
  <c r="P2175" i="20"/>
  <c r="Q2175" i="20" s="1"/>
  <c r="M2175" i="20"/>
  <c r="P2174" i="20"/>
  <c r="Q2174" i="20" s="1"/>
  <c r="M2174" i="20"/>
  <c r="P2173" i="20"/>
  <c r="Q2173" i="20" s="1"/>
  <c r="M2173" i="20"/>
  <c r="P2172" i="20"/>
  <c r="Q2172" i="20" s="1"/>
  <c r="M2172" i="20"/>
  <c r="P2171" i="20"/>
  <c r="Q2171" i="20" s="1"/>
  <c r="M2171" i="20"/>
  <c r="P2170" i="20"/>
  <c r="Q2170" i="20" s="1"/>
  <c r="M2170" i="20"/>
  <c r="P2169" i="20"/>
  <c r="Q2169" i="20" s="1"/>
  <c r="M2169" i="20"/>
  <c r="P2168" i="20"/>
  <c r="Q2168" i="20" s="1"/>
  <c r="M2168" i="20"/>
  <c r="P2167" i="20"/>
  <c r="Q2167" i="20" s="1"/>
  <c r="M2167" i="20"/>
  <c r="P2166" i="20"/>
  <c r="Q2166" i="20" s="1"/>
  <c r="M2166" i="20"/>
  <c r="P2165" i="20"/>
  <c r="Q2165" i="20" s="1"/>
  <c r="M2165" i="20"/>
  <c r="P2164" i="20"/>
  <c r="Q2164" i="20" s="1"/>
  <c r="M2164" i="20"/>
  <c r="P2163" i="20"/>
  <c r="Q2163" i="20" s="1"/>
  <c r="M2163" i="20"/>
  <c r="P2162" i="20"/>
  <c r="Q2162" i="20" s="1"/>
  <c r="M2162" i="20"/>
  <c r="P2161" i="20"/>
  <c r="Q2161" i="20" s="1"/>
  <c r="M2161" i="20"/>
  <c r="P2160" i="20"/>
  <c r="Q2160" i="20" s="1"/>
  <c r="M2160" i="20"/>
  <c r="P2159" i="20"/>
  <c r="Q2159" i="20" s="1"/>
  <c r="M2159" i="20"/>
  <c r="P2158" i="20"/>
  <c r="Q2158" i="20" s="1"/>
  <c r="M2158" i="20"/>
  <c r="Q579" i="17"/>
  <c r="Q580" i="17"/>
  <c r="P579" i="17"/>
  <c r="P580" i="17"/>
  <c r="M580" i="17"/>
  <c r="M579" i="17"/>
  <c r="Q468" i="17"/>
  <c r="Q470" i="17"/>
  <c r="Q471" i="17"/>
  <c r="P465" i="17"/>
  <c r="Q465" i="17" s="1"/>
  <c r="P466" i="17"/>
  <c r="Q466" i="17" s="1"/>
  <c r="P467" i="17"/>
  <c r="Q467" i="17" s="1"/>
  <c r="P468" i="17"/>
  <c r="P469" i="17"/>
  <c r="Q469" i="17" s="1"/>
  <c r="P470" i="17"/>
  <c r="P471" i="17"/>
  <c r="M471" i="17"/>
  <c r="M470" i="17"/>
  <c r="M469" i="17"/>
  <c r="M468" i="17"/>
  <c r="M467" i="17"/>
  <c r="M466" i="17"/>
  <c r="M465" i="17"/>
  <c r="P88" i="17"/>
  <c r="Q88" i="17" s="1"/>
  <c r="Q86" i="17" l="1"/>
  <c r="Q87" i="17"/>
  <c r="Q89" i="17"/>
  <c r="Q100" i="17"/>
  <c r="P75" i="17"/>
  <c r="Q75" i="17" s="1"/>
  <c r="P76" i="17"/>
  <c r="Q76" i="17" s="1"/>
  <c r="P77" i="17"/>
  <c r="Q77" i="17" s="1"/>
  <c r="P78" i="17"/>
  <c r="Q78" i="17" s="1"/>
  <c r="P79" i="17"/>
  <c r="Q79" i="17" s="1"/>
  <c r="P80" i="17"/>
  <c r="Q80" i="17" s="1"/>
  <c r="P81" i="17"/>
  <c r="Q81" i="17" s="1"/>
  <c r="P82" i="17"/>
  <c r="Q82" i="17" s="1"/>
  <c r="P83" i="17"/>
  <c r="Q83" i="17" s="1"/>
  <c r="P84" i="17"/>
  <c r="Q84" i="17" s="1"/>
  <c r="P85" i="17"/>
  <c r="Q85" i="17" s="1"/>
  <c r="P86" i="17"/>
  <c r="P87" i="17"/>
  <c r="P89" i="17"/>
  <c r="P90" i="17"/>
  <c r="Q90" i="17" s="1"/>
  <c r="P91" i="17"/>
  <c r="Q91" i="17" s="1"/>
  <c r="P92" i="17"/>
  <c r="Q92" i="17" s="1"/>
  <c r="P93" i="17"/>
  <c r="Q93" i="17" s="1"/>
  <c r="P94" i="17"/>
  <c r="Q94" i="17" s="1"/>
  <c r="P95" i="17"/>
  <c r="Q95" i="17" s="1"/>
  <c r="P96" i="17"/>
  <c r="Q96" i="17" s="1"/>
  <c r="P97" i="17"/>
  <c r="Q97" i="17" s="1"/>
  <c r="P98" i="17"/>
  <c r="Q98" i="17" s="1"/>
  <c r="P99" i="17"/>
  <c r="Q99" i="17" s="1"/>
  <c r="P100" i="17"/>
  <c r="P101" i="17"/>
  <c r="Q101" i="17" s="1"/>
  <c r="P102" i="17"/>
  <c r="Q102" i="17" s="1"/>
  <c r="P103" i="17"/>
  <c r="Q103" i="17" s="1"/>
  <c r="P104" i="17"/>
  <c r="Q104" i="17" s="1"/>
  <c r="P105" i="17"/>
  <c r="Q105" i="17" s="1"/>
  <c r="P106" i="17"/>
  <c r="Q106" i="17" s="1"/>
  <c r="P107" i="17"/>
  <c r="Q107" i="17" s="1"/>
  <c r="Q392" i="17"/>
  <c r="Q394" i="17"/>
  <c r="P388" i="17"/>
  <c r="Q388" i="17" s="1"/>
  <c r="P389" i="17"/>
  <c r="Q389" i="17" s="1"/>
  <c r="P390" i="17"/>
  <c r="Q390" i="17" s="1"/>
  <c r="P391" i="17"/>
  <c r="Q391" i="17" s="1"/>
  <c r="P392" i="17"/>
  <c r="P393" i="17"/>
  <c r="Q393" i="17" s="1"/>
  <c r="P394" i="17"/>
  <c r="M394" i="17"/>
  <c r="M393" i="17"/>
  <c r="M392" i="17"/>
  <c r="M391" i="17"/>
  <c r="M390" i="17"/>
  <c r="M389" i="17"/>
  <c r="M38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P48" i="17"/>
  <c r="Q48" i="17" s="1"/>
  <c r="P49" i="17"/>
  <c r="Q49" i="17" s="1"/>
  <c r="P50" i="17"/>
  <c r="Q50" i="17" s="1"/>
  <c r="P51" i="17"/>
  <c r="Q51" i="17" s="1"/>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P28" i="17"/>
  <c r="Q28" i="17" s="1"/>
  <c r="P29" i="17"/>
  <c r="Q29" i="17" s="1"/>
  <c r="P30" i="17"/>
  <c r="Q30" i="17" s="1"/>
  <c r="P31" i="17"/>
  <c r="Q31" i="17" s="1"/>
  <c r="P32" i="17"/>
  <c r="Q32" i="17" s="1"/>
  <c r="P33" i="17"/>
  <c r="Q33" i="17" s="1"/>
  <c r="P34" i="17"/>
  <c r="Q34" i="17" s="1"/>
  <c r="P35" i="17"/>
  <c r="Q35" i="17" s="1"/>
  <c r="P36" i="17"/>
  <c r="Q36" i="17" s="1"/>
  <c r="P37" i="17"/>
  <c r="Q37" i="17" s="1"/>
  <c r="P38" i="17"/>
  <c r="Q38" i="17" s="1"/>
  <c r="P39" i="17"/>
  <c r="Q39" i="17" s="1"/>
  <c r="P40" i="17"/>
  <c r="Q40" i="17" s="1"/>
  <c r="P41" i="17"/>
  <c r="Q41" i="17" s="1"/>
  <c r="P42" i="17"/>
  <c r="Q42" i="17" s="1"/>
  <c r="P43" i="17"/>
  <c r="Q43" i="17" s="1"/>
  <c r="P44" i="17"/>
  <c r="Q44" i="17" s="1"/>
  <c r="P45" i="17"/>
  <c r="Q45" i="17" s="1"/>
  <c r="P46" i="17"/>
  <c r="Q46" i="17" s="1"/>
  <c r="P47" i="17"/>
  <c r="Q47" i="17" s="1"/>
  <c r="M14" i="17"/>
  <c r="M15" i="17"/>
  <c r="M16" i="17"/>
  <c r="P11" i="17"/>
  <c r="Q11" i="17" s="1"/>
  <c r="M11" i="17"/>
  <c r="M12" i="17"/>
  <c r="M13" i="17"/>
  <c r="P12" i="17"/>
  <c r="Q12" i="17" s="1"/>
  <c r="P13" i="17"/>
  <c r="Q13" i="17" s="1"/>
  <c r="P578" i="17"/>
  <c r="Q578" i="17" s="1"/>
  <c r="M578" i="17"/>
  <c r="P577" i="17"/>
  <c r="Q577" i="17" s="1"/>
  <c r="M577" i="17"/>
  <c r="P576" i="17"/>
  <c r="Q576" i="17" s="1"/>
  <c r="M576" i="17"/>
  <c r="P575" i="17"/>
  <c r="Q575" i="17" s="1"/>
  <c r="M575" i="17"/>
  <c r="P574" i="17"/>
  <c r="Q574" i="17" s="1"/>
  <c r="M574" i="17"/>
  <c r="P573" i="17"/>
  <c r="Q573" i="17" s="1"/>
  <c r="M573" i="17"/>
  <c r="P572" i="17"/>
  <c r="Q572" i="17" s="1"/>
  <c r="M572" i="17"/>
  <c r="P571" i="17"/>
  <c r="Q571" i="17" s="1"/>
  <c r="M571" i="17"/>
  <c r="P570" i="17"/>
  <c r="Q570" i="17" s="1"/>
  <c r="M570" i="17"/>
  <c r="P569" i="17"/>
  <c r="Q569" i="17" s="1"/>
  <c r="M569" i="17"/>
  <c r="P568" i="17"/>
  <c r="Q568" i="17" s="1"/>
  <c r="M568" i="17"/>
  <c r="P567" i="17"/>
  <c r="Q567" i="17" s="1"/>
  <c r="M567" i="17"/>
  <c r="P566" i="17"/>
  <c r="Q566" i="17" s="1"/>
  <c r="M566" i="17"/>
  <c r="P565" i="17"/>
  <c r="Q565" i="17" s="1"/>
  <c r="M565" i="17"/>
  <c r="P564" i="17"/>
  <c r="Q564" i="17" s="1"/>
  <c r="M564" i="17"/>
  <c r="P563" i="17"/>
  <c r="Q563" i="17" s="1"/>
  <c r="M563" i="17"/>
  <c r="P562" i="17"/>
  <c r="Q562" i="17" s="1"/>
  <c r="M562" i="17"/>
  <c r="P561" i="17"/>
  <c r="Q561" i="17" s="1"/>
  <c r="M561" i="17"/>
  <c r="P560" i="17"/>
  <c r="Q560" i="17" s="1"/>
  <c r="M560" i="17"/>
  <c r="P559" i="17"/>
  <c r="Q559" i="17" s="1"/>
  <c r="M559" i="17"/>
  <c r="P558" i="17"/>
  <c r="Q558" i="17" s="1"/>
  <c r="M558" i="17"/>
  <c r="P557" i="17"/>
  <c r="Q557" i="17" s="1"/>
  <c r="M557" i="17"/>
  <c r="P556" i="17"/>
  <c r="Q556" i="17" s="1"/>
  <c r="M556" i="17"/>
  <c r="P555" i="17"/>
  <c r="Q555" i="17" s="1"/>
  <c r="M555" i="17"/>
  <c r="P554" i="17"/>
  <c r="Q554" i="17" s="1"/>
  <c r="M554" i="17"/>
  <c r="P553" i="17"/>
  <c r="Q553" i="17" s="1"/>
  <c r="M553" i="17"/>
  <c r="P552" i="17"/>
  <c r="Q552" i="17" s="1"/>
  <c r="M552" i="17"/>
  <c r="P551" i="17"/>
  <c r="Q551" i="17" s="1"/>
  <c r="M551" i="17"/>
  <c r="P550" i="17"/>
  <c r="Q550" i="17" s="1"/>
  <c r="M550" i="17"/>
  <c r="P549" i="17"/>
  <c r="Q549" i="17" s="1"/>
  <c r="M549" i="17"/>
  <c r="P548" i="17"/>
  <c r="Q548" i="17" s="1"/>
  <c r="M548" i="17"/>
  <c r="P547" i="17"/>
  <c r="Q547" i="17" s="1"/>
  <c r="M547" i="17"/>
  <c r="P546" i="17"/>
  <c r="Q546" i="17" s="1"/>
  <c r="M546" i="17"/>
  <c r="P545" i="17"/>
  <c r="Q545" i="17" s="1"/>
  <c r="M545" i="17"/>
  <c r="P544" i="17"/>
  <c r="Q544" i="17" s="1"/>
  <c r="M544" i="17"/>
  <c r="P543" i="17"/>
  <c r="Q543" i="17" s="1"/>
  <c r="M543" i="17"/>
  <c r="P542" i="17"/>
  <c r="Q542" i="17" s="1"/>
  <c r="M542" i="17"/>
  <c r="P541" i="17"/>
  <c r="Q541" i="17" s="1"/>
  <c r="M541" i="17"/>
  <c r="P540" i="17"/>
  <c r="Q540" i="17" s="1"/>
  <c r="M540" i="17"/>
  <c r="P539" i="17"/>
  <c r="Q539" i="17" s="1"/>
  <c r="M539" i="17"/>
  <c r="P538" i="17"/>
  <c r="Q538" i="17" s="1"/>
  <c r="M538" i="17"/>
  <c r="P537" i="17"/>
  <c r="Q537" i="17" s="1"/>
  <c r="M537" i="17"/>
  <c r="P536" i="17"/>
  <c r="Q536" i="17" s="1"/>
  <c r="M536" i="17"/>
  <c r="P535" i="17"/>
  <c r="Q535" i="17" s="1"/>
  <c r="M535" i="17"/>
  <c r="P534" i="17"/>
  <c r="Q534" i="17" s="1"/>
  <c r="M534" i="17"/>
  <c r="P533" i="17"/>
  <c r="Q533" i="17" s="1"/>
  <c r="M533" i="17"/>
  <c r="P532" i="17"/>
  <c r="Q532" i="17" s="1"/>
  <c r="M532" i="17"/>
  <c r="P531" i="17"/>
  <c r="Q531" i="17" s="1"/>
  <c r="M531" i="17"/>
  <c r="P530" i="17"/>
  <c r="Q530" i="17" s="1"/>
  <c r="M530" i="17"/>
  <c r="P529" i="17"/>
  <c r="Q529" i="17" s="1"/>
  <c r="M529" i="17"/>
  <c r="P528" i="17"/>
  <c r="Q528" i="17" s="1"/>
  <c r="M528" i="17"/>
  <c r="P527" i="17"/>
  <c r="Q527" i="17" s="1"/>
  <c r="M527" i="17"/>
  <c r="P526" i="17"/>
  <c r="Q526" i="17" s="1"/>
  <c r="M526" i="17"/>
  <c r="P525" i="17"/>
  <c r="Q525" i="17" s="1"/>
  <c r="M525" i="17"/>
  <c r="P524" i="17"/>
  <c r="Q524" i="17" s="1"/>
  <c r="M524" i="17"/>
  <c r="P523" i="17"/>
  <c r="Q523" i="17" s="1"/>
  <c r="M523" i="17"/>
  <c r="P522" i="17"/>
  <c r="Q522" i="17" s="1"/>
  <c r="M522" i="17"/>
  <c r="P521" i="17"/>
  <c r="Q521" i="17" s="1"/>
  <c r="M521" i="17"/>
  <c r="P520" i="17"/>
  <c r="Q520" i="17" s="1"/>
  <c r="M520" i="17"/>
  <c r="P519" i="17"/>
  <c r="Q519" i="17" s="1"/>
  <c r="M519" i="17"/>
  <c r="P518" i="17"/>
  <c r="Q518" i="17" s="1"/>
  <c r="M518" i="17"/>
  <c r="P517" i="17"/>
  <c r="Q517" i="17" s="1"/>
  <c r="M517" i="17"/>
  <c r="P516" i="17"/>
  <c r="Q516" i="17" s="1"/>
  <c r="M516" i="17"/>
  <c r="P515" i="17"/>
  <c r="Q515" i="17" s="1"/>
  <c r="M515" i="17"/>
  <c r="P514" i="17"/>
  <c r="Q514" i="17" s="1"/>
  <c r="M514" i="17"/>
  <c r="P513" i="17"/>
  <c r="Q513" i="17" s="1"/>
  <c r="M513" i="17"/>
  <c r="P512" i="17"/>
  <c r="Q512" i="17" s="1"/>
  <c r="M512" i="17"/>
  <c r="P511" i="17"/>
  <c r="Q511" i="17" s="1"/>
  <c r="M511" i="17"/>
  <c r="P510" i="17"/>
  <c r="Q510" i="17" s="1"/>
  <c r="M510" i="17"/>
  <c r="P509" i="17"/>
  <c r="Q509" i="17" s="1"/>
  <c r="M509" i="17"/>
  <c r="P508" i="17"/>
  <c r="Q508" i="17" s="1"/>
  <c r="M508" i="17"/>
  <c r="P507" i="17"/>
  <c r="Q507" i="17" s="1"/>
  <c r="M507" i="17"/>
  <c r="P506" i="17"/>
  <c r="Q506" i="17" s="1"/>
  <c r="M506" i="17"/>
  <c r="P505" i="17"/>
  <c r="Q505" i="17" s="1"/>
  <c r="M505" i="17"/>
  <c r="P504" i="17"/>
  <c r="Q504" i="17" s="1"/>
  <c r="M504" i="17"/>
  <c r="P503" i="17"/>
  <c r="Q503" i="17" s="1"/>
  <c r="M503" i="17"/>
  <c r="P502" i="17"/>
  <c r="Q502" i="17" s="1"/>
  <c r="M502" i="17"/>
  <c r="P501" i="17"/>
  <c r="Q501" i="17" s="1"/>
  <c r="M501" i="17"/>
  <c r="P500" i="17"/>
  <c r="Q500" i="17" s="1"/>
  <c r="M500" i="17"/>
  <c r="P499" i="17"/>
  <c r="Q499" i="17" s="1"/>
  <c r="M499" i="17"/>
  <c r="P498" i="17"/>
  <c r="Q498" i="17" s="1"/>
  <c r="M498" i="17"/>
  <c r="P497" i="17"/>
  <c r="Q497" i="17" s="1"/>
  <c r="M497" i="17"/>
  <c r="P496" i="17"/>
  <c r="Q496" i="17" s="1"/>
  <c r="M496" i="17"/>
  <c r="P495" i="17"/>
  <c r="Q495" i="17" s="1"/>
  <c r="M495" i="17"/>
  <c r="P494" i="17"/>
  <c r="Q494" i="17" s="1"/>
  <c r="M494" i="17"/>
  <c r="P493" i="17"/>
  <c r="Q493" i="17" s="1"/>
  <c r="M493" i="17"/>
  <c r="P492" i="17"/>
  <c r="Q492" i="17" s="1"/>
  <c r="M492" i="17"/>
  <c r="P491" i="17"/>
  <c r="Q491" i="17" s="1"/>
  <c r="M491" i="17"/>
  <c r="P490" i="17"/>
  <c r="Q490" i="17" s="1"/>
  <c r="M490" i="17"/>
  <c r="P489" i="17"/>
  <c r="Q489" i="17" s="1"/>
  <c r="M489" i="17"/>
  <c r="P488" i="17"/>
  <c r="Q488" i="17" s="1"/>
  <c r="M488" i="17"/>
  <c r="P487" i="17"/>
  <c r="Q487" i="17" s="1"/>
  <c r="M487" i="17"/>
  <c r="P486" i="17"/>
  <c r="Q486" i="17" s="1"/>
  <c r="M486" i="17"/>
  <c r="P485" i="17"/>
  <c r="Q485" i="17" s="1"/>
  <c r="M485" i="17"/>
  <c r="P484" i="17"/>
  <c r="Q484" i="17" s="1"/>
  <c r="M484" i="17"/>
  <c r="P483" i="17"/>
  <c r="Q483" i="17" s="1"/>
  <c r="M483" i="17"/>
  <c r="P482" i="17"/>
  <c r="Q482" i="17" s="1"/>
  <c r="M482" i="17"/>
  <c r="P481" i="17"/>
  <c r="Q481" i="17" s="1"/>
  <c r="M481" i="17"/>
  <c r="P480" i="17"/>
  <c r="Q480" i="17" s="1"/>
  <c r="M480" i="17"/>
  <c r="P479" i="17"/>
  <c r="Q479" i="17" s="1"/>
  <c r="M479" i="17"/>
  <c r="P478" i="17"/>
  <c r="Q478" i="17" s="1"/>
  <c r="M478" i="17"/>
  <c r="P477" i="17"/>
  <c r="Q477" i="17" s="1"/>
  <c r="M477" i="17"/>
  <c r="P476" i="17"/>
  <c r="Q476" i="17" s="1"/>
  <c r="M476" i="17"/>
  <c r="P475" i="17"/>
  <c r="Q475" i="17" s="1"/>
  <c r="M475" i="17"/>
  <c r="P474" i="17"/>
  <c r="Q474" i="17" s="1"/>
  <c r="M474" i="17"/>
  <c r="P473" i="17"/>
  <c r="Q473" i="17" s="1"/>
  <c r="M473" i="17"/>
  <c r="P472" i="17"/>
  <c r="Q472" i="17" s="1"/>
  <c r="M472" i="17"/>
  <c r="P464" i="17"/>
  <c r="Q464" i="17" s="1"/>
  <c r="M464" i="17"/>
  <c r="P463" i="17"/>
  <c r="Q463" i="17" s="1"/>
  <c r="M463" i="17"/>
  <c r="P462" i="17"/>
  <c r="Q462" i="17" s="1"/>
  <c r="M462" i="17"/>
  <c r="P461" i="17"/>
  <c r="Q461" i="17" s="1"/>
  <c r="M461" i="17"/>
  <c r="P460" i="17"/>
  <c r="Q460" i="17" s="1"/>
  <c r="M460" i="17"/>
  <c r="P459" i="17"/>
  <c r="Q459" i="17" s="1"/>
  <c r="M459" i="17"/>
  <c r="P458" i="17"/>
  <c r="Q458" i="17" s="1"/>
  <c r="M458" i="17"/>
  <c r="P457" i="17"/>
  <c r="Q457" i="17" s="1"/>
  <c r="M457" i="17"/>
  <c r="P456" i="17"/>
  <c r="Q456" i="17" s="1"/>
  <c r="M456" i="17"/>
  <c r="P455" i="17"/>
  <c r="Q455" i="17" s="1"/>
  <c r="M455" i="17"/>
  <c r="P454" i="17"/>
  <c r="Q454" i="17" s="1"/>
  <c r="M454" i="17"/>
  <c r="P453" i="17"/>
  <c r="Q453" i="17" s="1"/>
  <c r="M453" i="17"/>
  <c r="P452" i="17"/>
  <c r="Q452" i="17" s="1"/>
  <c r="M452" i="17"/>
  <c r="P451" i="17"/>
  <c r="Q451" i="17" s="1"/>
  <c r="M451" i="17"/>
  <c r="P450" i="17"/>
  <c r="Q450" i="17" s="1"/>
  <c r="M450" i="17"/>
  <c r="P449" i="17"/>
  <c r="Q449" i="17" s="1"/>
  <c r="M449" i="17"/>
  <c r="P448" i="17"/>
  <c r="Q448" i="17" s="1"/>
  <c r="M448" i="17"/>
  <c r="P447" i="17"/>
  <c r="Q447" i="17" s="1"/>
  <c r="M447" i="17"/>
  <c r="P446" i="17"/>
  <c r="Q446" i="17" s="1"/>
  <c r="M446" i="17"/>
  <c r="P445" i="17"/>
  <c r="Q445" i="17" s="1"/>
  <c r="M445" i="17"/>
  <c r="P444" i="17"/>
  <c r="Q444" i="17" s="1"/>
  <c r="M444" i="17"/>
  <c r="P443" i="17"/>
  <c r="Q443" i="17" s="1"/>
  <c r="M443" i="17"/>
  <c r="P442" i="17"/>
  <c r="Q442" i="17" s="1"/>
  <c r="M442" i="17"/>
  <c r="P441" i="17"/>
  <c r="Q441" i="17" s="1"/>
  <c r="M441" i="17"/>
  <c r="P440" i="17"/>
  <c r="Q440" i="17" s="1"/>
  <c r="M440" i="17"/>
  <c r="P439" i="17"/>
  <c r="Q439" i="17" s="1"/>
  <c r="M439" i="17"/>
  <c r="P438" i="17"/>
  <c r="Q438" i="17" s="1"/>
  <c r="M438" i="17"/>
  <c r="P437" i="17"/>
  <c r="Q437" i="17" s="1"/>
  <c r="M437" i="17"/>
  <c r="P436" i="17"/>
  <c r="Q436" i="17" s="1"/>
  <c r="M436" i="17"/>
  <c r="P435" i="17"/>
  <c r="Q435" i="17" s="1"/>
  <c r="M435" i="17"/>
  <c r="P434" i="17"/>
  <c r="Q434" i="17" s="1"/>
  <c r="M434" i="17"/>
  <c r="P433" i="17"/>
  <c r="Q433" i="17" s="1"/>
  <c r="M433" i="17"/>
  <c r="P432" i="17"/>
  <c r="Q432" i="17" s="1"/>
  <c r="M432" i="17"/>
  <c r="P431" i="17"/>
  <c r="Q431" i="17" s="1"/>
  <c r="M431" i="17"/>
  <c r="P430" i="17"/>
  <c r="Q430" i="17" s="1"/>
  <c r="M430" i="17"/>
  <c r="P429" i="17"/>
  <c r="Q429" i="17" s="1"/>
  <c r="M429" i="17"/>
  <c r="P428" i="17"/>
  <c r="Q428" i="17" s="1"/>
  <c r="M428" i="17"/>
  <c r="P427" i="17"/>
  <c r="Q427" i="17" s="1"/>
  <c r="M427" i="17"/>
  <c r="P426" i="17"/>
  <c r="Q426" i="17" s="1"/>
  <c r="M426" i="17"/>
  <c r="P425" i="17"/>
  <c r="Q425" i="17" s="1"/>
  <c r="M425" i="17"/>
  <c r="P424" i="17"/>
  <c r="Q424" i="17" s="1"/>
  <c r="M424" i="17"/>
  <c r="P423" i="17"/>
  <c r="Q423" i="17" s="1"/>
  <c r="M423" i="17"/>
  <c r="P422" i="17"/>
  <c r="Q422" i="17" s="1"/>
  <c r="M422" i="17"/>
  <c r="P421" i="17"/>
  <c r="Q421" i="17" s="1"/>
  <c r="M421" i="17"/>
  <c r="P420" i="17"/>
  <c r="Q420" i="17" s="1"/>
  <c r="M420" i="17"/>
  <c r="P419" i="17"/>
  <c r="Q419" i="17" s="1"/>
  <c r="M419" i="17"/>
  <c r="P418" i="17"/>
  <c r="Q418" i="17" s="1"/>
  <c r="M418" i="17"/>
  <c r="P417" i="17"/>
  <c r="Q417" i="17" s="1"/>
  <c r="M417" i="17"/>
  <c r="P416" i="17"/>
  <c r="Q416" i="17" s="1"/>
  <c r="M416" i="17"/>
  <c r="P415" i="17"/>
  <c r="Q415" i="17" s="1"/>
  <c r="M415" i="17"/>
  <c r="P414" i="17"/>
  <c r="Q414" i="17" s="1"/>
  <c r="M414" i="17"/>
  <c r="P413" i="17"/>
  <c r="Q413" i="17" s="1"/>
  <c r="M413" i="17"/>
  <c r="P412" i="17"/>
  <c r="Q412" i="17" s="1"/>
  <c r="M412" i="17"/>
  <c r="P411" i="17"/>
  <c r="Q411" i="17" s="1"/>
  <c r="M411" i="17"/>
  <c r="P410" i="17"/>
  <c r="Q410" i="17" s="1"/>
  <c r="M410" i="17"/>
  <c r="P409" i="17"/>
  <c r="Q409" i="17" s="1"/>
  <c r="M409" i="17"/>
  <c r="P408" i="17"/>
  <c r="Q408" i="17" s="1"/>
  <c r="M408" i="17"/>
  <c r="P407" i="17"/>
  <c r="Q407" i="17" s="1"/>
  <c r="M407" i="17"/>
  <c r="P406" i="17"/>
  <c r="Q406" i="17" s="1"/>
  <c r="M406" i="17"/>
  <c r="P405" i="17"/>
  <c r="Q405" i="17" s="1"/>
  <c r="M405" i="17"/>
  <c r="P404" i="17"/>
  <c r="Q404" i="17" s="1"/>
  <c r="M404" i="17"/>
  <c r="P403" i="17"/>
  <c r="Q403" i="17" s="1"/>
  <c r="M403" i="17"/>
  <c r="P402" i="17"/>
  <c r="Q402" i="17" s="1"/>
  <c r="M402" i="17"/>
  <c r="P401" i="17"/>
  <c r="Q401" i="17" s="1"/>
  <c r="M401" i="17"/>
  <c r="P400" i="17"/>
  <c r="Q400" i="17" s="1"/>
  <c r="M400" i="17"/>
  <c r="P399" i="17"/>
  <c r="Q399" i="17" s="1"/>
  <c r="M399" i="17"/>
  <c r="P398" i="17"/>
  <c r="Q398" i="17" s="1"/>
  <c r="M398" i="17"/>
  <c r="P397" i="17"/>
  <c r="Q397" i="17" s="1"/>
  <c r="M397" i="17"/>
  <c r="P396" i="17"/>
  <c r="Q396" i="17" s="1"/>
  <c r="M396" i="17"/>
  <c r="P395" i="17"/>
  <c r="Q395" i="17" s="1"/>
  <c r="M395" i="17"/>
  <c r="P387" i="17"/>
  <c r="Q387" i="17" s="1"/>
  <c r="M387" i="17"/>
  <c r="P386" i="17"/>
  <c r="Q386" i="17" s="1"/>
  <c r="M386" i="17"/>
  <c r="P385" i="17"/>
  <c r="Q385" i="17" s="1"/>
  <c r="M385" i="17"/>
  <c r="P384" i="17"/>
  <c r="Q384" i="17" s="1"/>
  <c r="M384" i="17"/>
  <c r="P383" i="17"/>
  <c r="Q383" i="17" s="1"/>
  <c r="M383" i="17"/>
  <c r="P382" i="17"/>
  <c r="Q382" i="17" s="1"/>
  <c r="M382" i="17"/>
  <c r="P381" i="17"/>
  <c r="Q381" i="17" s="1"/>
  <c r="M381" i="17"/>
  <c r="P380" i="17"/>
  <c r="Q380" i="17" s="1"/>
  <c r="M380" i="17"/>
  <c r="P379" i="17"/>
  <c r="Q379" i="17" s="1"/>
  <c r="M379" i="17"/>
  <c r="P378" i="17"/>
  <c r="Q378" i="17" s="1"/>
  <c r="M378" i="17"/>
  <c r="P377" i="17"/>
  <c r="Q377" i="17" s="1"/>
  <c r="M377" i="17"/>
  <c r="P376" i="17"/>
  <c r="Q376" i="17" s="1"/>
  <c r="M376" i="17"/>
  <c r="P375" i="17"/>
  <c r="Q375" i="17" s="1"/>
  <c r="M375" i="17"/>
  <c r="P374" i="17"/>
  <c r="Q374" i="17" s="1"/>
  <c r="M374" i="17"/>
  <c r="P373" i="17"/>
  <c r="Q373" i="17" s="1"/>
  <c r="M373" i="17"/>
  <c r="P372" i="17"/>
  <c r="Q372" i="17" s="1"/>
  <c r="M372" i="17"/>
  <c r="P371" i="17"/>
  <c r="Q371" i="17" s="1"/>
  <c r="M371" i="17"/>
  <c r="P370" i="17"/>
  <c r="Q370" i="17" s="1"/>
  <c r="M370" i="17"/>
  <c r="P369" i="17"/>
  <c r="Q369" i="17" s="1"/>
  <c r="M369" i="17"/>
  <c r="P368" i="17"/>
  <c r="Q368" i="17" s="1"/>
  <c r="M368" i="17"/>
  <c r="P367" i="17"/>
  <c r="Q367" i="17" s="1"/>
  <c r="M367" i="17"/>
  <c r="P366" i="17"/>
  <c r="Q366" i="17" s="1"/>
  <c r="M366" i="17"/>
  <c r="P365" i="17"/>
  <c r="Q365" i="17" s="1"/>
  <c r="M365" i="17"/>
  <c r="P364" i="17"/>
  <c r="Q364" i="17" s="1"/>
  <c r="M364" i="17"/>
  <c r="P363" i="17"/>
  <c r="Q363" i="17" s="1"/>
  <c r="M363" i="17"/>
  <c r="P362" i="17"/>
  <c r="Q362" i="17" s="1"/>
  <c r="M362" i="17"/>
  <c r="P361" i="17"/>
  <c r="Q361" i="17" s="1"/>
  <c r="M361" i="17"/>
  <c r="P360" i="17"/>
  <c r="Q360" i="17" s="1"/>
  <c r="M360" i="17"/>
  <c r="P359" i="17"/>
  <c r="Q359" i="17" s="1"/>
  <c r="M359" i="17"/>
  <c r="P358" i="17"/>
  <c r="Q358" i="17" s="1"/>
  <c r="M358" i="17"/>
  <c r="P357" i="17"/>
  <c r="Q357" i="17" s="1"/>
  <c r="M357" i="17"/>
  <c r="P356" i="17"/>
  <c r="Q356" i="17" s="1"/>
  <c r="M356" i="17"/>
  <c r="P355" i="17"/>
  <c r="Q355" i="17" s="1"/>
  <c r="M355" i="17"/>
  <c r="P354" i="17"/>
  <c r="Q354" i="17" s="1"/>
  <c r="M354" i="17"/>
  <c r="P353" i="17"/>
  <c r="Q353" i="17" s="1"/>
  <c r="M353" i="17"/>
  <c r="P352" i="17"/>
  <c r="Q352" i="17" s="1"/>
  <c r="M352" i="17"/>
  <c r="P351" i="17"/>
  <c r="Q351" i="17" s="1"/>
  <c r="M351" i="17"/>
  <c r="P350" i="17"/>
  <c r="Q350" i="17" s="1"/>
  <c r="M350" i="17"/>
  <c r="P349" i="17"/>
  <c r="Q349" i="17" s="1"/>
  <c r="M349" i="17"/>
  <c r="P348" i="17"/>
  <c r="Q348" i="17" s="1"/>
  <c r="M348" i="17"/>
  <c r="P347" i="17"/>
  <c r="Q347" i="17" s="1"/>
  <c r="M347" i="17"/>
  <c r="P346" i="17"/>
  <c r="Q346" i="17" s="1"/>
  <c r="M346" i="17"/>
  <c r="P345" i="17"/>
  <c r="Q345" i="17" s="1"/>
  <c r="M345" i="17"/>
  <c r="P344" i="17"/>
  <c r="Q344" i="17" s="1"/>
  <c r="M344" i="17"/>
  <c r="P343" i="17"/>
  <c r="Q343" i="17" s="1"/>
  <c r="M343" i="17"/>
  <c r="P342" i="17"/>
  <c r="Q342" i="17" s="1"/>
  <c r="M342" i="17"/>
  <c r="P341" i="17"/>
  <c r="Q341" i="17" s="1"/>
  <c r="M341" i="17"/>
  <c r="P340" i="17"/>
  <c r="Q340" i="17" s="1"/>
  <c r="M340" i="17"/>
  <c r="P339" i="17"/>
  <c r="Q339" i="17" s="1"/>
  <c r="M339" i="17"/>
  <c r="P338" i="17"/>
  <c r="Q338" i="17" s="1"/>
  <c r="M338" i="17"/>
  <c r="P337" i="17"/>
  <c r="Q337" i="17" s="1"/>
  <c r="M337" i="17"/>
  <c r="P336" i="17"/>
  <c r="Q336" i="17" s="1"/>
  <c r="M336" i="17"/>
  <c r="P335" i="17"/>
  <c r="Q335" i="17" s="1"/>
  <c r="M335" i="17"/>
  <c r="P334" i="17"/>
  <c r="Q334" i="17" s="1"/>
  <c r="M334" i="17"/>
  <c r="P333" i="17"/>
  <c r="Q333" i="17" s="1"/>
  <c r="M333" i="17"/>
  <c r="P332" i="17"/>
  <c r="Q332" i="17" s="1"/>
  <c r="M332" i="17"/>
  <c r="P331" i="17"/>
  <c r="Q331" i="17" s="1"/>
  <c r="M331" i="17"/>
  <c r="P330" i="17"/>
  <c r="Q330" i="17" s="1"/>
  <c r="M330" i="17"/>
  <c r="P329" i="17"/>
  <c r="Q329" i="17" s="1"/>
  <c r="M329" i="17"/>
  <c r="P328" i="17"/>
  <c r="Q328" i="17" s="1"/>
  <c r="M328" i="17"/>
  <c r="P327" i="17"/>
  <c r="Q327" i="17" s="1"/>
  <c r="M327" i="17"/>
  <c r="P326" i="17"/>
  <c r="Q326" i="17" s="1"/>
  <c r="M326" i="17"/>
  <c r="P325" i="17"/>
  <c r="Q325" i="17" s="1"/>
  <c r="M325" i="17"/>
  <c r="P324" i="17"/>
  <c r="Q324" i="17" s="1"/>
  <c r="M324" i="17"/>
  <c r="P323" i="17"/>
  <c r="Q323" i="17" s="1"/>
  <c r="M323" i="17"/>
  <c r="P322" i="17"/>
  <c r="Q322" i="17" s="1"/>
  <c r="M322" i="17"/>
  <c r="P321" i="17"/>
  <c r="Q321" i="17" s="1"/>
  <c r="M321" i="17"/>
  <c r="P320" i="17"/>
  <c r="Q320" i="17" s="1"/>
  <c r="M320" i="17"/>
  <c r="P319" i="17"/>
  <c r="Q319" i="17" s="1"/>
  <c r="M319" i="17"/>
  <c r="P318" i="17"/>
  <c r="Q318" i="17" s="1"/>
  <c r="M318" i="17"/>
  <c r="P317" i="17"/>
  <c r="Q317" i="17" s="1"/>
  <c r="M317" i="17"/>
  <c r="P316" i="17"/>
  <c r="Q316" i="17" s="1"/>
  <c r="M316" i="17"/>
  <c r="P315" i="17"/>
  <c r="Q315" i="17" s="1"/>
  <c r="M315" i="17"/>
  <c r="P314" i="17"/>
  <c r="Q314" i="17" s="1"/>
  <c r="M314" i="17"/>
  <c r="P313" i="17"/>
  <c r="Q313" i="17" s="1"/>
  <c r="M313" i="17"/>
  <c r="P312" i="17"/>
  <c r="Q312" i="17" s="1"/>
  <c r="M312" i="17"/>
  <c r="P311" i="17"/>
  <c r="Q311" i="17" s="1"/>
  <c r="M311" i="17"/>
  <c r="P310" i="17"/>
  <c r="Q310" i="17" s="1"/>
  <c r="M310" i="17"/>
  <c r="P309" i="17"/>
  <c r="Q309" i="17" s="1"/>
  <c r="M309" i="17"/>
  <c r="P308" i="17"/>
  <c r="Q308" i="17" s="1"/>
  <c r="M308" i="17"/>
  <c r="P307" i="17"/>
  <c r="Q307" i="17" s="1"/>
  <c r="M307" i="17"/>
  <c r="P306" i="17"/>
  <c r="Q306" i="17" s="1"/>
  <c r="M306" i="17"/>
  <c r="P305" i="17"/>
  <c r="Q305" i="17" s="1"/>
  <c r="M305" i="17"/>
  <c r="P304" i="17"/>
  <c r="Q304" i="17" s="1"/>
  <c r="M304" i="17"/>
  <c r="P303" i="17"/>
  <c r="Q303" i="17" s="1"/>
  <c r="M303" i="17"/>
  <c r="P302" i="17"/>
  <c r="Q302" i="17" s="1"/>
  <c r="M302" i="17"/>
  <c r="P301" i="17"/>
  <c r="Q301" i="17" s="1"/>
  <c r="M301" i="17"/>
  <c r="P300" i="17"/>
  <c r="Q300" i="17" s="1"/>
  <c r="M300" i="17"/>
  <c r="P299" i="17"/>
  <c r="Q299" i="17" s="1"/>
  <c r="M299" i="17"/>
  <c r="P298" i="17"/>
  <c r="Q298" i="17" s="1"/>
  <c r="M298" i="17"/>
  <c r="P297" i="17"/>
  <c r="Q297" i="17" s="1"/>
  <c r="M297" i="17"/>
  <c r="P296" i="17"/>
  <c r="Q296" i="17" s="1"/>
  <c r="M296" i="17"/>
  <c r="P295" i="17"/>
  <c r="Q295" i="17" s="1"/>
  <c r="M295" i="17"/>
  <c r="P294" i="17"/>
  <c r="Q294" i="17" s="1"/>
  <c r="M294" i="17"/>
  <c r="P293" i="17"/>
  <c r="Q293" i="17" s="1"/>
  <c r="M293" i="17"/>
  <c r="P292" i="17"/>
  <c r="Q292" i="17" s="1"/>
  <c r="M292" i="17"/>
  <c r="P291" i="17"/>
  <c r="Q291" i="17" s="1"/>
  <c r="M291" i="17"/>
  <c r="P290" i="17"/>
  <c r="Q290" i="17" s="1"/>
  <c r="M290" i="17"/>
  <c r="P289" i="17"/>
  <c r="Q289" i="17" s="1"/>
  <c r="M289" i="17"/>
  <c r="P288" i="17"/>
  <c r="Q288" i="17" s="1"/>
  <c r="M288" i="17"/>
  <c r="P287" i="17"/>
  <c r="Q287" i="17" s="1"/>
  <c r="M287" i="17"/>
  <c r="P286" i="17"/>
  <c r="Q286" i="17" s="1"/>
  <c r="M286" i="17"/>
  <c r="P285" i="17"/>
  <c r="Q285" i="17" s="1"/>
  <c r="M285" i="17"/>
  <c r="P284" i="17"/>
  <c r="Q284" i="17" s="1"/>
  <c r="M284" i="17"/>
  <c r="P283" i="17"/>
  <c r="Q283" i="17" s="1"/>
  <c r="M283" i="17"/>
  <c r="P282" i="17"/>
  <c r="Q282" i="17" s="1"/>
  <c r="M282" i="17"/>
  <c r="P281" i="17"/>
  <c r="Q281" i="17" s="1"/>
  <c r="M281" i="17"/>
  <c r="P280" i="17"/>
  <c r="Q280" i="17" s="1"/>
  <c r="M280" i="17"/>
  <c r="P279" i="17"/>
  <c r="Q279" i="17" s="1"/>
  <c r="M279" i="17"/>
  <c r="P278" i="17"/>
  <c r="Q278" i="17" s="1"/>
  <c r="M278" i="17"/>
  <c r="P277" i="17"/>
  <c r="Q277" i="17" s="1"/>
  <c r="M277" i="17"/>
  <c r="P276" i="17"/>
  <c r="Q276" i="17" s="1"/>
  <c r="M276" i="17"/>
  <c r="P275" i="17"/>
  <c r="Q275" i="17" s="1"/>
  <c r="M275" i="17"/>
  <c r="P274" i="17"/>
  <c r="Q274" i="17" s="1"/>
  <c r="M274" i="17"/>
  <c r="P273" i="17"/>
  <c r="Q273" i="17" s="1"/>
  <c r="M273" i="17"/>
  <c r="P272" i="17"/>
  <c r="Q272" i="17" s="1"/>
  <c r="M272" i="17"/>
  <c r="P271" i="17"/>
  <c r="Q271" i="17" s="1"/>
  <c r="M271" i="17"/>
  <c r="P270" i="17"/>
  <c r="Q270" i="17" s="1"/>
  <c r="M270" i="17"/>
  <c r="P269" i="17"/>
  <c r="Q269" i="17" s="1"/>
  <c r="M269" i="17"/>
  <c r="P268" i="17"/>
  <c r="Q268" i="17" s="1"/>
  <c r="M268" i="17"/>
  <c r="P267" i="17"/>
  <c r="Q267" i="17" s="1"/>
  <c r="M267" i="17"/>
  <c r="P266" i="17"/>
  <c r="Q266" i="17" s="1"/>
  <c r="M266" i="17"/>
  <c r="P265" i="17"/>
  <c r="Q265" i="17" s="1"/>
  <c r="M265" i="17"/>
  <c r="P264" i="17"/>
  <c r="Q264" i="17" s="1"/>
  <c r="M264" i="17"/>
  <c r="P263" i="17"/>
  <c r="Q263" i="17" s="1"/>
  <c r="M263" i="17"/>
  <c r="P262" i="17"/>
  <c r="Q262" i="17" s="1"/>
  <c r="M262" i="17"/>
  <c r="P261" i="17"/>
  <c r="Q261" i="17" s="1"/>
  <c r="M261" i="17"/>
  <c r="P260" i="17"/>
  <c r="Q260" i="17" s="1"/>
  <c r="M260" i="17"/>
  <c r="P259" i="17"/>
  <c r="Q259" i="17" s="1"/>
  <c r="M259" i="17"/>
  <c r="P258" i="17"/>
  <c r="Q258" i="17" s="1"/>
  <c r="M258" i="17"/>
  <c r="P257" i="17"/>
  <c r="Q257" i="17" s="1"/>
  <c r="M257" i="17"/>
  <c r="P256" i="17"/>
  <c r="Q256" i="17" s="1"/>
  <c r="M256" i="17"/>
  <c r="P255" i="17"/>
  <c r="Q255" i="17" s="1"/>
  <c r="M255" i="17"/>
  <c r="P254" i="17"/>
  <c r="Q254" i="17" s="1"/>
  <c r="M254" i="17"/>
  <c r="P253" i="17"/>
  <c r="Q253" i="17" s="1"/>
  <c r="M253" i="17"/>
  <c r="P252" i="17"/>
  <c r="Q252" i="17" s="1"/>
  <c r="M252" i="17"/>
  <c r="P251" i="17"/>
  <c r="Q251" i="17" s="1"/>
  <c r="M251" i="17"/>
  <c r="P250" i="17"/>
  <c r="Q250" i="17" s="1"/>
  <c r="M250" i="17"/>
  <c r="P249" i="17"/>
  <c r="Q249" i="17" s="1"/>
  <c r="M249" i="17"/>
  <c r="P248" i="17"/>
  <c r="Q248" i="17" s="1"/>
  <c r="M248" i="17"/>
  <c r="P247" i="17"/>
  <c r="Q247" i="17" s="1"/>
  <c r="M247" i="17"/>
  <c r="P246" i="17"/>
  <c r="Q246" i="17" s="1"/>
  <c r="M246" i="17"/>
  <c r="P245" i="17"/>
  <c r="Q245" i="17" s="1"/>
  <c r="M245" i="17"/>
  <c r="P244" i="17"/>
  <c r="Q244" i="17" s="1"/>
  <c r="M244" i="17"/>
  <c r="P243" i="17"/>
  <c r="Q243" i="17" s="1"/>
  <c r="M243" i="17"/>
  <c r="P242" i="17"/>
  <c r="Q242" i="17" s="1"/>
  <c r="M242" i="17"/>
  <c r="P241" i="17"/>
  <c r="Q241" i="17" s="1"/>
  <c r="M241" i="17"/>
  <c r="P240" i="17"/>
  <c r="Q240" i="17" s="1"/>
  <c r="M240" i="17"/>
  <c r="P239" i="17"/>
  <c r="Q239" i="17" s="1"/>
  <c r="M239" i="17"/>
  <c r="P238" i="17"/>
  <c r="Q238" i="17" s="1"/>
  <c r="M238" i="17"/>
  <c r="P237" i="17"/>
  <c r="Q237" i="17" s="1"/>
  <c r="M237" i="17"/>
  <c r="P236" i="17"/>
  <c r="Q236" i="17" s="1"/>
  <c r="M236" i="17"/>
  <c r="P235" i="17"/>
  <c r="Q235" i="17" s="1"/>
  <c r="M235" i="17"/>
  <c r="P234" i="17"/>
  <c r="Q234" i="17" s="1"/>
  <c r="M234" i="17"/>
  <c r="P233" i="17"/>
  <c r="Q233" i="17" s="1"/>
  <c r="M233" i="17"/>
  <c r="P232" i="17"/>
  <c r="Q232" i="17" s="1"/>
  <c r="M232" i="17"/>
  <c r="P231" i="17"/>
  <c r="Q231" i="17" s="1"/>
  <c r="M231" i="17"/>
  <c r="P230" i="17"/>
  <c r="Q230" i="17" s="1"/>
  <c r="M230" i="17"/>
  <c r="P229" i="17"/>
  <c r="Q229" i="17" s="1"/>
  <c r="M229" i="17"/>
  <c r="P228" i="17"/>
  <c r="Q228" i="17" s="1"/>
  <c r="M228" i="17"/>
  <c r="P227" i="17"/>
  <c r="Q227" i="17" s="1"/>
  <c r="M227" i="17"/>
  <c r="P226" i="17"/>
  <c r="Q226" i="17" s="1"/>
  <c r="M226" i="17"/>
  <c r="P225" i="17"/>
  <c r="Q225" i="17" s="1"/>
  <c r="M225" i="17"/>
  <c r="P224" i="17"/>
  <c r="Q224" i="17" s="1"/>
  <c r="M224" i="17"/>
  <c r="P223" i="17"/>
  <c r="Q223" i="17" s="1"/>
  <c r="M223" i="17"/>
  <c r="P222" i="17"/>
  <c r="Q222" i="17" s="1"/>
  <c r="M222" i="17"/>
  <c r="P221" i="17"/>
  <c r="Q221" i="17" s="1"/>
  <c r="M221" i="17"/>
  <c r="P220" i="17"/>
  <c r="Q220" i="17" s="1"/>
  <c r="M220" i="17"/>
  <c r="P219" i="17"/>
  <c r="Q219" i="17" s="1"/>
  <c r="M219" i="17"/>
  <c r="P218" i="17"/>
  <c r="Q218" i="17" s="1"/>
  <c r="M218" i="17"/>
  <c r="P217" i="17"/>
  <c r="Q217" i="17" s="1"/>
  <c r="M217" i="17"/>
  <c r="P216" i="17"/>
  <c r="Q216" i="17" s="1"/>
  <c r="M216" i="17"/>
  <c r="P215" i="17"/>
  <c r="Q215" i="17" s="1"/>
  <c r="M215" i="17"/>
  <c r="P214" i="17"/>
  <c r="Q214" i="17" s="1"/>
  <c r="M214" i="17"/>
  <c r="P213" i="17"/>
  <c r="Q213" i="17" s="1"/>
  <c r="M213" i="17"/>
  <c r="P212" i="17"/>
  <c r="Q212" i="17" s="1"/>
  <c r="M212" i="17"/>
  <c r="P211" i="17"/>
  <c r="Q211" i="17" s="1"/>
  <c r="M211" i="17"/>
  <c r="P210" i="17"/>
  <c r="Q210" i="17" s="1"/>
  <c r="M210" i="17"/>
  <c r="P209" i="17"/>
  <c r="Q209" i="17" s="1"/>
  <c r="M209" i="17"/>
  <c r="P208" i="17"/>
  <c r="Q208" i="17" s="1"/>
  <c r="M208" i="17"/>
  <c r="P207" i="17"/>
  <c r="Q207" i="17" s="1"/>
  <c r="M207" i="17"/>
  <c r="P206" i="17"/>
  <c r="Q206" i="17" s="1"/>
  <c r="M206" i="17"/>
  <c r="P205" i="17"/>
  <c r="Q205" i="17" s="1"/>
  <c r="M205" i="17"/>
  <c r="P204" i="17"/>
  <c r="Q204" i="17" s="1"/>
  <c r="M204" i="17"/>
  <c r="P203" i="17"/>
  <c r="Q203" i="17" s="1"/>
  <c r="M203" i="17"/>
  <c r="P202" i="17"/>
  <c r="Q202" i="17" s="1"/>
  <c r="M202" i="17"/>
  <c r="P201" i="17"/>
  <c r="Q201" i="17" s="1"/>
  <c r="M201" i="17"/>
  <c r="P200" i="17"/>
  <c r="Q200" i="17" s="1"/>
  <c r="M200" i="17"/>
  <c r="P199" i="17"/>
  <c r="Q199" i="17" s="1"/>
  <c r="M199" i="17"/>
  <c r="P198" i="17"/>
  <c r="Q198" i="17" s="1"/>
  <c r="M198" i="17"/>
  <c r="P197" i="17"/>
  <c r="Q197" i="17" s="1"/>
  <c r="M197" i="17"/>
  <c r="P196" i="17"/>
  <c r="Q196" i="17" s="1"/>
  <c r="M196" i="17"/>
  <c r="P195" i="17"/>
  <c r="Q195" i="17" s="1"/>
  <c r="M195" i="17"/>
  <c r="P194" i="17"/>
  <c r="Q194" i="17" s="1"/>
  <c r="M194" i="17"/>
  <c r="P193" i="17"/>
  <c r="Q193" i="17" s="1"/>
  <c r="M193" i="17"/>
  <c r="P192" i="17"/>
  <c r="Q192" i="17" s="1"/>
  <c r="M192" i="17"/>
  <c r="P191" i="17"/>
  <c r="Q191" i="17" s="1"/>
  <c r="M191" i="17"/>
  <c r="P190" i="17"/>
  <c r="Q190" i="17" s="1"/>
  <c r="M190" i="17"/>
  <c r="P189" i="17"/>
  <c r="Q189" i="17" s="1"/>
  <c r="M189" i="17"/>
  <c r="P188" i="17"/>
  <c r="Q188" i="17" s="1"/>
  <c r="M188" i="17"/>
  <c r="P187" i="17"/>
  <c r="Q187" i="17" s="1"/>
  <c r="M187" i="17"/>
  <c r="P186" i="17"/>
  <c r="Q186" i="17" s="1"/>
  <c r="M186" i="17"/>
  <c r="P185" i="17"/>
  <c r="Q185" i="17" s="1"/>
  <c r="M185" i="17"/>
  <c r="P184" i="17"/>
  <c r="Q184" i="17" s="1"/>
  <c r="M184" i="17"/>
  <c r="P183" i="17"/>
  <c r="Q183" i="17" s="1"/>
  <c r="M183" i="17"/>
  <c r="P182" i="17"/>
  <c r="Q182" i="17" s="1"/>
  <c r="M182" i="17"/>
  <c r="P181" i="17"/>
  <c r="Q181" i="17" s="1"/>
  <c r="M181" i="17"/>
  <c r="P180" i="17"/>
  <c r="Q180" i="17" s="1"/>
  <c r="M180" i="17"/>
  <c r="P179" i="17"/>
  <c r="Q179" i="17" s="1"/>
  <c r="M179" i="17"/>
  <c r="P178" i="17"/>
  <c r="Q178" i="17" s="1"/>
  <c r="M178" i="17"/>
  <c r="P177" i="17"/>
  <c r="Q177" i="17" s="1"/>
  <c r="M177" i="17"/>
  <c r="P176" i="17"/>
  <c r="Q176" i="17" s="1"/>
  <c r="M176" i="17"/>
  <c r="P175" i="17"/>
  <c r="Q175" i="17" s="1"/>
  <c r="M175" i="17"/>
  <c r="P174" i="17"/>
  <c r="Q174" i="17" s="1"/>
  <c r="M174" i="17"/>
  <c r="P173" i="17"/>
  <c r="Q173" i="17" s="1"/>
  <c r="M173" i="17"/>
  <c r="P172" i="17"/>
  <c r="Q172" i="17" s="1"/>
  <c r="M172" i="17"/>
  <c r="P171" i="17"/>
  <c r="Q171" i="17" s="1"/>
  <c r="M171" i="17"/>
  <c r="P170" i="17"/>
  <c r="Q170" i="17" s="1"/>
  <c r="M170" i="17"/>
  <c r="P169" i="17"/>
  <c r="Q169" i="17" s="1"/>
  <c r="M169" i="17"/>
  <c r="P168" i="17"/>
  <c r="Q168" i="17" s="1"/>
  <c r="M168" i="17"/>
  <c r="P167" i="17"/>
  <c r="Q167" i="17" s="1"/>
  <c r="M167" i="17"/>
  <c r="P166" i="17"/>
  <c r="Q166" i="17" s="1"/>
  <c r="M166" i="17"/>
  <c r="P165" i="17"/>
  <c r="Q165" i="17" s="1"/>
  <c r="M165" i="17"/>
  <c r="P164" i="17"/>
  <c r="Q164" i="17" s="1"/>
  <c r="M164" i="17"/>
  <c r="P163" i="17"/>
  <c r="Q163" i="17" s="1"/>
  <c r="M163" i="17"/>
  <c r="P162" i="17"/>
  <c r="Q162" i="17" s="1"/>
  <c r="M162" i="17"/>
  <c r="P161" i="17"/>
  <c r="Q161" i="17" s="1"/>
  <c r="M161" i="17"/>
  <c r="P160" i="17"/>
  <c r="Q160" i="17" s="1"/>
  <c r="M160" i="17"/>
  <c r="P159" i="17"/>
  <c r="Q159" i="17" s="1"/>
  <c r="M159" i="17"/>
  <c r="P158" i="17"/>
  <c r="Q158" i="17" s="1"/>
  <c r="M158" i="17"/>
  <c r="P157" i="17"/>
  <c r="Q157" i="17" s="1"/>
  <c r="M157" i="17"/>
  <c r="P156" i="17"/>
  <c r="Q156" i="17" s="1"/>
  <c r="M156" i="17"/>
  <c r="P155" i="17"/>
  <c r="Q155" i="17" s="1"/>
  <c r="M155" i="17"/>
  <c r="P154" i="17"/>
  <c r="Q154" i="17" s="1"/>
  <c r="M154" i="17"/>
  <c r="P153" i="17"/>
  <c r="Q153" i="17" s="1"/>
  <c r="M153" i="17"/>
  <c r="P152" i="17"/>
  <c r="Q152" i="17" s="1"/>
  <c r="M152" i="17"/>
  <c r="P151" i="17"/>
  <c r="Q151" i="17" s="1"/>
  <c r="M151" i="17"/>
  <c r="P150" i="17"/>
  <c r="Q150" i="17" s="1"/>
  <c r="M150" i="17"/>
  <c r="P149" i="17"/>
  <c r="Q149" i="17" s="1"/>
  <c r="M149" i="17"/>
  <c r="P148" i="17"/>
  <c r="Q148" i="17" s="1"/>
  <c r="M148" i="17"/>
  <c r="P147" i="17"/>
  <c r="Q147" i="17" s="1"/>
  <c r="M147" i="17"/>
  <c r="P146" i="17"/>
  <c r="Q146" i="17" s="1"/>
  <c r="M146" i="17"/>
  <c r="P145" i="17"/>
  <c r="Q145" i="17" s="1"/>
  <c r="M145" i="17"/>
  <c r="P144" i="17"/>
  <c r="Q144" i="17" s="1"/>
  <c r="M144" i="17"/>
  <c r="P143" i="17"/>
  <c r="Q143" i="17" s="1"/>
  <c r="M143" i="17"/>
  <c r="P142" i="17"/>
  <c r="Q142" i="17" s="1"/>
  <c r="M142" i="17"/>
  <c r="P141" i="17"/>
  <c r="Q141" i="17" s="1"/>
  <c r="M141" i="17"/>
  <c r="P140" i="17"/>
  <c r="Q140" i="17" s="1"/>
  <c r="M140" i="17"/>
  <c r="P139" i="17"/>
  <c r="Q139" i="17" s="1"/>
  <c r="M139" i="17"/>
  <c r="P138" i="17"/>
  <c r="Q138" i="17" s="1"/>
  <c r="M138" i="17"/>
  <c r="P137" i="17"/>
  <c r="Q137" i="17" s="1"/>
  <c r="M137" i="17"/>
  <c r="P136" i="17"/>
  <c r="Q136" i="17" s="1"/>
  <c r="M136" i="17"/>
  <c r="P135" i="17"/>
  <c r="Q135" i="17" s="1"/>
  <c r="M135" i="17"/>
  <c r="P134" i="17"/>
  <c r="Q134" i="17" s="1"/>
  <c r="M134" i="17"/>
  <c r="P133" i="17"/>
  <c r="Q133" i="17" s="1"/>
  <c r="M133" i="17"/>
  <c r="P132" i="17"/>
  <c r="Q132" i="17" s="1"/>
  <c r="M132" i="17"/>
  <c r="P131" i="17"/>
  <c r="Q131" i="17" s="1"/>
  <c r="M131" i="17"/>
  <c r="P130" i="17"/>
  <c r="Q130" i="17" s="1"/>
  <c r="M130" i="17"/>
  <c r="P129" i="17"/>
  <c r="Q129" i="17" s="1"/>
  <c r="M129" i="17"/>
  <c r="P128" i="17"/>
  <c r="Q128" i="17" s="1"/>
  <c r="M128" i="17"/>
  <c r="P127" i="17"/>
  <c r="Q127" i="17" s="1"/>
  <c r="M127" i="17"/>
  <c r="P126" i="17"/>
  <c r="Q126" i="17" s="1"/>
  <c r="M126" i="17"/>
  <c r="P125" i="17"/>
  <c r="Q125" i="17" s="1"/>
  <c r="M125" i="17"/>
  <c r="P124" i="17"/>
  <c r="Q124" i="17" s="1"/>
  <c r="M124" i="17"/>
  <c r="P123" i="17"/>
  <c r="Q123" i="17" s="1"/>
  <c r="M123" i="17"/>
  <c r="P122" i="17"/>
  <c r="Q122" i="17" s="1"/>
  <c r="M122" i="17"/>
  <c r="P121" i="17"/>
  <c r="Q121" i="17" s="1"/>
  <c r="M121" i="17"/>
  <c r="P120" i="17"/>
  <c r="Q120" i="17" s="1"/>
  <c r="M120" i="17"/>
  <c r="P119" i="17"/>
  <c r="Q119" i="17" s="1"/>
  <c r="M119" i="17"/>
  <c r="P118" i="17"/>
  <c r="Q118" i="17" s="1"/>
  <c r="M118" i="17"/>
  <c r="P117" i="17"/>
  <c r="Q117" i="17" s="1"/>
  <c r="M117" i="17"/>
  <c r="P116" i="17"/>
  <c r="Q116" i="17" s="1"/>
  <c r="M116" i="17"/>
  <c r="P115" i="17"/>
  <c r="Q115" i="17" s="1"/>
  <c r="M115" i="17"/>
  <c r="P114" i="17"/>
  <c r="Q114" i="17" s="1"/>
  <c r="M114" i="17"/>
  <c r="P113" i="17"/>
  <c r="Q113" i="17" s="1"/>
  <c r="M113" i="17"/>
  <c r="P112" i="17"/>
  <c r="Q112" i="17" s="1"/>
  <c r="M112" i="17"/>
  <c r="P111" i="17"/>
  <c r="Q111" i="17" s="1"/>
  <c r="M111" i="17"/>
  <c r="P110" i="17"/>
  <c r="Q110" i="17" s="1"/>
  <c r="M110" i="17"/>
  <c r="P109" i="17"/>
  <c r="Q109" i="17" s="1"/>
  <c r="M109" i="17"/>
  <c r="P108" i="17"/>
  <c r="Q108" i="17" s="1"/>
  <c r="M108" i="17"/>
  <c r="P74" i="17"/>
  <c r="Q74" i="17" s="1"/>
  <c r="M74" i="17"/>
  <c r="P73" i="17"/>
  <c r="Q73" i="17" s="1"/>
  <c r="M73" i="17"/>
  <c r="P72" i="17"/>
  <c r="Q72" i="17" s="1"/>
  <c r="M72" i="17"/>
  <c r="P71" i="17"/>
  <c r="Q71" i="17" s="1"/>
  <c r="M71" i="17"/>
  <c r="P70" i="17"/>
  <c r="Q70" i="17" s="1"/>
  <c r="M70" i="17"/>
  <c r="P69" i="17"/>
  <c r="Q69" i="17" s="1"/>
  <c r="M69" i="17"/>
  <c r="P68" i="17"/>
  <c r="Q68" i="17" s="1"/>
  <c r="M68" i="17"/>
  <c r="P67" i="17"/>
  <c r="Q67" i="17" s="1"/>
  <c r="M67" i="17"/>
  <c r="P66" i="17"/>
  <c r="Q66" i="17" s="1"/>
  <c r="M66" i="17"/>
  <c r="P65" i="17"/>
  <c r="Q65" i="17" s="1"/>
  <c r="M65" i="17"/>
  <c r="P64" i="17"/>
  <c r="Q64" i="17" s="1"/>
  <c r="M64" i="17"/>
  <c r="P63" i="17"/>
  <c r="Q63" i="17" s="1"/>
  <c r="M63" i="17"/>
  <c r="P62" i="17"/>
  <c r="Q62" i="17" s="1"/>
  <c r="M62" i="17"/>
  <c r="P61" i="17"/>
  <c r="Q61" i="17" s="1"/>
  <c r="M61" i="17"/>
  <c r="P60" i="17"/>
  <c r="Q60" i="17" s="1"/>
  <c r="M60" i="17"/>
  <c r="P59" i="17"/>
  <c r="Q59" i="17" s="1"/>
  <c r="M59" i="17"/>
  <c r="P58" i="17"/>
  <c r="Q58" i="17" s="1"/>
  <c r="M58" i="17"/>
  <c r="P57" i="17"/>
  <c r="Q57" i="17" s="1"/>
  <c r="M57" i="17"/>
  <c r="P56" i="17"/>
  <c r="Q56" i="17" s="1"/>
  <c r="M56" i="17"/>
  <c r="P55" i="17"/>
  <c r="Q55" i="17" s="1"/>
  <c r="M55" i="17"/>
  <c r="P54" i="17"/>
  <c r="Q54" i="17" s="1"/>
  <c r="M54" i="17"/>
  <c r="P53" i="17"/>
  <c r="Q53" i="17" s="1"/>
  <c r="M53" i="17"/>
  <c r="P52" i="17"/>
  <c r="Q52" i="17" s="1"/>
  <c r="M52" i="17"/>
  <c r="P2157" i="20"/>
  <c r="M2157" i="20"/>
  <c r="P2156" i="20"/>
  <c r="M2156" i="20"/>
  <c r="P2155" i="20"/>
  <c r="M2155" i="20"/>
  <c r="P2154" i="20"/>
  <c r="M2154" i="20"/>
  <c r="P2153" i="20"/>
  <c r="M2153" i="20"/>
  <c r="P2152" i="20"/>
  <c r="M2152" i="20"/>
  <c r="P2151" i="20"/>
  <c r="M2151" i="20"/>
  <c r="P2150" i="20"/>
  <c r="M2150" i="20"/>
  <c r="P2149" i="20"/>
  <c r="M2149" i="20"/>
  <c r="P2148" i="20"/>
  <c r="M2148" i="20"/>
  <c r="P2147" i="20"/>
  <c r="M2147" i="20"/>
  <c r="P2146" i="20"/>
  <c r="M2146" i="20"/>
  <c r="P2145" i="20"/>
  <c r="M2145" i="20"/>
  <c r="P2144" i="20"/>
  <c r="M2144" i="20"/>
  <c r="P2143" i="20"/>
  <c r="M2143" i="20"/>
  <c r="P2142" i="20"/>
  <c r="M2142" i="20"/>
  <c r="P2141" i="20"/>
  <c r="Q2141" i="20" s="1" a="1"/>
  <c r="Q2141" i="20" s="1"/>
  <c r="M2141" i="20"/>
  <c r="P2140" i="20"/>
  <c r="Q2140" i="20" s="1" a="1"/>
  <c r="Q2140" i="20" s="1"/>
  <c r="M2140" i="20"/>
  <c r="P2139" i="20"/>
  <c r="Q2139" i="20" s="1" a="1"/>
  <c r="Q2139" i="20" s="1"/>
  <c r="M2139" i="20"/>
  <c r="P2138" i="20"/>
  <c r="Q2138" i="20" s="1" a="1"/>
  <c r="Q2138" i="20" s="1"/>
  <c r="M2138" i="20"/>
  <c r="P2137" i="20"/>
  <c r="Q2137" i="20" s="1" a="1"/>
  <c r="Q2137" i="20" s="1"/>
  <c r="M2137" i="20"/>
  <c r="P2136" i="20"/>
  <c r="Q2136" i="20" s="1" a="1"/>
  <c r="Q2136" i="20" s="1"/>
  <c r="M2136" i="20"/>
  <c r="P2135" i="20"/>
  <c r="Q2135" i="20" s="1" a="1"/>
  <c r="Q2135" i="20" s="1"/>
  <c r="M2135" i="20"/>
  <c r="P2134" i="20"/>
  <c r="M2134" i="20"/>
  <c r="P2133" i="20"/>
  <c r="Q2133" i="20" s="1" a="1"/>
  <c r="Q2133" i="20" s="1"/>
  <c r="M2133" i="20"/>
  <c r="P2132" i="20"/>
  <c r="Q2132" i="20" s="1" a="1"/>
  <c r="Q2132" i="20" s="1"/>
  <c r="M2132" i="20"/>
  <c r="P2131" i="20"/>
  <c r="Q2131" i="20" s="1" a="1"/>
  <c r="Q2131" i="20" s="1"/>
  <c r="M2131" i="20"/>
  <c r="P2130" i="20"/>
  <c r="Q2130" i="20" s="1" a="1"/>
  <c r="Q2130" i="20" s="1"/>
  <c r="M2130" i="20"/>
  <c r="P2129" i="20"/>
  <c r="M2129" i="20"/>
  <c r="P2128" i="20"/>
  <c r="Q2128" i="20" s="1" a="1"/>
  <c r="Q2128" i="20" s="1"/>
  <c r="M2128" i="20"/>
  <c r="P2127" i="20"/>
  <c r="Q2127" i="20" s="1" a="1"/>
  <c r="Q2127" i="20" s="1"/>
  <c r="M2127" i="20"/>
  <c r="P2126" i="20"/>
  <c r="M2126" i="20"/>
  <c r="P2125" i="20"/>
  <c r="M2125" i="20"/>
  <c r="P2124" i="20"/>
  <c r="M2124" i="20"/>
  <c r="P2123" i="20"/>
  <c r="Q2123" i="20" s="1" a="1"/>
  <c r="Q2123" i="20" s="1"/>
  <c r="M2123" i="20"/>
  <c r="P2122" i="20"/>
  <c r="Q2122" i="20" s="1" a="1"/>
  <c r="Q2122" i="20" s="1"/>
  <c r="M2122" i="20"/>
  <c r="P2121" i="20"/>
  <c r="Q2121" i="20" s="1" a="1"/>
  <c r="Q2121" i="20" s="1"/>
  <c r="M2121" i="20"/>
  <c r="P2120" i="20"/>
  <c r="Q2120" i="20" s="1" a="1"/>
  <c r="Q2120" i="20" s="1"/>
  <c r="M2120" i="20"/>
  <c r="P2119" i="20"/>
  <c r="Q2119" i="20" s="1" a="1"/>
  <c r="Q2119" i="20" s="1"/>
  <c r="M2119" i="20"/>
  <c r="P2118" i="20"/>
  <c r="Q2118" i="20" s="1" a="1"/>
  <c r="Q2118" i="20" s="1"/>
  <c r="M2118" i="20"/>
  <c r="P2117" i="20"/>
  <c r="Q2117" i="20" s="1" a="1"/>
  <c r="Q2117" i="20" s="1"/>
  <c r="M2117" i="20"/>
  <c r="P2116" i="20"/>
  <c r="M2116" i="20"/>
  <c r="P2115" i="20"/>
  <c r="M2115" i="20"/>
  <c r="P2114" i="20"/>
  <c r="Q2114" i="20" s="1" a="1"/>
  <c r="Q2114" i="20" s="1"/>
  <c r="M2114" i="20"/>
  <c r="P2113" i="20"/>
  <c r="M2113" i="20"/>
  <c r="P2112" i="20"/>
  <c r="M2112" i="20"/>
  <c r="P2111" i="20"/>
  <c r="M2111" i="20"/>
  <c r="P2110" i="20"/>
  <c r="M2110" i="20"/>
  <c r="P2109" i="20"/>
  <c r="Q2109" i="20" s="1" a="1"/>
  <c r="Q2109" i="20" s="1"/>
  <c r="M2109" i="20"/>
  <c r="P2108" i="20"/>
  <c r="Q2108" i="20" s="1" a="1"/>
  <c r="Q2108" i="20" s="1"/>
  <c r="M2108" i="20"/>
  <c r="P2107" i="20"/>
  <c r="Q2107" i="20" s="1" a="1"/>
  <c r="Q2107" i="20" s="1"/>
  <c r="M2107" i="20"/>
  <c r="P2106" i="20"/>
  <c r="Q2106" i="20" s="1" a="1"/>
  <c r="Q2106" i="20" s="1"/>
  <c r="M2106" i="20"/>
  <c r="P2105" i="20"/>
  <c r="Q2105" i="20" s="1" a="1"/>
  <c r="Q2105" i="20" s="1"/>
  <c r="M2105" i="20"/>
  <c r="P2104" i="20"/>
  <c r="Q2104" i="20" s="1" a="1"/>
  <c r="Q2104" i="20" s="1"/>
  <c r="M2104" i="20"/>
  <c r="P2103" i="20"/>
  <c r="Q2103" i="20" s="1" a="1"/>
  <c r="Q2103" i="20" s="1"/>
  <c r="M2103" i="20"/>
  <c r="P2102" i="20"/>
  <c r="M2102" i="20"/>
  <c r="P2101" i="20"/>
  <c r="M2101" i="20"/>
  <c r="P2100" i="20"/>
  <c r="M2100" i="20"/>
  <c r="P2099" i="20"/>
  <c r="M2099" i="20"/>
  <c r="P2098" i="20"/>
  <c r="M2098" i="20"/>
  <c r="P2097" i="20"/>
  <c r="Q2097" i="20" s="1" a="1"/>
  <c r="Q2097" i="20" s="1"/>
  <c r="M2097" i="20"/>
  <c r="P2096" i="20"/>
  <c r="M2096" i="20"/>
  <c r="P2095" i="20"/>
  <c r="M2095" i="20"/>
  <c r="P2094" i="20"/>
  <c r="M2094" i="20"/>
  <c r="P2093" i="20"/>
  <c r="M2093" i="20"/>
  <c r="P2092" i="20"/>
  <c r="M2092" i="20"/>
  <c r="P2091" i="20"/>
  <c r="M2091" i="20"/>
  <c r="P2090" i="20"/>
  <c r="Q2090" i="20" s="1" a="1"/>
  <c r="Q2090" i="20" s="1"/>
  <c r="M2090" i="20"/>
  <c r="P2089" i="20"/>
  <c r="Q2089" i="20" s="1" a="1"/>
  <c r="Q2089" i="20" s="1"/>
  <c r="M2089" i="20"/>
  <c r="P2088" i="20"/>
  <c r="M2088" i="20"/>
  <c r="P2087" i="20"/>
  <c r="M2087" i="20"/>
  <c r="P2086" i="20"/>
  <c r="M2086" i="20"/>
  <c r="P2085" i="20"/>
  <c r="M2085" i="20"/>
  <c r="P2084" i="20"/>
  <c r="M2084" i="20"/>
  <c r="P2083" i="20"/>
  <c r="M2083" i="20"/>
  <c r="P2082" i="20"/>
  <c r="M2082" i="20"/>
  <c r="P2081" i="20"/>
  <c r="M2081" i="20"/>
  <c r="P2080" i="20"/>
  <c r="M2080" i="20"/>
  <c r="P2079" i="20"/>
  <c r="M2079" i="20"/>
  <c r="P2078" i="20"/>
  <c r="M2078" i="20"/>
  <c r="P2077" i="20"/>
  <c r="Q2077" i="20" s="1" a="1"/>
  <c r="Q2077" i="20" s="1"/>
  <c r="M2077" i="20"/>
  <c r="P2076" i="20"/>
  <c r="M2076" i="20"/>
  <c r="P2075" i="20"/>
  <c r="M2075" i="20"/>
  <c r="P2074" i="20"/>
  <c r="M2074" i="20"/>
  <c r="P2073" i="20"/>
  <c r="M2073" i="20"/>
  <c r="P2072" i="20"/>
  <c r="M2072" i="20"/>
  <c r="P2071" i="20"/>
  <c r="Q2071" i="20" s="1" a="1"/>
  <c r="Q2071" i="20" s="1"/>
  <c r="M2071" i="20"/>
  <c r="P2070" i="20"/>
  <c r="Q2070" i="20" s="1" a="1"/>
  <c r="Q2070" i="20" s="1"/>
  <c r="M2070" i="20"/>
  <c r="P2069" i="20"/>
  <c r="Q2069" i="20" s="1" a="1"/>
  <c r="Q2069" i="20" s="1"/>
  <c r="M2069" i="20"/>
  <c r="P2068" i="20"/>
  <c r="M2068" i="20"/>
  <c r="P2067" i="20"/>
  <c r="Q2067" i="20" s="1" a="1"/>
  <c r="Q2067" i="20" s="1"/>
  <c r="M2067" i="20"/>
  <c r="P2066" i="20"/>
  <c r="Q2066" i="20" s="1" a="1"/>
  <c r="Q2066" i="20" s="1"/>
  <c r="M2066" i="20"/>
  <c r="P2065" i="20"/>
  <c r="Q2065" i="20" s="1" a="1"/>
  <c r="Q2065" i="20" s="1"/>
  <c r="M2065" i="20"/>
  <c r="P2064" i="20"/>
  <c r="Q2064" i="20" s="1" a="1"/>
  <c r="Q2064" i="20" s="1"/>
  <c r="M2064" i="20"/>
  <c r="P2063" i="20"/>
  <c r="Q2063" i="20" s="1" a="1"/>
  <c r="Q2063" i="20" s="1"/>
  <c r="M2063" i="20"/>
  <c r="P2062" i="20"/>
  <c r="Q2062" i="20" s="1" a="1"/>
  <c r="Q2062" i="20" s="1"/>
  <c r="M2062" i="20"/>
  <c r="P2061" i="20"/>
  <c r="Q2061" i="20" s="1" a="1"/>
  <c r="Q2061" i="20" s="1"/>
  <c r="M2061" i="20"/>
  <c r="P2060" i="20"/>
  <c r="Q2060" i="20" s="1" a="1"/>
  <c r="Q2060" i="20" s="1"/>
  <c r="M2060" i="20"/>
  <c r="P2059" i="20"/>
  <c r="Q2059" i="20" s="1" a="1"/>
  <c r="Q2059" i="20" s="1"/>
  <c r="M2059" i="20"/>
  <c r="P2058" i="20"/>
  <c r="Q2058" i="20" s="1" a="1"/>
  <c r="Q2058" i="20" s="1"/>
  <c r="M2058" i="20"/>
  <c r="P2057" i="20"/>
  <c r="Q2057" i="20" s="1" a="1"/>
  <c r="Q2057" i="20" s="1"/>
  <c r="M2057" i="20"/>
  <c r="P2056" i="20"/>
  <c r="Q2056" i="20" s="1" a="1"/>
  <c r="Q2056" i="20" s="1"/>
  <c r="M2056" i="20"/>
  <c r="P2055" i="20"/>
  <c r="M2055" i="20"/>
  <c r="P2054" i="20"/>
  <c r="M2054" i="20"/>
  <c r="P2053" i="20"/>
  <c r="M2053" i="20"/>
  <c r="P2052" i="20"/>
  <c r="M2052" i="20"/>
  <c r="P2051" i="20"/>
  <c r="Q2051" i="20" s="1" a="1"/>
  <c r="Q2051" i="20" s="1"/>
  <c r="M2051" i="20"/>
  <c r="P2050" i="20"/>
  <c r="Q2050" i="20" s="1" a="1"/>
  <c r="Q2050" i="20" s="1"/>
  <c r="M2050" i="20"/>
  <c r="P2049" i="20"/>
  <c r="Q2049" i="20" s="1" a="1"/>
  <c r="Q2049" i="20" s="1"/>
  <c r="M2049" i="20"/>
  <c r="P2048" i="20"/>
  <c r="Q2048" i="20" s="1" a="1"/>
  <c r="Q2048" i="20" s="1"/>
  <c r="M2048" i="20"/>
  <c r="P2047" i="20"/>
  <c r="Q2047" i="20" s="1" a="1"/>
  <c r="Q2047" i="20" s="1"/>
  <c r="M2047" i="20"/>
  <c r="P2046" i="20"/>
  <c r="Q2046" i="20" s="1" a="1"/>
  <c r="Q2046" i="20" s="1"/>
  <c r="M2046" i="20"/>
  <c r="P2045" i="20"/>
  <c r="Q2045" i="20" s="1" a="1"/>
  <c r="Q2045" i="20" s="1"/>
  <c r="M2045" i="20"/>
  <c r="P2044" i="20"/>
  <c r="Q2044" i="20" s="1" a="1"/>
  <c r="Q2044" i="20" s="1"/>
  <c r="M2044" i="20"/>
  <c r="P2043" i="20"/>
  <c r="Q2043" i="20" s="1" a="1"/>
  <c r="Q2043" i="20" s="1"/>
  <c r="M2043" i="20"/>
  <c r="P2042" i="20"/>
  <c r="Q2042" i="20" s="1" a="1"/>
  <c r="Q2042" i="20" s="1"/>
  <c r="M2042" i="20"/>
  <c r="P2041" i="20"/>
  <c r="Q2041" i="20" s="1" a="1"/>
  <c r="Q2041" i="20" s="1"/>
  <c r="M2041" i="20"/>
  <c r="P2040" i="20"/>
  <c r="Q2040" i="20" s="1" a="1"/>
  <c r="Q2040" i="20" s="1"/>
  <c r="M2040" i="20"/>
  <c r="P2039" i="20"/>
  <c r="Q2039" i="20" s="1" a="1"/>
  <c r="Q2039" i="20" s="1"/>
  <c r="M2039" i="20"/>
  <c r="P2038" i="20"/>
  <c r="M2038" i="20"/>
  <c r="P2037" i="20"/>
  <c r="M2037" i="20"/>
  <c r="P2036" i="20"/>
  <c r="M2036" i="20"/>
  <c r="P2035" i="20"/>
  <c r="M2035" i="20"/>
  <c r="P2034" i="20"/>
  <c r="Q2034" i="20" s="1" a="1"/>
  <c r="Q2034" i="20" s="1"/>
  <c r="M2034" i="20"/>
  <c r="P2033" i="20"/>
  <c r="Q2033" i="20" s="1" a="1"/>
  <c r="Q2033" i="20" s="1"/>
  <c r="M2033" i="20"/>
  <c r="P2032" i="20"/>
  <c r="Q2032" i="20" s="1" a="1"/>
  <c r="Q2032" i="20" s="1"/>
  <c r="M2032" i="20"/>
  <c r="P2031" i="20"/>
  <c r="Q2031" i="20" s="1" a="1"/>
  <c r="Q2031" i="20" s="1"/>
  <c r="M2031" i="20"/>
  <c r="P2030" i="20"/>
  <c r="Q2030" i="20" s="1" a="1"/>
  <c r="Q2030" i="20" s="1"/>
  <c r="M2030" i="20"/>
  <c r="P2029" i="20"/>
  <c r="M2029" i="20"/>
  <c r="P2028" i="20"/>
  <c r="M2028" i="20"/>
  <c r="P2027" i="20"/>
  <c r="M2027" i="20"/>
  <c r="P2026" i="20"/>
  <c r="M2026" i="20"/>
  <c r="P2025" i="20"/>
  <c r="Q2025" i="20" s="1" a="1"/>
  <c r="Q2025" i="20" s="1"/>
  <c r="M2025" i="20"/>
  <c r="P2024" i="20"/>
  <c r="Q2024" i="20" s="1" a="1"/>
  <c r="Q2024" i="20" s="1"/>
  <c r="M2024" i="20"/>
  <c r="P2023" i="20"/>
  <c r="Q2023" i="20" s="1" a="1"/>
  <c r="Q2023" i="20" s="1"/>
  <c r="M2023" i="20"/>
  <c r="P2022" i="20"/>
  <c r="Q2022" i="20" s="1" a="1"/>
  <c r="Q2022" i="20" s="1"/>
  <c r="M2022" i="20"/>
  <c r="P2021" i="20"/>
  <c r="Q2021" i="20" s="1" a="1"/>
  <c r="Q2021" i="20" s="1"/>
  <c r="M2021" i="20"/>
  <c r="P2020" i="20"/>
  <c r="Q2020" i="20" s="1" a="1"/>
  <c r="Q2020" i="20" s="1"/>
  <c r="M2020" i="20"/>
  <c r="P2019" i="20"/>
  <c r="Q2019" i="20" s="1" a="1"/>
  <c r="Q2019" i="20" s="1"/>
  <c r="M2019" i="20"/>
  <c r="P2018" i="20"/>
  <c r="Q2018" i="20" s="1" a="1"/>
  <c r="Q2018" i="20" s="1"/>
  <c r="M2018" i="20"/>
  <c r="P2017" i="20"/>
  <c r="Q2017" i="20" s="1" a="1"/>
  <c r="Q2017" i="20" s="1"/>
  <c r="M2017" i="20"/>
  <c r="P2016" i="20"/>
  <c r="Q2016" i="20" s="1" a="1"/>
  <c r="Q2016" i="20" s="1"/>
  <c r="M2016" i="20"/>
  <c r="P2015" i="20"/>
  <c r="Q2015" i="20" s="1" a="1"/>
  <c r="Q2015" i="20" s="1"/>
  <c r="M2015" i="20"/>
  <c r="P2014" i="20"/>
  <c r="Q2014" i="20" s="1" a="1"/>
  <c r="Q2014" i="20" s="1"/>
  <c r="M2014" i="20"/>
  <c r="P2013" i="20"/>
  <c r="Q2013" i="20" s="1" a="1"/>
  <c r="Q2013" i="20" s="1"/>
  <c r="M2013" i="20"/>
  <c r="P2012" i="20"/>
  <c r="Q2012" i="20" s="1" a="1"/>
  <c r="Q2012" i="20" s="1"/>
  <c r="M2012" i="20"/>
  <c r="P2011" i="20"/>
  <c r="Q2011" i="20" s="1" a="1"/>
  <c r="Q2011" i="20" s="1"/>
  <c r="M2011" i="20"/>
  <c r="P2010" i="20"/>
  <c r="Q2010" i="20" s="1" a="1"/>
  <c r="Q2010" i="20" s="1"/>
  <c r="M2010" i="20"/>
  <c r="P2009" i="20"/>
  <c r="Q2009" i="20" s="1" a="1"/>
  <c r="Q2009" i="20" s="1"/>
  <c r="M2009" i="20"/>
  <c r="P2008" i="20"/>
  <c r="Q2008" i="20" s="1" a="1"/>
  <c r="Q2008" i="20" s="1"/>
  <c r="M2008" i="20"/>
  <c r="P2007" i="20"/>
  <c r="Q2007" i="20" s="1" a="1"/>
  <c r="Q2007" i="20" s="1"/>
  <c r="M2007" i="20"/>
  <c r="P2006" i="20"/>
  <c r="Q2006" i="20" s="1" a="1"/>
  <c r="Q2006" i="20" s="1"/>
  <c r="M2006" i="20"/>
  <c r="P2005" i="20"/>
  <c r="Q2005" i="20" s="1" a="1"/>
  <c r="Q2005" i="20" s="1"/>
  <c r="M2005" i="20"/>
  <c r="P2004" i="20"/>
  <c r="Q2004" i="20" s="1" a="1"/>
  <c r="Q2004" i="20" s="1"/>
  <c r="M2004" i="20"/>
  <c r="P2003" i="20"/>
  <c r="Q2003" i="20" s="1" a="1"/>
  <c r="Q2003" i="20" s="1"/>
  <c r="M2003" i="20"/>
  <c r="P2002" i="20"/>
  <c r="Q2002" i="20" s="1" a="1"/>
  <c r="Q2002" i="20" s="1"/>
  <c r="M2002" i="20"/>
  <c r="P2001" i="20"/>
  <c r="Q2001" i="20" s="1" a="1"/>
  <c r="Q2001" i="20" s="1"/>
  <c r="M2001" i="20"/>
  <c r="P2000" i="20"/>
  <c r="Q2000" i="20" s="1" a="1"/>
  <c r="Q2000" i="20" s="1"/>
  <c r="M2000" i="20"/>
  <c r="P1999" i="20"/>
  <c r="Q1999" i="20" s="1" a="1"/>
  <c r="Q1999" i="20" s="1"/>
  <c r="M1999" i="20"/>
  <c r="P1998" i="20"/>
  <c r="Q1998" i="20" s="1" a="1"/>
  <c r="Q1998" i="20" s="1"/>
  <c r="M1998" i="20"/>
  <c r="P1997" i="20"/>
  <c r="Q1997" i="20" s="1" a="1"/>
  <c r="Q1997" i="20" s="1"/>
  <c r="M1997" i="20"/>
  <c r="P1996" i="20"/>
  <c r="M1996" i="20"/>
  <c r="P1995" i="20"/>
  <c r="Q1995" i="20" s="1" a="1"/>
  <c r="Q1995" i="20" s="1"/>
  <c r="M1995" i="20"/>
  <c r="P1994" i="20"/>
  <c r="Q1994" i="20" s="1" a="1"/>
  <c r="Q1994" i="20" s="1"/>
  <c r="M1994" i="20"/>
  <c r="P1993" i="20"/>
  <c r="Q1993" i="20" s="1" a="1"/>
  <c r="Q1993" i="20" s="1"/>
  <c r="M1993" i="20"/>
  <c r="P1992" i="20"/>
  <c r="Q1992" i="20" s="1" a="1"/>
  <c r="Q1992" i="20" s="1"/>
  <c r="M1992" i="20"/>
  <c r="P1991" i="20"/>
  <c r="M1991" i="20"/>
  <c r="P1990" i="20"/>
  <c r="Q1990" i="20" s="1" a="1"/>
  <c r="Q1990" i="20" s="1"/>
  <c r="M1990" i="20"/>
  <c r="P1989" i="20"/>
  <c r="Q1989" i="20" s="1" a="1"/>
  <c r="Q1989" i="20" s="1"/>
  <c r="M1989" i="20"/>
  <c r="P1988" i="20"/>
  <c r="Q1988" i="20" s="1" a="1"/>
  <c r="Q1988" i="20" s="1"/>
  <c r="M1988" i="20"/>
  <c r="P1987" i="20"/>
  <c r="Q1987" i="20" s="1" a="1"/>
  <c r="Q1987" i="20" s="1"/>
  <c r="M1987" i="20"/>
  <c r="P1986" i="20"/>
  <c r="M1986" i="20"/>
  <c r="P1985" i="20"/>
  <c r="M1985" i="20"/>
  <c r="P1984" i="20"/>
  <c r="M1984" i="20"/>
  <c r="P1983" i="20"/>
  <c r="Q1983" i="20" s="1" a="1"/>
  <c r="Q1983" i="20" s="1"/>
  <c r="M1983" i="20"/>
  <c r="P1982" i="20"/>
  <c r="Q1982" i="20" s="1" a="1"/>
  <c r="Q1982" i="20" s="1"/>
  <c r="M1982" i="20"/>
  <c r="P1981" i="20"/>
  <c r="Q1981" i="20" s="1" a="1"/>
  <c r="Q1981" i="20" s="1"/>
  <c r="M1981" i="20"/>
  <c r="P1980" i="20"/>
  <c r="Q1980" i="20" s="1" a="1"/>
  <c r="Q1980" i="20" s="1"/>
  <c r="M1980" i="20"/>
  <c r="P1979" i="20"/>
  <c r="Q1979" i="20" s="1" a="1"/>
  <c r="Q1979" i="20" s="1"/>
  <c r="M1979" i="20"/>
  <c r="P1978" i="20"/>
  <c r="Q1978" i="20" s="1" a="1"/>
  <c r="Q1978" i="20" s="1"/>
  <c r="M1978" i="20"/>
  <c r="P1977" i="20"/>
  <c r="Q1977" i="20" s="1" a="1"/>
  <c r="Q1977" i="20" s="1"/>
  <c r="M1977" i="20"/>
  <c r="P1976" i="20"/>
  <c r="Q1976" i="20" s="1" a="1"/>
  <c r="Q1976" i="20" s="1"/>
  <c r="M1976" i="20"/>
  <c r="P1975" i="20"/>
  <c r="Q1975" i="20" s="1" a="1"/>
  <c r="Q1975" i="20" s="1"/>
  <c r="M1975" i="20"/>
  <c r="P1974" i="20"/>
  <c r="Q1974" i="20" s="1" a="1"/>
  <c r="Q1974" i="20" s="1"/>
  <c r="M1974" i="20"/>
  <c r="P1973" i="20"/>
  <c r="Q1973" i="20" s="1" a="1"/>
  <c r="Q1973" i="20" s="1"/>
  <c r="M1973" i="20"/>
  <c r="P1972" i="20"/>
  <c r="Q1972" i="20" s="1" a="1"/>
  <c r="Q1972" i="20" s="1"/>
  <c r="M1972" i="20"/>
  <c r="P1971" i="20"/>
  <c r="M1971" i="20"/>
  <c r="P1970" i="20"/>
  <c r="M1970" i="20"/>
  <c r="P1969" i="20"/>
  <c r="M1969" i="20"/>
  <c r="P1968" i="20"/>
  <c r="Q1968" i="20" s="1" a="1"/>
  <c r="Q1968" i="20" s="1"/>
  <c r="M1968" i="20"/>
  <c r="P1967" i="20"/>
  <c r="Q1967" i="20" s="1" a="1"/>
  <c r="Q1967" i="20" s="1"/>
  <c r="M1967" i="20"/>
  <c r="P1966" i="20"/>
  <c r="Q1966" i="20" s="1" a="1"/>
  <c r="Q1966" i="20" s="1"/>
  <c r="M1966" i="20"/>
  <c r="P1965" i="20"/>
  <c r="Q1965" i="20" s="1" a="1"/>
  <c r="Q1965" i="20" s="1"/>
  <c r="P1964" i="20"/>
  <c r="Q1964" i="20" s="1" a="1"/>
  <c r="Q1964" i="20" s="1"/>
  <c r="M1964" i="20"/>
  <c r="P1963" i="20"/>
  <c r="Q1963" i="20" s="1" a="1"/>
  <c r="Q1963" i="20" s="1"/>
  <c r="M1963" i="20"/>
  <c r="P1962" i="20"/>
  <c r="Q1962" i="20" s="1" a="1"/>
  <c r="Q1962" i="20" s="1"/>
  <c r="M1962" i="20"/>
  <c r="P1961" i="20"/>
  <c r="Q1961" i="20" s="1" a="1"/>
  <c r="Q1961" i="20" s="1"/>
  <c r="M1961" i="20"/>
  <c r="P1960" i="20"/>
  <c r="M1960" i="20"/>
  <c r="P1959" i="20"/>
  <c r="M1959" i="20"/>
  <c r="P1958" i="20"/>
  <c r="M1958" i="20"/>
  <c r="P1957" i="20"/>
  <c r="Q1957" i="20" s="1" a="1"/>
  <c r="Q1957" i="20" s="1"/>
  <c r="M1957" i="20"/>
  <c r="P1956" i="20"/>
  <c r="Q1956" i="20" s="1" a="1"/>
  <c r="Q1956" i="20" s="1"/>
  <c r="M1956" i="20"/>
  <c r="P1955" i="20"/>
  <c r="Q1955" i="20" s="1" a="1"/>
  <c r="Q1955" i="20" s="1"/>
  <c r="M1955" i="20"/>
  <c r="P1954" i="20"/>
  <c r="Q1954" i="20" s="1" a="1"/>
  <c r="Q1954" i="20" s="1"/>
  <c r="M1954" i="20"/>
  <c r="P1953" i="20"/>
  <c r="Q1953" i="20" s="1" a="1"/>
  <c r="Q1953" i="20" s="1"/>
  <c r="M1953" i="20"/>
  <c r="P1952" i="20"/>
  <c r="Q1952" i="20" s="1" a="1"/>
  <c r="Q1952" i="20" s="1"/>
  <c r="M1952" i="20"/>
  <c r="P1951" i="20"/>
  <c r="Q1951" i="20" s="1" a="1"/>
  <c r="Q1951" i="20" s="1"/>
  <c r="M1951" i="20"/>
  <c r="P1950" i="20"/>
  <c r="Q1950" i="20" s="1" a="1"/>
  <c r="Q1950" i="20" s="1"/>
  <c r="M1950" i="20"/>
  <c r="P1949" i="20"/>
  <c r="M1949" i="20"/>
  <c r="P1948" i="20"/>
  <c r="M1948" i="20"/>
  <c r="P1947" i="20"/>
  <c r="M1947" i="20"/>
  <c r="P1946" i="20"/>
  <c r="Q1946" i="20" s="1" a="1"/>
  <c r="Q1946" i="20" s="1"/>
  <c r="M1946" i="20"/>
  <c r="P1945" i="20"/>
  <c r="Q1945" i="20" s="1" a="1"/>
  <c r="Q1945" i="20" s="1"/>
  <c r="M1945" i="20"/>
  <c r="P1944" i="20"/>
  <c r="Q1944" i="20" s="1" a="1"/>
  <c r="Q1944" i="20" s="1"/>
  <c r="M1944" i="20"/>
  <c r="P1943" i="20"/>
  <c r="Q1943" i="20" s="1" a="1"/>
  <c r="Q1943" i="20" s="1"/>
  <c r="M1943" i="20"/>
  <c r="P1942" i="20"/>
  <c r="Q1942" i="20" s="1" a="1"/>
  <c r="Q1942" i="20" s="1"/>
  <c r="M1942" i="20"/>
  <c r="P1941" i="20"/>
  <c r="Q1941" i="20" s="1" a="1"/>
  <c r="Q1941" i="20" s="1"/>
  <c r="M1941" i="20"/>
  <c r="P1940" i="20"/>
  <c r="Q1940" i="20" s="1" a="1"/>
  <c r="Q1940" i="20" s="1"/>
  <c r="M1940" i="20"/>
  <c r="P1939" i="20"/>
  <c r="M1939" i="20"/>
  <c r="P1938" i="20"/>
  <c r="M1938" i="20"/>
  <c r="P1937" i="20"/>
  <c r="M1937" i="20"/>
  <c r="P1936" i="20"/>
  <c r="Q1936" i="20" s="1" a="1"/>
  <c r="Q1936" i="20" s="1"/>
  <c r="M1936" i="20"/>
  <c r="P1935" i="20"/>
  <c r="Q1935" i="20" s="1" a="1"/>
  <c r="Q1935" i="20" s="1"/>
  <c r="M1935" i="20"/>
  <c r="P1934" i="20"/>
  <c r="Q1934" i="20" s="1" a="1"/>
  <c r="Q1934" i="20" s="1"/>
  <c r="M1934" i="20"/>
  <c r="P1933" i="20"/>
  <c r="Q1933" i="20" s="1" a="1"/>
  <c r="Q1933" i="20" s="1"/>
  <c r="M1933" i="20"/>
  <c r="P1932" i="20"/>
  <c r="Q1932" i="20" s="1" a="1"/>
  <c r="Q1932" i="20" s="1"/>
  <c r="M1932" i="20"/>
  <c r="P1931" i="20"/>
  <c r="Q1931" i="20" s="1" a="1"/>
  <c r="Q1931" i="20" s="1"/>
  <c r="M1931" i="20"/>
  <c r="P1930" i="20"/>
  <c r="Q1930" i="20" s="1" a="1"/>
  <c r="Q1930" i="20" s="1"/>
  <c r="M1930" i="20"/>
  <c r="P1929" i="20"/>
  <c r="M1929" i="20"/>
  <c r="P1928" i="20"/>
  <c r="M1928" i="20"/>
  <c r="P1927" i="20"/>
  <c r="M1927" i="20"/>
  <c r="P1926" i="20"/>
  <c r="Q1926" i="20" s="1" a="1"/>
  <c r="Q1926" i="20" s="1"/>
  <c r="M1926" i="20"/>
  <c r="P1925" i="20"/>
  <c r="Q1925" i="20" s="1" a="1"/>
  <c r="Q1925" i="20" s="1"/>
  <c r="M1925" i="20"/>
  <c r="Q1924" i="20" a="1"/>
  <c r="Q1924" i="20" s="1"/>
  <c r="M1924" i="20"/>
  <c r="P1923" i="20"/>
  <c r="Q1923" i="20" s="1" a="1"/>
  <c r="Q1923" i="20" s="1"/>
  <c r="M1923" i="20"/>
  <c r="P1922" i="20"/>
  <c r="Q1922" i="20" s="1" a="1"/>
  <c r="Q1922" i="20" s="1"/>
  <c r="M1922" i="20"/>
  <c r="P1921" i="20"/>
  <c r="Q1921" i="20" s="1" a="1"/>
  <c r="Q1921" i="20" s="1"/>
  <c r="M1921" i="20"/>
  <c r="P1920" i="20"/>
  <c r="Q1920" i="20" s="1" a="1"/>
  <c r="Q1920" i="20" s="1"/>
  <c r="M1920" i="20"/>
  <c r="P1919" i="20"/>
  <c r="M1919" i="20"/>
  <c r="P1918" i="20"/>
  <c r="M1918" i="20"/>
  <c r="P1917" i="20"/>
  <c r="M1917" i="20"/>
  <c r="P1916" i="20"/>
  <c r="Q1916" i="20" s="1" a="1"/>
  <c r="Q1916" i="20" s="1"/>
  <c r="M1916" i="20"/>
  <c r="P1915" i="20"/>
  <c r="Q1915" i="20" s="1" a="1"/>
  <c r="Q1915" i="20" s="1"/>
  <c r="M1915" i="20"/>
  <c r="P1914" i="20"/>
  <c r="Q1914" i="20" s="1" a="1"/>
  <c r="Q1914" i="20" s="1"/>
  <c r="M1914" i="20"/>
  <c r="P1913" i="20"/>
  <c r="Q1913" i="20" s="1" a="1"/>
  <c r="Q1913" i="20" s="1"/>
  <c r="M1913" i="20"/>
  <c r="P1912" i="20"/>
  <c r="Q1912" i="20" s="1" a="1"/>
  <c r="Q1912" i="20" s="1"/>
  <c r="M1912" i="20"/>
  <c r="P1911" i="20"/>
  <c r="Q1911" i="20" s="1" a="1"/>
  <c r="Q1911" i="20" s="1"/>
  <c r="M1911" i="20"/>
  <c r="P1910" i="20"/>
  <c r="M1910" i="20"/>
  <c r="P1909" i="20"/>
  <c r="M1909" i="20"/>
  <c r="P1908" i="20"/>
  <c r="M1908" i="20"/>
  <c r="P1907" i="20"/>
  <c r="Q1907" i="20" s="1" a="1"/>
  <c r="Q1907" i="20" s="1"/>
  <c r="M1907" i="20"/>
  <c r="P1906" i="20"/>
  <c r="Q1906" i="20" s="1" a="1"/>
  <c r="Q1906" i="20" s="1"/>
  <c r="M1906" i="20"/>
  <c r="P1905" i="20"/>
  <c r="Q1905" i="20" s="1" a="1"/>
  <c r="Q1905" i="20" s="1"/>
  <c r="M1905" i="20"/>
  <c r="P1904" i="20"/>
  <c r="Q1904" i="20" s="1" a="1"/>
  <c r="Q1904" i="20" s="1"/>
  <c r="M1904" i="20"/>
  <c r="P1903" i="20"/>
  <c r="Q1903" i="20" s="1" a="1"/>
  <c r="Q1903" i="20" s="1"/>
  <c r="M1903" i="20"/>
  <c r="P1902" i="20"/>
  <c r="Q1902" i="20" s="1" a="1"/>
  <c r="Q1902" i="20" s="1"/>
  <c r="M1902" i="20"/>
  <c r="P1901" i="20"/>
  <c r="Q1901" i="20" s="1" a="1"/>
  <c r="Q1901" i="20" s="1"/>
  <c r="M1901" i="20"/>
  <c r="P1900" i="20"/>
  <c r="Q1900" i="20" s="1" a="1"/>
  <c r="Q1900" i="20" s="1"/>
  <c r="M1900" i="20"/>
  <c r="P1899" i="20"/>
  <c r="Q1899" i="20" s="1" a="1"/>
  <c r="Q1899" i="20" s="1"/>
  <c r="M1899" i="20"/>
  <c r="P1898" i="20"/>
  <c r="Q1898" i="20" s="1" a="1"/>
  <c r="Q1898" i="20" s="1"/>
  <c r="M1898" i="20"/>
  <c r="P1897" i="20"/>
  <c r="Q1897" i="20" s="1" a="1"/>
  <c r="Q1897" i="20" s="1"/>
  <c r="M1897" i="20"/>
  <c r="P1896" i="20"/>
  <c r="Q1896" i="20" s="1" a="1"/>
  <c r="Q1896" i="20" s="1"/>
  <c r="M1896" i="20"/>
  <c r="P1895" i="20"/>
  <c r="Q1895" i="20" s="1" a="1"/>
  <c r="Q1895" i="20" s="1"/>
  <c r="M1895" i="20"/>
  <c r="P1894" i="20"/>
  <c r="Q1894" i="20" s="1" a="1"/>
  <c r="Q1894" i="20" s="1"/>
  <c r="M1894" i="20"/>
  <c r="P1893" i="20"/>
  <c r="Q1893" i="20" s="1" a="1"/>
  <c r="Q1893" i="20" s="1"/>
  <c r="M1893" i="20"/>
  <c r="P1892" i="20"/>
  <c r="M1892" i="20"/>
  <c r="P1891" i="20"/>
  <c r="M1891" i="20"/>
  <c r="P1890" i="20"/>
  <c r="M1890" i="20"/>
  <c r="P1889" i="20"/>
  <c r="Q1889" i="20" s="1" a="1"/>
  <c r="Q1889" i="20" s="1"/>
  <c r="M1889" i="20"/>
  <c r="P1888" i="20"/>
  <c r="Q1888" i="20" s="1" a="1"/>
  <c r="Q1888" i="20" s="1"/>
  <c r="M1888" i="20"/>
  <c r="P1887" i="20"/>
  <c r="Q1887" i="20" s="1" a="1"/>
  <c r="Q1887" i="20" s="1"/>
  <c r="M1887" i="20"/>
  <c r="P1886" i="20"/>
  <c r="Q1886" i="20" s="1" a="1"/>
  <c r="Q1886" i="20" s="1"/>
  <c r="M1886" i="20"/>
  <c r="P1885" i="20"/>
  <c r="Q1885" i="20" s="1" a="1"/>
  <c r="Q1885" i="20" s="1"/>
  <c r="M1885" i="20"/>
  <c r="P1884" i="20"/>
  <c r="Q1884" i="20" s="1" a="1"/>
  <c r="Q1884" i="20" s="1"/>
  <c r="M1884" i="20"/>
  <c r="P1883" i="20"/>
  <c r="Q1883" i="20" s="1" a="1"/>
  <c r="Q1883" i="20" s="1"/>
  <c r="M1883" i="20"/>
  <c r="P1882" i="20"/>
  <c r="Q1882" i="20" s="1" a="1"/>
  <c r="Q1882" i="20" s="1"/>
  <c r="M1882" i="20"/>
  <c r="P1881" i="20"/>
  <c r="Q1881" i="20" s="1" a="1"/>
  <c r="Q1881" i="20" s="1"/>
  <c r="M1881" i="20"/>
  <c r="P1880" i="20"/>
  <c r="Q1880" i="20" s="1" a="1"/>
  <c r="Q1880" i="20" s="1"/>
  <c r="M1880" i="20"/>
  <c r="P1879" i="20"/>
  <c r="Q1879" i="20" s="1" a="1"/>
  <c r="Q1879" i="20" s="1"/>
  <c r="M1879" i="20"/>
  <c r="P1878" i="20"/>
  <c r="M1878" i="20"/>
  <c r="P1877" i="20"/>
  <c r="M1877" i="20"/>
  <c r="P1876" i="20"/>
  <c r="M1876" i="20"/>
  <c r="P1875" i="20"/>
  <c r="Q1875" i="20" s="1" a="1"/>
  <c r="Q1875" i="20" s="1"/>
  <c r="M1875" i="20"/>
  <c r="P1874" i="20"/>
  <c r="Q1874" i="20" s="1" a="1"/>
  <c r="Q1874" i="20" s="1"/>
  <c r="M1874" i="20"/>
  <c r="P1873" i="20"/>
  <c r="Q1873" i="20" s="1" a="1"/>
  <c r="Q1873" i="20" s="1"/>
  <c r="M1873" i="20"/>
  <c r="P1872" i="20"/>
  <c r="Q1872" i="20" s="1" a="1"/>
  <c r="Q1872" i="20" s="1"/>
  <c r="M1872" i="20"/>
  <c r="P1871" i="20"/>
  <c r="Q1871" i="20" s="1" a="1"/>
  <c r="Q1871" i="20" s="1"/>
  <c r="M1871" i="20"/>
  <c r="P1870" i="20"/>
  <c r="Q1870" i="20" s="1" a="1"/>
  <c r="Q1870" i="20" s="1"/>
  <c r="M1870" i="20"/>
  <c r="P1869" i="20"/>
  <c r="Q1869" i="20" s="1" a="1"/>
  <c r="Q1869" i="20" s="1"/>
  <c r="M1869" i="20"/>
  <c r="P1868" i="20"/>
  <c r="Q1868" i="20" s="1" a="1"/>
  <c r="Q1868" i="20" s="1"/>
  <c r="M1868" i="20"/>
  <c r="P1867" i="20"/>
  <c r="Q1867" i="20" s="1" a="1"/>
  <c r="Q1867" i="20" s="1"/>
  <c r="M1867" i="20"/>
  <c r="P1866" i="20"/>
  <c r="Q1866" i="20" s="1" a="1"/>
  <c r="Q1866" i="20" s="1"/>
  <c r="M1866" i="20"/>
  <c r="P1865" i="20"/>
  <c r="Q1865" i="20" s="1" a="1"/>
  <c r="Q1865" i="20" s="1"/>
  <c r="M1865" i="20"/>
  <c r="P1864" i="20"/>
  <c r="Q1864" i="20" s="1" a="1"/>
  <c r="Q1864" i="20" s="1"/>
  <c r="M1864" i="20"/>
  <c r="P1863" i="20"/>
  <c r="Q1863" i="20" s="1" a="1"/>
  <c r="Q1863" i="20" s="1"/>
  <c r="M1863" i="20"/>
  <c r="P1862" i="20"/>
  <c r="Q1862" i="20" s="1" a="1"/>
  <c r="Q1862" i="20" s="1"/>
  <c r="M1862" i="20"/>
  <c r="P1861" i="20"/>
  <c r="Q1861" i="20" s="1" a="1"/>
  <c r="Q1861" i="20" s="1"/>
  <c r="M1861" i="20"/>
  <c r="P1860" i="20"/>
  <c r="M1860" i="20"/>
  <c r="P1859" i="20"/>
  <c r="Q1859" i="20" s="1" a="1"/>
  <c r="Q1859" i="20" s="1"/>
  <c r="M1859" i="20"/>
  <c r="P1858" i="20"/>
  <c r="M1858" i="20"/>
  <c r="P1857" i="20"/>
  <c r="M1857" i="20"/>
  <c r="P1856" i="20"/>
  <c r="M1856" i="20"/>
  <c r="P1855" i="20"/>
  <c r="Q1855" i="20" s="1" a="1"/>
  <c r="Q1855" i="20" s="1"/>
  <c r="M1855" i="20"/>
  <c r="P1854" i="20"/>
  <c r="Q1854" i="20" s="1" a="1"/>
  <c r="Q1854" i="20" s="1"/>
  <c r="M1854" i="20"/>
  <c r="P1853" i="20"/>
  <c r="Q1853" i="20" s="1" a="1"/>
  <c r="Q1853" i="20" s="1"/>
  <c r="M1853" i="20"/>
  <c r="P1852" i="20"/>
  <c r="Q1852" i="20" s="1" a="1"/>
  <c r="Q1852" i="20" s="1"/>
  <c r="M1852" i="20"/>
  <c r="P1851" i="20"/>
  <c r="Q1851" i="20" s="1" a="1"/>
  <c r="Q1851" i="20" s="1"/>
  <c r="M1851" i="20"/>
  <c r="P1850" i="20"/>
  <c r="Q1850" i="20" s="1" a="1"/>
  <c r="Q1850" i="20" s="1"/>
  <c r="M1850" i="20"/>
  <c r="P1849" i="20"/>
  <c r="Q1849" i="20" s="1" a="1"/>
  <c r="Q1849" i="20" s="1"/>
  <c r="M1849" i="20"/>
  <c r="P1848" i="20"/>
  <c r="Q1848" i="20" s="1" a="1"/>
  <c r="Q1848" i="20" s="1"/>
  <c r="M1848" i="20"/>
  <c r="P1847" i="20"/>
  <c r="Q1847" i="20" s="1" a="1"/>
  <c r="Q1847" i="20" s="1"/>
  <c r="M1847" i="20"/>
  <c r="P1846" i="20"/>
  <c r="Q1846" i="20" s="1" a="1"/>
  <c r="Q1846" i="20" s="1"/>
  <c r="M1846" i="20"/>
  <c r="P1845" i="20"/>
  <c r="Q1845" i="20" s="1" a="1"/>
  <c r="Q1845" i="20" s="1"/>
  <c r="M1845" i="20"/>
  <c r="P1844" i="20"/>
  <c r="Q1844" i="20" s="1" a="1"/>
  <c r="Q1844" i="20" s="1"/>
  <c r="M1844" i="20"/>
  <c r="P1843" i="20"/>
  <c r="Q1843" i="20" s="1" a="1"/>
  <c r="Q1843" i="20" s="1"/>
  <c r="M1843" i="20"/>
  <c r="P1842" i="20"/>
  <c r="Q1842" i="20" s="1" a="1"/>
  <c r="Q1842" i="20" s="1"/>
  <c r="M1842" i="20"/>
  <c r="P1841" i="20"/>
  <c r="Q1841" i="20" s="1" a="1"/>
  <c r="Q1841" i="20" s="1"/>
  <c r="M1841" i="20"/>
  <c r="P1840" i="20"/>
  <c r="Q1840" i="20" s="1" a="1"/>
  <c r="Q1840" i="20" s="1"/>
  <c r="M1840" i="20"/>
  <c r="P1839" i="20"/>
  <c r="Q1839" i="20" s="1" a="1"/>
  <c r="Q1839" i="20" s="1"/>
  <c r="M1839" i="20"/>
  <c r="P1838" i="20"/>
  <c r="Q1838" i="20" s="1" a="1"/>
  <c r="Q1838" i="20" s="1"/>
  <c r="M1838" i="20"/>
  <c r="P1837" i="20"/>
  <c r="Q1837" i="20" s="1" a="1"/>
  <c r="Q1837" i="20" s="1"/>
  <c r="M1837" i="20"/>
  <c r="P1836" i="20"/>
  <c r="Q1836" i="20" s="1" a="1"/>
  <c r="Q1836" i="20" s="1"/>
  <c r="M1836" i="20"/>
  <c r="P1835" i="20"/>
  <c r="Q1835" i="20" s="1" a="1"/>
  <c r="Q1835" i="20" s="1"/>
  <c r="M1835" i="20"/>
  <c r="P1834" i="20"/>
  <c r="Q1834" i="20" s="1" a="1"/>
  <c r="Q1834" i="20" s="1"/>
  <c r="M1834" i="20"/>
  <c r="P1833" i="20"/>
  <c r="Q1833" i="20" s="1" a="1"/>
  <c r="Q1833" i="20" s="1"/>
  <c r="M1833" i="20"/>
  <c r="P1832" i="20"/>
  <c r="Q1832" i="20" s="1" a="1"/>
  <c r="Q1832" i="20" s="1"/>
  <c r="M1832" i="20"/>
  <c r="P1831" i="20"/>
  <c r="Q1831" i="20" s="1" a="1"/>
  <c r="Q1831" i="20" s="1"/>
  <c r="M1831" i="20"/>
  <c r="P1830" i="20"/>
  <c r="Q1830" i="20" s="1" a="1"/>
  <c r="Q1830" i="20" s="1"/>
  <c r="M1830" i="20"/>
  <c r="P1829" i="20"/>
  <c r="Q1829" i="20" s="1" a="1"/>
  <c r="Q1829" i="20" s="1"/>
  <c r="M1829" i="20"/>
  <c r="P1828" i="20"/>
  <c r="Q1828" i="20" s="1" a="1"/>
  <c r="Q1828" i="20" s="1"/>
  <c r="M1828" i="20"/>
  <c r="P1827" i="20"/>
  <c r="Q1827" i="20" s="1" a="1"/>
  <c r="Q1827" i="20" s="1"/>
  <c r="M1827" i="20"/>
  <c r="P1826" i="20"/>
  <c r="M1826" i="20"/>
  <c r="P1825" i="20"/>
  <c r="M1825" i="20"/>
  <c r="P1824" i="20"/>
  <c r="M1824" i="20"/>
  <c r="P1823" i="20"/>
  <c r="Q1823" i="20" s="1" a="1"/>
  <c r="Q1823" i="20" s="1"/>
  <c r="M1823" i="20"/>
  <c r="P1822" i="20"/>
  <c r="Q1822" i="20" s="1" a="1"/>
  <c r="Q1822" i="20" s="1"/>
  <c r="M1822" i="20"/>
  <c r="P1821" i="20"/>
  <c r="Q1821" i="20" s="1" a="1"/>
  <c r="Q1821" i="20" s="1"/>
  <c r="M1821" i="20"/>
  <c r="P1820" i="20"/>
  <c r="Q1820" i="20" s="1" a="1"/>
  <c r="Q1820" i="20" s="1"/>
  <c r="M1820" i="20"/>
  <c r="P1819" i="20"/>
  <c r="Q1819" i="20" s="1" a="1"/>
  <c r="Q1819" i="20" s="1"/>
  <c r="M1819" i="20"/>
  <c r="P1818" i="20"/>
  <c r="Q1818" i="20" s="1" a="1"/>
  <c r="Q1818" i="20" s="1"/>
  <c r="M1818" i="20"/>
  <c r="P1817" i="20"/>
  <c r="Q1817" i="20" s="1" a="1"/>
  <c r="Q1817" i="20" s="1"/>
  <c r="M1817" i="20"/>
  <c r="P1816" i="20"/>
  <c r="Q1816" i="20" s="1" a="1"/>
  <c r="Q1816" i="20" s="1"/>
  <c r="M1816" i="20"/>
  <c r="P1815" i="20"/>
  <c r="Q1815" i="20" s="1" a="1"/>
  <c r="Q1815" i="20" s="1"/>
  <c r="M1815" i="20"/>
  <c r="P1814" i="20"/>
  <c r="Q1814" i="20" s="1" a="1"/>
  <c r="Q1814" i="20" s="1"/>
  <c r="M1814" i="20"/>
  <c r="P1813" i="20"/>
  <c r="Q1813" i="20" s="1" a="1"/>
  <c r="Q1813" i="20" s="1"/>
  <c r="M1813" i="20"/>
  <c r="P1812" i="20"/>
  <c r="Q1812" i="20" s="1" a="1"/>
  <c r="Q1812" i="20" s="1"/>
  <c r="M1812" i="20"/>
  <c r="P1811" i="20"/>
  <c r="Q1811" i="20" s="1" a="1"/>
  <c r="Q1811" i="20" s="1"/>
  <c r="M1811" i="20"/>
  <c r="P1810" i="20"/>
  <c r="Q1810" i="20" s="1" a="1"/>
  <c r="Q1810" i="20" s="1"/>
  <c r="M1810" i="20"/>
  <c r="P1809" i="20"/>
  <c r="Q1809" i="20" s="1" a="1"/>
  <c r="Q1809" i="20" s="1"/>
  <c r="M1809" i="20"/>
  <c r="P1808" i="20"/>
  <c r="Q1808" i="20" s="1" a="1"/>
  <c r="Q1808" i="20" s="1"/>
  <c r="M1808" i="20"/>
  <c r="P1807" i="20"/>
  <c r="Q1807" i="20" s="1" a="1"/>
  <c r="Q1807" i="20" s="1"/>
  <c r="M1807" i="20"/>
  <c r="P1806" i="20"/>
  <c r="Q1806" i="20" s="1" a="1"/>
  <c r="Q1806" i="20" s="1"/>
  <c r="M1806" i="20"/>
  <c r="P1805" i="20"/>
  <c r="Q1805" i="20" s="1" a="1"/>
  <c r="Q1805" i="20" s="1"/>
  <c r="M1805" i="20"/>
  <c r="P1804" i="20"/>
  <c r="Q1804" i="20" s="1" a="1"/>
  <c r="Q1804" i="20" s="1"/>
  <c r="M1804" i="20"/>
  <c r="P1803" i="20"/>
  <c r="Q1803" i="20" s="1" a="1"/>
  <c r="Q1803" i="20" s="1"/>
  <c r="M1803" i="20"/>
  <c r="P1802" i="20"/>
  <c r="Q1802" i="20" s="1" a="1"/>
  <c r="Q1802" i="20" s="1"/>
  <c r="M1802" i="20"/>
  <c r="P1801" i="20"/>
  <c r="Q1801" i="20" s="1" a="1"/>
  <c r="Q1801" i="20" s="1"/>
  <c r="M1801" i="20"/>
  <c r="P1800" i="20"/>
  <c r="Q1800" i="20" s="1" a="1"/>
  <c r="Q1800" i="20" s="1"/>
  <c r="M1800" i="20"/>
  <c r="P1799" i="20"/>
  <c r="Q1799" i="20" s="1" a="1"/>
  <c r="Q1799" i="20" s="1"/>
  <c r="M1799" i="20"/>
  <c r="P1798" i="20"/>
  <c r="Q1798" i="20" s="1" a="1"/>
  <c r="Q1798" i="20" s="1"/>
  <c r="M1798" i="20"/>
  <c r="P1797" i="20"/>
  <c r="Q1797" i="20" s="1" a="1"/>
  <c r="Q1797" i="20" s="1"/>
  <c r="M1797" i="20"/>
  <c r="P1796" i="20"/>
  <c r="Q1796" i="20" s="1" a="1"/>
  <c r="Q1796" i="20" s="1"/>
  <c r="M1796" i="20"/>
  <c r="P1795" i="20"/>
  <c r="M1795" i="20"/>
  <c r="P1794" i="20"/>
  <c r="M1794" i="20"/>
  <c r="P1793" i="20"/>
  <c r="M1793" i="20"/>
  <c r="P1792" i="20"/>
  <c r="M1792" i="20"/>
  <c r="P1791" i="20"/>
  <c r="M1791" i="20"/>
  <c r="P1790" i="20"/>
  <c r="M1790" i="20"/>
  <c r="P1789" i="20"/>
  <c r="M1789" i="20"/>
  <c r="P1788" i="20"/>
  <c r="M1788" i="20"/>
  <c r="P1787" i="20"/>
  <c r="M1787" i="20"/>
  <c r="P1786" i="20"/>
  <c r="M1786" i="20"/>
  <c r="P1785" i="20"/>
  <c r="M1785" i="20"/>
  <c r="P1784" i="20"/>
  <c r="M1784" i="20"/>
  <c r="P1783" i="20"/>
  <c r="M1783" i="20"/>
  <c r="P1782" i="20"/>
  <c r="M1782" i="20"/>
  <c r="P1781" i="20"/>
  <c r="M1781" i="20"/>
  <c r="P1780" i="20"/>
  <c r="M1780" i="20"/>
  <c r="P1779" i="20"/>
  <c r="M1779" i="20"/>
  <c r="P1778" i="20"/>
  <c r="M1778" i="20"/>
  <c r="P1777" i="20"/>
  <c r="M1777" i="20"/>
  <c r="P1776" i="20"/>
  <c r="M1776" i="20"/>
  <c r="P1775" i="20"/>
  <c r="M1775" i="20"/>
  <c r="P1774" i="20"/>
  <c r="M1774" i="20"/>
  <c r="P1773" i="20"/>
  <c r="M1773" i="20"/>
  <c r="P1772" i="20"/>
  <c r="M1772" i="20"/>
  <c r="P1771" i="20"/>
  <c r="M1771" i="20"/>
  <c r="P1770" i="20"/>
  <c r="M1770" i="20"/>
  <c r="P1769" i="20"/>
  <c r="M1769" i="20"/>
  <c r="P1768" i="20"/>
  <c r="M1768" i="20"/>
  <c r="P1767" i="20"/>
  <c r="M1767" i="20"/>
  <c r="P1766" i="20"/>
  <c r="M1766" i="20"/>
  <c r="P1765" i="20"/>
  <c r="M1765" i="20"/>
  <c r="P1764" i="20"/>
  <c r="M1764" i="20"/>
  <c r="P1763" i="20"/>
  <c r="M1763" i="20"/>
  <c r="P1762" i="20"/>
  <c r="M1762" i="20"/>
  <c r="P1761" i="20"/>
  <c r="M1761" i="20"/>
  <c r="P1760" i="20"/>
  <c r="M1760" i="20"/>
  <c r="P1759" i="20"/>
  <c r="M1759" i="20"/>
  <c r="P1758" i="20"/>
  <c r="Q1758" i="20" s="1" a="1"/>
  <c r="Q1758" i="20" s="1"/>
  <c r="M1758" i="20"/>
  <c r="P1757" i="20"/>
  <c r="Q1757" i="20" s="1" a="1"/>
  <c r="Q1757" i="20" s="1"/>
  <c r="M1757" i="20"/>
  <c r="P1756" i="20"/>
  <c r="Q1756" i="20" s="1" a="1"/>
  <c r="Q1756" i="20" s="1"/>
  <c r="M1756" i="20"/>
  <c r="P1755" i="20"/>
  <c r="M1755" i="20"/>
  <c r="P1754" i="20"/>
  <c r="Q1754" i="20" s="1" a="1"/>
  <c r="Q1754" i="20" s="1"/>
  <c r="M1754" i="20"/>
  <c r="P1753" i="20"/>
  <c r="M1753" i="20"/>
  <c r="P1752" i="20"/>
  <c r="M1752" i="20"/>
  <c r="P1751" i="20"/>
  <c r="M1751" i="20"/>
  <c r="P1750" i="20"/>
  <c r="M1750" i="20"/>
  <c r="P1749" i="20"/>
  <c r="M1749" i="20"/>
  <c r="P1748" i="20"/>
  <c r="M1748" i="20"/>
  <c r="P1747" i="20"/>
  <c r="M1747" i="20"/>
  <c r="P1746" i="20"/>
  <c r="M1746" i="20"/>
  <c r="P1745" i="20"/>
  <c r="M1745" i="20"/>
  <c r="P1744" i="20"/>
  <c r="M1744" i="20"/>
  <c r="P1743" i="20"/>
  <c r="M1743" i="20"/>
  <c r="P1742" i="20"/>
  <c r="M1742" i="20"/>
  <c r="P1741" i="20"/>
  <c r="Q1741" i="20" s="1" a="1"/>
  <c r="Q1741" i="20" s="1"/>
  <c r="M1741" i="20"/>
  <c r="P1740" i="20"/>
  <c r="Q1740" i="20" s="1" a="1"/>
  <c r="Q1740" i="20" s="1"/>
  <c r="M1740" i="20"/>
  <c r="P1739" i="20"/>
  <c r="Q1739" i="20" s="1" a="1"/>
  <c r="Q1739" i="20" s="1"/>
  <c r="M1739" i="20"/>
  <c r="P1738" i="20"/>
  <c r="M1738" i="20"/>
  <c r="P1737" i="20"/>
  <c r="M1737" i="20"/>
  <c r="P1736" i="20"/>
  <c r="M1736" i="20"/>
  <c r="P1735" i="20"/>
  <c r="M1735" i="20"/>
  <c r="P1734" i="20"/>
  <c r="M1734" i="20"/>
  <c r="P1733" i="20"/>
  <c r="Q1733" i="20" s="1" a="1"/>
  <c r="Q1733" i="20" s="1"/>
  <c r="M1733" i="20"/>
  <c r="P1732" i="20"/>
  <c r="M1732" i="20"/>
  <c r="P1731" i="20"/>
  <c r="M1731" i="20"/>
  <c r="P1730" i="20"/>
  <c r="M1730" i="20"/>
  <c r="P1729" i="20"/>
  <c r="M1729" i="20"/>
  <c r="P1728" i="20"/>
  <c r="M1728" i="20"/>
  <c r="P1727" i="20"/>
  <c r="M1727" i="20"/>
  <c r="P1726" i="20"/>
  <c r="M1726" i="20"/>
  <c r="P1725" i="20"/>
  <c r="Q1725" i="20" s="1" a="1"/>
  <c r="Q1725" i="20" s="1"/>
  <c r="M1725" i="20"/>
  <c r="P1724" i="20"/>
  <c r="M1724" i="20"/>
  <c r="P1723" i="20"/>
  <c r="M1723" i="20"/>
  <c r="P1722" i="20"/>
  <c r="M1722" i="20"/>
  <c r="P1721" i="20"/>
  <c r="M1721" i="20"/>
  <c r="P1720" i="20"/>
  <c r="M1720" i="20"/>
  <c r="P1719" i="20"/>
  <c r="M1719" i="20"/>
  <c r="P1718" i="20"/>
  <c r="M1718" i="20"/>
  <c r="P1717" i="20"/>
  <c r="Q1717" i="20" s="1" a="1"/>
  <c r="Q1717" i="20" s="1"/>
  <c r="M1717" i="20"/>
  <c r="P1716" i="20"/>
  <c r="M1716" i="20"/>
  <c r="P1715" i="20"/>
  <c r="Q1715" i="20" s="1" a="1"/>
  <c r="Q1715" i="20" s="1"/>
  <c r="M1715" i="20"/>
  <c r="P1714" i="20"/>
  <c r="Q1714" i="20" s="1" a="1"/>
  <c r="Q1714" i="20" s="1"/>
  <c r="M1714" i="20"/>
  <c r="P1713" i="20"/>
  <c r="M1713" i="20"/>
  <c r="P1712" i="20"/>
  <c r="Q1712" i="20" s="1" a="1"/>
  <c r="Q1712" i="20" s="1"/>
  <c r="M1712" i="20"/>
  <c r="P1711" i="20"/>
  <c r="M1711" i="20"/>
  <c r="P1710" i="20"/>
  <c r="M1710" i="20"/>
  <c r="P1709" i="20"/>
  <c r="M1709" i="20"/>
  <c r="P1708" i="20"/>
  <c r="M1708" i="20"/>
  <c r="P1707" i="20"/>
  <c r="M1707" i="20"/>
  <c r="P1706" i="20"/>
  <c r="Q1706" i="20" s="1" a="1"/>
  <c r="Q1706" i="20" s="1"/>
  <c r="M1706" i="20"/>
  <c r="P1705" i="20"/>
  <c r="Q1705" i="20" s="1" a="1"/>
  <c r="Q1705" i="20" s="1"/>
  <c r="M1705" i="20"/>
  <c r="P1704" i="20"/>
  <c r="M1704" i="20"/>
  <c r="P1703" i="20"/>
  <c r="Q1703" i="20" s="1" a="1"/>
  <c r="Q1703" i="20" s="1"/>
  <c r="M1703" i="20"/>
  <c r="P1702" i="20"/>
  <c r="Q1702" i="20" s="1" a="1"/>
  <c r="Q1702" i="20" s="1"/>
  <c r="M1702" i="20"/>
  <c r="P1701" i="20"/>
  <c r="Q1701" i="20" s="1" a="1"/>
  <c r="Q1701" i="20" s="1"/>
  <c r="M1701" i="20"/>
  <c r="P1700" i="20"/>
  <c r="M1700" i="20"/>
  <c r="P1699" i="20"/>
  <c r="M1699" i="20"/>
  <c r="P1698" i="20"/>
  <c r="Q1698" i="20" s="1" a="1"/>
  <c r="Q1698" i="20" s="1"/>
  <c r="M1698" i="20"/>
  <c r="P1697" i="20"/>
  <c r="M1697" i="20"/>
  <c r="P1696" i="20"/>
  <c r="Q1696" i="20" s="1" a="1"/>
  <c r="Q1696" i="20" s="1"/>
  <c r="M1696" i="20"/>
  <c r="P1695" i="20"/>
  <c r="M1695" i="20"/>
  <c r="P1694" i="20"/>
  <c r="M1694" i="20"/>
  <c r="P1693" i="20"/>
  <c r="Q1693" i="20" s="1" a="1"/>
  <c r="Q1693" i="20" s="1"/>
  <c r="M1693" i="20"/>
  <c r="P1692" i="20"/>
  <c r="Q1692" i="20" s="1" a="1"/>
  <c r="Q1692" i="20" s="1"/>
  <c r="M1692" i="20"/>
  <c r="P1691" i="20"/>
  <c r="M1691" i="20"/>
  <c r="P1690" i="20"/>
  <c r="M1690" i="20"/>
  <c r="P1689" i="20"/>
  <c r="M1689" i="20"/>
  <c r="P1688" i="20"/>
  <c r="M1688" i="20"/>
  <c r="P1687" i="20"/>
  <c r="M1687" i="20"/>
  <c r="P1686" i="20"/>
  <c r="Q1686" i="20" s="1" a="1"/>
  <c r="Q1686" i="20" s="1"/>
  <c r="M1686" i="20"/>
  <c r="P1685" i="20"/>
  <c r="M1685" i="20"/>
  <c r="P1684" i="20"/>
  <c r="Q1684" i="20" s="1" a="1"/>
  <c r="Q1684" i="20" s="1"/>
  <c r="M1684" i="20"/>
  <c r="P1683" i="20"/>
  <c r="Q1683" i="20" s="1" a="1"/>
  <c r="Q1683" i="20" s="1"/>
  <c r="M1683" i="20"/>
  <c r="P1682" i="20"/>
  <c r="Q1682" i="20" s="1" a="1"/>
  <c r="Q1682" i="20" s="1"/>
  <c r="M1682" i="20"/>
  <c r="P1681" i="20"/>
  <c r="Q1681" i="20" s="1" a="1"/>
  <c r="Q1681" i="20" s="1"/>
  <c r="M1681" i="20"/>
  <c r="P1680" i="20"/>
  <c r="Q1680" i="20" s="1" a="1"/>
  <c r="Q1680" i="20" s="1"/>
  <c r="M1680" i="20"/>
  <c r="P1679" i="20"/>
  <c r="Q1679" i="20" s="1" a="1"/>
  <c r="Q1679" i="20" s="1"/>
  <c r="M1679" i="20"/>
  <c r="P1678" i="20"/>
  <c r="Q1678" i="20" s="1" a="1"/>
  <c r="Q1678" i="20" s="1"/>
  <c r="M1678" i="20"/>
  <c r="P1677" i="20"/>
  <c r="M1677" i="20"/>
  <c r="P1676" i="20"/>
  <c r="Q1676" i="20" s="1" a="1"/>
  <c r="Q1676" i="20" s="1"/>
  <c r="M1676" i="20"/>
  <c r="P1675" i="20"/>
  <c r="M1675" i="20"/>
  <c r="P1674" i="20"/>
  <c r="M1674" i="20"/>
  <c r="P1673" i="20"/>
  <c r="M1673" i="20"/>
  <c r="P1672" i="20"/>
  <c r="Q1672" i="20" s="1" a="1"/>
  <c r="Q1672" i="20" s="1"/>
  <c r="M1672" i="20"/>
  <c r="P1671" i="20"/>
  <c r="Q1671" i="20" s="1" a="1"/>
  <c r="Q1671" i="20" s="1"/>
  <c r="M1671" i="20"/>
  <c r="P1670" i="20"/>
  <c r="Q1670" i="20" s="1" a="1"/>
  <c r="Q1670" i="20" s="1"/>
  <c r="M1670" i="20"/>
  <c r="P1669" i="20"/>
  <c r="Q1669" i="20" s="1" a="1"/>
  <c r="Q1669" i="20" s="1"/>
  <c r="M1669" i="20"/>
  <c r="P1668" i="20"/>
  <c r="M1668" i="20"/>
  <c r="P1667" i="20"/>
  <c r="Q1667" i="20" s="1" a="1"/>
  <c r="Q1667" i="20" s="1"/>
  <c r="M1667" i="20"/>
  <c r="P1666" i="20"/>
  <c r="M1666" i="20"/>
  <c r="P1665" i="20"/>
  <c r="M1665" i="20"/>
  <c r="P1664" i="20"/>
  <c r="Q1664" i="20" s="1" a="1"/>
  <c r="Q1664" i="20" s="1"/>
  <c r="M1664" i="20"/>
  <c r="P1663" i="20"/>
  <c r="Q1663" i="20" s="1" a="1"/>
  <c r="Q1663" i="20" s="1"/>
  <c r="M1663" i="20"/>
  <c r="P1662" i="20"/>
  <c r="Q1662" i="20" s="1" a="1"/>
  <c r="Q1662" i="20" s="1"/>
  <c r="M1662" i="20"/>
  <c r="P1661" i="20"/>
  <c r="M1661" i="20"/>
  <c r="P1660" i="20"/>
  <c r="M1660" i="20"/>
  <c r="P1659" i="20"/>
  <c r="M1659" i="20"/>
  <c r="P1658" i="20"/>
  <c r="M1658" i="20"/>
  <c r="P1657" i="20"/>
  <c r="M1657" i="20"/>
  <c r="P1656" i="20"/>
  <c r="Q1656" i="20" s="1" a="1"/>
  <c r="Q1656" i="20" s="1"/>
  <c r="M1656" i="20"/>
  <c r="P1655" i="20"/>
  <c r="Q1655" i="20" s="1" a="1"/>
  <c r="Q1655" i="20" s="1"/>
  <c r="M1655" i="20"/>
  <c r="P1654" i="20"/>
  <c r="Q1654" i="20" s="1" a="1"/>
  <c r="Q1654" i="20" s="1"/>
  <c r="M1654" i="20"/>
  <c r="P1653" i="20"/>
  <c r="Q1653" i="20" s="1" a="1"/>
  <c r="Q1653" i="20" s="1"/>
  <c r="M1653" i="20"/>
  <c r="P1652" i="20"/>
  <c r="Q1652" i="20" s="1" a="1"/>
  <c r="Q1652" i="20" s="1"/>
  <c r="M1652" i="20"/>
  <c r="P1651" i="20"/>
  <c r="Q1651" i="20" s="1" a="1"/>
  <c r="Q1651" i="20" s="1"/>
  <c r="M1651" i="20"/>
  <c r="P1650" i="20"/>
  <c r="Q1650" i="20" s="1" a="1"/>
  <c r="Q1650" i="20" s="1"/>
  <c r="M1650" i="20"/>
  <c r="P1649" i="20"/>
  <c r="Q1649" i="20" s="1" a="1"/>
  <c r="Q1649" i="20" s="1"/>
  <c r="M1649" i="20"/>
  <c r="P1648" i="20"/>
  <c r="M1648" i="20"/>
  <c r="P1647" i="20"/>
  <c r="Q1647" i="20" s="1" a="1"/>
  <c r="Q1647" i="20" s="1"/>
  <c r="M1647" i="20"/>
  <c r="P1646" i="20"/>
  <c r="M1646" i="20"/>
  <c r="P1645" i="20"/>
  <c r="Q1645" i="20" s="1" a="1"/>
  <c r="Q1645" i="20" s="1"/>
  <c r="M1645" i="20"/>
  <c r="P1644" i="20"/>
  <c r="Q1644" i="20" s="1" a="1"/>
  <c r="Q1644" i="20" s="1"/>
  <c r="M1644" i="20"/>
  <c r="P1643" i="20"/>
  <c r="M1643" i="20"/>
  <c r="P1642" i="20"/>
  <c r="Q1642" i="20" s="1" a="1"/>
  <c r="Q1642" i="20" s="1"/>
  <c r="M1642" i="20"/>
  <c r="P1641" i="20"/>
  <c r="Q1641" i="20" s="1" a="1"/>
  <c r="Q1641" i="20" s="1"/>
  <c r="M1641" i="20"/>
  <c r="P1640" i="20"/>
  <c r="Q1640" i="20" s="1" a="1"/>
  <c r="Q1640" i="20" s="1"/>
  <c r="M1640" i="20"/>
  <c r="P1639" i="20"/>
  <c r="Q1639" i="20" s="1" a="1"/>
  <c r="Q1639" i="20" s="1"/>
  <c r="M1639" i="20"/>
  <c r="P1638" i="20"/>
  <c r="M1638" i="20"/>
  <c r="P1637" i="20"/>
  <c r="M1637" i="20"/>
  <c r="P1636" i="20"/>
  <c r="M1636" i="20"/>
  <c r="P1635" i="20"/>
  <c r="Q1635" i="20" s="1" a="1"/>
  <c r="Q1635" i="20" s="1"/>
  <c r="M1635" i="20"/>
  <c r="Q1634" i="20" a="1"/>
  <c r="Q1634" i="20" s="1"/>
  <c r="M1634" i="20"/>
  <c r="Q1633" i="20" a="1"/>
  <c r="Q1633" i="20" s="1"/>
  <c r="M1633" i="20"/>
  <c r="Q1632" i="20" a="1"/>
  <c r="Q1632" i="20" s="1"/>
  <c r="M1632" i="20"/>
  <c r="Q1631" i="20" a="1"/>
  <c r="Q1631" i="20" s="1"/>
  <c r="M1631" i="20"/>
  <c r="P1630" i="20"/>
  <c r="Q1630" i="20" s="1" a="1"/>
  <c r="Q1630" i="20" s="1"/>
  <c r="M1630" i="20"/>
  <c r="P1629" i="20"/>
  <c r="Q1629" i="20" s="1" a="1"/>
  <c r="Q1629" i="20" s="1"/>
  <c r="M1629" i="20"/>
  <c r="P1628" i="20"/>
  <c r="Q1628" i="20" s="1" a="1"/>
  <c r="Q1628" i="20" s="1"/>
  <c r="M1628" i="20"/>
  <c r="P1627" i="20"/>
  <c r="M1627" i="20"/>
  <c r="P1626" i="20"/>
  <c r="M1626" i="20"/>
  <c r="P1625" i="20"/>
  <c r="M1625" i="20"/>
  <c r="P1624" i="20"/>
  <c r="Q1624" i="20" s="1" a="1"/>
  <c r="Q1624" i="20" s="1"/>
  <c r="M1624" i="20"/>
  <c r="P1623" i="20"/>
  <c r="Q1623" i="20" s="1" a="1"/>
  <c r="Q1623" i="20" s="1"/>
  <c r="M1623" i="20"/>
  <c r="P1622" i="20"/>
  <c r="Q1622" i="20" s="1" a="1"/>
  <c r="Q1622" i="20" s="1"/>
  <c r="M1622" i="20"/>
  <c r="P1621" i="20"/>
  <c r="Q1621" i="20" s="1" a="1"/>
  <c r="Q1621" i="20" s="1"/>
  <c r="M1621" i="20"/>
  <c r="P1620" i="20"/>
  <c r="Q1620" i="20" s="1" a="1"/>
  <c r="Q1620" i="20" s="1"/>
  <c r="M1620" i="20"/>
  <c r="P1619" i="20"/>
  <c r="Q1619" i="20" s="1" a="1"/>
  <c r="Q1619" i="20" s="1"/>
  <c r="M1619" i="20"/>
  <c r="P1618" i="20"/>
  <c r="Q1618" i="20" s="1" a="1"/>
  <c r="Q1618" i="20" s="1"/>
  <c r="M1618" i="20"/>
  <c r="P1617" i="20"/>
  <c r="Q1617" i="20" s="1" a="1"/>
  <c r="Q1617" i="20" s="1"/>
  <c r="M1617" i="20"/>
  <c r="P1616" i="20"/>
  <c r="Q1616" i="20" s="1" a="1"/>
  <c r="Q1616" i="20" s="1"/>
  <c r="M1616" i="20"/>
  <c r="P1615" i="20"/>
  <c r="M1615" i="20"/>
  <c r="P1614" i="20"/>
  <c r="M1614" i="20"/>
  <c r="P1613" i="20"/>
  <c r="M1613" i="20"/>
  <c r="P1612" i="20"/>
  <c r="Q1612" i="20" s="1" a="1"/>
  <c r="Q1612" i="20" s="1"/>
  <c r="M1612" i="20"/>
  <c r="Q1611" i="20" a="1"/>
  <c r="Q1611" i="20" s="1"/>
  <c r="M1611" i="20"/>
  <c r="Q1610" i="20" a="1"/>
  <c r="Q1610" i="20" s="1"/>
  <c r="M1610" i="20"/>
  <c r="P1609" i="20"/>
  <c r="Q1609" i="20" s="1" a="1"/>
  <c r="Q1609" i="20" s="1"/>
  <c r="M1609" i="20"/>
  <c r="P1608" i="20"/>
  <c r="Q1608" i="20" s="1" a="1"/>
  <c r="Q1608" i="20" s="1"/>
  <c r="M1608" i="20"/>
  <c r="P1607" i="20"/>
  <c r="Q1607" i="20" s="1" a="1"/>
  <c r="Q1607" i="20" s="1"/>
  <c r="M1607" i="20"/>
  <c r="P1606" i="20"/>
  <c r="Q1606" i="20" s="1" a="1"/>
  <c r="Q1606" i="20" s="1"/>
  <c r="M1606" i="20"/>
  <c r="P1605" i="20"/>
  <c r="M1605" i="20"/>
  <c r="P1604" i="20"/>
  <c r="M1604" i="20"/>
  <c r="P1603" i="20"/>
  <c r="M1603" i="20"/>
  <c r="P1602" i="20"/>
  <c r="Q1602" i="20" s="1" a="1"/>
  <c r="Q1602" i="20" s="1"/>
  <c r="M1602" i="20"/>
  <c r="P1601" i="20"/>
  <c r="Q1601" i="20" s="1" a="1"/>
  <c r="Q1601" i="20" s="1"/>
  <c r="M1601" i="20"/>
  <c r="P1600" i="20"/>
  <c r="Q1600" i="20" s="1" a="1"/>
  <c r="Q1600" i="20" s="1"/>
  <c r="M1600" i="20"/>
  <c r="P1599" i="20"/>
  <c r="Q1599" i="20" s="1" a="1"/>
  <c r="Q1599" i="20" s="1"/>
  <c r="M1599" i="20"/>
  <c r="P1598" i="20"/>
  <c r="Q1598" i="20" s="1" a="1"/>
  <c r="Q1598" i="20" s="1"/>
  <c r="M1598" i="20"/>
  <c r="P1597" i="20"/>
  <c r="Q1597" i="20" s="1" a="1"/>
  <c r="Q1597" i="20" s="1"/>
  <c r="M1597" i="20"/>
  <c r="P1596" i="20"/>
  <c r="Q1596" i="20" s="1" a="1"/>
  <c r="Q1596" i="20" s="1"/>
  <c r="M1596" i="20"/>
  <c r="P1595" i="20"/>
  <c r="Q1595" i="20" s="1" a="1"/>
  <c r="Q1595" i="20" s="1"/>
  <c r="M1595" i="20"/>
  <c r="P1594" i="20"/>
  <c r="Q1594" i="20" s="1" a="1"/>
  <c r="Q1594" i="20" s="1"/>
  <c r="M1594" i="20"/>
  <c r="P1593" i="20"/>
  <c r="Q1593" i="20" s="1" a="1"/>
  <c r="Q1593" i="20" s="1"/>
  <c r="M1593" i="20"/>
  <c r="P1592" i="20"/>
  <c r="Q1592" i="20" s="1" a="1"/>
  <c r="Q1592" i="20" s="1"/>
  <c r="M1592" i="20"/>
  <c r="M1591" i="20"/>
  <c r="P1590" i="20"/>
  <c r="Q1590" i="20" s="1" a="1"/>
  <c r="Q1590" i="20" s="1"/>
  <c r="M1590" i="20"/>
  <c r="P1589" i="20"/>
  <c r="Q1589" i="20" s="1" a="1"/>
  <c r="Q1589" i="20" s="1"/>
  <c r="M1589" i="20"/>
  <c r="P1588" i="20"/>
  <c r="Q1588" i="20" s="1" a="1"/>
  <c r="Q1588" i="20" s="1"/>
  <c r="M1588" i="20"/>
  <c r="P1587" i="20"/>
  <c r="Q1587" i="20" s="1" a="1"/>
  <c r="Q1587" i="20" s="1"/>
  <c r="M1587" i="20"/>
  <c r="P1586" i="20"/>
  <c r="M1586" i="20"/>
  <c r="P1585" i="20"/>
  <c r="Q1585" i="20" s="1" a="1"/>
  <c r="Q1585" i="20" s="1"/>
  <c r="M1585" i="20"/>
  <c r="P1584" i="20"/>
  <c r="Q1584" i="20" s="1" a="1"/>
  <c r="Q1584" i="20" s="1"/>
  <c r="M1584" i="20"/>
  <c r="P1583" i="20"/>
  <c r="Q1583" i="20" s="1" a="1"/>
  <c r="Q1583" i="20" s="1"/>
  <c r="M1583" i="20"/>
  <c r="P1582" i="20"/>
  <c r="Q1582" i="20" s="1" a="1"/>
  <c r="Q1582" i="20" s="1"/>
  <c r="M1582" i="20"/>
  <c r="P1581" i="20"/>
  <c r="Q1581" i="20" s="1" a="1"/>
  <c r="Q1581" i="20" s="1"/>
  <c r="M1581" i="20"/>
  <c r="P1580" i="20"/>
  <c r="Q1580" i="20" s="1" a="1"/>
  <c r="Q1580" i="20" s="1"/>
  <c r="M1580" i="20"/>
  <c r="P1579" i="20"/>
  <c r="Q1579" i="20" s="1" a="1"/>
  <c r="Q1579" i="20" s="1"/>
  <c r="M1579" i="20"/>
  <c r="P1578" i="20"/>
  <c r="Q1578" i="20" s="1" a="1"/>
  <c r="Q1578" i="20" s="1"/>
  <c r="M1578" i="20"/>
  <c r="P1577" i="20"/>
  <c r="Q1577" i="20" s="1" a="1"/>
  <c r="Q1577" i="20" s="1"/>
  <c r="M1577" i="20"/>
  <c r="P1576" i="20"/>
  <c r="Q1576" i="20" s="1" a="1"/>
  <c r="Q1576" i="20" s="1"/>
  <c r="M1576" i="20"/>
  <c r="P1575" i="20"/>
  <c r="Q1575" i="20" s="1" a="1"/>
  <c r="Q1575" i="20" s="1"/>
  <c r="M1575" i="20"/>
  <c r="P1574" i="20"/>
  <c r="Q1574" i="20" s="1" a="1"/>
  <c r="Q1574" i="20" s="1"/>
  <c r="M1574" i="20"/>
  <c r="P1573" i="20"/>
  <c r="Q1573" i="20" s="1" a="1"/>
  <c r="Q1573" i="20" s="1"/>
  <c r="M1573" i="20"/>
  <c r="P1572" i="20"/>
  <c r="Q1572" i="20" s="1" a="1"/>
  <c r="Q1572" i="20" s="1"/>
  <c r="M1572" i="20"/>
  <c r="P1571" i="20"/>
  <c r="Q1571" i="20" s="1" a="1"/>
  <c r="Q1571" i="20" s="1"/>
  <c r="M1571" i="20"/>
  <c r="P1570" i="20"/>
  <c r="Q1570" i="20" s="1" a="1"/>
  <c r="Q1570" i="20" s="1"/>
  <c r="M1570" i="20"/>
  <c r="P1569" i="20"/>
  <c r="Q1569" i="20" s="1" a="1"/>
  <c r="Q1569" i="20" s="1"/>
  <c r="M1569" i="20"/>
  <c r="P1568" i="20"/>
  <c r="Q1568" i="20" s="1" a="1"/>
  <c r="Q1568" i="20" s="1"/>
  <c r="M1568" i="20"/>
  <c r="P1567" i="20"/>
  <c r="Q1567" i="20" s="1" a="1"/>
  <c r="Q1567" i="20" s="1"/>
  <c r="M1567" i="20"/>
  <c r="P1566" i="20"/>
  <c r="Q1566" i="20" s="1" a="1"/>
  <c r="Q1566" i="20" s="1"/>
  <c r="M1566" i="20"/>
  <c r="P1565" i="20"/>
  <c r="Q1565" i="20" s="1" a="1"/>
  <c r="Q1565" i="20" s="1"/>
  <c r="M1565" i="20"/>
  <c r="P1564" i="20"/>
  <c r="Q1564" i="20" s="1" a="1"/>
  <c r="Q1564" i="20" s="1"/>
  <c r="M1564" i="20"/>
  <c r="P1563" i="20"/>
  <c r="Q1563" i="20" s="1" a="1"/>
  <c r="Q1563" i="20" s="1"/>
  <c r="M1563" i="20"/>
  <c r="P1562" i="20"/>
  <c r="M1562" i="20"/>
  <c r="P1561" i="20"/>
  <c r="M1561" i="20"/>
  <c r="P1560" i="20"/>
  <c r="M1560" i="20"/>
  <c r="P1559" i="20"/>
  <c r="Q1559" i="20" s="1" a="1"/>
  <c r="Q1559" i="20" s="1"/>
  <c r="M1559" i="20"/>
  <c r="P1558" i="20"/>
  <c r="Q1558" i="20" s="1" a="1"/>
  <c r="Q1558" i="20" s="1"/>
  <c r="M1558" i="20"/>
  <c r="P1557" i="20"/>
  <c r="Q1557" i="20" s="1" a="1"/>
  <c r="Q1557" i="20" s="1"/>
  <c r="M1557" i="20"/>
  <c r="P1556" i="20"/>
  <c r="Q1556" i="20" s="1" a="1"/>
  <c r="Q1556" i="20" s="1"/>
  <c r="M1556" i="20"/>
  <c r="P1555" i="20"/>
  <c r="Q1555" i="20" s="1" a="1"/>
  <c r="Q1555" i="20" s="1"/>
  <c r="M1555" i="20"/>
  <c r="P1554" i="20"/>
  <c r="Q1554" i="20" s="1" a="1"/>
  <c r="Q1554" i="20" s="1"/>
  <c r="M1554" i="20"/>
  <c r="P1553" i="20"/>
  <c r="M1553" i="20"/>
  <c r="P1552" i="20"/>
  <c r="M1552" i="20"/>
  <c r="P1551" i="20"/>
  <c r="M1551" i="20"/>
  <c r="P1550" i="20"/>
  <c r="Q1550" i="20" s="1" a="1"/>
  <c r="Q1550" i="20" s="1"/>
  <c r="M1550" i="20"/>
  <c r="P1549" i="20"/>
  <c r="Q1549" i="20" s="1" a="1"/>
  <c r="Q1549" i="20" s="1"/>
  <c r="M1549" i="20"/>
  <c r="P1548" i="20"/>
  <c r="Q1548" i="20" s="1" a="1"/>
  <c r="Q1548" i="20" s="1"/>
  <c r="M1548" i="20"/>
  <c r="P1547" i="20"/>
  <c r="Q1547" i="20" s="1" a="1"/>
  <c r="Q1547" i="20" s="1"/>
  <c r="M1547" i="20"/>
  <c r="P1546" i="20"/>
  <c r="Q1546" i="20" s="1" a="1"/>
  <c r="Q1546" i="20" s="1"/>
  <c r="M1546" i="20"/>
  <c r="P1545" i="20"/>
  <c r="M1545" i="20"/>
  <c r="P1544" i="20"/>
  <c r="M1544" i="20"/>
  <c r="P1543" i="20"/>
  <c r="M1543" i="20"/>
  <c r="Q1542" i="20" a="1"/>
  <c r="Q1542" i="20" s="1"/>
  <c r="M1542" i="20"/>
  <c r="Q1541" i="20" a="1"/>
  <c r="Q1541" i="20" s="1"/>
  <c r="M1541" i="20"/>
  <c r="Q1540" i="20" a="1"/>
  <c r="Q1540" i="20" s="1"/>
  <c r="M1540" i="20"/>
  <c r="P1539" i="20"/>
  <c r="Q1539" i="20" s="1" a="1"/>
  <c r="Q1539" i="20" s="1"/>
  <c r="M1539" i="20"/>
  <c r="P1538" i="20"/>
  <c r="Q1538" i="20" s="1" a="1"/>
  <c r="Q1538" i="20" s="1"/>
  <c r="M1538" i="20"/>
  <c r="P1537" i="20"/>
  <c r="M1537" i="20"/>
  <c r="P1536" i="20"/>
  <c r="M1536" i="20"/>
  <c r="P1535" i="20"/>
  <c r="M1535" i="20"/>
  <c r="P1534" i="20"/>
  <c r="Q1534" i="20" s="1" a="1"/>
  <c r="Q1534" i="20" s="1"/>
  <c r="M1534" i="20"/>
  <c r="P1533" i="20"/>
  <c r="Q1533" i="20" s="1" a="1"/>
  <c r="Q1533" i="20" s="1"/>
  <c r="M1533" i="20"/>
  <c r="P1532" i="20"/>
  <c r="Q1532" i="20" s="1" a="1"/>
  <c r="Q1532" i="20" s="1"/>
  <c r="M1532" i="20"/>
  <c r="P1531" i="20"/>
  <c r="Q1531" i="20" s="1" a="1"/>
  <c r="Q1531" i="20" s="1"/>
  <c r="M1531" i="20"/>
  <c r="P1530" i="20"/>
  <c r="Q1530" i="20" s="1" a="1"/>
  <c r="Q1530" i="20" s="1"/>
  <c r="M1530" i="20"/>
  <c r="P1529" i="20"/>
  <c r="Q1529" i="20" s="1" a="1"/>
  <c r="Q1529" i="20" s="1"/>
  <c r="M1529" i="20"/>
  <c r="P1528" i="20"/>
  <c r="Q1528" i="20" s="1" a="1"/>
  <c r="Q1528" i="20" s="1"/>
  <c r="M1528" i="20"/>
  <c r="P1527" i="20"/>
  <c r="Q1527" i="20" s="1" a="1"/>
  <c r="Q1527" i="20" s="1"/>
  <c r="M1527" i="20"/>
  <c r="P1526" i="20"/>
  <c r="Q1526" i="20" s="1" a="1"/>
  <c r="Q1526" i="20" s="1"/>
  <c r="M1526" i="20"/>
  <c r="P1525" i="20"/>
  <c r="Q1525" i="20" s="1" a="1"/>
  <c r="Q1525" i="20" s="1"/>
  <c r="M1525" i="20"/>
  <c r="P1524" i="20"/>
  <c r="Q1524" i="20" s="1" a="1"/>
  <c r="Q1524" i="20" s="1"/>
  <c r="M1524" i="20"/>
  <c r="P1523" i="20"/>
  <c r="Q1523" i="20" s="1" a="1"/>
  <c r="Q1523" i="20" s="1"/>
  <c r="M1523" i="20"/>
  <c r="P1522" i="20"/>
  <c r="Q1522" i="20" s="1" a="1"/>
  <c r="Q1522" i="20" s="1"/>
  <c r="M1522" i="20"/>
  <c r="P1521" i="20"/>
  <c r="M1521" i="20"/>
  <c r="P1520" i="20"/>
  <c r="M1520" i="20"/>
  <c r="P1519" i="20"/>
  <c r="M1519" i="20"/>
  <c r="P1518" i="20"/>
  <c r="Q1518" i="20" s="1" a="1"/>
  <c r="Q1518" i="20" s="1"/>
  <c r="M1518" i="20"/>
  <c r="P1517" i="20"/>
  <c r="Q1517" i="20" s="1" a="1"/>
  <c r="Q1517" i="20" s="1"/>
  <c r="M1517" i="20"/>
  <c r="P1516" i="20"/>
  <c r="M1516" i="20"/>
  <c r="P1515" i="20"/>
  <c r="M1515" i="20"/>
  <c r="P1514" i="20"/>
  <c r="M1514" i="20"/>
  <c r="P1513" i="20"/>
  <c r="Q1513" i="20" s="1" a="1"/>
  <c r="Q1513" i="20" s="1"/>
  <c r="M1513" i="20"/>
  <c r="P1512" i="20"/>
  <c r="Q1512" i="20" s="1" a="1"/>
  <c r="Q1512" i="20" s="1"/>
  <c r="M1512" i="20"/>
  <c r="P1511" i="20"/>
  <c r="Q1511" i="20" s="1" a="1"/>
  <c r="Q1511" i="20" s="1"/>
  <c r="M1511" i="20"/>
  <c r="P1510" i="20"/>
  <c r="Q1510" i="20" s="1" a="1"/>
  <c r="Q1510" i="20" s="1"/>
  <c r="M1510" i="20"/>
  <c r="P1509" i="20"/>
  <c r="Q1509" i="20" s="1" a="1"/>
  <c r="Q1509" i="20" s="1"/>
  <c r="M1509" i="20"/>
  <c r="P1508" i="20"/>
  <c r="Q1508" i="20" s="1" a="1"/>
  <c r="Q1508" i="20" s="1"/>
  <c r="M1508" i="20"/>
  <c r="P1507" i="20"/>
  <c r="Q1507" i="20" s="1" a="1"/>
  <c r="Q1507" i="20" s="1"/>
  <c r="M1507" i="20"/>
  <c r="P1506" i="20"/>
  <c r="M1506" i="20"/>
  <c r="P1505" i="20"/>
  <c r="M1505" i="20"/>
  <c r="P1504" i="20"/>
  <c r="M1504" i="20"/>
  <c r="P1503" i="20"/>
  <c r="Q1503" i="20" s="1" a="1"/>
  <c r="Q1503" i="20" s="1"/>
  <c r="M1503" i="20"/>
  <c r="P1502" i="20"/>
  <c r="Q1502" i="20" s="1" a="1"/>
  <c r="Q1502" i="20" s="1"/>
  <c r="M1502" i="20"/>
  <c r="P1501" i="20"/>
  <c r="Q1501" i="20" s="1" a="1"/>
  <c r="Q1501" i="20" s="1"/>
  <c r="M1501" i="20"/>
  <c r="P1500" i="20"/>
  <c r="Q1500" i="20" s="1" a="1"/>
  <c r="Q1500" i="20" s="1"/>
  <c r="M1500" i="20"/>
  <c r="P1499" i="20"/>
  <c r="Q1499" i="20" s="1" a="1"/>
  <c r="Q1499" i="20" s="1"/>
  <c r="M1499" i="20"/>
  <c r="P1498" i="20"/>
  <c r="Q1498" i="20" s="1" a="1"/>
  <c r="Q1498" i="20" s="1"/>
  <c r="M1498" i="20"/>
  <c r="P1497" i="20"/>
  <c r="Q1497" i="20" s="1" a="1"/>
  <c r="Q1497" i="20" s="1"/>
  <c r="M1497" i="20"/>
  <c r="P1496" i="20"/>
  <c r="M1496" i="20"/>
  <c r="P1495" i="20"/>
  <c r="M1495" i="20"/>
  <c r="P1494" i="20"/>
  <c r="M1494" i="20"/>
  <c r="P1493" i="20"/>
  <c r="Q1493" i="20" s="1" a="1"/>
  <c r="Q1493" i="20" s="1"/>
  <c r="M1493" i="20"/>
  <c r="P1492" i="20"/>
  <c r="Q1492" i="20" s="1" a="1"/>
  <c r="Q1492" i="20" s="1"/>
  <c r="M1492" i="20"/>
  <c r="P1491" i="20"/>
  <c r="Q1491" i="20" s="1" a="1"/>
  <c r="Q1491" i="20" s="1"/>
  <c r="M1491" i="20"/>
  <c r="P1490" i="20"/>
  <c r="Q1490" i="20" s="1" a="1"/>
  <c r="Q1490" i="20" s="1"/>
  <c r="M1490" i="20"/>
  <c r="P1489" i="20"/>
  <c r="Q1489" i="20" s="1" a="1"/>
  <c r="Q1489" i="20" s="1"/>
  <c r="M1489" i="20"/>
  <c r="P1488" i="20"/>
  <c r="Q1488" i="20" s="1" a="1"/>
  <c r="Q1488" i="20" s="1"/>
  <c r="M1488" i="20"/>
  <c r="P1487" i="20"/>
  <c r="Q1487" i="20" s="1" a="1"/>
  <c r="Q1487" i="20" s="1"/>
  <c r="M1487" i="20"/>
  <c r="P1486" i="20"/>
  <c r="Q1486" i="20" s="1" a="1"/>
  <c r="Q1486" i="20" s="1"/>
  <c r="M1486" i="20"/>
  <c r="P1485" i="20"/>
  <c r="Q1485" i="20" s="1" a="1"/>
  <c r="Q1485" i="20" s="1"/>
  <c r="M1485" i="20"/>
  <c r="P1484" i="20"/>
  <c r="Q1484" i="20" s="1" a="1"/>
  <c r="Q1484" i="20" s="1"/>
  <c r="M1484" i="20"/>
  <c r="P1483" i="20"/>
  <c r="Q1483" i="20" s="1" a="1"/>
  <c r="Q1483" i="20" s="1"/>
  <c r="M1483" i="20"/>
  <c r="P1482" i="20"/>
  <c r="Q1482" i="20" s="1" a="1"/>
  <c r="Q1482" i="20" s="1"/>
  <c r="M1482" i="20"/>
  <c r="P1481" i="20"/>
  <c r="Q1481" i="20" s="1" a="1"/>
  <c r="Q1481" i="20" s="1"/>
  <c r="M1481" i="20"/>
  <c r="P1480" i="20"/>
  <c r="Q1480" i="20" s="1" a="1"/>
  <c r="Q1480" i="20" s="1"/>
  <c r="M1480" i="20"/>
  <c r="P1479" i="20"/>
  <c r="Q1479" i="20" s="1" a="1"/>
  <c r="Q1479" i="20" s="1"/>
  <c r="M1479" i="20"/>
  <c r="P1478" i="20"/>
  <c r="Q1478" i="20" s="1" a="1"/>
  <c r="Q1478" i="20" s="1"/>
  <c r="M1478" i="20"/>
  <c r="P1477" i="20"/>
  <c r="Q1477" i="20" s="1" a="1"/>
  <c r="Q1477" i="20" s="1"/>
  <c r="M1477" i="20"/>
  <c r="P1476" i="20"/>
  <c r="Q1476" i="20" s="1" a="1"/>
  <c r="Q1476" i="20" s="1"/>
  <c r="M1476" i="20"/>
  <c r="P1475" i="20"/>
  <c r="Q1475" i="20" s="1" a="1"/>
  <c r="Q1475" i="20" s="1"/>
  <c r="M1475" i="20"/>
  <c r="P1474" i="20"/>
  <c r="Q1474" i="20" s="1" a="1"/>
  <c r="Q1474" i="20" s="1"/>
  <c r="M1474" i="20"/>
  <c r="P1473" i="20"/>
  <c r="Q1473" i="20" s="1" a="1"/>
  <c r="Q1473" i="20" s="1"/>
  <c r="M1473" i="20"/>
  <c r="P1472" i="20"/>
  <c r="Q1472" i="20" s="1" a="1"/>
  <c r="Q1472" i="20" s="1"/>
  <c r="M1472" i="20"/>
  <c r="P1471" i="20"/>
  <c r="Q1471" i="20" s="1" a="1"/>
  <c r="Q1471" i="20" s="1"/>
  <c r="M1471" i="20"/>
  <c r="P1470" i="20"/>
  <c r="Q1470" i="20" s="1" a="1"/>
  <c r="Q1470" i="20" s="1"/>
  <c r="M1470" i="20"/>
  <c r="P1469" i="20"/>
  <c r="Q1469" i="20" s="1" a="1"/>
  <c r="Q1469" i="20" s="1"/>
  <c r="M1469" i="20"/>
  <c r="P1468" i="20"/>
  <c r="Q1468" i="20" s="1" a="1"/>
  <c r="Q1468" i="20" s="1"/>
  <c r="M1468" i="20"/>
  <c r="P1467" i="20"/>
  <c r="Q1467" i="20" s="1" a="1"/>
  <c r="Q1467" i="20" s="1"/>
  <c r="M1467" i="20"/>
  <c r="P1466" i="20"/>
  <c r="Q1466" i="20" s="1" a="1"/>
  <c r="Q1466" i="20" s="1"/>
  <c r="M1466" i="20"/>
  <c r="P1465" i="20"/>
  <c r="Q1465" i="20" s="1" a="1"/>
  <c r="Q1465" i="20" s="1"/>
  <c r="M1465" i="20"/>
  <c r="P1464" i="20"/>
  <c r="Q1464" i="20" s="1" a="1"/>
  <c r="Q1464" i="20" s="1"/>
  <c r="M1464" i="20"/>
  <c r="P1463" i="20"/>
  <c r="Q1463" i="20" s="1" a="1"/>
  <c r="Q1463" i="20" s="1"/>
  <c r="M1463" i="20"/>
  <c r="P1462" i="20"/>
  <c r="M1462" i="20"/>
  <c r="P1461" i="20"/>
  <c r="M1461" i="20"/>
  <c r="P1460" i="20"/>
  <c r="M1460" i="20"/>
  <c r="P1459" i="20"/>
  <c r="Q1459" i="20" s="1" a="1"/>
  <c r="Q1459" i="20" s="1"/>
  <c r="M1459" i="20"/>
  <c r="P1458" i="20"/>
  <c r="Q1458" i="20" s="1" a="1"/>
  <c r="Q1458" i="20" s="1"/>
  <c r="M1458" i="20"/>
  <c r="P1457" i="20"/>
  <c r="Q1457" i="20" s="1" a="1"/>
  <c r="Q1457" i="20" s="1"/>
  <c r="M1457" i="20"/>
  <c r="P1456" i="20"/>
  <c r="Q1456" i="20" s="1" a="1"/>
  <c r="Q1456" i="20" s="1"/>
  <c r="M1456" i="20"/>
  <c r="P1455" i="20"/>
  <c r="Q1455" i="20" s="1" a="1"/>
  <c r="Q1455" i="20" s="1"/>
  <c r="M1455" i="20"/>
  <c r="P1454" i="20"/>
  <c r="Q1454" i="20" s="1" a="1"/>
  <c r="Q1454" i="20" s="1"/>
  <c r="M1454" i="20"/>
  <c r="P1453" i="20"/>
  <c r="Q1453" i="20" s="1" a="1"/>
  <c r="Q1453" i="20" s="1"/>
  <c r="M1453" i="20"/>
  <c r="P1452" i="20"/>
  <c r="Q1452" i="20" s="1" a="1"/>
  <c r="Q1452" i="20" s="1"/>
  <c r="M1452" i="20"/>
  <c r="P1451" i="20"/>
  <c r="Q1451" i="20" s="1" a="1"/>
  <c r="Q1451" i="20" s="1"/>
  <c r="M1451" i="20"/>
  <c r="P1450" i="20"/>
  <c r="Q1450" i="20" s="1" a="1"/>
  <c r="Q1450" i="20" s="1"/>
  <c r="M1450" i="20"/>
  <c r="P1449" i="20"/>
  <c r="Q1449" i="20" s="1" a="1"/>
  <c r="Q1449" i="20" s="1"/>
  <c r="M1449" i="20"/>
  <c r="P1448" i="20"/>
  <c r="Q1448" i="20" s="1" a="1"/>
  <c r="Q1448" i="20" s="1"/>
  <c r="M1448" i="20"/>
  <c r="P1447" i="20"/>
  <c r="Q1447" i="20" s="1" a="1"/>
  <c r="Q1447" i="20" s="1"/>
  <c r="M1447" i="20"/>
  <c r="P1446" i="20"/>
  <c r="Q1446" i="20" s="1" a="1"/>
  <c r="Q1446" i="20" s="1"/>
  <c r="M1446" i="20"/>
  <c r="P1445" i="20"/>
  <c r="Q1445" i="20" s="1" a="1"/>
  <c r="Q1445" i="20" s="1"/>
  <c r="M1445" i="20"/>
  <c r="P1444" i="20"/>
  <c r="Q1444" i="20" s="1" a="1"/>
  <c r="Q1444" i="20" s="1"/>
  <c r="M1444" i="20"/>
  <c r="P1443" i="20"/>
  <c r="Q1443" i="20" s="1" a="1"/>
  <c r="Q1443" i="20" s="1"/>
  <c r="M1443" i="20"/>
  <c r="P1442" i="20"/>
  <c r="Q1442" i="20" s="1" a="1"/>
  <c r="Q1442" i="20" s="1"/>
  <c r="M1442" i="20"/>
  <c r="P1441" i="20"/>
  <c r="Q1441" i="20" s="1" a="1"/>
  <c r="Q1441" i="20" s="1"/>
  <c r="M1441" i="20"/>
  <c r="P1440" i="20"/>
  <c r="Q1440" i="20" s="1" a="1"/>
  <c r="Q1440" i="20" s="1"/>
  <c r="M1440" i="20"/>
  <c r="P1439" i="20"/>
  <c r="Q1439" i="20" s="1" a="1"/>
  <c r="Q1439" i="20" s="1"/>
  <c r="M1439" i="20"/>
  <c r="P1438" i="20"/>
  <c r="Q1438" i="20" s="1" a="1"/>
  <c r="Q1438" i="20" s="1"/>
  <c r="M1438" i="20"/>
  <c r="P1437" i="20"/>
  <c r="Q1437" i="20" s="1" a="1"/>
  <c r="Q1437" i="20" s="1"/>
  <c r="M1437" i="20"/>
  <c r="P1436" i="20"/>
  <c r="Q1436" i="20" s="1" a="1"/>
  <c r="Q1436" i="20" s="1"/>
  <c r="M1436" i="20"/>
  <c r="P1435" i="20"/>
  <c r="Q1435" i="20" s="1" a="1"/>
  <c r="Q1435" i="20" s="1"/>
  <c r="M1435" i="20"/>
  <c r="P1434" i="20"/>
  <c r="Q1434" i="20" s="1" a="1"/>
  <c r="Q1434" i="20" s="1"/>
  <c r="M1434" i="20"/>
  <c r="P1433" i="20"/>
  <c r="M1433" i="20"/>
  <c r="P1432" i="20"/>
  <c r="M1432" i="20"/>
  <c r="P1431" i="20"/>
  <c r="M1431" i="20"/>
  <c r="P1430" i="20"/>
  <c r="Q1430" i="20" s="1" a="1"/>
  <c r="Q1430" i="20" s="1"/>
  <c r="M1430" i="20"/>
  <c r="P1429" i="20"/>
  <c r="Q1429" i="20" s="1" a="1"/>
  <c r="Q1429" i="20" s="1"/>
  <c r="M1429" i="20"/>
  <c r="P1428" i="20"/>
  <c r="Q1428" i="20" s="1" a="1"/>
  <c r="Q1428" i="20" s="1"/>
  <c r="M1428" i="20"/>
  <c r="P1427" i="20"/>
  <c r="Q1427" i="20" s="1" a="1"/>
  <c r="Q1427" i="20" s="1"/>
  <c r="M1427" i="20"/>
  <c r="P1426" i="20"/>
  <c r="Q1426" i="20" s="1" a="1"/>
  <c r="Q1426" i="20" s="1"/>
  <c r="M1426" i="20"/>
  <c r="P1425" i="20"/>
  <c r="Q1425" i="20" s="1" a="1"/>
  <c r="Q1425" i="20" s="1"/>
  <c r="M1425" i="20"/>
  <c r="P1424" i="20"/>
  <c r="Q1424" i="20" s="1" a="1"/>
  <c r="Q1424" i="20" s="1"/>
  <c r="M1424" i="20"/>
  <c r="P1423" i="20"/>
  <c r="Q1423" i="20" s="1" a="1"/>
  <c r="Q1423" i="20" s="1"/>
  <c r="M1423" i="20"/>
  <c r="P1422" i="20"/>
  <c r="Q1422" i="20" s="1" a="1"/>
  <c r="Q1422" i="20" s="1"/>
  <c r="M1422" i="20"/>
  <c r="P1421" i="20"/>
  <c r="Q1421" i="20" s="1" a="1"/>
  <c r="Q1421" i="20" s="1"/>
  <c r="M1421" i="20"/>
  <c r="P1420" i="20"/>
  <c r="Q1420" i="20" s="1" a="1"/>
  <c r="Q1420" i="20" s="1"/>
  <c r="M1420" i="20"/>
  <c r="P1419" i="20"/>
  <c r="Q1419" i="20" s="1" a="1"/>
  <c r="Q1419" i="20" s="1"/>
  <c r="M1419" i="20"/>
  <c r="P1418" i="20"/>
  <c r="Q1418" i="20" s="1" a="1"/>
  <c r="Q1418" i="20" s="1"/>
  <c r="M1418" i="20"/>
  <c r="P1417" i="20"/>
  <c r="Q1417" i="20" s="1" a="1"/>
  <c r="Q1417" i="20" s="1"/>
  <c r="M1417" i="20"/>
  <c r="P1416" i="20"/>
  <c r="Q1416" i="20" s="1" a="1"/>
  <c r="Q1416" i="20" s="1"/>
  <c r="M1416" i="20"/>
  <c r="P1415" i="20"/>
  <c r="Q1415" i="20" s="1" a="1"/>
  <c r="Q1415" i="20" s="1"/>
  <c r="M1415" i="20"/>
  <c r="P1414" i="20"/>
  <c r="M1414" i="20"/>
  <c r="P1413" i="20"/>
  <c r="M1413" i="20"/>
  <c r="P1412" i="20"/>
  <c r="M1412" i="20"/>
  <c r="P1411" i="20"/>
  <c r="Q1411" i="20" s="1" a="1"/>
  <c r="Q1411" i="20" s="1"/>
  <c r="M1411" i="20"/>
  <c r="P1410" i="20"/>
  <c r="Q1410" i="20" s="1" a="1"/>
  <c r="Q1410" i="20" s="1"/>
  <c r="M1410" i="20"/>
  <c r="P1409" i="20"/>
  <c r="Q1409" i="20" s="1" a="1"/>
  <c r="Q1409" i="20" s="1"/>
  <c r="M1409" i="20"/>
  <c r="P1408" i="20"/>
  <c r="Q1408" i="20" s="1" a="1"/>
  <c r="Q1408" i="20" s="1"/>
  <c r="M1408" i="20"/>
  <c r="P1407" i="20"/>
  <c r="Q1407" i="20" s="1" a="1"/>
  <c r="Q1407" i="20" s="1"/>
  <c r="M1407" i="20"/>
  <c r="P1406" i="20"/>
  <c r="Q1406" i="20" s="1" a="1"/>
  <c r="Q1406" i="20" s="1"/>
  <c r="M1406" i="20"/>
  <c r="P1405" i="20"/>
  <c r="Q1405" i="20" s="1" a="1"/>
  <c r="Q1405" i="20" s="1"/>
  <c r="M1405" i="20"/>
  <c r="P1404" i="20"/>
  <c r="M1404" i="20"/>
  <c r="P1403" i="20"/>
  <c r="M1403" i="20"/>
  <c r="P1402" i="20"/>
  <c r="Q1402" i="20" s="1" a="1"/>
  <c r="Q1402" i="20" s="1"/>
  <c r="M1402" i="20"/>
  <c r="P1401" i="20"/>
  <c r="Q1401" i="20" s="1" a="1"/>
  <c r="Q1401" i="20" s="1"/>
  <c r="M1401" i="20"/>
  <c r="P1400" i="20"/>
  <c r="Q1400" i="20" s="1" a="1"/>
  <c r="Q1400" i="20" s="1"/>
  <c r="M1400" i="20"/>
  <c r="P1399" i="20"/>
  <c r="Q1399" i="20" s="1" a="1"/>
  <c r="Q1399" i="20" s="1"/>
  <c r="M1399" i="20"/>
  <c r="P1398" i="20"/>
  <c r="Q1398" i="20" s="1" a="1"/>
  <c r="Q1398" i="20" s="1"/>
  <c r="M1398" i="20"/>
  <c r="P1397" i="20"/>
  <c r="Q1397" i="20" s="1" a="1"/>
  <c r="Q1397" i="20" s="1"/>
  <c r="M1397" i="20"/>
  <c r="P1396" i="20"/>
  <c r="Q1396" i="20" s="1" a="1"/>
  <c r="Q1396" i="20" s="1"/>
  <c r="M1396" i="20"/>
  <c r="P1395" i="20"/>
  <c r="Q1395" i="20" s="1" a="1"/>
  <c r="Q1395" i="20" s="1"/>
  <c r="M1395" i="20"/>
  <c r="P1394" i="20"/>
  <c r="Q1394" i="20" s="1" a="1"/>
  <c r="Q1394" i="20" s="1"/>
  <c r="M1394" i="20"/>
  <c r="P1393" i="20"/>
  <c r="Q1393" i="20" s="1" a="1"/>
  <c r="Q1393" i="20" s="1"/>
  <c r="M1393" i="20"/>
  <c r="P1392" i="20"/>
  <c r="Q1392" i="20" s="1" a="1"/>
  <c r="Q1392" i="20" s="1"/>
  <c r="M1392" i="20"/>
  <c r="P1391" i="20"/>
  <c r="Q1391" i="20" s="1" a="1"/>
  <c r="Q1391" i="20" s="1"/>
  <c r="M1391" i="20"/>
  <c r="P1390" i="20"/>
  <c r="Q1390" i="20" s="1" a="1"/>
  <c r="Q1390" i="20" s="1"/>
  <c r="M1390" i="20"/>
  <c r="P1389" i="20"/>
  <c r="Q1389" i="20" s="1" a="1"/>
  <c r="Q1389" i="20" s="1"/>
  <c r="M1389" i="20"/>
  <c r="P1388" i="20"/>
  <c r="Q1388" i="20" s="1" a="1"/>
  <c r="Q1388" i="20" s="1"/>
  <c r="M1388" i="20"/>
  <c r="P1387" i="20"/>
  <c r="Q1387" i="20" s="1" a="1"/>
  <c r="Q1387" i="20" s="1"/>
  <c r="M1387" i="20"/>
  <c r="P1386" i="20"/>
  <c r="Q1386" i="20" s="1" a="1"/>
  <c r="Q1386" i="20" s="1"/>
  <c r="M1386" i="20"/>
  <c r="P1385" i="20"/>
  <c r="Q1385" i="20" s="1" a="1"/>
  <c r="Q1385" i="20" s="1"/>
  <c r="M1385" i="20"/>
  <c r="P1384" i="20"/>
  <c r="Q1384" i="20" s="1" a="1"/>
  <c r="Q1384" i="20" s="1"/>
  <c r="M1384" i="20"/>
  <c r="P1383" i="20"/>
  <c r="Q1383" i="20" s="1" a="1"/>
  <c r="Q1383" i="20" s="1"/>
  <c r="M1383" i="20"/>
  <c r="P1382" i="20"/>
  <c r="Q1382" i="20" s="1" a="1"/>
  <c r="Q1382" i="20" s="1"/>
  <c r="M1382" i="20"/>
  <c r="P1381" i="20"/>
  <c r="Q1381" i="20" s="1" a="1"/>
  <c r="Q1381" i="20" s="1"/>
  <c r="M1381" i="20"/>
  <c r="P1380" i="20"/>
  <c r="Q1380" i="20" s="1" a="1"/>
  <c r="Q1380" i="20" s="1"/>
  <c r="M1380" i="20"/>
  <c r="P1379" i="20"/>
  <c r="Q1379" i="20" s="1" a="1"/>
  <c r="Q1379" i="20" s="1"/>
  <c r="M1379" i="20"/>
  <c r="P1378" i="20"/>
  <c r="Q1378" i="20" s="1" a="1"/>
  <c r="Q1378" i="20" s="1"/>
  <c r="M1378" i="20"/>
  <c r="P1377" i="20"/>
  <c r="Q1377" i="20" s="1" a="1"/>
  <c r="Q1377" i="20" s="1"/>
  <c r="M1377" i="20"/>
  <c r="P1376" i="20"/>
  <c r="Q1376" i="20" s="1" a="1"/>
  <c r="Q1376" i="20" s="1"/>
  <c r="M1376" i="20"/>
  <c r="P1375" i="20"/>
  <c r="Q1375" i="20" s="1" a="1"/>
  <c r="Q1375" i="20" s="1"/>
  <c r="M1375" i="20"/>
  <c r="P1374" i="20"/>
  <c r="Q1374" i="20" s="1" a="1"/>
  <c r="Q1374" i="20" s="1"/>
  <c r="M1374" i="20"/>
  <c r="P1373" i="20"/>
  <c r="Q1373" i="20" s="1" a="1"/>
  <c r="Q1373" i="20" s="1"/>
  <c r="M1373" i="20"/>
  <c r="P1372" i="20"/>
  <c r="Q1372" i="20" s="1" a="1"/>
  <c r="Q1372" i="20" s="1"/>
  <c r="M1372" i="20"/>
  <c r="P1371" i="20"/>
  <c r="Q1371" i="20" s="1" a="1"/>
  <c r="Q1371" i="20" s="1"/>
  <c r="M1371" i="20"/>
  <c r="P1370" i="20"/>
  <c r="Q1370" i="20" s="1" a="1"/>
  <c r="Q1370" i="20" s="1"/>
  <c r="M1370" i="20"/>
  <c r="P1369" i="20"/>
  <c r="Q1369" i="20" s="1" a="1"/>
  <c r="Q1369" i="20" s="1"/>
  <c r="M1369" i="20"/>
  <c r="P1368" i="20"/>
  <c r="Q1368" i="20" s="1" a="1"/>
  <c r="Q1368" i="20" s="1"/>
  <c r="M1368" i="20"/>
  <c r="P1367" i="20"/>
  <c r="Q1367" i="20" s="1" a="1"/>
  <c r="Q1367" i="20" s="1"/>
  <c r="M1367" i="20"/>
  <c r="P1366" i="20"/>
  <c r="Q1366" i="20" s="1" a="1"/>
  <c r="Q1366" i="20" s="1"/>
  <c r="M1366" i="20"/>
  <c r="P1365" i="20"/>
  <c r="Q1365" i="20" s="1" a="1"/>
  <c r="Q1365" i="20" s="1"/>
  <c r="M1365" i="20"/>
  <c r="P1364" i="20"/>
  <c r="Q1364" i="20" s="1" a="1"/>
  <c r="Q1364" i="20" s="1"/>
  <c r="M1364" i="20"/>
  <c r="P1363" i="20"/>
  <c r="Q1363" i="20" s="1" a="1"/>
  <c r="Q1363" i="20" s="1"/>
  <c r="M1363" i="20"/>
  <c r="P1362" i="20"/>
  <c r="Q1362" i="20" s="1" a="1"/>
  <c r="Q1362" i="20" s="1"/>
  <c r="M1362" i="20"/>
  <c r="P1361" i="20"/>
  <c r="Q1361" i="20" s="1" a="1"/>
  <c r="Q1361" i="20" s="1"/>
  <c r="M1361" i="20"/>
  <c r="P1360" i="20"/>
  <c r="Q1360" i="20" s="1" a="1"/>
  <c r="Q1360" i="20" s="1"/>
  <c r="M1360" i="20"/>
  <c r="P1359" i="20"/>
  <c r="Q1359" i="20" s="1" a="1"/>
  <c r="Q1359" i="20" s="1"/>
  <c r="M1359" i="20"/>
  <c r="P1358" i="20"/>
  <c r="Q1358" i="20" s="1" a="1"/>
  <c r="Q1358" i="20" s="1"/>
  <c r="M1358" i="20"/>
  <c r="P1357" i="20"/>
  <c r="Q1357" i="20" s="1" a="1"/>
  <c r="Q1357" i="20" s="1"/>
  <c r="M1357" i="20"/>
  <c r="P1356" i="20"/>
  <c r="Q1356" i="20" s="1" a="1"/>
  <c r="Q1356" i="20" s="1"/>
  <c r="M1356" i="20"/>
  <c r="P1355" i="20"/>
  <c r="Q1355" i="20" s="1" a="1"/>
  <c r="Q1355" i="20" s="1"/>
  <c r="M1355" i="20"/>
  <c r="P1354" i="20"/>
  <c r="Q1354" i="20" s="1" a="1"/>
  <c r="Q1354" i="20" s="1"/>
  <c r="M1354" i="20"/>
  <c r="P1353" i="20"/>
  <c r="Q1353" i="20" s="1" a="1"/>
  <c r="Q1353" i="20" s="1"/>
  <c r="M1353" i="20"/>
  <c r="P1352" i="20"/>
  <c r="Q1352" i="20" s="1" a="1"/>
  <c r="Q1352" i="20" s="1"/>
  <c r="M1352" i="20"/>
  <c r="P1351" i="20"/>
  <c r="Q1351" i="20" s="1" a="1"/>
  <c r="Q1351" i="20" s="1"/>
  <c r="M1351" i="20"/>
  <c r="P1350" i="20"/>
  <c r="Q1350" i="20" s="1" a="1"/>
  <c r="Q1350" i="20" s="1"/>
  <c r="M1350" i="20"/>
  <c r="P1349" i="20"/>
  <c r="Q1349" i="20" s="1" a="1"/>
  <c r="Q1349" i="20" s="1"/>
  <c r="M1349" i="20"/>
  <c r="P1348" i="20"/>
  <c r="Q1348" i="20" s="1" a="1"/>
  <c r="Q1348" i="20" s="1"/>
  <c r="M1348" i="20"/>
  <c r="P1347" i="20"/>
  <c r="Q1347" i="20" s="1" a="1"/>
  <c r="Q1347" i="20" s="1"/>
  <c r="M1347" i="20"/>
  <c r="P1346" i="20"/>
  <c r="Q1346" i="20" s="1" a="1"/>
  <c r="Q1346" i="20" s="1"/>
  <c r="M1346" i="20"/>
  <c r="P1345" i="20"/>
  <c r="Q1345" i="20" s="1" a="1"/>
  <c r="Q1345" i="20" s="1"/>
  <c r="M1345" i="20"/>
  <c r="P1344" i="20"/>
  <c r="Q1344" i="20" s="1" a="1"/>
  <c r="Q1344" i="20" s="1"/>
  <c r="M1344" i="20"/>
  <c r="P1343" i="20"/>
  <c r="Q1343" i="20" s="1" a="1"/>
  <c r="Q1343" i="20" s="1"/>
  <c r="M1343" i="20"/>
  <c r="P1342" i="20"/>
  <c r="Q1342" i="20" s="1" a="1"/>
  <c r="Q1342" i="20" s="1"/>
  <c r="M1342" i="20"/>
  <c r="P1341" i="20"/>
  <c r="Q1341" i="20" s="1" a="1"/>
  <c r="Q1341" i="20" s="1"/>
  <c r="M1341" i="20"/>
  <c r="P1340" i="20"/>
  <c r="Q1340" i="20" s="1" a="1"/>
  <c r="Q1340" i="20" s="1"/>
  <c r="M1340" i="20"/>
  <c r="P1339" i="20"/>
  <c r="Q1339" i="20" s="1" a="1"/>
  <c r="Q1339" i="20" s="1"/>
  <c r="M1339" i="20"/>
  <c r="P1338" i="20"/>
  <c r="Q1338" i="20" s="1" a="1"/>
  <c r="Q1338" i="20" s="1"/>
  <c r="M1338" i="20"/>
  <c r="P1337" i="20"/>
  <c r="Q1337" i="20" s="1" a="1"/>
  <c r="Q1337" i="20" s="1"/>
  <c r="M1337" i="20"/>
  <c r="P1336" i="20"/>
  <c r="Q1336" i="20" s="1" a="1"/>
  <c r="Q1336" i="20" s="1"/>
  <c r="M1336" i="20"/>
  <c r="P1335" i="20"/>
  <c r="Q1335" i="20" s="1" a="1"/>
  <c r="Q1335" i="20" s="1"/>
  <c r="M1335" i="20"/>
  <c r="P1334" i="20"/>
  <c r="Q1334" i="20" s="1" a="1"/>
  <c r="Q1334" i="20" s="1"/>
  <c r="M1334" i="20"/>
  <c r="P1333" i="20"/>
  <c r="Q1333" i="20" s="1" a="1"/>
  <c r="Q1333" i="20" s="1"/>
  <c r="M1333" i="20"/>
  <c r="P1332" i="20"/>
  <c r="Q1332" i="20" s="1" a="1"/>
  <c r="Q1332" i="20" s="1"/>
  <c r="M1332" i="20"/>
  <c r="P1331" i="20"/>
  <c r="Q1331" i="20" s="1" a="1"/>
  <c r="Q1331" i="20" s="1"/>
  <c r="M1331" i="20"/>
  <c r="P1330" i="20"/>
  <c r="Q1330" i="20" s="1" a="1"/>
  <c r="Q1330" i="20" s="1"/>
  <c r="M1330" i="20"/>
  <c r="P1329" i="20"/>
  <c r="Q1329" i="20" s="1" a="1"/>
  <c r="Q1329" i="20" s="1"/>
  <c r="M1329" i="20"/>
  <c r="P1328" i="20"/>
  <c r="Q1328" i="20" s="1" a="1"/>
  <c r="Q1328" i="20" s="1"/>
  <c r="M1328" i="20"/>
  <c r="P1327" i="20"/>
  <c r="Q1327" i="20" s="1" a="1"/>
  <c r="Q1327" i="20" s="1"/>
  <c r="M1327" i="20"/>
  <c r="P1326" i="20"/>
  <c r="Q1326" i="20" s="1" a="1"/>
  <c r="Q1326" i="20" s="1"/>
  <c r="M1326" i="20"/>
  <c r="P1325" i="20"/>
  <c r="Q1325" i="20" s="1" a="1"/>
  <c r="Q1325" i="20" s="1"/>
  <c r="M1325" i="20"/>
  <c r="P1324" i="20"/>
  <c r="Q1324" i="20" s="1" a="1"/>
  <c r="Q1324" i="20" s="1"/>
  <c r="M1324" i="20"/>
  <c r="P1323" i="20"/>
  <c r="Q1323" i="20" s="1" a="1"/>
  <c r="Q1323" i="20" s="1"/>
  <c r="M1323" i="20"/>
  <c r="P1322" i="20"/>
  <c r="Q1322" i="20" s="1" a="1"/>
  <c r="Q1322" i="20" s="1"/>
  <c r="M1322" i="20"/>
  <c r="P1321" i="20"/>
  <c r="Q1321" i="20" s="1" a="1"/>
  <c r="Q1321" i="20" s="1"/>
  <c r="M1321" i="20"/>
  <c r="P1320" i="20"/>
  <c r="Q1320" i="20" s="1" a="1"/>
  <c r="Q1320" i="20" s="1"/>
  <c r="M1320" i="20"/>
  <c r="P1319" i="20"/>
  <c r="Q1319" i="20" s="1" a="1"/>
  <c r="Q1319" i="20" s="1"/>
  <c r="M1319" i="20"/>
  <c r="P1318" i="20"/>
  <c r="Q1318" i="20" s="1" a="1"/>
  <c r="Q1318" i="20" s="1"/>
  <c r="M1318" i="20"/>
  <c r="P1317" i="20"/>
  <c r="Q1317" i="20" s="1" a="1"/>
  <c r="Q1317" i="20" s="1"/>
  <c r="M1317" i="20"/>
  <c r="P1316" i="20"/>
  <c r="Q1316" i="20" s="1" a="1"/>
  <c r="Q1316" i="20" s="1"/>
  <c r="M1316" i="20"/>
  <c r="P1315" i="20"/>
  <c r="Q1315" i="20" s="1" a="1"/>
  <c r="Q1315" i="20" s="1"/>
  <c r="M1315" i="20"/>
  <c r="P1314" i="20"/>
  <c r="Q1314" i="20" s="1" a="1"/>
  <c r="Q1314" i="20" s="1"/>
  <c r="M1314" i="20"/>
  <c r="P1313" i="20"/>
  <c r="Q1313" i="20" s="1" a="1"/>
  <c r="Q1313" i="20" s="1"/>
  <c r="M1313" i="20"/>
  <c r="P1312" i="20"/>
  <c r="Q1312" i="20" s="1" a="1"/>
  <c r="Q1312" i="20" s="1"/>
  <c r="M1312" i="20"/>
  <c r="P1311" i="20"/>
  <c r="Q1311" i="20" s="1" a="1"/>
  <c r="Q1311" i="20" s="1"/>
  <c r="M1311" i="20"/>
  <c r="P1310" i="20"/>
  <c r="Q1310" i="20" s="1" a="1"/>
  <c r="Q1310" i="20" s="1"/>
  <c r="M1310" i="20"/>
  <c r="P1309" i="20"/>
  <c r="Q1309" i="20" s="1" a="1"/>
  <c r="Q1309" i="20" s="1"/>
  <c r="M1309" i="20"/>
  <c r="P1308" i="20"/>
  <c r="Q1308" i="20" s="1" a="1"/>
  <c r="Q1308" i="20" s="1"/>
  <c r="M1308" i="20"/>
  <c r="P1307" i="20"/>
  <c r="Q1307" i="20" s="1" a="1"/>
  <c r="Q1307" i="20" s="1"/>
  <c r="M1307" i="20"/>
  <c r="P1306" i="20"/>
  <c r="Q1306" i="20" s="1" a="1"/>
  <c r="Q1306" i="20" s="1"/>
  <c r="M1306" i="20"/>
  <c r="P1305" i="20"/>
  <c r="Q1305" i="20" s="1" a="1"/>
  <c r="Q1305" i="20" s="1"/>
  <c r="M1305" i="20"/>
  <c r="P1304" i="20"/>
  <c r="Q1304" i="20" s="1" a="1"/>
  <c r="Q1304" i="20" s="1"/>
  <c r="M1304" i="20"/>
  <c r="P1303" i="20"/>
  <c r="Q1303" i="20" s="1" a="1"/>
  <c r="Q1303" i="20" s="1"/>
  <c r="M1303" i="20"/>
  <c r="P1302" i="20"/>
  <c r="Q1302" i="20" s="1" a="1"/>
  <c r="Q1302" i="20" s="1"/>
  <c r="M1302" i="20"/>
  <c r="P1301" i="20"/>
  <c r="Q1301" i="20" s="1" a="1"/>
  <c r="Q1301" i="20" s="1"/>
  <c r="M1301" i="20"/>
  <c r="P1300" i="20"/>
  <c r="Q1300" i="20" s="1" a="1"/>
  <c r="Q1300" i="20" s="1"/>
  <c r="M1300" i="20"/>
  <c r="P1299" i="20"/>
  <c r="Q1299" i="20" s="1" a="1"/>
  <c r="Q1299" i="20" s="1"/>
  <c r="M1299" i="20"/>
  <c r="P1298" i="20"/>
  <c r="Q1298" i="20" s="1" a="1"/>
  <c r="Q1298" i="20" s="1"/>
  <c r="M1298" i="20"/>
  <c r="P1297" i="20"/>
  <c r="Q1297" i="20" s="1" a="1"/>
  <c r="Q1297" i="20" s="1"/>
  <c r="M1297" i="20"/>
  <c r="P1296" i="20"/>
  <c r="Q1296" i="20" s="1" a="1"/>
  <c r="Q1296" i="20" s="1"/>
  <c r="M1296" i="20"/>
  <c r="P1295" i="20"/>
  <c r="Q1295" i="20" s="1" a="1"/>
  <c r="Q1295" i="20" s="1"/>
  <c r="M1295" i="20"/>
  <c r="P1294" i="20"/>
  <c r="Q1294" i="20" s="1" a="1"/>
  <c r="Q1294" i="20" s="1"/>
  <c r="M1294" i="20"/>
  <c r="P1293" i="20"/>
  <c r="Q1293" i="20" s="1" a="1"/>
  <c r="Q1293" i="20" s="1"/>
  <c r="M1293" i="20"/>
  <c r="P1292" i="20"/>
  <c r="Q1292" i="20" s="1" a="1"/>
  <c r="Q1292" i="20" s="1"/>
  <c r="M1292" i="20"/>
  <c r="P1291" i="20"/>
  <c r="Q1291" i="20" s="1" a="1"/>
  <c r="Q1291" i="20" s="1"/>
  <c r="M1291" i="20"/>
  <c r="P1290" i="20"/>
  <c r="Q1290" i="20" s="1" a="1"/>
  <c r="Q1290" i="20" s="1"/>
  <c r="M1290" i="20"/>
  <c r="P1289" i="20"/>
  <c r="Q1289" i="20" s="1" a="1"/>
  <c r="Q1289" i="20" s="1"/>
  <c r="M1289" i="20"/>
  <c r="P1288" i="20"/>
  <c r="Q1288" i="20" s="1" a="1"/>
  <c r="Q1288" i="20" s="1"/>
  <c r="M1288" i="20"/>
  <c r="P1287" i="20"/>
  <c r="Q1287" i="20" s="1" a="1"/>
  <c r="Q1287" i="20" s="1"/>
  <c r="M1287" i="20"/>
  <c r="P1286" i="20"/>
  <c r="Q1286" i="20" s="1" a="1"/>
  <c r="Q1286" i="20" s="1"/>
  <c r="M1286" i="20"/>
  <c r="P1285" i="20"/>
  <c r="Q1285" i="20" s="1" a="1"/>
  <c r="Q1285" i="20" s="1"/>
  <c r="M1285" i="20"/>
  <c r="P1284" i="20"/>
  <c r="Q1284" i="20" s="1" a="1"/>
  <c r="Q1284" i="20" s="1"/>
  <c r="M1284" i="20"/>
  <c r="P1283" i="20"/>
  <c r="Q1283" i="20" s="1" a="1"/>
  <c r="Q1283" i="20" s="1"/>
  <c r="M1283" i="20"/>
  <c r="P1282" i="20"/>
  <c r="Q1282" i="20" s="1" a="1"/>
  <c r="Q1282" i="20" s="1"/>
  <c r="M1282" i="20"/>
  <c r="P1281" i="20"/>
  <c r="Q1281" i="20" s="1" a="1"/>
  <c r="Q1281" i="20" s="1"/>
  <c r="M1281" i="20"/>
  <c r="P1280" i="20"/>
  <c r="Q1280" i="20" s="1" a="1"/>
  <c r="Q1280" i="20" s="1"/>
  <c r="M1280" i="20"/>
  <c r="P1279" i="20"/>
  <c r="Q1279" i="20" s="1" a="1"/>
  <c r="Q1279" i="20" s="1"/>
  <c r="M1279" i="20"/>
  <c r="P1278" i="20"/>
  <c r="Q1278" i="20" s="1" a="1"/>
  <c r="Q1278" i="20" s="1"/>
  <c r="M1278" i="20"/>
  <c r="P1277" i="20"/>
  <c r="Q1277" i="20" s="1" a="1"/>
  <c r="Q1277" i="20" s="1"/>
  <c r="M1277" i="20"/>
  <c r="P1276" i="20"/>
  <c r="Q1276" i="20" s="1" a="1"/>
  <c r="Q1276" i="20" s="1"/>
  <c r="M1276" i="20"/>
  <c r="P1275" i="20"/>
  <c r="Q1275" i="20" s="1" a="1"/>
  <c r="Q1275" i="20" s="1"/>
  <c r="M1275" i="20"/>
  <c r="P1274" i="20"/>
  <c r="Q1274" i="20" s="1" a="1"/>
  <c r="Q1274" i="20" s="1"/>
  <c r="M1274" i="20"/>
  <c r="P1273" i="20"/>
  <c r="Q1273" i="20" s="1" a="1"/>
  <c r="Q1273" i="20" s="1"/>
  <c r="M1273" i="20"/>
  <c r="P1272" i="20"/>
  <c r="Q1272" i="20" s="1" a="1"/>
  <c r="Q1272" i="20" s="1"/>
  <c r="M1272" i="20"/>
  <c r="P1271" i="20"/>
  <c r="Q1271" i="20" s="1" a="1"/>
  <c r="Q1271" i="20" s="1"/>
  <c r="M1271" i="20"/>
  <c r="P1270" i="20"/>
  <c r="Q1270" i="20" s="1" a="1"/>
  <c r="Q1270" i="20" s="1"/>
  <c r="M1270" i="20"/>
  <c r="P1269" i="20"/>
  <c r="Q1269" i="20" s="1" a="1"/>
  <c r="Q1269" i="20" s="1"/>
  <c r="M1269" i="20"/>
  <c r="P1268" i="20"/>
  <c r="Q1268" i="20" s="1" a="1"/>
  <c r="Q1268" i="20" s="1"/>
  <c r="M1268" i="20"/>
  <c r="P1267" i="20"/>
  <c r="Q1267" i="20" s="1" a="1"/>
  <c r="Q1267" i="20" s="1"/>
  <c r="M1267" i="20"/>
  <c r="P1266" i="20"/>
  <c r="Q1266" i="20" s="1" a="1"/>
  <c r="Q1266" i="20" s="1"/>
  <c r="M1266" i="20"/>
  <c r="P1265" i="20"/>
  <c r="Q1265" i="20" s="1" a="1"/>
  <c r="Q1265" i="20" s="1"/>
  <c r="M1265" i="20"/>
  <c r="P1264" i="20"/>
  <c r="Q1264" i="20" s="1" a="1"/>
  <c r="Q1264" i="20" s="1"/>
  <c r="M1264" i="20"/>
  <c r="P1263" i="20"/>
  <c r="Q1263" i="20" s="1" a="1"/>
  <c r="Q1263" i="20" s="1"/>
  <c r="M1263" i="20"/>
  <c r="P1262" i="20"/>
  <c r="Q1262" i="20" s="1" a="1"/>
  <c r="Q1262" i="20" s="1"/>
  <c r="M1262" i="20"/>
  <c r="P1261" i="20"/>
  <c r="Q1261" i="20" s="1" a="1"/>
  <c r="Q1261" i="20" s="1"/>
  <c r="M1261" i="20"/>
  <c r="P1260" i="20"/>
  <c r="Q1260" i="20" s="1" a="1"/>
  <c r="Q1260" i="20" s="1"/>
  <c r="M1260" i="20"/>
  <c r="P1259" i="20"/>
  <c r="Q1259" i="20" s="1" a="1"/>
  <c r="Q1259" i="20" s="1"/>
  <c r="M1259" i="20"/>
  <c r="P1258" i="20"/>
  <c r="Q1258" i="20" s="1" a="1"/>
  <c r="Q1258" i="20" s="1"/>
  <c r="M1258" i="20"/>
  <c r="P1257" i="20"/>
  <c r="Q1257" i="20" s="1" a="1"/>
  <c r="Q1257" i="20" s="1"/>
  <c r="M1257" i="20"/>
  <c r="P1256" i="20"/>
  <c r="Q1256" i="20" s="1" a="1"/>
  <c r="Q1256" i="20" s="1"/>
  <c r="M1256" i="20"/>
  <c r="P1255" i="20"/>
  <c r="Q1255" i="20" s="1" a="1"/>
  <c r="Q1255" i="20" s="1"/>
  <c r="M1255" i="20"/>
  <c r="P1254" i="20"/>
  <c r="Q1254" i="20" s="1" a="1"/>
  <c r="Q1254" i="20" s="1"/>
  <c r="M1254" i="20"/>
  <c r="P1253" i="20"/>
  <c r="Q1253" i="20" s="1" a="1"/>
  <c r="Q1253" i="20" s="1"/>
  <c r="M1253" i="20"/>
  <c r="P1252" i="20"/>
  <c r="Q1252" i="20" s="1" a="1"/>
  <c r="Q1252" i="20" s="1"/>
  <c r="M1252" i="20"/>
  <c r="P1251" i="20"/>
  <c r="Q1251" i="20" s="1" a="1"/>
  <c r="Q1251" i="20" s="1"/>
  <c r="M1251" i="20"/>
  <c r="P1250" i="20"/>
  <c r="Q1250" i="20" s="1" a="1"/>
  <c r="Q1250" i="20" s="1"/>
  <c r="M1250" i="20"/>
  <c r="P1249" i="20"/>
  <c r="Q1249" i="20" s="1" a="1"/>
  <c r="Q1249" i="20" s="1"/>
  <c r="M1249" i="20"/>
  <c r="P1248" i="20"/>
  <c r="Q1248" i="20" s="1" a="1"/>
  <c r="Q1248" i="20" s="1"/>
  <c r="M1248" i="20"/>
  <c r="P1247" i="20"/>
  <c r="Q1247" i="20" s="1" a="1"/>
  <c r="Q1247" i="20" s="1"/>
  <c r="M1247" i="20"/>
  <c r="P1246" i="20"/>
  <c r="Q1246" i="20" s="1" a="1"/>
  <c r="Q1246" i="20" s="1"/>
  <c r="M1246" i="20"/>
  <c r="P1245" i="20"/>
  <c r="Q1245" i="20" s="1" a="1"/>
  <c r="Q1245" i="20" s="1"/>
  <c r="M1245" i="20"/>
  <c r="P1244" i="20"/>
  <c r="Q1244" i="20" s="1" a="1"/>
  <c r="Q1244" i="20" s="1"/>
  <c r="M1244" i="20"/>
  <c r="P1243" i="20"/>
  <c r="Q1243" i="20" s="1" a="1"/>
  <c r="Q1243" i="20" s="1"/>
  <c r="M1243" i="20"/>
  <c r="P1242" i="20"/>
  <c r="Q1242" i="20" s="1" a="1"/>
  <c r="Q1242" i="20" s="1"/>
  <c r="M1242" i="20"/>
  <c r="P1241" i="20"/>
  <c r="M1241" i="20"/>
  <c r="P1240" i="20"/>
  <c r="M1240" i="20"/>
  <c r="P1239" i="20"/>
  <c r="M1239" i="20"/>
  <c r="P1238" i="20"/>
  <c r="Q1238" i="20" s="1" a="1"/>
  <c r="Q1238" i="20" s="1"/>
  <c r="M1238" i="20"/>
  <c r="P1237" i="20"/>
  <c r="Q1237" i="20" s="1" a="1"/>
  <c r="Q1237" i="20" s="1"/>
  <c r="M1237" i="20"/>
  <c r="P1236" i="20"/>
  <c r="Q1236" i="20" s="1" a="1"/>
  <c r="Q1236" i="20" s="1"/>
  <c r="M1236" i="20"/>
  <c r="P1235" i="20"/>
  <c r="Q1235" i="20" s="1" a="1"/>
  <c r="Q1235" i="20" s="1"/>
  <c r="M1235" i="20"/>
  <c r="P1234" i="20"/>
  <c r="Q1234" i="20" s="1" a="1"/>
  <c r="Q1234" i="20" s="1"/>
  <c r="M1234" i="20"/>
  <c r="P1233" i="20"/>
  <c r="Q1233" i="20" s="1" a="1"/>
  <c r="Q1233" i="20" s="1"/>
  <c r="M1233" i="20"/>
  <c r="P1232" i="20"/>
  <c r="Q1232" i="20" s="1" a="1"/>
  <c r="Q1232" i="20" s="1"/>
  <c r="M1232" i="20"/>
  <c r="P1231" i="20"/>
  <c r="Q1231" i="20" s="1" a="1"/>
  <c r="Q1231" i="20" s="1"/>
  <c r="M1231" i="20"/>
  <c r="P1230" i="20"/>
  <c r="Q1230" i="20" s="1" a="1"/>
  <c r="Q1230" i="20" s="1"/>
  <c r="M1230" i="20"/>
  <c r="P1229" i="20"/>
  <c r="Q1229" i="20" s="1" a="1"/>
  <c r="Q1229" i="20" s="1"/>
  <c r="M1229" i="20"/>
  <c r="P1228" i="20"/>
  <c r="Q1228" i="20" s="1" a="1"/>
  <c r="Q1228" i="20" s="1"/>
  <c r="M1228" i="20"/>
  <c r="P1227" i="20"/>
  <c r="Q1227" i="20" s="1" a="1"/>
  <c r="Q1227" i="20" s="1"/>
  <c r="M1227" i="20"/>
  <c r="P1226" i="20"/>
  <c r="Q1226" i="20" s="1" a="1"/>
  <c r="Q1226" i="20" s="1"/>
  <c r="M1226" i="20"/>
  <c r="P1225" i="20"/>
  <c r="Q1225" i="20" s="1" a="1"/>
  <c r="Q1225" i="20" s="1"/>
  <c r="M1225" i="20"/>
  <c r="P1224" i="20"/>
  <c r="Q1224" i="20" s="1" a="1"/>
  <c r="Q1224" i="20" s="1"/>
  <c r="M1224" i="20"/>
  <c r="P1223" i="20"/>
  <c r="Q1223" i="20" s="1" a="1"/>
  <c r="Q1223" i="20" s="1"/>
  <c r="M1223" i="20"/>
  <c r="P1222" i="20"/>
  <c r="Q1222" i="20" s="1" a="1"/>
  <c r="Q1222" i="20" s="1"/>
  <c r="M1222" i="20"/>
  <c r="P1221" i="20"/>
  <c r="Q1221" i="20" s="1" a="1"/>
  <c r="Q1221" i="20" s="1"/>
  <c r="M1221" i="20"/>
  <c r="P1220" i="20"/>
  <c r="Q1220" i="20" s="1" a="1"/>
  <c r="Q1220" i="20" s="1"/>
  <c r="M1220" i="20"/>
  <c r="P1219" i="20"/>
  <c r="Q1219" i="20" s="1" a="1"/>
  <c r="Q1219" i="20" s="1"/>
  <c r="M1219" i="20"/>
  <c r="P1218" i="20"/>
  <c r="Q1218" i="20" s="1" a="1"/>
  <c r="Q1218" i="20" s="1"/>
  <c r="M1218" i="20"/>
  <c r="P1217" i="20"/>
  <c r="Q1217" i="20" s="1" a="1"/>
  <c r="Q1217" i="20" s="1"/>
  <c r="M1217" i="20"/>
  <c r="P1216" i="20"/>
  <c r="Q1216" i="20" s="1" a="1"/>
  <c r="Q1216" i="20" s="1"/>
  <c r="M1216" i="20"/>
  <c r="P1215" i="20"/>
  <c r="Q1215" i="20" s="1" a="1"/>
  <c r="Q1215" i="20" s="1"/>
  <c r="M1215" i="20"/>
  <c r="P1214" i="20"/>
  <c r="Q1214" i="20" s="1" a="1"/>
  <c r="Q1214" i="20" s="1"/>
  <c r="M1214" i="20"/>
  <c r="P1213" i="20"/>
  <c r="M1213" i="20"/>
  <c r="P1212" i="20"/>
  <c r="M1212" i="20"/>
  <c r="P1211" i="20"/>
  <c r="M1211" i="20"/>
  <c r="P1210" i="20"/>
  <c r="M1210" i="20"/>
  <c r="P1209" i="20"/>
  <c r="Q1209" i="20" s="1" a="1"/>
  <c r="Q1209" i="20" s="1"/>
  <c r="M1209" i="20"/>
  <c r="P1208" i="20"/>
  <c r="Q1208" i="20" s="1" a="1"/>
  <c r="Q1208" i="20" s="1"/>
  <c r="M1208" i="20"/>
  <c r="P1207" i="20"/>
  <c r="Q1207" i="20" s="1" a="1"/>
  <c r="Q1207" i="20" s="1"/>
  <c r="M1207" i="20"/>
  <c r="P1206" i="20"/>
  <c r="Q1206" i="20" s="1" a="1"/>
  <c r="Q1206" i="20" s="1"/>
  <c r="M1206" i="20"/>
  <c r="P1205" i="20"/>
  <c r="Q1205" i="20" s="1" a="1"/>
  <c r="Q1205" i="20" s="1"/>
  <c r="M1205" i="20"/>
  <c r="P1204" i="20"/>
  <c r="Q1204" i="20" s="1" a="1"/>
  <c r="Q1204" i="20" s="1"/>
  <c r="M1204" i="20"/>
  <c r="P1203" i="20"/>
  <c r="Q1203" i="20" s="1" a="1"/>
  <c r="Q1203" i="20" s="1"/>
  <c r="M1203" i="20"/>
  <c r="P1202" i="20"/>
  <c r="Q1202" i="20" s="1" a="1"/>
  <c r="Q1202" i="20" s="1"/>
  <c r="M1202" i="20"/>
  <c r="P1201" i="20"/>
  <c r="Q1201" i="20" s="1" a="1"/>
  <c r="Q1201" i="20" s="1"/>
  <c r="M1201" i="20"/>
  <c r="P1200" i="20"/>
  <c r="Q1200" i="20" s="1" a="1"/>
  <c r="Q1200" i="20" s="1"/>
  <c r="M1200" i="20"/>
  <c r="P1199" i="20"/>
  <c r="Q1199" i="20" s="1" a="1"/>
  <c r="Q1199" i="20" s="1"/>
  <c r="M1199" i="20"/>
  <c r="P1198" i="20"/>
  <c r="Q1198" i="20" s="1" a="1"/>
  <c r="Q1198" i="20" s="1"/>
  <c r="M1198" i="20"/>
  <c r="P1197" i="20"/>
  <c r="Q1197" i="20" s="1" a="1"/>
  <c r="Q1197" i="20" s="1"/>
  <c r="M1197" i="20"/>
  <c r="P1196" i="20"/>
  <c r="Q1196" i="20" s="1" a="1"/>
  <c r="Q1196" i="20" s="1"/>
  <c r="M1196" i="20"/>
  <c r="P1195" i="20"/>
  <c r="Q1195" i="20" s="1" a="1"/>
  <c r="Q1195" i="20" s="1"/>
  <c r="M1195" i="20"/>
  <c r="P1194" i="20"/>
  <c r="Q1194" i="20" s="1" a="1"/>
  <c r="Q1194" i="20" s="1"/>
  <c r="M1194" i="20"/>
  <c r="P1193" i="20"/>
  <c r="Q1193" i="20" s="1" a="1"/>
  <c r="Q1193" i="20" s="1"/>
  <c r="M1193" i="20"/>
  <c r="P1192" i="20"/>
  <c r="Q1192" i="20" s="1" a="1"/>
  <c r="Q1192" i="20" s="1"/>
  <c r="M1192" i="20"/>
  <c r="P1191" i="20"/>
  <c r="Q1191" i="20" s="1" a="1"/>
  <c r="Q1191" i="20" s="1"/>
  <c r="M1191" i="20"/>
  <c r="P1190" i="20"/>
  <c r="Q1190" i="20" s="1" a="1"/>
  <c r="Q1190" i="20" s="1"/>
  <c r="M1190" i="20"/>
  <c r="P1189" i="20"/>
  <c r="Q1189" i="20" s="1" a="1"/>
  <c r="Q1189" i="20" s="1"/>
  <c r="M1189" i="20"/>
  <c r="M978" i="27"/>
  <c r="P969" i="27"/>
  <c r="P970" i="27"/>
  <c r="P971" i="27"/>
  <c r="P972" i="27"/>
  <c r="P973" i="27"/>
  <c r="P974" i="27"/>
  <c r="P975" i="27"/>
  <c r="P976" i="27"/>
  <c r="P977" i="27"/>
  <c r="P978" i="27"/>
  <c r="P979" i="27"/>
  <c r="P968" i="27"/>
  <c r="M968" i="27"/>
  <c r="M969" i="27"/>
  <c r="M970" i="27"/>
  <c r="M971" i="27"/>
  <c r="M972" i="27"/>
  <c r="M973" i="27"/>
  <c r="M974" i="27"/>
  <c r="M975" i="27"/>
  <c r="M976" i="27"/>
  <c r="M977" i="27"/>
  <c r="M979" i="27"/>
  <c r="P967" i="27"/>
  <c r="M967" i="27"/>
  <c r="P966" i="27"/>
  <c r="M966" i="27"/>
  <c r="P965" i="27"/>
  <c r="M965" i="27"/>
  <c r="P964" i="27"/>
  <c r="M964" i="27"/>
  <c r="P963" i="27"/>
  <c r="Q963" i="27" s="1" a="1"/>
  <c r="Q963" i="27" s="1"/>
  <c r="M963" i="27"/>
  <c r="Q962" i="27" a="1"/>
  <c r="Q962" i="27" s="1"/>
  <c r="P962" i="27"/>
  <c r="M962" i="27"/>
  <c r="P961" i="27"/>
  <c r="Q961" i="27" s="1" a="1"/>
  <c r="Q961" i="27" s="1"/>
  <c r="M961" i="27"/>
  <c r="Q960" i="27" a="1"/>
  <c r="Q960" i="27" s="1"/>
  <c r="P960" i="27"/>
  <c r="M960" i="27"/>
  <c r="P959" i="27"/>
  <c r="Q959" i="27" s="1" a="1"/>
  <c r="Q959" i="27" s="1"/>
  <c r="M959" i="27"/>
  <c r="P958" i="27"/>
  <c r="Q958" i="27" s="1" a="1"/>
  <c r="Q958" i="27" s="1"/>
  <c r="M958" i="27"/>
  <c r="P957" i="27"/>
  <c r="Q957" i="27" s="1" a="1"/>
  <c r="Q957" i="27" s="1"/>
  <c r="M957" i="27"/>
  <c r="P956" i="27"/>
  <c r="M956" i="27"/>
  <c r="P955" i="27"/>
  <c r="Q955" i="27" s="1" a="1"/>
  <c r="Q955" i="27" s="1"/>
  <c r="M955" i="27"/>
  <c r="P954" i="27"/>
  <c r="Q954" i="27" s="1" a="1"/>
  <c r="Q954" i="27" s="1"/>
  <c r="M954" i="27"/>
  <c r="P953" i="27"/>
  <c r="Q953" i="27" s="1" a="1"/>
  <c r="Q953" i="27" s="1"/>
  <c r="M953" i="27"/>
  <c r="P952" i="27"/>
  <c r="Q952" i="27" s="1" a="1"/>
  <c r="Q952" i="27" s="1"/>
  <c r="M952" i="27"/>
  <c r="P951" i="27"/>
  <c r="M951" i="27"/>
  <c r="P950" i="27"/>
  <c r="Q950" i="27" s="1" a="1"/>
  <c r="Q950" i="27" s="1"/>
  <c r="M950" i="27"/>
  <c r="P949" i="27"/>
  <c r="Q949" i="27" s="1" a="1"/>
  <c r="Q949" i="27" s="1"/>
  <c r="M949" i="27"/>
  <c r="P948" i="27"/>
  <c r="M948" i="27"/>
  <c r="P947" i="27"/>
  <c r="M947" i="27"/>
  <c r="P946" i="27"/>
  <c r="M946" i="27"/>
  <c r="P945" i="27"/>
  <c r="Q945" i="27" s="1" a="1"/>
  <c r="Q945" i="27" s="1"/>
  <c r="M945" i="27"/>
  <c r="P944" i="27"/>
  <c r="Q944" i="27" s="1" a="1"/>
  <c r="Q944" i="27" s="1"/>
  <c r="M944" i="27"/>
  <c r="P943" i="27"/>
  <c r="Q943" i="27" s="1" a="1"/>
  <c r="Q943" i="27" s="1"/>
  <c r="M943" i="27"/>
  <c r="P942" i="27"/>
  <c r="Q942" i="27" s="1" a="1"/>
  <c r="Q942" i="27" s="1"/>
  <c r="M942" i="27"/>
  <c r="P941" i="27"/>
  <c r="Q941" i="27" s="1" a="1"/>
  <c r="Q941" i="27" s="1"/>
  <c r="M941" i="27"/>
  <c r="P940" i="27"/>
  <c r="Q940" i="27" s="1" a="1"/>
  <c r="Q940" i="27" s="1"/>
  <c r="M940" i="27"/>
  <c r="P939" i="27"/>
  <c r="Q939" i="27" s="1" a="1"/>
  <c r="Q939" i="27" s="1"/>
  <c r="M939" i="27"/>
  <c r="P938" i="27"/>
  <c r="M938" i="27"/>
  <c r="P937" i="27"/>
  <c r="M937" i="27"/>
  <c r="P936" i="27"/>
  <c r="Q936" i="27" s="1" a="1"/>
  <c r="Q936" i="27" s="1"/>
  <c r="M936" i="27"/>
  <c r="P935" i="27"/>
  <c r="M935" i="27"/>
  <c r="P934" i="27"/>
  <c r="M934" i="27"/>
  <c r="P933" i="27"/>
  <c r="M933" i="27"/>
  <c r="P932" i="27"/>
  <c r="M932" i="27"/>
  <c r="P931" i="27"/>
  <c r="Q931" i="27" s="1" a="1"/>
  <c r="Q931" i="27" s="1"/>
  <c r="M931" i="27"/>
  <c r="P930" i="27"/>
  <c r="Q930" i="27" s="1" a="1"/>
  <c r="Q930" i="27" s="1"/>
  <c r="M930" i="27"/>
  <c r="P929" i="27"/>
  <c r="Q929" i="27" s="1" a="1"/>
  <c r="Q929" i="27" s="1"/>
  <c r="M929" i="27"/>
  <c r="P928" i="27"/>
  <c r="Q928" i="27" s="1" a="1"/>
  <c r="Q928" i="27" s="1"/>
  <c r="M928" i="27"/>
  <c r="P927" i="27"/>
  <c r="Q927" i="27" s="1" a="1"/>
  <c r="Q927" i="27" s="1"/>
  <c r="M927" i="27"/>
  <c r="P926" i="27"/>
  <c r="Q926" i="27" s="1" a="1"/>
  <c r="Q926" i="27" s="1"/>
  <c r="M926" i="27"/>
  <c r="P925" i="27"/>
  <c r="Q925" i="27" s="1" a="1"/>
  <c r="Q925" i="27" s="1"/>
  <c r="M925" i="27"/>
  <c r="P924" i="27"/>
  <c r="M924" i="27"/>
  <c r="P923" i="27"/>
  <c r="M923" i="27"/>
  <c r="P922" i="27"/>
  <c r="M922" i="27"/>
  <c r="P921" i="27"/>
  <c r="M921" i="27"/>
  <c r="P920" i="27"/>
  <c r="M920" i="27"/>
  <c r="P919" i="27"/>
  <c r="Q919" i="27" s="1" a="1"/>
  <c r="Q919" i="27" s="1"/>
  <c r="M919" i="27"/>
  <c r="P918" i="27"/>
  <c r="M918" i="27"/>
  <c r="P917" i="27"/>
  <c r="M917" i="27"/>
  <c r="P916" i="27"/>
  <c r="M916" i="27"/>
  <c r="P915" i="27"/>
  <c r="M915" i="27"/>
  <c r="P914" i="27"/>
  <c r="M914" i="27"/>
  <c r="P913" i="27"/>
  <c r="M913" i="27"/>
  <c r="P912" i="27"/>
  <c r="Q912" i="27" s="1" a="1"/>
  <c r="Q912" i="27" s="1"/>
  <c r="M912" i="27"/>
  <c r="P911" i="27"/>
  <c r="Q911" i="27" s="1" a="1"/>
  <c r="Q911" i="27" s="1"/>
  <c r="M911" i="27"/>
  <c r="P910" i="27"/>
  <c r="M910" i="27"/>
  <c r="P909" i="27"/>
  <c r="M909" i="27"/>
  <c r="P908" i="27"/>
  <c r="M908" i="27"/>
  <c r="P907" i="27"/>
  <c r="M907" i="27"/>
  <c r="P906" i="27"/>
  <c r="M906" i="27"/>
  <c r="P905" i="27"/>
  <c r="M905" i="27"/>
  <c r="P904" i="27"/>
  <c r="M904" i="27"/>
  <c r="P903" i="27"/>
  <c r="M903" i="27"/>
  <c r="P902" i="27"/>
  <c r="M902" i="27"/>
  <c r="P901" i="27"/>
  <c r="M901" i="27"/>
  <c r="P900" i="27"/>
  <c r="M900" i="27"/>
  <c r="P899" i="27"/>
  <c r="Q899" i="27" s="1" a="1"/>
  <c r="Q899" i="27" s="1"/>
  <c r="M899" i="27"/>
  <c r="P898" i="27"/>
  <c r="M898" i="27"/>
  <c r="P897" i="27"/>
  <c r="M897" i="27"/>
  <c r="P896" i="27"/>
  <c r="M896" i="27"/>
  <c r="P895" i="27"/>
  <c r="M895" i="27"/>
  <c r="P894" i="27"/>
  <c r="M894" i="27"/>
  <c r="P893" i="27"/>
  <c r="Q893" i="27" s="1" a="1"/>
  <c r="Q893" i="27" s="1"/>
  <c r="M893" i="27"/>
  <c r="P892" i="27"/>
  <c r="Q892" i="27" s="1" a="1"/>
  <c r="Q892" i="27" s="1"/>
  <c r="M892" i="27"/>
  <c r="P891" i="27"/>
  <c r="Q891" i="27" s="1" a="1"/>
  <c r="Q891" i="27" s="1"/>
  <c r="M891" i="27"/>
  <c r="P890" i="27"/>
  <c r="M890" i="27"/>
  <c r="P889" i="27"/>
  <c r="Q889" i="27" s="1" a="1"/>
  <c r="Q889" i="27" s="1"/>
  <c r="M889" i="27"/>
  <c r="P888" i="27"/>
  <c r="Q888" i="27" s="1" a="1"/>
  <c r="Q888" i="27" s="1"/>
  <c r="M888" i="27"/>
  <c r="P887" i="27"/>
  <c r="Q887" i="27" s="1" a="1"/>
  <c r="Q887" i="27" s="1"/>
  <c r="M887" i="27"/>
  <c r="P886" i="27"/>
  <c r="Q886" i="27" s="1" a="1"/>
  <c r="Q886" i="27" s="1"/>
  <c r="M886" i="27"/>
  <c r="P885" i="27"/>
  <c r="Q885" i="27" s="1" a="1"/>
  <c r="Q885" i="27" s="1"/>
  <c r="M885" i="27"/>
  <c r="Q884" i="27" a="1"/>
  <c r="Q884" i="27" s="1"/>
  <c r="P884" i="27"/>
  <c r="M884" i="27"/>
  <c r="P883" i="27"/>
  <c r="Q883" i="27" s="1" a="1"/>
  <c r="Q883" i="27" s="1"/>
  <c r="M883" i="27"/>
  <c r="P882" i="27"/>
  <c r="Q882" i="27" s="1" a="1"/>
  <c r="Q882" i="27" s="1"/>
  <c r="M882" i="27"/>
  <c r="P881" i="27"/>
  <c r="Q881" i="27" s="1" a="1"/>
  <c r="Q881" i="27" s="1"/>
  <c r="M881" i="27"/>
  <c r="P880" i="27"/>
  <c r="Q880" i="27" s="1" a="1"/>
  <c r="Q880" i="27" s="1"/>
  <c r="M880" i="27"/>
  <c r="P879" i="27"/>
  <c r="Q879" i="27" s="1" a="1"/>
  <c r="Q879" i="27" s="1"/>
  <c r="M879" i="27"/>
  <c r="P878" i="27"/>
  <c r="Q878" i="27" s="1" a="1"/>
  <c r="Q878" i="27" s="1"/>
  <c r="M878" i="27"/>
  <c r="P877" i="27"/>
  <c r="M877" i="27"/>
  <c r="P876" i="27"/>
  <c r="M876" i="27"/>
  <c r="P875" i="27"/>
  <c r="M875" i="27"/>
  <c r="P874" i="27"/>
  <c r="M874" i="27"/>
  <c r="P873" i="27"/>
  <c r="Q873" i="27" s="1" a="1"/>
  <c r="Q873" i="27" s="1"/>
  <c r="M873" i="27"/>
  <c r="P872" i="27"/>
  <c r="Q872" i="27" s="1" a="1"/>
  <c r="Q872" i="27" s="1"/>
  <c r="M872" i="27"/>
  <c r="P871" i="27"/>
  <c r="Q871" i="27" s="1" a="1"/>
  <c r="Q871" i="27" s="1"/>
  <c r="M871" i="27"/>
  <c r="P870" i="27"/>
  <c r="Q870" i="27" s="1" a="1"/>
  <c r="Q870" i="27" s="1"/>
  <c r="M870" i="27"/>
  <c r="P869" i="27"/>
  <c r="Q869" i="27" s="1" a="1"/>
  <c r="Q869" i="27" s="1"/>
  <c r="M869" i="27"/>
  <c r="P868" i="27"/>
  <c r="Q868" i="27" s="1" a="1"/>
  <c r="Q868" i="27" s="1"/>
  <c r="M868" i="27"/>
  <c r="P867" i="27"/>
  <c r="Q867" i="27" s="1" a="1"/>
  <c r="Q867" i="27" s="1"/>
  <c r="M867" i="27"/>
  <c r="P866" i="27"/>
  <c r="Q866" i="27" s="1" a="1"/>
  <c r="Q866" i="27" s="1"/>
  <c r="M866" i="27"/>
  <c r="P865" i="27"/>
  <c r="Q865" i="27" s="1" a="1"/>
  <c r="Q865" i="27" s="1"/>
  <c r="M865" i="27"/>
  <c r="Q864" i="27" a="1"/>
  <c r="Q864" i="27" s="1"/>
  <c r="P864" i="27"/>
  <c r="M864" i="27"/>
  <c r="P863" i="27"/>
  <c r="Q863" i="27" s="1" a="1"/>
  <c r="Q863" i="27" s="1"/>
  <c r="M863" i="27"/>
  <c r="P862" i="27"/>
  <c r="Q862" i="27" s="1" a="1"/>
  <c r="Q862" i="27" s="1"/>
  <c r="M862" i="27"/>
  <c r="P861" i="27"/>
  <c r="Q861" i="27" s="1" a="1"/>
  <c r="Q861" i="27" s="1"/>
  <c r="M861" i="27"/>
  <c r="P860" i="27"/>
  <c r="M860" i="27"/>
  <c r="P859" i="27"/>
  <c r="M859" i="27"/>
  <c r="P858" i="27"/>
  <c r="M858" i="27"/>
  <c r="P857" i="27"/>
  <c r="M857" i="27"/>
  <c r="P856" i="27"/>
  <c r="Q856" i="27" s="1" a="1"/>
  <c r="Q856" i="27" s="1"/>
  <c r="M856" i="27"/>
  <c r="P855" i="27"/>
  <c r="Q855" i="27" s="1" a="1"/>
  <c r="Q855" i="27" s="1"/>
  <c r="M855" i="27"/>
  <c r="P854" i="27"/>
  <c r="Q854" i="27" s="1" a="1"/>
  <c r="Q854" i="27" s="1"/>
  <c r="M854" i="27"/>
  <c r="P853" i="27"/>
  <c r="Q853" i="27" s="1" a="1"/>
  <c r="Q853" i="27" s="1"/>
  <c r="M853" i="27"/>
  <c r="P852" i="27"/>
  <c r="Q852" i="27" s="1" a="1"/>
  <c r="Q852" i="27" s="1"/>
  <c r="M852" i="27"/>
  <c r="P851" i="27"/>
  <c r="M851" i="27"/>
  <c r="P850" i="27"/>
  <c r="M850" i="27"/>
  <c r="P849" i="27"/>
  <c r="M849" i="27"/>
  <c r="P848" i="27"/>
  <c r="M848" i="27"/>
  <c r="P847" i="27"/>
  <c r="Q847" i="27" s="1" a="1"/>
  <c r="Q847" i="27" s="1"/>
  <c r="M847" i="27"/>
  <c r="P846" i="27"/>
  <c r="Q846" i="27" s="1" a="1"/>
  <c r="Q846" i="27" s="1"/>
  <c r="M846" i="27"/>
  <c r="P845" i="27"/>
  <c r="Q845" i="27" s="1" a="1"/>
  <c r="Q845" i="27" s="1"/>
  <c r="M845" i="27"/>
  <c r="P844" i="27"/>
  <c r="Q844" i="27" s="1" a="1"/>
  <c r="Q844" i="27" s="1"/>
  <c r="M844" i="27"/>
  <c r="P843" i="27"/>
  <c r="Q843" i="27" s="1" a="1"/>
  <c r="Q843" i="27" s="1"/>
  <c r="M843" i="27"/>
  <c r="P842" i="27"/>
  <c r="Q842" i="27" s="1" a="1"/>
  <c r="Q842" i="27" s="1"/>
  <c r="M842" i="27"/>
  <c r="P841" i="27"/>
  <c r="Q841" i="27" s="1" a="1"/>
  <c r="Q841" i="27" s="1"/>
  <c r="M841" i="27"/>
  <c r="P840" i="27"/>
  <c r="Q840" i="27" s="1" a="1"/>
  <c r="Q840" i="27" s="1"/>
  <c r="M840" i="27"/>
  <c r="P839" i="27"/>
  <c r="Q839" i="27" s="1" a="1"/>
  <c r="Q839" i="27" s="1"/>
  <c r="M839" i="27"/>
  <c r="P838" i="27"/>
  <c r="Q838" i="27" s="1" a="1"/>
  <c r="Q838" i="27" s="1"/>
  <c r="M838" i="27"/>
  <c r="P837" i="27"/>
  <c r="Q837" i="27" s="1" a="1"/>
  <c r="Q837" i="27" s="1"/>
  <c r="M837" i="27"/>
  <c r="P836" i="27"/>
  <c r="Q836" i="27" s="1" a="1"/>
  <c r="Q836" i="27" s="1"/>
  <c r="M836" i="27"/>
  <c r="P835" i="27"/>
  <c r="Q835" i="27" s="1" a="1"/>
  <c r="Q835" i="27" s="1"/>
  <c r="M835" i="27"/>
  <c r="P834" i="27"/>
  <c r="Q834" i="27" s="1" a="1"/>
  <c r="Q834" i="27" s="1"/>
  <c r="M834" i="27"/>
  <c r="P833" i="27"/>
  <c r="Q833" i="27" s="1" a="1"/>
  <c r="Q833" i="27" s="1"/>
  <c r="M833" i="27"/>
  <c r="P832" i="27"/>
  <c r="Q832" i="27" s="1" a="1"/>
  <c r="Q832" i="27" s="1"/>
  <c r="M832" i="27"/>
  <c r="P831" i="27"/>
  <c r="Q831" i="27" s="1" a="1"/>
  <c r="Q831" i="27" s="1"/>
  <c r="M831" i="27"/>
  <c r="P830" i="27"/>
  <c r="Q830" i="27" s="1" a="1"/>
  <c r="Q830" i="27" s="1"/>
  <c r="M830" i="27"/>
  <c r="P829" i="27"/>
  <c r="Q829" i="27" s="1" a="1"/>
  <c r="Q829" i="27" s="1"/>
  <c r="M829" i="27"/>
  <c r="P828" i="27"/>
  <c r="Q828" i="27" s="1" a="1"/>
  <c r="Q828" i="27" s="1"/>
  <c r="M828" i="27"/>
  <c r="P827" i="27"/>
  <c r="Q827" i="27" s="1" a="1"/>
  <c r="Q827" i="27" s="1"/>
  <c r="M827" i="27"/>
  <c r="P826" i="27"/>
  <c r="Q826" i="27" s="1" a="1"/>
  <c r="Q826" i="27" s="1"/>
  <c r="M826" i="27"/>
  <c r="P825" i="27"/>
  <c r="Q825" i="27" s="1" a="1"/>
  <c r="Q825" i="27" s="1"/>
  <c r="M825" i="27"/>
  <c r="P824" i="27"/>
  <c r="Q824" i="27" s="1" a="1"/>
  <c r="Q824" i="27" s="1"/>
  <c r="M824" i="27"/>
  <c r="P823" i="27"/>
  <c r="Q823" i="27" s="1" a="1"/>
  <c r="Q823" i="27" s="1"/>
  <c r="M823" i="27"/>
  <c r="Q822" i="27" a="1"/>
  <c r="Q822" i="27" s="1"/>
  <c r="P822" i="27"/>
  <c r="M822" i="27"/>
  <c r="P821" i="27"/>
  <c r="Q821" i="27" s="1" a="1"/>
  <c r="Q821" i="27" s="1"/>
  <c r="M821" i="27"/>
  <c r="P820" i="27"/>
  <c r="Q820" i="27" s="1" a="1"/>
  <c r="Q820" i="27" s="1"/>
  <c r="M820" i="27"/>
  <c r="P819" i="27"/>
  <c r="Q819" i="27" s="1" a="1"/>
  <c r="Q819" i="27" s="1"/>
  <c r="M819" i="27"/>
  <c r="P818" i="27"/>
  <c r="M818" i="27"/>
  <c r="P817" i="27"/>
  <c r="Q817" i="27" s="1" a="1"/>
  <c r="Q817" i="27" s="1"/>
  <c r="M817" i="27"/>
  <c r="P816" i="27"/>
  <c r="Q816" i="27" s="1" a="1"/>
  <c r="Q816" i="27" s="1"/>
  <c r="M816" i="27"/>
  <c r="P815" i="27"/>
  <c r="Q815" i="27" s="1" a="1"/>
  <c r="Q815" i="27" s="1"/>
  <c r="M815" i="27"/>
  <c r="P814" i="27"/>
  <c r="Q814" i="27" s="1" a="1"/>
  <c r="Q814" i="27" s="1"/>
  <c r="M814" i="27"/>
  <c r="P813" i="27"/>
  <c r="M813" i="27"/>
  <c r="P812" i="27"/>
  <c r="Q812" i="27" s="1" a="1"/>
  <c r="Q812" i="27" s="1"/>
  <c r="M812" i="27"/>
  <c r="P811" i="27"/>
  <c r="Q811" i="27" s="1" a="1"/>
  <c r="Q811" i="27" s="1"/>
  <c r="M811" i="27"/>
  <c r="P810" i="27"/>
  <c r="Q810" i="27" s="1" a="1"/>
  <c r="Q810" i="27" s="1"/>
  <c r="M810" i="27"/>
  <c r="P809" i="27"/>
  <c r="Q809" i="27" s="1" a="1"/>
  <c r="Q809" i="27" s="1"/>
  <c r="M809" i="27"/>
  <c r="P808" i="27"/>
  <c r="M808" i="27"/>
  <c r="P807" i="27"/>
  <c r="M807" i="27"/>
  <c r="P806" i="27"/>
  <c r="M806" i="27"/>
  <c r="P805" i="27"/>
  <c r="Q805" i="27" s="1" a="1"/>
  <c r="Q805" i="27" s="1"/>
  <c r="M805" i="27"/>
  <c r="P804" i="27"/>
  <c r="Q804" i="27" s="1" a="1"/>
  <c r="Q804" i="27" s="1"/>
  <c r="M804" i="27"/>
  <c r="P803" i="27"/>
  <c r="Q803" i="27" s="1" a="1"/>
  <c r="Q803" i="27" s="1"/>
  <c r="M803" i="27"/>
  <c r="P802" i="27"/>
  <c r="Q802" i="27" s="1" a="1"/>
  <c r="Q802" i="27" s="1"/>
  <c r="M802" i="27"/>
  <c r="P801" i="27"/>
  <c r="Q801" i="27" s="1" a="1"/>
  <c r="Q801" i="27" s="1"/>
  <c r="M801" i="27"/>
  <c r="P800" i="27"/>
  <c r="Q800" i="27" s="1" a="1"/>
  <c r="Q800" i="27" s="1"/>
  <c r="M800" i="27"/>
  <c r="P799" i="27"/>
  <c r="Q799" i="27" s="1" a="1"/>
  <c r="Q799" i="27" s="1"/>
  <c r="M799" i="27"/>
  <c r="P798" i="27"/>
  <c r="Q798" i="27" s="1" a="1"/>
  <c r="Q798" i="27" s="1"/>
  <c r="M798" i="27"/>
  <c r="P797" i="27"/>
  <c r="Q797" i="27" s="1" a="1"/>
  <c r="Q797" i="27" s="1"/>
  <c r="M797" i="27"/>
  <c r="P796" i="27"/>
  <c r="Q796" i="27" s="1" a="1"/>
  <c r="Q796" i="27" s="1"/>
  <c r="M796" i="27"/>
  <c r="P795" i="27"/>
  <c r="Q795" i="27" s="1" a="1"/>
  <c r="Q795" i="27" s="1"/>
  <c r="M795" i="27"/>
  <c r="P794" i="27"/>
  <c r="Q794" i="27" s="1" a="1"/>
  <c r="Q794" i="27" s="1"/>
  <c r="M794" i="27"/>
  <c r="P793" i="27"/>
  <c r="M793" i="27"/>
  <c r="P792" i="27"/>
  <c r="M792" i="27"/>
  <c r="P791" i="27"/>
  <c r="M791" i="27"/>
  <c r="Q790" i="27" a="1"/>
  <c r="Q790" i="27" s="1"/>
  <c r="P790" i="27"/>
  <c r="M790" i="27"/>
  <c r="P789" i="27"/>
  <c r="Q789" i="27" s="1" a="1"/>
  <c r="Q789" i="27" s="1"/>
  <c r="M789" i="27"/>
  <c r="P788" i="27"/>
  <c r="Q788" i="27" s="1" a="1"/>
  <c r="Q788" i="27" s="1"/>
  <c r="M788" i="27"/>
  <c r="P787" i="27"/>
  <c r="Q787" i="27" s="1" a="1"/>
  <c r="Q787" i="27" s="1"/>
  <c r="P786" i="27"/>
  <c r="Q786" i="27" s="1" a="1"/>
  <c r="Q786" i="27" s="1"/>
  <c r="M786" i="27"/>
  <c r="P785" i="27"/>
  <c r="Q785" i="27" s="1" a="1"/>
  <c r="Q785" i="27" s="1"/>
  <c r="M785" i="27"/>
  <c r="P784" i="27"/>
  <c r="Q784" i="27" s="1" a="1"/>
  <c r="Q784" i="27" s="1"/>
  <c r="M784" i="27"/>
  <c r="P783" i="27"/>
  <c r="Q783" i="27" s="1" a="1"/>
  <c r="Q783" i="27" s="1"/>
  <c r="M783" i="27"/>
  <c r="P782" i="27"/>
  <c r="M782" i="27"/>
  <c r="P781" i="27"/>
  <c r="M781" i="27"/>
  <c r="P780" i="27"/>
  <c r="M780" i="27"/>
  <c r="P779" i="27"/>
  <c r="Q779" i="27" s="1" a="1"/>
  <c r="Q779" i="27" s="1"/>
  <c r="M779" i="27"/>
  <c r="P778" i="27"/>
  <c r="Q778" i="27" s="1" a="1"/>
  <c r="Q778" i="27" s="1"/>
  <c r="M778" i="27"/>
  <c r="P777" i="27"/>
  <c r="Q777" i="27" s="1" a="1"/>
  <c r="Q777" i="27" s="1"/>
  <c r="M777" i="27"/>
  <c r="P776" i="27"/>
  <c r="Q776" i="27" s="1" a="1"/>
  <c r="Q776" i="27" s="1"/>
  <c r="M776" i="27"/>
  <c r="P775" i="27"/>
  <c r="Q775" i="27" s="1" a="1"/>
  <c r="Q775" i="27" s="1"/>
  <c r="M775" i="27"/>
  <c r="P774" i="27"/>
  <c r="Q774" i="27" s="1" a="1"/>
  <c r="Q774" i="27" s="1"/>
  <c r="M774" i="27"/>
  <c r="P773" i="27"/>
  <c r="Q773" i="27" s="1" a="1"/>
  <c r="Q773" i="27" s="1"/>
  <c r="M773" i="27"/>
  <c r="P772" i="27"/>
  <c r="Q772" i="27" s="1" a="1"/>
  <c r="Q772" i="27" s="1"/>
  <c r="M772" i="27"/>
  <c r="P771" i="27"/>
  <c r="M771" i="27"/>
  <c r="P770" i="27"/>
  <c r="M770" i="27"/>
  <c r="P769" i="27"/>
  <c r="M769" i="27"/>
  <c r="P768" i="27"/>
  <c r="Q768" i="27" s="1" a="1"/>
  <c r="Q768" i="27" s="1"/>
  <c r="M768" i="27"/>
  <c r="P767" i="27"/>
  <c r="Q767" i="27" s="1" a="1"/>
  <c r="Q767" i="27" s="1"/>
  <c r="M767" i="27"/>
  <c r="P766" i="27"/>
  <c r="Q766" i="27" s="1" a="1"/>
  <c r="Q766" i="27" s="1"/>
  <c r="M766" i="27"/>
  <c r="P765" i="27"/>
  <c r="Q765" i="27" s="1" a="1"/>
  <c r="Q765" i="27" s="1"/>
  <c r="M765" i="27"/>
  <c r="P764" i="27"/>
  <c r="Q764" i="27" s="1" a="1"/>
  <c r="Q764" i="27" s="1"/>
  <c r="M764" i="27"/>
  <c r="P763" i="27"/>
  <c r="Q763" i="27" s="1" a="1"/>
  <c r="Q763" i="27" s="1"/>
  <c r="M763" i="27"/>
  <c r="P762" i="27"/>
  <c r="Q762" i="27" s="1" a="1"/>
  <c r="Q762" i="27" s="1"/>
  <c r="M762" i="27"/>
  <c r="P761" i="27"/>
  <c r="M761" i="27"/>
  <c r="P760" i="27"/>
  <c r="M760" i="27"/>
  <c r="P759" i="27"/>
  <c r="M759" i="27"/>
  <c r="P758" i="27"/>
  <c r="Q758" i="27" s="1" a="1"/>
  <c r="Q758" i="27" s="1"/>
  <c r="M758" i="27"/>
  <c r="P757" i="27"/>
  <c r="Q757" i="27" s="1" a="1"/>
  <c r="Q757" i="27" s="1"/>
  <c r="M757" i="27"/>
  <c r="P756" i="27"/>
  <c r="Q756" i="27" s="1" a="1"/>
  <c r="Q756" i="27" s="1"/>
  <c r="M756" i="27"/>
  <c r="P755" i="27"/>
  <c r="Q755" i="27" s="1" a="1"/>
  <c r="Q755" i="27" s="1"/>
  <c r="M755" i="27"/>
  <c r="P754" i="27"/>
  <c r="Q754" i="27" s="1" a="1"/>
  <c r="Q754" i="27" s="1"/>
  <c r="M754" i="27"/>
  <c r="P753" i="27"/>
  <c r="Q753" i="27" s="1" a="1"/>
  <c r="Q753" i="27" s="1"/>
  <c r="M753" i="27"/>
  <c r="P752" i="27"/>
  <c r="Q752" i="27" s="1" a="1"/>
  <c r="Q752" i="27" s="1"/>
  <c r="M752" i="27"/>
  <c r="P751" i="27"/>
  <c r="M751" i="27"/>
  <c r="P750" i="27"/>
  <c r="M750" i="27"/>
  <c r="P749" i="27"/>
  <c r="M749" i="27"/>
  <c r="P748" i="27"/>
  <c r="Q748" i="27" s="1" a="1"/>
  <c r="Q748" i="27" s="1"/>
  <c r="M748" i="27"/>
  <c r="P747" i="27"/>
  <c r="Q747" i="27" s="1" a="1"/>
  <c r="Q747" i="27" s="1"/>
  <c r="M747" i="27"/>
  <c r="Q746" i="27" a="1"/>
  <c r="Q746" i="27" s="1"/>
  <c r="M746" i="27"/>
  <c r="P745" i="27"/>
  <c r="Q745" i="27" s="1" a="1"/>
  <c r="Q745" i="27" s="1"/>
  <c r="M745" i="27"/>
  <c r="P744" i="27"/>
  <c r="Q744" i="27" s="1" a="1"/>
  <c r="Q744" i="27" s="1"/>
  <c r="M744" i="27"/>
  <c r="P743" i="27"/>
  <c r="Q743" i="27" s="1" a="1"/>
  <c r="Q743" i="27" s="1"/>
  <c r="M743" i="27"/>
  <c r="P742" i="27"/>
  <c r="Q742" i="27" s="1" a="1"/>
  <c r="Q742" i="27" s="1"/>
  <c r="M742" i="27"/>
  <c r="P741" i="27"/>
  <c r="M741" i="27"/>
  <c r="P740" i="27"/>
  <c r="M740" i="27"/>
  <c r="P739" i="27"/>
  <c r="M739" i="27"/>
  <c r="P738" i="27"/>
  <c r="Q738" i="27" s="1" a="1"/>
  <c r="Q738" i="27" s="1"/>
  <c r="M738" i="27"/>
  <c r="P737" i="27"/>
  <c r="Q737" i="27" s="1" a="1"/>
  <c r="Q737" i="27" s="1"/>
  <c r="M737" i="27"/>
  <c r="P736" i="27"/>
  <c r="Q736" i="27" s="1" a="1"/>
  <c r="Q736" i="27" s="1"/>
  <c r="M736" i="27"/>
  <c r="Q735" i="27" a="1"/>
  <c r="Q735" i="27" s="1"/>
  <c r="P735" i="27"/>
  <c r="M735" i="27"/>
  <c r="Q734" i="27" a="1"/>
  <c r="Q734" i="27" s="1"/>
  <c r="P734" i="27"/>
  <c r="M734" i="27"/>
  <c r="P733" i="27"/>
  <c r="Q733" i="27" s="1" a="1"/>
  <c r="Q733" i="27" s="1"/>
  <c r="M733" i="27"/>
  <c r="P732" i="27"/>
  <c r="M732" i="27"/>
  <c r="P731" i="27"/>
  <c r="M731" i="27"/>
  <c r="P730" i="27"/>
  <c r="M730" i="27"/>
  <c r="P729" i="27"/>
  <c r="Q729" i="27" s="1" a="1"/>
  <c r="Q729" i="27" s="1"/>
  <c r="M729" i="27"/>
  <c r="Q728" i="27" a="1"/>
  <c r="Q728" i="27" s="1"/>
  <c r="P728" i="27"/>
  <c r="M728" i="27"/>
  <c r="Q727" i="27" a="1"/>
  <c r="Q727" i="27" s="1"/>
  <c r="P727" i="27"/>
  <c r="M727" i="27"/>
  <c r="P726" i="27"/>
  <c r="Q726" i="27" s="1" a="1"/>
  <c r="Q726" i="27" s="1"/>
  <c r="M726" i="27"/>
  <c r="P725" i="27"/>
  <c r="Q725" i="27" s="1" a="1"/>
  <c r="Q725" i="27" s="1"/>
  <c r="M725" i="27"/>
  <c r="P724" i="27"/>
  <c r="Q724" i="27" s="1" a="1"/>
  <c r="Q724" i="27" s="1"/>
  <c r="M724" i="27"/>
  <c r="P723" i="27"/>
  <c r="Q723" i="27" s="1" a="1"/>
  <c r="Q723" i="27" s="1"/>
  <c r="M723" i="27"/>
  <c r="P722" i="27"/>
  <c r="Q722" i="27" s="1" a="1"/>
  <c r="Q722" i="27" s="1"/>
  <c r="M722" i="27"/>
  <c r="P721" i="27"/>
  <c r="Q721" i="27" s="1" a="1"/>
  <c r="Q721" i="27" s="1"/>
  <c r="M721" i="27"/>
  <c r="P720" i="27"/>
  <c r="Q720" i="27" s="1" a="1"/>
  <c r="Q720" i="27" s="1"/>
  <c r="M720" i="27"/>
  <c r="P719" i="27"/>
  <c r="Q719" i="27" s="1" a="1"/>
  <c r="Q719" i="27" s="1"/>
  <c r="M719" i="27"/>
  <c r="Q718" i="27" a="1"/>
  <c r="Q718" i="27" s="1"/>
  <c r="P718" i="27"/>
  <c r="M718" i="27"/>
  <c r="P717" i="27"/>
  <c r="Q717" i="27" s="1" a="1"/>
  <c r="Q717" i="27" s="1"/>
  <c r="M717" i="27"/>
  <c r="P716" i="27"/>
  <c r="Q716" i="27" s="1" a="1"/>
  <c r="Q716" i="27" s="1"/>
  <c r="M716" i="27"/>
  <c r="P715" i="27"/>
  <c r="Q715" i="27" s="1" a="1"/>
  <c r="Q715" i="27" s="1"/>
  <c r="M715" i="27"/>
  <c r="P714" i="27"/>
  <c r="M714" i="27"/>
  <c r="P713" i="27"/>
  <c r="M713" i="27"/>
  <c r="P712" i="27"/>
  <c r="M712" i="27"/>
  <c r="Q711" i="27" a="1"/>
  <c r="Q711" i="27" s="1"/>
  <c r="P711" i="27"/>
  <c r="M711" i="27"/>
  <c r="P710" i="27"/>
  <c r="Q710" i="27" s="1" a="1"/>
  <c r="Q710" i="27" s="1"/>
  <c r="M710" i="27"/>
  <c r="Q709" i="27" a="1"/>
  <c r="Q709" i="27" s="1"/>
  <c r="P709" i="27"/>
  <c r="M709" i="27"/>
  <c r="P708" i="27"/>
  <c r="Q708" i="27" s="1" a="1"/>
  <c r="Q708" i="27" s="1"/>
  <c r="M708" i="27"/>
  <c r="P707" i="27"/>
  <c r="Q707" i="27" s="1" a="1"/>
  <c r="Q707" i="27" s="1"/>
  <c r="M707" i="27"/>
  <c r="P706" i="27"/>
  <c r="Q706" i="27" s="1" a="1"/>
  <c r="Q706" i="27" s="1"/>
  <c r="M706" i="27"/>
  <c r="P705" i="27"/>
  <c r="Q705" i="27" s="1" a="1"/>
  <c r="Q705" i="27" s="1"/>
  <c r="M705" i="27"/>
  <c r="P704" i="27"/>
  <c r="Q704" i="27" s="1" a="1"/>
  <c r="Q704" i="27" s="1"/>
  <c r="M704" i="27"/>
  <c r="P703" i="27"/>
  <c r="Q703" i="27" s="1" a="1"/>
  <c r="Q703" i="27" s="1"/>
  <c r="M703" i="27"/>
  <c r="P702" i="27"/>
  <c r="Q702" i="27" s="1" a="1"/>
  <c r="Q702" i="27" s="1"/>
  <c r="M702" i="27"/>
  <c r="P701" i="27"/>
  <c r="Q701" i="27" s="1" a="1"/>
  <c r="Q701" i="27" s="1"/>
  <c r="M701" i="27"/>
  <c r="P700" i="27"/>
  <c r="M700" i="27"/>
  <c r="P699" i="27"/>
  <c r="M699" i="27"/>
  <c r="P698" i="27"/>
  <c r="M698" i="27"/>
  <c r="P697" i="27"/>
  <c r="Q697" i="27" s="1" a="1"/>
  <c r="Q697" i="27" s="1"/>
  <c r="M697" i="27"/>
  <c r="P696" i="27"/>
  <c r="Q696" i="27" s="1" a="1"/>
  <c r="Q696" i="27" s="1"/>
  <c r="M696" i="27"/>
  <c r="P695" i="27"/>
  <c r="Q695" i="27" s="1" a="1"/>
  <c r="Q695" i="27" s="1"/>
  <c r="M695" i="27"/>
  <c r="P694" i="27"/>
  <c r="Q694" i="27" s="1" a="1"/>
  <c r="Q694" i="27" s="1"/>
  <c r="M694" i="27"/>
  <c r="P693" i="27"/>
  <c r="Q693" i="27" s="1" a="1"/>
  <c r="Q693" i="27" s="1"/>
  <c r="M693" i="27"/>
  <c r="P692" i="27"/>
  <c r="Q692" i="27" s="1" a="1"/>
  <c r="Q692" i="27" s="1"/>
  <c r="M692" i="27"/>
  <c r="P691" i="27"/>
  <c r="Q691" i="27" s="1" a="1"/>
  <c r="Q691" i="27" s="1"/>
  <c r="M691" i="27"/>
  <c r="P690" i="27"/>
  <c r="Q690" i="27" s="1" a="1"/>
  <c r="Q690" i="27" s="1"/>
  <c r="M690" i="27"/>
  <c r="P689" i="27"/>
  <c r="Q689" i="27" s="1" a="1"/>
  <c r="Q689" i="27" s="1"/>
  <c r="M689" i="27"/>
  <c r="P688" i="27"/>
  <c r="Q688" i="27" s="1" a="1"/>
  <c r="Q688" i="27" s="1"/>
  <c r="M688" i="27"/>
  <c r="P687" i="27"/>
  <c r="Q687" i="27" s="1" a="1"/>
  <c r="Q687" i="27" s="1"/>
  <c r="M687" i="27"/>
  <c r="P686" i="27"/>
  <c r="Q686" i="27" s="1" a="1"/>
  <c r="Q686" i="27" s="1"/>
  <c r="M686" i="27"/>
  <c r="Q685" i="27" a="1"/>
  <c r="Q685" i="27" s="1"/>
  <c r="P685" i="27"/>
  <c r="M685" i="27"/>
  <c r="Q684" i="27" a="1"/>
  <c r="Q684" i="27" s="1"/>
  <c r="P684" i="27"/>
  <c r="M684" i="27"/>
  <c r="Q683" i="27" a="1"/>
  <c r="Q683" i="27" s="1"/>
  <c r="P683" i="27"/>
  <c r="M683" i="27"/>
  <c r="P682" i="27"/>
  <c r="M682" i="27"/>
  <c r="Q681" i="27" a="1"/>
  <c r="Q681" i="27" s="1"/>
  <c r="P681" i="27"/>
  <c r="M681" i="27"/>
  <c r="P680" i="27"/>
  <c r="M680" i="27"/>
  <c r="P679" i="27"/>
  <c r="M679" i="27"/>
  <c r="P678" i="27"/>
  <c r="M678" i="27"/>
  <c r="P677" i="27"/>
  <c r="Q677" i="27" s="1" a="1"/>
  <c r="Q677" i="27" s="1"/>
  <c r="M677" i="27"/>
  <c r="P676" i="27"/>
  <c r="Q676" i="27" s="1" a="1"/>
  <c r="Q676" i="27" s="1"/>
  <c r="M676" i="27"/>
  <c r="P675" i="27"/>
  <c r="Q675" i="27" s="1" a="1"/>
  <c r="Q675" i="27" s="1"/>
  <c r="M675" i="27"/>
  <c r="P674" i="27"/>
  <c r="Q674" i="27" s="1" a="1"/>
  <c r="Q674" i="27" s="1"/>
  <c r="M674" i="27"/>
  <c r="P673" i="27"/>
  <c r="Q673" i="27" s="1" a="1"/>
  <c r="Q673" i="27" s="1"/>
  <c r="M673" i="27"/>
  <c r="Q672" i="27" a="1"/>
  <c r="Q672" i="27" s="1"/>
  <c r="P672" i="27"/>
  <c r="M672" i="27"/>
  <c r="P671" i="27"/>
  <c r="Q671" i="27" s="1" a="1"/>
  <c r="Q671" i="27" s="1"/>
  <c r="M671" i="27"/>
  <c r="P670" i="27"/>
  <c r="Q670" i="27" s="1" a="1"/>
  <c r="Q670" i="27" s="1"/>
  <c r="M670" i="27"/>
  <c r="P669" i="27"/>
  <c r="Q669" i="27" s="1" a="1"/>
  <c r="Q669" i="27" s="1"/>
  <c r="M669" i="27"/>
  <c r="P668" i="27"/>
  <c r="Q668" i="27" s="1" a="1"/>
  <c r="Q668" i="27" s="1"/>
  <c r="M668" i="27"/>
  <c r="P667" i="27"/>
  <c r="Q667" i="27" s="1" a="1"/>
  <c r="Q667" i="27" s="1"/>
  <c r="M667" i="27"/>
  <c r="Q666" i="27" a="1"/>
  <c r="Q666" i="27" s="1"/>
  <c r="P666" i="27"/>
  <c r="M666" i="27"/>
  <c r="P665" i="27"/>
  <c r="Q665" i="27" s="1" a="1"/>
  <c r="Q665" i="27" s="1"/>
  <c r="M665" i="27"/>
  <c r="P664" i="27"/>
  <c r="Q664" i="27" s="1" a="1"/>
  <c r="Q664" i="27" s="1"/>
  <c r="M664" i="27"/>
  <c r="P663" i="27"/>
  <c r="Q663" i="27" s="1" a="1"/>
  <c r="Q663" i="27" s="1"/>
  <c r="M663" i="27"/>
  <c r="P662" i="27"/>
  <c r="Q662" i="27" s="1" a="1"/>
  <c r="Q662" i="27" s="1"/>
  <c r="M662" i="27"/>
  <c r="P661" i="27"/>
  <c r="Q661" i="27" s="1" a="1"/>
  <c r="Q661" i="27" s="1"/>
  <c r="M661" i="27"/>
  <c r="P660" i="27"/>
  <c r="Q660" i="27" s="1" a="1"/>
  <c r="Q660" i="27" s="1"/>
  <c r="M660" i="27"/>
  <c r="P659" i="27"/>
  <c r="Q659" i="27" s="1" a="1"/>
  <c r="Q659" i="27" s="1"/>
  <c r="M659" i="27"/>
  <c r="P658" i="27"/>
  <c r="Q658" i="27" s="1" a="1"/>
  <c r="Q658" i="27" s="1"/>
  <c r="M658" i="27"/>
  <c r="P657" i="27"/>
  <c r="Q657" i="27" s="1" a="1"/>
  <c r="Q657" i="27" s="1"/>
  <c r="M657" i="27"/>
  <c r="Q656" i="27" a="1"/>
  <c r="Q656" i="27" s="1"/>
  <c r="P656" i="27"/>
  <c r="M656" i="27"/>
  <c r="Q655" i="27" a="1"/>
  <c r="Q655" i="27" s="1"/>
  <c r="P655" i="27"/>
  <c r="M655" i="27"/>
  <c r="P654" i="27"/>
  <c r="Q654" i="27" s="1" a="1"/>
  <c r="Q654" i="27" s="1"/>
  <c r="M654" i="27"/>
  <c r="P653" i="27"/>
  <c r="Q653" i="27" s="1" a="1"/>
  <c r="Q653" i="27" s="1"/>
  <c r="M653" i="27"/>
  <c r="P652" i="27"/>
  <c r="Q652" i="27" s="1" a="1"/>
  <c r="Q652" i="27" s="1"/>
  <c r="M652" i="27"/>
  <c r="P651" i="27"/>
  <c r="Q651" i="27" s="1" a="1"/>
  <c r="Q651" i="27" s="1"/>
  <c r="M651" i="27"/>
  <c r="P650" i="27"/>
  <c r="Q650" i="27" s="1" a="1"/>
  <c r="Q650" i="27" s="1"/>
  <c r="M650" i="27"/>
  <c r="P649" i="27"/>
  <c r="Q649" i="27" s="1" a="1"/>
  <c r="Q649" i="27" s="1"/>
  <c r="M649" i="27"/>
  <c r="P648" i="27"/>
  <c r="M648" i="27"/>
  <c r="P647" i="27"/>
  <c r="M647" i="27"/>
  <c r="P646" i="27"/>
  <c r="M646" i="27"/>
  <c r="P645" i="27"/>
  <c r="Q645" i="27" s="1" a="1"/>
  <c r="Q645" i="27" s="1"/>
  <c r="M645" i="27"/>
  <c r="P644" i="27"/>
  <c r="Q644" i="27" s="1" a="1"/>
  <c r="Q644" i="27" s="1"/>
  <c r="M644" i="27"/>
  <c r="P643" i="27"/>
  <c r="Q643" i="27" s="1" a="1"/>
  <c r="Q643" i="27" s="1"/>
  <c r="M643" i="27"/>
  <c r="P642" i="27"/>
  <c r="Q642" i="27" s="1" a="1"/>
  <c r="Q642" i="27" s="1"/>
  <c r="M642" i="27"/>
  <c r="P641" i="27"/>
  <c r="Q641" i="27" s="1" a="1"/>
  <c r="Q641" i="27" s="1"/>
  <c r="M641" i="27"/>
  <c r="P640" i="27"/>
  <c r="Q640" i="27" s="1" a="1"/>
  <c r="Q640" i="27" s="1"/>
  <c r="M640" i="27"/>
  <c r="Q639" i="27" a="1"/>
  <c r="Q639" i="27" s="1"/>
  <c r="P639" i="27"/>
  <c r="M639" i="27"/>
  <c r="Q638" i="27" a="1"/>
  <c r="Q638" i="27" s="1"/>
  <c r="P638" i="27"/>
  <c r="M638" i="27"/>
  <c r="P637" i="27"/>
  <c r="Q637" i="27" s="1" a="1"/>
  <c r="Q637" i="27" s="1"/>
  <c r="M637" i="27"/>
  <c r="P636" i="27"/>
  <c r="Q636" i="27" s="1" a="1"/>
  <c r="Q636" i="27" s="1"/>
  <c r="M636" i="27"/>
  <c r="P635" i="27"/>
  <c r="Q635" i="27" s="1" a="1"/>
  <c r="Q635" i="27" s="1"/>
  <c r="M635" i="27"/>
  <c r="P634" i="27"/>
  <c r="Q634" i="27" s="1" a="1"/>
  <c r="Q634" i="27" s="1"/>
  <c r="M634" i="27"/>
  <c r="Q633" i="27" a="1"/>
  <c r="Q633" i="27" s="1"/>
  <c r="P633" i="27"/>
  <c r="M633" i="27"/>
  <c r="P632" i="27"/>
  <c r="Q632" i="27" s="1" a="1"/>
  <c r="Q632" i="27" s="1"/>
  <c r="M632" i="27"/>
  <c r="Q631" i="27" a="1"/>
  <c r="Q631" i="27" s="1"/>
  <c r="P631" i="27"/>
  <c r="M631" i="27"/>
  <c r="P630" i="27"/>
  <c r="Q630" i="27" s="1" a="1"/>
  <c r="Q630" i="27" s="1"/>
  <c r="M630" i="27"/>
  <c r="P629" i="27"/>
  <c r="Q629" i="27" s="1" a="1"/>
  <c r="Q629" i="27" s="1"/>
  <c r="M629" i="27"/>
  <c r="P628" i="27"/>
  <c r="Q628" i="27" s="1" a="1"/>
  <c r="Q628" i="27" s="1"/>
  <c r="M628" i="27"/>
  <c r="P627" i="27"/>
  <c r="Q627" i="27" s="1" a="1"/>
  <c r="Q627" i="27" s="1"/>
  <c r="M627" i="27"/>
  <c r="P626" i="27"/>
  <c r="Q626" i="27" s="1" a="1"/>
  <c r="Q626" i="27" s="1"/>
  <c r="M626" i="27"/>
  <c r="Q625" i="27" a="1"/>
  <c r="Q625" i="27" s="1"/>
  <c r="P625" i="27"/>
  <c r="M625" i="27"/>
  <c r="P624" i="27"/>
  <c r="Q624" i="27" s="1" a="1"/>
  <c r="Q624" i="27" s="1"/>
  <c r="M624" i="27"/>
  <c r="P623" i="27"/>
  <c r="Q623" i="27" s="1" a="1"/>
  <c r="Q623" i="27" s="1"/>
  <c r="M623" i="27"/>
  <c r="Q622" i="27" a="1"/>
  <c r="Q622" i="27" s="1"/>
  <c r="P622" i="27"/>
  <c r="M622" i="27"/>
  <c r="P621" i="27"/>
  <c r="Q621" i="27" s="1" a="1"/>
  <c r="Q621" i="27" s="1"/>
  <c r="M621" i="27"/>
  <c r="P620" i="27"/>
  <c r="Q620" i="27" s="1" a="1"/>
  <c r="Q620" i="27" s="1"/>
  <c r="M620" i="27"/>
  <c r="P619" i="27"/>
  <c r="Q619" i="27" s="1" a="1"/>
  <c r="Q619" i="27" s="1"/>
  <c r="M619" i="27"/>
  <c r="P618" i="27"/>
  <c r="Q618" i="27" s="1" a="1"/>
  <c r="Q618" i="27" s="1"/>
  <c r="M618" i="27"/>
  <c r="P617" i="27"/>
  <c r="M617" i="27"/>
  <c r="P616" i="27"/>
  <c r="M616" i="27"/>
  <c r="P615" i="27"/>
  <c r="M615" i="27"/>
  <c r="P614" i="27"/>
  <c r="M614" i="27"/>
  <c r="P613" i="27"/>
  <c r="M613" i="27"/>
  <c r="P612" i="27"/>
  <c r="M612" i="27"/>
  <c r="P611" i="27"/>
  <c r="M611" i="27"/>
  <c r="P610" i="27"/>
  <c r="M610" i="27"/>
  <c r="P609" i="27"/>
  <c r="M609" i="27"/>
  <c r="P608" i="27"/>
  <c r="M608" i="27"/>
  <c r="P607" i="27"/>
  <c r="M607" i="27"/>
  <c r="P606" i="27"/>
  <c r="M606" i="27"/>
  <c r="P605" i="27"/>
  <c r="M605" i="27"/>
  <c r="P604" i="27"/>
  <c r="M604" i="27"/>
  <c r="P603" i="27"/>
  <c r="M603" i="27"/>
  <c r="P602" i="27"/>
  <c r="M602" i="27"/>
  <c r="P601" i="27"/>
  <c r="M601" i="27"/>
  <c r="P600" i="27"/>
  <c r="M600" i="27"/>
  <c r="P599" i="27"/>
  <c r="M599" i="27"/>
  <c r="P598" i="27"/>
  <c r="M598" i="27"/>
  <c r="P597" i="27"/>
  <c r="M597" i="27"/>
  <c r="P596" i="27"/>
  <c r="M596" i="27"/>
  <c r="P595" i="27"/>
  <c r="M595" i="27"/>
  <c r="P594" i="27"/>
  <c r="M594" i="27"/>
  <c r="P593" i="27"/>
  <c r="M593" i="27"/>
  <c r="P592" i="27"/>
  <c r="M592" i="27"/>
  <c r="P591" i="27"/>
  <c r="M591" i="27"/>
  <c r="P590" i="27"/>
  <c r="M590" i="27"/>
  <c r="P589" i="27"/>
  <c r="M589" i="27"/>
  <c r="P588" i="27"/>
  <c r="M588" i="27"/>
  <c r="P587" i="27"/>
  <c r="M587" i="27"/>
  <c r="P586" i="27"/>
  <c r="M586" i="27"/>
  <c r="P585" i="27"/>
  <c r="M585" i="27"/>
  <c r="P584" i="27"/>
  <c r="M584" i="27"/>
  <c r="P583" i="27"/>
  <c r="M583" i="27"/>
  <c r="P582" i="27"/>
  <c r="M582" i="27"/>
  <c r="P581" i="27"/>
  <c r="M581" i="27"/>
  <c r="P580" i="27"/>
  <c r="Q580" i="27" s="1" a="1"/>
  <c r="Q580" i="27" s="1"/>
  <c r="M580" i="27"/>
  <c r="P579" i="27"/>
  <c r="Q579" i="27" s="1" a="1"/>
  <c r="Q579" i="27" s="1"/>
  <c r="M579" i="27"/>
  <c r="P578" i="27"/>
  <c r="Q578" i="27" s="1" a="1"/>
  <c r="Q578" i="27" s="1"/>
  <c r="M578" i="27"/>
  <c r="P577" i="27"/>
  <c r="M577" i="27"/>
  <c r="P576" i="27"/>
  <c r="Q576" i="27" s="1" a="1"/>
  <c r="Q576" i="27" s="1"/>
  <c r="M576" i="27"/>
  <c r="P575" i="27"/>
  <c r="M575" i="27"/>
  <c r="P574" i="27"/>
  <c r="M574" i="27"/>
  <c r="P573" i="27"/>
  <c r="M573" i="27"/>
  <c r="P572" i="27"/>
  <c r="M572" i="27"/>
  <c r="P571" i="27"/>
  <c r="M571" i="27"/>
  <c r="P570" i="27"/>
  <c r="M570" i="27"/>
  <c r="P569" i="27"/>
  <c r="M569" i="27"/>
  <c r="P568" i="27"/>
  <c r="M568" i="27"/>
  <c r="P567" i="27"/>
  <c r="M567" i="27"/>
  <c r="P566" i="27"/>
  <c r="M566" i="27"/>
  <c r="P565" i="27"/>
  <c r="M565" i="27"/>
  <c r="P564" i="27"/>
  <c r="M564" i="27"/>
  <c r="P563" i="27"/>
  <c r="Q563" i="27" s="1" a="1"/>
  <c r="Q563" i="27" s="1"/>
  <c r="M563" i="27"/>
  <c r="P562" i="27"/>
  <c r="Q562" i="27" s="1" a="1"/>
  <c r="Q562" i="27" s="1"/>
  <c r="M562" i="27"/>
  <c r="P561" i="27"/>
  <c r="Q561" i="27" s="1" a="1"/>
  <c r="Q561" i="27" s="1"/>
  <c r="M561" i="27"/>
  <c r="P560" i="27"/>
  <c r="M560" i="27"/>
  <c r="P559" i="27"/>
  <c r="M559" i="27"/>
  <c r="P558" i="27"/>
  <c r="M558" i="27"/>
  <c r="P557" i="27"/>
  <c r="M557" i="27"/>
  <c r="P556" i="27"/>
  <c r="M556" i="27"/>
  <c r="P555" i="27"/>
  <c r="Q555" i="27" s="1" a="1"/>
  <c r="Q555" i="27" s="1"/>
  <c r="M555" i="27"/>
  <c r="P554" i="27"/>
  <c r="M554" i="27"/>
  <c r="P553" i="27"/>
  <c r="M553" i="27"/>
  <c r="P552" i="27"/>
  <c r="M552" i="27"/>
  <c r="P551" i="27"/>
  <c r="M551" i="27"/>
  <c r="P550" i="27"/>
  <c r="M550" i="27"/>
  <c r="P549" i="27"/>
  <c r="M549" i="27"/>
  <c r="P548" i="27"/>
  <c r="M548" i="27"/>
  <c r="P547" i="27"/>
  <c r="Q547" i="27" s="1" a="1"/>
  <c r="Q547" i="27" s="1"/>
  <c r="M547" i="27"/>
  <c r="P546" i="27"/>
  <c r="M546" i="27"/>
  <c r="P545" i="27"/>
  <c r="M545" i="27"/>
  <c r="P544" i="27"/>
  <c r="M544" i="27"/>
  <c r="P543" i="27"/>
  <c r="M543" i="27"/>
  <c r="P542" i="27"/>
  <c r="M542" i="27"/>
  <c r="P541" i="27"/>
  <c r="M541" i="27"/>
  <c r="P540" i="27"/>
  <c r="M540" i="27"/>
  <c r="P539" i="27"/>
  <c r="Q539" i="27" s="1" a="1"/>
  <c r="Q539" i="27" s="1"/>
  <c r="M539" i="27"/>
  <c r="P538" i="27"/>
  <c r="M538" i="27"/>
  <c r="P537" i="27"/>
  <c r="Q537" i="27" s="1" a="1"/>
  <c r="Q537" i="27" s="1"/>
  <c r="M537" i="27"/>
  <c r="P536" i="27"/>
  <c r="Q536" i="27" s="1" a="1"/>
  <c r="Q536" i="27" s="1"/>
  <c r="M536" i="27"/>
  <c r="P535" i="27"/>
  <c r="M535" i="27"/>
  <c r="P534" i="27"/>
  <c r="Q534" i="27" s="1" a="1"/>
  <c r="Q534" i="27" s="1"/>
  <c r="M534" i="27"/>
  <c r="P533" i="27"/>
  <c r="M533" i="27"/>
  <c r="P532" i="27"/>
  <c r="M532" i="27"/>
  <c r="P531" i="27"/>
  <c r="M531" i="27"/>
  <c r="P530" i="27"/>
  <c r="M530" i="27"/>
  <c r="P529" i="27"/>
  <c r="M529" i="27"/>
  <c r="P528" i="27"/>
  <c r="Q528" i="27" s="1" a="1"/>
  <c r="Q528" i="27" s="1"/>
  <c r="M528" i="27"/>
  <c r="P527" i="27"/>
  <c r="Q527" i="27" s="1" a="1"/>
  <c r="Q527" i="27" s="1"/>
  <c r="M527" i="27"/>
  <c r="P526" i="27"/>
  <c r="M526" i="27"/>
  <c r="P525" i="27"/>
  <c r="Q525" i="27" s="1" a="1"/>
  <c r="Q525" i="27" s="1"/>
  <c r="M525" i="27"/>
  <c r="P524" i="27"/>
  <c r="Q524" i="27" s="1" a="1"/>
  <c r="Q524" i="27" s="1"/>
  <c r="M524" i="27"/>
  <c r="P523" i="27"/>
  <c r="Q523" i="27" s="1" a="1"/>
  <c r="Q523" i="27" s="1"/>
  <c r="M523" i="27"/>
  <c r="P522" i="27"/>
  <c r="M522" i="27"/>
  <c r="P521" i="27"/>
  <c r="M521" i="27"/>
  <c r="P520" i="27"/>
  <c r="Q520" i="27" s="1" a="1"/>
  <c r="Q520" i="27" s="1"/>
  <c r="M520" i="27"/>
  <c r="P519" i="27"/>
  <c r="M519" i="27"/>
  <c r="P518" i="27"/>
  <c r="Q518" i="27" s="1" a="1"/>
  <c r="Q518" i="27" s="1"/>
  <c r="M518" i="27"/>
  <c r="P517" i="27"/>
  <c r="M517" i="27"/>
  <c r="P516" i="27"/>
  <c r="M516" i="27"/>
  <c r="P515" i="27"/>
  <c r="Q515" i="27" s="1" a="1"/>
  <c r="Q515" i="27" s="1"/>
  <c r="M515" i="27"/>
  <c r="P514" i="27"/>
  <c r="Q514" i="27" s="1" a="1"/>
  <c r="Q514" i="27" s="1"/>
  <c r="M514" i="27"/>
  <c r="P513" i="27"/>
  <c r="M513" i="27"/>
  <c r="P512" i="27"/>
  <c r="M512" i="27"/>
  <c r="P511" i="27"/>
  <c r="M511" i="27"/>
  <c r="P510" i="27"/>
  <c r="M510" i="27"/>
  <c r="P509" i="27"/>
  <c r="M509" i="27"/>
  <c r="P508" i="27"/>
  <c r="Q508" i="27" s="1" a="1"/>
  <c r="Q508" i="27" s="1"/>
  <c r="M508" i="27"/>
  <c r="P507" i="27"/>
  <c r="M507" i="27"/>
  <c r="P506" i="27"/>
  <c r="Q506" i="27" s="1" a="1"/>
  <c r="Q506" i="27" s="1"/>
  <c r="M506" i="27"/>
  <c r="P505" i="27"/>
  <c r="Q505" i="27" s="1" a="1"/>
  <c r="Q505" i="27" s="1"/>
  <c r="M505" i="27"/>
  <c r="P504" i="27"/>
  <c r="Q504" i="27" s="1" a="1"/>
  <c r="Q504" i="27" s="1"/>
  <c r="M504" i="27"/>
  <c r="P503" i="27"/>
  <c r="Q503" i="27" s="1" a="1"/>
  <c r="Q503" i="27" s="1"/>
  <c r="M503" i="27"/>
  <c r="P502" i="27"/>
  <c r="Q502" i="27" s="1" a="1"/>
  <c r="Q502" i="27" s="1"/>
  <c r="M502" i="27"/>
  <c r="P501" i="27"/>
  <c r="Q501" i="27" s="1" a="1"/>
  <c r="Q501" i="27" s="1"/>
  <c r="M501" i="27"/>
  <c r="P500" i="27"/>
  <c r="Q500" i="27" s="1" a="1"/>
  <c r="Q500" i="27" s="1"/>
  <c r="M500" i="27"/>
  <c r="P499" i="27"/>
  <c r="M499" i="27"/>
  <c r="P498" i="27"/>
  <c r="Q498" i="27" s="1" a="1"/>
  <c r="Q498" i="27" s="1"/>
  <c r="M498" i="27"/>
  <c r="P497" i="27"/>
  <c r="M497" i="27"/>
  <c r="P496" i="27"/>
  <c r="M496" i="27"/>
  <c r="P495" i="27"/>
  <c r="M495" i="27"/>
  <c r="P494" i="27"/>
  <c r="Q494" i="27" s="1" a="1"/>
  <c r="Q494" i="27" s="1"/>
  <c r="M494" i="27"/>
  <c r="P493" i="27"/>
  <c r="Q493" i="27" s="1" a="1"/>
  <c r="Q493" i="27" s="1"/>
  <c r="M493" i="27"/>
  <c r="P492" i="27"/>
  <c r="Q492" i="27" s="1" a="1"/>
  <c r="Q492" i="27" s="1"/>
  <c r="M492" i="27"/>
  <c r="P491" i="27"/>
  <c r="Q491" i="27" s="1" a="1"/>
  <c r="Q491" i="27" s="1"/>
  <c r="M491" i="27"/>
  <c r="P490" i="27"/>
  <c r="M490" i="27"/>
  <c r="P489" i="27"/>
  <c r="Q489" i="27" s="1" a="1"/>
  <c r="Q489" i="27" s="1"/>
  <c r="M489" i="27"/>
  <c r="P488" i="27"/>
  <c r="M488" i="27"/>
  <c r="P487" i="27"/>
  <c r="M487" i="27"/>
  <c r="P486" i="27"/>
  <c r="Q486" i="27" s="1" a="1"/>
  <c r="Q486" i="27" s="1"/>
  <c r="M486" i="27"/>
  <c r="P485" i="27"/>
  <c r="Q485" i="27" s="1" a="1"/>
  <c r="Q485" i="27" s="1"/>
  <c r="M485" i="27"/>
  <c r="P484" i="27"/>
  <c r="Q484" i="27" s="1" a="1"/>
  <c r="Q484" i="27" s="1"/>
  <c r="M484" i="27"/>
  <c r="P483" i="27"/>
  <c r="M483" i="27"/>
  <c r="P482" i="27"/>
  <c r="M482" i="27"/>
  <c r="P481" i="27"/>
  <c r="M481" i="27"/>
  <c r="P480" i="27"/>
  <c r="M480" i="27"/>
  <c r="P479" i="27"/>
  <c r="M479" i="27"/>
  <c r="P478" i="27"/>
  <c r="Q478" i="27" s="1" a="1"/>
  <c r="Q478" i="27" s="1"/>
  <c r="M478" i="27"/>
  <c r="P477" i="27"/>
  <c r="Q477" i="27" s="1" a="1"/>
  <c r="Q477" i="27" s="1"/>
  <c r="M477" i="27"/>
  <c r="P476" i="27"/>
  <c r="Q476" i="27" s="1" a="1"/>
  <c r="Q476" i="27" s="1"/>
  <c r="M476" i="27"/>
  <c r="P475" i="27"/>
  <c r="Q475" i="27" s="1" a="1"/>
  <c r="Q475" i="27" s="1"/>
  <c r="M475" i="27"/>
  <c r="P474" i="27"/>
  <c r="Q474" i="27" s="1" a="1"/>
  <c r="Q474" i="27" s="1"/>
  <c r="M474" i="27"/>
  <c r="P473" i="27"/>
  <c r="Q473" i="27" s="1" a="1"/>
  <c r="Q473" i="27" s="1"/>
  <c r="M473" i="27"/>
  <c r="P472" i="27"/>
  <c r="Q472" i="27" s="1" a="1"/>
  <c r="Q472" i="27" s="1"/>
  <c r="M472" i="27"/>
  <c r="P471" i="27"/>
  <c r="Q471" i="27" s="1" a="1"/>
  <c r="Q471" i="27" s="1"/>
  <c r="M471" i="27"/>
  <c r="P470" i="27"/>
  <c r="M470" i="27"/>
  <c r="P469" i="27"/>
  <c r="Q469" i="27" s="1" a="1"/>
  <c r="Q469" i="27" s="1"/>
  <c r="M469" i="27"/>
  <c r="P468" i="27"/>
  <c r="M468" i="27"/>
  <c r="P467" i="27"/>
  <c r="Q467" i="27" s="1" a="1"/>
  <c r="Q467" i="27" s="1"/>
  <c r="M467" i="27"/>
  <c r="P466" i="27"/>
  <c r="Q466" i="27" s="1" a="1"/>
  <c r="Q466" i="27" s="1"/>
  <c r="M466" i="27"/>
  <c r="P465" i="27"/>
  <c r="M465" i="27"/>
  <c r="P464" i="27"/>
  <c r="Q464" i="27" s="1" a="1"/>
  <c r="Q464" i="27" s="1"/>
  <c r="M464" i="27"/>
  <c r="P463" i="27"/>
  <c r="Q463" i="27" s="1" a="1"/>
  <c r="Q463" i="27" s="1"/>
  <c r="M463" i="27"/>
  <c r="P462" i="27"/>
  <c r="Q462" i="27" s="1" a="1"/>
  <c r="Q462" i="27" s="1"/>
  <c r="M462" i="27"/>
  <c r="P461" i="27"/>
  <c r="Q461" i="27" s="1" a="1"/>
  <c r="Q461" i="27" s="1"/>
  <c r="M461" i="27"/>
  <c r="P460" i="27"/>
  <c r="M460" i="27"/>
  <c r="P459" i="27"/>
  <c r="M459" i="27"/>
  <c r="P458" i="27"/>
  <c r="M458" i="27"/>
  <c r="P457" i="27"/>
  <c r="Q457" i="27" s="1" a="1"/>
  <c r="Q457" i="27" s="1"/>
  <c r="M457" i="27"/>
  <c r="Q456" i="27" a="1"/>
  <c r="Q456" i="27" s="1"/>
  <c r="M456" i="27"/>
  <c r="Q455" i="27" a="1"/>
  <c r="Q455" i="27" s="1"/>
  <c r="M455" i="27"/>
  <c r="Q454" i="27" a="1"/>
  <c r="Q454" i="27" s="1"/>
  <c r="M454" i="27"/>
  <c r="Q453" i="27" a="1"/>
  <c r="Q453" i="27" s="1"/>
  <c r="M453" i="27"/>
  <c r="P452" i="27"/>
  <c r="Q452" i="27" s="1" a="1"/>
  <c r="Q452" i="27" s="1"/>
  <c r="M452" i="27"/>
  <c r="P451" i="27"/>
  <c r="Q451" i="27" s="1" a="1"/>
  <c r="Q451" i="27" s="1"/>
  <c r="M451" i="27"/>
  <c r="P450" i="27"/>
  <c r="Q450" i="27" s="1" a="1"/>
  <c r="Q450" i="27" s="1"/>
  <c r="M450" i="27"/>
  <c r="P449" i="27"/>
  <c r="M449" i="27"/>
  <c r="P448" i="27"/>
  <c r="M448" i="27"/>
  <c r="P447" i="27"/>
  <c r="M447" i="27"/>
  <c r="P446" i="27"/>
  <c r="Q446" i="27" s="1" a="1"/>
  <c r="Q446" i="27" s="1"/>
  <c r="M446" i="27"/>
  <c r="P445" i="27"/>
  <c r="Q445" i="27" s="1" a="1"/>
  <c r="Q445" i="27" s="1"/>
  <c r="M445" i="27"/>
  <c r="P444" i="27"/>
  <c r="Q444" i="27" s="1" a="1"/>
  <c r="Q444" i="27" s="1"/>
  <c r="M444" i="27"/>
  <c r="P443" i="27"/>
  <c r="Q443" i="27" s="1" a="1"/>
  <c r="Q443" i="27" s="1"/>
  <c r="M443" i="27"/>
  <c r="P442" i="27"/>
  <c r="Q442" i="27" s="1" a="1"/>
  <c r="Q442" i="27" s="1"/>
  <c r="M442" i="27"/>
  <c r="P441" i="27"/>
  <c r="Q441" i="27" s="1" a="1"/>
  <c r="Q441" i="27" s="1"/>
  <c r="M441" i="27"/>
  <c r="P440" i="27"/>
  <c r="Q440" i="27" s="1" a="1"/>
  <c r="Q440" i="27" s="1"/>
  <c r="M440" i="27"/>
  <c r="P439" i="27"/>
  <c r="Q439" i="27" s="1" a="1"/>
  <c r="Q439" i="27" s="1"/>
  <c r="M439" i="27"/>
  <c r="P438" i="27"/>
  <c r="Q438" i="27" s="1" a="1"/>
  <c r="Q438" i="27" s="1"/>
  <c r="M438" i="27"/>
  <c r="P437" i="27"/>
  <c r="M437" i="27"/>
  <c r="P436" i="27"/>
  <c r="M436" i="27"/>
  <c r="P435" i="27"/>
  <c r="M435" i="27"/>
  <c r="P434" i="27"/>
  <c r="Q434" i="27" s="1" a="1"/>
  <c r="Q434" i="27" s="1"/>
  <c r="M434" i="27"/>
  <c r="Q433" i="27" a="1"/>
  <c r="Q433" i="27" s="1"/>
  <c r="M433" i="27"/>
  <c r="Q432" i="27" a="1"/>
  <c r="Q432" i="27" s="1"/>
  <c r="M432" i="27"/>
  <c r="P431" i="27"/>
  <c r="Q431" i="27" s="1" a="1"/>
  <c r="Q431" i="27" s="1"/>
  <c r="M431" i="27"/>
  <c r="P430" i="27"/>
  <c r="Q430" i="27" s="1" a="1"/>
  <c r="Q430" i="27" s="1"/>
  <c r="M430" i="27"/>
  <c r="Q429" i="27" a="1"/>
  <c r="Q429" i="27" s="1"/>
  <c r="P429" i="27"/>
  <c r="M429" i="27"/>
  <c r="P428" i="27"/>
  <c r="Q428" i="27" s="1" a="1"/>
  <c r="Q428" i="27" s="1"/>
  <c r="M428" i="27"/>
  <c r="P427" i="27"/>
  <c r="M427" i="27"/>
  <c r="P426" i="27"/>
  <c r="M426" i="27"/>
  <c r="P425" i="27"/>
  <c r="M425" i="27"/>
  <c r="P424" i="27"/>
  <c r="Q424" i="27" s="1" a="1"/>
  <c r="Q424" i="27" s="1"/>
  <c r="M424" i="27"/>
  <c r="P423" i="27"/>
  <c r="Q423" i="27" s="1" a="1"/>
  <c r="Q423" i="27" s="1"/>
  <c r="M423" i="27"/>
  <c r="P422" i="27"/>
  <c r="Q422" i="27" s="1" a="1"/>
  <c r="Q422" i="27" s="1"/>
  <c r="M422" i="27"/>
  <c r="P421" i="27"/>
  <c r="Q421" i="27" s="1" a="1"/>
  <c r="Q421" i="27" s="1"/>
  <c r="M421" i="27"/>
  <c r="P420" i="27"/>
  <c r="Q420" i="27" s="1" a="1"/>
  <c r="Q420" i="27" s="1"/>
  <c r="M420" i="27"/>
  <c r="P419" i="27"/>
  <c r="Q419" i="27" s="1" a="1"/>
  <c r="Q419" i="27" s="1"/>
  <c r="M419" i="27"/>
  <c r="P418" i="27"/>
  <c r="Q418" i="27" s="1" a="1"/>
  <c r="Q418" i="27" s="1"/>
  <c r="M418" i="27"/>
  <c r="P417" i="27"/>
  <c r="Q417" i="27" s="1" a="1"/>
  <c r="Q417" i="27" s="1"/>
  <c r="M417" i="27"/>
  <c r="P416" i="27"/>
  <c r="Q416" i="27" s="1" a="1"/>
  <c r="Q416" i="27" s="1"/>
  <c r="M416" i="27"/>
  <c r="P415" i="27"/>
  <c r="Q415" i="27" s="1" a="1"/>
  <c r="Q415" i="27" s="1"/>
  <c r="M415" i="27"/>
  <c r="Q414" i="27" a="1"/>
  <c r="Q414" i="27" s="1"/>
  <c r="P414" i="27"/>
  <c r="M414" i="27"/>
  <c r="M413" i="27"/>
  <c r="P412" i="27"/>
  <c r="Q412" i="27" s="1" a="1"/>
  <c r="Q412" i="27" s="1"/>
  <c r="M412" i="27"/>
  <c r="P411" i="27"/>
  <c r="Q411" i="27" s="1" a="1"/>
  <c r="Q411" i="27" s="1"/>
  <c r="M411" i="27"/>
  <c r="P410" i="27"/>
  <c r="Q410" i="27" s="1" a="1"/>
  <c r="Q410" i="27" s="1"/>
  <c r="M410" i="27"/>
  <c r="P409" i="27"/>
  <c r="Q409" i="27" s="1" a="1"/>
  <c r="Q409" i="27" s="1"/>
  <c r="M409" i="27"/>
  <c r="P408" i="27"/>
  <c r="M408" i="27"/>
  <c r="P407" i="27"/>
  <c r="Q407" i="27" s="1" a="1"/>
  <c r="Q407" i="27" s="1"/>
  <c r="M407" i="27"/>
  <c r="P406" i="27"/>
  <c r="Q406" i="27" s="1" a="1"/>
  <c r="Q406" i="27" s="1"/>
  <c r="M406" i="27"/>
  <c r="P405" i="27"/>
  <c r="Q405" i="27" s="1" a="1"/>
  <c r="Q405" i="27" s="1"/>
  <c r="M405" i="27"/>
  <c r="P404" i="27"/>
  <c r="Q404" i="27" s="1" a="1"/>
  <c r="Q404" i="27" s="1"/>
  <c r="M404" i="27"/>
  <c r="P403" i="27"/>
  <c r="Q403" i="27" s="1" a="1"/>
  <c r="Q403" i="27" s="1"/>
  <c r="M403" i="27"/>
  <c r="P402" i="27"/>
  <c r="Q402" i="27" s="1" a="1"/>
  <c r="Q402" i="27" s="1"/>
  <c r="M402" i="27"/>
  <c r="P401" i="27"/>
  <c r="Q401" i="27" s="1" a="1"/>
  <c r="Q401" i="27" s="1"/>
  <c r="M401" i="27"/>
  <c r="P400" i="27"/>
  <c r="Q400" i="27" s="1" a="1"/>
  <c r="Q400" i="27" s="1"/>
  <c r="M400" i="27"/>
  <c r="P399" i="27"/>
  <c r="Q399" i="27" s="1" a="1"/>
  <c r="Q399" i="27" s="1"/>
  <c r="M399" i="27"/>
  <c r="P398" i="27"/>
  <c r="Q398" i="27" s="1" a="1"/>
  <c r="Q398" i="27" s="1"/>
  <c r="M398" i="27"/>
  <c r="P397" i="27"/>
  <c r="Q397" i="27" s="1" a="1"/>
  <c r="Q397" i="27" s="1"/>
  <c r="M397" i="27"/>
  <c r="P396" i="27"/>
  <c r="Q396" i="27" s="1" a="1"/>
  <c r="Q396" i="27" s="1"/>
  <c r="M396" i="27"/>
  <c r="P395" i="27"/>
  <c r="Q395" i="27" s="1" a="1"/>
  <c r="Q395" i="27" s="1"/>
  <c r="M395" i="27"/>
  <c r="Q394" i="27" a="1"/>
  <c r="Q394" i="27" s="1"/>
  <c r="P394" i="27"/>
  <c r="M394" i="27"/>
  <c r="P393" i="27"/>
  <c r="Q393" i="27" s="1" a="1"/>
  <c r="Q393" i="27" s="1"/>
  <c r="M393" i="27"/>
  <c r="P392" i="27"/>
  <c r="Q392" i="27" s="1" a="1"/>
  <c r="Q392" i="27" s="1"/>
  <c r="M392" i="27"/>
  <c r="P391" i="27"/>
  <c r="Q391" i="27" s="1" a="1"/>
  <c r="Q391" i="27" s="1"/>
  <c r="M391" i="27"/>
  <c r="P390" i="27"/>
  <c r="Q390" i="27" s="1" a="1"/>
  <c r="Q390" i="27" s="1"/>
  <c r="M390" i="27"/>
  <c r="P389" i="27"/>
  <c r="Q389" i="27" s="1" a="1"/>
  <c r="Q389" i="27" s="1"/>
  <c r="M389" i="27"/>
  <c r="P388" i="27"/>
  <c r="Q388" i="27" s="1" a="1"/>
  <c r="Q388" i="27" s="1"/>
  <c r="M388" i="27"/>
  <c r="P387" i="27"/>
  <c r="Q387" i="27" s="1" a="1"/>
  <c r="Q387" i="27" s="1"/>
  <c r="M387" i="27"/>
  <c r="P386" i="27"/>
  <c r="Q386" i="27" s="1" a="1"/>
  <c r="Q386" i="27" s="1"/>
  <c r="M386" i="27"/>
  <c r="P385" i="27"/>
  <c r="Q385" i="27" s="1" a="1"/>
  <c r="Q385" i="27" s="1"/>
  <c r="M385" i="27"/>
  <c r="P384" i="27"/>
  <c r="M384" i="27"/>
  <c r="P383" i="27"/>
  <c r="M383" i="27"/>
  <c r="P382" i="27"/>
  <c r="M382" i="27"/>
  <c r="P381" i="27"/>
  <c r="Q381" i="27" s="1" a="1"/>
  <c r="Q381" i="27" s="1"/>
  <c r="M381" i="27"/>
  <c r="P380" i="27"/>
  <c r="Q380" i="27" s="1" a="1"/>
  <c r="Q380" i="27" s="1"/>
  <c r="M380" i="27"/>
  <c r="P379" i="27"/>
  <c r="Q379" i="27" s="1" a="1"/>
  <c r="Q379" i="27" s="1"/>
  <c r="M379" i="27"/>
  <c r="P378" i="27"/>
  <c r="Q378" i="27" s="1" a="1"/>
  <c r="Q378" i="27" s="1"/>
  <c r="M378" i="27"/>
  <c r="P377" i="27"/>
  <c r="Q377" i="27" s="1" a="1"/>
  <c r="Q377" i="27" s="1"/>
  <c r="M377" i="27"/>
  <c r="P376" i="27"/>
  <c r="Q376" i="27" s="1" a="1"/>
  <c r="Q376" i="27" s="1"/>
  <c r="M376" i="27"/>
  <c r="P375" i="27"/>
  <c r="M375" i="27"/>
  <c r="P374" i="27"/>
  <c r="M374" i="27"/>
  <c r="P373" i="27"/>
  <c r="M373" i="27"/>
  <c r="P372" i="27"/>
  <c r="Q372" i="27" s="1" a="1"/>
  <c r="Q372" i="27" s="1"/>
  <c r="M372" i="27"/>
  <c r="P371" i="27"/>
  <c r="Q371" i="27" s="1" a="1"/>
  <c r="Q371" i="27" s="1"/>
  <c r="M371" i="27"/>
  <c r="P370" i="27"/>
  <c r="Q370" i="27" s="1" a="1"/>
  <c r="Q370" i="27" s="1"/>
  <c r="M370" i="27"/>
  <c r="P369" i="27"/>
  <c r="Q369" i="27" s="1" a="1"/>
  <c r="Q369" i="27" s="1"/>
  <c r="M369" i="27"/>
  <c r="P368" i="27"/>
  <c r="Q368" i="27" s="1" a="1"/>
  <c r="Q368" i="27" s="1"/>
  <c r="M368" i="27"/>
  <c r="P367" i="27"/>
  <c r="M367" i="27"/>
  <c r="P366" i="27"/>
  <c r="M366" i="27"/>
  <c r="P365" i="27"/>
  <c r="M365" i="27"/>
  <c r="Q364" i="27" a="1"/>
  <c r="Q364" i="27" s="1"/>
  <c r="M364" i="27"/>
  <c r="Q363" i="27" a="1"/>
  <c r="Q363" i="27" s="1"/>
  <c r="M363" i="27"/>
  <c r="Q362" i="27" a="1"/>
  <c r="Q362" i="27" s="1"/>
  <c r="M362" i="27"/>
  <c r="P361" i="27"/>
  <c r="Q361" i="27" s="1" a="1"/>
  <c r="Q361" i="27" s="1"/>
  <c r="M361" i="27"/>
  <c r="P360" i="27"/>
  <c r="Q360" i="27" s="1" a="1"/>
  <c r="Q360" i="27" s="1"/>
  <c r="M360" i="27"/>
  <c r="P359" i="27"/>
  <c r="M359" i="27"/>
  <c r="P358" i="27"/>
  <c r="M358" i="27"/>
  <c r="P357" i="27"/>
  <c r="M357" i="27"/>
  <c r="P356" i="27"/>
  <c r="Q356" i="27" s="1" a="1"/>
  <c r="Q356" i="27" s="1"/>
  <c r="M356" i="27"/>
  <c r="P355" i="27"/>
  <c r="Q355" i="27" s="1" a="1"/>
  <c r="Q355" i="27" s="1"/>
  <c r="M355" i="27"/>
  <c r="P354" i="27"/>
  <c r="Q354" i="27" s="1" a="1"/>
  <c r="Q354" i="27" s="1"/>
  <c r="M354" i="27"/>
  <c r="P353" i="27"/>
  <c r="Q353" i="27" s="1" a="1"/>
  <c r="Q353" i="27" s="1"/>
  <c r="M353" i="27"/>
  <c r="P352" i="27"/>
  <c r="Q352" i="27" s="1" a="1"/>
  <c r="Q352" i="27" s="1"/>
  <c r="M352" i="27"/>
  <c r="P351" i="27"/>
  <c r="Q351" i="27" s="1" a="1"/>
  <c r="Q351" i="27" s="1"/>
  <c r="M351" i="27"/>
  <c r="P350" i="27"/>
  <c r="Q350" i="27" s="1" a="1"/>
  <c r="Q350" i="27" s="1"/>
  <c r="M350" i="27"/>
  <c r="P349" i="27"/>
  <c r="Q349" i="27" s="1" a="1"/>
  <c r="Q349" i="27" s="1"/>
  <c r="M349" i="27"/>
  <c r="P348" i="27"/>
  <c r="Q348" i="27" s="1" a="1"/>
  <c r="Q348" i="27" s="1"/>
  <c r="M348" i="27"/>
  <c r="P347" i="27"/>
  <c r="Q347" i="27" s="1" a="1"/>
  <c r="Q347" i="27" s="1"/>
  <c r="M347" i="27"/>
  <c r="P346" i="27"/>
  <c r="Q346" i="27" s="1" a="1"/>
  <c r="Q346" i="27" s="1"/>
  <c r="M346" i="27"/>
  <c r="P345" i="27"/>
  <c r="Q345" i="27" s="1" a="1"/>
  <c r="Q345" i="27" s="1"/>
  <c r="M345" i="27"/>
  <c r="P344" i="27"/>
  <c r="Q344" i="27" s="1" a="1"/>
  <c r="Q344" i="27" s="1"/>
  <c r="M344" i="27"/>
  <c r="P343" i="27"/>
  <c r="M343" i="27"/>
  <c r="P342" i="27"/>
  <c r="M342" i="27"/>
  <c r="P341" i="27"/>
  <c r="M341" i="27"/>
  <c r="P340" i="27"/>
  <c r="Q340" i="27" s="1" a="1"/>
  <c r="Q340" i="27" s="1"/>
  <c r="M340" i="27"/>
  <c r="P339" i="27"/>
  <c r="Q339" i="27" s="1" a="1"/>
  <c r="Q339" i="27" s="1"/>
  <c r="M339" i="27"/>
  <c r="P338" i="27"/>
  <c r="M338" i="27"/>
  <c r="P337" i="27"/>
  <c r="M337" i="27"/>
  <c r="P336" i="27"/>
  <c r="M336" i="27"/>
  <c r="P335" i="27"/>
  <c r="Q335" i="27" s="1" a="1"/>
  <c r="Q335" i="27" s="1"/>
  <c r="M335" i="27"/>
  <c r="P334" i="27"/>
  <c r="Q334" i="27" s="1" a="1"/>
  <c r="Q334" i="27" s="1"/>
  <c r="M334" i="27"/>
  <c r="P333" i="27"/>
  <c r="Q333" i="27" s="1" a="1"/>
  <c r="Q333" i="27" s="1"/>
  <c r="M333" i="27"/>
  <c r="P332" i="27"/>
  <c r="Q332" i="27" s="1" a="1"/>
  <c r="Q332" i="27" s="1"/>
  <c r="M332" i="27"/>
  <c r="P331" i="27"/>
  <c r="Q331" i="27" s="1" a="1"/>
  <c r="Q331" i="27" s="1"/>
  <c r="M331" i="27"/>
  <c r="P330" i="27"/>
  <c r="Q330" i="27" s="1" a="1"/>
  <c r="Q330" i="27" s="1"/>
  <c r="M330" i="27"/>
  <c r="P329" i="27"/>
  <c r="Q329" i="27" s="1" a="1"/>
  <c r="Q329" i="27" s="1"/>
  <c r="M329" i="27"/>
  <c r="P328" i="27"/>
  <c r="M328" i="27"/>
  <c r="P327" i="27"/>
  <c r="M327" i="27"/>
  <c r="P326" i="27"/>
  <c r="M326" i="27"/>
  <c r="P325" i="27"/>
  <c r="Q325" i="27" s="1" a="1"/>
  <c r="Q325" i="27" s="1"/>
  <c r="M325" i="27"/>
  <c r="P324" i="27"/>
  <c r="Q324" i="27" s="1" a="1"/>
  <c r="Q324" i="27" s="1"/>
  <c r="M324" i="27"/>
  <c r="P323" i="27"/>
  <c r="Q323" i="27" s="1" a="1"/>
  <c r="Q323" i="27" s="1"/>
  <c r="M323" i="27"/>
  <c r="P322" i="27"/>
  <c r="Q322" i="27" s="1" a="1"/>
  <c r="Q322" i="27" s="1"/>
  <c r="M322" i="27"/>
  <c r="P321" i="27"/>
  <c r="Q321" i="27" s="1" a="1"/>
  <c r="Q321" i="27" s="1"/>
  <c r="M321" i="27"/>
  <c r="P320" i="27"/>
  <c r="Q320" i="27" s="1" a="1"/>
  <c r="Q320" i="27" s="1"/>
  <c r="M320" i="27"/>
  <c r="P319" i="27"/>
  <c r="Q319" i="27" s="1" a="1"/>
  <c r="Q319" i="27" s="1"/>
  <c r="M319" i="27"/>
  <c r="P318" i="27"/>
  <c r="M318" i="27"/>
  <c r="P317" i="27"/>
  <c r="M317" i="27"/>
  <c r="P316" i="27"/>
  <c r="M316" i="27"/>
  <c r="P315" i="27"/>
  <c r="Q315" i="27" s="1" a="1"/>
  <c r="Q315" i="27" s="1"/>
  <c r="M315" i="27"/>
  <c r="P314" i="27"/>
  <c r="Q314" i="27" s="1" a="1"/>
  <c r="Q314" i="27" s="1"/>
  <c r="M314" i="27"/>
  <c r="P313" i="27"/>
  <c r="Q313" i="27" s="1" a="1"/>
  <c r="Q313" i="27" s="1"/>
  <c r="M313" i="27"/>
  <c r="P312" i="27"/>
  <c r="Q312" i="27" s="1" a="1"/>
  <c r="Q312" i="27" s="1"/>
  <c r="M312" i="27"/>
  <c r="P311" i="27"/>
  <c r="Q311" i="27" s="1" a="1"/>
  <c r="Q311" i="27" s="1"/>
  <c r="M311" i="27"/>
  <c r="P310" i="27"/>
  <c r="Q310" i="27" s="1" a="1"/>
  <c r="Q310" i="27" s="1"/>
  <c r="M310" i="27"/>
  <c r="P309" i="27"/>
  <c r="Q309" i="27" s="1" a="1"/>
  <c r="Q309" i="27" s="1"/>
  <c r="M309" i="27"/>
  <c r="P308" i="27"/>
  <c r="Q308" i="27" s="1" a="1"/>
  <c r="Q308" i="27" s="1"/>
  <c r="M308" i="27"/>
  <c r="P307" i="27"/>
  <c r="Q307" i="27" s="1" a="1"/>
  <c r="Q307" i="27" s="1"/>
  <c r="M307" i="27"/>
  <c r="P306" i="27"/>
  <c r="Q306" i="27" s="1" a="1"/>
  <c r="Q306" i="27" s="1"/>
  <c r="M306" i="27"/>
  <c r="P305" i="27"/>
  <c r="Q305" i="27" s="1" a="1"/>
  <c r="Q305" i="27" s="1"/>
  <c r="M305" i="27"/>
  <c r="P304" i="27"/>
  <c r="Q304" i="27" s="1" a="1"/>
  <c r="Q304" i="27" s="1"/>
  <c r="M304" i="27"/>
  <c r="P303" i="27"/>
  <c r="Q303" i="27" s="1" a="1"/>
  <c r="Q303" i="27" s="1"/>
  <c r="M303" i="27"/>
  <c r="P302" i="27"/>
  <c r="Q302" i="27" s="1" a="1"/>
  <c r="Q302" i="27" s="1"/>
  <c r="M302" i="27"/>
  <c r="P301" i="27"/>
  <c r="Q301" i="27" s="1" a="1"/>
  <c r="Q301" i="27" s="1"/>
  <c r="M301" i="27"/>
  <c r="P300" i="27"/>
  <c r="Q300" i="27" s="1" a="1"/>
  <c r="Q300" i="27" s="1"/>
  <c r="M300" i="27"/>
  <c r="P299" i="27"/>
  <c r="Q299" i="27" s="1" a="1"/>
  <c r="Q299" i="27" s="1"/>
  <c r="M299" i="27"/>
  <c r="P298" i="27"/>
  <c r="Q298" i="27" s="1" a="1"/>
  <c r="Q298" i="27" s="1"/>
  <c r="M298" i="27"/>
  <c r="P297" i="27"/>
  <c r="Q297" i="27" s="1" a="1"/>
  <c r="Q297" i="27" s="1"/>
  <c r="M297" i="27"/>
  <c r="P296" i="27"/>
  <c r="Q296" i="27" s="1" a="1"/>
  <c r="Q296" i="27" s="1"/>
  <c r="M296" i="27"/>
  <c r="P295" i="27"/>
  <c r="Q295" i="27" s="1" a="1"/>
  <c r="Q295" i="27" s="1"/>
  <c r="M295" i="27"/>
  <c r="P294" i="27"/>
  <c r="Q294" i="27" s="1" a="1"/>
  <c r="Q294" i="27" s="1"/>
  <c r="M294" i="27"/>
  <c r="P293" i="27"/>
  <c r="Q293" i="27" s="1" a="1"/>
  <c r="Q293" i="27" s="1"/>
  <c r="M293" i="27"/>
  <c r="P292" i="27"/>
  <c r="Q292" i="27" s="1" a="1"/>
  <c r="Q292" i="27" s="1"/>
  <c r="M292" i="27"/>
  <c r="P291" i="27"/>
  <c r="Q291" i="27" s="1" a="1"/>
  <c r="Q291" i="27" s="1"/>
  <c r="M291" i="27"/>
  <c r="P290" i="27"/>
  <c r="Q290" i="27" s="1" a="1"/>
  <c r="Q290" i="27" s="1"/>
  <c r="M290" i="27"/>
  <c r="P289" i="27"/>
  <c r="Q289" i="27" s="1" a="1"/>
  <c r="Q289" i="27" s="1"/>
  <c r="M289" i="27"/>
  <c r="P288" i="27"/>
  <c r="Q288" i="27" s="1" a="1"/>
  <c r="Q288" i="27" s="1"/>
  <c r="M288" i="27"/>
  <c r="P287" i="27"/>
  <c r="Q287" i="27" s="1" a="1"/>
  <c r="Q287" i="27" s="1"/>
  <c r="M287" i="27"/>
  <c r="P286" i="27"/>
  <c r="Q286" i="27" s="1" a="1"/>
  <c r="Q286" i="27" s="1"/>
  <c r="M286" i="27"/>
  <c r="P285" i="27"/>
  <c r="Q285" i="27" s="1" a="1"/>
  <c r="Q285" i="27" s="1"/>
  <c r="M285" i="27"/>
  <c r="P284" i="27"/>
  <c r="M284" i="27"/>
  <c r="P283" i="27"/>
  <c r="M283" i="27"/>
  <c r="P282" i="27"/>
  <c r="M282" i="27"/>
  <c r="P281" i="27"/>
  <c r="Q281" i="27" s="1" a="1"/>
  <c r="Q281" i="27" s="1"/>
  <c r="M281" i="27"/>
  <c r="P280" i="27"/>
  <c r="Q280" i="27" s="1" a="1"/>
  <c r="Q280" i="27" s="1"/>
  <c r="M280" i="27"/>
  <c r="P279" i="27"/>
  <c r="Q279" i="27" s="1" a="1"/>
  <c r="Q279" i="27" s="1"/>
  <c r="M279" i="27"/>
  <c r="P278" i="27"/>
  <c r="Q278" i="27" s="1" a="1"/>
  <c r="Q278" i="27" s="1"/>
  <c r="M278" i="27"/>
  <c r="P277" i="27"/>
  <c r="Q277" i="27" s="1" a="1"/>
  <c r="Q277" i="27" s="1"/>
  <c r="M277" i="27"/>
  <c r="P276" i="27"/>
  <c r="Q276" i="27" s="1" a="1"/>
  <c r="Q276" i="27" s="1"/>
  <c r="M276" i="27"/>
  <c r="P275" i="27"/>
  <c r="Q275" i="27" s="1" a="1"/>
  <c r="Q275" i="27" s="1"/>
  <c r="M275" i="27"/>
  <c r="P274" i="27"/>
  <c r="Q274" i="27" s="1" a="1"/>
  <c r="Q274" i="27" s="1"/>
  <c r="M274" i="27"/>
  <c r="P273" i="27"/>
  <c r="Q273" i="27" s="1" a="1"/>
  <c r="Q273" i="27" s="1"/>
  <c r="M273" i="27"/>
  <c r="P272" i="27"/>
  <c r="Q272" i="27" s="1" a="1"/>
  <c r="Q272" i="27" s="1"/>
  <c r="M272" i="27"/>
  <c r="P271" i="27"/>
  <c r="Q271" i="27" s="1" a="1"/>
  <c r="Q271" i="27" s="1"/>
  <c r="M271" i="27"/>
  <c r="P270" i="27"/>
  <c r="Q270" i="27" s="1" a="1"/>
  <c r="Q270" i="27" s="1"/>
  <c r="M270" i="27"/>
  <c r="P269" i="27"/>
  <c r="Q269" i="27" s="1" a="1"/>
  <c r="Q269" i="27" s="1"/>
  <c r="M269" i="27"/>
  <c r="P268" i="27"/>
  <c r="Q268" i="27" s="1" a="1"/>
  <c r="Q268" i="27" s="1"/>
  <c r="M268" i="27"/>
  <c r="P267" i="27"/>
  <c r="Q267" i="27" s="1" a="1"/>
  <c r="Q267" i="27" s="1"/>
  <c r="M267" i="27"/>
  <c r="P266" i="27"/>
  <c r="Q266" i="27" s="1" a="1"/>
  <c r="Q266" i="27" s="1"/>
  <c r="M266" i="27"/>
  <c r="P265" i="27"/>
  <c r="Q265" i="27" s="1" a="1"/>
  <c r="Q265" i="27" s="1"/>
  <c r="M265" i="27"/>
  <c r="P264" i="27"/>
  <c r="Q264" i="27" s="1" a="1"/>
  <c r="Q264" i="27" s="1"/>
  <c r="M264" i="27"/>
  <c r="P263" i="27"/>
  <c r="Q263" i="27" s="1" a="1"/>
  <c r="Q263" i="27" s="1"/>
  <c r="M263" i="27"/>
  <c r="P262" i="27"/>
  <c r="Q262" i="27" s="1" a="1"/>
  <c r="Q262" i="27" s="1"/>
  <c r="M262" i="27"/>
  <c r="Q261" i="27" a="1"/>
  <c r="Q261" i="27" s="1"/>
  <c r="P261" i="27"/>
  <c r="M261" i="27"/>
  <c r="Q260" i="27" a="1"/>
  <c r="Q260" i="27" s="1"/>
  <c r="P260" i="27"/>
  <c r="M260" i="27"/>
  <c r="P259" i="27"/>
  <c r="Q259" i="27" s="1" a="1"/>
  <c r="Q259" i="27" s="1"/>
  <c r="M259" i="27"/>
  <c r="Q258" i="27" a="1"/>
  <c r="Q258" i="27" s="1"/>
  <c r="P258" i="27"/>
  <c r="M258" i="27"/>
  <c r="P257" i="27"/>
  <c r="Q257" i="27" s="1" a="1"/>
  <c r="Q257" i="27" s="1"/>
  <c r="M257" i="27"/>
  <c r="P256" i="27"/>
  <c r="Q256" i="27" s="1" a="1"/>
  <c r="Q256" i="27" s="1"/>
  <c r="M256" i="27"/>
  <c r="P255" i="27"/>
  <c r="M255" i="27"/>
  <c r="P254" i="27"/>
  <c r="M254" i="27"/>
  <c r="P253" i="27"/>
  <c r="M253" i="27"/>
  <c r="P252" i="27"/>
  <c r="Q252" i="27" s="1" a="1"/>
  <c r="Q252" i="27" s="1"/>
  <c r="M252" i="27"/>
  <c r="P251" i="27"/>
  <c r="Q251" i="27" s="1" a="1"/>
  <c r="Q251" i="27" s="1"/>
  <c r="M251" i="27"/>
  <c r="P250" i="27"/>
  <c r="Q250" i="27" s="1" a="1"/>
  <c r="Q250" i="27" s="1"/>
  <c r="M250" i="27"/>
  <c r="P249" i="27"/>
  <c r="Q249" i="27" s="1" a="1"/>
  <c r="Q249" i="27" s="1"/>
  <c r="M249" i="27"/>
  <c r="P248" i="27"/>
  <c r="Q248" i="27" s="1" a="1"/>
  <c r="Q248" i="27" s="1"/>
  <c r="M248" i="27"/>
  <c r="P247" i="27"/>
  <c r="Q247" i="27" s="1" a="1"/>
  <c r="Q247" i="27" s="1"/>
  <c r="M247" i="27"/>
  <c r="P246" i="27"/>
  <c r="Q246" i="27" s="1" a="1"/>
  <c r="Q246" i="27" s="1"/>
  <c r="M246" i="27"/>
  <c r="P245" i="27"/>
  <c r="Q245" i="27" s="1" a="1"/>
  <c r="Q245" i="27" s="1"/>
  <c r="M245" i="27"/>
  <c r="P244" i="27"/>
  <c r="Q244" i="27" s="1" a="1"/>
  <c r="Q244" i="27" s="1"/>
  <c r="M244" i="27"/>
  <c r="P243" i="27"/>
  <c r="Q243" i="27" s="1" a="1"/>
  <c r="Q243" i="27" s="1"/>
  <c r="M243" i="27"/>
  <c r="P242" i="27"/>
  <c r="Q242" i="27" s="1" a="1"/>
  <c r="Q242" i="27" s="1"/>
  <c r="M242" i="27"/>
  <c r="P241" i="27"/>
  <c r="Q241" i="27" s="1" a="1"/>
  <c r="Q241" i="27" s="1"/>
  <c r="M241" i="27"/>
  <c r="Q240" i="27" a="1"/>
  <c r="Q240" i="27" s="1"/>
  <c r="P240" i="27"/>
  <c r="M240" i="27"/>
  <c r="P239" i="27"/>
  <c r="Q239" i="27" s="1" a="1"/>
  <c r="Q239" i="27" s="1"/>
  <c r="M239" i="27"/>
  <c r="P238" i="27"/>
  <c r="Q238" i="27" s="1" a="1"/>
  <c r="Q238" i="27" s="1"/>
  <c r="M238" i="27"/>
  <c r="P237" i="27"/>
  <c r="Q237" i="27" s="1" a="1"/>
  <c r="Q237" i="27" s="1"/>
  <c r="M237" i="27"/>
  <c r="P236" i="27"/>
  <c r="M236" i="27"/>
  <c r="P235" i="27"/>
  <c r="M235" i="27"/>
  <c r="P234" i="27"/>
  <c r="M234" i="27"/>
  <c r="P233" i="27"/>
  <c r="Q233" i="27" s="1" a="1"/>
  <c r="Q233" i="27" s="1"/>
  <c r="M233" i="27"/>
  <c r="P232" i="27"/>
  <c r="Q232" i="27" s="1" a="1"/>
  <c r="Q232" i="27" s="1"/>
  <c r="M232" i="27"/>
  <c r="P231" i="27"/>
  <c r="Q231" i="27" s="1" a="1"/>
  <c r="Q231" i="27" s="1"/>
  <c r="M231" i="27"/>
  <c r="P230" i="27"/>
  <c r="Q230" i="27" s="1" a="1"/>
  <c r="Q230" i="27" s="1"/>
  <c r="M230" i="27"/>
  <c r="P229" i="27"/>
  <c r="Q229" i="27" s="1" a="1"/>
  <c r="Q229" i="27" s="1"/>
  <c r="M229" i="27"/>
  <c r="P228" i="27"/>
  <c r="Q228" i="27" s="1" a="1"/>
  <c r="Q228" i="27" s="1"/>
  <c r="M228" i="27"/>
  <c r="P227" i="27"/>
  <c r="Q227" i="27" s="1" a="1"/>
  <c r="Q227" i="27" s="1"/>
  <c r="M227" i="27"/>
  <c r="P226" i="27"/>
  <c r="M226" i="27"/>
  <c r="P225" i="27"/>
  <c r="M225" i="27"/>
  <c r="P224" i="27"/>
  <c r="Q224" i="27" s="1" a="1"/>
  <c r="Q224" i="27" s="1"/>
  <c r="M224" i="27"/>
  <c r="P223" i="27"/>
  <c r="Q223" i="27" s="1" a="1"/>
  <c r="Q223" i="27" s="1"/>
  <c r="M223" i="27"/>
  <c r="P222" i="27"/>
  <c r="Q222" i="27" s="1" a="1"/>
  <c r="Q222" i="27" s="1"/>
  <c r="M222" i="27"/>
  <c r="P221" i="27"/>
  <c r="Q221" i="27" s="1" a="1"/>
  <c r="Q221" i="27" s="1"/>
  <c r="M221" i="27"/>
  <c r="P220" i="27"/>
  <c r="Q220" i="27" s="1" a="1"/>
  <c r="Q220" i="27" s="1"/>
  <c r="M220" i="27"/>
  <c r="P219" i="27"/>
  <c r="Q219" i="27" s="1" a="1"/>
  <c r="Q219" i="27" s="1"/>
  <c r="M219" i="27"/>
  <c r="P218" i="27"/>
  <c r="Q218" i="27" s="1" a="1"/>
  <c r="Q218" i="27" s="1"/>
  <c r="M218" i="27"/>
  <c r="P217" i="27"/>
  <c r="Q217" i="27" s="1" a="1"/>
  <c r="Q217" i="27" s="1"/>
  <c r="M217" i="27"/>
  <c r="P216" i="27"/>
  <c r="Q216" i="27" s="1" a="1"/>
  <c r="Q216" i="27" s="1"/>
  <c r="M216" i="27"/>
  <c r="P215" i="27"/>
  <c r="Q215" i="27" s="1" a="1"/>
  <c r="Q215" i="27" s="1"/>
  <c r="M215" i="27"/>
  <c r="P214" i="27"/>
  <c r="Q214" i="27" s="1" a="1"/>
  <c r="Q214" i="27" s="1"/>
  <c r="M214" i="27"/>
  <c r="P213" i="27"/>
  <c r="Q213" i="27" s="1" a="1"/>
  <c r="Q213" i="27" s="1"/>
  <c r="M213" i="27"/>
  <c r="P212" i="27"/>
  <c r="Q212" i="27" s="1" a="1"/>
  <c r="Q212" i="27" s="1"/>
  <c r="M212" i="27"/>
  <c r="P211" i="27"/>
  <c r="Q211" i="27" s="1" a="1"/>
  <c r="Q211" i="27" s="1"/>
  <c r="M211" i="27"/>
  <c r="P210" i="27"/>
  <c r="Q210" i="27" s="1" a="1"/>
  <c r="Q210" i="27" s="1"/>
  <c r="M210" i="27"/>
  <c r="P209" i="27"/>
  <c r="Q209" i="27" s="1" a="1"/>
  <c r="Q209" i="27" s="1"/>
  <c r="M209" i="27"/>
  <c r="P208" i="27"/>
  <c r="Q208" i="27" s="1" a="1"/>
  <c r="Q208" i="27" s="1"/>
  <c r="M208" i="27"/>
  <c r="P207" i="27"/>
  <c r="Q207" i="27" s="1" a="1"/>
  <c r="Q207" i="27" s="1"/>
  <c r="M207" i="27"/>
  <c r="P206" i="27"/>
  <c r="Q206" i="27" s="1" a="1"/>
  <c r="Q206" i="27" s="1"/>
  <c r="M206" i="27"/>
  <c r="P205" i="27"/>
  <c r="Q205" i="27" s="1" a="1"/>
  <c r="Q205" i="27" s="1"/>
  <c r="M205" i="27"/>
  <c r="P204" i="27"/>
  <c r="Q204" i="27" s="1" a="1"/>
  <c r="Q204" i="27" s="1"/>
  <c r="M204" i="27"/>
  <c r="P203" i="27"/>
  <c r="Q203" i="27" s="1" a="1"/>
  <c r="Q203" i="27" s="1"/>
  <c r="M203" i="27"/>
  <c r="P202" i="27"/>
  <c r="Q202" i="27" s="1" a="1"/>
  <c r="Q202" i="27" s="1"/>
  <c r="M202" i="27"/>
  <c r="P201" i="27"/>
  <c r="Q201" i="27" s="1" a="1"/>
  <c r="Q201" i="27" s="1"/>
  <c r="M201" i="27"/>
  <c r="P200" i="27"/>
  <c r="Q200" i="27" s="1" a="1"/>
  <c r="Q200" i="27" s="1"/>
  <c r="M200" i="27"/>
  <c r="P199" i="27"/>
  <c r="Q199" i="27" s="1" a="1"/>
  <c r="Q199" i="27" s="1"/>
  <c r="M199" i="27"/>
  <c r="P198" i="27"/>
  <c r="Q198" i="27" s="1" a="1"/>
  <c r="Q198" i="27" s="1"/>
  <c r="M198" i="27"/>
  <c r="P197" i="27"/>
  <c r="Q197" i="27" s="1" a="1"/>
  <c r="Q197" i="27" s="1"/>
  <c r="M197" i="27"/>
  <c r="P196" i="27"/>
  <c r="Q196" i="27" s="1" a="1"/>
  <c r="Q196" i="27" s="1"/>
  <c r="M196" i="27"/>
  <c r="P195" i="27"/>
  <c r="Q195" i="27" s="1" a="1"/>
  <c r="Q195" i="27" s="1"/>
  <c r="M195" i="27"/>
  <c r="P194" i="27"/>
  <c r="Q194" i="27" s="1" a="1"/>
  <c r="Q194" i="27" s="1"/>
  <c r="M194" i="27"/>
  <c r="P193" i="27"/>
  <c r="Q193" i="27" s="1" a="1"/>
  <c r="Q193" i="27" s="1"/>
  <c r="M193" i="27"/>
  <c r="P192" i="27"/>
  <c r="Q192" i="27" s="1" a="1"/>
  <c r="Q192" i="27" s="1"/>
  <c r="M192" i="27"/>
  <c r="P191" i="27"/>
  <c r="Q191" i="27" s="1" a="1"/>
  <c r="Q191" i="27" s="1"/>
  <c r="M191" i="27"/>
  <c r="P190" i="27"/>
  <c r="Q190" i="27" s="1" a="1"/>
  <c r="Q190" i="27" s="1"/>
  <c r="M190" i="27"/>
  <c r="P189" i="27"/>
  <c r="Q189" i="27" s="1" a="1"/>
  <c r="Q189" i="27" s="1"/>
  <c r="M189" i="27"/>
  <c r="P188" i="27"/>
  <c r="Q188" i="27" s="1" a="1"/>
  <c r="Q188" i="27" s="1"/>
  <c r="M188" i="27"/>
  <c r="P187" i="27"/>
  <c r="Q187" i="27" s="1" a="1"/>
  <c r="Q187" i="27" s="1"/>
  <c r="M187" i="27"/>
  <c r="Q186" i="27" a="1"/>
  <c r="Q186" i="27" s="1"/>
  <c r="P186" i="27"/>
  <c r="M186" i="27"/>
  <c r="P185" i="27"/>
  <c r="Q185" i="27" s="1" a="1"/>
  <c r="Q185" i="27" s="1"/>
  <c r="M185" i="27"/>
  <c r="P184" i="27"/>
  <c r="Q184" i="27" s="1" a="1"/>
  <c r="Q184" i="27" s="1"/>
  <c r="M184" i="27"/>
  <c r="P183" i="27"/>
  <c r="Q183" i="27" s="1" a="1"/>
  <c r="Q183" i="27" s="1"/>
  <c r="M183" i="27"/>
  <c r="P182" i="27"/>
  <c r="Q182" i="27" s="1" a="1"/>
  <c r="Q182" i="27" s="1"/>
  <c r="M182" i="27"/>
  <c r="P181" i="27"/>
  <c r="Q181" i="27" s="1" a="1"/>
  <c r="Q181" i="27" s="1"/>
  <c r="M181" i="27"/>
  <c r="P180" i="27"/>
  <c r="Q180" i="27" s="1" a="1"/>
  <c r="Q180" i="27" s="1"/>
  <c r="M180" i="27"/>
  <c r="P179" i="27"/>
  <c r="Q179" i="27" s="1" a="1"/>
  <c r="Q179" i="27" s="1"/>
  <c r="M179" i="27"/>
  <c r="P178" i="27"/>
  <c r="Q178" i="27" s="1" a="1"/>
  <c r="Q178" i="27" s="1"/>
  <c r="M178" i="27"/>
  <c r="P177" i="27"/>
  <c r="Q177" i="27" s="1" a="1"/>
  <c r="Q177" i="27" s="1"/>
  <c r="M177" i="27"/>
  <c r="P176" i="27"/>
  <c r="Q176" i="27" s="1" a="1"/>
  <c r="Q176" i="27" s="1"/>
  <c r="M176" i="27"/>
  <c r="P175" i="27"/>
  <c r="Q175" i="27" s="1" a="1"/>
  <c r="Q175" i="27" s="1"/>
  <c r="M175" i="27"/>
  <c r="P174" i="27"/>
  <c r="Q174" i="27" s="1" a="1"/>
  <c r="Q174" i="27" s="1"/>
  <c r="M174" i="27"/>
  <c r="P173" i="27"/>
  <c r="Q173" i="27" s="1" a="1"/>
  <c r="Q173" i="27" s="1"/>
  <c r="M173" i="27"/>
  <c r="P172" i="27"/>
  <c r="Q172" i="27" s="1" a="1"/>
  <c r="Q172" i="27" s="1"/>
  <c r="M172" i="27"/>
  <c r="P171" i="27"/>
  <c r="Q171" i="27" s="1" a="1"/>
  <c r="Q171" i="27" s="1"/>
  <c r="M171" i="27"/>
  <c r="P170" i="27"/>
  <c r="Q170" i="27" s="1" a="1"/>
  <c r="Q170" i="27" s="1"/>
  <c r="M170" i="27"/>
  <c r="P169" i="27"/>
  <c r="Q169" i="27" s="1" a="1"/>
  <c r="Q169" i="27" s="1"/>
  <c r="M169" i="27"/>
  <c r="P168" i="27"/>
  <c r="Q168" i="27" s="1" a="1"/>
  <c r="Q168" i="27" s="1"/>
  <c r="M168" i="27"/>
  <c r="P167" i="27"/>
  <c r="Q167" i="27" s="1" a="1"/>
  <c r="Q167" i="27" s="1"/>
  <c r="M167" i="27"/>
  <c r="P166" i="27"/>
  <c r="Q166" i="27" s="1" a="1"/>
  <c r="Q166" i="27" s="1"/>
  <c r="M166" i="27"/>
  <c r="P165" i="27"/>
  <c r="Q165" i="27" s="1" a="1"/>
  <c r="Q165" i="27" s="1"/>
  <c r="M165" i="27"/>
  <c r="P164" i="27"/>
  <c r="Q164" i="27" s="1" a="1"/>
  <c r="Q164" i="27" s="1"/>
  <c r="M164" i="27"/>
  <c r="P163" i="27"/>
  <c r="Q163" i="27" s="1" a="1"/>
  <c r="Q163" i="27" s="1"/>
  <c r="M163" i="27"/>
  <c r="P162" i="27"/>
  <c r="Q162" i="27" s="1" a="1"/>
  <c r="Q162" i="27" s="1"/>
  <c r="M162" i="27"/>
  <c r="P161" i="27"/>
  <c r="Q161" i="27" s="1" a="1"/>
  <c r="Q161" i="27" s="1"/>
  <c r="M161" i="27"/>
  <c r="P160" i="27"/>
  <c r="Q160" i="27" s="1" a="1"/>
  <c r="Q160" i="27" s="1"/>
  <c r="M160" i="27"/>
  <c r="P159" i="27"/>
  <c r="Q159" i="27" s="1" a="1"/>
  <c r="Q159" i="27" s="1"/>
  <c r="M159" i="27"/>
  <c r="P158" i="27"/>
  <c r="Q158" i="27" s="1" a="1"/>
  <c r="Q158" i="27" s="1"/>
  <c r="M158" i="27"/>
  <c r="P157" i="27"/>
  <c r="Q157" i="27" s="1" a="1"/>
  <c r="Q157" i="27" s="1"/>
  <c r="M157" i="27"/>
  <c r="P156" i="27"/>
  <c r="Q156" i="27" s="1" a="1"/>
  <c r="Q156" i="27" s="1"/>
  <c r="M156" i="27"/>
  <c r="P155" i="27"/>
  <c r="Q155" i="27" s="1" a="1"/>
  <c r="Q155" i="27" s="1"/>
  <c r="M155" i="27"/>
  <c r="P154" i="27"/>
  <c r="Q154" i="27" s="1" a="1"/>
  <c r="Q154" i="27" s="1"/>
  <c r="M154" i="27"/>
  <c r="P153" i="27"/>
  <c r="Q153" i="27" s="1" a="1"/>
  <c r="Q153" i="27" s="1"/>
  <c r="M153" i="27"/>
  <c r="P152" i="27"/>
  <c r="Q152" i="27" s="1" a="1"/>
  <c r="Q152" i="27" s="1"/>
  <c r="M152" i="27"/>
  <c r="P151" i="27"/>
  <c r="Q151" i="27" s="1" a="1"/>
  <c r="Q151" i="27" s="1"/>
  <c r="M151" i="27"/>
  <c r="P150" i="27"/>
  <c r="Q150" i="27" s="1" a="1"/>
  <c r="Q150" i="27" s="1"/>
  <c r="M150" i="27"/>
  <c r="P149" i="27"/>
  <c r="Q149" i="27" s="1" a="1"/>
  <c r="Q149" i="27" s="1"/>
  <c r="M149" i="27"/>
  <c r="P148" i="27"/>
  <c r="Q148" i="27" s="1" a="1"/>
  <c r="Q148" i="27" s="1"/>
  <c r="M148" i="27"/>
  <c r="P147" i="27"/>
  <c r="Q147" i="27" s="1" a="1"/>
  <c r="Q147" i="27" s="1"/>
  <c r="M147" i="27"/>
  <c r="P146" i="27"/>
  <c r="Q146" i="27" s="1" a="1"/>
  <c r="Q146" i="27" s="1"/>
  <c r="M146" i="27"/>
  <c r="P145" i="27"/>
  <c r="Q145" i="27" s="1" a="1"/>
  <c r="Q145" i="27" s="1"/>
  <c r="M145" i="27"/>
  <c r="P144" i="27"/>
  <c r="Q144" i="27" s="1" a="1"/>
  <c r="Q144" i="27" s="1"/>
  <c r="M144" i="27"/>
  <c r="P143" i="27"/>
  <c r="Q143" i="27" s="1" a="1"/>
  <c r="Q143" i="27" s="1"/>
  <c r="M143" i="27"/>
  <c r="P142" i="27"/>
  <c r="Q142" i="27" s="1" a="1"/>
  <c r="Q142" i="27" s="1"/>
  <c r="M142" i="27"/>
  <c r="P141" i="27"/>
  <c r="Q141" i="27" s="1" a="1"/>
  <c r="Q141" i="27" s="1"/>
  <c r="M141" i="27"/>
  <c r="P140" i="27"/>
  <c r="Q140" i="27" s="1" a="1"/>
  <c r="Q140" i="27" s="1"/>
  <c r="M140" i="27"/>
  <c r="P139" i="27"/>
  <c r="Q139" i="27" s="1" a="1"/>
  <c r="Q139" i="27" s="1"/>
  <c r="M139" i="27"/>
  <c r="P138" i="27"/>
  <c r="Q138" i="27" s="1" a="1"/>
  <c r="Q138" i="27" s="1"/>
  <c r="M138" i="27"/>
  <c r="P137" i="27"/>
  <c r="Q137" i="27" s="1" a="1"/>
  <c r="Q137" i="27" s="1"/>
  <c r="M137" i="27"/>
  <c r="P136" i="27"/>
  <c r="Q136" i="27" s="1" a="1"/>
  <c r="Q136" i="27" s="1"/>
  <c r="M136" i="27"/>
  <c r="P135" i="27"/>
  <c r="Q135" i="27" s="1" a="1"/>
  <c r="Q135" i="27" s="1"/>
  <c r="M135" i="27"/>
  <c r="P134" i="27"/>
  <c r="Q134" i="27" s="1" a="1"/>
  <c r="Q134" i="27" s="1"/>
  <c r="M134" i="27"/>
  <c r="P133" i="27"/>
  <c r="Q133" i="27" s="1" a="1"/>
  <c r="Q133" i="27" s="1"/>
  <c r="M133" i="27"/>
  <c r="P132" i="27"/>
  <c r="Q132" i="27" s="1" a="1"/>
  <c r="Q132" i="27" s="1"/>
  <c r="M132" i="27"/>
  <c r="P131" i="27"/>
  <c r="Q131" i="27" s="1" a="1"/>
  <c r="Q131" i="27" s="1"/>
  <c r="M131" i="27"/>
  <c r="P130" i="27"/>
  <c r="Q130" i="27" s="1" a="1"/>
  <c r="Q130" i="27" s="1"/>
  <c r="M130" i="27"/>
  <c r="P129" i="27"/>
  <c r="Q129" i="27" s="1" a="1"/>
  <c r="Q129" i="27" s="1"/>
  <c r="M129" i="27"/>
  <c r="P128" i="27"/>
  <c r="Q128" i="27" s="1" a="1"/>
  <c r="Q128" i="27" s="1"/>
  <c r="M128" i="27"/>
  <c r="P127" i="27"/>
  <c r="Q127" i="27" s="1" a="1"/>
  <c r="Q127" i="27" s="1"/>
  <c r="M127" i="27"/>
  <c r="P126" i="27"/>
  <c r="Q126" i="27" s="1" a="1"/>
  <c r="Q126" i="27" s="1"/>
  <c r="M126" i="27"/>
  <c r="P125" i="27"/>
  <c r="Q125" i="27" s="1" a="1"/>
  <c r="Q125" i="27" s="1"/>
  <c r="M125" i="27"/>
  <c r="P124" i="27"/>
  <c r="Q124" i="27" s="1" a="1"/>
  <c r="Q124" i="27" s="1"/>
  <c r="M124" i="27"/>
  <c r="P123" i="27"/>
  <c r="Q123" i="27" s="1" a="1"/>
  <c r="Q123" i="27" s="1"/>
  <c r="M123" i="27"/>
  <c r="P122" i="27"/>
  <c r="Q122" i="27" s="1" a="1"/>
  <c r="Q122" i="27" s="1"/>
  <c r="M122" i="27"/>
  <c r="P121" i="27"/>
  <c r="Q121" i="27" s="1" a="1"/>
  <c r="Q121" i="27" s="1"/>
  <c r="M121" i="27"/>
  <c r="P120" i="27"/>
  <c r="Q120" i="27" s="1" a="1"/>
  <c r="Q120" i="27" s="1"/>
  <c r="M120" i="27"/>
  <c r="P119" i="27"/>
  <c r="Q119" i="27" s="1" a="1"/>
  <c r="Q119" i="27" s="1"/>
  <c r="M119" i="27"/>
  <c r="P118" i="27"/>
  <c r="Q118" i="27" s="1" a="1"/>
  <c r="Q118" i="27" s="1"/>
  <c r="M118" i="27"/>
  <c r="P117" i="27"/>
  <c r="Q117" i="27" s="1" a="1"/>
  <c r="Q117" i="27" s="1"/>
  <c r="M117" i="27"/>
  <c r="P116" i="27"/>
  <c r="Q116" i="27" s="1" a="1"/>
  <c r="Q116" i="27" s="1"/>
  <c r="M116" i="27"/>
  <c r="P115" i="27"/>
  <c r="Q115" i="27" s="1" a="1"/>
  <c r="Q115" i="27" s="1"/>
  <c r="M115" i="27"/>
  <c r="P114" i="27"/>
  <c r="Q114" i="27" s="1" a="1"/>
  <c r="Q114" i="27" s="1"/>
  <c r="M114" i="27"/>
  <c r="P113" i="27"/>
  <c r="Q113" i="27" s="1" a="1"/>
  <c r="Q113" i="27" s="1"/>
  <c r="M113" i="27"/>
  <c r="P112" i="27"/>
  <c r="Q112" i="27" s="1" a="1"/>
  <c r="Q112" i="27" s="1"/>
  <c r="M112" i="27"/>
  <c r="P111" i="27"/>
  <c r="Q111" i="27" s="1" a="1"/>
  <c r="Q111" i="27" s="1"/>
  <c r="M111" i="27"/>
  <c r="P110" i="27"/>
  <c r="Q110" i="27" s="1" a="1"/>
  <c r="Q110" i="27" s="1"/>
  <c r="M110" i="27"/>
  <c r="P109" i="27"/>
  <c r="Q109" i="27" s="1" a="1"/>
  <c r="Q109" i="27" s="1"/>
  <c r="M109" i="27"/>
  <c r="P108" i="27"/>
  <c r="Q108" i="27" s="1" a="1"/>
  <c r="Q108" i="27" s="1"/>
  <c r="M108" i="27"/>
  <c r="P107" i="27"/>
  <c r="Q107" i="27" s="1" a="1"/>
  <c r="Q107" i="27" s="1"/>
  <c r="M107" i="27"/>
  <c r="P106" i="27"/>
  <c r="Q106" i="27" s="1" a="1"/>
  <c r="Q106" i="27" s="1"/>
  <c r="M106" i="27"/>
  <c r="P105" i="27"/>
  <c r="Q105" i="27" s="1" a="1"/>
  <c r="Q105" i="27" s="1"/>
  <c r="M105" i="27"/>
  <c r="P104" i="27"/>
  <c r="Q104" i="27" s="1" a="1"/>
  <c r="Q104" i="27" s="1"/>
  <c r="M104" i="27"/>
  <c r="P103" i="27"/>
  <c r="Q103" i="27" s="1" a="1"/>
  <c r="Q103" i="27" s="1"/>
  <c r="M103" i="27"/>
  <c r="P102" i="27"/>
  <c r="Q102" i="27" s="1" a="1"/>
  <c r="Q102" i="27" s="1"/>
  <c r="M102" i="27"/>
  <c r="P101" i="27"/>
  <c r="Q101" i="27" s="1" a="1"/>
  <c r="Q101" i="27" s="1"/>
  <c r="M101" i="27"/>
  <c r="P100" i="27"/>
  <c r="Q100" i="27" s="1" a="1"/>
  <c r="Q100" i="27" s="1"/>
  <c r="M100" i="27"/>
  <c r="P99" i="27"/>
  <c r="Q99" i="27" s="1" a="1"/>
  <c r="Q99" i="27" s="1"/>
  <c r="M99" i="27"/>
  <c r="P98" i="27"/>
  <c r="Q98" i="27" s="1" a="1"/>
  <c r="Q98" i="27" s="1"/>
  <c r="M98" i="27"/>
  <c r="P97" i="27"/>
  <c r="Q97" i="27" s="1" a="1"/>
  <c r="Q97" i="27" s="1"/>
  <c r="M97" i="27"/>
  <c r="P96" i="27"/>
  <c r="Q96" i="27" s="1" a="1"/>
  <c r="Q96" i="27" s="1"/>
  <c r="M96" i="27"/>
  <c r="P95" i="27"/>
  <c r="Q95" i="27" s="1" a="1"/>
  <c r="Q95" i="27" s="1"/>
  <c r="M95" i="27"/>
  <c r="P94" i="27"/>
  <c r="Q94" i="27" s="1" a="1"/>
  <c r="Q94" i="27" s="1"/>
  <c r="M94" i="27"/>
  <c r="P93" i="27"/>
  <c r="Q93" i="27" s="1" a="1"/>
  <c r="Q93" i="27" s="1"/>
  <c r="M93" i="27"/>
  <c r="P92" i="27"/>
  <c r="Q92" i="27" s="1" a="1"/>
  <c r="Q92" i="27" s="1"/>
  <c r="M92" i="27"/>
  <c r="P91" i="27"/>
  <c r="Q91" i="27" s="1" a="1"/>
  <c r="Q91" i="27" s="1"/>
  <c r="M91" i="27"/>
  <c r="P90" i="27"/>
  <c r="Q90" i="27" s="1" a="1"/>
  <c r="Q90" i="27" s="1"/>
  <c r="M90" i="27"/>
  <c r="P89" i="27"/>
  <c r="Q89" i="27" s="1" a="1"/>
  <c r="Q89" i="27" s="1"/>
  <c r="M89" i="27"/>
  <c r="P88" i="27"/>
  <c r="Q88" i="27" s="1" a="1"/>
  <c r="Q88" i="27" s="1"/>
  <c r="M88" i="27"/>
  <c r="P87" i="27"/>
  <c r="Q87" i="27" s="1" a="1"/>
  <c r="Q87" i="27" s="1"/>
  <c r="M87" i="27"/>
  <c r="P86" i="27"/>
  <c r="Q86" i="27" s="1" a="1"/>
  <c r="Q86" i="27" s="1"/>
  <c r="M86" i="27"/>
  <c r="P85" i="27"/>
  <c r="Q85" i="27" s="1" a="1"/>
  <c r="Q85" i="27" s="1"/>
  <c r="M85" i="27"/>
  <c r="P84" i="27"/>
  <c r="Q84" i="27" s="1" a="1"/>
  <c r="Q84" i="27" s="1"/>
  <c r="M84" i="27"/>
  <c r="P83" i="27"/>
  <c r="Q83" i="27" s="1" a="1"/>
  <c r="Q83" i="27" s="1"/>
  <c r="M83" i="27"/>
  <c r="P82" i="27"/>
  <c r="Q82" i="27" s="1" a="1"/>
  <c r="Q82" i="27" s="1"/>
  <c r="M82" i="27"/>
  <c r="P81" i="27"/>
  <c r="Q81" i="27" s="1" a="1"/>
  <c r="Q81" i="27" s="1"/>
  <c r="M81" i="27"/>
  <c r="P80" i="27"/>
  <c r="Q80" i="27" s="1" a="1"/>
  <c r="Q80" i="27" s="1"/>
  <c r="M80" i="27"/>
  <c r="P79" i="27"/>
  <c r="Q79" i="27" s="1" a="1"/>
  <c r="Q79" i="27" s="1"/>
  <c r="M79" i="27"/>
  <c r="P78" i="27"/>
  <c r="Q78" i="27" s="1" a="1"/>
  <c r="Q78" i="27" s="1"/>
  <c r="M78" i="27"/>
  <c r="P77" i="27"/>
  <c r="Q77" i="27" s="1" a="1"/>
  <c r="Q77" i="27" s="1"/>
  <c r="M77" i="27"/>
  <c r="P76" i="27"/>
  <c r="Q76" i="27" s="1" a="1"/>
  <c r="Q76" i="27" s="1"/>
  <c r="M76" i="27"/>
  <c r="P75" i="27"/>
  <c r="Q75" i="27" s="1" a="1"/>
  <c r="Q75" i="27" s="1"/>
  <c r="M75" i="27"/>
  <c r="P74" i="27"/>
  <c r="Q74" i="27" s="1" a="1"/>
  <c r="Q74" i="27" s="1"/>
  <c r="M74" i="27"/>
  <c r="P73" i="27"/>
  <c r="Q73" i="27" s="1" a="1"/>
  <c r="Q73" i="27" s="1"/>
  <c r="M73" i="27"/>
  <c r="P72" i="27"/>
  <c r="Q72" i="27" s="1" a="1"/>
  <c r="Q72" i="27" s="1"/>
  <c r="M72" i="27"/>
  <c r="P71" i="27"/>
  <c r="Q71" i="27" s="1" a="1"/>
  <c r="Q71" i="27" s="1"/>
  <c r="M71" i="27"/>
  <c r="P70" i="27"/>
  <c r="Q70" i="27" s="1" a="1"/>
  <c r="Q70" i="27" s="1"/>
  <c r="M70" i="27"/>
  <c r="P69" i="27"/>
  <c r="Q69" i="27" s="1" a="1"/>
  <c r="Q69" i="27" s="1"/>
  <c r="M69" i="27"/>
  <c r="P68" i="27"/>
  <c r="Q68" i="27" s="1" a="1"/>
  <c r="Q68" i="27" s="1"/>
  <c r="M68" i="27"/>
  <c r="P67" i="27"/>
  <c r="Q67" i="27" s="1" a="1"/>
  <c r="Q67" i="27" s="1"/>
  <c r="M67" i="27"/>
  <c r="P66" i="27"/>
  <c r="Q66" i="27" s="1" a="1"/>
  <c r="Q66" i="27" s="1"/>
  <c r="M66" i="27"/>
  <c r="P65" i="27"/>
  <c r="Q65" i="27" s="1" a="1"/>
  <c r="Q65" i="27" s="1"/>
  <c r="M65" i="27"/>
  <c r="P64" i="27"/>
  <c r="Q64" i="27" s="1" a="1"/>
  <c r="Q64" i="27" s="1"/>
  <c r="M64" i="27"/>
  <c r="P63" i="27"/>
  <c r="M63" i="27"/>
  <c r="P62" i="27"/>
  <c r="M62" i="27"/>
  <c r="P61" i="27"/>
  <c r="M61" i="27"/>
  <c r="P60" i="27"/>
  <c r="Q60" i="27" s="1" a="1"/>
  <c r="Q60" i="27" s="1"/>
  <c r="M60" i="27"/>
  <c r="P59" i="27"/>
  <c r="Q59" i="27" s="1" a="1"/>
  <c r="Q59" i="27" s="1"/>
  <c r="M59" i="27"/>
  <c r="P58" i="27"/>
  <c r="Q58" i="27" s="1" a="1"/>
  <c r="Q58" i="27" s="1"/>
  <c r="M58" i="27"/>
  <c r="Q57" i="27" a="1"/>
  <c r="Q57" i="27" s="1"/>
  <c r="P57" i="27"/>
  <c r="M57" i="27"/>
  <c r="P56" i="27"/>
  <c r="Q56" i="27" s="1" a="1"/>
  <c r="Q56" i="27" s="1"/>
  <c r="M56" i="27"/>
  <c r="P55" i="27"/>
  <c r="Q55" i="27" s="1" a="1"/>
  <c r="Q55" i="27" s="1"/>
  <c r="M55" i="27"/>
  <c r="P54" i="27"/>
  <c r="Q54" i="27" s="1" a="1"/>
  <c r="Q54" i="27" s="1"/>
  <c r="M54" i="27"/>
  <c r="P53" i="27"/>
  <c r="Q53" i="27" s="1" a="1"/>
  <c r="Q53" i="27" s="1"/>
  <c r="M53" i="27"/>
  <c r="P52" i="27"/>
  <c r="Q52" i="27" s="1" a="1"/>
  <c r="Q52" i="27" s="1"/>
  <c r="M52" i="27"/>
  <c r="P51" i="27"/>
  <c r="Q51" i="27" s="1" a="1"/>
  <c r="Q51" i="27" s="1"/>
  <c r="M51" i="27"/>
  <c r="P50" i="27"/>
  <c r="Q50" i="27" s="1" a="1"/>
  <c r="Q50" i="27" s="1"/>
  <c r="M50" i="27"/>
  <c r="P49" i="27"/>
  <c r="Q49" i="27" s="1" a="1"/>
  <c r="Q49" i="27" s="1"/>
  <c r="M49" i="27"/>
  <c r="P48" i="27"/>
  <c r="M48" i="27"/>
  <c r="P47" i="27"/>
  <c r="Q47" i="27" s="1" a="1"/>
  <c r="Q47" i="27" s="1"/>
  <c r="M47" i="27"/>
  <c r="P46" i="27"/>
  <c r="Q46" i="27" s="1" a="1"/>
  <c r="Q46" i="27" s="1"/>
  <c r="M46" i="27"/>
  <c r="P45" i="27"/>
  <c r="Q45" i="27" s="1" a="1"/>
  <c r="Q45" i="27" s="1"/>
  <c r="M45" i="27"/>
  <c r="P44" i="27"/>
  <c r="Q44" i="27" s="1" a="1"/>
  <c r="Q44" i="27" s="1"/>
  <c r="M44" i="27"/>
  <c r="P43" i="27"/>
  <c r="Q43" i="27" s="1" a="1"/>
  <c r="Q43" i="27" s="1"/>
  <c r="M43" i="27"/>
  <c r="P42" i="27"/>
  <c r="Q42" i="27" s="1" a="1"/>
  <c r="Q42" i="27" s="1"/>
  <c r="M42" i="27"/>
  <c r="P41" i="27"/>
  <c r="Q41" i="27" s="1" a="1"/>
  <c r="Q41" i="27" s="1"/>
  <c r="M41" i="27"/>
  <c r="P40" i="27"/>
  <c r="Q40" i="27" s="1" a="1"/>
  <c r="Q40" i="27" s="1"/>
  <c r="M40" i="27"/>
  <c r="P39" i="27"/>
  <c r="Q39" i="27" s="1" a="1"/>
  <c r="Q39" i="27" s="1"/>
  <c r="M39" i="27"/>
  <c r="P38" i="27"/>
  <c r="Q38" i="27" s="1" a="1"/>
  <c r="Q38" i="27" s="1"/>
  <c r="M38" i="27"/>
  <c r="P37" i="27"/>
  <c r="Q37" i="27" s="1" a="1"/>
  <c r="Q37" i="27" s="1"/>
  <c r="M37" i="27"/>
  <c r="P36" i="27"/>
  <c r="Q36" i="27" s="1" a="1"/>
  <c r="Q36" i="27" s="1"/>
  <c r="M36" i="27"/>
  <c r="P35" i="27"/>
  <c r="M35" i="27"/>
  <c r="P34" i="27"/>
  <c r="M34" i="27"/>
  <c r="P33" i="27"/>
  <c r="M33" i="27"/>
  <c r="P32" i="27"/>
  <c r="M32" i="27"/>
  <c r="P31" i="27"/>
  <c r="Q31" i="27" s="1" a="1"/>
  <c r="Q31" i="27" s="1"/>
  <c r="M31" i="27"/>
  <c r="P30" i="27"/>
  <c r="Q30" i="27" s="1" a="1"/>
  <c r="Q30" i="27" s="1"/>
  <c r="M30" i="27"/>
  <c r="P29" i="27"/>
  <c r="Q29" i="27" s="1" a="1"/>
  <c r="Q29" i="27" s="1"/>
  <c r="M29" i="27"/>
  <c r="P28" i="27"/>
  <c r="Q28" i="27" s="1" a="1"/>
  <c r="Q28" i="27" s="1"/>
  <c r="M28" i="27"/>
  <c r="P27" i="27"/>
  <c r="Q27" i="27" s="1" a="1"/>
  <c r="Q27" i="27" s="1"/>
  <c r="M27" i="27"/>
  <c r="P26" i="27"/>
  <c r="Q26" i="27" s="1" a="1"/>
  <c r="Q26" i="27" s="1"/>
  <c r="M26" i="27"/>
  <c r="P25" i="27"/>
  <c r="Q25" i="27" s="1" a="1"/>
  <c r="Q25" i="27" s="1"/>
  <c r="M25" i="27"/>
  <c r="P24" i="27"/>
  <c r="Q24" i="27" s="1" a="1"/>
  <c r="Q24" i="27" s="1"/>
  <c r="M24" i="27"/>
  <c r="P23" i="27"/>
  <c r="Q23" i="27" s="1" a="1"/>
  <c r="Q23" i="27" s="1"/>
  <c r="M23" i="27"/>
  <c r="P22" i="27"/>
  <c r="Q22" i="27" s="1" a="1"/>
  <c r="Q22" i="27" s="1"/>
  <c r="M22" i="27"/>
  <c r="P21" i="27"/>
  <c r="Q21" i="27" s="1" a="1"/>
  <c r="Q21" i="27" s="1"/>
  <c r="M21" i="27"/>
  <c r="P20" i="27"/>
  <c r="Q20" i="27" s="1" a="1"/>
  <c r="Q20" i="27" s="1"/>
  <c r="M20" i="27"/>
  <c r="P19" i="27"/>
  <c r="Q19" i="27" s="1" a="1"/>
  <c r="Q19" i="27" s="1"/>
  <c r="M19" i="27"/>
  <c r="P18" i="27"/>
  <c r="Q18" i="27" s="1" a="1"/>
  <c r="Q18" i="27" s="1"/>
  <c r="M18" i="27"/>
  <c r="P17" i="27"/>
  <c r="Q17" i="27" s="1" a="1"/>
  <c r="Q17" i="27" s="1"/>
  <c r="M17" i="27"/>
  <c r="P16" i="27"/>
  <c r="Q16" i="27" s="1" a="1"/>
  <c r="Q16" i="27" s="1"/>
  <c r="M16" i="27"/>
  <c r="P15" i="27"/>
  <c r="Q15" i="27" s="1" a="1"/>
  <c r="Q15" i="27" s="1"/>
  <c r="M15" i="27"/>
  <c r="P14" i="27"/>
  <c r="Q14" i="27" s="1" a="1"/>
  <c r="Q14" i="27" s="1"/>
  <c r="M14" i="27"/>
  <c r="P13" i="27"/>
  <c r="Q13" i="27" s="1" a="1"/>
  <c r="Q13" i="27" s="1"/>
  <c r="M13" i="27"/>
  <c r="P12" i="27"/>
  <c r="Q12" i="27" s="1" a="1"/>
  <c r="Q12" i="27" s="1"/>
  <c r="M12" i="27"/>
  <c r="P11" i="27"/>
  <c r="Q11" i="27" s="1" a="1"/>
  <c r="Q11" i="27" s="1"/>
  <c r="M11" i="27"/>
  <c r="W346" i="17" l="1"/>
  <c r="W347" i="17"/>
  <c r="W348" i="17"/>
  <c r="W349" i="17"/>
  <c r="W350" i="17"/>
  <c r="W351" i="17"/>
  <c r="W352" i="17"/>
  <c r="W353" i="17"/>
  <c r="W354" i="17"/>
  <c r="W355" i="17"/>
  <c r="W356" i="17"/>
  <c r="W357" i="17"/>
  <c r="W358" i="17"/>
  <c r="W359" i="17"/>
  <c r="W360" i="17"/>
  <c r="W361" i="17"/>
  <c r="W362" i="17"/>
  <c r="W363" i="17"/>
  <c r="W364" i="17"/>
  <c r="W365" i="17"/>
  <c r="W366" i="17"/>
  <c r="W367" i="17"/>
  <c r="W368" i="17"/>
  <c r="W369" i="17"/>
  <c r="W370" i="17"/>
  <c r="W371" i="17"/>
  <c r="W372" i="17"/>
  <c r="W373" i="17"/>
  <c r="W374" i="17"/>
  <c r="W375" i="17"/>
  <c r="W376" i="17"/>
  <c r="W377" i="17"/>
  <c r="W378" i="17"/>
  <c r="W379" i="17"/>
  <c r="W380" i="17"/>
  <c r="W381" i="17"/>
  <c r="W382" i="17"/>
  <c r="W383" i="17"/>
  <c r="W384" i="17"/>
  <c r="W385" i="17"/>
  <c r="W386" i="17"/>
  <c r="W387" i="17"/>
  <c r="P1188" i="20" l="1"/>
  <c r="Q1188" i="20" s="1"/>
  <c r="M1188" i="20"/>
  <c r="P1187" i="20"/>
  <c r="Q1187" i="20" s="1"/>
  <c r="M1187" i="20"/>
  <c r="P1186" i="20"/>
  <c r="Q1186" i="20" s="1"/>
  <c r="M1186" i="20"/>
  <c r="P1185" i="20"/>
  <c r="Q1185" i="20" s="1"/>
  <c r="M1185" i="20"/>
  <c r="P1184" i="20"/>
  <c r="Q1184" i="20" s="1"/>
  <c r="M1184" i="20"/>
  <c r="P1183" i="20"/>
  <c r="Q1183" i="20" s="1"/>
  <c r="M1183" i="20"/>
  <c r="P1182" i="20"/>
  <c r="Q1182" i="20" s="1"/>
  <c r="M1182" i="20"/>
  <c r="P1181" i="20"/>
  <c r="Q1181" i="20" s="1"/>
  <c r="M1181" i="20"/>
  <c r="P1180" i="20"/>
  <c r="Q1180" i="20" s="1"/>
  <c r="M1180" i="20"/>
  <c r="P1179" i="20"/>
  <c r="Q1179" i="20" s="1"/>
  <c r="M1179" i="20"/>
  <c r="P1178" i="20"/>
  <c r="Q1178" i="20" s="1"/>
  <c r="M1178" i="20"/>
  <c r="P1177" i="20"/>
  <c r="Q1177" i="20" s="1"/>
  <c r="M1177" i="20"/>
  <c r="P1176" i="20"/>
  <c r="Q1176" i="20" s="1"/>
  <c r="M1176" i="20"/>
  <c r="P1175" i="20"/>
  <c r="Q1175" i="20" s="1"/>
  <c r="M1175" i="20"/>
  <c r="P1174" i="20"/>
  <c r="Q1174" i="20" s="1"/>
  <c r="M1174" i="20"/>
  <c r="P1173" i="20"/>
  <c r="Q1173" i="20" s="1"/>
  <c r="M1173" i="20"/>
  <c r="P1172" i="20"/>
  <c r="Q1172" i="20" s="1"/>
  <c r="M1172" i="20"/>
  <c r="P1171" i="20"/>
  <c r="Q1171" i="20" s="1"/>
  <c r="M1171" i="20"/>
  <c r="P1170" i="20"/>
  <c r="Q1170" i="20" s="1"/>
  <c r="M1170" i="20"/>
  <c r="P1169" i="20"/>
  <c r="Q1169" i="20" s="1"/>
  <c r="M1169" i="20"/>
  <c r="P1168" i="20"/>
  <c r="Q1168" i="20" s="1"/>
  <c r="M1168" i="20"/>
  <c r="P1167" i="20"/>
  <c r="Q1167" i="20" s="1"/>
  <c r="M1167" i="20"/>
  <c r="P1166" i="20"/>
  <c r="Q1166" i="20" s="1"/>
  <c r="M1166" i="20"/>
  <c r="P1165" i="20"/>
  <c r="Q1165" i="20" s="1"/>
  <c r="M1165" i="20"/>
  <c r="P1164" i="20"/>
  <c r="Q1164" i="20" s="1"/>
  <c r="M1164" i="20"/>
  <c r="P1163" i="20"/>
  <c r="Q1163" i="20" s="1"/>
  <c r="M1163" i="20"/>
  <c r="P1162" i="20"/>
  <c r="Q1162" i="20" s="1"/>
  <c r="M1162" i="20"/>
  <c r="P1161" i="20"/>
  <c r="Q1161" i="20" s="1"/>
  <c r="M1161" i="20"/>
  <c r="P1160" i="20"/>
  <c r="Q1160" i="20" s="1"/>
  <c r="M1160" i="20"/>
  <c r="P1159" i="20"/>
  <c r="Q1159" i="20" s="1"/>
  <c r="M1159" i="20"/>
  <c r="P1158" i="20"/>
  <c r="Q1158" i="20" s="1"/>
  <c r="M1158" i="20"/>
  <c r="P1157" i="20"/>
  <c r="Q1157" i="20" s="1"/>
  <c r="M1157" i="20"/>
  <c r="P1156" i="20"/>
  <c r="Q1156" i="20" s="1"/>
  <c r="M1156" i="20"/>
  <c r="P1155" i="20"/>
  <c r="Q1155" i="20" s="1"/>
  <c r="M1155" i="20"/>
  <c r="P1154" i="20"/>
  <c r="Q1154" i="20" s="1"/>
  <c r="M1154" i="20"/>
  <c r="P1153" i="20"/>
  <c r="Q1153" i="20" s="1"/>
  <c r="M1153" i="20"/>
  <c r="P1152" i="20"/>
  <c r="Q1152" i="20" s="1"/>
  <c r="M1152" i="20"/>
  <c r="P1151" i="20"/>
  <c r="Q1151" i="20" s="1"/>
  <c r="M1151" i="20"/>
  <c r="P1150" i="20"/>
  <c r="Q1150" i="20" s="1"/>
  <c r="M1150" i="20"/>
  <c r="P1149" i="20"/>
  <c r="Q1149" i="20" s="1"/>
  <c r="M1149" i="20"/>
  <c r="P1148" i="20"/>
  <c r="Q1148" i="20" s="1"/>
  <c r="M1148" i="20"/>
  <c r="P1147" i="20"/>
  <c r="Q1147" i="20" s="1"/>
  <c r="M1147" i="20"/>
  <c r="P1146" i="20"/>
  <c r="Q1146" i="20" s="1"/>
  <c r="M1146" i="20"/>
  <c r="P1145" i="20"/>
  <c r="Q1145" i="20" s="1"/>
  <c r="M1145" i="20"/>
  <c r="P1144" i="20"/>
  <c r="Q1144" i="20" s="1"/>
  <c r="M1144" i="20"/>
  <c r="P1143" i="20"/>
  <c r="Q1143" i="20" s="1"/>
  <c r="M1143" i="20"/>
  <c r="P1142" i="20"/>
  <c r="Q1142" i="20" s="1"/>
  <c r="M1142" i="20"/>
  <c r="P1141" i="20"/>
  <c r="Q1141" i="20" s="1"/>
  <c r="M1141" i="20"/>
  <c r="P1140" i="20"/>
  <c r="Q1140" i="20" s="1"/>
  <c r="M1140" i="20"/>
  <c r="P1139" i="20"/>
  <c r="Q1139" i="20" s="1"/>
  <c r="M1139" i="20"/>
  <c r="P1138" i="20"/>
  <c r="Q1138" i="20" s="1"/>
  <c r="M1138" i="20"/>
  <c r="P1137" i="20"/>
  <c r="Q1137" i="20" s="1"/>
  <c r="M1137" i="20"/>
  <c r="P1136" i="20"/>
  <c r="Q1136" i="20" s="1"/>
  <c r="M1136" i="20"/>
  <c r="P1135" i="20"/>
  <c r="Q1135" i="20" s="1"/>
  <c r="M1135" i="20"/>
  <c r="P1134" i="20"/>
  <c r="Q1134" i="20" s="1"/>
  <c r="M1134" i="20"/>
  <c r="P1133" i="20"/>
  <c r="Q1133" i="20" s="1"/>
  <c r="M1133" i="20"/>
  <c r="P1132" i="20"/>
  <c r="Q1132" i="20" s="1"/>
  <c r="M1132" i="20"/>
  <c r="P1131" i="20"/>
  <c r="Q1131" i="20" s="1"/>
  <c r="M1131" i="20"/>
  <c r="P1130" i="20"/>
  <c r="Q1130" i="20" s="1"/>
  <c r="M1130" i="20"/>
  <c r="P1129" i="20"/>
  <c r="Q1129" i="20" s="1"/>
  <c r="M1129" i="20"/>
  <c r="P1128" i="20"/>
  <c r="Q1128" i="20" s="1"/>
  <c r="M1128" i="20"/>
  <c r="P1127" i="20"/>
  <c r="Q1127" i="20" s="1"/>
  <c r="M1127" i="20"/>
  <c r="P1126" i="20"/>
  <c r="Q1126" i="20" s="1"/>
  <c r="M1126" i="20"/>
  <c r="P1125" i="20"/>
  <c r="Q1125" i="20" s="1"/>
  <c r="M1125" i="20"/>
  <c r="P1124" i="20"/>
  <c r="Q1124" i="20" s="1"/>
  <c r="M1124" i="20"/>
  <c r="P1123" i="20"/>
  <c r="Q1123" i="20" s="1"/>
  <c r="M1123" i="20"/>
  <c r="P1122" i="20"/>
  <c r="Q1122" i="20" s="1"/>
  <c r="M1122" i="20"/>
  <c r="P1121" i="20"/>
  <c r="Q1121" i="20" s="1"/>
  <c r="M1121" i="20"/>
  <c r="P1120" i="20"/>
  <c r="Q1120" i="20" s="1"/>
  <c r="M1120" i="20"/>
  <c r="P1119" i="20"/>
  <c r="Q1119" i="20" s="1"/>
  <c r="M1119" i="20"/>
  <c r="P1118" i="20"/>
  <c r="Q1118" i="20" s="1"/>
  <c r="M1118" i="20"/>
  <c r="P1117" i="20"/>
  <c r="Q1117" i="20" s="1"/>
  <c r="M1117" i="20"/>
  <c r="P1116" i="20"/>
  <c r="Q1116" i="20" s="1"/>
  <c r="M1116" i="20"/>
  <c r="P1115" i="20"/>
  <c r="Q1115" i="20" s="1"/>
  <c r="M1115" i="20"/>
  <c r="P1114" i="20"/>
  <c r="Q1114" i="20" s="1"/>
  <c r="M1114" i="20"/>
  <c r="P1113" i="20"/>
  <c r="Q1113" i="20" s="1"/>
  <c r="M1113" i="20"/>
  <c r="P1112" i="20"/>
  <c r="Q1112" i="20" s="1"/>
  <c r="M1112" i="20"/>
  <c r="P1111" i="20"/>
  <c r="Q1111" i="20" s="1"/>
  <c r="M1111" i="20"/>
  <c r="P1110" i="20"/>
  <c r="Q1110" i="20" s="1"/>
  <c r="M1110" i="20"/>
  <c r="P1109" i="20"/>
  <c r="Q1109" i="20" s="1"/>
  <c r="M1109" i="20"/>
  <c r="P1108" i="20"/>
  <c r="Q1108" i="20" s="1"/>
  <c r="M1108" i="20"/>
  <c r="P1107" i="20"/>
  <c r="Q1107" i="20" s="1"/>
  <c r="M1107" i="20"/>
  <c r="P1106" i="20"/>
  <c r="Q1106" i="20" s="1"/>
  <c r="M1106" i="20"/>
  <c r="P1105" i="20"/>
  <c r="Q1105" i="20" s="1"/>
  <c r="M1105" i="20"/>
  <c r="P1104" i="20"/>
  <c r="Q1104" i="20" s="1"/>
  <c r="M1104" i="20"/>
  <c r="P1103" i="20"/>
  <c r="Q1103" i="20" s="1"/>
  <c r="M1103" i="20"/>
  <c r="P1102" i="20"/>
  <c r="Q1102" i="20" s="1"/>
  <c r="M1102" i="20"/>
  <c r="P1101" i="20"/>
  <c r="Q1101" i="20" s="1"/>
  <c r="M1101" i="20"/>
  <c r="P1100" i="20"/>
  <c r="Q1100" i="20" s="1"/>
  <c r="M1100" i="20"/>
  <c r="P1099" i="20"/>
  <c r="Q1099" i="20" s="1"/>
  <c r="M1099" i="20"/>
  <c r="P1098" i="20"/>
  <c r="Q1098" i="20" s="1"/>
  <c r="M1098" i="20"/>
  <c r="P1097" i="20"/>
  <c r="Q1097" i="20" s="1"/>
  <c r="M1097" i="20"/>
  <c r="P1096" i="20"/>
  <c r="Q1096" i="20" s="1"/>
  <c r="M1096" i="20"/>
  <c r="P1095" i="20"/>
  <c r="Q1095" i="20" s="1"/>
  <c r="M1095" i="20"/>
  <c r="P1094" i="20"/>
  <c r="Q1094" i="20" s="1"/>
  <c r="M1094" i="20"/>
  <c r="P1093" i="20"/>
  <c r="Q1093" i="20" s="1"/>
  <c r="M1093" i="20"/>
  <c r="P1092" i="20"/>
  <c r="Q1092" i="20" s="1"/>
  <c r="M1092" i="20"/>
  <c r="P1091" i="20"/>
  <c r="Q1091" i="20" s="1"/>
  <c r="M1091" i="20"/>
  <c r="P1090" i="20"/>
  <c r="Q1090" i="20" s="1"/>
  <c r="M1090" i="20"/>
  <c r="P1089" i="20"/>
  <c r="Q1089" i="20" s="1"/>
  <c r="M1089" i="20"/>
  <c r="P1088" i="20"/>
  <c r="Q1088" i="20" s="1"/>
  <c r="M1088" i="20"/>
  <c r="P1087" i="20"/>
  <c r="Q1087" i="20" s="1"/>
  <c r="M1087" i="20"/>
  <c r="P1086" i="20"/>
  <c r="Q1086" i="20" s="1"/>
  <c r="M1086" i="20"/>
  <c r="P1085" i="20"/>
  <c r="Q1085" i="20" s="1"/>
  <c r="M1085" i="20"/>
  <c r="P1084" i="20"/>
  <c r="Q1084" i="20" s="1"/>
  <c r="M1084" i="20"/>
  <c r="P1083" i="20"/>
  <c r="Q1083" i="20" s="1"/>
  <c r="M1083" i="20"/>
  <c r="P1082" i="20"/>
  <c r="Q1082" i="20" s="1"/>
  <c r="M1082" i="20"/>
  <c r="P1081" i="20"/>
  <c r="Q1081" i="20" s="1"/>
  <c r="M1081" i="20"/>
  <c r="P1080" i="20"/>
  <c r="Q1080" i="20" s="1"/>
  <c r="M1080" i="20"/>
  <c r="P1079" i="20"/>
  <c r="Q1079" i="20" s="1"/>
  <c r="M1079" i="20"/>
  <c r="P1078" i="20"/>
  <c r="Q1078" i="20" s="1"/>
  <c r="M1078" i="20"/>
  <c r="P1077" i="20"/>
  <c r="Q1077" i="20" s="1"/>
  <c r="M1077" i="20"/>
  <c r="P1076" i="20"/>
  <c r="Q1076" i="20" s="1"/>
  <c r="M1076" i="20"/>
  <c r="P1075" i="20"/>
  <c r="Q1075" i="20" s="1"/>
  <c r="M1075" i="20"/>
  <c r="P1074" i="20"/>
  <c r="Q1074" i="20" s="1"/>
  <c r="M1074" i="20"/>
  <c r="P1073" i="20"/>
  <c r="Q1073" i="20" s="1"/>
  <c r="M1073" i="20"/>
  <c r="P1072" i="20"/>
  <c r="Q1072" i="20" s="1"/>
  <c r="M1072" i="20"/>
  <c r="P1071" i="20"/>
  <c r="Q1071" i="20" s="1"/>
  <c r="M1071" i="20"/>
  <c r="P1070" i="20"/>
  <c r="Q1070" i="20" s="1"/>
  <c r="M1070" i="20"/>
  <c r="P1069" i="20"/>
  <c r="Q1069" i="20" s="1"/>
  <c r="M1069" i="20"/>
  <c r="P1068" i="20"/>
  <c r="Q1068" i="20" s="1"/>
  <c r="M1068" i="20"/>
  <c r="P1067" i="20"/>
  <c r="Q1067" i="20" s="1"/>
  <c r="M1067" i="20"/>
  <c r="P1066" i="20"/>
  <c r="Q1066" i="20" s="1"/>
  <c r="M1066" i="20"/>
  <c r="P1065" i="20"/>
  <c r="Q1065" i="20" s="1"/>
  <c r="M1065" i="20"/>
  <c r="P1064" i="20"/>
  <c r="Q1064" i="20" s="1"/>
  <c r="M1064" i="20"/>
  <c r="P1063" i="20"/>
  <c r="Q1063" i="20" s="1"/>
  <c r="M1063" i="20"/>
  <c r="P1062" i="20"/>
  <c r="Q1062" i="20" s="1"/>
  <c r="M1062" i="20"/>
  <c r="P1061" i="20"/>
  <c r="Q1061" i="20" s="1"/>
  <c r="M1061" i="20"/>
  <c r="P1060" i="20"/>
  <c r="Q1060" i="20" s="1"/>
  <c r="M1060" i="20"/>
  <c r="P1059" i="20"/>
  <c r="Q1059" i="20" s="1"/>
  <c r="M1059" i="20"/>
  <c r="P1058" i="20"/>
  <c r="Q1058" i="20" s="1"/>
  <c r="M1058" i="20"/>
  <c r="P1057" i="20"/>
  <c r="Q1057" i="20" s="1"/>
  <c r="M1057" i="20"/>
  <c r="P1056" i="20"/>
  <c r="Q1056" i="20" s="1"/>
  <c r="M1056" i="20"/>
  <c r="P1055" i="20"/>
  <c r="Q1055" i="20" s="1"/>
  <c r="M1055" i="20"/>
  <c r="P1054" i="20"/>
  <c r="Q1054" i="20" s="1"/>
  <c r="M1054" i="20"/>
  <c r="P1053" i="20"/>
  <c r="Q1053" i="20" s="1"/>
  <c r="M1053" i="20"/>
  <c r="P1052" i="20"/>
  <c r="Q1052" i="20" s="1"/>
  <c r="M1052" i="20"/>
  <c r="P1051" i="20"/>
  <c r="Q1051" i="20" s="1"/>
  <c r="M1051" i="20"/>
  <c r="P1050" i="20"/>
  <c r="Q1050" i="20" s="1"/>
  <c r="M1050" i="20"/>
  <c r="P1049" i="20"/>
  <c r="Q1049" i="20" s="1"/>
  <c r="M1049" i="20"/>
  <c r="P1048" i="20"/>
  <c r="Q1048" i="20" s="1"/>
  <c r="M1048" i="20"/>
  <c r="P1047" i="20"/>
  <c r="Q1047" i="20" s="1"/>
  <c r="M1047" i="20"/>
  <c r="P1046" i="20"/>
  <c r="Q1046" i="20" s="1"/>
  <c r="M1046" i="20"/>
  <c r="P1045" i="20"/>
  <c r="Q1045" i="20" s="1"/>
  <c r="M1045" i="20"/>
  <c r="P1044" i="20"/>
  <c r="Q1044" i="20" s="1"/>
  <c r="M1044" i="20"/>
  <c r="P1043" i="20"/>
  <c r="Q1043" i="20" s="1"/>
  <c r="M1043" i="20"/>
  <c r="P1042" i="20"/>
  <c r="Q1042" i="20" s="1"/>
  <c r="M1042" i="20"/>
  <c r="P1041" i="20"/>
  <c r="Q1041" i="20" s="1"/>
  <c r="M1041" i="20"/>
  <c r="P1040" i="20"/>
  <c r="Q1040" i="20" s="1"/>
  <c r="M1040" i="20"/>
  <c r="P1039" i="20"/>
  <c r="Q1039" i="20" s="1"/>
  <c r="M1039" i="20"/>
  <c r="P1038" i="20"/>
  <c r="Q1038" i="20" s="1"/>
  <c r="M1038" i="20"/>
  <c r="P1037" i="20"/>
  <c r="Q1037" i="20" s="1"/>
  <c r="M1037" i="20"/>
  <c r="P1036" i="20"/>
  <c r="Q1036" i="20" s="1"/>
  <c r="M1036" i="20"/>
  <c r="P1035" i="20"/>
  <c r="Q1035" i="20" s="1"/>
  <c r="M1035" i="20"/>
  <c r="P1034" i="20"/>
  <c r="Q1034" i="20" s="1"/>
  <c r="M1034" i="20"/>
  <c r="P1033" i="20"/>
  <c r="Q1033" i="20" s="1"/>
  <c r="M1033" i="20"/>
  <c r="P1032" i="20"/>
  <c r="Q1032" i="20" s="1"/>
  <c r="M1032" i="20"/>
  <c r="P1031" i="20"/>
  <c r="Q1031" i="20" s="1"/>
  <c r="M1031" i="20"/>
  <c r="P1030" i="20"/>
  <c r="Q1030" i="20" s="1"/>
  <c r="M1030" i="20"/>
  <c r="P1029" i="20"/>
  <c r="Q1029" i="20" s="1"/>
  <c r="M1029" i="20"/>
  <c r="P1028" i="20"/>
  <c r="Q1028" i="20" s="1"/>
  <c r="M1028" i="20"/>
  <c r="P1027" i="20"/>
  <c r="Q1027" i="20" s="1"/>
  <c r="M1027" i="20"/>
  <c r="P1026" i="20"/>
  <c r="Q1026" i="20" s="1"/>
  <c r="M1026" i="20"/>
  <c r="P1025" i="20"/>
  <c r="Q1025" i="20" s="1"/>
  <c r="M1025" i="20"/>
  <c r="P1024" i="20"/>
  <c r="Q1024" i="20" s="1"/>
  <c r="M1024" i="20"/>
  <c r="P1023" i="20"/>
  <c r="Q1023" i="20" s="1"/>
  <c r="M1023" i="20"/>
  <c r="P1022" i="20"/>
  <c r="Q1022" i="20" s="1"/>
  <c r="M1022" i="20"/>
  <c r="P1021" i="20"/>
  <c r="Q1021" i="20" s="1"/>
  <c r="M1021" i="20"/>
  <c r="P1020" i="20"/>
  <c r="Q1020" i="20" s="1"/>
  <c r="M1020" i="20"/>
  <c r="P1019" i="20"/>
  <c r="Q1019" i="20" s="1"/>
  <c r="M1019" i="20"/>
  <c r="P1018" i="20"/>
  <c r="Q1018" i="20" s="1"/>
  <c r="M1018" i="20"/>
  <c r="P1017" i="20"/>
  <c r="Q1017" i="20" s="1"/>
  <c r="M1017" i="20"/>
  <c r="P1016" i="20"/>
  <c r="Q1016" i="20" s="1"/>
  <c r="M1016" i="20"/>
  <c r="P1015" i="20"/>
  <c r="Q1015" i="20" s="1"/>
  <c r="M1015" i="20"/>
  <c r="P1014" i="20"/>
  <c r="Q1014" i="20" s="1"/>
  <c r="M1014" i="20"/>
  <c r="P1013" i="20"/>
  <c r="Q1013" i="20" s="1"/>
  <c r="M1013" i="20"/>
  <c r="P1012" i="20"/>
  <c r="Q1012" i="20" s="1"/>
  <c r="M1012" i="20"/>
  <c r="P1011" i="20"/>
  <c r="Q1011" i="20" s="1"/>
  <c r="M1011" i="20"/>
  <c r="P1010" i="20"/>
  <c r="Q1010" i="20" s="1"/>
  <c r="M1010" i="20"/>
  <c r="P1009" i="20"/>
  <c r="Q1009" i="20" s="1"/>
  <c r="M1009" i="20"/>
  <c r="P1008" i="20"/>
  <c r="Q1008" i="20" s="1"/>
  <c r="M1008" i="20"/>
  <c r="P1007" i="20"/>
  <c r="Q1007" i="20" s="1"/>
  <c r="M1007" i="20"/>
  <c r="P1006" i="20"/>
  <c r="Q1006" i="20" s="1"/>
  <c r="M1006" i="20"/>
  <c r="P1005" i="20"/>
  <c r="Q1005" i="20" s="1"/>
  <c r="M1005" i="20"/>
  <c r="P1004" i="20"/>
  <c r="Q1004" i="20" s="1"/>
  <c r="M1004" i="20"/>
  <c r="P1003" i="20"/>
  <c r="Q1003" i="20" s="1"/>
  <c r="M1003" i="20"/>
  <c r="P1002" i="20"/>
  <c r="Q1002" i="20" s="1"/>
  <c r="M1002" i="20"/>
  <c r="P1001" i="20"/>
  <c r="Q1001" i="20" s="1"/>
  <c r="M1001" i="20"/>
  <c r="P1000" i="20"/>
  <c r="Q1000" i="20" s="1"/>
  <c r="M1000" i="20"/>
  <c r="P999" i="20"/>
  <c r="Q999" i="20" s="1"/>
  <c r="M999" i="20"/>
  <c r="P998" i="20"/>
  <c r="Q998" i="20" s="1"/>
  <c r="M998" i="20"/>
  <c r="P997" i="20"/>
  <c r="Q997" i="20" s="1"/>
  <c r="M997" i="20"/>
  <c r="P996" i="20"/>
  <c r="Q996" i="20" s="1"/>
  <c r="M996" i="20"/>
  <c r="P995" i="20"/>
  <c r="Q995" i="20" s="1"/>
  <c r="M995" i="20"/>
  <c r="P994" i="20"/>
  <c r="Q994" i="20" s="1"/>
  <c r="M994" i="20"/>
  <c r="P993" i="20"/>
  <c r="Q993" i="20" s="1"/>
  <c r="M993" i="20"/>
  <c r="P992" i="20"/>
  <c r="Q992" i="20" s="1"/>
  <c r="M992" i="20"/>
  <c r="P991" i="20"/>
  <c r="Q991" i="20" s="1"/>
  <c r="M991" i="20"/>
  <c r="P990" i="20"/>
  <c r="Q990" i="20" s="1"/>
  <c r="M990" i="20"/>
  <c r="P989" i="20"/>
  <c r="Q989" i="20" s="1"/>
  <c r="M989" i="20"/>
  <c r="P988" i="20"/>
  <c r="Q988" i="20" s="1"/>
  <c r="M988" i="20"/>
  <c r="P987" i="20"/>
  <c r="Q987" i="20" s="1"/>
  <c r="M987" i="20"/>
  <c r="P986" i="20"/>
  <c r="Q986" i="20" s="1"/>
  <c r="M986" i="20"/>
  <c r="P985" i="20"/>
  <c r="Q985" i="20" s="1"/>
  <c r="M985" i="20"/>
  <c r="P984" i="20"/>
  <c r="Q984" i="20" s="1"/>
  <c r="M984" i="20"/>
  <c r="P983" i="20"/>
  <c r="Q983" i="20" s="1"/>
  <c r="M983" i="20"/>
  <c r="P982" i="20"/>
  <c r="Q982" i="20" s="1"/>
  <c r="M982" i="20"/>
  <c r="P981" i="20"/>
  <c r="Q981" i="20" s="1"/>
  <c r="M981" i="20"/>
  <c r="P980" i="20"/>
  <c r="Q980" i="20" s="1"/>
  <c r="M980" i="20"/>
  <c r="P979" i="20"/>
  <c r="Q979" i="20" s="1"/>
  <c r="M979" i="20"/>
  <c r="P978" i="20"/>
  <c r="Q978" i="20" s="1"/>
  <c r="M978" i="20"/>
  <c r="P977" i="20"/>
  <c r="Q977" i="20" s="1"/>
  <c r="M977" i="20"/>
  <c r="P976" i="20"/>
  <c r="Q976" i="20" s="1"/>
  <c r="M976" i="20"/>
  <c r="P975" i="20"/>
  <c r="Q975" i="20" s="1"/>
  <c r="M975" i="20"/>
  <c r="P974" i="20"/>
  <c r="Q974" i="20" s="1"/>
  <c r="M974" i="20"/>
  <c r="P973" i="20"/>
  <c r="Q973" i="20" s="1"/>
  <c r="M973" i="20"/>
  <c r="P972" i="20"/>
  <c r="Q972" i="20" s="1"/>
  <c r="M972" i="20"/>
  <c r="P971" i="20"/>
  <c r="Q971" i="20" s="1"/>
  <c r="M971" i="20"/>
  <c r="P970" i="20"/>
  <c r="Q970" i="20" s="1"/>
  <c r="M970" i="20"/>
  <c r="P969" i="20"/>
  <c r="Q969" i="20" s="1"/>
  <c r="M969" i="20"/>
  <c r="P968" i="20"/>
  <c r="Q968" i="20" s="1"/>
  <c r="M968" i="20"/>
  <c r="P967" i="20"/>
  <c r="Q967" i="20" s="1"/>
  <c r="M967" i="20"/>
  <c r="P966" i="20"/>
  <c r="Q966" i="20" s="1"/>
  <c r="M966" i="20"/>
  <c r="P965" i="20"/>
  <c r="Q965" i="20" s="1"/>
  <c r="M965" i="20"/>
  <c r="P964" i="20"/>
  <c r="Q964" i="20" s="1"/>
  <c r="M964" i="20"/>
  <c r="P963" i="20"/>
  <c r="Q963" i="20" s="1"/>
  <c r="M963" i="20"/>
  <c r="P962" i="20"/>
  <c r="Q962" i="20" s="1"/>
  <c r="M962" i="20"/>
  <c r="P961" i="20"/>
  <c r="Q961" i="20" s="1"/>
  <c r="M961" i="20"/>
  <c r="P960" i="20"/>
  <c r="Q960" i="20" s="1"/>
  <c r="M960" i="20"/>
  <c r="P959" i="20"/>
  <c r="Q959" i="20" s="1"/>
  <c r="M959" i="20"/>
  <c r="P958" i="20"/>
  <c r="Q958" i="20" s="1"/>
  <c r="M958" i="20"/>
  <c r="P957" i="20"/>
  <c r="Q957" i="20" s="1"/>
  <c r="M957" i="20"/>
  <c r="P956" i="20"/>
  <c r="Q956" i="20" s="1"/>
  <c r="M956" i="20"/>
  <c r="P955" i="20"/>
  <c r="Q955" i="20" s="1"/>
  <c r="M955" i="20"/>
  <c r="P954" i="20"/>
  <c r="Q954" i="20" s="1"/>
  <c r="M954" i="20"/>
  <c r="P953" i="20"/>
  <c r="Q953" i="20" s="1"/>
  <c r="M953" i="20"/>
  <c r="P952" i="20"/>
  <c r="Q952" i="20" s="1"/>
  <c r="M952" i="20"/>
  <c r="P951" i="20"/>
  <c r="Q951" i="20" s="1"/>
  <c r="M951" i="20"/>
  <c r="P950" i="20"/>
  <c r="Q950" i="20" s="1"/>
  <c r="M950" i="20"/>
  <c r="P949" i="20"/>
  <c r="Q949" i="20" s="1"/>
  <c r="M949" i="20"/>
  <c r="P948" i="20"/>
  <c r="Q948" i="20" s="1"/>
  <c r="M948" i="20"/>
  <c r="P947" i="20"/>
  <c r="Q947" i="20" s="1"/>
  <c r="M947" i="20"/>
  <c r="P946" i="20"/>
  <c r="Q946" i="20" s="1"/>
  <c r="M946" i="20"/>
  <c r="P945" i="20"/>
  <c r="Q945" i="20" s="1"/>
  <c r="M945" i="20"/>
  <c r="P944" i="20"/>
  <c r="Q944" i="20" s="1"/>
  <c r="M944" i="20"/>
  <c r="P943" i="20"/>
  <c r="Q943" i="20" s="1"/>
  <c r="M943" i="20"/>
  <c r="P942" i="20"/>
  <c r="Q942" i="20" s="1"/>
  <c r="M942" i="20"/>
  <c r="P941" i="20"/>
  <c r="Q941" i="20" s="1"/>
  <c r="M941" i="20"/>
  <c r="P940" i="20"/>
  <c r="Q940" i="20" s="1"/>
  <c r="M940" i="20"/>
  <c r="P939" i="20"/>
  <c r="Q939" i="20" s="1"/>
  <c r="M939" i="20"/>
  <c r="P938" i="20"/>
  <c r="Q938" i="20" s="1"/>
  <c r="M938" i="20"/>
  <c r="P937" i="20"/>
  <c r="Q937" i="20" s="1"/>
  <c r="M937" i="20"/>
  <c r="P936" i="20"/>
  <c r="Q936" i="20" s="1"/>
  <c r="M936" i="20"/>
  <c r="P935" i="20"/>
  <c r="Q935" i="20" s="1"/>
  <c r="M935" i="20"/>
  <c r="P934" i="20"/>
  <c r="Q934" i="20" s="1"/>
  <c r="M934" i="20"/>
  <c r="P933" i="20"/>
  <c r="Q933" i="20" s="1"/>
  <c r="M933" i="20"/>
  <c r="P932" i="20"/>
  <c r="Q932" i="20" s="1"/>
  <c r="M932" i="20"/>
  <c r="P931" i="20"/>
  <c r="Q931" i="20" s="1"/>
  <c r="M931" i="20"/>
  <c r="P930" i="20"/>
  <c r="Q930" i="20" s="1"/>
  <c r="M930" i="20"/>
  <c r="P929" i="20"/>
  <c r="Q929" i="20" s="1"/>
  <c r="M929" i="20"/>
  <c r="P928" i="20"/>
  <c r="Q928" i="20" s="1"/>
  <c r="M928" i="20"/>
  <c r="P927" i="20"/>
  <c r="Q927" i="20" s="1"/>
  <c r="M927" i="20"/>
  <c r="P926" i="20"/>
  <c r="Q926" i="20" s="1"/>
  <c r="M926" i="20"/>
  <c r="P925" i="20"/>
  <c r="Q925" i="20" s="1"/>
  <c r="M925" i="20"/>
  <c r="P924" i="20"/>
  <c r="Q924" i="20" s="1"/>
  <c r="M924" i="20"/>
  <c r="P923" i="20"/>
  <c r="Q923" i="20" s="1"/>
  <c r="M923" i="20"/>
  <c r="P922" i="20"/>
  <c r="Q922" i="20" s="1"/>
  <c r="M922" i="20"/>
  <c r="P921" i="20"/>
  <c r="Q921" i="20" s="1"/>
  <c r="M921" i="20"/>
  <c r="P920" i="20"/>
  <c r="Q920" i="20" s="1"/>
  <c r="M920" i="20"/>
  <c r="P919" i="20"/>
  <c r="Q919" i="20" s="1"/>
  <c r="M919" i="20"/>
  <c r="P918" i="20"/>
  <c r="Q918" i="20" s="1"/>
  <c r="M918" i="20"/>
  <c r="P917" i="20"/>
  <c r="Q917" i="20" s="1"/>
  <c r="M917" i="20"/>
  <c r="P916" i="20"/>
  <c r="Q916" i="20" s="1"/>
  <c r="M916" i="20"/>
  <c r="P915" i="20"/>
  <c r="Q915" i="20" s="1"/>
  <c r="M915" i="20"/>
  <c r="P914" i="20"/>
  <c r="Q914" i="20" s="1"/>
  <c r="M914" i="20"/>
  <c r="P913" i="20"/>
  <c r="Q913" i="20" s="1"/>
  <c r="M913" i="20"/>
  <c r="P912" i="20"/>
  <c r="Q912" i="20" s="1"/>
  <c r="M912" i="20"/>
  <c r="P911" i="20"/>
  <c r="Q911" i="20" s="1"/>
  <c r="M911" i="20"/>
  <c r="P910" i="20"/>
  <c r="Q910" i="20" s="1"/>
  <c r="M910" i="20"/>
  <c r="P909" i="20"/>
  <c r="Q909" i="20" s="1"/>
  <c r="M909" i="20"/>
  <c r="P908" i="20"/>
  <c r="Q908" i="20" s="1"/>
  <c r="M908" i="20"/>
  <c r="P907" i="20"/>
  <c r="Q907" i="20" s="1"/>
  <c r="M907" i="20"/>
  <c r="P906" i="20"/>
  <c r="Q906" i="20" s="1"/>
  <c r="M906" i="20"/>
  <c r="P905" i="20"/>
  <c r="Q905" i="20" s="1"/>
  <c r="M905" i="20"/>
  <c r="P904" i="20"/>
  <c r="Q904" i="20" s="1"/>
  <c r="M904" i="20"/>
  <c r="P903" i="20"/>
  <c r="Q903" i="20" s="1"/>
  <c r="M903" i="20"/>
  <c r="P902" i="20"/>
  <c r="Q902" i="20" s="1"/>
  <c r="M902" i="20"/>
  <c r="P901" i="20"/>
  <c r="Q901" i="20" s="1"/>
  <c r="M901" i="20"/>
  <c r="P900" i="20"/>
  <c r="Q900" i="20" s="1"/>
  <c r="M900" i="20"/>
  <c r="P899" i="20"/>
  <c r="Q899" i="20" s="1"/>
  <c r="M899" i="20"/>
  <c r="P898" i="20"/>
  <c r="Q898" i="20" s="1"/>
  <c r="M898" i="20"/>
  <c r="P897" i="20"/>
  <c r="Q897" i="20" s="1"/>
  <c r="M897" i="20"/>
  <c r="P896" i="20"/>
  <c r="Q896" i="20" s="1"/>
  <c r="M896" i="20"/>
  <c r="P895" i="20"/>
  <c r="Q895" i="20" s="1"/>
  <c r="M895" i="20"/>
  <c r="P894" i="20"/>
  <c r="Q894" i="20" s="1"/>
  <c r="M894" i="20"/>
  <c r="P893" i="20"/>
  <c r="Q893" i="20" s="1"/>
  <c r="M893" i="20"/>
  <c r="P892" i="20"/>
  <c r="Q892" i="20" s="1"/>
  <c r="M892" i="20"/>
  <c r="P891" i="20"/>
  <c r="Q891" i="20" s="1"/>
  <c r="M891" i="20"/>
  <c r="P890" i="20"/>
  <c r="Q890" i="20" s="1"/>
  <c r="M890" i="20"/>
  <c r="P889" i="20"/>
  <c r="Q889" i="20" s="1"/>
  <c r="M889" i="20"/>
  <c r="P888" i="20"/>
  <c r="Q888" i="20" s="1"/>
  <c r="M888" i="20"/>
  <c r="P887" i="20"/>
  <c r="Q887" i="20" s="1"/>
  <c r="M887" i="20"/>
  <c r="P886" i="20"/>
  <c r="Q886" i="20" s="1"/>
  <c r="M886" i="20"/>
  <c r="P885" i="20"/>
  <c r="Q885" i="20" s="1"/>
  <c r="M885" i="20"/>
  <c r="P884" i="20"/>
  <c r="Q884" i="20" s="1"/>
  <c r="M884" i="20"/>
  <c r="P883" i="20"/>
  <c r="Q883" i="20" s="1"/>
  <c r="M883" i="20"/>
  <c r="P882" i="20"/>
  <c r="Q882" i="20" s="1"/>
  <c r="M882" i="20"/>
  <c r="P881" i="20"/>
  <c r="Q881" i="20" s="1"/>
  <c r="M881" i="20"/>
  <c r="P880" i="20"/>
  <c r="Q880" i="20" s="1"/>
  <c r="M880" i="20"/>
  <c r="P879" i="20"/>
  <c r="Q879" i="20" s="1"/>
  <c r="M879" i="20"/>
  <c r="P878" i="20"/>
  <c r="Q878" i="20" s="1"/>
  <c r="M878" i="20"/>
  <c r="P877" i="20"/>
  <c r="Q877" i="20" s="1"/>
  <c r="M877" i="20"/>
  <c r="P876" i="20"/>
  <c r="Q876" i="20" s="1"/>
  <c r="M876" i="20"/>
  <c r="P875" i="20"/>
  <c r="Q875" i="20" s="1"/>
  <c r="M875" i="20"/>
  <c r="P874" i="20"/>
  <c r="Q874" i="20" s="1"/>
  <c r="M874" i="20"/>
  <c r="P873" i="20"/>
  <c r="Q873" i="20" s="1"/>
  <c r="M873" i="20"/>
  <c r="P872" i="20"/>
  <c r="Q872" i="20" s="1"/>
  <c r="M872" i="20"/>
  <c r="P871" i="20"/>
  <c r="Q871" i="20" s="1"/>
  <c r="M871" i="20"/>
  <c r="P870" i="20"/>
  <c r="Q870" i="20" s="1"/>
  <c r="M870" i="20"/>
  <c r="P869" i="20"/>
  <c r="Q869" i="20" s="1"/>
  <c r="M869" i="20"/>
  <c r="P868" i="20"/>
  <c r="Q868" i="20" s="1"/>
  <c r="M868" i="20"/>
  <c r="P867" i="20"/>
  <c r="Q867" i="20" s="1"/>
  <c r="M867" i="20"/>
  <c r="P866" i="20"/>
  <c r="Q866" i="20" s="1"/>
  <c r="M866" i="20"/>
  <c r="P865" i="20"/>
  <c r="Q865" i="20" s="1"/>
  <c r="M865" i="20"/>
  <c r="P864" i="20"/>
  <c r="Q864" i="20" s="1"/>
  <c r="M864" i="20"/>
  <c r="P863" i="20"/>
  <c r="Q863" i="20" s="1"/>
  <c r="M863" i="20"/>
  <c r="P862" i="20"/>
  <c r="Q862" i="20" s="1"/>
  <c r="M862" i="20"/>
  <c r="P861" i="20"/>
  <c r="Q861" i="20" s="1"/>
  <c r="M861" i="20"/>
  <c r="P860" i="20"/>
  <c r="Q860" i="20" s="1"/>
  <c r="M860" i="20"/>
  <c r="P859" i="20"/>
  <c r="Q859" i="20" s="1"/>
  <c r="M859" i="20"/>
  <c r="P858" i="20"/>
  <c r="Q858" i="20" s="1"/>
  <c r="M858" i="20"/>
  <c r="P857" i="20"/>
  <c r="Q857" i="20" s="1"/>
  <c r="M857" i="20"/>
  <c r="P856" i="20"/>
  <c r="Q856" i="20" s="1"/>
  <c r="M856" i="20"/>
  <c r="P855" i="20"/>
  <c r="Q855" i="20" s="1"/>
  <c r="M855" i="20"/>
  <c r="P854" i="20"/>
  <c r="Q854" i="20" s="1"/>
  <c r="M854" i="20"/>
  <c r="P853" i="20"/>
  <c r="Q853" i="20" s="1"/>
  <c r="M853" i="20"/>
  <c r="P852" i="20"/>
  <c r="Q852" i="20" s="1"/>
  <c r="M852" i="20"/>
  <c r="P851" i="20"/>
  <c r="Q851" i="20" s="1"/>
  <c r="M851" i="20"/>
  <c r="P850" i="20"/>
  <c r="Q850" i="20" s="1"/>
  <c r="M850" i="20"/>
  <c r="P849" i="20"/>
  <c r="Q849" i="20" s="1"/>
  <c r="M849" i="20"/>
  <c r="P848" i="20"/>
  <c r="Q848" i="20" s="1"/>
  <c r="M848" i="20"/>
  <c r="P847" i="20"/>
  <c r="Q847" i="20" s="1"/>
  <c r="M847" i="20"/>
  <c r="P846" i="20"/>
  <c r="Q846" i="20" s="1"/>
  <c r="M846" i="20"/>
  <c r="P845" i="20"/>
  <c r="Q845" i="20" s="1"/>
  <c r="M845" i="20"/>
  <c r="P844" i="20"/>
  <c r="Q844" i="20" s="1"/>
  <c r="M844" i="20"/>
  <c r="P843" i="20"/>
  <c r="Q843" i="20" s="1"/>
  <c r="M843" i="20"/>
  <c r="P842" i="20"/>
  <c r="Q842" i="20" s="1"/>
  <c r="M842" i="20"/>
  <c r="P841" i="20"/>
  <c r="Q841" i="20" s="1"/>
  <c r="M841" i="20"/>
  <c r="P840" i="20"/>
  <c r="Q840" i="20" s="1"/>
  <c r="M840" i="20"/>
  <c r="P839" i="20"/>
  <c r="Q839" i="20" s="1"/>
  <c r="M839" i="20"/>
  <c r="P838" i="20"/>
  <c r="Q838" i="20" s="1"/>
  <c r="M838" i="20"/>
  <c r="P837" i="20"/>
  <c r="Q837" i="20" s="1"/>
  <c r="M837" i="20"/>
  <c r="P836" i="20"/>
  <c r="Q836" i="20" s="1"/>
  <c r="M836" i="20"/>
  <c r="P835" i="20"/>
  <c r="Q835" i="20" s="1"/>
  <c r="M835" i="20"/>
  <c r="P834" i="20"/>
  <c r="Q834" i="20" s="1"/>
  <c r="M834" i="20"/>
  <c r="P833" i="20"/>
  <c r="Q833" i="20" s="1"/>
  <c r="M833" i="20"/>
  <c r="P832" i="20"/>
  <c r="Q832" i="20" s="1"/>
  <c r="M832" i="20"/>
  <c r="P831" i="20"/>
  <c r="Q831" i="20" s="1"/>
  <c r="M831" i="20"/>
  <c r="P830" i="20"/>
  <c r="Q830" i="20" s="1"/>
  <c r="M830" i="20"/>
  <c r="P829" i="20"/>
  <c r="Q829" i="20" s="1"/>
  <c r="M829" i="20"/>
  <c r="P828" i="20"/>
  <c r="Q828" i="20" s="1"/>
  <c r="M828" i="20"/>
  <c r="P827" i="20"/>
  <c r="Q827" i="20" s="1"/>
  <c r="M827" i="20"/>
  <c r="P826" i="20"/>
  <c r="Q826" i="20" s="1"/>
  <c r="M826" i="20"/>
  <c r="P825" i="20"/>
  <c r="Q825" i="20" s="1"/>
  <c r="M825" i="20"/>
  <c r="P824" i="20"/>
  <c r="Q824" i="20" s="1"/>
  <c r="M824" i="20"/>
  <c r="P823" i="20"/>
  <c r="Q823" i="20" s="1"/>
  <c r="M823" i="20"/>
  <c r="P822" i="20"/>
  <c r="Q822" i="20" s="1"/>
  <c r="M822" i="20"/>
  <c r="P821" i="20"/>
  <c r="Q821" i="20" s="1"/>
  <c r="M821" i="20"/>
  <c r="P820" i="20"/>
  <c r="Q820" i="20" s="1"/>
  <c r="M820" i="20"/>
  <c r="P819" i="20"/>
  <c r="Q819" i="20" s="1"/>
  <c r="M819" i="20"/>
  <c r="P818" i="20"/>
  <c r="Q818" i="20" s="1"/>
  <c r="M818" i="20"/>
  <c r="P817" i="20"/>
  <c r="Q817" i="20" s="1"/>
  <c r="M817" i="20"/>
  <c r="P816" i="20"/>
  <c r="Q816" i="20" s="1"/>
  <c r="M816" i="20"/>
  <c r="P815" i="20"/>
  <c r="Q815" i="20" s="1"/>
  <c r="M815" i="20"/>
  <c r="P814" i="20"/>
  <c r="Q814" i="20" s="1"/>
  <c r="M814" i="20"/>
  <c r="P813" i="20"/>
  <c r="Q813" i="20" s="1"/>
  <c r="M813" i="20"/>
  <c r="P812" i="20"/>
  <c r="Q812" i="20" s="1"/>
  <c r="M812" i="20"/>
  <c r="P811" i="20"/>
  <c r="Q811" i="20" s="1"/>
  <c r="M811" i="20"/>
  <c r="P810" i="20"/>
  <c r="Q810" i="20" s="1"/>
  <c r="M810" i="20"/>
  <c r="P809" i="20"/>
  <c r="Q809" i="20" s="1"/>
  <c r="M809" i="20"/>
  <c r="P808" i="20"/>
  <c r="Q808" i="20" s="1"/>
  <c r="M808" i="20"/>
  <c r="P807" i="20"/>
  <c r="Q807" i="20" s="1"/>
  <c r="M807" i="20"/>
  <c r="P806" i="20"/>
  <c r="Q806" i="20" s="1"/>
  <c r="M806" i="20"/>
  <c r="P805" i="20"/>
  <c r="Q805" i="20" s="1"/>
  <c r="M805" i="20"/>
  <c r="P804" i="20"/>
  <c r="Q804" i="20" s="1"/>
  <c r="M804" i="20"/>
  <c r="P803" i="20"/>
  <c r="Q803" i="20" s="1"/>
  <c r="M803" i="20"/>
  <c r="P802" i="20"/>
  <c r="Q802" i="20" s="1"/>
  <c r="M802" i="20"/>
  <c r="P801" i="20"/>
  <c r="Q801" i="20" s="1"/>
  <c r="M801" i="20"/>
  <c r="P800" i="20"/>
  <c r="Q800" i="20" s="1"/>
  <c r="M800" i="20"/>
  <c r="P799" i="20"/>
  <c r="Q799" i="20" s="1"/>
  <c r="M799" i="20"/>
  <c r="P798" i="20"/>
  <c r="Q798" i="20" s="1"/>
  <c r="M798" i="20"/>
  <c r="P797" i="20"/>
  <c r="Q797" i="20" s="1"/>
  <c r="M797" i="20"/>
  <c r="P796" i="20"/>
  <c r="Q796" i="20" s="1"/>
  <c r="M796" i="20"/>
  <c r="P795" i="20"/>
  <c r="Q795" i="20" s="1"/>
  <c r="M795" i="20"/>
  <c r="P794" i="20"/>
  <c r="Q794" i="20" s="1"/>
  <c r="M794" i="20"/>
  <c r="P793" i="20"/>
  <c r="Q793" i="20" s="1"/>
  <c r="M793" i="20"/>
  <c r="P792" i="20"/>
  <c r="Q792" i="20" s="1"/>
  <c r="M792" i="20"/>
  <c r="P791" i="20"/>
  <c r="Q791" i="20" s="1"/>
  <c r="M791" i="20"/>
  <c r="P790" i="20"/>
  <c r="Q790" i="20" s="1"/>
  <c r="M790" i="20"/>
  <c r="P789" i="20"/>
  <c r="Q789" i="20" s="1"/>
  <c r="M789" i="20"/>
  <c r="P788" i="20"/>
  <c r="Q788" i="20" s="1"/>
  <c r="M788" i="20"/>
  <c r="P787" i="20"/>
  <c r="Q787" i="20" s="1"/>
  <c r="M787" i="20"/>
  <c r="P786" i="20"/>
  <c r="Q786" i="20" s="1"/>
  <c r="M786" i="20"/>
  <c r="P785" i="20"/>
  <c r="Q785" i="20" s="1"/>
  <c r="M785" i="20"/>
  <c r="P784" i="20"/>
  <c r="Q784" i="20" s="1"/>
  <c r="M784" i="20"/>
  <c r="P783" i="20"/>
  <c r="Q783" i="20" s="1"/>
  <c r="M783" i="20"/>
  <c r="P782" i="20"/>
  <c r="Q782" i="20" s="1"/>
  <c r="M782" i="20"/>
  <c r="P781" i="20"/>
  <c r="Q781" i="20" s="1"/>
  <c r="M781" i="20"/>
  <c r="P780" i="20"/>
  <c r="Q780" i="20" s="1"/>
  <c r="M780" i="20"/>
  <c r="P779" i="20"/>
  <c r="Q779" i="20" s="1"/>
  <c r="M779" i="20"/>
  <c r="P778" i="20"/>
  <c r="Q778" i="20" s="1"/>
  <c r="M778" i="20"/>
  <c r="P777" i="20"/>
  <c r="Q777" i="20" s="1"/>
  <c r="M777" i="20"/>
  <c r="P776" i="20"/>
  <c r="Q776" i="20" s="1"/>
  <c r="M776" i="20"/>
  <c r="P775" i="20"/>
  <c r="Q775" i="20" s="1"/>
  <c r="M775" i="20"/>
  <c r="P774" i="20"/>
  <c r="Q774" i="20" s="1"/>
  <c r="M774" i="20"/>
  <c r="P773" i="20"/>
  <c r="Q773" i="20" s="1"/>
  <c r="M773" i="20"/>
  <c r="P772" i="20"/>
  <c r="Q772" i="20" s="1"/>
  <c r="M772" i="20"/>
  <c r="P771" i="20"/>
  <c r="Q771" i="20" s="1"/>
  <c r="M771" i="20"/>
  <c r="P770" i="20"/>
  <c r="Q770" i="20" s="1"/>
  <c r="M770" i="20"/>
  <c r="P769" i="20"/>
  <c r="Q769" i="20" s="1"/>
  <c r="M769" i="20"/>
  <c r="P768" i="20"/>
  <c r="Q768" i="20" s="1"/>
  <c r="M768" i="20"/>
  <c r="P767" i="20"/>
  <c r="Q767" i="20" s="1"/>
  <c r="M767" i="20"/>
  <c r="P766" i="20"/>
  <c r="Q766" i="20" s="1"/>
  <c r="M766" i="20"/>
  <c r="P765" i="20"/>
  <c r="Q765" i="20" s="1"/>
  <c r="M765" i="20"/>
  <c r="P764" i="20"/>
  <c r="Q764" i="20" s="1"/>
  <c r="M764" i="20"/>
  <c r="P763" i="20"/>
  <c r="Q763" i="20" s="1"/>
  <c r="M763" i="20"/>
  <c r="P762" i="20"/>
  <c r="Q762" i="20" s="1"/>
  <c r="M762" i="20"/>
  <c r="P761" i="20"/>
  <c r="Q761" i="20" s="1"/>
  <c r="M761" i="20"/>
  <c r="P760" i="20"/>
  <c r="Q760" i="20" s="1"/>
  <c r="M760" i="20"/>
  <c r="P759" i="20"/>
  <c r="Q759" i="20" s="1"/>
  <c r="M759" i="20"/>
  <c r="P758" i="20"/>
  <c r="Q758" i="20" s="1"/>
  <c r="M758" i="20"/>
  <c r="P757" i="20"/>
  <c r="Q757" i="20" s="1"/>
  <c r="M757" i="20"/>
  <c r="P756" i="20"/>
  <c r="Q756" i="20" s="1"/>
  <c r="M756" i="20"/>
  <c r="P755" i="20"/>
  <c r="Q755" i="20" s="1"/>
  <c r="M755" i="20"/>
  <c r="P754" i="20"/>
  <c r="Q754" i="20" s="1"/>
  <c r="M754" i="20"/>
  <c r="P753" i="20"/>
  <c r="Q753" i="20" s="1"/>
  <c r="M753" i="20"/>
  <c r="P752" i="20"/>
  <c r="Q752" i="20" s="1"/>
  <c r="M752" i="20"/>
  <c r="P751" i="20"/>
  <c r="Q751" i="20" s="1"/>
  <c r="M751" i="20"/>
  <c r="P750" i="20"/>
  <c r="Q750" i="20" s="1"/>
  <c r="M750" i="20"/>
  <c r="P749" i="20"/>
  <c r="Q749" i="20" s="1"/>
  <c r="M749" i="20"/>
  <c r="P748" i="20"/>
  <c r="Q748" i="20" s="1"/>
  <c r="M748" i="20"/>
  <c r="P747" i="20"/>
  <c r="Q747" i="20" s="1"/>
  <c r="M747" i="20"/>
  <c r="P746" i="20"/>
  <c r="Q746" i="20" s="1"/>
  <c r="M746" i="20"/>
  <c r="P745" i="20"/>
  <c r="Q745" i="20" s="1"/>
  <c r="M745" i="20"/>
  <c r="P744" i="20"/>
  <c r="Q744" i="20" s="1"/>
  <c r="M744" i="20"/>
  <c r="P743" i="20"/>
  <c r="Q743" i="20" s="1"/>
  <c r="M743" i="20"/>
  <c r="P742" i="20"/>
  <c r="Q742" i="20" s="1"/>
  <c r="M742" i="20"/>
  <c r="P741" i="20"/>
  <c r="Q741" i="20" s="1"/>
  <c r="M741" i="20"/>
  <c r="P740" i="20"/>
  <c r="Q740" i="20" s="1"/>
  <c r="M740" i="20"/>
  <c r="P739" i="20"/>
  <c r="Q739" i="20" s="1"/>
  <c r="M739" i="20"/>
  <c r="P738" i="20"/>
  <c r="Q738" i="20" s="1"/>
  <c r="M738" i="20"/>
  <c r="P737" i="20"/>
  <c r="Q737" i="20" s="1"/>
  <c r="M737" i="20"/>
  <c r="P736" i="20"/>
  <c r="Q736" i="20" s="1"/>
  <c r="M736" i="20"/>
  <c r="P735" i="20"/>
  <c r="Q735" i="20" s="1"/>
  <c r="M735" i="20"/>
  <c r="P734" i="20"/>
  <c r="Q734" i="20" s="1"/>
  <c r="M734" i="20"/>
  <c r="P733" i="20"/>
  <c r="Q733" i="20" s="1"/>
  <c r="M733" i="20"/>
  <c r="P732" i="20"/>
  <c r="Q732" i="20" s="1"/>
  <c r="M732" i="20"/>
  <c r="P731" i="20"/>
  <c r="Q731" i="20" s="1"/>
  <c r="M731" i="20"/>
  <c r="P730" i="20"/>
  <c r="Q730" i="20" s="1"/>
  <c r="M730" i="20"/>
  <c r="P729" i="20"/>
  <c r="Q729" i="20" s="1"/>
  <c r="M729" i="20"/>
  <c r="P728" i="20"/>
  <c r="Q728" i="20" s="1"/>
  <c r="M728" i="20"/>
  <c r="P727" i="20"/>
  <c r="Q727" i="20" s="1"/>
  <c r="M727" i="20"/>
  <c r="P726" i="20"/>
  <c r="Q726" i="20" s="1"/>
  <c r="M726" i="20"/>
  <c r="P725" i="20"/>
  <c r="Q725" i="20" s="1"/>
  <c r="M725" i="20"/>
  <c r="P724" i="20"/>
  <c r="Q724" i="20" s="1"/>
  <c r="M724" i="20"/>
  <c r="P723" i="20"/>
  <c r="Q723" i="20" s="1"/>
  <c r="M723" i="20"/>
  <c r="P722" i="20"/>
  <c r="Q722" i="20" s="1"/>
  <c r="M722" i="20"/>
  <c r="P721" i="20"/>
  <c r="Q721" i="20" s="1"/>
  <c r="M721" i="20"/>
  <c r="P720" i="20"/>
  <c r="Q720" i="20" s="1"/>
  <c r="M720" i="20"/>
  <c r="P719" i="20"/>
  <c r="Q719" i="20" s="1"/>
  <c r="M719" i="20"/>
  <c r="P718" i="20"/>
  <c r="Q718" i="20" s="1"/>
  <c r="M718" i="20"/>
  <c r="P717" i="20"/>
  <c r="Q717" i="20" s="1"/>
  <c r="M717" i="20"/>
  <c r="P716" i="20"/>
  <c r="Q716" i="20" s="1"/>
  <c r="M716" i="20"/>
  <c r="P715" i="20"/>
  <c r="Q715" i="20" s="1"/>
  <c r="M715" i="20"/>
  <c r="P714" i="20"/>
  <c r="Q714" i="20" s="1"/>
  <c r="M714" i="20"/>
  <c r="P713" i="20"/>
  <c r="Q713" i="20" s="1"/>
  <c r="M713" i="20"/>
  <c r="P712" i="20"/>
  <c r="Q712" i="20" s="1"/>
  <c r="M712" i="20"/>
  <c r="P711" i="20"/>
  <c r="Q711" i="20" s="1"/>
  <c r="M711" i="20"/>
  <c r="P710" i="20"/>
  <c r="Q710" i="20" s="1"/>
  <c r="M710" i="20"/>
  <c r="P709" i="20"/>
  <c r="Q709" i="20" s="1"/>
  <c r="M709" i="20"/>
  <c r="P708" i="20"/>
  <c r="Q708" i="20" s="1"/>
  <c r="M708" i="20"/>
  <c r="P707" i="20"/>
  <c r="Q707" i="20" s="1"/>
  <c r="M707" i="20"/>
  <c r="P706" i="20"/>
  <c r="Q706" i="20" s="1"/>
  <c r="M706" i="20"/>
  <c r="P705" i="20"/>
  <c r="Q705" i="20" s="1"/>
  <c r="M705" i="20"/>
  <c r="P704" i="20"/>
  <c r="Q704" i="20" s="1"/>
  <c r="M704" i="20"/>
  <c r="P703" i="20"/>
  <c r="Q703" i="20" s="1"/>
  <c r="M703" i="20"/>
  <c r="P702" i="20"/>
  <c r="Q702" i="20" s="1"/>
  <c r="M702" i="20"/>
  <c r="P701" i="20"/>
  <c r="Q701" i="20" s="1"/>
  <c r="M701" i="20"/>
  <c r="P700" i="20"/>
  <c r="Q700" i="20" s="1"/>
  <c r="M700" i="20"/>
  <c r="P699" i="20"/>
  <c r="Q699" i="20" s="1"/>
  <c r="M699" i="20"/>
  <c r="P698" i="20"/>
  <c r="Q698" i="20" s="1"/>
  <c r="M698" i="20"/>
  <c r="P697" i="20"/>
  <c r="Q697" i="20" s="1"/>
  <c r="M697" i="20"/>
  <c r="P696" i="20"/>
  <c r="Q696" i="20" s="1"/>
  <c r="M696" i="20"/>
  <c r="P695" i="20"/>
  <c r="Q695" i="20" s="1"/>
  <c r="M695" i="20"/>
  <c r="P694" i="20"/>
  <c r="Q694" i="20" s="1"/>
  <c r="M694" i="20"/>
  <c r="P693" i="20"/>
  <c r="Q693" i="20" s="1"/>
  <c r="M693" i="20"/>
  <c r="P692" i="20"/>
  <c r="Q692" i="20" s="1"/>
  <c r="M692" i="20"/>
  <c r="P691" i="20"/>
  <c r="Q691" i="20" s="1"/>
  <c r="M691" i="20"/>
  <c r="P690" i="20"/>
  <c r="Q690" i="20" s="1"/>
  <c r="M690" i="20"/>
  <c r="P689" i="20"/>
  <c r="Q689" i="20" s="1"/>
  <c r="M689" i="20"/>
  <c r="P688" i="20"/>
  <c r="Q688" i="20" s="1"/>
  <c r="M688" i="20"/>
  <c r="P687" i="20"/>
  <c r="Q687" i="20" s="1"/>
  <c r="M687" i="20"/>
  <c r="P686" i="20"/>
  <c r="Q686" i="20" s="1"/>
  <c r="M686" i="20"/>
  <c r="P685" i="20"/>
  <c r="Q685" i="20" s="1"/>
  <c r="M685" i="20"/>
  <c r="P684" i="20"/>
  <c r="Q684" i="20" s="1"/>
  <c r="M684" i="20"/>
  <c r="P683" i="20"/>
  <c r="Q683" i="20" s="1"/>
  <c r="M683" i="20"/>
  <c r="P682" i="20"/>
  <c r="Q682" i="20" s="1"/>
  <c r="M682" i="20"/>
  <c r="P681" i="20"/>
  <c r="Q681" i="20" s="1"/>
  <c r="M681" i="20"/>
  <c r="P680" i="20"/>
  <c r="Q680" i="20" s="1"/>
  <c r="M680" i="20"/>
  <c r="P679" i="20"/>
  <c r="Q679" i="20" s="1"/>
  <c r="M679" i="20"/>
  <c r="P678" i="20"/>
  <c r="Q678" i="20" s="1"/>
  <c r="M678" i="20"/>
  <c r="P677" i="20"/>
  <c r="Q677" i="20" s="1"/>
  <c r="M677" i="20"/>
  <c r="P676" i="20"/>
  <c r="Q676" i="20" s="1"/>
  <c r="M676" i="20"/>
  <c r="P675" i="20"/>
  <c r="Q675" i="20" s="1"/>
  <c r="M675" i="20"/>
  <c r="P674" i="20"/>
  <c r="Q674" i="20" s="1"/>
  <c r="M674" i="20"/>
  <c r="P673" i="20"/>
  <c r="Q673" i="20" s="1"/>
  <c r="M673" i="20"/>
  <c r="P672" i="20"/>
  <c r="Q672" i="20" s="1"/>
  <c r="M672" i="20"/>
  <c r="P671" i="20"/>
  <c r="Q671" i="20" s="1"/>
  <c r="M671" i="20"/>
  <c r="P670" i="20"/>
  <c r="Q670" i="20" s="1"/>
  <c r="M670" i="20"/>
  <c r="P669" i="20"/>
  <c r="Q669" i="20" s="1"/>
  <c r="M669" i="20"/>
  <c r="P668" i="20"/>
  <c r="Q668" i="20" s="1"/>
  <c r="M668" i="20"/>
  <c r="P667" i="20"/>
  <c r="Q667" i="20" s="1"/>
  <c r="M667" i="20"/>
  <c r="P666" i="20"/>
  <c r="Q666" i="20" s="1"/>
  <c r="M666" i="20"/>
  <c r="P665" i="20"/>
  <c r="Q665" i="20" s="1"/>
  <c r="M665" i="20"/>
  <c r="P664" i="20"/>
  <c r="Q664" i="20" s="1"/>
  <c r="M664" i="20"/>
  <c r="P663" i="20"/>
  <c r="Q663" i="20" s="1"/>
  <c r="M663" i="20"/>
  <c r="P662" i="20"/>
  <c r="Q662" i="20" s="1"/>
  <c r="M662" i="20"/>
  <c r="P661" i="20"/>
  <c r="Q661" i="20" s="1"/>
  <c r="M661" i="20"/>
  <c r="P660" i="20"/>
  <c r="Q660" i="20" s="1"/>
  <c r="M660" i="20"/>
  <c r="P659" i="20"/>
  <c r="Q659" i="20" s="1"/>
  <c r="M659" i="20"/>
  <c r="P658" i="20"/>
  <c r="Q658" i="20" s="1"/>
  <c r="M658" i="20"/>
  <c r="P657" i="20"/>
  <c r="Q657" i="20" s="1"/>
  <c r="M657" i="20"/>
  <c r="P656" i="20"/>
  <c r="Q656" i="20" s="1"/>
  <c r="M656" i="20"/>
  <c r="P655" i="20"/>
  <c r="Q655" i="20" s="1"/>
  <c r="M655" i="20"/>
  <c r="P654" i="20"/>
  <c r="Q654" i="20" s="1"/>
  <c r="M654" i="20"/>
  <c r="P653" i="20"/>
  <c r="Q653" i="20" s="1"/>
  <c r="M653" i="20"/>
  <c r="P652" i="20"/>
  <c r="Q652" i="20" s="1"/>
  <c r="M652" i="20"/>
  <c r="P651" i="20"/>
  <c r="Q651" i="20" s="1"/>
  <c r="M651" i="20"/>
  <c r="P650" i="20"/>
  <c r="Q650" i="20" s="1"/>
  <c r="M650" i="20"/>
  <c r="P649" i="20"/>
  <c r="Q649" i="20" s="1"/>
  <c r="M649" i="20"/>
  <c r="P648" i="20"/>
  <c r="Q648" i="20" s="1"/>
  <c r="M648" i="20"/>
  <c r="P647" i="20"/>
  <c r="Q647" i="20" s="1"/>
  <c r="M647" i="20"/>
  <c r="P646" i="20"/>
  <c r="Q646" i="20" s="1"/>
  <c r="M646" i="20"/>
  <c r="P645" i="20"/>
  <c r="Q645" i="20" s="1"/>
  <c r="M645" i="20"/>
  <c r="P644" i="20"/>
  <c r="Q644" i="20" s="1"/>
  <c r="M644" i="20"/>
  <c r="P643" i="20"/>
  <c r="Q643" i="20" s="1"/>
  <c r="M643" i="20"/>
  <c r="P642" i="20"/>
  <c r="Q642" i="20" s="1"/>
  <c r="M642" i="20"/>
  <c r="P641" i="20"/>
  <c r="Q641" i="20" s="1"/>
  <c r="M641" i="20"/>
  <c r="P640" i="20"/>
  <c r="Q640" i="20" s="1"/>
  <c r="M640" i="20"/>
  <c r="P639" i="20"/>
  <c r="Q639" i="20" s="1"/>
  <c r="M639" i="20"/>
  <c r="P638" i="20"/>
  <c r="Q638" i="20" s="1"/>
  <c r="M638" i="20"/>
  <c r="P637" i="20"/>
  <c r="Q637" i="20" s="1"/>
  <c r="M637" i="20"/>
  <c r="P636" i="20"/>
  <c r="Q636" i="20" s="1"/>
  <c r="M636" i="20"/>
  <c r="P635" i="20"/>
  <c r="Q635" i="20" s="1"/>
  <c r="M635" i="20"/>
  <c r="P634" i="20"/>
  <c r="Q634" i="20" s="1"/>
  <c r="M634" i="20"/>
  <c r="P633" i="20"/>
  <c r="Q633" i="20" s="1"/>
  <c r="M633" i="20"/>
  <c r="P632" i="20"/>
  <c r="Q632" i="20" s="1"/>
  <c r="M632" i="20"/>
  <c r="P631" i="20"/>
  <c r="Q631" i="20" s="1"/>
  <c r="M631" i="20"/>
  <c r="P630" i="20"/>
  <c r="Q630" i="20" s="1"/>
  <c r="M630" i="20"/>
  <c r="P629" i="20"/>
  <c r="Q629" i="20" s="1"/>
  <c r="M629" i="20"/>
  <c r="P628" i="20"/>
  <c r="Q628" i="20" s="1"/>
  <c r="M628" i="20"/>
  <c r="P627" i="20"/>
  <c r="Q627" i="20" s="1"/>
  <c r="M627" i="20"/>
  <c r="P626" i="20"/>
  <c r="Q626" i="20" s="1"/>
  <c r="M626" i="20"/>
  <c r="P625" i="20"/>
  <c r="Q625" i="20" s="1"/>
  <c r="M625" i="20"/>
  <c r="P624" i="20"/>
  <c r="Q624" i="20" s="1"/>
  <c r="M624" i="20"/>
  <c r="P623" i="20"/>
  <c r="Q623" i="20" s="1"/>
  <c r="M623" i="20"/>
  <c r="P622" i="20"/>
  <c r="Q622" i="20" s="1"/>
  <c r="M622" i="20"/>
  <c r="P621" i="20"/>
  <c r="Q621" i="20" s="1"/>
  <c r="M621" i="20"/>
  <c r="P620" i="20"/>
  <c r="Q620" i="20" s="1"/>
  <c r="M620" i="20"/>
  <c r="P619" i="20"/>
  <c r="Q619" i="20" s="1"/>
  <c r="M619" i="20"/>
  <c r="P618" i="20"/>
  <c r="Q618" i="20" s="1"/>
  <c r="M618" i="20"/>
  <c r="P617" i="20"/>
  <c r="Q617" i="20" s="1"/>
  <c r="M617" i="20"/>
  <c r="P616" i="20"/>
  <c r="Q616" i="20" s="1"/>
  <c r="M616" i="20"/>
  <c r="P615" i="20"/>
  <c r="Q615" i="20" s="1"/>
  <c r="M615" i="20"/>
  <c r="P614" i="20"/>
  <c r="Q614" i="20" s="1"/>
  <c r="M614" i="20"/>
  <c r="P613" i="20"/>
  <c r="Q613" i="20" s="1"/>
  <c r="M613" i="20"/>
  <c r="P612" i="20"/>
  <c r="Q612" i="20" s="1"/>
  <c r="M612" i="20"/>
  <c r="P611" i="20"/>
  <c r="Q611" i="20" s="1"/>
  <c r="M611" i="20"/>
  <c r="P610" i="20"/>
  <c r="Q610" i="20" s="1"/>
  <c r="M610" i="20"/>
  <c r="P609" i="20"/>
  <c r="Q609" i="20" s="1"/>
  <c r="M609" i="20"/>
  <c r="P608" i="20"/>
  <c r="Q608" i="20" s="1"/>
  <c r="M608" i="20"/>
  <c r="P607" i="20"/>
  <c r="Q607" i="20" s="1"/>
  <c r="M607" i="20"/>
  <c r="P606" i="20"/>
  <c r="Q606" i="20" s="1"/>
  <c r="M606" i="20"/>
  <c r="P605" i="20"/>
  <c r="Q605" i="20" s="1"/>
  <c r="M605" i="20"/>
  <c r="P604" i="20"/>
  <c r="Q604" i="20" s="1"/>
  <c r="M604" i="20"/>
  <c r="P603" i="20"/>
  <c r="Q603" i="20" s="1"/>
  <c r="M603" i="20"/>
  <c r="P602" i="20"/>
  <c r="Q602" i="20" s="1"/>
  <c r="M602" i="20"/>
  <c r="P601" i="20"/>
  <c r="Q601" i="20" s="1"/>
  <c r="M601" i="20"/>
  <c r="P600" i="20"/>
  <c r="Q600" i="20" s="1"/>
  <c r="M600" i="20"/>
  <c r="P599" i="20"/>
  <c r="Q599" i="20" s="1"/>
  <c r="M599" i="20"/>
  <c r="P598" i="20"/>
  <c r="Q598" i="20" s="1"/>
  <c r="M598" i="20"/>
  <c r="P597" i="20"/>
  <c r="Q597" i="20" s="1"/>
  <c r="M597" i="20"/>
  <c r="P596" i="20"/>
  <c r="Q596" i="20" s="1"/>
  <c r="M596" i="20"/>
  <c r="P595" i="20"/>
  <c r="Q595" i="20" s="1"/>
  <c r="M595" i="20"/>
  <c r="P594" i="20"/>
  <c r="Q594" i="20" s="1"/>
  <c r="M594" i="20"/>
  <c r="P593" i="20"/>
  <c r="Q593" i="20" s="1"/>
  <c r="M593" i="20"/>
  <c r="P592" i="20"/>
  <c r="Q592" i="20" s="1"/>
  <c r="M592" i="20"/>
  <c r="P591" i="20"/>
  <c r="Q591" i="20" s="1"/>
  <c r="M591" i="20"/>
  <c r="P590" i="20"/>
  <c r="Q590" i="20" s="1"/>
  <c r="M590" i="20"/>
  <c r="P589" i="20"/>
  <c r="Q589" i="20" s="1"/>
  <c r="M589" i="20"/>
  <c r="P588" i="20"/>
  <c r="Q588" i="20" s="1"/>
  <c r="M588" i="20"/>
  <c r="P587" i="20"/>
  <c r="Q587" i="20" s="1"/>
  <c r="M587" i="20"/>
  <c r="P586" i="20"/>
  <c r="Q586" i="20" s="1"/>
  <c r="M586" i="20"/>
  <c r="P585" i="20"/>
  <c r="Q585" i="20" s="1"/>
  <c r="M585" i="20"/>
  <c r="P584" i="20"/>
  <c r="Q584" i="20" s="1"/>
  <c r="M584" i="20"/>
  <c r="P583" i="20"/>
  <c r="Q583" i="20" s="1"/>
  <c r="M583" i="20"/>
  <c r="P582" i="20"/>
  <c r="Q582" i="20" s="1"/>
  <c r="M582" i="20"/>
  <c r="P581" i="20"/>
  <c r="Q581" i="20" s="1"/>
  <c r="M581" i="20"/>
  <c r="P580" i="20"/>
  <c r="Q580" i="20" s="1"/>
  <c r="M580" i="20"/>
  <c r="P579" i="20"/>
  <c r="Q579" i="20" s="1"/>
  <c r="M579" i="20"/>
  <c r="P578" i="20"/>
  <c r="Q578" i="20" s="1"/>
  <c r="M578" i="20"/>
  <c r="P577" i="20"/>
  <c r="Q577" i="20" s="1"/>
  <c r="M577" i="20"/>
  <c r="P576" i="20"/>
  <c r="Q576" i="20" s="1"/>
  <c r="M576" i="20"/>
  <c r="P575" i="20"/>
  <c r="Q575" i="20" s="1"/>
  <c r="M575" i="20"/>
  <c r="P574" i="20"/>
  <c r="Q574" i="20" s="1"/>
  <c r="M574" i="20"/>
  <c r="P573" i="20"/>
  <c r="Q573" i="20" s="1"/>
  <c r="M573" i="20"/>
  <c r="P572" i="20"/>
  <c r="Q572" i="20" s="1"/>
  <c r="M572" i="20"/>
  <c r="P571" i="20"/>
  <c r="Q571" i="20" s="1"/>
  <c r="M571" i="20"/>
  <c r="P570" i="20"/>
  <c r="Q570" i="20" s="1"/>
  <c r="M570" i="20"/>
  <c r="P569" i="20"/>
  <c r="Q569" i="20" s="1"/>
  <c r="M569" i="20"/>
  <c r="P568" i="20"/>
  <c r="Q568" i="20" s="1"/>
  <c r="M568" i="20"/>
  <c r="P567" i="20"/>
  <c r="Q567" i="20" s="1"/>
  <c r="M567" i="20"/>
  <c r="P566" i="20"/>
  <c r="Q566" i="20" s="1"/>
  <c r="M566" i="20"/>
  <c r="P565" i="20"/>
  <c r="Q565" i="20" s="1"/>
  <c r="M565" i="20"/>
  <c r="P564" i="20"/>
  <c r="Q564" i="20" s="1"/>
  <c r="M564" i="20"/>
  <c r="P563" i="20"/>
  <c r="Q563" i="20" s="1"/>
  <c r="M563" i="20"/>
  <c r="P562" i="20"/>
  <c r="Q562" i="20" s="1"/>
  <c r="M562" i="20"/>
  <c r="P561" i="20"/>
  <c r="Q561" i="20" s="1"/>
  <c r="M561" i="20"/>
  <c r="P560" i="20"/>
  <c r="Q560" i="20" s="1"/>
  <c r="M560" i="20"/>
  <c r="P559" i="20"/>
  <c r="Q559" i="20" s="1"/>
  <c r="M559" i="20"/>
  <c r="P558" i="20"/>
  <c r="Q558" i="20" s="1"/>
  <c r="M558" i="20"/>
  <c r="P557" i="20"/>
  <c r="Q557" i="20" s="1"/>
  <c r="M557" i="20"/>
  <c r="P556" i="20"/>
  <c r="Q556" i="20" s="1"/>
  <c r="M556" i="20"/>
  <c r="P555" i="20"/>
  <c r="Q555" i="20" s="1"/>
  <c r="M555" i="20"/>
  <c r="P554" i="20"/>
  <c r="Q554" i="20" s="1"/>
  <c r="M554" i="20"/>
  <c r="P553" i="20"/>
  <c r="Q553" i="20" s="1"/>
  <c r="M553" i="20"/>
  <c r="P552" i="20"/>
  <c r="Q552" i="20" s="1"/>
  <c r="M552" i="20"/>
  <c r="P551" i="20"/>
  <c r="Q551" i="20" s="1"/>
  <c r="M551" i="20"/>
  <c r="P550" i="20"/>
  <c r="Q550" i="20" s="1"/>
  <c r="M550" i="20"/>
  <c r="P549" i="20"/>
  <c r="Q549" i="20" s="1"/>
  <c r="M549" i="20"/>
  <c r="P548" i="20"/>
  <c r="Q548" i="20" s="1"/>
  <c r="M548" i="20"/>
  <c r="P547" i="20"/>
  <c r="Q547" i="20" s="1"/>
  <c r="M547" i="20"/>
  <c r="P546" i="20"/>
  <c r="Q546" i="20" s="1"/>
  <c r="M546" i="20"/>
  <c r="P545" i="20"/>
  <c r="Q545" i="20" s="1"/>
  <c r="M545" i="20"/>
  <c r="P544" i="20"/>
  <c r="Q544" i="20" s="1"/>
  <c r="M544" i="20"/>
  <c r="P543" i="20"/>
  <c r="Q543" i="20" s="1"/>
  <c r="M543" i="20"/>
  <c r="P542" i="20"/>
  <c r="Q542" i="20" s="1"/>
  <c r="M542" i="20"/>
  <c r="P541" i="20"/>
  <c r="Q541" i="20" s="1"/>
  <c r="M541" i="20"/>
  <c r="P540" i="20"/>
  <c r="Q540" i="20" s="1"/>
  <c r="M540" i="20"/>
  <c r="P539" i="20"/>
  <c r="Q539" i="20" s="1"/>
  <c r="M539" i="20"/>
  <c r="P538" i="20"/>
  <c r="Q538" i="20" s="1"/>
  <c r="M538" i="20"/>
  <c r="P537" i="20"/>
  <c r="Q537" i="20" s="1"/>
  <c r="M537" i="20"/>
  <c r="P536" i="20"/>
  <c r="Q536" i="20" s="1"/>
  <c r="M536" i="20"/>
  <c r="P535" i="20"/>
  <c r="Q535" i="20" s="1"/>
  <c r="M535" i="20"/>
  <c r="P534" i="20"/>
  <c r="Q534" i="20" s="1"/>
  <c r="M534" i="20"/>
  <c r="P533" i="20"/>
  <c r="Q533" i="20" s="1"/>
  <c r="M533" i="20"/>
  <c r="P532" i="20"/>
  <c r="Q532" i="20" s="1"/>
  <c r="M532" i="20"/>
  <c r="P531" i="20"/>
  <c r="Q531" i="20" s="1"/>
  <c r="M531" i="20"/>
  <c r="P530" i="20"/>
  <c r="Q530" i="20" s="1"/>
  <c r="M530" i="20"/>
  <c r="P529" i="20"/>
  <c r="Q529" i="20" s="1"/>
  <c r="M529" i="20"/>
  <c r="P528" i="20"/>
  <c r="Q528" i="20" s="1"/>
  <c r="M528" i="20"/>
  <c r="P527" i="20"/>
  <c r="Q527" i="20" s="1"/>
  <c r="M527" i="20"/>
  <c r="P526" i="20"/>
  <c r="Q526" i="20" s="1"/>
  <c r="M526" i="20"/>
  <c r="P525" i="20"/>
  <c r="Q525" i="20" s="1"/>
  <c r="M525" i="20"/>
  <c r="P524" i="20"/>
  <c r="Q524" i="20" s="1"/>
  <c r="M524" i="20"/>
  <c r="P523" i="20"/>
  <c r="Q523" i="20" s="1"/>
  <c r="M523" i="20"/>
  <c r="P522" i="20"/>
  <c r="Q522" i="20" s="1"/>
  <c r="M522" i="20"/>
  <c r="P521" i="20"/>
  <c r="Q521" i="20" s="1"/>
  <c r="M521" i="20"/>
  <c r="P520" i="20"/>
  <c r="Q520" i="20" s="1"/>
  <c r="M520" i="20"/>
  <c r="P519" i="20"/>
  <c r="Q519" i="20" s="1"/>
  <c r="M519" i="20"/>
  <c r="P518" i="20"/>
  <c r="Q518" i="20" s="1"/>
  <c r="M518" i="20"/>
  <c r="P517" i="20"/>
  <c r="Q517" i="20" s="1"/>
  <c r="M517" i="20"/>
  <c r="P516" i="20"/>
  <c r="Q516" i="20" s="1"/>
  <c r="M516" i="20"/>
  <c r="P515" i="20"/>
  <c r="Q515" i="20" s="1"/>
  <c r="M515" i="20"/>
  <c r="P514" i="20"/>
  <c r="Q514" i="20" s="1"/>
  <c r="M514" i="20"/>
  <c r="P513" i="20"/>
  <c r="Q513" i="20" s="1"/>
  <c r="M513" i="20"/>
  <c r="P512" i="20"/>
  <c r="Q512" i="20" s="1"/>
  <c r="M512" i="20"/>
  <c r="P511" i="20"/>
  <c r="Q511" i="20" s="1"/>
  <c r="M511" i="20"/>
  <c r="P510" i="20"/>
  <c r="Q510" i="20" s="1"/>
  <c r="M510" i="20"/>
  <c r="P509" i="20"/>
  <c r="Q509" i="20" s="1"/>
  <c r="M509" i="20"/>
  <c r="P508" i="20"/>
  <c r="Q508" i="20" s="1"/>
  <c r="M508" i="20"/>
  <c r="P507" i="20"/>
  <c r="Q507" i="20" s="1"/>
  <c r="M507" i="20"/>
  <c r="P506" i="20"/>
  <c r="Q506" i="20" s="1"/>
  <c r="M506" i="20"/>
  <c r="P505" i="20"/>
  <c r="Q505" i="20" s="1"/>
  <c r="M505" i="20"/>
  <c r="P504" i="20"/>
  <c r="Q504" i="20" s="1"/>
  <c r="M504" i="20"/>
  <c r="P503" i="20"/>
  <c r="Q503" i="20" s="1"/>
  <c r="M503" i="20"/>
  <c r="P502" i="20"/>
  <c r="Q502" i="20" s="1"/>
  <c r="M502" i="20"/>
  <c r="P501" i="20"/>
  <c r="Q501" i="20" s="1"/>
  <c r="M501" i="20"/>
  <c r="P500" i="20"/>
  <c r="Q500" i="20" s="1"/>
  <c r="M500" i="20"/>
  <c r="P499" i="20"/>
  <c r="Q499" i="20" s="1"/>
  <c r="M499" i="20"/>
  <c r="P498" i="20"/>
  <c r="Q498" i="20" s="1"/>
  <c r="M498" i="20"/>
  <c r="P497" i="20"/>
  <c r="Q497" i="20" s="1"/>
  <c r="M497" i="20"/>
  <c r="P496" i="20"/>
  <c r="Q496" i="20" s="1"/>
  <c r="M496" i="20"/>
  <c r="P495" i="20"/>
  <c r="Q495" i="20" s="1"/>
  <c r="M495" i="20"/>
  <c r="P494" i="20"/>
  <c r="Q494" i="20" s="1"/>
  <c r="M494" i="20"/>
  <c r="P493" i="20"/>
  <c r="Q493" i="20" s="1"/>
  <c r="M493" i="20"/>
  <c r="P492" i="20"/>
  <c r="Q492" i="20" s="1"/>
  <c r="M492" i="20"/>
  <c r="P491" i="20"/>
  <c r="Q491" i="20" s="1"/>
  <c r="M491" i="20"/>
  <c r="P490" i="20"/>
  <c r="Q490" i="20" s="1"/>
  <c r="M490" i="20"/>
  <c r="P489" i="20"/>
  <c r="Q489" i="20" s="1"/>
  <c r="M489" i="20"/>
  <c r="P488" i="20"/>
  <c r="Q488" i="20" s="1"/>
  <c r="M488" i="20"/>
  <c r="P487" i="20"/>
  <c r="Q487" i="20" s="1"/>
  <c r="M487" i="20"/>
  <c r="P486" i="20"/>
  <c r="Q486" i="20" s="1"/>
  <c r="M486" i="20"/>
  <c r="P485" i="20"/>
  <c r="Q485" i="20" s="1"/>
  <c r="M485" i="20"/>
  <c r="P484" i="20"/>
  <c r="Q484" i="20" s="1"/>
  <c r="M484" i="20"/>
  <c r="P483" i="20"/>
  <c r="Q483" i="20" s="1"/>
  <c r="M483" i="20"/>
  <c r="P482" i="20"/>
  <c r="Q482" i="20" s="1"/>
  <c r="M482" i="20"/>
  <c r="P481" i="20"/>
  <c r="Q481" i="20" s="1"/>
  <c r="M481" i="20"/>
  <c r="P480" i="20"/>
  <c r="Q480" i="20" s="1"/>
  <c r="M480" i="20"/>
  <c r="P479" i="20"/>
  <c r="Q479" i="20" s="1"/>
  <c r="M479" i="20"/>
  <c r="P478" i="20"/>
  <c r="Q478" i="20" s="1"/>
  <c r="M478" i="20"/>
  <c r="P477" i="20"/>
  <c r="Q477" i="20" s="1"/>
  <c r="M477" i="20"/>
  <c r="P476" i="20"/>
  <c r="Q476" i="20" s="1"/>
  <c r="M476" i="20"/>
  <c r="P475" i="20"/>
  <c r="Q475" i="20" s="1"/>
  <c r="M475" i="20"/>
  <c r="P474" i="20"/>
  <c r="Q474" i="20" s="1"/>
  <c r="M474" i="20"/>
  <c r="P473" i="20"/>
  <c r="Q473" i="20" s="1"/>
  <c r="M473" i="20"/>
  <c r="P472" i="20"/>
  <c r="Q472" i="20" s="1"/>
  <c r="M472" i="20"/>
  <c r="P471" i="20"/>
  <c r="Q471" i="20" s="1"/>
  <c r="M471" i="20"/>
  <c r="P470" i="20"/>
  <c r="Q470" i="20" s="1"/>
  <c r="M470" i="20"/>
  <c r="P469" i="20"/>
  <c r="Q469" i="20" s="1"/>
  <c r="M469" i="20"/>
  <c r="P468" i="20"/>
  <c r="Q468" i="20" s="1"/>
  <c r="M468" i="20"/>
  <c r="P467" i="20"/>
  <c r="Q467" i="20" s="1"/>
  <c r="M467" i="20"/>
  <c r="P466" i="20"/>
  <c r="Q466" i="20" s="1"/>
  <c r="M466" i="20"/>
  <c r="P465" i="20"/>
  <c r="Q465" i="20" s="1"/>
  <c r="M465" i="20"/>
  <c r="P464" i="20"/>
  <c r="Q464" i="20" s="1"/>
  <c r="M464" i="20"/>
  <c r="P463" i="20"/>
  <c r="Q463" i="20" s="1"/>
  <c r="M463" i="20"/>
  <c r="P462" i="20"/>
  <c r="Q462" i="20" s="1"/>
  <c r="M462" i="20"/>
  <c r="P461" i="20"/>
  <c r="Q461" i="20" s="1"/>
  <c r="M461" i="20"/>
  <c r="P460" i="20"/>
  <c r="Q460" i="20" s="1"/>
  <c r="M460" i="20"/>
  <c r="P459" i="20"/>
  <c r="Q459" i="20" s="1"/>
  <c r="M459" i="20"/>
  <c r="P458" i="20"/>
  <c r="Q458" i="20" s="1"/>
  <c r="M458" i="20"/>
  <c r="P457" i="20"/>
  <c r="Q457" i="20" s="1"/>
  <c r="M457" i="20"/>
  <c r="P456" i="20"/>
  <c r="Q456" i="20" s="1"/>
  <c r="M456" i="20"/>
  <c r="P455" i="20"/>
  <c r="Q455" i="20" s="1"/>
  <c r="M455" i="20"/>
  <c r="P454" i="20"/>
  <c r="Q454" i="20" s="1"/>
  <c r="M454" i="20"/>
  <c r="P453" i="20"/>
  <c r="Q453" i="20" s="1"/>
  <c r="M453" i="20"/>
  <c r="P452" i="20"/>
  <c r="Q452" i="20" s="1"/>
  <c r="M452" i="20"/>
  <c r="P451" i="20"/>
  <c r="Q451" i="20" s="1"/>
  <c r="M451" i="20"/>
  <c r="P450" i="20"/>
  <c r="Q450" i="20" s="1"/>
  <c r="M450" i="20"/>
  <c r="P449" i="20"/>
  <c r="Q449" i="20" s="1"/>
  <c r="M449" i="20"/>
  <c r="P448" i="20"/>
  <c r="Q448" i="20" s="1"/>
  <c r="M448" i="20"/>
  <c r="P447" i="20"/>
  <c r="Q447" i="20" s="1"/>
  <c r="M447" i="20"/>
  <c r="P446" i="20"/>
  <c r="Q446" i="20" s="1"/>
  <c r="M446" i="20"/>
  <c r="P445" i="20"/>
  <c r="Q445" i="20" s="1"/>
  <c r="M445" i="20"/>
  <c r="P444" i="20"/>
  <c r="Q444" i="20" s="1"/>
  <c r="M444" i="20"/>
  <c r="P443" i="20"/>
  <c r="Q443" i="20" s="1"/>
  <c r="M443" i="20"/>
  <c r="P442" i="20"/>
  <c r="Q442" i="20" s="1"/>
  <c r="M442" i="20"/>
  <c r="P441" i="20"/>
  <c r="Q441" i="20" s="1"/>
  <c r="M441" i="20"/>
  <c r="P440" i="20"/>
  <c r="Q440" i="20" s="1"/>
  <c r="M440" i="20"/>
  <c r="P439" i="20"/>
  <c r="Q439" i="20" s="1"/>
  <c r="M439" i="20"/>
  <c r="P438" i="20"/>
  <c r="Q438" i="20" s="1"/>
  <c r="M438" i="20"/>
  <c r="P437" i="20"/>
  <c r="Q437" i="20" s="1"/>
  <c r="M437" i="20"/>
  <c r="P436" i="20"/>
  <c r="Q436" i="20" s="1"/>
  <c r="M436" i="20"/>
  <c r="P435" i="20"/>
  <c r="Q435" i="20" s="1"/>
  <c r="M435" i="20"/>
  <c r="P434" i="20"/>
  <c r="Q434" i="20" s="1"/>
  <c r="M434" i="20"/>
  <c r="P433" i="20"/>
  <c r="Q433" i="20" s="1"/>
  <c r="M433" i="20"/>
  <c r="P432" i="20"/>
  <c r="Q432" i="20" s="1"/>
  <c r="M432" i="20"/>
  <c r="P431" i="20"/>
  <c r="Q431" i="20" s="1"/>
  <c r="M431" i="20"/>
  <c r="P430" i="20"/>
  <c r="Q430" i="20" s="1"/>
  <c r="M430" i="20"/>
  <c r="P429" i="20"/>
  <c r="Q429" i="20" s="1"/>
  <c r="M429" i="20"/>
  <c r="P428" i="20"/>
  <c r="Q428" i="20" s="1"/>
  <c r="M428" i="20"/>
  <c r="P427" i="20"/>
  <c r="Q427" i="20" s="1"/>
  <c r="M427" i="20"/>
  <c r="P426" i="20"/>
  <c r="Q426" i="20" s="1"/>
  <c r="M426" i="20"/>
  <c r="P425" i="20"/>
  <c r="Q425" i="20" s="1"/>
  <c r="M425" i="20"/>
  <c r="P424" i="20"/>
  <c r="Q424" i="20" s="1"/>
  <c r="M424" i="20"/>
  <c r="P423" i="20"/>
  <c r="Q423" i="20" s="1"/>
  <c r="M423" i="20"/>
  <c r="P422" i="20"/>
  <c r="Q422" i="20" s="1"/>
  <c r="M422" i="20"/>
  <c r="P421" i="20"/>
  <c r="Q421" i="20" s="1"/>
  <c r="M421" i="20"/>
  <c r="P420" i="20"/>
  <c r="Q420" i="20" s="1"/>
  <c r="M420" i="20"/>
  <c r="P419" i="20"/>
  <c r="Q419" i="20" s="1"/>
  <c r="M419" i="20"/>
  <c r="P418" i="20"/>
  <c r="Q418" i="20" s="1"/>
  <c r="M418" i="20"/>
  <c r="P417" i="20"/>
  <c r="Q417" i="20" s="1"/>
  <c r="M417" i="20"/>
  <c r="P416" i="20"/>
  <c r="Q416" i="20" s="1"/>
  <c r="M416" i="20"/>
  <c r="P415" i="20"/>
  <c r="Q415" i="20" s="1"/>
  <c r="M415" i="20"/>
  <c r="P414" i="20"/>
  <c r="Q414" i="20" s="1"/>
  <c r="M414" i="20"/>
  <c r="P413" i="20"/>
  <c r="Q413" i="20" s="1"/>
  <c r="M413" i="20"/>
  <c r="P412" i="20"/>
  <c r="Q412" i="20" s="1"/>
  <c r="M412" i="20"/>
  <c r="P411" i="20"/>
  <c r="Q411" i="20" s="1"/>
  <c r="M411" i="20"/>
  <c r="P410" i="20"/>
  <c r="Q410" i="20" s="1"/>
  <c r="M410" i="20"/>
  <c r="P409" i="20"/>
  <c r="Q409" i="20" s="1"/>
  <c r="M409" i="20"/>
  <c r="P408" i="20"/>
  <c r="Q408" i="20" s="1"/>
  <c r="M408" i="20"/>
  <c r="P407" i="20"/>
  <c r="Q407" i="20" s="1"/>
  <c r="M407" i="20"/>
  <c r="P406" i="20"/>
  <c r="Q406" i="20" s="1"/>
  <c r="M406" i="20"/>
  <c r="P405" i="20"/>
  <c r="Q405" i="20" s="1"/>
  <c r="M405" i="20"/>
  <c r="P404" i="20"/>
  <c r="Q404" i="20" s="1"/>
  <c r="M404" i="20"/>
  <c r="P403" i="20"/>
  <c r="Q403" i="20" s="1"/>
  <c r="M403" i="20"/>
  <c r="P402" i="20"/>
  <c r="Q402" i="20" s="1"/>
  <c r="M402" i="20"/>
  <c r="P401" i="20"/>
  <c r="Q401" i="20" s="1"/>
  <c r="M401" i="20"/>
  <c r="P400" i="20"/>
  <c r="Q400" i="20" s="1"/>
  <c r="M400" i="20"/>
  <c r="P399" i="20"/>
  <c r="Q399" i="20" s="1"/>
  <c r="M399" i="20"/>
  <c r="P398" i="20"/>
  <c r="Q398" i="20" s="1"/>
  <c r="M398" i="20"/>
  <c r="P397" i="20"/>
  <c r="Q397" i="20" s="1"/>
  <c r="M397" i="20"/>
  <c r="P396" i="20"/>
  <c r="Q396" i="20" s="1"/>
  <c r="M396" i="20"/>
  <c r="P395" i="20"/>
  <c r="Q395" i="20" s="1"/>
  <c r="M395" i="20"/>
  <c r="P394" i="20"/>
  <c r="Q394" i="20" s="1"/>
  <c r="M394" i="20"/>
  <c r="P393" i="20"/>
  <c r="Q393" i="20" s="1"/>
  <c r="M393" i="20"/>
  <c r="P392" i="20"/>
  <c r="Q392" i="20" s="1"/>
  <c r="M392" i="20"/>
  <c r="P391" i="20"/>
  <c r="Q391" i="20" s="1"/>
  <c r="M391" i="20"/>
  <c r="P390" i="20"/>
  <c r="Q390" i="20" s="1"/>
  <c r="M390" i="20"/>
  <c r="P389" i="20"/>
  <c r="Q389" i="20" s="1"/>
  <c r="M389" i="20"/>
  <c r="P388" i="20"/>
  <c r="Q388" i="20" s="1"/>
  <c r="M388" i="20"/>
  <c r="P387" i="20"/>
  <c r="Q387" i="20" s="1"/>
  <c r="M387" i="20"/>
  <c r="P386" i="20"/>
  <c r="Q386" i="20" s="1"/>
  <c r="M386" i="20"/>
  <c r="P385" i="20"/>
  <c r="Q385" i="20" s="1"/>
  <c r="M385" i="20"/>
  <c r="P384" i="20"/>
  <c r="Q384" i="20" s="1"/>
  <c r="M384" i="20"/>
  <c r="P383" i="20"/>
  <c r="Q383" i="20" s="1"/>
  <c r="M383" i="20"/>
  <c r="P382" i="20"/>
  <c r="Q382" i="20" s="1"/>
  <c r="M382" i="20"/>
  <c r="P381" i="20"/>
  <c r="Q381" i="20" s="1"/>
  <c r="M381" i="20"/>
  <c r="P380" i="20"/>
  <c r="Q380" i="20" s="1"/>
  <c r="M380" i="20"/>
  <c r="P379" i="20"/>
  <c r="Q379" i="20" s="1"/>
  <c r="M379" i="20"/>
  <c r="P378" i="20"/>
  <c r="Q378" i="20" s="1"/>
  <c r="M378" i="20"/>
  <c r="P377" i="20"/>
  <c r="Q377" i="20" s="1"/>
  <c r="M377" i="20"/>
  <c r="P376" i="20"/>
  <c r="Q376" i="20" s="1"/>
  <c r="M376" i="20"/>
  <c r="P375" i="20"/>
  <c r="Q375" i="20" s="1"/>
  <c r="M375" i="20"/>
  <c r="P374" i="20"/>
  <c r="Q374" i="20" s="1"/>
  <c r="M374" i="20"/>
  <c r="P373" i="20"/>
  <c r="Q373" i="20" s="1"/>
  <c r="M373" i="20"/>
  <c r="P372" i="20"/>
  <c r="Q372" i="20" s="1"/>
  <c r="M372" i="20"/>
  <c r="P371" i="20"/>
  <c r="Q371" i="20" s="1"/>
  <c r="M371" i="20"/>
  <c r="P370" i="20"/>
  <c r="Q370" i="20" s="1"/>
  <c r="M370" i="20"/>
  <c r="P369" i="20"/>
  <c r="Q369" i="20" s="1"/>
  <c r="M369" i="20"/>
  <c r="P368" i="20"/>
  <c r="Q368" i="20" s="1"/>
  <c r="M368" i="20"/>
  <c r="P367" i="20"/>
  <c r="Q367" i="20" s="1"/>
  <c r="M367" i="20"/>
  <c r="P366" i="20"/>
  <c r="Q366" i="20" s="1"/>
  <c r="M366" i="20"/>
  <c r="P365" i="20"/>
  <c r="Q365" i="20" s="1"/>
  <c r="M365" i="20"/>
  <c r="P364" i="20"/>
  <c r="Q364" i="20" s="1"/>
  <c r="M364" i="20"/>
  <c r="P363" i="20"/>
  <c r="Q363" i="20" s="1"/>
  <c r="M363" i="20"/>
  <c r="P362" i="20"/>
  <c r="Q362" i="20" s="1"/>
  <c r="M362" i="20"/>
  <c r="P361" i="20"/>
  <c r="Q361" i="20" s="1"/>
  <c r="M361" i="20"/>
  <c r="P360" i="20"/>
  <c r="Q360" i="20" s="1"/>
  <c r="M360" i="20"/>
  <c r="P359" i="20"/>
  <c r="Q359" i="20" s="1"/>
  <c r="M359" i="20"/>
  <c r="P358" i="20"/>
  <c r="Q358" i="20" s="1"/>
  <c r="M358" i="20"/>
  <c r="P357" i="20"/>
  <c r="Q357" i="20" s="1"/>
  <c r="M357" i="20"/>
  <c r="P356" i="20"/>
  <c r="Q356" i="20" s="1"/>
  <c r="M356" i="20"/>
  <c r="P355" i="20"/>
  <c r="Q355" i="20" s="1"/>
  <c r="M355" i="20"/>
  <c r="P354" i="20"/>
  <c r="Q354" i="20" s="1"/>
  <c r="M354" i="20"/>
  <c r="P353" i="20"/>
  <c r="Q353" i="20" s="1"/>
  <c r="M353" i="20"/>
  <c r="P352" i="20"/>
  <c r="Q352" i="20" s="1"/>
  <c r="M352" i="20"/>
  <c r="P351" i="20"/>
  <c r="Q351" i="20" s="1"/>
  <c r="M351" i="20"/>
  <c r="P350" i="20"/>
  <c r="Q350" i="20" s="1"/>
  <c r="M350" i="20"/>
  <c r="P349" i="20"/>
  <c r="Q349" i="20" s="1"/>
  <c r="M349" i="20"/>
  <c r="P348" i="20"/>
  <c r="Q348" i="20" s="1"/>
  <c r="M348" i="20"/>
  <c r="P347" i="20"/>
  <c r="Q347" i="20" s="1"/>
  <c r="M347" i="20"/>
  <c r="P346" i="20"/>
  <c r="Q346" i="20" s="1"/>
  <c r="M346" i="20"/>
  <c r="P345" i="20"/>
  <c r="Q345" i="20" s="1"/>
  <c r="M345" i="20"/>
  <c r="P344" i="20"/>
  <c r="Q344" i="20" s="1"/>
  <c r="M344" i="20"/>
  <c r="P343" i="20"/>
  <c r="Q343" i="20" s="1"/>
  <c r="M343" i="20"/>
  <c r="P342" i="20"/>
  <c r="Q342" i="20" s="1"/>
  <c r="M342" i="20"/>
  <c r="P341" i="20"/>
  <c r="Q341" i="20" s="1"/>
  <c r="M341" i="20"/>
  <c r="P340" i="20"/>
  <c r="Q340" i="20" s="1"/>
  <c r="M340" i="20"/>
  <c r="P339" i="20"/>
  <c r="Q339" i="20" s="1"/>
  <c r="M339" i="20"/>
  <c r="P338" i="20"/>
  <c r="Q338" i="20" s="1"/>
  <c r="M338" i="20"/>
  <c r="P337" i="20"/>
  <c r="Q337" i="20" s="1"/>
  <c r="M337" i="20"/>
  <c r="P336" i="20"/>
  <c r="Q336" i="20" s="1"/>
  <c r="M336" i="20"/>
  <c r="P335" i="20"/>
  <c r="Q335" i="20" s="1"/>
  <c r="M335" i="20"/>
  <c r="P334" i="20"/>
  <c r="Q334" i="20" s="1"/>
  <c r="M334" i="20"/>
  <c r="P333" i="20"/>
  <c r="Q333" i="20" s="1"/>
  <c r="M333" i="20"/>
  <c r="P332" i="20"/>
  <c r="Q332" i="20" s="1"/>
  <c r="M332" i="20"/>
  <c r="P331" i="20"/>
  <c r="Q331" i="20" s="1"/>
  <c r="M331" i="20"/>
  <c r="P330" i="20"/>
  <c r="Q330" i="20" s="1"/>
  <c r="M330" i="20"/>
  <c r="P329" i="20"/>
  <c r="Q329" i="20" s="1"/>
  <c r="M329" i="20"/>
  <c r="P328" i="20"/>
  <c r="Q328" i="20" s="1"/>
  <c r="M328" i="20"/>
  <c r="P327" i="20"/>
  <c r="Q327" i="20" s="1"/>
  <c r="M327" i="20"/>
  <c r="P326" i="20"/>
  <c r="Q326" i="20" s="1"/>
  <c r="M326" i="20"/>
  <c r="P325" i="20"/>
  <c r="Q325" i="20" s="1"/>
  <c r="M325" i="20"/>
  <c r="P324" i="20"/>
  <c r="Q324" i="20" s="1"/>
  <c r="M324" i="20"/>
  <c r="P323" i="20"/>
  <c r="Q323" i="20" s="1"/>
  <c r="M323" i="20"/>
  <c r="P322" i="20"/>
  <c r="Q322" i="20" s="1"/>
  <c r="M322" i="20"/>
  <c r="P321" i="20"/>
  <c r="Q321" i="20" s="1"/>
  <c r="M321" i="20"/>
  <c r="P320" i="20"/>
  <c r="Q320" i="20" s="1"/>
  <c r="M320" i="20"/>
  <c r="P319" i="20"/>
  <c r="Q319" i="20" s="1"/>
  <c r="M319" i="20"/>
  <c r="P318" i="20"/>
  <c r="Q318" i="20" s="1"/>
  <c r="M318" i="20"/>
  <c r="P317" i="20"/>
  <c r="Q317" i="20" s="1"/>
  <c r="M317" i="20"/>
  <c r="P316" i="20"/>
  <c r="Q316" i="20" s="1"/>
  <c r="M316" i="20"/>
  <c r="P315" i="20"/>
  <c r="Q315" i="20" s="1"/>
  <c r="M315" i="20"/>
  <c r="P314" i="20"/>
  <c r="Q314" i="20" s="1"/>
  <c r="M314" i="20"/>
  <c r="P313" i="20"/>
  <c r="Q313" i="20" s="1"/>
  <c r="M313" i="20"/>
  <c r="P312" i="20"/>
  <c r="Q312" i="20" s="1"/>
  <c r="M312" i="20"/>
  <c r="P311" i="20"/>
  <c r="Q311" i="20" s="1"/>
  <c r="M311" i="20"/>
  <c r="P310" i="20"/>
  <c r="Q310" i="20" s="1"/>
  <c r="M310" i="20"/>
  <c r="P309" i="20"/>
  <c r="Q309" i="20" s="1"/>
  <c r="M309" i="20"/>
  <c r="P308" i="20"/>
  <c r="Q308" i="20" s="1"/>
  <c r="M308" i="20"/>
  <c r="P307" i="20"/>
  <c r="Q307" i="20" s="1"/>
  <c r="M307" i="20"/>
  <c r="P306" i="20"/>
  <c r="Q306" i="20" s="1"/>
  <c r="M306" i="20"/>
  <c r="P305" i="20"/>
  <c r="Q305" i="20" s="1"/>
  <c r="M305" i="20"/>
  <c r="P304" i="20"/>
  <c r="Q304" i="20" s="1"/>
  <c r="M304" i="20"/>
  <c r="P303" i="20"/>
  <c r="Q303" i="20" s="1"/>
  <c r="M303" i="20"/>
  <c r="P302" i="20"/>
  <c r="Q302" i="20" s="1"/>
  <c r="M302" i="20"/>
  <c r="P301" i="20"/>
  <c r="Q301" i="20" s="1"/>
  <c r="M301" i="20"/>
  <c r="P300" i="20"/>
  <c r="Q300" i="20" s="1"/>
  <c r="M300" i="20"/>
  <c r="P299" i="20"/>
  <c r="Q299" i="20" s="1"/>
  <c r="M299" i="20"/>
  <c r="P298" i="20"/>
  <c r="Q298" i="20" s="1"/>
  <c r="M298" i="20"/>
  <c r="P297" i="20"/>
  <c r="Q297" i="20" s="1"/>
  <c r="M297" i="20"/>
  <c r="P296" i="20"/>
  <c r="Q296" i="20" s="1"/>
  <c r="M296" i="20"/>
  <c r="P295" i="20"/>
  <c r="Q295" i="20" s="1"/>
  <c r="M295" i="20"/>
  <c r="P294" i="20"/>
  <c r="Q294" i="20" s="1"/>
  <c r="M294" i="20"/>
  <c r="P293" i="20"/>
  <c r="Q293" i="20" s="1"/>
  <c r="M293" i="20"/>
  <c r="P292" i="20"/>
  <c r="Q292" i="20" s="1"/>
  <c r="M292" i="20"/>
  <c r="P291" i="20"/>
  <c r="Q291" i="20" s="1"/>
  <c r="M291" i="20"/>
  <c r="P290" i="20"/>
  <c r="Q290" i="20" s="1"/>
  <c r="M290" i="20"/>
  <c r="P289" i="20"/>
  <c r="Q289" i="20" s="1"/>
  <c r="M289" i="20"/>
  <c r="P288" i="20"/>
  <c r="Q288" i="20" s="1"/>
  <c r="M288" i="20"/>
  <c r="P287" i="20"/>
  <c r="Q287" i="20" s="1"/>
  <c r="M287" i="20"/>
  <c r="P286" i="20"/>
  <c r="Q286" i="20" s="1"/>
  <c r="M286" i="20"/>
  <c r="P285" i="20"/>
  <c r="Q285" i="20" s="1"/>
  <c r="M285" i="20"/>
  <c r="P284" i="20"/>
  <c r="Q284" i="20" s="1"/>
  <c r="M284" i="20"/>
  <c r="P283" i="20"/>
  <c r="Q283" i="20" s="1"/>
  <c r="M283" i="20"/>
  <c r="P282" i="20"/>
  <c r="Q282" i="20" s="1"/>
  <c r="M282" i="20"/>
  <c r="P281" i="20"/>
  <c r="Q281" i="20" s="1"/>
  <c r="M281" i="20"/>
  <c r="P280" i="20"/>
  <c r="Q280" i="20" s="1"/>
  <c r="M280" i="20"/>
  <c r="P279" i="20"/>
  <c r="Q279" i="20" s="1"/>
  <c r="M279" i="20"/>
  <c r="P278" i="20"/>
  <c r="Q278" i="20" s="1"/>
  <c r="M278" i="20"/>
  <c r="P277" i="20"/>
  <c r="Q277" i="20" s="1"/>
  <c r="M277" i="20"/>
  <c r="P276" i="20"/>
  <c r="Q276" i="20" s="1"/>
  <c r="M276" i="20"/>
  <c r="P275" i="20"/>
  <c r="Q275" i="20" s="1"/>
  <c r="M275" i="20"/>
  <c r="P274" i="20"/>
  <c r="Q274" i="20" s="1"/>
  <c r="M274" i="20"/>
  <c r="P273" i="20"/>
  <c r="Q273" i="20" s="1"/>
  <c r="M273" i="20"/>
  <c r="P272" i="20"/>
  <c r="Q272" i="20" s="1"/>
  <c r="M272" i="20"/>
  <c r="P271" i="20"/>
  <c r="Q271" i="20" s="1"/>
  <c r="M271" i="20"/>
  <c r="P270" i="20"/>
  <c r="Q270" i="20" s="1"/>
  <c r="M270" i="20"/>
  <c r="P269" i="20"/>
  <c r="Q269" i="20" s="1"/>
  <c r="M269" i="20"/>
  <c r="P268" i="20"/>
  <c r="Q268" i="20" s="1"/>
  <c r="M268" i="20"/>
  <c r="P267" i="20"/>
  <c r="Q267" i="20" s="1"/>
  <c r="M267" i="20"/>
  <c r="P266" i="20"/>
  <c r="Q266" i="20" s="1"/>
  <c r="M266" i="20"/>
  <c r="P265" i="20"/>
  <c r="Q265" i="20" s="1"/>
  <c r="M265" i="20"/>
  <c r="P264" i="20"/>
  <c r="Q264" i="20" s="1"/>
  <c r="M264" i="20"/>
  <c r="P263" i="20"/>
  <c r="Q263" i="20" s="1"/>
  <c r="M263" i="20"/>
  <c r="P262" i="20"/>
  <c r="Q262" i="20" s="1"/>
  <c r="M262" i="20"/>
  <c r="P261" i="20"/>
  <c r="Q261" i="20" s="1"/>
  <c r="M261" i="20"/>
  <c r="P260" i="20"/>
  <c r="Q260" i="20" s="1"/>
  <c r="M260" i="20"/>
  <c r="P259" i="20"/>
  <c r="Q259" i="20" s="1"/>
  <c r="M259" i="20"/>
  <c r="P258" i="20"/>
  <c r="Q258" i="20" s="1"/>
  <c r="M258" i="20"/>
  <c r="P257" i="20"/>
  <c r="Q257" i="20" s="1"/>
  <c r="M257" i="20"/>
  <c r="P256" i="20"/>
  <c r="Q256" i="20" s="1"/>
  <c r="M256" i="20"/>
  <c r="P255" i="20"/>
  <c r="Q255" i="20" s="1"/>
  <c r="M255" i="20"/>
  <c r="P254" i="20"/>
  <c r="Q254" i="20" s="1"/>
  <c r="M254" i="20"/>
  <c r="P253" i="20"/>
  <c r="Q253" i="20" s="1"/>
  <c r="M253" i="20"/>
  <c r="P252" i="20"/>
  <c r="Q252" i="20" s="1"/>
  <c r="M252" i="20"/>
  <c r="P251" i="20"/>
  <c r="Q251" i="20" s="1"/>
  <c r="M251" i="20"/>
  <c r="P250" i="20"/>
  <c r="Q250" i="20" s="1"/>
  <c r="M250" i="20"/>
  <c r="P249" i="20"/>
  <c r="Q249" i="20" s="1"/>
  <c r="M249" i="20"/>
  <c r="P248" i="20"/>
  <c r="Q248" i="20" s="1"/>
  <c r="M248" i="20"/>
  <c r="P247" i="20"/>
  <c r="Q247" i="20" s="1"/>
  <c r="M247" i="20"/>
  <c r="P246" i="20"/>
  <c r="Q246" i="20" s="1"/>
  <c r="M246" i="20"/>
  <c r="P245" i="20"/>
  <c r="Q245" i="20" s="1"/>
  <c r="M245" i="20"/>
  <c r="P244" i="20"/>
  <c r="Q244" i="20" s="1"/>
  <c r="M244" i="20"/>
  <c r="P243" i="20"/>
  <c r="Q243" i="20" s="1"/>
  <c r="M243" i="20"/>
  <c r="P242" i="20"/>
  <c r="Q242" i="20" s="1"/>
  <c r="M242" i="20"/>
  <c r="P241" i="20"/>
  <c r="Q241" i="20" s="1"/>
  <c r="M241" i="20"/>
  <c r="P240" i="20"/>
  <c r="Q240" i="20" s="1"/>
  <c r="M240" i="20"/>
  <c r="P239" i="20"/>
  <c r="Q239" i="20" s="1"/>
  <c r="M239" i="20"/>
  <c r="P238" i="20"/>
  <c r="Q238" i="20" s="1"/>
  <c r="M238" i="20"/>
  <c r="P237" i="20"/>
  <c r="Q237" i="20" s="1"/>
  <c r="M237" i="20"/>
  <c r="P236" i="20"/>
  <c r="Q236" i="20" s="1"/>
  <c r="M236" i="20"/>
  <c r="P235" i="20"/>
  <c r="Q235" i="20" s="1"/>
  <c r="M235" i="20"/>
  <c r="P234" i="20"/>
  <c r="Q234" i="20" s="1"/>
  <c r="M234" i="20"/>
  <c r="P233" i="20"/>
  <c r="Q233" i="20" s="1"/>
  <c r="M233" i="20"/>
  <c r="P232" i="20"/>
  <c r="Q232" i="20" s="1"/>
  <c r="M232" i="20"/>
  <c r="P231" i="20"/>
  <c r="Q231" i="20" s="1"/>
  <c r="M231" i="20"/>
  <c r="P230" i="20"/>
  <c r="Q230" i="20" s="1"/>
  <c r="M230" i="20"/>
  <c r="P229" i="20"/>
  <c r="Q229" i="20" s="1"/>
  <c r="M229" i="20"/>
  <c r="P228" i="20"/>
  <c r="Q228" i="20" s="1"/>
  <c r="M228" i="20"/>
  <c r="P227" i="20"/>
  <c r="Q227" i="20" s="1"/>
  <c r="M227" i="20"/>
  <c r="P226" i="20"/>
  <c r="Q226" i="20" s="1"/>
  <c r="M226" i="20"/>
  <c r="P225" i="20"/>
  <c r="Q225" i="20" s="1"/>
  <c r="M225" i="20"/>
  <c r="P224" i="20"/>
  <c r="Q224" i="20" s="1"/>
  <c r="M224" i="20"/>
  <c r="P223" i="20"/>
  <c r="Q223" i="20" s="1"/>
  <c r="M223" i="20"/>
  <c r="P222" i="20"/>
  <c r="Q222" i="20" s="1"/>
  <c r="M222" i="20"/>
  <c r="P221" i="20"/>
  <c r="Q221" i="20" s="1"/>
  <c r="M221" i="20"/>
  <c r="P220" i="20"/>
  <c r="Q220" i="20" s="1"/>
  <c r="M220" i="20"/>
  <c r="P219" i="20"/>
  <c r="Q219" i="20" s="1"/>
  <c r="M219" i="20"/>
  <c r="P218" i="20"/>
  <c r="Q218" i="20" s="1"/>
  <c r="M218" i="20"/>
  <c r="P217" i="20"/>
  <c r="Q217" i="20" s="1"/>
  <c r="M217" i="20"/>
  <c r="P216" i="20"/>
  <c r="Q216" i="20" s="1"/>
  <c r="M216" i="20"/>
  <c r="P215" i="20"/>
  <c r="Q215" i="20" s="1"/>
  <c r="M215" i="20"/>
  <c r="P214" i="20"/>
  <c r="Q214" i="20" s="1"/>
  <c r="M214" i="20"/>
  <c r="P213" i="20"/>
  <c r="Q213" i="20" s="1"/>
  <c r="M213" i="20"/>
  <c r="P212" i="20"/>
  <c r="Q212" i="20" s="1"/>
  <c r="M212" i="20"/>
  <c r="P211" i="20"/>
  <c r="Q211" i="20" s="1"/>
  <c r="M211" i="20"/>
  <c r="P210" i="20"/>
  <c r="Q210" i="20" s="1"/>
  <c r="M210" i="20"/>
  <c r="P209" i="20"/>
  <c r="Q209" i="20" s="1"/>
  <c r="M209" i="20"/>
  <c r="P208" i="20"/>
  <c r="Q208" i="20" s="1"/>
  <c r="M208" i="20"/>
  <c r="P207" i="20"/>
  <c r="Q207" i="20" s="1"/>
  <c r="M207" i="20"/>
  <c r="P206" i="20"/>
  <c r="Q206" i="20" s="1"/>
  <c r="M206" i="20"/>
  <c r="P205" i="20"/>
  <c r="Q205" i="20" s="1"/>
  <c r="M205" i="20"/>
  <c r="P204" i="20"/>
  <c r="Q204" i="20" s="1"/>
  <c r="M204" i="20"/>
  <c r="P203" i="20"/>
  <c r="Q203" i="20" s="1"/>
  <c r="M203" i="20"/>
  <c r="P202" i="20"/>
  <c r="Q202" i="20" s="1"/>
  <c r="M202" i="20"/>
  <c r="P201" i="20"/>
  <c r="Q201" i="20" s="1"/>
  <c r="M201" i="20"/>
  <c r="P200" i="20"/>
  <c r="Q200" i="20" s="1"/>
  <c r="M200" i="20"/>
  <c r="P199" i="20"/>
  <c r="Q199" i="20" s="1"/>
  <c r="M199" i="20"/>
  <c r="P198" i="20"/>
  <c r="Q198" i="20" s="1"/>
  <c r="M198" i="20"/>
  <c r="P197" i="20"/>
  <c r="Q197" i="20" s="1"/>
  <c r="M197" i="20"/>
  <c r="P196" i="20"/>
  <c r="Q196" i="20" s="1"/>
  <c r="M196" i="20"/>
  <c r="P195" i="20"/>
  <c r="Q195" i="20" s="1"/>
  <c r="M195" i="20"/>
  <c r="P194" i="20"/>
  <c r="Q194" i="20" s="1"/>
  <c r="M194" i="20"/>
  <c r="P193" i="20"/>
  <c r="Q193" i="20" s="1"/>
  <c r="M193" i="20"/>
  <c r="P192" i="20"/>
  <c r="Q192" i="20" s="1"/>
  <c r="M192" i="20"/>
  <c r="P191" i="20"/>
  <c r="Q191" i="20" s="1"/>
  <c r="M191" i="20"/>
  <c r="P190" i="20"/>
  <c r="Q190" i="20" s="1"/>
  <c r="M190" i="20"/>
  <c r="P189" i="20"/>
  <c r="Q189" i="20" s="1"/>
  <c r="M189" i="20"/>
  <c r="P188" i="20"/>
  <c r="Q188" i="20" s="1"/>
  <c r="M188" i="20"/>
  <c r="P187" i="20"/>
  <c r="Q187" i="20" s="1"/>
  <c r="M187" i="20"/>
  <c r="P186" i="20"/>
  <c r="Q186" i="20" s="1"/>
  <c r="M186" i="20"/>
  <c r="P185" i="20"/>
  <c r="Q185" i="20" s="1"/>
  <c r="M185" i="20"/>
  <c r="P184" i="20"/>
  <c r="Q184" i="20" s="1"/>
  <c r="M184" i="20"/>
  <c r="P183" i="20"/>
  <c r="Q183" i="20" s="1"/>
  <c r="M183" i="20"/>
  <c r="P182" i="20"/>
  <c r="Q182" i="20" s="1"/>
  <c r="M182" i="20"/>
  <c r="P181" i="20"/>
  <c r="Q181" i="20" s="1"/>
  <c r="M181" i="20"/>
  <c r="P180" i="20"/>
  <c r="Q180" i="20" s="1"/>
  <c r="M180" i="20"/>
  <c r="P179" i="20"/>
  <c r="Q179" i="20" s="1"/>
  <c r="M179" i="20"/>
  <c r="P178" i="20"/>
  <c r="Q178" i="20" s="1"/>
  <c r="M178" i="20"/>
  <c r="P177" i="20"/>
  <c r="Q177" i="20" s="1"/>
  <c r="M177" i="20"/>
  <c r="P176" i="20"/>
  <c r="Q176" i="20" s="1"/>
  <c r="M176" i="20"/>
  <c r="P175" i="20"/>
  <c r="Q175" i="20" s="1"/>
  <c r="M175" i="20"/>
  <c r="P174" i="20"/>
  <c r="Q174" i="20" s="1"/>
  <c r="M174" i="20"/>
  <c r="P173" i="20"/>
  <c r="Q173" i="20" s="1"/>
  <c r="M173" i="20"/>
  <c r="P172" i="20"/>
  <c r="Q172" i="20" s="1"/>
  <c r="M172" i="20"/>
  <c r="P171" i="20"/>
  <c r="Q171" i="20" s="1"/>
  <c r="M171" i="20"/>
  <c r="P170" i="20"/>
  <c r="Q170" i="20" s="1"/>
  <c r="M170" i="20"/>
  <c r="P169" i="20"/>
  <c r="Q169" i="20" s="1"/>
  <c r="M169" i="20"/>
  <c r="P168" i="20"/>
  <c r="Q168" i="20" s="1"/>
  <c r="M168" i="20"/>
  <c r="P167" i="20"/>
  <c r="Q167" i="20" s="1"/>
  <c r="M167" i="20"/>
  <c r="P166" i="20"/>
  <c r="Q166" i="20" s="1"/>
  <c r="M166" i="20"/>
  <c r="P165" i="20"/>
  <c r="Q165" i="20" s="1"/>
  <c r="M165" i="20"/>
  <c r="P164" i="20"/>
  <c r="Q164" i="20" s="1"/>
  <c r="M164" i="20"/>
  <c r="P163" i="20"/>
  <c r="Q163" i="20" s="1"/>
  <c r="M163" i="20"/>
  <c r="P162" i="20"/>
  <c r="Q162" i="20" s="1"/>
  <c r="M162" i="20"/>
  <c r="P161" i="20"/>
  <c r="Q161" i="20" s="1"/>
  <c r="M161" i="20"/>
  <c r="P160" i="20"/>
  <c r="Q160" i="20" s="1"/>
  <c r="M160" i="20"/>
  <c r="P159" i="20"/>
  <c r="Q159" i="20" s="1"/>
  <c r="M159" i="20"/>
  <c r="P158" i="20"/>
  <c r="Q158" i="20" s="1"/>
  <c r="M158" i="20"/>
  <c r="P157" i="20"/>
  <c r="Q157" i="20" s="1"/>
  <c r="M157" i="20"/>
  <c r="P156" i="20"/>
  <c r="Q156" i="20" s="1"/>
  <c r="M156" i="20"/>
  <c r="P155" i="20"/>
  <c r="Q155" i="20" s="1"/>
  <c r="M155" i="20"/>
  <c r="P154" i="20"/>
  <c r="Q154" i="20" s="1"/>
  <c r="M154" i="20"/>
  <c r="P153" i="20"/>
  <c r="Q153" i="20" s="1"/>
  <c r="M153" i="20"/>
  <c r="P152" i="20"/>
  <c r="Q152" i="20" s="1"/>
  <c r="M152" i="20"/>
  <c r="P151" i="20"/>
  <c r="Q151" i="20" s="1"/>
  <c r="M151" i="20"/>
  <c r="P150" i="20"/>
  <c r="Q150" i="20" s="1"/>
  <c r="M150" i="20"/>
  <c r="P149" i="20"/>
  <c r="Q149" i="20" s="1"/>
  <c r="M149" i="20"/>
  <c r="P148" i="20"/>
  <c r="Q148" i="20" s="1"/>
  <c r="M148" i="20"/>
  <c r="P147" i="20"/>
  <c r="Q147" i="20" s="1"/>
  <c r="M147" i="20"/>
  <c r="P146" i="20"/>
  <c r="Q146" i="20" s="1"/>
  <c r="M146" i="20"/>
  <c r="P145" i="20"/>
  <c r="Q145" i="20" s="1"/>
  <c r="M145" i="20"/>
  <c r="P144" i="20"/>
  <c r="Q144" i="20" s="1"/>
  <c r="M144" i="20"/>
  <c r="P143" i="20"/>
  <c r="Q143" i="20" s="1"/>
  <c r="M143" i="20"/>
  <c r="P142" i="20"/>
  <c r="Q142" i="20" s="1"/>
  <c r="M142" i="20"/>
  <c r="P141" i="20"/>
  <c r="Q141" i="20" s="1"/>
  <c r="M141" i="20"/>
  <c r="P140" i="20"/>
  <c r="Q140" i="20" s="1"/>
  <c r="M140" i="20"/>
  <c r="P139" i="20"/>
  <c r="Q139" i="20" s="1"/>
  <c r="M139" i="20"/>
  <c r="P138" i="20"/>
  <c r="Q138" i="20" s="1"/>
  <c r="M138" i="20"/>
  <c r="P137" i="20"/>
  <c r="Q137" i="20" s="1"/>
  <c r="M137" i="20"/>
  <c r="P136" i="20"/>
  <c r="Q136" i="20" s="1"/>
  <c r="M136" i="20"/>
  <c r="P135" i="20"/>
  <c r="Q135" i="20" s="1"/>
  <c r="M135" i="20"/>
  <c r="P134" i="20"/>
  <c r="Q134" i="20" s="1"/>
  <c r="M134" i="20"/>
  <c r="P133" i="20"/>
  <c r="Q133" i="20" s="1"/>
  <c r="M133" i="20"/>
  <c r="P132" i="20"/>
  <c r="Q132" i="20" s="1"/>
  <c r="M132" i="20"/>
  <c r="P131" i="20"/>
  <c r="Q131" i="20" s="1"/>
  <c r="M131" i="20"/>
  <c r="P130" i="20"/>
  <c r="Q130" i="20" s="1"/>
  <c r="M130" i="20"/>
  <c r="P129" i="20"/>
  <c r="Q129" i="20" s="1"/>
  <c r="M129" i="20"/>
  <c r="P128" i="20"/>
  <c r="Q128" i="20" s="1"/>
  <c r="M128" i="20"/>
  <c r="P127" i="20"/>
  <c r="Q127" i="20" s="1"/>
  <c r="M127" i="20"/>
  <c r="P126" i="20"/>
  <c r="Q126" i="20" s="1"/>
  <c r="M126" i="20"/>
  <c r="P125" i="20"/>
  <c r="Q125" i="20" s="1"/>
  <c r="M125" i="20"/>
  <c r="P124" i="20"/>
  <c r="Q124" i="20" s="1"/>
  <c r="M124" i="20"/>
  <c r="P123" i="20"/>
  <c r="Q123" i="20" s="1"/>
  <c r="M123" i="20"/>
  <c r="P122" i="20"/>
  <c r="Q122" i="20" s="1"/>
  <c r="M122" i="20"/>
  <c r="P121" i="20"/>
  <c r="Q121" i="20" s="1"/>
  <c r="M121" i="20"/>
  <c r="P120" i="20"/>
  <c r="Q120" i="20" s="1"/>
  <c r="M120" i="20"/>
  <c r="P119" i="20"/>
  <c r="Q119" i="20" s="1"/>
  <c r="M119" i="20"/>
  <c r="P118" i="20"/>
  <c r="Q118" i="20" s="1"/>
  <c r="M118" i="20"/>
  <c r="P117" i="20"/>
  <c r="Q117" i="20" s="1"/>
  <c r="M117" i="20"/>
  <c r="P116" i="20"/>
  <c r="Q116" i="20" s="1"/>
  <c r="M116" i="20"/>
  <c r="P115" i="20"/>
  <c r="Q115" i="20" s="1"/>
  <c r="M115" i="20"/>
  <c r="P114" i="20"/>
  <c r="Q114" i="20" s="1"/>
  <c r="M114" i="20"/>
  <c r="P113" i="20"/>
  <c r="Q113" i="20" s="1"/>
  <c r="M113" i="20"/>
  <c r="P112" i="20"/>
  <c r="Q112" i="20" s="1"/>
  <c r="M112" i="20"/>
  <c r="P111" i="20"/>
  <c r="Q111" i="20" s="1"/>
  <c r="M111" i="20"/>
  <c r="P110" i="20"/>
  <c r="Q110" i="20" s="1"/>
  <c r="M110" i="20"/>
  <c r="P109" i="20"/>
  <c r="Q109" i="20" s="1"/>
  <c r="M109" i="20"/>
  <c r="P108" i="20"/>
  <c r="Q108" i="20" s="1"/>
  <c r="M108" i="20"/>
  <c r="P107" i="20"/>
  <c r="Q107" i="20" s="1"/>
  <c r="M107" i="20"/>
  <c r="P106" i="20"/>
  <c r="Q106" i="20" s="1"/>
  <c r="M106" i="20"/>
  <c r="P105" i="20"/>
  <c r="Q105" i="20" s="1"/>
  <c r="M105" i="20"/>
  <c r="P104" i="20"/>
  <c r="Q104" i="20" s="1"/>
  <c r="M104" i="20"/>
  <c r="P103" i="20"/>
  <c r="Q103" i="20" s="1"/>
  <c r="M103" i="20"/>
  <c r="P102" i="20"/>
  <c r="Q102" i="20" s="1"/>
  <c r="M102" i="20"/>
  <c r="P101" i="20"/>
  <c r="Q101" i="20" s="1"/>
  <c r="M101" i="20"/>
  <c r="P100" i="20"/>
  <c r="Q100" i="20" s="1"/>
  <c r="M100" i="20"/>
  <c r="P99" i="20"/>
  <c r="Q99" i="20" s="1"/>
  <c r="M99" i="20"/>
  <c r="P98" i="20"/>
  <c r="Q98" i="20" s="1"/>
  <c r="M98" i="20"/>
  <c r="P97" i="20"/>
  <c r="Q97" i="20" s="1"/>
  <c r="M97" i="20"/>
  <c r="P96" i="20"/>
  <c r="Q96" i="20" s="1"/>
  <c r="M96" i="20"/>
  <c r="P95" i="20"/>
  <c r="Q95" i="20" s="1"/>
  <c r="M95" i="20"/>
  <c r="P94" i="20"/>
  <c r="Q94" i="20" s="1"/>
  <c r="M94" i="20"/>
  <c r="P93" i="20"/>
  <c r="Q93" i="20" s="1"/>
  <c r="M93" i="20"/>
  <c r="P92" i="20"/>
  <c r="Q92" i="20" s="1"/>
  <c r="M92" i="20"/>
  <c r="P91" i="20"/>
  <c r="Q91" i="20" s="1"/>
  <c r="M91" i="20"/>
  <c r="P90" i="20"/>
  <c r="Q90" i="20" s="1"/>
  <c r="M90" i="20"/>
  <c r="P89" i="20"/>
  <c r="Q89" i="20" s="1"/>
  <c r="M89" i="20"/>
  <c r="P88" i="20"/>
  <c r="Q88" i="20" s="1"/>
  <c r="M88" i="20"/>
  <c r="P87" i="20"/>
  <c r="Q87" i="20" s="1"/>
  <c r="M87" i="20"/>
  <c r="P86" i="20"/>
  <c r="Q86" i="20" s="1"/>
  <c r="M86" i="20"/>
  <c r="P85" i="20"/>
  <c r="Q85" i="20" s="1"/>
  <c r="M85" i="20"/>
  <c r="P84" i="20"/>
  <c r="Q84" i="20" s="1"/>
  <c r="M84" i="20"/>
  <c r="P83" i="20"/>
  <c r="Q83" i="20" s="1"/>
  <c r="M83" i="20"/>
  <c r="P82" i="20"/>
  <c r="Q82" i="20" s="1"/>
  <c r="M82" i="20"/>
  <c r="P81" i="20"/>
  <c r="Q81" i="20" s="1"/>
  <c r="M81" i="20"/>
  <c r="P80" i="20"/>
  <c r="Q80" i="20" s="1"/>
  <c r="M80" i="20"/>
  <c r="P79" i="20"/>
  <c r="Q79" i="20" s="1"/>
  <c r="M79" i="20"/>
  <c r="P78" i="20"/>
  <c r="Q78" i="20" s="1"/>
  <c r="M78" i="20"/>
  <c r="P77" i="20"/>
  <c r="Q77" i="20" s="1"/>
  <c r="M77" i="20"/>
  <c r="P76" i="20"/>
  <c r="Q76" i="20" s="1"/>
  <c r="M76" i="20"/>
  <c r="P75" i="20"/>
  <c r="Q75" i="20" s="1"/>
  <c r="M75" i="20"/>
  <c r="P74" i="20"/>
  <c r="Q74" i="20" s="1"/>
  <c r="M74" i="20"/>
  <c r="P73" i="20"/>
  <c r="Q73" i="20" s="1"/>
  <c r="M73" i="20"/>
  <c r="P72" i="20"/>
  <c r="Q72" i="20" s="1"/>
  <c r="M72" i="20"/>
  <c r="P71" i="20"/>
  <c r="Q71" i="20" s="1"/>
  <c r="M71" i="20"/>
  <c r="P70" i="20"/>
  <c r="Q70" i="20" s="1"/>
  <c r="M70" i="20"/>
  <c r="P69" i="20"/>
  <c r="Q69" i="20" s="1"/>
  <c r="M69" i="20"/>
  <c r="P68" i="20"/>
  <c r="Q68" i="20" s="1"/>
  <c r="M68" i="20"/>
  <c r="P67" i="20"/>
  <c r="Q67" i="20" s="1"/>
  <c r="M67" i="20"/>
  <c r="P66" i="20"/>
  <c r="Q66" i="20" s="1"/>
  <c r="M66" i="20"/>
  <c r="P65" i="20"/>
  <c r="Q65" i="20" s="1"/>
  <c r="M65" i="20"/>
  <c r="P64" i="20"/>
  <c r="Q64" i="20" s="1"/>
  <c r="M64" i="20"/>
  <c r="P63" i="20"/>
  <c r="Q63" i="20" s="1"/>
  <c r="M63" i="20"/>
  <c r="P62" i="20"/>
  <c r="Q62" i="20" s="1"/>
  <c r="M62" i="20"/>
  <c r="P61" i="20"/>
  <c r="Q61" i="20" s="1"/>
  <c r="M61" i="20"/>
  <c r="P60" i="20"/>
  <c r="Q60" i="20" s="1"/>
  <c r="M60" i="20"/>
  <c r="P59" i="20"/>
  <c r="Q59" i="20" s="1"/>
  <c r="M59" i="20"/>
  <c r="P58" i="20"/>
  <c r="Q58" i="20" s="1"/>
  <c r="M58" i="20"/>
  <c r="P57" i="20"/>
  <c r="Q57" i="20" s="1"/>
  <c r="M57" i="20"/>
  <c r="P56" i="20"/>
  <c r="Q56" i="20" s="1"/>
  <c r="M56" i="20"/>
  <c r="P55" i="20"/>
  <c r="Q55" i="20" s="1"/>
  <c r="M55" i="20"/>
  <c r="P54" i="20"/>
  <c r="Q54" i="20" s="1"/>
  <c r="M54" i="20"/>
  <c r="P53" i="20"/>
  <c r="Q53" i="20" s="1"/>
  <c r="M53" i="20"/>
  <c r="P52" i="20"/>
  <c r="Q52" i="20" s="1"/>
  <c r="M52" i="20"/>
  <c r="P51" i="20"/>
  <c r="Q51" i="20" s="1"/>
  <c r="M51" i="20"/>
  <c r="P50" i="20"/>
  <c r="Q50" i="20" s="1"/>
  <c r="M50" i="20"/>
  <c r="P49" i="20"/>
  <c r="Q49" i="20" s="1"/>
  <c r="M49" i="20"/>
  <c r="P48" i="20"/>
  <c r="Q48" i="20" s="1"/>
  <c r="M48" i="20"/>
  <c r="P47" i="20"/>
  <c r="Q47" i="20" s="1"/>
  <c r="M47" i="20"/>
  <c r="P46" i="20"/>
  <c r="Q46" i="20" s="1"/>
  <c r="M46" i="20"/>
  <c r="P45" i="20"/>
  <c r="Q45" i="20" s="1"/>
  <c r="M45" i="20"/>
  <c r="P44" i="20"/>
  <c r="Q44" i="20" s="1"/>
  <c r="M44" i="20"/>
  <c r="P43" i="20"/>
  <c r="Q43" i="20" s="1"/>
  <c r="M43" i="20"/>
  <c r="P42" i="20"/>
  <c r="Q42" i="20" s="1"/>
  <c r="M42" i="20"/>
  <c r="P41" i="20"/>
  <c r="Q41" i="20" s="1"/>
  <c r="M41" i="20"/>
  <c r="P40" i="20"/>
  <c r="Q40" i="20" s="1"/>
  <c r="M40" i="20"/>
  <c r="P39" i="20"/>
  <c r="Q39" i="20" s="1"/>
  <c r="M39" i="20"/>
  <c r="P38" i="20"/>
  <c r="Q38" i="20" s="1"/>
  <c r="M38" i="20"/>
  <c r="P37" i="20"/>
  <c r="Q37" i="20" s="1"/>
  <c r="M37" i="20"/>
  <c r="P36" i="20"/>
  <c r="Q36" i="20" s="1"/>
  <c r="M36" i="20"/>
  <c r="P35" i="20"/>
  <c r="Q35" i="20" s="1"/>
  <c r="M35" i="20"/>
  <c r="P34" i="20"/>
  <c r="Q34" i="20" s="1"/>
  <c r="M34" i="20"/>
  <c r="P33" i="20"/>
  <c r="Q33" i="20" s="1"/>
  <c r="M33" i="20"/>
  <c r="P32" i="20"/>
  <c r="Q32" i="20" s="1"/>
  <c r="M32" i="20"/>
  <c r="P31" i="20"/>
  <c r="Q31" i="20" s="1"/>
  <c r="M31" i="20"/>
  <c r="P30" i="20"/>
  <c r="Q30" i="20" s="1"/>
  <c r="M30" i="20"/>
  <c r="P29" i="20"/>
  <c r="Q29" i="20" s="1"/>
  <c r="M29" i="20"/>
  <c r="P28" i="20"/>
  <c r="Q28" i="20" s="1"/>
  <c r="M28" i="20"/>
  <c r="P27" i="20"/>
  <c r="Q27" i="20" s="1"/>
  <c r="M27" i="20"/>
  <c r="P26" i="20"/>
  <c r="Q26" i="20" s="1"/>
  <c r="M26" i="20"/>
  <c r="P25" i="20"/>
  <c r="Q25" i="20" s="1"/>
  <c r="M25" i="20"/>
  <c r="P24" i="20"/>
  <c r="Q24" i="20" s="1"/>
  <c r="M24" i="20"/>
  <c r="P23" i="20"/>
  <c r="Q23" i="20" s="1"/>
  <c r="M23" i="20"/>
  <c r="P22" i="20"/>
  <c r="Q22" i="20" s="1"/>
  <c r="M22" i="20"/>
  <c r="P21" i="20"/>
  <c r="Q21" i="20" s="1"/>
  <c r="M21" i="20"/>
  <c r="P20" i="20"/>
  <c r="Q20" i="20" s="1"/>
  <c r="M20" i="20"/>
  <c r="P19" i="20"/>
  <c r="Q19" i="20" s="1"/>
  <c r="M19" i="20"/>
  <c r="P18" i="20"/>
  <c r="Q18" i="20" s="1"/>
  <c r="M18" i="20"/>
  <c r="P17" i="20"/>
  <c r="Q17" i="20" s="1"/>
  <c r="M17" i="20"/>
  <c r="P16" i="20"/>
  <c r="Q16" i="20" s="1"/>
  <c r="M16" i="20"/>
  <c r="P15" i="20"/>
  <c r="Q15" i="20" s="1"/>
  <c r="M15" i="20"/>
  <c r="P14" i="20"/>
  <c r="Q14" i="20" s="1"/>
  <c r="M14" i="20"/>
  <c r="P13" i="20"/>
  <c r="Q13" i="20" s="1"/>
  <c r="M13" i="20"/>
  <c r="P12" i="20"/>
  <c r="Q12" i="20" s="1"/>
  <c r="M12" i="20"/>
  <c r="P11" i="20"/>
  <c r="Q11" i="20" s="1"/>
  <c r="M11" i="20"/>
  <c r="P10" i="20"/>
  <c r="Q10" i="20" s="1"/>
  <c r="M10" i="20"/>
  <c r="P1189" i="16"/>
  <c r="Q1189" i="16" s="1"/>
  <c r="M1189" i="16"/>
  <c r="P1188" i="16"/>
  <c r="Q1188" i="16" s="1"/>
  <c r="M1188" i="16"/>
  <c r="P1187" i="16"/>
  <c r="Q1187" i="16" s="1"/>
  <c r="M1187" i="16"/>
  <c r="Q1186" i="16"/>
  <c r="P1186" i="16"/>
  <c r="M1186" i="16"/>
  <c r="P1185" i="16"/>
  <c r="Q1185" i="16" s="1"/>
  <c r="M1185" i="16"/>
  <c r="Q1184" i="16"/>
  <c r="P1184" i="16"/>
  <c r="M1184" i="16"/>
  <c r="P1183" i="16"/>
  <c r="Q1183" i="16" s="1"/>
  <c r="M1183" i="16"/>
  <c r="Q1182" i="16"/>
  <c r="P1182" i="16"/>
  <c r="M1182" i="16"/>
  <c r="P1181" i="16"/>
  <c r="Q1181" i="16" s="1"/>
  <c r="M1181" i="16"/>
  <c r="P1180" i="16"/>
  <c r="Q1180" i="16" s="1"/>
  <c r="M1180" i="16"/>
  <c r="P1179" i="16"/>
  <c r="Q1179" i="16" s="1"/>
  <c r="M1179" i="16"/>
  <c r="Q1178" i="16"/>
  <c r="P1178" i="16"/>
  <c r="M1178" i="16"/>
  <c r="P1177" i="16"/>
  <c r="Q1177" i="16" s="1"/>
  <c r="M1177" i="16"/>
  <c r="Q1176" i="16"/>
  <c r="P1176" i="16"/>
  <c r="M1176" i="16"/>
  <c r="P1175" i="16"/>
  <c r="Q1175" i="16" s="1"/>
  <c r="M1175" i="16"/>
  <c r="Q1174" i="16"/>
  <c r="P1174" i="16"/>
  <c r="M1174" i="16"/>
  <c r="P1173" i="16"/>
  <c r="Q1173" i="16" s="1"/>
  <c r="M1173" i="16"/>
  <c r="P1172" i="16"/>
  <c r="Q1172" i="16" s="1"/>
  <c r="M1172" i="16"/>
  <c r="P1171" i="16"/>
  <c r="Q1171" i="16" s="1"/>
  <c r="M1171" i="16"/>
  <c r="Q1170" i="16"/>
  <c r="P1170" i="16"/>
  <c r="M1170" i="16"/>
  <c r="P1169" i="16"/>
  <c r="Q1169" i="16" s="1"/>
  <c r="M1169" i="16"/>
  <c r="Q1168" i="16"/>
  <c r="P1168" i="16"/>
  <c r="M1168" i="16"/>
  <c r="P1167" i="16"/>
  <c r="Q1167" i="16" s="1"/>
  <c r="M1167" i="16"/>
  <c r="Q1166" i="16"/>
  <c r="P1166" i="16"/>
  <c r="M1166" i="16"/>
  <c r="P1165" i="16"/>
  <c r="Q1165" i="16" s="1"/>
  <c r="M1165" i="16"/>
  <c r="P1164" i="16"/>
  <c r="Q1164" i="16" s="1"/>
  <c r="M1164" i="16"/>
  <c r="P1163" i="16"/>
  <c r="Q1163" i="16" s="1"/>
  <c r="M1163" i="16"/>
  <c r="Q1162" i="16"/>
  <c r="P1162" i="16"/>
  <c r="M1162" i="16"/>
  <c r="P1161" i="16"/>
  <c r="Q1161" i="16" s="1"/>
  <c r="M1161" i="16"/>
  <c r="Q1160" i="16"/>
  <c r="P1160" i="16"/>
  <c r="M1160" i="16"/>
  <c r="P1159" i="16"/>
  <c r="Q1159" i="16" s="1"/>
  <c r="M1159" i="16"/>
  <c r="Q1158" i="16"/>
  <c r="P1158" i="16"/>
  <c r="M1158" i="16"/>
  <c r="P1157" i="16"/>
  <c r="Q1157" i="16" s="1"/>
  <c r="M1157" i="16"/>
  <c r="P1156" i="16"/>
  <c r="Q1156" i="16" s="1"/>
  <c r="M1156" i="16"/>
  <c r="P1155" i="16"/>
  <c r="Q1155" i="16" s="1"/>
  <c r="M1155" i="16"/>
  <c r="Q1154" i="16"/>
  <c r="P1154" i="16"/>
  <c r="M1154" i="16"/>
  <c r="P1153" i="16"/>
  <c r="Q1153" i="16" s="1"/>
  <c r="M1153" i="16"/>
  <c r="Q1152" i="16"/>
  <c r="P1152" i="16"/>
  <c r="M1152" i="16"/>
  <c r="P1151" i="16"/>
  <c r="Q1151" i="16" s="1"/>
  <c r="M1151" i="16"/>
  <c r="Q1150" i="16"/>
  <c r="P1150" i="16"/>
  <c r="M1150" i="16"/>
  <c r="P1149" i="16"/>
  <c r="Q1149" i="16" s="1"/>
  <c r="M1149" i="16"/>
  <c r="P1148" i="16"/>
  <c r="Q1148" i="16" s="1"/>
  <c r="M1148" i="16"/>
  <c r="P1147" i="16"/>
  <c r="Q1147" i="16" s="1"/>
  <c r="M1147" i="16"/>
  <c r="Q1146" i="16"/>
  <c r="P1146" i="16"/>
  <c r="M1146" i="16"/>
  <c r="P1145" i="16"/>
  <c r="Q1145" i="16" s="1"/>
  <c r="M1145" i="16"/>
  <c r="Q1144" i="16"/>
  <c r="P1144" i="16"/>
  <c r="M1144" i="16"/>
  <c r="P1143" i="16"/>
  <c r="Q1143" i="16" s="1"/>
  <c r="M1143" i="16"/>
  <c r="Q1142" i="16"/>
  <c r="P1142" i="16"/>
  <c r="M1142" i="16"/>
  <c r="P1141" i="16"/>
  <c r="Q1141" i="16" s="1"/>
  <c r="M1141" i="16"/>
  <c r="P1140" i="16"/>
  <c r="Q1140" i="16" s="1"/>
  <c r="M1140" i="16"/>
  <c r="P1139" i="16"/>
  <c r="Q1139" i="16" s="1"/>
  <c r="M1139" i="16"/>
  <c r="Q1138" i="16"/>
  <c r="P1138" i="16"/>
  <c r="M1138" i="16"/>
  <c r="P1137" i="16"/>
  <c r="Q1137" i="16" s="1"/>
  <c r="M1137" i="16"/>
  <c r="Q1136" i="16"/>
  <c r="P1136" i="16"/>
  <c r="M1136" i="16"/>
  <c r="P1135" i="16"/>
  <c r="Q1135" i="16" s="1"/>
  <c r="M1135" i="16"/>
  <c r="Q1134" i="16"/>
  <c r="P1134" i="16"/>
  <c r="M1134" i="16"/>
  <c r="P1133" i="16"/>
  <c r="Q1133" i="16" s="1"/>
  <c r="M1133" i="16"/>
  <c r="P1132" i="16"/>
  <c r="Q1132" i="16" s="1"/>
  <c r="M1132" i="16"/>
  <c r="P1131" i="16"/>
  <c r="Q1131" i="16" s="1"/>
  <c r="M1131" i="16"/>
  <c r="Q1130" i="16"/>
  <c r="P1130" i="16"/>
  <c r="M1130" i="16"/>
  <c r="P1129" i="16"/>
  <c r="Q1129" i="16" s="1"/>
  <c r="M1129" i="16"/>
  <c r="Q1128" i="16"/>
  <c r="P1128" i="16"/>
  <c r="M1128" i="16"/>
  <c r="P1127" i="16"/>
  <c r="Q1127" i="16" s="1"/>
  <c r="M1127" i="16"/>
  <c r="Q1126" i="16"/>
  <c r="P1126" i="16"/>
  <c r="M1126" i="16"/>
  <c r="P1125" i="16"/>
  <c r="Q1125" i="16" s="1"/>
  <c r="M1125" i="16"/>
  <c r="Q1124" i="16"/>
  <c r="P1124" i="16"/>
  <c r="M1124" i="16"/>
  <c r="P1123" i="16"/>
  <c r="Q1123" i="16" s="1"/>
  <c r="M1123" i="16"/>
  <c r="Q1122" i="16"/>
  <c r="P1122" i="16"/>
  <c r="M1122" i="16"/>
  <c r="P1121" i="16"/>
  <c r="Q1121" i="16" s="1"/>
  <c r="M1121" i="16"/>
  <c r="Q1120" i="16"/>
  <c r="P1120" i="16"/>
  <c r="M1120" i="16"/>
  <c r="P1119" i="16"/>
  <c r="Q1119" i="16" s="1"/>
  <c r="M1119" i="16"/>
  <c r="Q1118" i="16"/>
  <c r="P1118" i="16"/>
  <c r="M1118" i="16"/>
  <c r="P1117" i="16"/>
  <c r="Q1117" i="16" s="1"/>
  <c r="M1117" i="16"/>
  <c r="Q1116" i="16"/>
  <c r="P1116" i="16"/>
  <c r="M1116" i="16"/>
  <c r="P1115" i="16"/>
  <c r="Q1115" i="16" s="1"/>
  <c r="M1115" i="16"/>
  <c r="Q1114" i="16"/>
  <c r="P1114" i="16"/>
  <c r="M1114" i="16"/>
  <c r="P1113" i="16"/>
  <c r="Q1113" i="16" s="1"/>
  <c r="M1113" i="16"/>
  <c r="Q1112" i="16"/>
  <c r="P1112" i="16"/>
  <c r="M1112" i="16"/>
  <c r="P1111" i="16"/>
  <c r="Q1111" i="16" s="1"/>
  <c r="M1111" i="16"/>
  <c r="Q1110" i="16"/>
  <c r="P1110" i="16"/>
  <c r="M1110" i="16"/>
  <c r="P1109" i="16"/>
  <c r="Q1109" i="16" s="1"/>
  <c r="M1109" i="16"/>
  <c r="Q1108" i="16"/>
  <c r="P1108" i="16"/>
  <c r="M1108" i="16"/>
  <c r="P1107" i="16"/>
  <c r="Q1107" i="16" s="1"/>
  <c r="M1107" i="16"/>
  <c r="Q1106" i="16"/>
  <c r="P1106" i="16"/>
  <c r="M1106" i="16"/>
  <c r="P1105" i="16"/>
  <c r="Q1105" i="16" s="1"/>
  <c r="M1105" i="16"/>
  <c r="Q1104" i="16"/>
  <c r="P1104" i="16"/>
  <c r="M1104" i="16"/>
  <c r="P1103" i="16"/>
  <c r="Q1103" i="16" s="1"/>
  <c r="M1103" i="16"/>
  <c r="Q1102" i="16"/>
  <c r="P1102" i="16"/>
  <c r="M1102" i="16"/>
  <c r="P1101" i="16"/>
  <c r="Q1101" i="16" s="1"/>
  <c r="M1101" i="16"/>
  <c r="Q1100" i="16"/>
  <c r="P1100" i="16"/>
  <c r="M1100" i="16"/>
  <c r="P1099" i="16"/>
  <c r="Q1099" i="16" s="1"/>
  <c r="M1099" i="16"/>
  <c r="Q1098" i="16"/>
  <c r="P1098" i="16"/>
  <c r="M1098" i="16"/>
  <c r="P1097" i="16"/>
  <c r="Q1097" i="16" s="1"/>
  <c r="M1097" i="16"/>
  <c r="Q1096" i="16"/>
  <c r="P1096" i="16"/>
  <c r="M1096" i="16"/>
  <c r="P1095" i="16"/>
  <c r="Q1095" i="16" s="1"/>
  <c r="M1095" i="16"/>
  <c r="Q1094" i="16"/>
  <c r="P1094" i="16"/>
  <c r="M1094" i="16"/>
  <c r="P1093" i="16"/>
  <c r="Q1093" i="16" s="1"/>
  <c r="M1093" i="16"/>
  <c r="Q1092" i="16"/>
  <c r="P1092" i="16"/>
  <c r="M1092" i="16"/>
  <c r="P1091" i="16"/>
  <c r="Q1091" i="16" s="1"/>
  <c r="M1091" i="16"/>
  <c r="Q1090" i="16"/>
  <c r="P1090" i="16"/>
  <c r="M1090" i="16"/>
  <c r="P1089" i="16"/>
  <c r="Q1089" i="16" s="1"/>
  <c r="M1089" i="16"/>
  <c r="Q1088" i="16"/>
  <c r="P1088" i="16"/>
  <c r="M1088" i="16"/>
  <c r="P1087" i="16"/>
  <c r="Q1087" i="16" s="1"/>
  <c r="M1087" i="16"/>
  <c r="Q1086" i="16"/>
  <c r="P1086" i="16"/>
  <c r="M1086" i="16"/>
  <c r="P1085" i="16"/>
  <c r="Q1085" i="16" s="1"/>
  <c r="M1085" i="16"/>
  <c r="Q1084" i="16"/>
  <c r="P1084" i="16"/>
  <c r="M1084" i="16"/>
  <c r="P1083" i="16"/>
  <c r="Q1083" i="16" s="1"/>
  <c r="M1083" i="16"/>
  <c r="Q1082" i="16"/>
  <c r="P1082" i="16"/>
  <c r="M1082" i="16"/>
  <c r="P1081" i="16"/>
  <c r="Q1081" i="16" s="1"/>
  <c r="M1081" i="16"/>
  <c r="Q1080" i="16"/>
  <c r="P1080" i="16"/>
  <c r="M1080" i="16"/>
  <c r="P1079" i="16"/>
  <c r="Q1079" i="16" s="1"/>
  <c r="M1079" i="16"/>
  <c r="Q1078" i="16"/>
  <c r="P1078" i="16"/>
  <c r="M1078" i="16"/>
  <c r="P1077" i="16"/>
  <c r="Q1077" i="16" s="1"/>
  <c r="M1077" i="16"/>
  <c r="Q1076" i="16"/>
  <c r="P1076" i="16"/>
  <c r="M1076" i="16"/>
  <c r="P1075" i="16"/>
  <c r="Q1075" i="16" s="1"/>
  <c r="M1075" i="16"/>
  <c r="Q1074" i="16"/>
  <c r="P1074" i="16"/>
  <c r="M1074" i="16"/>
  <c r="P1073" i="16"/>
  <c r="Q1073" i="16" s="1"/>
  <c r="M1073" i="16"/>
  <c r="Q1072" i="16"/>
  <c r="P1072" i="16"/>
  <c r="M1072" i="16"/>
  <c r="P1071" i="16"/>
  <c r="Q1071" i="16" s="1"/>
  <c r="M1071" i="16"/>
  <c r="Q1070" i="16"/>
  <c r="P1070" i="16"/>
  <c r="M1070" i="16"/>
  <c r="P1069" i="16"/>
  <c r="Q1069" i="16" s="1"/>
  <c r="M1069" i="16"/>
  <c r="Q1068" i="16"/>
  <c r="P1068" i="16"/>
  <c r="M1068" i="16"/>
  <c r="P1067" i="16"/>
  <c r="Q1067" i="16" s="1"/>
  <c r="M1067" i="16"/>
  <c r="Q1066" i="16"/>
  <c r="P1066" i="16"/>
  <c r="M1066" i="16"/>
  <c r="P1065" i="16"/>
  <c r="Q1065" i="16" s="1"/>
  <c r="M1065" i="16"/>
  <c r="Q1064" i="16"/>
  <c r="P1064" i="16"/>
  <c r="M1064" i="16"/>
  <c r="P1063" i="16"/>
  <c r="Q1063" i="16" s="1"/>
  <c r="M1063" i="16"/>
  <c r="Q1062" i="16"/>
  <c r="P1062" i="16"/>
  <c r="M1062" i="16"/>
  <c r="P1061" i="16"/>
  <c r="Q1061" i="16" s="1"/>
  <c r="M1061" i="16"/>
  <c r="Q1060" i="16"/>
  <c r="P1060" i="16"/>
  <c r="M1060" i="16"/>
  <c r="P1059" i="16"/>
  <c r="Q1059" i="16" s="1"/>
  <c r="M1059" i="16"/>
  <c r="Q1058" i="16"/>
  <c r="P1058" i="16"/>
  <c r="M1058" i="16"/>
  <c r="P1057" i="16"/>
  <c r="Q1057" i="16" s="1"/>
  <c r="M1057" i="16"/>
  <c r="Q1056" i="16"/>
  <c r="P1056" i="16"/>
  <c r="M1056" i="16"/>
  <c r="P1055" i="16"/>
  <c r="Q1055" i="16" s="1"/>
  <c r="M1055" i="16"/>
  <c r="Q1054" i="16"/>
  <c r="P1054" i="16"/>
  <c r="M1054" i="16"/>
  <c r="P1053" i="16"/>
  <c r="Q1053" i="16" s="1"/>
  <c r="M1053" i="16"/>
  <c r="Q1052" i="16"/>
  <c r="P1052" i="16"/>
  <c r="M1052" i="16"/>
  <c r="P1051" i="16"/>
  <c r="Q1051" i="16" s="1"/>
  <c r="M1051" i="16"/>
  <c r="Q1050" i="16"/>
  <c r="P1050" i="16"/>
  <c r="M1050" i="16"/>
  <c r="P1049" i="16"/>
  <c r="Q1049" i="16" s="1"/>
  <c r="M1049" i="16"/>
  <c r="Q1048" i="16"/>
  <c r="P1048" i="16"/>
  <c r="M1048" i="16"/>
  <c r="P1047" i="16"/>
  <c r="Q1047" i="16" s="1"/>
  <c r="M1047" i="16"/>
  <c r="Q1046" i="16"/>
  <c r="P1046" i="16"/>
  <c r="M1046" i="16"/>
  <c r="P1045" i="16"/>
  <c r="Q1045" i="16" s="1"/>
  <c r="M1045" i="16"/>
  <c r="Q1044" i="16"/>
  <c r="P1044" i="16"/>
  <c r="M1044" i="16"/>
  <c r="P1043" i="16"/>
  <c r="Q1043" i="16" s="1"/>
  <c r="M1043" i="16"/>
  <c r="Q1042" i="16"/>
  <c r="P1042" i="16"/>
  <c r="M1042" i="16"/>
  <c r="P1041" i="16"/>
  <c r="Q1041" i="16" s="1"/>
  <c r="M1041" i="16"/>
  <c r="Q1040" i="16"/>
  <c r="P1040" i="16"/>
  <c r="M1040" i="16"/>
  <c r="P1039" i="16"/>
  <c r="Q1039" i="16" s="1"/>
  <c r="M1039" i="16"/>
  <c r="Q1038" i="16"/>
  <c r="P1038" i="16"/>
  <c r="M1038" i="16"/>
  <c r="P1037" i="16"/>
  <c r="Q1037" i="16" s="1"/>
  <c r="M1037" i="16"/>
  <c r="Q1036" i="16"/>
  <c r="P1036" i="16"/>
  <c r="M1036" i="16"/>
  <c r="P1035" i="16"/>
  <c r="Q1035" i="16" s="1"/>
  <c r="M1035" i="16"/>
  <c r="Q1034" i="16"/>
  <c r="P1034" i="16"/>
  <c r="M1034" i="16"/>
  <c r="P1033" i="16"/>
  <c r="Q1033" i="16" s="1"/>
  <c r="M1033" i="16"/>
  <c r="Q1032" i="16"/>
  <c r="P1032" i="16"/>
  <c r="M1032" i="16"/>
  <c r="P1031" i="16"/>
  <c r="Q1031" i="16" s="1"/>
  <c r="M1031" i="16"/>
  <c r="Q1030" i="16"/>
  <c r="P1030" i="16"/>
  <c r="M1030" i="16"/>
  <c r="P1029" i="16"/>
  <c r="Q1029" i="16" s="1"/>
  <c r="M1029" i="16"/>
  <c r="Q1028" i="16"/>
  <c r="P1028" i="16"/>
  <c r="M1028" i="16"/>
  <c r="P1027" i="16"/>
  <c r="Q1027" i="16" s="1"/>
  <c r="M1027" i="16"/>
  <c r="Q1026" i="16"/>
  <c r="P1026" i="16"/>
  <c r="M1026" i="16"/>
  <c r="P1025" i="16"/>
  <c r="Q1025" i="16" s="1"/>
  <c r="M1025" i="16"/>
  <c r="Q1024" i="16"/>
  <c r="P1024" i="16"/>
  <c r="M1024" i="16"/>
  <c r="P1023" i="16"/>
  <c r="Q1023" i="16" s="1"/>
  <c r="M1023" i="16"/>
  <c r="Q1022" i="16"/>
  <c r="P1022" i="16"/>
  <c r="M1022" i="16"/>
  <c r="P1021" i="16"/>
  <c r="Q1021" i="16" s="1"/>
  <c r="M1021" i="16"/>
  <c r="Q1020" i="16"/>
  <c r="P1020" i="16"/>
  <c r="M1020" i="16"/>
  <c r="P1019" i="16"/>
  <c r="Q1019" i="16" s="1"/>
  <c r="M1019" i="16"/>
  <c r="Q1018" i="16"/>
  <c r="P1018" i="16"/>
  <c r="M1018" i="16"/>
  <c r="P1017" i="16"/>
  <c r="Q1017" i="16" s="1"/>
  <c r="M1017" i="16"/>
  <c r="Q1016" i="16"/>
  <c r="P1016" i="16"/>
  <c r="M1016" i="16"/>
  <c r="P1015" i="16"/>
  <c r="Q1015" i="16" s="1"/>
  <c r="M1015" i="16"/>
  <c r="Q1014" i="16"/>
  <c r="P1014" i="16"/>
  <c r="M1014" i="16"/>
  <c r="P1013" i="16"/>
  <c r="Q1013" i="16" s="1"/>
  <c r="M1013" i="16"/>
  <c r="Q1012" i="16"/>
  <c r="P1012" i="16"/>
  <c r="M1012" i="16"/>
  <c r="P1011" i="16"/>
  <c r="Q1011" i="16" s="1"/>
  <c r="M1011" i="16"/>
  <c r="Q1010" i="16"/>
  <c r="P1010" i="16"/>
  <c r="M1010" i="16"/>
  <c r="P1009" i="16"/>
  <c r="Q1009" i="16" s="1"/>
  <c r="M1009" i="16"/>
  <c r="Q1008" i="16"/>
  <c r="P1008" i="16"/>
  <c r="M1008" i="16"/>
  <c r="P1007" i="16"/>
  <c r="Q1007" i="16" s="1"/>
  <c r="M1007" i="16"/>
  <c r="Q1006" i="16"/>
  <c r="P1006" i="16"/>
  <c r="M1006" i="16"/>
  <c r="P1005" i="16"/>
  <c r="Q1005" i="16" s="1"/>
  <c r="M1005" i="16"/>
  <c r="Q1004" i="16"/>
  <c r="P1004" i="16"/>
  <c r="M1004" i="16"/>
  <c r="P1003" i="16"/>
  <c r="Q1003" i="16" s="1"/>
  <c r="M1003" i="16"/>
  <c r="Q1002" i="16"/>
  <c r="P1002" i="16"/>
  <c r="M1002" i="16"/>
  <c r="P1001" i="16"/>
  <c r="Q1001" i="16" s="1"/>
  <c r="M1001" i="16"/>
  <c r="Q1000" i="16"/>
  <c r="P1000" i="16"/>
  <c r="M1000" i="16"/>
  <c r="P999" i="16"/>
  <c r="Q999" i="16" s="1"/>
  <c r="M999" i="16"/>
  <c r="Q998" i="16"/>
  <c r="P998" i="16"/>
  <c r="M998" i="16"/>
  <c r="P997" i="16"/>
  <c r="Q997" i="16" s="1"/>
  <c r="M997" i="16"/>
  <c r="Q996" i="16"/>
  <c r="P996" i="16"/>
  <c r="M996" i="16"/>
  <c r="P995" i="16"/>
  <c r="Q995" i="16" s="1"/>
  <c r="M995" i="16"/>
  <c r="Q994" i="16"/>
  <c r="P994" i="16"/>
  <c r="M994" i="16"/>
  <c r="P993" i="16"/>
  <c r="Q993" i="16" s="1"/>
  <c r="M993" i="16"/>
  <c r="Q992" i="16"/>
  <c r="P992" i="16"/>
  <c r="M992" i="16"/>
  <c r="P991" i="16"/>
  <c r="Q991" i="16" s="1"/>
  <c r="M991" i="16"/>
  <c r="Q990" i="16"/>
  <c r="P990" i="16"/>
  <c r="M990" i="16"/>
  <c r="P989" i="16"/>
  <c r="Q989" i="16" s="1"/>
  <c r="M989" i="16"/>
  <c r="Q988" i="16"/>
  <c r="P988" i="16"/>
  <c r="M988" i="16"/>
  <c r="P987" i="16"/>
  <c r="Q987" i="16" s="1"/>
  <c r="M987" i="16"/>
  <c r="Q986" i="16"/>
  <c r="P986" i="16"/>
  <c r="M986" i="16"/>
  <c r="P985" i="16"/>
  <c r="Q985" i="16" s="1"/>
  <c r="M985" i="16"/>
  <c r="Q984" i="16"/>
  <c r="P984" i="16"/>
  <c r="M984" i="16"/>
  <c r="P983" i="16"/>
  <c r="Q983" i="16" s="1"/>
  <c r="M983" i="16"/>
  <c r="Q982" i="16"/>
  <c r="P982" i="16"/>
  <c r="M982" i="16"/>
  <c r="P981" i="16"/>
  <c r="Q981" i="16" s="1"/>
  <c r="M981" i="16"/>
  <c r="Q980" i="16"/>
  <c r="P980" i="16"/>
  <c r="M980" i="16"/>
  <c r="P979" i="16"/>
  <c r="Q979" i="16" s="1"/>
  <c r="M979" i="16"/>
  <c r="Q978" i="16"/>
  <c r="P978" i="16"/>
  <c r="M978" i="16"/>
  <c r="P977" i="16"/>
  <c r="Q977" i="16" s="1"/>
  <c r="M977" i="16"/>
  <c r="Q976" i="16"/>
  <c r="P976" i="16"/>
  <c r="M976" i="16"/>
  <c r="P975" i="16"/>
  <c r="Q975" i="16" s="1"/>
  <c r="M975" i="16"/>
  <c r="Q974" i="16"/>
  <c r="P974" i="16"/>
  <c r="M974" i="16"/>
  <c r="P973" i="16"/>
  <c r="Q973" i="16" s="1"/>
  <c r="M973" i="16"/>
  <c r="Q972" i="16"/>
  <c r="P972" i="16"/>
  <c r="M972" i="16"/>
  <c r="P971" i="16"/>
  <c r="Q971" i="16" s="1"/>
  <c r="M971" i="16"/>
  <c r="Q970" i="16"/>
  <c r="P970" i="16"/>
  <c r="M970" i="16"/>
  <c r="P969" i="16"/>
  <c r="Q969" i="16" s="1"/>
  <c r="M969" i="16"/>
  <c r="Q968" i="16"/>
  <c r="P968" i="16"/>
  <c r="M968" i="16"/>
  <c r="P967" i="16"/>
  <c r="Q967" i="16" s="1"/>
  <c r="M967" i="16"/>
  <c r="Q966" i="16"/>
  <c r="P966" i="16"/>
  <c r="M966" i="16"/>
  <c r="P965" i="16"/>
  <c r="Q965" i="16" s="1"/>
  <c r="M965" i="16"/>
  <c r="Q964" i="16"/>
  <c r="P964" i="16"/>
  <c r="M964" i="16"/>
  <c r="P963" i="16"/>
  <c r="Q963" i="16" s="1"/>
  <c r="M963" i="16"/>
  <c r="Q962" i="16"/>
  <c r="P962" i="16"/>
  <c r="M962" i="16"/>
  <c r="P961" i="16"/>
  <c r="Q961" i="16" s="1"/>
  <c r="M961" i="16"/>
  <c r="Q960" i="16"/>
  <c r="P960" i="16"/>
  <c r="M960" i="16"/>
  <c r="P959" i="16"/>
  <c r="Q959" i="16" s="1"/>
  <c r="M959" i="16"/>
  <c r="Q958" i="16"/>
  <c r="P958" i="16"/>
  <c r="M958" i="16"/>
  <c r="P957" i="16"/>
  <c r="Q957" i="16" s="1"/>
  <c r="M957" i="16"/>
  <c r="Q956" i="16"/>
  <c r="P956" i="16"/>
  <c r="M956" i="16"/>
  <c r="P955" i="16"/>
  <c r="Q955" i="16" s="1"/>
  <c r="M955" i="16"/>
  <c r="Q954" i="16"/>
  <c r="P954" i="16"/>
  <c r="M954" i="16"/>
  <c r="P953" i="16"/>
  <c r="Q953" i="16" s="1"/>
  <c r="M953" i="16"/>
  <c r="Q952" i="16"/>
  <c r="P952" i="16"/>
  <c r="M952" i="16"/>
  <c r="P951" i="16"/>
  <c r="Q951" i="16" s="1"/>
  <c r="M951" i="16"/>
  <c r="Q950" i="16"/>
  <c r="P950" i="16"/>
  <c r="M950" i="16"/>
  <c r="P949" i="16"/>
  <c r="Q949" i="16" s="1"/>
  <c r="M949" i="16"/>
  <c r="Q948" i="16"/>
  <c r="P948" i="16"/>
  <c r="M948" i="16"/>
  <c r="P947" i="16"/>
  <c r="Q947" i="16" s="1"/>
  <c r="M947" i="16"/>
  <c r="Q946" i="16"/>
  <c r="P946" i="16"/>
  <c r="M946" i="16"/>
  <c r="P945" i="16"/>
  <c r="Q945" i="16" s="1"/>
  <c r="M945" i="16"/>
  <c r="Q944" i="16"/>
  <c r="P944" i="16"/>
  <c r="M944" i="16"/>
  <c r="P943" i="16"/>
  <c r="Q943" i="16" s="1"/>
  <c r="M943" i="16"/>
  <c r="Q942" i="16"/>
  <c r="P942" i="16"/>
  <c r="M942" i="16"/>
  <c r="P941" i="16"/>
  <c r="Q941" i="16" s="1"/>
  <c r="M941" i="16"/>
  <c r="Q940" i="16"/>
  <c r="P940" i="16"/>
  <c r="M940" i="16"/>
  <c r="P939" i="16"/>
  <c r="Q939" i="16" s="1"/>
  <c r="M939" i="16"/>
  <c r="Q938" i="16"/>
  <c r="P938" i="16"/>
  <c r="M938" i="16"/>
  <c r="P937" i="16"/>
  <c r="Q937" i="16" s="1"/>
  <c r="M937" i="16"/>
  <c r="Q936" i="16"/>
  <c r="P936" i="16"/>
  <c r="M936" i="16"/>
  <c r="P935" i="16"/>
  <c r="Q935" i="16" s="1"/>
  <c r="M935" i="16"/>
  <c r="Q934" i="16"/>
  <c r="P934" i="16"/>
  <c r="M934" i="16"/>
  <c r="P933" i="16"/>
  <c r="Q933" i="16" s="1"/>
  <c r="M933" i="16"/>
  <c r="Q932" i="16"/>
  <c r="P932" i="16"/>
  <c r="M932" i="16"/>
  <c r="P931" i="16"/>
  <c r="Q931" i="16" s="1"/>
  <c r="M931" i="16"/>
  <c r="Q930" i="16"/>
  <c r="P930" i="16"/>
  <c r="M930" i="16"/>
  <c r="P929" i="16"/>
  <c r="Q929" i="16" s="1"/>
  <c r="M929" i="16"/>
  <c r="Q928" i="16"/>
  <c r="P928" i="16"/>
  <c r="M928" i="16"/>
  <c r="P927" i="16"/>
  <c r="Q927" i="16" s="1"/>
  <c r="M927" i="16"/>
  <c r="Q926" i="16"/>
  <c r="P926" i="16"/>
  <c r="M926" i="16"/>
  <c r="P925" i="16"/>
  <c r="Q925" i="16" s="1"/>
  <c r="M925" i="16"/>
  <c r="Q924" i="16"/>
  <c r="P924" i="16"/>
  <c r="M924" i="16"/>
  <c r="P923" i="16"/>
  <c r="Q923" i="16" s="1"/>
  <c r="M923" i="16"/>
  <c r="Q922" i="16"/>
  <c r="P922" i="16"/>
  <c r="M922" i="16"/>
  <c r="P921" i="16"/>
  <c r="Q921" i="16" s="1"/>
  <c r="M921" i="16"/>
  <c r="Q920" i="16"/>
  <c r="P920" i="16"/>
  <c r="M920" i="16"/>
  <c r="P919" i="16"/>
  <c r="Q919" i="16" s="1"/>
  <c r="M919" i="16"/>
  <c r="Q918" i="16"/>
  <c r="P918" i="16"/>
  <c r="M918" i="16"/>
  <c r="P917" i="16"/>
  <c r="Q917" i="16" s="1"/>
  <c r="M917" i="16"/>
  <c r="Q916" i="16"/>
  <c r="P916" i="16"/>
  <c r="M916" i="16"/>
  <c r="P915" i="16"/>
  <c r="Q915" i="16" s="1"/>
  <c r="M915" i="16"/>
  <c r="Q914" i="16"/>
  <c r="P914" i="16"/>
  <c r="M914" i="16"/>
  <c r="P913" i="16"/>
  <c r="Q913" i="16" s="1"/>
  <c r="M913" i="16"/>
  <c r="Q912" i="16"/>
  <c r="P912" i="16"/>
  <c r="M912" i="16"/>
  <c r="P911" i="16"/>
  <c r="Q911" i="16" s="1"/>
  <c r="M911" i="16"/>
  <c r="Q910" i="16"/>
  <c r="P910" i="16"/>
  <c r="M910" i="16"/>
  <c r="P909" i="16"/>
  <c r="Q909" i="16" s="1"/>
  <c r="M909" i="16"/>
  <c r="Q908" i="16"/>
  <c r="P908" i="16"/>
  <c r="M908" i="16"/>
  <c r="P907" i="16"/>
  <c r="Q907" i="16" s="1"/>
  <c r="M907" i="16"/>
  <c r="Q906" i="16"/>
  <c r="P906" i="16"/>
  <c r="M906" i="16"/>
  <c r="P905" i="16"/>
  <c r="Q905" i="16" s="1"/>
  <c r="M905" i="16"/>
  <c r="Q904" i="16"/>
  <c r="P904" i="16"/>
  <c r="M904" i="16"/>
  <c r="P903" i="16"/>
  <c r="Q903" i="16" s="1"/>
  <c r="M903" i="16"/>
  <c r="Q902" i="16"/>
  <c r="P902" i="16"/>
  <c r="M902" i="16"/>
  <c r="P901" i="16"/>
  <c r="Q901" i="16" s="1"/>
  <c r="M901" i="16"/>
  <c r="Q900" i="16"/>
  <c r="P900" i="16"/>
  <c r="M900" i="16"/>
  <c r="P899" i="16"/>
  <c r="Q899" i="16" s="1"/>
  <c r="M899" i="16"/>
  <c r="Q898" i="16"/>
  <c r="P898" i="16"/>
  <c r="M898" i="16"/>
  <c r="P897" i="16"/>
  <c r="Q897" i="16" s="1"/>
  <c r="M897" i="16"/>
  <c r="Q896" i="16"/>
  <c r="P896" i="16"/>
  <c r="M896" i="16"/>
  <c r="P895" i="16"/>
  <c r="Q895" i="16" s="1"/>
  <c r="M895" i="16"/>
  <c r="Q894" i="16"/>
  <c r="P894" i="16"/>
  <c r="M894" i="16"/>
  <c r="P893" i="16"/>
  <c r="Q893" i="16" s="1"/>
  <c r="M893" i="16"/>
  <c r="Q892" i="16"/>
  <c r="P892" i="16"/>
  <c r="M892" i="16"/>
  <c r="P891" i="16"/>
  <c r="Q891" i="16" s="1"/>
  <c r="M891" i="16"/>
  <c r="Q890" i="16"/>
  <c r="P890" i="16"/>
  <c r="M890" i="16"/>
  <c r="P889" i="16"/>
  <c r="Q889" i="16" s="1"/>
  <c r="M889" i="16"/>
  <c r="Q888" i="16"/>
  <c r="P888" i="16"/>
  <c r="M888" i="16"/>
  <c r="P887" i="16"/>
  <c r="Q887" i="16" s="1"/>
  <c r="M887" i="16"/>
  <c r="Q886" i="16"/>
  <c r="P886" i="16"/>
  <c r="M886" i="16"/>
  <c r="P885" i="16"/>
  <c r="Q885" i="16" s="1"/>
  <c r="M885" i="16"/>
  <c r="Q884" i="16"/>
  <c r="P884" i="16"/>
  <c r="M884" i="16"/>
  <c r="P883" i="16"/>
  <c r="Q883" i="16" s="1"/>
  <c r="M883" i="16"/>
  <c r="Q882" i="16"/>
  <c r="P882" i="16"/>
  <c r="M882" i="16"/>
  <c r="P881" i="16"/>
  <c r="Q881" i="16" s="1"/>
  <c r="M881" i="16"/>
  <c r="Q880" i="16"/>
  <c r="P880" i="16"/>
  <c r="M880" i="16"/>
  <c r="P879" i="16"/>
  <c r="Q879" i="16" s="1"/>
  <c r="M879" i="16"/>
  <c r="Q878" i="16"/>
  <c r="P878" i="16"/>
  <c r="M878" i="16"/>
  <c r="P877" i="16"/>
  <c r="Q877" i="16" s="1"/>
  <c r="M877" i="16"/>
  <c r="Q876" i="16"/>
  <c r="P876" i="16"/>
  <c r="M876" i="16"/>
  <c r="P875" i="16"/>
  <c r="Q875" i="16" s="1"/>
  <c r="M875" i="16"/>
  <c r="Q874" i="16"/>
  <c r="P874" i="16"/>
  <c r="M874" i="16"/>
  <c r="P873" i="16"/>
  <c r="Q873" i="16" s="1"/>
  <c r="M873" i="16"/>
  <c r="Q872" i="16"/>
  <c r="P872" i="16"/>
  <c r="M872" i="16"/>
  <c r="P871" i="16"/>
  <c r="Q871" i="16" s="1"/>
  <c r="M871" i="16"/>
  <c r="Q870" i="16"/>
  <c r="P870" i="16"/>
  <c r="M870" i="16"/>
  <c r="P869" i="16"/>
  <c r="Q869" i="16" s="1"/>
  <c r="M869" i="16"/>
  <c r="Q868" i="16"/>
  <c r="P868" i="16"/>
  <c r="M868" i="16"/>
  <c r="P867" i="16"/>
  <c r="Q867" i="16" s="1"/>
  <c r="M867" i="16"/>
  <c r="Q866" i="16"/>
  <c r="P866" i="16"/>
  <c r="M866" i="16"/>
  <c r="P865" i="16"/>
  <c r="Q865" i="16" s="1"/>
  <c r="M865" i="16"/>
  <c r="Q864" i="16"/>
  <c r="P864" i="16"/>
  <c r="M864" i="16"/>
  <c r="P863" i="16"/>
  <c r="Q863" i="16" s="1"/>
  <c r="M863" i="16"/>
  <c r="Q862" i="16"/>
  <c r="P862" i="16"/>
  <c r="M862" i="16"/>
  <c r="P861" i="16"/>
  <c r="Q861" i="16" s="1"/>
  <c r="M861" i="16"/>
  <c r="Q860" i="16"/>
  <c r="P860" i="16"/>
  <c r="M860" i="16"/>
  <c r="P859" i="16"/>
  <c r="Q859" i="16" s="1"/>
  <c r="M859" i="16"/>
  <c r="Q858" i="16"/>
  <c r="P858" i="16"/>
  <c r="M858" i="16"/>
  <c r="P857" i="16"/>
  <c r="Q857" i="16" s="1"/>
  <c r="M857" i="16"/>
  <c r="Q856" i="16"/>
  <c r="P856" i="16"/>
  <c r="M856" i="16"/>
  <c r="P855" i="16"/>
  <c r="Q855" i="16" s="1"/>
  <c r="M855" i="16"/>
  <c r="Q854" i="16"/>
  <c r="P854" i="16"/>
  <c r="M854" i="16"/>
  <c r="P853" i="16"/>
  <c r="Q853" i="16" s="1"/>
  <c r="M853" i="16"/>
  <c r="Q852" i="16"/>
  <c r="P852" i="16"/>
  <c r="M852" i="16"/>
  <c r="P851" i="16"/>
  <c r="Q851" i="16" s="1"/>
  <c r="M851" i="16"/>
  <c r="Q850" i="16"/>
  <c r="P850" i="16"/>
  <c r="M850" i="16"/>
  <c r="P849" i="16"/>
  <c r="Q849" i="16" s="1"/>
  <c r="M849" i="16"/>
  <c r="Q848" i="16"/>
  <c r="P848" i="16"/>
  <c r="M848" i="16"/>
  <c r="P847" i="16"/>
  <c r="Q847" i="16" s="1"/>
  <c r="M847" i="16"/>
  <c r="Q846" i="16"/>
  <c r="P846" i="16"/>
  <c r="M846" i="16"/>
  <c r="P845" i="16"/>
  <c r="Q845" i="16" s="1"/>
  <c r="M845" i="16"/>
  <c r="Q844" i="16"/>
  <c r="P844" i="16"/>
  <c r="M844" i="16"/>
  <c r="P843" i="16"/>
  <c r="Q843" i="16" s="1"/>
  <c r="M843" i="16"/>
  <c r="Q842" i="16"/>
  <c r="P842" i="16"/>
  <c r="M842" i="16"/>
  <c r="P841" i="16"/>
  <c r="Q841" i="16" s="1"/>
  <c r="M841" i="16"/>
  <c r="Q840" i="16"/>
  <c r="P840" i="16"/>
  <c r="M840" i="16"/>
  <c r="P839" i="16"/>
  <c r="Q839" i="16" s="1"/>
  <c r="M839" i="16"/>
  <c r="Q838" i="16"/>
  <c r="P838" i="16"/>
  <c r="M838" i="16"/>
  <c r="P837" i="16"/>
  <c r="Q837" i="16" s="1"/>
  <c r="M837" i="16"/>
  <c r="Q836" i="16"/>
  <c r="P836" i="16"/>
  <c r="M836" i="16"/>
  <c r="P835" i="16"/>
  <c r="Q835" i="16" s="1"/>
  <c r="M835" i="16"/>
  <c r="Q834" i="16"/>
  <c r="P834" i="16"/>
  <c r="M834" i="16"/>
  <c r="P833" i="16"/>
  <c r="Q833" i="16" s="1"/>
  <c r="M833" i="16"/>
  <c r="Q832" i="16"/>
  <c r="P832" i="16"/>
  <c r="M832" i="16"/>
  <c r="P831" i="16"/>
  <c r="Q831" i="16" s="1"/>
  <c r="M831" i="16"/>
  <c r="Q830" i="16"/>
  <c r="P830" i="16"/>
  <c r="M830" i="16"/>
  <c r="P829" i="16"/>
  <c r="Q829" i="16" s="1"/>
  <c r="M829" i="16"/>
  <c r="Q828" i="16"/>
  <c r="P828" i="16"/>
  <c r="M828" i="16"/>
  <c r="P827" i="16"/>
  <c r="Q827" i="16" s="1"/>
  <c r="M827" i="16"/>
  <c r="Q826" i="16"/>
  <c r="P826" i="16"/>
  <c r="M826" i="16"/>
  <c r="P825" i="16"/>
  <c r="Q825" i="16" s="1"/>
  <c r="M825" i="16"/>
  <c r="Q824" i="16"/>
  <c r="P824" i="16"/>
  <c r="M824" i="16"/>
  <c r="P823" i="16"/>
  <c r="Q823" i="16" s="1"/>
  <c r="M823" i="16"/>
  <c r="Q822" i="16"/>
  <c r="P822" i="16"/>
  <c r="M822" i="16"/>
  <c r="P821" i="16"/>
  <c r="Q821" i="16" s="1"/>
  <c r="M821" i="16"/>
  <c r="Q820" i="16"/>
  <c r="P820" i="16"/>
  <c r="M820" i="16"/>
  <c r="P819" i="16"/>
  <c r="Q819" i="16" s="1"/>
  <c r="M819" i="16"/>
  <c r="Q818" i="16"/>
  <c r="P818" i="16"/>
  <c r="M818" i="16"/>
  <c r="P817" i="16"/>
  <c r="Q817" i="16" s="1"/>
  <c r="M817" i="16"/>
  <c r="Q816" i="16"/>
  <c r="P816" i="16"/>
  <c r="M816" i="16"/>
  <c r="P815" i="16"/>
  <c r="Q815" i="16" s="1"/>
  <c r="M815" i="16"/>
  <c r="Q814" i="16"/>
  <c r="P814" i="16"/>
  <c r="M814" i="16"/>
  <c r="P813" i="16"/>
  <c r="Q813" i="16" s="1"/>
  <c r="M813" i="16"/>
  <c r="Q812" i="16"/>
  <c r="P812" i="16"/>
  <c r="M812" i="16"/>
  <c r="P811" i="16"/>
  <c r="Q811" i="16" s="1"/>
  <c r="M811" i="16"/>
  <c r="Q810" i="16"/>
  <c r="P810" i="16"/>
  <c r="M810" i="16"/>
  <c r="P809" i="16"/>
  <c r="Q809" i="16" s="1"/>
  <c r="M809" i="16"/>
  <c r="Q808" i="16"/>
  <c r="P808" i="16"/>
  <c r="M808" i="16"/>
  <c r="P807" i="16"/>
  <c r="Q807" i="16" s="1"/>
  <c r="M807" i="16"/>
  <c r="Q806" i="16"/>
  <c r="P806" i="16"/>
  <c r="M806" i="16"/>
  <c r="P805" i="16"/>
  <c r="Q805" i="16" s="1"/>
  <c r="M805" i="16"/>
  <c r="Q804" i="16"/>
  <c r="P804" i="16"/>
  <c r="M804" i="16"/>
  <c r="P803" i="16"/>
  <c r="Q803" i="16" s="1"/>
  <c r="M803" i="16"/>
  <c r="Q802" i="16"/>
  <c r="P802" i="16"/>
  <c r="M802" i="16"/>
  <c r="P801" i="16"/>
  <c r="Q801" i="16" s="1"/>
  <c r="M801" i="16"/>
  <c r="Q800" i="16"/>
  <c r="P800" i="16"/>
  <c r="M800" i="16"/>
  <c r="P799" i="16"/>
  <c r="Q799" i="16" s="1"/>
  <c r="M799" i="16"/>
  <c r="Q798" i="16"/>
  <c r="P798" i="16"/>
  <c r="M798" i="16"/>
  <c r="P797" i="16"/>
  <c r="Q797" i="16" s="1"/>
  <c r="M797" i="16"/>
  <c r="Q796" i="16"/>
  <c r="P796" i="16"/>
  <c r="M796" i="16"/>
  <c r="P795" i="16"/>
  <c r="Q795" i="16" s="1"/>
  <c r="M795" i="16"/>
  <c r="Q794" i="16"/>
  <c r="P794" i="16"/>
  <c r="M794" i="16"/>
  <c r="P793" i="16"/>
  <c r="Q793" i="16" s="1"/>
  <c r="M793" i="16"/>
  <c r="Q792" i="16"/>
  <c r="P792" i="16"/>
  <c r="M792" i="16"/>
  <c r="P791" i="16"/>
  <c r="Q791" i="16" s="1"/>
  <c r="M791" i="16"/>
  <c r="Q790" i="16"/>
  <c r="P790" i="16"/>
  <c r="M790" i="16"/>
  <c r="P789" i="16"/>
  <c r="Q789" i="16" s="1"/>
  <c r="M789" i="16"/>
  <c r="Q788" i="16"/>
  <c r="P788" i="16"/>
  <c r="M788" i="16"/>
  <c r="P787" i="16"/>
  <c r="Q787" i="16" s="1"/>
  <c r="M787" i="16"/>
  <c r="Q786" i="16"/>
  <c r="P786" i="16"/>
  <c r="M786" i="16"/>
  <c r="P785" i="16"/>
  <c r="Q785" i="16" s="1"/>
  <c r="M785" i="16"/>
  <c r="Q784" i="16"/>
  <c r="P784" i="16"/>
  <c r="M784" i="16"/>
  <c r="P783" i="16"/>
  <c r="Q783" i="16" s="1"/>
  <c r="M783" i="16"/>
  <c r="Q782" i="16"/>
  <c r="P782" i="16"/>
  <c r="M782" i="16"/>
  <c r="P781" i="16"/>
  <c r="Q781" i="16" s="1"/>
  <c r="M781" i="16"/>
  <c r="Q780" i="16"/>
  <c r="P780" i="16"/>
  <c r="M780" i="16"/>
  <c r="P779" i="16"/>
  <c r="Q779" i="16" s="1"/>
  <c r="M779" i="16"/>
  <c r="Q778" i="16"/>
  <c r="P778" i="16"/>
  <c r="M778" i="16"/>
  <c r="P777" i="16"/>
  <c r="Q777" i="16" s="1"/>
  <c r="M777" i="16"/>
  <c r="Q776" i="16"/>
  <c r="P776" i="16"/>
  <c r="M776" i="16"/>
  <c r="P775" i="16"/>
  <c r="Q775" i="16" s="1"/>
  <c r="M775" i="16"/>
  <c r="Q774" i="16"/>
  <c r="P774" i="16"/>
  <c r="M774" i="16"/>
  <c r="P773" i="16"/>
  <c r="Q773" i="16" s="1"/>
  <c r="M773" i="16"/>
  <c r="Q772" i="16"/>
  <c r="P772" i="16"/>
  <c r="M772" i="16"/>
  <c r="P771" i="16"/>
  <c r="Q771" i="16" s="1"/>
  <c r="M771" i="16"/>
  <c r="Q770" i="16"/>
  <c r="P770" i="16"/>
  <c r="M770" i="16"/>
  <c r="P769" i="16"/>
  <c r="Q769" i="16" s="1"/>
  <c r="M769" i="16"/>
  <c r="Q768" i="16"/>
  <c r="P768" i="16"/>
  <c r="M768" i="16"/>
  <c r="P767" i="16"/>
  <c r="Q767" i="16" s="1"/>
  <c r="M767" i="16"/>
  <c r="Q766" i="16"/>
  <c r="P766" i="16"/>
  <c r="M766" i="16"/>
  <c r="P765" i="16"/>
  <c r="Q765" i="16" s="1"/>
  <c r="M765" i="16"/>
  <c r="Q764" i="16"/>
  <c r="P764" i="16"/>
  <c r="M764" i="16"/>
  <c r="P763" i="16"/>
  <c r="Q763" i="16" s="1"/>
  <c r="M763" i="16"/>
  <c r="Q762" i="16"/>
  <c r="P762" i="16"/>
  <c r="M762" i="16"/>
  <c r="P761" i="16"/>
  <c r="Q761" i="16" s="1"/>
  <c r="M761" i="16"/>
  <c r="Q760" i="16"/>
  <c r="P760" i="16"/>
  <c r="M760" i="16"/>
  <c r="P759" i="16"/>
  <c r="Q759" i="16" s="1"/>
  <c r="M759" i="16"/>
  <c r="Q758" i="16"/>
  <c r="P758" i="16"/>
  <c r="M758" i="16"/>
  <c r="P757" i="16"/>
  <c r="Q757" i="16" s="1"/>
  <c r="M757" i="16"/>
  <c r="Q756" i="16"/>
  <c r="P756" i="16"/>
  <c r="M756" i="16"/>
  <c r="P755" i="16"/>
  <c r="Q755" i="16" s="1"/>
  <c r="M755" i="16"/>
  <c r="Q754" i="16"/>
  <c r="P754" i="16"/>
  <c r="M754" i="16"/>
  <c r="P753" i="16"/>
  <c r="Q753" i="16" s="1"/>
  <c r="M753" i="16"/>
  <c r="Q752" i="16"/>
  <c r="P752" i="16"/>
  <c r="M752" i="16"/>
  <c r="P751" i="16"/>
  <c r="Q751" i="16" s="1"/>
  <c r="M751" i="16"/>
  <c r="Q750" i="16"/>
  <c r="P750" i="16"/>
  <c r="M750" i="16"/>
  <c r="P749" i="16"/>
  <c r="Q749" i="16" s="1"/>
  <c r="M749" i="16"/>
  <c r="Q748" i="16"/>
  <c r="P748" i="16"/>
  <c r="M748" i="16"/>
  <c r="P747" i="16"/>
  <c r="Q747" i="16" s="1"/>
  <c r="M747" i="16"/>
  <c r="Q746" i="16"/>
  <c r="P746" i="16"/>
  <c r="M746" i="16"/>
  <c r="P745" i="16"/>
  <c r="Q745" i="16" s="1"/>
  <c r="M745" i="16"/>
  <c r="Q744" i="16"/>
  <c r="P744" i="16"/>
  <c r="M744" i="16"/>
  <c r="P743" i="16"/>
  <c r="Q743" i="16" s="1"/>
  <c r="M743" i="16"/>
  <c r="Q742" i="16"/>
  <c r="P742" i="16"/>
  <c r="M742" i="16"/>
  <c r="P741" i="16"/>
  <c r="Q741" i="16" s="1"/>
  <c r="M741" i="16"/>
  <c r="Q740" i="16"/>
  <c r="P740" i="16"/>
  <c r="M740" i="16"/>
  <c r="P739" i="16"/>
  <c r="Q739" i="16" s="1"/>
  <c r="M739" i="16"/>
  <c r="Q738" i="16"/>
  <c r="P738" i="16"/>
  <c r="M738" i="16"/>
  <c r="P737" i="16"/>
  <c r="Q737" i="16" s="1"/>
  <c r="M737" i="16"/>
  <c r="Q736" i="16"/>
  <c r="P736" i="16"/>
  <c r="M736" i="16"/>
  <c r="P735" i="16"/>
  <c r="Q735" i="16" s="1"/>
  <c r="M735" i="16"/>
  <c r="Q734" i="16"/>
  <c r="P734" i="16"/>
  <c r="M734" i="16"/>
  <c r="P733" i="16"/>
  <c r="Q733" i="16" s="1"/>
  <c r="M733" i="16"/>
  <c r="Q732" i="16"/>
  <c r="P732" i="16"/>
  <c r="M732" i="16"/>
  <c r="P731" i="16"/>
  <c r="Q731" i="16" s="1"/>
  <c r="M731" i="16"/>
  <c r="Q730" i="16"/>
  <c r="P730" i="16"/>
  <c r="M730" i="16"/>
  <c r="P729" i="16"/>
  <c r="Q729" i="16" s="1"/>
  <c r="M729" i="16"/>
  <c r="Q728" i="16"/>
  <c r="P728" i="16"/>
  <c r="M728" i="16"/>
  <c r="P727" i="16"/>
  <c r="Q727" i="16" s="1"/>
  <c r="M727" i="16"/>
  <c r="Q726" i="16"/>
  <c r="P726" i="16"/>
  <c r="M726" i="16"/>
  <c r="P725" i="16"/>
  <c r="Q725" i="16" s="1"/>
  <c r="M725" i="16"/>
  <c r="Q724" i="16"/>
  <c r="P724" i="16"/>
  <c r="M724" i="16"/>
  <c r="P723" i="16"/>
  <c r="Q723" i="16" s="1"/>
  <c r="M723" i="16"/>
  <c r="Q722" i="16"/>
  <c r="P722" i="16"/>
  <c r="M722" i="16"/>
  <c r="P721" i="16"/>
  <c r="Q721" i="16" s="1"/>
  <c r="M721" i="16"/>
  <c r="Q720" i="16"/>
  <c r="P720" i="16"/>
  <c r="M720" i="16"/>
  <c r="P719" i="16"/>
  <c r="Q719" i="16" s="1"/>
  <c r="M719" i="16"/>
  <c r="Q718" i="16"/>
  <c r="P718" i="16"/>
  <c r="M718" i="16"/>
  <c r="P717" i="16"/>
  <c r="Q717" i="16" s="1"/>
  <c r="M717" i="16"/>
  <c r="Q716" i="16"/>
  <c r="P716" i="16"/>
  <c r="M716" i="16"/>
  <c r="P715" i="16"/>
  <c r="Q715" i="16" s="1"/>
  <c r="M715" i="16"/>
  <c r="Q714" i="16"/>
  <c r="P714" i="16"/>
  <c r="M714" i="16"/>
  <c r="P713" i="16"/>
  <c r="Q713" i="16" s="1"/>
  <c r="M713" i="16"/>
  <c r="Q712" i="16"/>
  <c r="P712" i="16"/>
  <c r="M712" i="16"/>
  <c r="P711" i="16"/>
  <c r="Q711" i="16" s="1"/>
  <c r="M711" i="16"/>
  <c r="Q710" i="16"/>
  <c r="P710" i="16"/>
  <c r="M710" i="16"/>
  <c r="P709" i="16"/>
  <c r="Q709" i="16" s="1"/>
  <c r="M709" i="16"/>
  <c r="Q708" i="16"/>
  <c r="P708" i="16"/>
  <c r="M708" i="16"/>
  <c r="P707" i="16"/>
  <c r="Q707" i="16" s="1"/>
  <c r="M707" i="16"/>
  <c r="Q706" i="16"/>
  <c r="P706" i="16"/>
  <c r="M706" i="16"/>
  <c r="P705" i="16"/>
  <c r="Q705" i="16" s="1"/>
  <c r="M705" i="16"/>
  <c r="Q704" i="16"/>
  <c r="P704" i="16"/>
  <c r="M704" i="16"/>
  <c r="P703" i="16"/>
  <c r="Q703" i="16" s="1"/>
  <c r="M703" i="16"/>
  <c r="Q702" i="16"/>
  <c r="P702" i="16"/>
  <c r="M702" i="16"/>
  <c r="P701" i="16"/>
  <c r="Q701" i="16" s="1"/>
  <c r="M701" i="16"/>
  <c r="Q700" i="16"/>
  <c r="P700" i="16"/>
  <c r="M700" i="16"/>
  <c r="P699" i="16"/>
  <c r="Q699" i="16" s="1"/>
  <c r="M699" i="16"/>
  <c r="Q698" i="16"/>
  <c r="P698" i="16"/>
  <c r="M698" i="16"/>
  <c r="P697" i="16"/>
  <c r="Q697" i="16" s="1"/>
  <c r="M697" i="16"/>
  <c r="Q696" i="16"/>
  <c r="P696" i="16"/>
  <c r="M696" i="16"/>
  <c r="P695" i="16"/>
  <c r="Q695" i="16" s="1"/>
  <c r="M695" i="16"/>
  <c r="Q694" i="16"/>
  <c r="P694" i="16"/>
  <c r="M694" i="16"/>
  <c r="P693" i="16"/>
  <c r="Q693" i="16" s="1"/>
  <c r="M693" i="16"/>
  <c r="Q692" i="16"/>
  <c r="P692" i="16"/>
  <c r="M692" i="16"/>
  <c r="P691" i="16"/>
  <c r="Q691" i="16" s="1"/>
  <c r="M691" i="16"/>
  <c r="Q690" i="16"/>
  <c r="P690" i="16"/>
  <c r="M690" i="16"/>
  <c r="P689" i="16"/>
  <c r="Q689" i="16" s="1"/>
  <c r="M689" i="16"/>
  <c r="Q688" i="16"/>
  <c r="P688" i="16"/>
  <c r="M688" i="16"/>
  <c r="P687" i="16"/>
  <c r="Q687" i="16" s="1"/>
  <c r="M687" i="16"/>
  <c r="Q686" i="16"/>
  <c r="P686" i="16"/>
  <c r="M686" i="16"/>
  <c r="P685" i="16"/>
  <c r="Q685" i="16" s="1"/>
  <c r="M685" i="16"/>
  <c r="Q684" i="16"/>
  <c r="P684" i="16"/>
  <c r="M684" i="16"/>
  <c r="P683" i="16"/>
  <c r="Q683" i="16" s="1"/>
  <c r="M683" i="16"/>
  <c r="Q682" i="16"/>
  <c r="P682" i="16"/>
  <c r="M682" i="16"/>
  <c r="P681" i="16"/>
  <c r="Q681" i="16" s="1"/>
  <c r="M681" i="16"/>
  <c r="Q680" i="16"/>
  <c r="P680" i="16"/>
  <c r="M680" i="16"/>
  <c r="P679" i="16"/>
  <c r="Q679" i="16" s="1"/>
  <c r="M679" i="16"/>
  <c r="Q678" i="16"/>
  <c r="P678" i="16"/>
  <c r="M678" i="16"/>
  <c r="P677" i="16"/>
  <c r="Q677" i="16" s="1"/>
  <c r="M677" i="16"/>
  <c r="Q676" i="16"/>
  <c r="P676" i="16"/>
  <c r="M676" i="16"/>
  <c r="P675" i="16"/>
  <c r="Q675" i="16" s="1"/>
  <c r="M675" i="16"/>
  <c r="Q674" i="16"/>
  <c r="P674" i="16"/>
  <c r="M674" i="16"/>
  <c r="P673" i="16"/>
  <c r="Q673" i="16" s="1"/>
  <c r="M673" i="16"/>
  <c r="Q672" i="16"/>
  <c r="P672" i="16"/>
  <c r="M672" i="16"/>
  <c r="P671" i="16"/>
  <c r="Q671" i="16" s="1"/>
  <c r="M671" i="16"/>
  <c r="Q670" i="16"/>
  <c r="P670" i="16"/>
  <c r="M670" i="16"/>
  <c r="P669" i="16"/>
  <c r="Q669" i="16" s="1"/>
  <c r="M669" i="16"/>
  <c r="Q668" i="16"/>
  <c r="P668" i="16"/>
  <c r="M668" i="16"/>
  <c r="P667" i="16"/>
  <c r="Q667" i="16" s="1"/>
  <c r="M667" i="16"/>
  <c r="Q666" i="16"/>
  <c r="P666" i="16"/>
  <c r="M666" i="16"/>
  <c r="P665" i="16"/>
  <c r="Q665" i="16" s="1"/>
  <c r="M665" i="16"/>
  <c r="Q664" i="16"/>
  <c r="P664" i="16"/>
  <c r="M664" i="16"/>
  <c r="P663" i="16"/>
  <c r="Q663" i="16" s="1"/>
  <c r="M663" i="16"/>
  <c r="Q662" i="16"/>
  <c r="P662" i="16"/>
  <c r="M662" i="16"/>
  <c r="P661" i="16"/>
  <c r="Q661" i="16" s="1"/>
  <c r="M661" i="16"/>
  <c r="Q660" i="16"/>
  <c r="P660" i="16"/>
  <c r="M660" i="16"/>
  <c r="P659" i="16"/>
  <c r="Q659" i="16" s="1"/>
  <c r="M659" i="16"/>
  <c r="Q658" i="16"/>
  <c r="P658" i="16"/>
  <c r="M658" i="16"/>
  <c r="P657" i="16"/>
  <c r="Q657" i="16" s="1"/>
  <c r="M657" i="16"/>
  <c r="Q656" i="16"/>
  <c r="P656" i="16"/>
  <c r="M656" i="16"/>
  <c r="P655" i="16"/>
  <c r="Q655" i="16" s="1"/>
  <c r="M655" i="16"/>
  <c r="Q654" i="16"/>
  <c r="P654" i="16"/>
  <c r="M654" i="16"/>
  <c r="P653" i="16"/>
  <c r="Q653" i="16" s="1"/>
  <c r="M653" i="16"/>
  <c r="Q652" i="16"/>
  <c r="P652" i="16"/>
  <c r="M652" i="16"/>
  <c r="P651" i="16"/>
  <c r="Q651" i="16" s="1"/>
  <c r="M651" i="16"/>
  <c r="Q650" i="16"/>
  <c r="P650" i="16"/>
  <c r="M650" i="16"/>
  <c r="P649" i="16"/>
  <c r="Q649" i="16" s="1"/>
  <c r="M649" i="16"/>
  <c r="Q648" i="16"/>
  <c r="P648" i="16"/>
  <c r="M648" i="16"/>
  <c r="P647" i="16"/>
  <c r="Q647" i="16" s="1"/>
  <c r="M647" i="16"/>
  <c r="Q646" i="16"/>
  <c r="P646" i="16"/>
  <c r="M646" i="16"/>
  <c r="P645" i="16"/>
  <c r="Q645" i="16" s="1"/>
  <c r="M645" i="16"/>
  <c r="Q644" i="16"/>
  <c r="P644" i="16"/>
  <c r="M644" i="16"/>
  <c r="P643" i="16"/>
  <c r="Q643" i="16" s="1"/>
  <c r="M643" i="16"/>
  <c r="Q642" i="16"/>
  <c r="P642" i="16"/>
  <c r="M642" i="16"/>
  <c r="P641" i="16"/>
  <c r="Q641" i="16" s="1"/>
  <c r="M641" i="16"/>
  <c r="Q640" i="16"/>
  <c r="P640" i="16"/>
  <c r="M640" i="16"/>
  <c r="P639" i="16"/>
  <c r="Q639" i="16" s="1"/>
  <c r="M639" i="16"/>
  <c r="Q638" i="16"/>
  <c r="P638" i="16"/>
  <c r="M638" i="16"/>
  <c r="P637" i="16"/>
  <c r="Q637" i="16" s="1"/>
  <c r="M637" i="16"/>
  <c r="Q636" i="16"/>
  <c r="P636" i="16"/>
  <c r="M636" i="16"/>
  <c r="P635" i="16"/>
  <c r="Q635" i="16" s="1"/>
  <c r="M635" i="16"/>
  <c r="Q634" i="16"/>
  <c r="P634" i="16"/>
  <c r="M634" i="16"/>
  <c r="P633" i="16"/>
  <c r="Q633" i="16" s="1"/>
  <c r="M633" i="16"/>
  <c r="Q632" i="16"/>
  <c r="P632" i="16"/>
  <c r="M632" i="16"/>
  <c r="P631" i="16"/>
  <c r="Q631" i="16" s="1"/>
  <c r="M631" i="16"/>
  <c r="Q630" i="16"/>
  <c r="P630" i="16"/>
  <c r="M630" i="16"/>
  <c r="P629" i="16"/>
  <c r="Q629" i="16" s="1"/>
  <c r="M629" i="16"/>
  <c r="Q628" i="16"/>
  <c r="P628" i="16"/>
  <c r="M628" i="16"/>
  <c r="P627" i="16"/>
  <c r="Q627" i="16" s="1"/>
  <c r="M627" i="16"/>
  <c r="Q626" i="16"/>
  <c r="P626" i="16"/>
  <c r="M626" i="16"/>
  <c r="P625" i="16"/>
  <c r="Q625" i="16" s="1"/>
  <c r="M625" i="16"/>
  <c r="Q624" i="16"/>
  <c r="P624" i="16"/>
  <c r="M624" i="16"/>
  <c r="P623" i="16"/>
  <c r="Q623" i="16" s="1"/>
  <c r="M623" i="16"/>
  <c r="Q622" i="16"/>
  <c r="P622" i="16"/>
  <c r="M622" i="16"/>
  <c r="P621" i="16"/>
  <c r="Q621" i="16" s="1"/>
  <c r="M621" i="16"/>
  <c r="Q620" i="16"/>
  <c r="P620" i="16"/>
  <c r="M620" i="16"/>
  <c r="P619" i="16"/>
  <c r="Q619" i="16" s="1"/>
  <c r="M619" i="16"/>
  <c r="Q618" i="16"/>
  <c r="P618" i="16"/>
  <c r="M618" i="16"/>
  <c r="P617" i="16"/>
  <c r="Q617" i="16" s="1"/>
  <c r="M617" i="16"/>
  <c r="Q616" i="16"/>
  <c r="P616" i="16"/>
  <c r="M616" i="16"/>
  <c r="P615" i="16"/>
  <c r="Q615" i="16" s="1"/>
  <c r="M615" i="16"/>
  <c r="Q614" i="16"/>
  <c r="P614" i="16"/>
  <c r="M614" i="16"/>
  <c r="P613" i="16"/>
  <c r="Q613" i="16" s="1"/>
  <c r="M613" i="16"/>
  <c r="Q612" i="16"/>
  <c r="P612" i="16"/>
  <c r="M612" i="16"/>
  <c r="P611" i="16"/>
  <c r="Q611" i="16" s="1"/>
  <c r="M611" i="16"/>
  <c r="Q610" i="16"/>
  <c r="P610" i="16"/>
  <c r="M610" i="16"/>
  <c r="P609" i="16"/>
  <c r="Q609" i="16" s="1"/>
  <c r="M609" i="16"/>
  <c r="Q608" i="16"/>
  <c r="P608" i="16"/>
  <c r="M608" i="16"/>
  <c r="P607" i="16"/>
  <c r="Q607" i="16" s="1"/>
  <c r="M607" i="16"/>
  <c r="Q606" i="16"/>
  <c r="P606" i="16"/>
  <c r="M606" i="16"/>
  <c r="P605" i="16"/>
  <c r="Q605" i="16" s="1"/>
  <c r="M605" i="16"/>
  <c r="Q604" i="16"/>
  <c r="P604" i="16"/>
  <c r="M604" i="16"/>
  <c r="P603" i="16"/>
  <c r="Q603" i="16" s="1"/>
  <c r="M603" i="16"/>
  <c r="Q602" i="16"/>
  <c r="P602" i="16"/>
  <c r="M602" i="16"/>
  <c r="P601" i="16"/>
  <c r="Q601" i="16" s="1"/>
  <c r="M601" i="16"/>
  <c r="Q600" i="16"/>
  <c r="P600" i="16"/>
  <c r="M600" i="16"/>
  <c r="P599" i="16"/>
  <c r="Q599" i="16" s="1"/>
  <c r="M599" i="16"/>
  <c r="Q598" i="16"/>
  <c r="P598" i="16"/>
  <c r="M598" i="16"/>
  <c r="P597" i="16"/>
  <c r="Q597" i="16" s="1"/>
  <c r="M597" i="16"/>
  <c r="Q596" i="16"/>
  <c r="P596" i="16"/>
  <c r="M596" i="16"/>
  <c r="P595" i="16"/>
  <c r="Q595" i="16" s="1"/>
  <c r="M595" i="16"/>
  <c r="Q594" i="16"/>
  <c r="P594" i="16"/>
  <c r="M594" i="16"/>
  <c r="P593" i="16"/>
  <c r="Q593" i="16" s="1"/>
  <c r="M593" i="16"/>
  <c r="Q592" i="16"/>
  <c r="P592" i="16"/>
  <c r="M592" i="16"/>
  <c r="P591" i="16"/>
  <c r="Q591" i="16" s="1"/>
  <c r="M591" i="16"/>
  <c r="Q590" i="16"/>
  <c r="P590" i="16"/>
  <c r="M590" i="16"/>
  <c r="P589" i="16"/>
  <c r="Q589" i="16" s="1"/>
  <c r="M589" i="16"/>
  <c r="P588" i="16"/>
  <c r="Q588" i="16" s="1"/>
  <c r="M588" i="16"/>
  <c r="P587" i="16"/>
  <c r="Q587" i="16" s="1"/>
  <c r="M587" i="16"/>
  <c r="Q586" i="16"/>
  <c r="P586" i="16"/>
  <c r="M586" i="16"/>
  <c r="P585" i="16"/>
  <c r="Q585" i="16" s="1"/>
  <c r="M585" i="16"/>
  <c r="Q584" i="16"/>
  <c r="P584" i="16"/>
  <c r="M584" i="16"/>
  <c r="P583" i="16"/>
  <c r="Q583" i="16" s="1"/>
  <c r="M583" i="16"/>
  <c r="Q582" i="16"/>
  <c r="P582" i="16"/>
  <c r="M582" i="16"/>
  <c r="P581" i="16"/>
  <c r="Q581" i="16" s="1"/>
  <c r="M581" i="16"/>
  <c r="P580" i="16"/>
  <c r="Q580" i="16" s="1"/>
  <c r="M580" i="16"/>
  <c r="P579" i="16"/>
  <c r="Q579" i="16" s="1"/>
  <c r="M579" i="16"/>
  <c r="Q578" i="16"/>
  <c r="P578" i="16"/>
  <c r="M578" i="16"/>
  <c r="P577" i="16"/>
  <c r="Q577" i="16" s="1"/>
  <c r="M577" i="16"/>
  <c r="Q576" i="16"/>
  <c r="P576" i="16"/>
  <c r="M576" i="16"/>
  <c r="P575" i="16"/>
  <c r="Q575" i="16" s="1"/>
  <c r="M575" i="16"/>
  <c r="Q574" i="16"/>
  <c r="P574" i="16"/>
  <c r="M574" i="16"/>
  <c r="P573" i="16"/>
  <c r="Q573" i="16" s="1"/>
  <c r="M573" i="16"/>
  <c r="P572" i="16"/>
  <c r="Q572" i="16" s="1"/>
  <c r="M572" i="16"/>
  <c r="P571" i="16"/>
  <c r="Q571" i="16" s="1"/>
  <c r="M571" i="16"/>
  <c r="Q570" i="16"/>
  <c r="P570" i="16"/>
  <c r="M570" i="16"/>
  <c r="P569" i="16"/>
  <c r="Q569" i="16" s="1"/>
  <c r="M569" i="16"/>
  <c r="Q568" i="16"/>
  <c r="P568" i="16"/>
  <c r="M568" i="16"/>
  <c r="P567" i="16"/>
  <c r="Q567" i="16" s="1"/>
  <c r="M567" i="16"/>
  <c r="Q566" i="16"/>
  <c r="P566" i="16"/>
  <c r="M566" i="16"/>
  <c r="P565" i="16"/>
  <c r="Q565" i="16" s="1"/>
  <c r="M565" i="16"/>
  <c r="P564" i="16"/>
  <c r="Q564" i="16" s="1"/>
  <c r="M564" i="16"/>
  <c r="P563" i="16"/>
  <c r="Q563" i="16" s="1"/>
  <c r="M563" i="16"/>
  <c r="Q562" i="16"/>
  <c r="P562" i="16"/>
  <c r="M562" i="16"/>
  <c r="P561" i="16"/>
  <c r="Q561" i="16" s="1"/>
  <c r="M561" i="16"/>
  <c r="Q560" i="16"/>
  <c r="P560" i="16"/>
  <c r="M560" i="16"/>
  <c r="P559" i="16"/>
  <c r="Q559" i="16" s="1"/>
  <c r="M559" i="16"/>
  <c r="Q558" i="16"/>
  <c r="P558" i="16"/>
  <c r="M558" i="16"/>
  <c r="P557" i="16"/>
  <c r="Q557" i="16" s="1"/>
  <c r="M557" i="16"/>
  <c r="Q556" i="16"/>
  <c r="P556" i="16"/>
  <c r="M556" i="16"/>
  <c r="P555" i="16"/>
  <c r="Q555" i="16" s="1"/>
  <c r="M555" i="16"/>
  <c r="Q554" i="16"/>
  <c r="P554" i="16"/>
  <c r="M554" i="16"/>
  <c r="Q553" i="16"/>
  <c r="P553" i="16"/>
  <c r="M553" i="16"/>
  <c r="Q552" i="16"/>
  <c r="P552" i="16"/>
  <c r="M552" i="16"/>
  <c r="P551" i="16"/>
  <c r="Q551" i="16" s="1"/>
  <c r="M551" i="16"/>
  <c r="Q550" i="16"/>
  <c r="P550" i="16"/>
  <c r="M550" i="16"/>
  <c r="P549" i="16"/>
  <c r="Q549" i="16" s="1"/>
  <c r="M549" i="16"/>
  <c r="Q548" i="16"/>
  <c r="P548" i="16"/>
  <c r="M548" i="16"/>
  <c r="P547" i="16"/>
  <c r="Q547" i="16" s="1"/>
  <c r="M547" i="16"/>
  <c r="Q546" i="16"/>
  <c r="P546" i="16"/>
  <c r="M546" i="16"/>
  <c r="Q545" i="16"/>
  <c r="P545" i="16"/>
  <c r="M545" i="16"/>
  <c r="Q544" i="16"/>
  <c r="P544" i="16"/>
  <c r="M544" i="16"/>
  <c r="P543" i="16"/>
  <c r="Q543" i="16" s="1"/>
  <c r="M543" i="16"/>
  <c r="Q542" i="16"/>
  <c r="P542" i="16"/>
  <c r="M542" i="16"/>
  <c r="P541" i="16"/>
  <c r="Q541" i="16" s="1"/>
  <c r="M541" i="16"/>
  <c r="P540" i="16"/>
  <c r="Q540" i="16" s="1"/>
  <c r="M540" i="16"/>
  <c r="P539" i="16"/>
  <c r="Q539" i="16" s="1"/>
  <c r="M539" i="16"/>
  <c r="Q538" i="16"/>
  <c r="P538" i="16"/>
  <c r="M538" i="16"/>
  <c r="P537" i="16"/>
  <c r="Q537" i="16" s="1"/>
  <c r="M537" i="16"/>
  <c r="Q536" i="16"/>
  <c r="P536" i="16"/>
  <c r="M536" i="16"/>
  <c r="P535" i="16"/>
  <c r="Q535" i="16" s="1"/>
  <c r="M535" i="16"/>
  <c r="Q534" i="16"/>
  <c r="P534" i="16"/>
  <c r="M534" i="16"/>
  <c r="P533" i="16"/>
  <c r="Q533" i="16" s="1"/>
  <c r="M533" i="16"/>
  <c r="Q532" i="16"/>
  <c r="P532" i="16"/>
  <c r="M532" i="16"/>
  <c r="P531" i="16"/>
  <c r="Q531" i="16" s="1"/>
  <c r="M531" i="16"/>
  <c r="Q530" i="16"/>
  <c r="P530" i="16"/>
  <c r="M530" i="16"/>
  <c r="Q529" i="16"/>
  <c r="P529" i="16"/>
  <c r="M529" i="16"/>
  <c r="Q528" i="16"/>
  <c r="P528" i="16"/>
  <c r="M528" i="16"/>
  <c r="P527" i="16"/>
  <c r="Q527" i="16" s="1"/>
  <c r="M527" i="16"/>
  <c r="Q526" i="16"/>
  <c r="P526" i="16"/>
  <c r="M526" i="16"/>
  <c r="P525" i="16"/>
  <c r="Q525" i="16" s="1"/>
  <c r="M525" i="16"/>
  <c r="P524" i="16"/>
  <c r="Q524" i="16" s="1"/>
  <c r="M524" i="16"/>
  <c r="P523" i="16"/>
  <c r="Q523" i="16" s="1"/>
  <c r="M523" i="16"/>
  <c r="Q522" i="16"/>
  <c r="P522" i="16"/>
  <c r="M522" i="16"/>
  <c r="P521" i="16"/>
  <c r="Q521" i="16" s="1"/>
  <c r="M521" i="16"/>
  <c r="Q520" i="16"/>
  <c r="P520" i="16"/>
  <c r="M520" i="16"/>
  <c r="P519" i="16"/>
  <c r="Q519" i="16" s="1"/>
  <c r="M519" i="16"/>
  <c r="Q518" i="16"/>
  <c r="P518" i="16"/>
  <c r="M518" i="16"/>
  <c r="P517" i="16"/>
  <c r="Q517" i="16" s="1"/>
  <c r="M517" i="16"/>
  <c r="P516" i="16"/>
  <c r="Q516" i="16" s="1"/>
  <c r="M516" i="16"/>
  <c r="P515" i="16"/>
  <c r="Q515" i="16" s="1"/>
  <c r="M515" i="16"/>
  <c r="P514" i="16"/>
  <c r="Q514" i="16" s="1"/>
  <c r="M514" i="16"/>
  <c r="P513" i="16"/>
  <c r="Q513" i="16" s="1"/>
  <c r="M513" i="16"/>
  <c r="P512" i="16"/>
  <c r="Q512" i="16" s="1"/>
  <c r="M512" i="16"/>
  <c r="Q511" i="16"/>
  <c r="P511" i="16"/>
  <c r="M511" i="16"/>
  <c r="P510" i="16"/>
  <c r="Q510" i="16" s="1"/>
  <c r="M510" i="16"/>
  <c r="Q509" i="16"/>
  <c r="P509" i="16"/>
  <c r="M509" i="16"/>
  <c r="Q508" i="16"/>
  <c r="P508" i="16"/>
  <c r="M508" i="16"/>
  <c r="P507" i="16"/>
  <c r="Q507" i="16" s="1"/>
  <c r="M507" i="16"/>
  <c r="P506" i="16"/>
  <c r="Q506" i="16" s="1"/>
  <c r="M506" i="16"/>
  <c r="P505" i="16"/>
  <c r="Q505" i="16" s="1"/>
  <c r="M505" i="16"/>
  <c r="Q504" i="16"/>
  <c r="P504" i="16"/>
  <c r="M504" i="16"/>
  <c r="Q503" i="16"/>
  <c r="P503" i="16"/>
  <c r="M503" i="16"/>
  <c r="P502" i="16"/>
  <c r="Q502" i="16" s="1"/>
  <c r="M502" i="16"/>
  <c r="Q501" i="16"/>
  <c r="P501" i="16"/>
  <c r="M501" i="16"/>
  <c r="Q500" i="16"/>
  <c r="P500" i="16"/>
  <c r="M500" i="16"/>
  <c r="P499" i="16"/>
  <c r="Q499" i="16" s="1"/>
  <c r="M499" i="16"/>
  <c r="P498" i="16"/>
  <c r="Q498" i="16" s="1"/>
  <c r="M498" i="16"/>
  <c r="P497" i="16"/>
  <c r="Q497" i="16" s="1"/>
  <c r="M497" i="16"/>
  <c r="P496" i="16"/>
  <c r="Q496" i="16" s="1"/>
  <c r="M496" i="16"/>
  <c r="Q495" i="16"/>
  <c r="P495" i="16"/>
  <c r="M495" i="16"/>
  <c r="P494" i="16"/>
  <c r="Q494" i="16" s="1"/>
  <c r="M494" i="16"/>
  <c r="Q493" i="16"/>
  <c r="P493" i="16"/>
  <c r="M493" i="16"/>
  <c r="Q492" i="16"/>
  <c r="P492" i="16"/>
  <c r="M492" i="16"/>
  <c r="P491" i="16"/>
  <c r="Q491" i="16" s="1"/>
  <c r="M491" i="16"/>
  <c r="P490" i="16"/>
  <c r="Q490" i="16" s="1"/>
  <c r="M490" i="16"/>
  <c r="P489" i="16"/>
  <c r="Q489" i="16" s="1"/>
  <c r="M489" i="16"/>
  <c r="Q488" i="16"/>
  <c r="P488" i="16"/>
  <c r="M488" i="16"/>
  <c r="Q487" i="16"/>
  <c r="P487" i="16"/>
  <c r="M487" i="16"/>
  <c r="P486" i="16"/>
  <c r="Q486" i="16" s="1"/>
  <c r="M486" i="16"/>
  <c r="Q485" i="16"/>
  <c r="P485" i="16"/>
  <c r="M485" i="16"/>
  <c r="Q484" i="16"/>
  <c r="P484" i="16"/>
  <c r="M484" i="16"/>
  <c r="P483" i="16"/>
  <c r="Q483" i="16" s="1"/>
  <c r="M483" i="16"/>
  <c r="P482" i="16"/>
  <c r="Q482" i="16" s="1"/>
  <c r="M482" i="16"/>
  <c r="P481" i="16"/>
  <c r="Q481" i="16" s="1"/>
  <c r="M481" i="16"/>
  <c r="P480" i="16"/>
  <c r="Q480" i="16" s="1"/>
  <c r="M480" i="16"/>
  <c r="Q479" i="16"/>
  <c r="P479" i="16"/>
  <c r="M479" i="16"/>
  <c r="P478" i="16"/>
  <c r="Q478" i="16" s="1"/>
  <c r="M478" i="16"/>
  <c r="Q477" i="16"/>
  <c r="P477" i="16"/>
  <c r="M477" i="16"/>
  <c r="Q476" i="16"/>
  <c r="P476" i="16"/>
  <c r="M476" i="16"/>
  <c r="P475" i="16"/>
  <c r="Q475" i="16" s="1"/>
  <c r="M475" i="16"/>
  <c r="P474" i="16"/>
  <c r="Q474" i="16" s="1"/>
  <c r="M474" i="16"/>
  <c r="P473" i="16"/>
  <c r="Q473" i="16" s="1"/>
  <c r="M473" i="16"/>
  <c r="Q472" i="16"/>
  <c r="P472" i="16"/>
  <c r="M472" i="16"/>
  <c r="Q471" i="16"/>
  <c r="P471" i="16"/>
  <c r="M471" i="16"/>
  <c r="P470" i="16"/>
  <c r="Q470" i="16" s="1"/>
  <c r="M470" i="16"/>
  <c r="Q469" i="16"/>
  <c r="P469" i="16"/>
  <c r="M469" i="16"/>
  <c r="Q468" i="16"/>
  <c r="P468" i="16"/>
  <c r="M468" i="16"/>
  <c r="P467" i="16"/>
  <c r="Q467" i="16" s="1"/>
  <c r="M467" i="16"/>
  <c r="P466" i="16"/>
  <c r="Q466" i="16" s="1"/>
  <c r="M466" i="16"/>
  <c r="P465" i="16"/>
  <c r="Q465" i="16" s="1"/>
  <c r="M465" i="16"/>
  <c r="P464" i="16"/>
  <c r="Q464" i="16" s="1"/>
  <c r="M464" i="16"/>
  <c r="Q463" i="16"/>
  <c r="P463" i="16"/>
  <c r="M463" i="16"/>
  <c r="P462" i="16"/>
  <c r="Q462" i="16" s="1"/>
  <c r="M462" i="16"/>
  <c r="Q461" i="16"/>
  <c r="P461" i="16"/>
  <c r="M461" i="16"/>
  <c r="Q460" i="16"/>
  <c r="P460" i="16"/>
  <c r="M460" i="16"/>
  <c r="P459" i="16"/>
  <c r="Q459" i="16" s="1"/>
  <c r="M459" i="16"/>
  <c r="P458" i="16"/>
  <c r="Q458" i="16" s="1"/>
  <c r="M458" i="16"/>
  <c r="P457" i="16"/>
  <c r="Q457" i="16" s="1"/>
  <c r="M457" i="16"/>
  <c r="Q456" i="16"/>
  <c r="P456" i="16"/>
  <c r="M456" i="16"/>
  <c r="Q455" i="16"/>
  <c r="P455" i="16"/>
  <c r="M455" i="16"/>
  <c r="P454" i="16"/>
  <c r="Q454" i="16" s="1"/>
  <c r="M454" i="16"/>
  <c r="Q453" i="16"/>
  <c r="P453" i="16"/>
  <c r="M453" i="16"/>
  <c r="Q452" i="16"/>
  <c r="P452" i="16"/>
  <c r="M452" i="16"/>
  <c r="P451" i="16"/>
  <c r="Q451" i="16" s="1"/>
  <c r="M451" i="16"/>
  <c r="P450" i="16"/>
  <c r="Q450" i="16" s="1"/>
  <c r="M450" i="16"/>
  <c r="P449" i="16"/>
  <c r="Q449" i="16" s="1"/>
  <c r="M449" i="16"/>
  <c r="P448" i="16"/>
  <c r="Q448" i="16" s="1"/>
  <c r="M448" i="16"/>
  <c r="Q447" i="16"/>
  <c r="P447" i="16"/>
  <c r="M447" i="16"/>
  <c r="P446" i="16"/>
  <c r="Q446" i="16" s="1"/>
  <c r="M446" i="16"/>
  <c r="Q445" i="16"/>
  <c r="P445" i="16"/>
  <c r="M445" i="16"/>
  <c r="Q444" i="16"/>
  <c r="P444" i="16"/>
  <c r="M444" i="16"/>
  <c r="P443" i="16"/>
  <c r="Q443" i="16" s="1"/>
  <c r="M443" i="16"/>
  <c r="P442" i="16"/>
  <c r="Q442" i="16" s="1"/>
  <c r="M442" i="16"/>
  <c r="P441" i="16"/>
  <c r="Q441" i="16" s="1"/>
  <c r="M441" i="16"/>
  <c r="Q440" i="16"/>
  <c r="P440" i="16"/>
  <c r="M440" i="16"/>
  <c r="Q439" i="16"/>
  <c r="P439" i="16"/>
  <c r="M439" i="16"/>
  <c r="P438" i="16"/>
  <c r="Q438" i="16" s="1"/>
  <c r="M438" i="16"/>
  <c r="Q437" i="16"/>
  <c r="P437" i="16"/>
  <c r="M437" i="16"/>
  <c r="Q436" i="16"/>
  <c r="P436" i="16"/>
  <c r="M436" i="16"/>
  <c r="P435" i="16"/>
  <c r="Q435" i="16" s="1"/>
  <c r="M435" i="16"/>
  <c r="P434" i="16"/>
  <c r="Q434" i="16" s="1"/>
  <c r="M434" i="16"/>
  <c r="P433" i="16"/>
  <c r="Q433" i="16" s="1"/>
  <c r="M433" i="16"/>
  <c r="P432" i="16"/>
  <c r="Q432" i="16" s="1"/>
  <c r="M432" i="16"/>
  <c r="Q431" i="16"/>
  <c r="P431" i="16"/>
  <c r="M431" i="16"/>
  <c r="P430" i="16"/>
  <c r="Q430" i="16" s="1"/>
  <c r="M430" i="16"/>
  <c r="Q429" i="16"/>
  <c r="P429" i="16"/>
  <c r="M429" i="16"/>
  <c r="Q428" i="16"/>
  <c r="P428" i="16"/>
  <c r="M428" i="16"/>
  <c r="P427" i="16"/>
  <c r="Q427" i="16" s="1"/>
  <c r="M427" i="16"/>
  <c r="P426" i="16"/>
  <c r="Q426" i="16" s="1"/>
  <c r="M426" i="16"/>
  <c r="P425" i="16"/>
  <c r="Q425" i="16" s="1"/>
  <c r="M425" i="16"/>
  <c r="Q424" i="16"/>
  <c r="P424" i="16"/>
  <c r="M424" i="16"/>
  <c r="Q423" i="16"/>
  <c r="P423" i="16"/>
  <c r="M423" i="16"/>
  <c r="P422" i="16"/>
  <c r="Q422" i="16" s="1"/>
  <c r="M422" i="16"/>
  <c r="Q421" i="16"/>
  <c r="P421" i="16"/>
  <c r="M421" i="16"/>
  <c r="Q420" i="16"/>
  <c r="P420" i="16"/>
  <c r="M420" i="16"/>
  <c r="P419" i="16"/>
  <c r="Q419" i="16" s="1"/>
  <c r="M419" i="16"/>
  <c r="P418" i="16"/>
  <c r="Q418" i="16" s="1"/>
  <c r="M418" i="16"/>
  <c r="P417" i="16"/>
  <c r="Q417" i="16" s="1"/>
  <c r="M417" i="16"/>
  <c r="Q416" i="16"/>
  <c r="P416" i="16"/>
  <c r="M416" i="16"/>
  <c r="Q415" i="16"/>
  <c r="P415" i="16"/>
  <c r="M415" i="16"/>
  <c r="P414" i="16"/>
  <c r="Q414" i="16" s="1"/>
  <c r="M414" i="16"/>
  <c r="Q413" i="16"/>
  <c r="P413" i="16"/>
  <c r="M413" i="16"/>
  <c r="Q412" i="16"/>
  <c r="P412" i="16"/>
  <c r="M412" i="16"/>
  <c r="P411" i="16"/>
  <c r="Q411" i="16" s="1"/>
  <c r="M411" i="16"/>
  <c r="P410" i="16"/>
  <c r="Q410" i="16" s="1"/>
  <c r="M410" i="16"/>
  <c r="P409" i="16"/>
  <c r="Q409" i="16" s="1"/>
  <c r="M409" i="16"/>
  <c r="Q408" i="16"/>
  <c r="P408" i="16"/>
  <c r="M408" i="16"/>
  <c r="Q407" i="16"/>
  <c r="P407" i="16"/>
  <c r="M407" i="16"/>
  <c r="P406" i="16"/>
  <c r="Q406" i="16" s="1"/>
  <c r="M406" i="16"/>
  <c r="Q405" i="16"/>
  <c r="P405" i="16"/>
  <c r="M405" i="16"/>
  <c r="Q404" i="16"/>
  <c r="P404" i="16"/>
  <c r="M404" i="16"/>
  <c r="P403" i="16"/>
  <c r="Q403" i="16" s="1"/>
  <c r="M403" i="16"/>
  <c r="P402" i="16"/>
  <c r="Q402" i="16" s="1"/>
  <c r="M402" i="16"/>
  <c r="P401" i="16"/>
  <c r="Q401" i="16" s="1"/>
  <c r="M401" i="16"/>
  <c r="Q400" i="16"/>
  <c r="P400" i="16"/>
  <c r="M400" i="16"/>
  <c r="Q399" i="16"/>
  <c r="P399" i="16"/>
  <c r="M399" i="16"/>
  <c r="P398" i="16"/>
  <c r="Q398" i="16" s="1"/>
  <c r="M398" i="16"/>
  <c r="Q397" i="16"/>
  <c r="P397" i="16"/>
  <c r="M397" i="16"/>
  <c r="Q396" i="16"/>
  <c r="P396" i="16"/>
  <c r="M396" i="16"/>
  <c r="P395" i="16"/>
  <c r="Q395" i="16" s="1"/>
  <c r="M395" i="16"/>
  <c r="P394" i="16"/>
  <c r="Q394" i="16" s="1"/>
  <c r="M394" i="16"/>
  <c r="P393" i="16"/>
  <c r="Q393" i="16" s="1"/>
  <c r="M393" i="16"/>
  <c r="Q392" i="16"/>
  <c r="P392" i="16"/>
  <c r="M392" i="16"/>
  <c r="Q391" i="16"/>
  <c r="P391" i="16"/>
  <c r="M391" i="16"/>
  <c r="P390" i="16"/>
  <c r="Q390" i="16" s="1"/>
  <c r="M390" i="16"/>
  <c r="Q389" i="16"/>
  <c r="P389" i="16"/>
  <c r="M389" i="16"/>
  <c r="Q388" i="16"/>
  <c r="P388" i="16"/>
  <c r="M388" i="16"/>
  <c r="P387" i="16"/>
  <c r="Q387" i="16" s="1"/>
  <c r="M387" i="16"/>
  <c r="P386" i="16"/>
  <c r="Q386" i="16" s="1"/>
  <c r="M386" i="16"/>
  <c r="P385" i="16"/>
  <c r="Q385" i="16" s="1"/>
  <c r="M385" i="16"/>
  <c r="Q384" i="16"/>
  <c r="P384" i="16"/>
  <c r="M384" i="16"/>
  <c r="Q383" i="16"/>
  <c r="P383" i="16"/>
  <c r="M383" i="16"/>
  <c r="P382" i="16"/>
  <c r="Q382" i="16" s="1"/>
  <c r="M382" i="16"/>
  <c r="Q381" i="16"/>
  <c r="P381" i="16"/>
  <c r="M381" i="16"/>
  <c r="Q380" i="16"/>
  <c r="P380" i="16"/>
  <c r="M380" i="16"/>
  <c r="P379" i="16"/>
  <c r="Q379" i="16" s="1"/>
  <c r="M379" i="16"/>
  <c r="P378" i="16"/>
  <c r="Q378" i="16" s="1"/>
  <c r="M378" i="16"/>
  <c r="P377" i="16"/>
  <c r="Q377" i="16" s="1"/>
  <c r="M377" i="16"/>
  <c r="Q376" i="16"/>
  <c r="P376" i="16"/>
  <c r="M376" i="16"/>
  <c r="Q375" i="16"/>
  <c r="P375" i="16"/>
  <c r="M375" i="16"/>
  <c r="P374" i="16"/>
  <c r="Q374" i="16" s="1"/>
  <c r="M374" i="16"/>
  <c r="Q373" i="16"/>
  <c r="P373" i="16"/>
  <c r="M373" i="16"/>
  <c r="Q372" i="16"/>
  <c r="P372" i="16"/>
  <c r="M372" i="16"/>
  <c r="P371" i="16"/>
  <c r="Q371" i="16" s="1"/>
  <c r="M371" i="16"/>
  <c r="P370" i="16"/>
  <c r="Q370" i="16" s="1"/>
  <c r="M370" i="16"/>
  <c r="P369" i="16"/>
  <c r="Q369" i="16" s="1"/>
  <c r="M369" i="16"/>
  <c r="Q368" i="16"/>
  <c r="P368" i="16"/>
  <c r="M368" i="16"/>
  <c r="Q367" i="16"/>
  <c r="P367" i="16"/>
  <c r="M367" i="16"/>
  <c r="P366" i="16"/>
  <c r="Q366" i="16" s="1"/>
  <c r="M366" i="16"/>
  <c r="Q365" i="16"/>
  <c r="P365" i="16"/>
  <c r="M365" i="16"/>
  <c r="Q364" i="16"/>
  <c r="P364" i="16"/>
  <c r="M364" i="16"/>
  <c r="P363" i="16"/>
  <c r="Q363" i="16" s="1"/>
  <c r="M363" i="16"/>
  <c r="P362" i="16"/>
  <c r="Q362" i="16" s="1"/>
  <c r="M362" i="16"/>
  <c r="P361" i="16"/>
  <c r="Q361" i="16" s="1"/>
  <c r="M361" i="16"/>
  <c r="Q360" i="16"/>
  <c r="P360" i="16"/>
  <c r="M360" i="16"/>
  <c r="Q359" i="16"/>
  <c r="P359" i="16"/>
  <c r="M359" i="16"/>
  <c r="P358" i="16"/>
  <c r="Q358" i="16" s="1"/>
  <c r="M358" i="16"/>
  <c r="Q357" i="16"/>
  <c r="P357" i="16"/>
  <c r="M357" i="16"/>
  <c r="Q356" i="16"/>
  <c r="P356" i="16"/>
  <c r="M356" i="16"/>
  <c r="P355" i="16"/>
  <c r="Q355" i="16" s="1"/>
  <c r="M355" i="16"/>
  <c r="P354" i="16"/>
  <c r="Q354" i="16" s="1"/>
  <c r="M354" i="16"/>
  <c r="P353" i="16"/>
  <c r="Q353" i="16" s="1"/>
  <c r="M353" i="16"/>
  <c r="Q352" i="16"/>
  <c r="P352" i="16"/>
  <c r="M352" i="16"/>
  <c r="P351" i="16"/>
  <c r="Q351" i="16" s="1"/>
  <c r="M351" i="16"/>
  <c r="P350" i="16"/>
  <c r="Q350" i="16" s="1"/>
  <c r="M350" i="16"/>
  <c r="Q349" i="16"/>
  <c r="P349" i="16"/>
  <c r="M349" i="16"/>
  <c r="Q348" i="16"/>
  <c r="P348" i="16"/>
  <c r="M348" i="16"/>
  <c r="P347" i="16"/>
  <c r="Q347" i="16" s="1"/>
  <c r="M347" i="16"/>
  <c r="P346" i="16"/>
  <c r="Q346" i="16" s="1"/>
  <c r="M346" i="16"/>
  <c r="P345" i="16"/>
  <c r="Q345" i="16" s="1"/>
  <c r="M345" i="16"/>
  <c r="P344" i="16"/>
  <c r="Q344" i="16" s="1"/>
  <c r="M344" i="16"/>
  <c r="P343" i="16"/>
  <c r="Q343" i="16" s="1"/>
  <c r="M343" i="16"/>
  <c r="P342" i="16"/>
  <c r="Q342" i="16" s="1"/>
  <c r="M342" i="16"/>
  <c r="Q341" i="16"/>
  <c r="P341" i="16"/>
  <c r="M341" i="16"/>
  <c r="Q340" i="16"/>
  <c r="P340" i="16"/>
  <c r="M340" i="16"/>
  <c r="P339" i="16"/>
  <c r="Q339" i="16" s="1"/>
  <c r="M339" i="16"/>
  <c r="P338" i="16"/>
  <c r="Q338" i="16" s="1"/>
  <c r="M338" i="16"/>
  <c r="P337" i="16"/>
  <c r="Q337" i="16" s="1"/>
  <c r="M337" i="16"/>
  <c r="Q336" i="16"/>
  <c r="P336" i="16"/>
  <c r="M336" i="16"/>
  <c r="P335" i="16"/>
  <c r="Q335" i="16" s="1"/>
  <c r="M335" i="16"/>
  <c r="P334" i="16"/>
  <c r="Q334" i="16" s="1"/>
  <c r="M334" i="16"/>
  <c r="Q333" i="16"/>
  <c r="P333" i="16"/>
  <c r="M333" i="16"/>
  <c r="Q332" i="16"/>
  <c r="P332" i="16"/>
  <c r="M332" i="16"/>
  <c r="P331" i="16"/>
  <c r="Q331" i="16" s="1"/>
  <c r="M331" i="16"/>
  <c r="P330" i="16"/>
  <c r="Q330" i="16" s="1"/>
  <c r="M330" i="16"/>
  <c r="P329" i="16"/>
  <c r="Q329" i="16" s="1"/>
  <c r="M329" i="16"/>
  <c r="P328" i="16"/>
  <c r="Q328" i="16" s="1"/>
  <c r="M328" i="16"/>
  <c r="P327" i="16"/>
  <c r="Q327" i="16" s="1"/>
  <c r="M327" i="16"/>
  <c r="P326" i="16"/>
  <c r="Q326" i="16" s="1"/>
  <c r="M326" i="16"/>
  <c r="Q325" i="16"/>
  <c r="P325" i="16"/>
  <c r="M325" i="16"/>
  <c r="Q324" i="16"/>
  <c r="P324" i="16"/>
  <c r="M324" i="16"/>
  <c r="P323" i="16"/>
  <c r="Q323" i="16" s="1"/>
  <c r="M323" i="16"/>
  <c r="P322" i="16"/>
  <c r="Q322" i="16" s="1"/>
  <c r="M322" i="16"/>
  <c r="P321" i="16"/>
  <c r="Q321" i="16" s="1"/>
  <c r="M321" i="16"/>
  <c r="Q320" i="16"/>
  <c r="P320" i="16"/>
  <c r="M320" i="16"/>
  <c r="P319" i="16"/>
  <c r="Q319" i="16" s="1"/>
  <c r="M319" i="16"/>
  <c r="P318" i="16"/>
  <c r="Q318" i="16" s="1"/>
  <c r="M318" i="16"/>
  <c r="Q317" i="16"/>
  <c r="P317" i="16"/>
  <c r="M317" i="16"/>
  <c r="Q316" i="16"/>
  <c r="P316" i="16"/>
  <c r="M316" i="16"/>
  <c r="P315" i="16"/>
  <c r="Q315" i="16" s="1"/>
  <c r="M315" i="16"/>
  <c r="P314" i="16"/>
  <c r="Q314" i="16" s="1"/>
  <c r="M314" i="16"/>
  <c r="P313" i="16"/>
  <c r="Q313" i="16" s="1"/>
  <c r="M313" i="16"/>
  <c r="P312" i="16"/>
  <c r="Q312" i="16" s="1"/>
  <c r="M312" i="16"/>
  <c r="P311" i="16"/>
  <c r="Q311" i="16" s="1"/>
  <c r="M311" i="16"/>
  <c r="P310" i="16"/>
  <c r="Q310" i="16" s="1"/>
  <c r="M310" i="16"/>
  <c r="Q309" i="16"/>
  <c r="P309" i="16"/>
  <c r="M309" i="16"/>
  <c r="Q308" i="16"/>
  <c r="P308" i="16"/>
  <c r="M308" i="16"/>
  <c r="P307" i="16"/>
  <c r="Q307" i="16" s="1"/>
  <c r="M307" i="16"/>
  <c r="P306" i="16"/>
  <c r="Q306" i="16" s="1"/>
  <c r="M306" i="16"/>
  <c r="P305" i="16"/>
  <c r="Q305" i="16" s="1"/>
  <c r="M305" i="16"/>
  <c r="P304" i="16"/>
  <c r="Q304" i="16" s="1"/>
  <c r="M304" i="16"/>
  <c r="P303" i="16"/>
  <c r="Q303" i="16" s="1"/>
  <c r="M303" i="16"/>
  <c r="P302" i="16"/>
  <c r="Q302" i="16" s="1"/>
  <c r="M302" i="16"/>
  <c r="Q301" i="16"/>
  <c r="P301" i="16"/>
  <c r="M301" i="16"/>
  <c r="Q300" i="16"/>
  <c r="P300" i="16"/>
  <c r="M300" i="16"/>
  <c r="P299" i="16"/>
  <c r="Q299" i="16" s="1"/>
  <c r="M299" i="16"/>
  <c r="P298" i="16"/>
  <c r="Q298" i="16" s="1"/>
  <c r="M298" i="16"/>
  <c r="P297" i="16"/>
  <c r="Q297" i="16" s="1"/>
  <c r="M297" i="16"/>
  <c r="P296" i="16"/>
  <c r="Q296" i="16" s="1"/>
  <c r="M296" i="16"/>
  <c r="P295" i="16"/>
  <c r="Q295" i="16" s="1"/>
  <c r="M295" i="16"/>
  <c r="P294" i="16"/>
  <c r="Q294" i="16" s="1"/>
  <c r="M294" i="16"/>
  <c r="Q293" i="16"/>
  <c r="P293" i="16"/>
  <c r="M293" i="16"/>
  <c r="Q292" i="16"/>
  <c r="P292" i="16"/>
  <c r="M292" i="16"/>
  <c r="P291" i="16"/>
  <c r="Q291" i="16" s="1"/>
  <c r="M291" i="16"/>
  <c r="P290" i="16"/>
  <c r="Q290" i="16" s="1"/>
  <c r="M290" i="16"/>
  <c r="P289" i="16"/>
  <c r="Q289" i="16" s="1"/>
  <c r="M289" i="16"/>
  <c r="Q288" i="16"/>
  <c r="P288" i="16"/>
  <c r="M288" i="16"/>
  <c r="P287" i="16"/>
  <c r="Q287" i="16" s="1"/>
  <c r="M287" i="16"/>
  <c r="P286" i="16"/>
  <c r="Q286" i="16" s="1"/>
  <c r="M286" i="16"/>
  <c r="Q285" i="16"/>
  <c r="P285" i="16"/>
  <c r="M285" i="16"/>
  <c r="Q284" i="16"/>
  <c r="P284" i="16"/>
  <c r="M284" i="16"/>
  <c r="P283" i="16"/>
  <c r="Q283" i="16" s="1"/>
  <c r="M283" i="16"/>
  <c r="P282" i="16"/>
  <c r="Q282" i="16" s="1"/>
  <c r="M282" i="16"/>
  <c r="P281" i="16"/>
  <c r="Q281" i="16" s="1"/>
  <c r="M281" i="16"/>
  <c r="P280" i="16"/>
  <c r="Q280" i="16" s="1"/>
  <c r="M280" i="16"/>
  <c r="P279" i="16"/>
  <c r="Q279" i="16" s="1"/>
  <c r="M279" i="16"/>
  <c r="P278" i="16"/>
  <c r="Q278" i="16" s="1"/>
  <c r="M278" i="16"/>
  <c r="Q277" i="16"/>
  <c r="P277" i="16"/>
  <c r="M277" i="16"/>
  <c r="Q276" i="16"/>
  <c r="P276" i="16"/>
  <c r="M276" i="16"/>
  <c r="P275" i="16"/>
  <c r="Q275" i="16" s="1"/>
  <c r="M275" i="16"/>
  <c r="P274" i="16"/>
  <c r="Q274" i="16" s="1"/>
  <c r="M274" i="16"/>
  <c r="P273" i="16"/>
  <c r="Q273" i="16" s="1"/>
  <c r="M273" i="16"/>
  <c r="Q272" i="16"/>
  <c r="P272" i="16"/>
  <c r="M272" i="16"/>
  <c r="P271" i="16"/>
  <c r="Q271" i="16" s="1"/>
  <c r="M271" i="16"/>
  <c r="P270" i="16"/>
  <c r="Q270" i="16" s="1"/>
  <c r="M270" i="16"/>
  <c r="Q269" i="16"/>
  <c r="P269" i="16"/>
  <c r="M269" i="16"/>
  <c r="Q268" i="16"/>
  <c r="P268" i="16"/>
  <c r="M268" i="16"/>
  <c r="P267" i="16"/>
  <c r="Q267" i="16" s="1"/>
  <c r="M267" i="16"/>
  <c r="P266" i="16"/>
  <c r="Q266" i="16" s="1"/>
  <c r="M266" i="16"/>
  <c r="P265" i="16"/>
  <c r="Q265" i="16" s="1"/>
  <c r="M265" i="16"/>
  <c r="P264" i="16"/>
  <c r="Q264" i="16" s="1"/>
  <c r="M264" i="16"/>
  <c r="P263" i="16"/>
  <c r="Q263" i="16" s="1"/>
  <c r="M263" i="16"/>
  <c r="P262" i="16"/>
  <c r="Q262" i="16" s="1"/>
  <c r="M262" i="16"/>
  <c r="Q261" i="16"/>
  <c r="P261" i="16"/>
  <c r="M261" i="16"/>
  <c r="Q260" i="16"/>
  <c r="P260" i="16"/>
  <c r="M260" i="16"/>
  <c r="P259" i="16"/>
  <c r="Q259" i="16" s="1"/>
  <c r="M259" i="16"/>
  <c r="P258" i="16"/>
  <c r="Q258" i="16" s="1"/>
  <c r="M258" i="16"/>
  <c r="P257" i="16"/>
  <c r="Q257" i="16" s="1"/>
  <c r="M257" i="16"/>
  <c r="Q256" i="16"/>
  <c r="P256" i="16"/>
  <c r="M256" i="16"/>
  <c r="P255" i="16"/>
  <c r="Q255" i="16" s="1"/>
  <c r="M255" i="16"/>
  <c r="P254" i="16"/>
  <c r="Q254" i="16" s="1"/>
  <c r="M254" i="16"/>
  <c r="Q253" i="16"/>
  <c r="P253" i="16"/>
  <c r="M253" i="16"/>
  <c r="Q252" i="16"/>
  <c r="P252" i="16"/>
  <c r="M252" i="16"/>
  <c r="P251" i="16"/>
  <c r="Q251" i="16" s="1"/>
  <c r="M251" i="16"/>
  <c r="P250" i="16"/>
  <c r="Q250" i="16" s="1"/>
  <c r="M250" i="16"/>
  <c r="P249" i="16"/>
  <c r="Q249" i="16" s="1"/>
  <c r="M249" i="16"/>
  <c r="P248" i="16"/>
  <c r="Q248" i="16" s="1"/>
  <c r="M248" i="16"/>
  <c r="P247" i="16"/>
  <c r="Q247" i="16" s="1"/>
  <c r="M247" i="16"/>
  <c r="P246" i="16"/>
  <c r="Q246" i="16" s="1"/>
  <c r="M246" i="16"/>
  <c r="Q245" i="16"/>
  <c r="P245" i="16"/>
  <c r="M245" i="16"/>
  <c r="Q244" i="16"/>
  <c r="P244" i="16"/>
  <c r="M244" i="16"/>
  <c r="P243" i="16"/>
  <c r="Q243" i="16" s="1"/>
  <c r="M243" i="16"/>
  <c r="P242" i="16"/>
  <c r="Q242" i="16" s="1"/>
  <c r="M242" i="16"/>
  <c r="P241" i="16"/>
  <c r="Q241" i="16" s="1"/>
  <c r="M241" i="16"/>
  <c r="P240" i="16"/>
  <c r="Q240" i="16" s="1"/>
  <c r="M240" i="16"/>
  <c r="P239" i="16"/>
  <c r="Q239" i="16" s="1"/>
  <c r="M239" i="16"/>
  <c r="P238" i="16"/>
  <c r="Q238" i="16" s="1"/>
  <c r="M238" i="16"/>
  <c r="Q237" i="16"/>
  <c r="P237" i="16"/>
  <c r="M237" i="16"/>
  <c r="Q236" i="16"/>
  <c r="P236" i="16"/>
  <c r="M236" i="16"/>
  <c r="P235" i="16"/>
  <c r="Q235" i="16" s="1"/>
  <c r="M235" i="16"/>
  <c r="P234" i="16"/>
  <c r="Q234" i="16" s="1"/>
  <c r="M234" i="16"/>
  <c r="P233" i="16"/>
  <c r="Q233" i="16" s="1"/>
  <c r="M233" i="16"/>
  <c r="P232" i="16"/>
  <c r="Q232" i="16" s="1"/>
  <c r="M232" i="16"/>
  <c r="P231" i="16"/>
  <c r="Q231" i="16" s="1"/>
  <c r="M231" i="16"/>
  <c r="P230" i="16"/>
  <c r="Q230" i="16" s="1"/>
  <c r="M230" i="16"/>
  <c r="Q229" i="16"/>
  <c r="P229" i="16"/>
  <c r="M229" i="16"/>
  <c r="Q228" i="16"/>
  <c r="P228" i="16"/>
  <c r="M228" i="16"/>
  <c r="P227" i="16"/>
  <c r="Q227" i="16" s="1"/>
  <c r="M227" i="16"/>
  <c r="P226" i="16"/>
  <c r="Q226" i="16" s="1"/>
  <c r="M226" i="16"/>
  <c r="P225" i="16"/>
  <c r="Q225" i="16" s="1"/>
  <c r="M225" i="16"/>
  <c r="Q224" i="16"/>
  <c r="P224" i="16"/>
  <c r="M224" i="16"/>
  <c r="P223" i="16"/>
  <c r="Q223" i="16" s="1"/>
  <c r="M223" i="16"/>
  <c r="P222" i="16"/>
  <c r="Q222" i="16" s="1"/>
  <c r="M222" i="16"/>
  <c r="Q221" i="16"/>
  <c r="P221" i="16"/>
  <c r="M221" i="16"/>
  <c r="Q220" i="16"/>
  <c r="P220" i="16"/>
  <c r="M220" i="16"/>
  <c r="P219" i="16"/>
  <c r="Q219" i="16" s="1"/>
  <c r="M219" i="16"/>
  <c r="P218" i="16"/>
  <c r="Q218" i="16" s="1"/>
  <c r="M218" i="16"/>
  <c r="P217" i="16"/>
  <c r="Q217" i="16" s="1"/>
  <c r="M217" i="16"/>
  <c r="P216" i="16"/>
  <c r="Q216" i="16" s="1"/>
  <c r="M216" i="16"/>
  <c r="P215" i="16"/>
  <c r="Q215" i="16" s="1"/>
  <c r="M215" i="16"/>
  <c r="P214" i="16"/>
  <c r="Q214" i="16" s="1"/>
  <c r="M214" i="16"/>
  <c r="Q213" i="16"/>
  <c r="P213" i="16"/>
  <c r="M213" i="16"/>
  <c r="Q212" i="16"/>
  <c r="P212" i="16"/>
  <c r="M212" i="16"/>
  <c r="P211" i="16"/>
  <c r="Q211" i="16" s="1"/>
  <c r="M211" i="16"/>
  <c r="P210" i="16"/>
  <c r="Q210" i="16" s="1"/>
  <c r="M210" i="16"/>
  <c r="P209" i="16"/>
  <c r="Q209" i="16" s="1"/>
  <c r="M209" i="16"/>
  <c r="Q208" i="16"/>
  <c r="P208" i="16"/>
  <c r="M208" i="16"/>
  <c r="P207" i="16"/>
  <c r="Q207" i="16" s="1"/>
  <c r="M207" i="16"/>
  <c r="P206" i="16"/>
  <c r="Q206" i="16" s="1"/>
  <c r="M206" i="16"/>
  <c r="Q205" i="16"/>
  <c r="P205" i="16"/>
  <c r="M205" i="16"/>
  <c r="Q204" i="16"/>
  <c r="P204" i="16"/>
  <c r="M204" i="16"/>
  <c r="P203" i="16"/>
  <c r="Q203" i="16" s="1"/>
  <c r="M203" i="16"/>
  <c r="P202" i="16"/>
  <c r="Q202" i="16" s="1"/>
  <c r="M202" i="16"/>
  <c r="P201" i="16"/>
  <c r="Q201" i="16" s="1"/>
  <c r="M201" i="16"/>
  <c r="P200" i="16"/>
  <c r="Q200" i="16" s="1"/>
  <c r="M200" i="16"/>
  <c r="P199" i="16"/>
  <c r="Q199" i="16" s="1"/>
  <c r="M199" i="16"/>
  <c r="P198" i="16"/>
  <c r="Q198" i="16" s="1"/>
  <c r="M198" i="16"/>
  <c r="Q197" i="16"/>
  <c r="P197" i="16"/>
  <c r="M197" i="16"/>
  <c r="Q196" i="16"/>
  <c r="P196" i="16"/>
  <c r="M196" i="16"/>
  <c r="P195" i="16"/>
  <c r="Q195" i="16" s="1"/>
  <c r="M195" i="16"/>
  <c r="P194" i="16"/>
  <c r="Q194" i="16" s="1"/>
  <c r="M194" i="16"/>
  <c r="P193" i="16"/>
  <c r="Q193" i="16" s="1"/>
  <c r="M193" i="16"/>
  <c r="Q192" i="16"/>
  <c r="P192" i="16"/>
  <c r="M192" i="16"/>
  <c r="P191" i="16"/>
  <c r="Q191" i="16" s="1"/>
  <c r="M191" i="16"/>
  <c r="P190" i="16"/>
  <c r="Q190" i="16" s="1"/>
  <c r="M190" i="16"/>
  <c r="Q189" i="16"/>
  <c r="P189" i="16"/>
  <c r="M189" i="16"/>
  <c r="Q188" i="16"/>
  <c r="P188" i="16"/>
  <c r="M188" i="16"/>
  <c r="P187" i="16"/>
  <c r="Q187" i="16" s="1"/>
  <c r="M187" i="16"/>
  <c r="P186" i="16"/>
  <c r="Q186" i="16" s="1"/>
  <c r="M186" i="16"/>
  <c r="P185" i="16"/>
  <c r="Q185" i="16" s="1"/>
  <c r="M185" i="16"/>
  <c r="P184" i="16"/>
  <c r="Q184" i="16" s="1"/>
  <c r="M184" i="16"/>
  <c r="P183" i="16"/>
  <c r="Q183" i="16" s="1"/>
  <c r="M183" i="16"/>
  <c r="P182" i="16"/>
  <c r="Q182" i="16" s="1"/>
  <c r="M182" i="16"/>
  <c r="Q181" i="16"/>
  <c r="P181" i="16"/>
  <c r="M181" i="16"/>
  <c r="Q180" i="16"/>
  <c r="P180" i="16"/>
  <c r="M180" i="16"/>
  <c r="P179" i="16"/>
  <c r="Q179" i="16" s="1"/>
  <c r="M179" i="16"/>
  <c r="P178" i="16"/>
  <c r="Q178" i="16" s="1"/>
  <c r="M178" i="16"/>
  <c r="P177" i="16"/>
  <c r="Q177" i="16" s="1"/>
  <c r="M177" i="16"/>
  <c r="P176" i="16"/>
  <c r="Q176" i="16" s="1"/>
  <c r="M176" i="16"/>
  <c r="P175" i="16"/>
  <c r="Q175" i="16" s="1"/>
  <c r="M175" i="16"/>
  <c r="P174" i="16"/>
  <c r="Q174" i="16" s="1"/>
  <c r="M174" i="16"/>
  <c r="Q173" i="16"/>
  <c r="P173" i="16"/>
  <c r="M173" i="16"/>
  <c r="Q172" i="16"/>
  <c r="P172" i="16"/>
  <c r="M172" i="16"/>
  <c r="P171" i="16"/>
  <c r="Q171" i="16" s="1"/>
  <c r="M171" i="16"/>
  <c r="P170" i="16"/>
  <c r="Q170" i="16" s="1"/>
  <c r="M170" i="16"/>
  <c r="P169" i="16"/>
  <c r="Q169" i="16" s="1"/>
  <c r="M169" i="16"/>
  <c r="P168" i="16"/>
  <c r="Q168" i="16" s="1"/>
  <c r="M168" i="16"/>
  <c r="P167" i="16"/>
  <c r="Q167" i="16" s="1"/>
  <c r="M167" i="16"/>
  <c r="P166" i="16"/>
  <c r="Q166" i="16" s="1"/>
  <c r="M166" i="16"/>
  <c r="Q165" i="16"/>
  <c r="P165" i="16"/>
  <c r="M165" i="16"/>
  <c r="Q164" i="16"/>
  <c r="P164" i="16"/>
  <c r="M164" i="16"/>
  <c r="P163" i="16"/>
  <c r="Q163" i="16" s="1"/>
  <c r="M163" i="16"/>
  <c r="P162" i="16"/>
  <c r="Q162" i="16" s="1"/>
  <c r="M162" i="16"/>
  <c r="P161" i="16"/>
  <c r="Q161" i="16" s="1"/>
  <c r="M161" i="16"/>
  <c r="Q160" i="16"/>
  <c r="P160" i="16"/>
  <c r="M160" i="16"/>
  <c r="P159" i="16"/>
  <c r="Q159" i="16" s="1"/>
  <c r="M159" i="16"/>
  <c r="P158" i="16"/>
  <c r="Q158" i="16" s="1"/>
  <c r="M158" i="16"/>
  <c r="Q157" i="16"/>
  <c r="P157" i="16"/>
  <c r="M157" i="16"/>
  <c r="Q156" i="16"/>
  <c r="P156" i="16"/>
  <c r="M156" i="16"/>
  <c r="P155" i="16"/>
  <c r="Q155" i="16" s="1"/>
  <c r="M155" i="16"/>
  <c r="P154" i="16"/>
  <c r="Q154" i="16" s="1"/>
  <c r="M154" i="16"/>
  <c r="P153" i="16"/>
  <c r="Q153" i="16" s="1"/>
  <c r="M153" i="16"/>
  <c r="P152" i="16"/>
  <c r="Q152" i="16" s="1"/>
  <c r="M152" i="16"/>
  <c r="P151" i="16"/>
  <c r="Q151" i="16" s="1"/>
  <c r="M151" i="16"/>
  <c r="P150" i="16"/>
  <c r="Q150" i="16" s="1"/>
  <c r="M150" i="16"/>
  <c r="Q149" i="16"/>
  <c r="P149" i="16"/>
  <c r="M149" i="16"/>
  <c r="Q148" i="16"/>
  <c r="P148" i="16"/>
  <c r="M148" i="16"/>
  <c r="P147" i="16"/>
  <c r="Q147" i="16" s="1"/>
  <c r="M147" i="16"/>
  <c r="P146" i="16"/>
  <c r="Q146" i="16" s="1"/>
  <c r="M146" i="16"/>
  <c r="P145" i="16"/>
  <c r="Q145" i="16" s="1"/>
  <c r="M145" i="16"/>
  <c r="Q144" i="16"/>
  <c r="P144" i="16"/>
  <c r="M144" i="16"/>
  <c r="P143" i="16"/>
  <c r="Q143" i="16" s="1"/>
  <c r="M143" i="16"/>
  <c r="P142" i="16"/>
  <c r="Q142" i="16" s="1"/>
  <c r="M142" i="16"/>
  <c r="Q141" i="16"/>
  <c r="P141" i="16"/>
  <c r="M141" i="16"/>
  <c r="Q140" i="16"/>
  <c r="P140" i="16"/>
  <c r="M140" i="16"/>
  <c r="P139" i="16"/>
  <c r="Q139" i="16" s="1"/>
  <c r="M139" i="16"/>
  <c r="P138" i="16"/>
  <c r="Q138" i="16" s="1"/>
  <c r="M138" i="16"/>
  <c r="P137" i="16"/>
  <c r="Q137" i="16" s="1"/>
  <c r="M137" i="16"/>
  <c r="P136" i="16"/>
  <c r="Q136" i="16" s="1"/>
  <c r="M136" i="16"/>
  <c r="P135" i="16"/>
  <c r="Q135" i="16" s="1"/>
  <c r="M135" i="16"/>
  <c r="P134" i="16"/>
  <c r="Q134" i="16" s="1"/>
  <c r="M134" i="16"/>
  <c r="Q133" i="16"/>
  <c r="P133" i="16"/>
  <c r="M133" i="16"/>
  <c r="Q132" i="16"/>
  <c r="P132" i="16"/>
  <c r="M132" i="16"/>
  <c r="P131" i="16"/>
  <c r="Q131" i="16" s="1"/>
  <c r="M131" i="16"/>
  <c r="P130" i="16"/>
  <c r="Q130" i="16" s="1"/>
  <c r="M130" i="16"/>
  <c r="P129" i="16"/>
  <c r="Q129" i="16" s="1"/>
  <c r="M129" i="16"/>
  <c r="Q128" i="16"/>
  <c r="P128" i="16"/>
  <c r="M128" i="16"/>
  <c r="P127" i="16"/>
  <c r="Q127" i="16" s="1"/>
  <c r="M127" i="16"/>
  <c r="P126" i="16"/>
  <c r="Q126" i="16" s="1"/>
  <c r="M126" i="16"/>
  <c r="Q125" i="16"/>
  <c r="P125" i="16"/>
  <c r="M125" i="16"/>
  <c r="Q124" i="16"/>
  <c r="P124" i="16"/>
  <c r="M124" i="16"/>
  <c r="P123" i="16"/>
  <c r="Q123" i="16" s="1"/>
  <c r="M123" i="16"/>
  <c r="P122" i="16"/>
  <c r="Q122" i="16" s="1"/>
  <c r="M122" i="16"/>
  <c r="P121" i="16"/>
  <c r="Q121" i="16" s="1"/>
  <c r="M121" i="16"/>
  <c r="P120" i="16"/>
  <c r="Q120" i="16" s="1"/>
  <c r="M120" i="16"/>
  <c r="P119" i="16"/>
  <c r="Q119" i="16" s="1"/>
  <c r="M119" i="16"/>
  <c r="P118" i="16"/>
  <c r="Q118" i="16" s="1"/>
  <c r="M118" i="16"/>
  <c r="Q117" i="16"/>
  <c r="P117" i="16"/>
  <c r="M117" i="16"/>
  <c r="Q116" i="16"/>
  <c r="P116" i="16"/>
  <c r="M116" i="16"/>
  <c r="P115" i="16"/>
  <c r="Q115" i="16" s="1"/>
  <c r="M115" i="16"/>
  <c r="P114" i="16"/>
  <c r="Q114" i="16" s="1"/>
  <c r="M114" i="16"/>
  <c r="P113" i="16"/>
  <c r="Q113" i="16" s="1"/>
  <c r="M113" i="16"/>
  <c r="P112" i="16"/>
  <c r="Q112" i="16" s="1"/>
  <c r="M112" i="16"/>
  <c r="P111" i="16"/>
  <c r="Q111" i="16" s="1"/>
  <c r="M111" i="16"/>
  <c r="P110" i="16"/>
  <c r="Q110" i="16" s="1"/>
  <c r="M110" i="16"/>
  <c r="Q109" i="16"/>
  <c r="P109" i="16"/>
  <c r="M109" i="16"/>
  <c r="Q108" i="16"/>
  <c r="P108" i="16"/>
  <c r="M108" i="16"/>
  <c r="P107" i="16"/>
  <c r="Q107" i="16" s="1"/>
  <c r="M107" i="16"/>
  <c r="P106" i="16"/>
  <c r="Q106" i="16" s="1"/>
  <c r="M106" i="16"/>
  <c r="P105" i="16"/>
  <c r="Q105" i="16" s="1"/>
  <c r="M105" i="16"/>
  <c r="P104" i="16"/>
  <c r="Q104" i="16" s="1"/>
  <c r="M104" i="16"/>
  <c r="P103" i="16"/>
  <c r="Q103" i="16" s="1"/>
  <c r="M103" i="16"/>
  <c r="P102" i="16"/>
  <c r="Q102" i="16" s="1"/>
  <c r="M102" i="16"/>
  <c r="Q101" i="16"/>
  <c r="P101" i="16"/>
  <c r="M101" i="16"/>
  <c r="Q100" i="16"/>
  <c r="P100" i="16"/>
  <c r="M100" i="16"/>
  <c r="P99" i="16"/>
  <c r="Q99" i="16" s="1"/>
  <c r="M99" i="16"/>
  <c r="P98" i="16"/>
  <c r="Q98" i="16" s="1"/>
  <c r="M98" i="16"/>
  <c r="P97" i="16"/>
  <c r="Q97" i="16" s="1"/>
  <c r="M97" i="16"/>
  <c r="Q96" i="16"/>
  <c r="P96" i="16"/>
  <c r="M96" i="16"/>
  <c r="P95" i="16"/>
  <c r="Q95" i="16" s="1"/>
  <c r="M95" i="16"/>
  <c r="P94" i="16"/>
  <c r="Q94" i="16" s="1"/>
  <c r="M94" i="16"/>
  <c r="Q93" i="16"/>
  <c r="P93" i="16"/>
  <c r="M93" i="16"/>
  <c r="Q92" i="16"/>
  <c r="P92" i="16"/>
  <c r="M92" i="16"/>
  <c r="P91" i="16"/>
  <c r="Q91" i="16" s="1"/>
  <c r="M91" i="16"/>
  <c r="P90" i="16"/>
  <c r="Q90" i="16" s="1"/>
  <c r="M90" i="16"/>
  <c r="P89" i="16"/>
  <c r="Q89" i="16" s="1"/>
  <c r="M89" i="16"/>
  <c r="Q88" i="16"/>
  <c r="P88" i="16"/>
  <c r="M88" i="16"/>
  <c r="P87" i="16"/>
  <c r="Q87" i="16" s="1"/>
  <c r="M87" i="16"/>
  <c r="P86" i="16"/>
  <c r="Q86" i="16" s="1"/>
  <c r="M86" i="16"/>
  <c r="Q85" i="16"/>
  <c r="P85" i="16"/>
  <c r="M85" i="16"/>
  <c r="Q84" i="16"/>
  <c r="P84" i="16"/>
  <c r="M84" i="16"/>
  <c r="P83" i="16"/>
  <c r="Q83" i="16" s="1"/>
  <c r="M83" i="16"/>
  <c r="P82" i="16"/>
  <c r="Q82" i="16" s="1"/>
  <c r="M82" i="16"/>
  <c r="P81" i="16"/>
  <c r="Q81" i="16" s="1"/>
  <c r="M81" i="16"/>
  <c r="Q80" i="16"/>
  <c r="P80" i="16"/>
  <c r="M80" i="16"/>
  <c r="P79" i="16"/>
  <c r="Q79" i="16" s="1"/>
  <c r="M79" i="16"/>
  <c r="P78" i="16"/>
  <c r="Q78" i="16" s="1"/>
  <c r="M78" i="16"/>
  <c r="Q77" i="16"/>
  <c r="P77" i="16"/>
  <c r="M77" i="16"/>
  <c r="Q76" i="16"/>
  <c r="P76" i="16"/>
  <c r="M76" i="16"/>
  <c r="P75" i="16"/>
  <c r="Q75" i="16" s="1"/>
  <c r="M75" i="16"/>
  <c r="P74" i="16"/>
  <c r="Q74" i="16" s="1"/>
  <c r="M74" i="16"/>
  <c r="P73" i="16"/>
  <c r="Q73" i="16" s="1"/>
  <c r="M73" i="16"/>
  <c r="Q72" i="16"/>
  <c r="P72" i="16"/>
  <c r="M72" i="16"/>
  <c r="P71" i="16"/>
  <c r="Q71" i="16" s="1"/>
  <c r="M71" i="16"/>
  <c r="P70" i="16"/>
  <c r="Q70" i="16" s="1"/>
  <c r="M70" i="16"/>
  <c r="Q69" i="16"/>
  <c r="P69" i="16"/>
  <c r="M69" i="16"/>
  <c r="Q68" i="16"/>
  <c r="P68" i="16"/>
  <c r="M68" i="16"/>
  <c r="P67" i="16"/>
  <c r="Q67" i="16" s="1"/>
  <c r="M67" i="16"/>
  <c r="P66" i="16"/>
  <c r="Q66" i="16" s="1"/>
  <c r="M66" i="16"/>
  <c r="P65" i="16"/>
  <c r="Q65" i="16" s="1"/>
  <c r="M65" i="16"/>
  <c r="Q64" i="16"/>
  <c r="P64" i="16"/>
  <c r="M64" i="16"/>
  <c r="P63" i="16"/>
  <c r="Q63" i="16" s="1"/>
  <c r="M63" i="16"/>
  <c r="P62" i="16"/>
  <c r="Q62" i="16" s="1"/>
  <c r="M62" i="16"/>
  <c r="Q61" i="16"/>
  <c r="P61" i="16"/>
  <c r="M61" i="16"/>
  <c r="Q60" i="16"/>
  <c r="P60" i="16"/>
  <c r="M60" i="16"/>
  <c r="P59" i="16"/>
  <c r="Q59" i="16" s="1"/>
  <c r="M59" i="16"/>
  <c r="P58" i="16"/>
  <c r="Q58" i="16" s="1"/>
  <c r="M58" i="16"/>
  <c r="P57" i="16"/>
  <c r="Q57" i="16" s="1"/>
  <c r="M57" i="16"/>
  <c r="Q56" i="16"/>
  <c r="P56" i="16"/>
  <c r="M56" i="16"/>
  <c r="P55" i="16"/>
  <c r="Q55" i="16" s="1"/>
  <c r="M55" i="16"/>
  <c r="P54" i="16"/>
  <c r="Q54" i="16" s="1"/>
  <c r="M54" i="16"/>
  <c r="Q53" i="16"/>
  <c r="P53" i="16"/>
  <c r="M53" i="16"/>
  <c r="Q52" i="16"/>
  <c r="P52" i="16"/>
  <c r="M52" i="16"/>
  <c r="P51" i="16"/>
  <c r="Q51" i="16" s="1"/>
  <c r="M51" i="16"/>
  <c r="P50" i="16"/>
  <c r="Q50" i="16" s="1"/>
  <c r="M50" i="16"/>
  <c r="P49" i="16"/>
  <c r="Q49" i="16" s="1"/>
  <c r="M49" i="16"/>
  <c r="Q48" i="16"/>
  <c r="P48" i="16"/>
  <c r="M48" i="16"/>
  <c r="P47" i="16"/>
  <c r="Q47" i="16" s="1"/>
  <c r="M47" i="16"/>
  <c r="P46" i="16"/>
  <c r="Q46" i="16" s="1"/>
  <c r="M46" i="16"/>
  <c r="Q45" i="16"/>
  <c r="P45" i="16"/>
  <c r="M45" i="16"/>
  <c r="Q44" i="16"/>
  <c r="P44" i="16"/>
  <c r="M44" i="16"/>
  <c r="P43" i="16"/>
  <c r="Q43" i="16" s="1"/>
  <c r="M43" i="16"/>
  <c r="P42" i="16"/>
  <c r="Q42" i="16" s="1"/>
  <c r="M42" i="16"/>
  <c r="P41" i="16"/>
  <c r="Q41" i="16" s="1"/>
  <c r="M41" i="16"/>
  <c r="Q40" i="16"/>
  <c r="P40" i="16"/>
  <c r="M40" i="16"/>
  <c r="P39" i="16"/>
  <c r="Q39" i="16" s="1"/>
  <c r="M39" i="16"/>
  <c r="P38" i="16"/>
  <c r="Q38" i="16" s="1"/>
  <c r="M38" i="16"/>
  <c r="Q37" i="16"/>
  <c r="P37" i="16"/>
  <c r="M37" i="16"/>
  <c r="Q36" i="16"/>
  <c r="P36" i="16"/>
  <c r="M36" i="16"/>
  <c r="P35" i="16"/>
  <c r="Q35" i="16" s="1"/>
  <c r="M35" i="16"/>
  <c r="P34" i="16"/>
  <c r="Q34" i="16" s="1"/>
  <c r="M34" i="16"/>
  <c r="P33" i="16"/>
  <c r="Q33" i="16" s="1"/>
  <c r="M33" i="16"/>
  <c r="Q32" i="16"/>
  <c r="P32" i="16"/>
  <c r="M32" i="16"/>
  <c r="P31" i="16"/>
  <c r="Q31" i="16" s="1"/>
  <c r="M31" i="16"/>
  <c r="P30" i="16"/>
  <c r="Q30" i="16" s="1"/>
  <c r="M30" i="16"/>
  <c r="Q29" i="16"/>
  <c r="P29" i="16"/>
  <c r="M29" i="16"/>
  <c r="Q28" i="16"/>
  <c r="P28" i="16"/>
  <c r="M28" i="16"/>
  <c r="P27" i="16"/>
  <c r="Q27" i="16" s="1"/>
  <c r="M27" i="16"/>
  <c r="P26" i="16"/>
  <c r="Q26" i="16" s="1"/>
  <c r="M26" i="16"/>
  <c r="P25" i="16"/>
  <c r="Q25" i="16" s="1"/>
  <c r="M25" i="16"/>
  <c r="Q24" i="16"/>
  <c r="P24" i="16"/>
  <c r="M24" i="16"/>
  <c r="P23" i="16"/>
  <c r="Q23" i="16" s="1"/>
  <c r="M23" i="16"/>
  <c r="P22" i="16"/>
  <c r="Q22" i="16" s="1"/>
  <c r="M22" i="16"/>
  <c r="Q21" i="16"/>
  <c r="P21" i="16"/>
  <c r="M21" i="16"/>
  <c r="Q20" i="16"/>
  <c r="P20" i="16"/>
  <c r="M20" i="16"/>
  <c r="P19" i="16"/>
  <c r="Q19" i="16" s="1"/>
  <c r="M19" i="16"/>
  <c r="P18" i="16"/>
  <c r="Q18" i="16" s="1"/>
  <c r="M18" i="16"/>
  <c r="P17" i="16"/>
  <c r="Q17" i="16" s="1"/>
  <c r="M17" i="16"/>
  <c r="Q16" i="16"/>
  <c r="P16" i="16"/>
  <c r="M16" i="16"/>
  <c r="P15" i="16"/>
  <c r="Q15" i="16" s="1"/>
  <c r="M15" i="16"/>
  <c r="P14" i="16"/>
  <c r="Q14" i="16" s="1"/>
  <c r="M14" i="16"/>
  <c r="Q13" i="16"/>
  <c r="P13" i="16"/>
  <c r="M13" i="16"/>
  <c r="Q12" i="16"/>
  <c r="P12" i="16"/>
  <c r="M12" i="16"/>
  <c r="P11" i="16"/>
  <c r="Q11" i="16" s="1"/>
  <c r="M11" i="16"/>
  <c r="W108" i="17" l="1"/>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W304" i="17"/>
  <c r="W305" i="17"/>
  <c r="W306" i="17"/>
  <c r="Q5" i="20" l="1"/>
  <c r="Q4" i="20"/>
  <c r="Q6" i="20"/>
  <c r="Q48" i="27" a="1"/>
  <c r="Q530" i="27" a="1"/>
  <c r="Q851" i="27" a="1"/>
  <c r="Q1462" i="20" a="1"/>
  <c r="Q487" i="27" a="1"/>
  <c r="Q61" i="27" a="1"/>
  <c r="Q532" i="27" a="1"/>
  <c r="Q1240" i="20" a="1"/>
  <c r="Q1613" i="20" a="1"/>
  <c r="Q1516" i="20" a="1"/>
  <c r="Q1773" i="20" a="1"/>
  <c r="Q1787" i="20" a="1"/>
  <c r="Q1697" i="20" a="1"/>
  <c r="Q1731" i="20" a="1"/>
  <c r="Q1514" i="20" a="1"/>
  <c r="Q490" i="27" a="1"/>
  <c r="Q511" i="27" a="1"/>
  <c r="Q971" i="27" a="1"/>
  <c r="Q460" i="27" a="1"/>
  <c r="Q529" i="27" a="1"/>
  <c r="Q1763" i="20" a="1"/>
  <c r="Q359" i="27" a="1"/>
  <c r="Q1603" i="20" a="1"/>
  <c r="Q1431" i="20" a="1"/>
  <c r="Q583" i="27" a="1"/>
  <c r="Q531" i="27" a="1"/>
  <c r="Q1638" i="20" a="1"/>
  <c r="Q2129" i="20" a="1"/>
  <c r="Q2093" i="20" a="1"/>
  <c r="Q1958" i="20" a="1"/>
  <c r="Q1562" i="20" a="1"/>
  <c r="Q598" i="27" a="1"/>
  <c r="Q533" i="27" a="1"/>
  <c r="Q907" i="27" a="1"/>
  <c r="Q383" i="27" a="1"/>
  <c r="Q2085" i="20" a="1"/>
  <c r="Q1720" i="20" a="1"/>
  <c r="Q1433" i="20" a="1"/>
  <c r="Q32" i="27" a="1"/>
  <c r="Q1665" i="20" a="1"/>
  <c r="Q1520" i="20" a="1"/>
  <c r="Q1726" i="20" a="1"/>
  <c r="Q849" i="27" a="1"/>
  <c r="Q482" i="27" a="1"/>
  <c r="Q1241" i="20" a="1"/>
  <c r="Q646" i="27" a="1"/>
  <c r="Q2027" i="20" a="1"/>
  <c r="Q1746" i="20" a="1"/>
  <c r="Q1766" i="20" a="1"/>
  <c r="Q714" i="27" a="1"/>
  <c r="Q896" i="27" a="1"/>
  <c r="Q2144" i="20" a="1"/>
  <c r="Q2134" i="20" a="1"/>
  <c r="Q571" i="27" a="1"/>
  <c r="Q544" i="27" a="1"/>
  <c r="Q2055" i="20" a="1"/>
  <c r="Q1521" i="20" a="1"/>
  <c r="Q540" i="27" a="1"/>
  <c r="Q1586" i="20" a="1"/>
  <c r="Q595" i="27" a="1"/>
  <c r="Q617" i="27" a="1"/>
  <c r="Q1747" i="20" a="1"/>
  <c r="Q1727" i="20" a="1"/>
  <c r="Q1760" i="20" a="1"/>
  <c r="Q1960" i="20" a="1"/>
  <c r="Q1776" i="20" a="1"/>
  <c r="Q1737" i="20" a="1"/>
  <c r="Q806" i="27" a="1"/>
  <c r="Q1781" i="20" a="1"/>
  <c r="Q1404" i="20" a="1"/>
  <c r="Q616" i="27" a="1"/>
  <c r="Q1699" i="20" a="1"/>
  <c r="Q357" i="27" a="1"/>
  <c r="Q1918" i="20" a="1"/>
  <c r="Q1605" i="20" a="1"/>
  <c r="Q1762" i="20" a="1"/>
  <c r="Q876" i="27" a="1"/>
  <c r="Q771" i="27" a="1"/>
  <c r="Q336" i="27" a="1"/>
  <c r="Q1984" i="20" a="1"/>
  <c r="Q509" i="27" a="1"/>
  <c r="Q967" i="27" a="1"/>
  <c r="Q750" i="27" a="1"/>
  <c r="Q538" i="27" a="1"/>
  <c r="Q1648" i="20" a="1"/>
  <c r="Q1878" i="20" a="1"/>
  <c r="Q570" i="27" a="1"/>
  <c r="Q599" i="27" a="1"/>
  <c r="Q604" i="27" a="1"/>
  <c r="Q905" i="27" a="1"/>
  <c r="Q1729" i="20" a="1"/>
  <c r="Q435" i="27" a="1"/>
  <c r="Q782" i="27" a="1"/>
  <c r="Q922" i="27" a="1"/>
  <c r="Q1791" i="20" a="1"/>
  <c r="Q602" i="27" a="1"/>
  <c r="Q1860" i="20" a="1"/>
  <c r="Q1688" i="20" a="1"/>
  <c r="Q1711" i="20" a="1"/>
  <c r="Q1646" i="20" a="1"/>
  <c r="Q2094" i="20" a="1"/>
  <c r="Q587" i="27" a="1"/>
  <c r="Q2088" i="20" a="1"/>
  <c r="Q499" i="27" a="1"/>
  <c r="Q564" i="27" a="1"/>
  <c r="Q284" i="27" a="1"/>
  <c r="Q2073" i="20" a="1"/>
  <c r="Q2145" i="20" a="1"/>
  <c r="Q793" i="27" a="1"/>
  <c r="Q2035" i="20" a="1"/>
  <c r="Q1636" i="20" a="1"/>
  <c r="Q317" i="27" a="1"/>
  <c r="Q549" i="27" a="1"/>
  <c r="Q2102" i="20" a="1"/>
  <c r="Q1710" i="20" a="1"/>
  <c r="Q488" i="27" a="1"/>
  <c r="Q2074" i="20" a="1"/>
  <c r="Q979" i="27" a="1"/>
  <c r="Q1709" i="20" a="1"/>
  <c r="Q761" i="27" a="1"/>
  <c r="Q808" i="27" a="1"/>
  <c r="Q894" i="27" a="1"/>
  <c r="Q581" i="27" a="1"/>
  <c r="Q1658" i="20" a="1"/>
  <c r="Q610" i="27" a="1"/>
  <c r="Q1928" i="20" a="1"/>
  <c r="Q436" i="27" a="1"/>
  <c r="Q731" i="27" a="1"/>
  <c r="Q1970" i="20" a="1"/>
  <c r="Q1794" i="20" a="1"/>
  <c r="Q1707" i="20" a="1"/>
  <c r="Q447" i="27" a="1"/>
  <c r="Q2052" i="20" a="1"/>
  <c r="Q1949" i="20" a="1"/>
  <c r="Q2072" i="20" a="1"/>
  <c r="Q974" i="27" a="1"/>
  <c r="Q1738" i="20" a="1"/>
  <c r="Q713" i="27" a="1"/>
  <c r="Q1515" i="20" a="1"/>
  <c r="Q465" i="27" a="1"/>
  <c r="Q1211" i="20" a="1"/>
  <c r="Q600" i="27" a="1"/>
  <c r="Q1736" i="20" a="1"/>
  <c r="Q459" i="27" a="1"/>
  <c r="Q1764" i="20" a="1"/>
  <c r="Q712" i="27" a="1"/>
  <c r="Q560" i="27" a="1"/>
  <c r="Q858" i="27" a="1"/>
  <c r="Q1461" i="20" a="1"/>
  <c r="Q226" i="27" a="1"/>
  <c r="Q1985" i="20" a="1"/>
  <c r="Q566" i="27" a="1"/>
  <c r="Q1213" i="20" a="1"/>
  <c r="Q1691" i="20" a="1"/>
  <c r="Q554" i="27" a="1"/>
  <c r="Q481" i="27" a="1"/>
  <c r="Q1403" i="20" a="1"/>
  <c r="Q760" i="27" a="1"/>
  <c r="Q1519" i="20" a="1"/>
  <c r="Q521" i="27" a="1"/>
  <c r="Q234" i="27" a="1"/>
  <c r="Q1959" i="20" a="1"/>
  <c r="Q1694" i="20" a="1"/>
  <c r="Q914" i="27" a="1"/>
  <c r="Q326" i="27" a="1"/>
  <c r="Q1759" i="20" a="1"/>
  <c r="Q545" i="27" a="1"/>
  <c r="Q341" i="27" a="1"/>
  <c r="Q978" i="27" a="1"/>
  <c r="Q2099" i="20" a="1"/>
  <c r="Q898" i="27" a="1"/>
  <c r="Q2124" i="20" a="1"/>
  <c r="Q1695" i="20" a="1"/>
  <c r="Q938" i="27" a="1"/>
  <c r="Q556" i="27" a="1"/>
  <c r="Q730" i="27" a="1"/>
  <c r="Q2151" i="20" a="1"/>
  <c r="Q1552" i="20" a="1"/>
  <c r="Q1627" i="20" a="1"/>
  <c r="Q1495" i="20" a="1"/>
  <c r="Q437" i="27" a="1"/>
  <c r="Q1722" i="20" a="1"/>
  <c r="Q342" i="27" a="1"/>
  <c r="Q559" i="27" a="1"/>
  <c r="Q698" i="27" a="1"/>
  <c r="Q2115" i="20" a="1"/>
  <c r="Q1774" i="20" a="1"/>
  <c r="Q740" i="27" a="1"/>
  <c r="Q1730" i="20" a="1"/>
  <c r="Q2029" i="20" a="1"/>
  <c r="Q1723" i="20" a="1"/>
  <c r="Q2038" i="20" a="1"/>
  <c r="Q497" i="27" a="1"/>
  <c r="Q908" i="27" a="1"/>
  <c r="Q594" i="27" a="1"/>
  <c r="Q337" i="27" a="1"/>
  <c r="Q973" i="27" a="1"/>
  <c r="Q966" i="27" a="1"/>
  <c r="Q1748" i="20" a="1"/>
  <c r="Q1890" i="20" a="1"/>
  <c r="Q1775" i="20" a="1"/>
  <c r="Q253" i="27" a="1"/>
  <c r="Q1753" i="20" a="1"/>
  <c r="Q1657" i="20" a="1"/>
  <c r="Q1909" i="20" a="1"/>
  <c r="Q495" i="27" a="1"/>
  <c r="Q1210" i="20" a="1"/>
  <c r="Q1735" i="20" a="1"/>
  <c r="Q592" i="27" a="1"/>
  <c r="Q1413" i="20" a="1"/>
  <c r="Q2152" i="20" a="1"/>
  <c r="Q1767" i="20" a="1"/>
  <c r="Q965" i="27" a="1"/>
  <c r="Q425" i="27" a="1"/>
  <c r="Q964" i="27" a="1"/>
  <c r="Q2155" i="20" a="1"/>
  <c r="Q586" i="27" a="1"/>
  <c r="Q1721" i="20" a="1"/>
  <c r="Q615" i="27" a="1"/>
  <c r="Q1790" i="20" a="1"/>
  <c r="Q2087" i="20" a="1"/>
  <c r="Q33" i="27" a="1"/>
  <c r="Q1744" i="20" a="1"/>
  <c r="Q558" i="27" a="1"/>
  <c r="Q606" i="27" a="1"/>
  <c r="Q2054" i="20" a="1"/>
  <c r="Q699" i="27" a="1"/>
  <c r="Q328" i="27" a="1"/>
  <c r="Q1770" i="20" a="1"/>
  <c r="Q2116" i="20" a="1"/>
  <c r="Q1494" i="20" a="1"/>
  <c r="Q236" i="27" a="1"/>
  <c r="Q874" i="27" a="1"/>
  <c r="Q1687" i="20" a="1"/>
  <c r="Q483" i="27" a="1"/>
  <c r="Q968" i="27" a="1"/>
  <c r="Q1908" i="20" a="1"/>
  <c r="Q1768" i="20" a="1"/>
  <c r="Q969" i="27" a="1"/>
  <c r="Q2153" i="20" a="1"/>
  <c r="Q2081" i="20" a="1"/>
  <c r="Q235" i="27" a="1"/>
  <c r="Q2080" i="20" a="1"/>
  <c r="Q367" i="27" a="1"/>
  <c r="Q283" i="27" a="1"/>
  <c r="Q749" i="27" a="1"/>
  <c r="Q857" i="27" a="1"/>
  <c r="Q1917" i="20" a="1"/>
  <c r="Q2149" i="20" a="1"/>
  <c r="Q542" i="27" a="1"/>
  <c r="Q584" i="27" a="1"/>
  <c r="Q2091" i="20" a="1"/>
  <c r="Q1750" i="20" a="1"/>
  <c r="Q1505" i="20" a="1"/>
  <c r="Q2112" i="20" a="1"/>
  <c r="Q1771" i="20" a="1"/>
  <c r="Q875" i="27" a="1"/>
  <c r="Q860" i="27" a="1"/>
  <c r="Q2086" i="20" a="1"/>
  <c r="Q1969" i="20" a="1"/>
  <c r="Q1614" i="20" a="1"/>
  <c r="Q574" i="27" a="1"/>
  <c r="Q1996" i="20" a="1"/>
  <c r="Q1604" i="20" a="1"/>
  <c r="Q1857" i="20" a="1"/>
  <c r="Q2096" i="20" a="1"/>
  <c r="Q591" i="27" a="1"/>
  <c r="Q1560" i="20" a="1"/>
  <c r="Q2157" i="20" a="1"/>
  <c r="Q915" i="27" a="1"/>
  <c r="Q1777" i="20" a="1"/>
  <c r="Q1414" i="20" a="1"/>
  <c r="Q2026" i="20" a="1"/>
  <c r="Q780" i="27" a="1"/>
  <c r="Q1824" i="20" a="1"/>
  <c r="Q947" i="27" a="1"/>
  <c r="Q910" i="27" a="1"/>
  <c r="Q934" i="27" a="1"/>
  <c r="Q601" i="27" a="1"/>
  <c r="Q850" i="27" a="1"/>
  <c r="Q741" i="27" a="1"/>
  <c r="Q1783" i="20" a="1"/>
  <c r="Q859" i="27" a="1"/>
  <c r="Q904" i="27" a="1"/>
  <c r="Q924" i="27" a="1"/>
  <c r="Q1700" i="20" a="1"/>
  <c r="Q609" i="27" a="1"/>
  <c r="Q648" i="27" a="1"/>
  <c r="Q1772" i="20" a="1"/>
  <c r="Q807" i="27" a="1"/>
  <c r="Q1637" i="20" a="1"/>
  <c r="Q513" i="27" a="1"/>
  <c r="Q366" i="27" a="1"/>
  <c r="Q951" i="27" a="1"/>
  <c r="Q374" i="27" a="1"/>
  <c r="Q1625" i="20" a="1"/>
  <c r="Q975" i="27" a="1"/>
  <c r="Q449" i="27" a="1"/>
  <c r="Q546" i="27" a="1"/>
  <c r="Q1795" i="20" a="1"/>
  <c r="Q1545" i="20" a="1"/>
  <c r="Q813" i="27" a="1"/>
  <c r="Q553" i="27" a="1"/>
  <c r="Q682" i="27" a="1"/>
  <c r="Q1543" i="20" a="1"/>
  <c r="Q923" i="27" a="1"/>
  <c r="Q906" i="27" a="1"/>
  <c r="Q1561" i="20" a="1"/>
  <c r="Q818" i="27" a="1"/>
  <c r="Q510" i="27" a="1"/>
  <c r="Q382" i="27" a="1"/>
  <c r="Q2156" i="20" a="1"/>
  <c r="Q557" i="27" a="1"/>
  <c r="Q1675" i="20" a="1"/>
  <c r="Q225" i="27" a="1"/>
  <c r="Q548" i="27" a="1"/>
  <c r="Q1412" i="20" a="1"/>
  <c r="Q1877" i="20" a="1"/>
  <c r="Q1793" i="20" a="1"/>
  <c r="Q732" i="27" a="1"/>
  <c r="Q937" i="27" a="1"/>
  <c r="Q1432" i="20" a="1"/>
  <c r="Q739" i="27" a="1"/>
  <c r="Q507" i="27" a="1"/>
  <c r="Q2150" i="20" a="1"/>
  <c r="Q972" i="27" a="1"/>
  <c r="Q1591" i="20" a="1"/>
  <c r="Q408" i="27" a="1"/>
  <c r="Q541" i="27" a="1"/>
  <c r="Q2083" i="20" a="1"/>
  <c r="Q2084" i="20" a="1"/>
  <c r="Q890" i="27" a="1"/>
  <c r="Q2143" i="20" a="1"/>
  <c r="Q1752" i="20" a="1"/>
  <c r="Q1537" i="20" a="1"/>
  <c r="Q1891" i="20" a="1"/>
  <c r="Q612" i="27" a="1"/>
  <c r="Q512" i="27" a="1"/>
  <c r="Q948" i="27" a="1"/>
  <c r="Q590" i="27" a="1"/>
  <c r="Q680" i="27" a="1"/>
  <c r="Q877" i="27" a="1"/>
  <c r="Q611" i="27" a="1"/>
  <c r="Q603" i="27" a="1"/>
  <c r="Q2068" i="20" a="1"/>
  <c r="Q565" i="27" a="1"/>
  <c r="Q976" i="27" a="1"/>
  <c r="Q2095" i="20" a="1"/>
  <c r="Q678" i="27" a="1"/>
  <c r="Q647" i="27" a="1"/>
  <c r="Q2076" i="20" a="1"/>
  <c r="Q1708" i="20" a="1"/>
  <c r="Q35" i="27" a="1"/>
  <c r="Q918" i="27" a="1"/>
  <c r="Q1789" i="20" a="1"/>
  <c r="Q517" i="27" a="1"/>
  <c r="Q1689" i="20" a="1"/>
  <c r="Q535" i="27" a="1"/>
  <c r="Q479" i="27" a="1"/>
  <c r="Q921" i="27" a="1"/>
  <c r="Q519" i="27" a="1"/>
  <c r="Q1732" i="20" a="1"/>
  <c r="Q543" i="27" a="1"/>
  <c r="Q1668" i="20" a="1"/>
  <c r="Q1991" i="20" a="1"/>
  <c r="Q759" i="27" a="1"/>
  <c r="Q902" i="27" a="1"/>
  <c r="Q593" i="27" a="1"/>
  <c r="Q1938" i="20" a="1"/>
  <c r="Q1536" i="20" a="1"/>
  <c r="Q1745" i="20" a="1"/>
  <c r="Q2113" i="20" a="1"/>
  <c r="Q1761" i="20" a="1"/>
  <c r="Q1504" i="20" a="1"/>
  <c r="Q413" i="27" a="1"/>
  <c r="Q375" i="27" a="1"/>
  <c r="Q1673" i="20" a="1"/>
  <c r="Q1743" i="20" a="1"/>
  <c r="Q575" i="27" a="1"/>
  <c r="Q318" i="27" a="1"/>
  <c r="Q552" i="27" a="1"/>
  <c r="Q1661" i="20" a="1"/>
  <c r="Q791" i="27" a="1"/>
  <c r="Q1785" i="20" a="1"/>
  <c r="Q1765" i="20" a="1"/>
  <c r="Q2082" i="20" a="1"/>
  <c r="Q1666" i="20" a="1"/>
  <c r="Q970" i="27" a="1"/>
  <c r="Q316" i="27" a="1"/>
  <c r="Q327" i="27" a="1"/>
  <c r="Q426" i="27" a="1"/>
  <c r="Q901" i="27" a="1"/>
  <c r="Q1778" i="20" a="1"/>
  <c r="Q516" i="27" a="1"/>
  <c r="Q63" i="27" a="1"/>
  <c r="Q589" i="27" a="1"/>
  <c r="Q1724" i="20" a="1"/>
  <c r="Q1858" i="20" a="1"/>
  <c r="Q607" i="27" a="1"/>
  <c r="Q1659" i="20" a="1"/>
  <c r="Q34" i="27" a="1"/>
  <c r="Q1496" i="20" a="1"/>
  <c r="Q679" i="27" a="1"/>
  <c r="Q1239" i="20" a="1"/>
  <c r="Q1788" i="20" a="1"/>
  <c r="Q2110" i="20" a="1"/>
  <c r="Q1506" i="20" a="1"/>
  <c r="Q1460" i="20" a="1"/>
  <c r="Q1643" i="20" a="1"/>
  <c r="Q751" i="27" a="1"/>
  <c r="Q1734" i="20" a="1"/>
  <c r="Q1674" i="20" a="1"/>
  <c r="Q1929" i="20" a="1"/>
  <c r="Q932" i="27" a="1"/>
  <c r="Q458" i="27" a="1"/>
  <c r="Q608" i="27" a="1"/>
  <c r="Q2147" i="20" a="1"/>
  <c r="Q1948" i="20" a="1"/>
  <c r="Q909" i="27" a="1"/>
  <c r="Q448" i="27" a="1"/>
  <c r="Q1685" i="20" a="1"/>
  <c r="Q1728" i="20" a="1"/>
  <c r="Q2037" i="20" a="1"/>
  <c r="Q792" i="27" a="1"/>
  <c r="Q365" i="27" a="1"/>
  <c r="Q596" i="27" a="1"/>
  <c r="Q1751" i="20" a="1"/>
  <c r="Q897" i="27" a="1"/>
  <c r="Q2053" i="20" a="1"/>
  <c r="Q2101" i="20" a="1"/>
  <c r="Q1769" i="20" a="1"/>
  <c r="Q254" i="27" a="1"/>
  <c r="Q1551" i="20" a="1"/>
  <c r="Q1910" i="20" a="1"/>
  <c r="Q2092" i="20" a="1"/>
  <c r="Q1713" i="20" a="1"/>
  <c r="Q605" i="27" a="1"/>
  <c r="Q588" i="27" a="1"/>
  <c r="Q614" i="27" a="1"/>
  <c r="Q913" i="27" a="1"/>
  <c r="Q1919" i="20" a="1"/>
  <c r="Q935" i="27" a="1"/>
  <c r="Q1535" i="20" a="1"/>
  <c r="Q1749" i="20" a="1"/>
  <c r="Q343" i="27" a="1"/>
  <c r="Q62" i="27" a="1"/>
  <c r="Q1718" i="20" a="1"/>
  <c r="Q1856" i="20" a="1"/>
  <c r="Q900" i="27" a="1"/>
  <c r="Q568" i="27" a="1"/>
  <c r="Q550" i="27" a="1"/>
  <c r="Q1553" i="20" a="1"/>
  <c r="Q582" i="27" a="1"/>
  <c r="Q1986" i="20" a="1"/>
  <c r="Q522" i="27" a="1"/>
  <c r="Q2100" i="20" a="1"/>
  <c r="Q1876" i="20" a="1"/>
  <c r="Q1786" i="20" a="1"/>
  <c r="Q916" i="27" a="1"/>
  <c r="Q282" i="27" a="1"/>
  <c r="Q933" i="27" a="1"/>
  <c r="Q384" i="27" a="1"/>
  <c r="Q848" i="27" a="1"/>
  <c r="Q1971" i="20" a="1"/>
  <c r="Q573" i="27" a="1"/>
  <c r="Q700" i="27" a="1"/>
  <c r="Q1626" i="20" a="1"/>
  <c r="Q1825" i="20" a="1"/>
  <c r="Q2154" i="20" a="1"/>
  <c r="Q1212" i="20" a="1"/>
  <c r="Q1947" i="20" a="1"/>
  <c r="Q567" i="27" a="1"/>
  <c r="Q1780" i="20" a="1"/>
  <c r="Q2036" i="20" a="1"/>
  <c r="Q358" i="27" a="1"/>
  <c r="Q2078" i="20" a="1"/>
  <c r="Q1927" i="20" a="1"/>
  <c r="Q1784" i="20" a="1"/>
  <c r="Q920" i="27" a="1"/>
  <c r="Q895" i="27" a="1"/>
  <c r="Q781" i="27" a="1"/>
  <c r="Q613" i="27" a="1"/>
  <c r="Q1782" i="20" a="1"/>
  <c r="Q551" i="27" a="1"/>
  <c r="Q427" i="27" a="1"/>
  <c r="Q769" i="27" a="1"/>
  <c r="Q903" i="27" a="1"/>
  <c r="Q1544" i="20" a="1"/>
  <c r="Q572" i="27" a="1"/>
  <c r="Q1660" i="20" a="1"/>
  <c r="Q1792" i="20" a="1"/>
  <c r="Q1742" i="20" a="1"/>
  <c r="Q1677" i="20" a="1"/>
  <c r="Q2075" i="20" a="1"/>
  <c r="Q1716" i="20" a="1"/>
  <c r="Q2125" i="20" a="1"/>
  <c r="Q597" i="27" a="1"/>
  <c r="Q770" i="27" a="1"/>
  <c r="Q2148" i="20" a="1"/>
  <c r="Q1704" i="20" a="1"/>
  <c r="Q1892" i="20" a="1"/>
  <c r="Q2028" i="20" a="1"/>
  <c r="Q1826" i="20" a="1"/>
  <c r="Q338" i="27" a="1"/>
  <c r="Q373" i="27" a="1"/>
  <c r="Q1939" i="20" a="1"/>
  <c r="Q577" i="27" a="1"/>
  <c r="Q917" i="27" a="1"/>
  <c r="Q2098" i="20" a="1"/>
  <c r="Q1779" i="20" a="1"/>
  <c r="Q1719" i="20" a="1"/>
  <c r="Q1615" i="20" a="1"/>
  <c r="Q1755" i="20" a="1"/>
  <c r="Q2142" i="20" a="1"/>
  <c r="Q977" i="27" a="1"/>
  <c r="Q569" i="27" a="1"/>
  <c r="Q496" i="27" a="1"/>
  <c r="Q255" i="27" a="1"/>
  <c r="Q2079" i="20" a="1"/>
  <c r="Q2126" i="20" a="1"/>
  <c r="Q480" i="27" a="1"/>
  <c r="Q1937" i="20" a="1"/>
  <c r="Q468" i="27" a="1"/>
  <c r="Q470" i="27" a="1"/>
  <c r="Q2111" i="20" a="1"/>
  <c r="Q526" i="27" a="1"/>
  <c r="Q946" i="27" a="1"/>
  <c r="Q2146" i="20" a="1"/>
  <c r="Q585" i="27" a="1"/>
  <c r="Q956" i="27" a="1"/>
  <c r="Q1690" i="20" a="1"/>
  <c r="Q1763" i="20" l="1"/>
  <c r="Q2113" i="20"/>
  <c r="Q2116" i="20"/>
  <c r="Q1970" i="20"/>
  <c r="Q2150" i="20"/>
  <c r="Q1985" i="20"/>
  <c r="Q1892" i="20"/>
  <c r="Q1825" i="20"/>
  <c r="Q2035" i="20"/>
  <c r="Q1750" i="20"/>
  <c r="Q1788" i="20"/>
  <c r="Q1775" i="20"/>
  <c r="Q1627" i="20"/>
  <c r="Q1648" i="20"/>
  <c r="Q1710" i="20"/>
  <c r="Q1728" i="20"/>
  <c r="Q1666" i="20"/>
  <c r="Q1660" i="20"/>
  <c r="Q1543" i="20"/>
  <c r="Q1699" i="20"/>
  <c r="Q1677" i="20"/>
  <c r="Q1433" i="20"/>
  <c r="Q1673" i="20"/>
  <c r="Q2112" i="20"/>
  <c r="Q2146" i="20"/>
  <c r="Q1876" i="20"/>
  <c r="Q1793" i="20"/>
  <c r="Q1747" i="20"/>
  <c r="Q1772" i="20"/>
  <c r="Q1927" i="20"/>
  <c r="Q1614" i="20"/>
  <c r="Q1959" i="20"/>
  <c r="Q1657" i="20"/>
  <c r="Q1586" i="20"/>
  <c r="Q1668" i="20"/>
  <c r="Q1638" i="20"/>
  <c r="Q1414" i="20"/>
  <c r="Q1960" i="20"/>
  <c r="Q1636" i="20"/>
  <c r="Q1562" i="20"/>
  <c r="Q1659" i="20"/>
  <c r="Q1625" i="20"/>
  <c r="Q1516" i="20"/>
  <c r="Q1604" i="20"/>
  <c r="Q2147" i="20"/>
  <c r="Q1789" i="20"/>
  <c r="Q1743" i="20"/>
  <c r="Q1552" i="20"/>
  <c r="Q1495" i="20"/>
  <c r="Q1240" i="20"/>
  <c r="Q2076" i="20"/>
  <c r="Q1776" i="20"/>
  <c r="Q1824" i="20"/>
  <c r="Q1462" i="20"/>
  <c r="Q2101" i="20"/>
  <c r="Q2073" i="20"/>
  <c r="Q1971" i="20"/>
  <c r="Q1991" i="20"/>
  <c r="Q1762" i="20"/>
  <c r="Q1691" i="20"/>
  <c r="Q1535" i="20"/>
  <c r="Q1643" i="20"/>
  <c r="Q1780" i="20"/>
  <c r="Q1519" i="20"/>
  <c r="Q1688" i="20"/>
  <c r="Q1732" i="20"/>
  <c r="Q1603" i="20"/>
  <c r="Q2126" i="20"/>
  <c r="Q1958" i="20"/>
  <c r="Q1781" i="20"/>
  <c r="Q1514" i="20"/>
  <c r="Q1561" i="20"/>
  <c r="Q2129" i="20"/>
  <c r="Q1745" i="20"/>
  <c r="Q2072" i="20"/>
  <c r="Q1551" i="20"/>
  <c r="Q2087" i="20"/>
  <c r="Q2100" i="20"/>
  <c r="Q2155" i="20"/>
  <c r="Q2142" i="20"/>
  <c r="Q1969" i="20"/>
  <c r="Q1860" i="20"/>
  <c r="Q1785" i="20"/>
  <c r="Q1909" i="20"/>
  <c r="Q1734" i="20"/>
  <c r="Q1769" i="20"/>
  <c r="Q1759" i="20"/>
  <c r="Q1787" i="20"/>
  <c r="Q1661" i="20"/>
  <c r="Q1615" i="20"/>
  <c r="Q1613" i="20"/>
  <c r="Q2081" i="20"/>
  <c r="Q1718" i="20"/>
  <c r="Q1767" i="20"/>
  <c r="Q1241" i="20"/>
  <c r="Q1726" i="20"/>
  <c r="Q1761" i="20"/>
  <c r="Q2074" i="20"/>
  <c r="Q2096" i="20"/>
  <c r="Q2151" i="20"/>
  <c r="Q2134" i="20"/>
  <c r="Q2084" i="20"/>
  <c r="Q1857" i="20"/>
  <c r="Q2088" i="20"/>
  <c r="Q1877" i="20"/>
  <c r="Q1731" i="20"/>
  <c r="Q1753" i="20"/>
  <c r="Q1746" i="20"/>
  <c r="Q1784" i="20"/>
  <c r="Q1947" i="20"/>
  <c r="Q1770" i="20"/>
  <c r="Q1560" i="20"/>
  <c r="Q1605" i="20"/>
  <c r="Q1626" i="20"/>
  <c r="Q2086" i="20"/>
  <c r="Q1791" i="20"/>
  <c r="Q1737" i="20"/>
  <c r="Q1937" i="20"/>
  <c r="Q1515" i="20"/>
  <c r="Q1536" i="20"/>
  <c r="Q2144" i="20"/>
  <c r="Q1766" i="20"/>
  <c r="Q1720" i="20"/>
  <c r="Q1494" i="20"/>
  <c r="Q2124" i="20"/>
  <c r="Q1675" i="20"/>
  <c r="Q2055" i="20"/>
  <c r="Q2026" i="20"/>
  <c r="Q2083" i="20"/>
  <c r="Q2143" i="20"/>
  <c r="Q2110" i="20"/>
  <c r="Q2068" i="20"/>
  <c r="Q1783" i="20"/>
  <c r="Q1910" i="20"/>
  <c r="Q1939" i="20"/>
  <c r="Q1697" i="20"/>
  <c r="Q1724" i="20"/>
  <c r="Q1730" i="20"/>
  <c r="Q1768" i="20"/>
  <c r="Q1826" i="20"/>
  <c r="Q1751" i="20"/>
  <c r="Q1544" i="20"/>
  <c r="Q1506" i="20"/>
  <c r="Q1432" i="20"/>
  <c r="Q1460" i="20"/>
  <c r="Q1211" i="20"/>
  <c r="Q1553" i="20"/>
  <c r="Q1520" i="20"/>
  <c r="Q1210" i="20"/>
  <c r="Q2078" i="20"/>
  <c r="Q1794" i="20"/>
  <c r="Q1729" i="20"/>
  <c r="Q2075" i="20"/>
  <c r="Q1778" i="20"/>
  <c r="Q1744" i="20"/>
  <c r="Q2157" i="20"/>
  <c r="Q2093" i="20"/>
  <c r="Q2054" i="20"/>
  <c r="Q2115" i="20"/>
  <c r="Q2102" i="20"/>
  <c r="Q2052" i="20"/>
  <c r="Q2027" i="20"/>
  <c r="Q1891" i="20"/>
  <c r="Q1919" i="20"/>
  <c r="Q1690" i="20"/>
  <c r="Q1721" i="20"/>
  <c r="Q1727" i="20"/>
  <c r="Q1765" i="20"/>
  <c r="Q1774" i="20"/>
  <c r="Q1738" i="20"/>
  <c r="Q1890" i="20"/>
  <c r="Q1461" i="20"/>
  <c r="Q1403" i="20"/>
  <c r="Q1431" i="20"/>
  <c r="Q2053" i="20"/>
  <c r="Q1545" i="20"/>
  <c r="Q1504" i="20"/>
  <c r="Q1212" i="20"/>
  <c r="Q1694" i="20"/>
  <c r="Q1722" i="20"/>
  <c r="Q1239" i="20"/>
  <c r="Q1404" i="20"/>
  <c r="Q1521" i="20"/>
  <c r="Q1760" i="20"/>
  <c r="Q1707" i="20"/>
  <c r="Q1986" i="20"/>
  <c r="Q1928" i="20"/>
  <c r="Q1591" i="20"/>
  <c r="Q1908" i="20"/>
  <c r="Q1716" i="20"/>
  <c r="Q2153" i="20"/>
  <c r="Q2156" i="20"/>
  <c r="Q2036" i="20"/>
  <c r="Q2111" i="20"/>
  <c r="Q2098" i="20"/>
  <c r="Q2037" i="20"/>
  <c r="Q1948" i="20"/>
  <c r="Q1878" i="20"/>
  <c r="Q1795" i="20"/>
  <c r="Q1674" i="20"/>
  <c r="Q1938" i="20"/>
  <c r="Q1711" i="20"/>
  <c r="Q1752" i="20"/>
  <c r="Q1771" i="20"/>
  <c r="Q1735" i="20"/>
  <c r="Q1764" i="20"/>
  <c r="Q1413" i="20"/>
  <c r="Q1786" i="20"/>
  <c r="Q1412" i="20"/>
  <c r="Q1949" i="20"/>
  <c r="Q1537" i="20"/>
  <c r="Q1496" i="20"/>
  <c r="Q2152" i="20"/>
  <c r="Q2028" i="20"/>
  <c r="Q2099" i="20"/>
  <c r="Q2094" i="20"/>
  <c r="Q2029" i="20"/>
  <c r="Q2092" i="20"/>
  <c r="Q1790" i="20"/>
  <c r="Q1792" i="20"/>
  <c r="Q1665" i="20"/>
  <c r="Q1918" i="20"/>
  <c r="Q1749" i="20"/>
  <c r="Q1755" i="20"/>
  <c r="Q1713" i="20"/>
  <c r="Q1748" i="20"/>
  <c r="Q1929" i="20"/>
  <c r="Q1777" i="20"/>
  <c r="Q1213" i="20"/>
  <c r="Q1773" i="20"/>
  <c r="Q1917" i="20"/>
  <c r="Q1646" i="20"/>
  <c r="Q1704" i="20"/>
  <c r="Q1984" i="20"/>
  <c r="Q1637" i="20"/>
  <c r="Q1689" i="20"/>
  <c r="Q2149" i="20"/>
  <c r="Q2038" i="20"/>
  <c r="Q1782" i="20"/>
  <c r="Q2154" i="20"/>
  <c r="Q2145" i="20"/>
  <c r="Q2148" i="20"/>
  <c r="Q1996" i="20"/>
  <c r="Q2095" i="20"/>
  <c r="Q2091" i="20"/>
  <c r="Q2082" i="20"/>
  <c r="Q2085" i="20"/>
  <c r="Q2080" i="20"/>
  <c r="Q1779" i="20"/>
  <c r="Q1658" i="20"/>
  <c r="Q1858" i="20"/>
  <c r="Q1685" i="20"/>
  <c r="Q1736" i="20"/>
  <c r="Q1742" i="20"/>
  <c r="Q1719" i="20"/>
  <c r="Q1709" i="20"/>
  <c r="Q1708" i="20"/>
  <c r="Q1505" i="20"/>
  <c r="Q1700" i="20"/>
  <c r="Q1856" i="20"/>
  <c r="Q1723" i="20"/>
  <c r="Q2079" i="20"/>
  <c r="Q2125" i="20"/>
  <c r="Q1687" i="20"/>
  <c r="Q1695" i="20"/>
  <c r="Q968" i="27"/>
  <c r="Q972" i="27"/>
  <c r="Q976" i="27"/>
  <c r="Q969" i="27"/>
  <c r="Q973" i="27"/>
  <c r="Q977" i="27"/>
  <c r="Q970" i="27"/>
  <c r="Q974" i="27"/>
  <c r="Q978" i="27"/>
  <c r="Q971" i="27"/>
  <c r="Q975" i="27"/>
  <c r="Q979" i="27"/>
  <c r="Q967" i="27"/>
  <c r="Q951" i="27"/>
  <c r="Q938" i="27"/>
  <c r="Q935" i="27"/>
  <c r="Q922" i="27"/>
  <c r="Q903" i="27"/>
  <c r="Q813" i="27"/>
  <c r="Q909" i="27"/>
  <c r="Q877" i="27"/>
  <c r="Q874" i="27"/>
  <c r="Q858" i="27"/>
  <c r="Q850" i="27"/>
  <c r="Q818" i="27"/>
  <c r="Q793" i="27"/>
  <c r="Q791" i="27"/>
  <c r="Q806" i="27"/>
  <c r="Q966" i="27"/>
  <c r="Q947" i="27"/>
  <c r="Q934" i="27"/>
  <c r="Q915" i="27"/>
  <c r="Q956" i="27"/>
  <c r="Q937" i="27"/>
  <c r="Q924" i="27"/>
  <c r="Q921" i="27"/>
  <c r="Q908" i="27"/>
  <c r="Q905" i="27"/>
  <c r="Q876" i="27"/>
  <c r="Q860" i="27"/>
  <c r="Q740" i="27"/>
  <c r="Q732" i="27"/>
  <c r="Q730" i="27"/>
  <c r="Q714" i="27"/>
  <c r="Q712" i="27"/>
  <c r="Q700" i="27"/>
  <c r="Q698" i="27"/>
  <c r="Q682" i="27"/>
  <c r="Q680" i="27"/>
  <c r="Q678" i="27"/>
  <c r="Q648" i="27"/>
  <c r="Q646" i="27"/>
  <c r="Q920" i="27"/>
  <c r="Q946" i="27"/>
  <c r="Q895" i="27"/>
  <c r="Q965" i="27"/>
  <c r="Q933" i="27"/>
  <c r="Q904" i="27"/>
  <c r="Q901" i="27"/>
  <c r="Q923" i="27"/>
  <c r="Q907" i="27"/>
  <c r="Q964" i="27"/>
  <c r="Q948" i="27"/>
  <c r="Q932" i="27"/>
  <c r="Q916" i="27"/>
  <c r="Q913" i="27"/>
  <c r="Q900" i="27"/>
  <c r="Q897" i="27"/>
  <c r="Q848" i="27"/>
  <c r="Q808" i="27"/>
  <c r="Q890" i="27"/>
  <c r="Q875" i="27"/>
  <c r="Q859" i="27"/>
  <c r="Q849" i="27"/>
  <c r="Q771" i="27"/>
  <c r="Q914" i="27"/>
  <c r="Q917" i="27"/>
  <c r="Q780" i="27"/>
  <c r="Q761" i="27"/>
  <c r="Q731" i="27"/>
  <c r="Q699" i="27"/>
  <c r="Q902" i="27"/>
  <c r="Q781" i="27"/>
  <c r="Q807" i="27"/>
  <c r="Q770" i="27"/>
  <c r="Q751" i="27"/>
  <c r="Q739" i="27"/>
  <c r="Q769" i="27"/>
  <c r="Q741" i="27"/>
  <c r="Q713" i="27"/>
  <c r="Q918" i="27"/>
  <c r="Q906" i="27"/>
  <c r="Q896" i="27"/>
  <c r="Q792" i="27"/>
  <c r="Q760" i="27"/>
  <c r="Q857" i="27"/>
  <c r="Q851" i="27"/>
  <c r="Q782" i="27"/>
  <c r="Q750" i="27"/>
  <c r="Q647" i="27"/>
  <c r="Q910" i="27"/>
  <c r="Q894" i="27"/>
  <c r="Q749" i="27"/>
  <c r="Q759" i="27"/>
  <c r="Q679" i="27"/>
  <c r="Q898" i="27"/>
  <c r="Q597" i="27"/>
  <c r="Q584" i="27"/>
  <c r="Q533" i="27"/>
  <c r="Q577" i="27"/>
  <c r="Q521" i="27"/>
  <c r="Q458" i="27"/>
  <c r="Q530" i="27"/>
  <c r="Q556" i="27"/>
  <c r="Q545" i="27"/>
  <c r="Q343" i="27"/>
  <c r="Q510" i="27"/>
  <c r="Q479" i="27"/>
  <c r="Q435" i="27"/>
  <c r="Q499" i="27"/>
  <c r="Q554" i="27"/>
  <c r="Q611" i="27"/>
  <c r="Q592" i="27"/>
  <c r="Q599" i="27"/>
  <c r="Q33" i="27"/>
  <c r="Q487" i="27"/>
  <c r="Q382" i="27"/>
  <c r="Q253" i="27"/>
  <c r="Q316" i="27"/>
  <c r="Q367" i="27"/>
  <c r="Q601" i="27"/>
  <c r="Q482" i="27"/>
  <c r="Q336" i="27"/>
  <c r="Q574" i="27"/>
  <c r="Q519" i="27"/>
  <c r="Q591" i="27"/>
  <c r="Q542" i="27"/>
  <c r="Q235" i="27"/>
  <c r="Q604" i="27"/>
  <c r="Q375" i="27"/>
  <c r="Q481" i="27"/>
  <c r="Q558" i="27"/>
  <c r="Q564" i="27"/>
  <c r="Q226" i="27"/>
  <c r="Q522" i="27"/>
  <c r="Q553" i="27"/>
  <c r="Q610" i="27"/>
  <c r="Q532" i="27"/>
  <c r="Q447" i="27"/>
  <c r="Q48" i="27"/>
  <c r="Q541" i="27"/>
  <c r="Q468" i="27"/>
  <c r="Q548" i="27"/>
  <c r="Q32" i="27"/>
  <c r="Q497" i="27"/>
  <c r="Q459" i="27"/>
  <c r="Q552" i="27"/>
  <c r="Q615" i="27"/>
  <c r="Q496" i="27"/>
  <c r="Q317" i="27"/>
  <c r="Q465" i="27"/>
  <c r="Q483" i="27"/>
  <c r="Q460" i="27"/>
  <c r="Q383" i="27"/>
  <c r="Q413" i="27"/>
  <c r="Q35" i="27"/>
  <c r="Q531" i="27"/>
  <c r="Q594" i="27"/>
  <c r="Q470" i="27"/>
  <c r="Q550" i="27"/>
  <c r="Q327" i="27"/>
  <c r="Q602" i="27"/>
  <c r="Q326" i="27"/>
  <c r="Q587" i="27"/>
  <c r="Q575" i="27"/>
  <c r="Q573" i="27"/>
  <c r="Q337" i="27"/>
  <c r="Q357" i="27"/>
  <c r="Q436" i="27"/>
  <c r="Q538" i="27"/>
  <c r="Q234" i="27"/>
  <c r="Q284" i="27"/>
  <c r="Q34" i="27"/>
  <c r="Q617" i="27"/>
  <c r="Q543" i="27"/>
  <c r="Q61" i="27"/>
  <c r="Q557" i="27"/>
  <c r="Q570" i="27"/>
  <c r="Q480" i="27"/>
  <c r="Q606" i="27"/>
  <c r="Q559" i="27"/>
  <c r="Q544" i="27"/>
  <c r="Q595" i="27"/>
  <c r="Q526" i="27"/>
  <c r="Q359" i="27"/>
  <c r="Q426" i="27"/>
  <c r="Q612" i="27"/>
  <c r="Q583" i="27"/>
  <c r="Q551" i="27"/>
  <c r="Q571" i="27"/>
  <c r="Q282" i="27"/>
  <c r="Q605" i="27"/>
  <c r="Q608" i="27"/>
  <c r="Q490" i="27"/>
  <c r="Q549" i="27"/>
  <c r="Q600" i="27"/>
  <c r="Q425" i="27"/>
  <c r="Q540" i="27"/>
  <c r="Q560" i="27"/>
  <c r="Q373" i="27"/>
  <c r="Q572" i="27"/>
  <c r="Q513" i="27"/>
  <c r="Q254" i="27"/>
  <c r="Q63" i="27"/>
  <c r="Q517" i="27"/>
  <c r="Q437" i="27"/>
  <c r="Q593" i="27"/>
  <c r="Q427" i="27"/>
  <c r="Q408" i="27"/>
  <c r="Q338" i="27"/>
  <c r="Q598" i="27"/>
  <c r="Q588" i="27"/>
  <c r="Q566" i="27"/>
  <c r="Q488" i="27"/>
  <c r="Q449" i="27"/>
  <c r="Q590" i="27"/>
  <c r="Q586" i="27"/>
  <c r="Q603" i="27"/>
  <c r="Q374" i="27"/>
  <c r="Q255" i="27"/>
  <c r="Q62" i="27"/>
  <c r="Q565" i="27"/>
  <c r="Q609" i="27"/>
  <c r="Q366" i="27"/>
  <c r="Q535" i="27"/>
  <c r="Q495" i="27"/>
  <c r="Q448" i="27"/>
  <c r="Q569" i="27"/>
  <c r="Q585" i="27"/>
  <c r="Q568" i="27"/>
  <c r="Q507" i="27"/>
  <c r="Q582" i="27"/>
  <c r="Q225" i="27"/>
  <c r="Q283" i="27"/>
  <c r="Q511" i="27"/>
  <c r="Q512" i="27"/>
  <c r="Q358" i="27"/>
  <c r="Q614" i="27"/>
  <c r="Q328" i="27"/>
  <c r="Q318" i="27"/>
  <c r="Q516" i="27"/>
  <c r="Q342" i="27"/>
  <c r="Q236" i="27"/>
  <c r="Q384" i="27"/>
  <c r="Q341" i="27"/>
  <c r="Q589" i="27"/>
  <c r="Q546" i="27"/>
  <c r="Q613" i="27"/>
  <c r="Q581" i="27"/>
  <c r="Q616" i="27"/>
  <c r="Q607" i="27"/>
  <c r="Q596" i="27"/>
  <c r="Q567" i="27"/>
  <c r="Q529" i="27"/>
  <c r="Q509" i="27"/>
  <c r="Q365" i="27"/>
  <c r="Q23" i="19" l="1"/>
  <c r="P23" i="19"/>
  <c r="N23" i="19"/>
  <c r="P22" i="19"/>
  <c r="Q22" i="19" s="1"/>
  <c r="N22" i="19"/>
  <c r="P21" i="19"/>
  <c r="Q21" i="19" s="1"/>
  <c r="N21" i="19"/>
  <c r="P20" i="19"/>
  <c r="Q20" i="19" s="1"/>
  <c r="N20" i="19"/>
  <c r="P19" i="19"/>
  <c r="Q19" i="19" s="1"/>
  <c r="N19" i="19"/>
  <c r="P18" i="19"/>
  <c r="Q18" i="19" s="1"/>
  <c r="N18" i="19"/>
  <c r="P17" i="19"/>
  <c r="Q17" i="19" s="1"/>
  <c r="N17" i="19"/>
  <c r="P16" i="19"/>
  <c r="Q16" i="19" s="1"/>
  <c r="N16" i="19"/>
  <c r="Q15" i="19"/>
  <c r="P15" i="19"/>
  <c r="N15" i="19"/>
  <c r="P14" i="19"/>
  <c r="Q14" i="19" s="1"/>
  <c r="N14" i="19"/>
  <c r="P13" i="19"/>
  <c r="Q13" i="19" s="1"/>
  <c r="N13" i="19"/>
  <c r="P12" i="19"/>
  <c r="Q12" i="19" s="1"/>
  <c r="N12" i="19"/>
  <c r="P11" i="19"/>
  <c r="Q11" i="19" s="1"/>
  <c r="N11" i="19"/>
  <c r="AI12" i="22"/>
  <c r="AH12" i="22"/>
  <c r="AG12" i="22"/>
  <c r="AF12" i="22"/>
  <c r="AE1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Javier Camilo Peña</author>
    <author>tc={F7842EA6-4FFE-43C1-8243-F045C9EDD3CD}</author>
    <author>Tatiana Martinez</author>
    <author>Raul Leonardo Ladron De Guevara Sanchez</author>
  </authors>
  <commentList>
    <comment ref="K50" authorId="0" shapeId="0" xr:uid="{392FFFD9-DC5F-48F9-AF3B-0AF512A62028}">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53" authorId="0" shapeId="0" xr:uid="{6CDA8BAA-D0FB-41CF-AA5B-6167DFAA933F}">
      <text>
        <r>
          <rPr>
            <b/>
            <sz val="9"/>
            <color indexed="81"/>
            <rFont val="Tahoma"/>
            <family val="2"/>
          </rPr>
          <t>Javier Camilo Peña:</t>
        </r>
        <r>
          <rPr>
            <sz val="9"/>
            <color indexed="81"/>
            <rFont val="Tahoma"/>
            <family val="2"/>
          </rPr>
          <t xml:space="preserve">
Se especifican las acciones a llevar acabo dentro de esta  actividad.</t>
        </r>
      </text>
    </comment>
    <comment ref="K65" authorId="0" shapeId="0" xr:uid="{98A033B3-D12C-4FFE-A4C7-B3C4B0967CE3}">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68" authorId="0" shapeId="0" xr:uid="{74C45CBF-307F-4768-8840-DEDC2A5CBEDA}">
      <text>
        <r>
          <rPr>
            <b/>
            <sz val="9"/>
            <color indexed="81"/>
            <rFont val="Tahoma"/>
            <family val="2"/>
          </rPr>
          <t>Javier Camilo Peña:</t>
        </r>
        <r>
          <rPr>
            <sz val="9"/>
            <color indexed="81"/>
            <rFont val="Tahoma"/>
            <family val="2"/>
          </rPr>
          <t xml:space="preserve">
Se especifican las acciones a llevar acabo dentro de esta  actividad.</t>
        </r>
      </text>
    </comment>
    <comment ref="L1154" authorId="1" shapeId="0" xr:uid="{F7842EA6-4FFE-43C1-8243-F045C9EDD3C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por acordar con Tecnologia</t>
      </text>
    </comment>
    <comment ref="J1262" authorId="2" shapeId="0" xr:uid="{236E4354-68AB-4F7D-AD0B-C644CAF6CADF}">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 ref="I1671" authorId="3" shapeId="0" xr:uid="{23F43A44-1F05-49E9-BE65-A04E7B3B0F84}">
      <text>
        <r>
          <rPr>
            <sz val="11"/>
            <color theme="1"/>
            <rFont val="Calibri"/>
            <family val="2"/>
            <scheme val="minor"/>
          </rPr>
          <t xml:space="preserve">Raul Leonardo Ladron De Guevara Sanchez:
</t>
        </r>
      </text>
    </comment>
    <comment ref="I1681" authorId="3" shapeId="0" xr:uid="{CBF943BA-5455-4498-8D83-2F0E2AF9C495}">
      <text>
        <r>
          <rPr>
            <sz val="11"/>
            <color theme="1"/>
            <rFont val="Calibri"/>
            <family val="2"/>
            <scheme val="minor"/>
          </rPr>
          <t xml:space="preserve">Raul Leonardo Ladron De Guevara Sanchez: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Camilo Peña</author>
    <author>tc={5C58662E-A967-4298-9158-3825A01CCA37}</author>
  </authors>
  <commentList>
    <comment ref="K51" authorId="0" shapeId="0" xr:uid="{A1CC48D3-7549-4EF3-9072-A2A3B3F9291A}">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54" authorId="0" shapeId="0" xr:uid="{441D495D-1C62-4FE6-9C37-CF5941D94294}">
      <text>
        <r>
          <rPr>
            <b/>
            <sz val="9"/>
            <color indexed="81"/>
            <rFont val="Tahoma"/>
            <family val="2"/>
          </rPr>
          <t>Javier Camilo Peña:</t>
        </r>
        <r>
          <rPr>
            <sz val="9"/>
            <color indexed="81"/>
            <rFont val="Tahoma"/>
            <family val="2"/>
          </rPr>
          <t xml:space="preserve">
Se especifican las acciones a llevar acabo dentro de esta  actividad.</t>
        </r>
      </text>
    </comment>
    <comment ref="K66" authorId="0" shapeId="0" xr:uid="{A8BF6053-5FAC-492D-8A0B-1059B1F9BEFB}">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69" authorId="0" shapeId="0" xr:uid="{03A2335F-FADC-4A09-8CA3-E7384D249FDC}">
      <text>
        <r>
          <rPr>
            <b/>
            <sz val="9"/>
            <color indexed="81"/>
            <rFont val="Tahoma"/>
            <family val="2"/>
          </rPr>
          <t>Javier Camilo Peña:</t>
        </r>
        <r>
          <rPr>
            <sz val="9"/>
            <color indexed="81"/>
            <rFont val="Tahoma"/>
            <family val="2"/>
          </rPr>
          <t xml:space="preserve">
Se especifican las acciones a llevar acabo dentro de esta  actividad.</t>
        </r>
      </text>
    </comment>
    <comment ref="L1155" authorId="1" shapeId="0" xr:uid="{5C58662E-A967-4298-9158-3825A01CCA3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por acordar con Tecnologia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Tatiana Martinez</author>
    <author>Raul Leonardo Ladron De Guevara Sanchez</author>
  </authors>
  <commentList>
    <comment ref="J84" authorId="0" shapeId="0" xr:uid="{79A82636-684C-4AD4-95A0-06CD53AE0E1B}">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 ref="I493" authorId="1" shapeId="0" xr:uid="{514CD9E4-DB21-47B6-BD97-A1903D693A73}">
      <text>
        <r>
          <rPr>
            <sz val="11"/>
            <color theme="1"/>
            <rFont val="Calibri"/>
            <family val="2"/>
            <scheme val="minor"/>
          </rPr>
          <t xml:space="preserve">Raul Leonardo Ladron De Guevara Sanchez:
</t>
        </r>
      </text>
    </comment>
    <comment ref="I503" authorId="1" shapeId="0" xr:uid="{850D4150-2805-45B9-ACFB-F3F5430483C0}">
      <text>
        <r>
          <rPr>
            <sz val="11"/>
            <color theme="1"/>
            <rFont val="Calibri"/>
            <family val="2"/>
            <scheme val="minor"/>
          </rPr>
          <t xml:space="preserve">Raul Leonardo Ladron De Guevara Sanchez: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<sst xmlns="http://schemas.openxmlformats.org/spreadsheetml/2006/main" count="36692" uniqueCount="5442">
  <si>
    <t>AVANCE DE LOS PLANES DE MEJORAMIENTO</t>
  </si>
  <si>
    <t>Nota: Tomar como rango de datos hasta "Descripción del hallazgo"</t>
  </si>
  <si>
    <t>Cuenta de DESCRIPCIÓN DEL HALLAZGO/OBSERVACIÓN/ITEM</t>
  </si>
  <si>
    <t>Etiquetas de columna</t>
  </si>
  <si>
    <t>RESUMEN DE HALLAZGOS POR ENTE DE CONTROL</t>
  </si>
  <si>
    <t>RESUMEN DE HALLAZGOS POR DIRECCIÓN/OFICINA</t>
  </si>
  <si>
    <t>Etiquetas de fila</t>
  </si>
  <si>
    <t>AGN</t>
  </si>
  <si>
    <t>Total</t>
  </si>
  <si>
    <t>ENTE DE CONTROL</t>
  </si>
  <si>
    <t>Cuenta de DESCRIPCIÓN DEL HALLAZGO/OBSERVACIÓN/INDICIO</t>
  </si>
  <si>
    <t>(Todas)</t>
  </si>
  <si>
    <t>CORPORATIVA</t>
  </si>
  <si>
    <t>CGR</t>
  </si>
  <si>
    <t>ITRC</t>
  </si>
  <si>
    <t>DIRECCIÓN/OFICINA</t>
  </si>
  <si>
    <t>OCI</t>
  </si>
  <si>
    <t>ADUANAS</t>
  </si>
  <si>
    <t>FISCALIZACIÓN</t>
  </si>
  <si>
    <t>IMPUESTOS</t>
  </si>
  <si>
    <t>INNOVACIÓN Y TECNOLOGÍA</t>
  </si>
  <si>
    <t>JURÍDICA</t>
  </si>
  <si>
    <t>ESTRATÉGICA Y  DE ANALÍTICA</t>
  </si>
  <si>
    <t>POLFA</t>
  </si>
  <si>
    <t>TOTAL</t>
  </si>
  <si>
    <t>RESUMEN DE ACCIONES DE MEJORA POR DIRECCIÓN/OFICINA</t>
  </si>
  <si>
    <t xml:space="preserve">RESUMEN DE ACCIONES DE MEJORA POR ENTE DE CONTROL </t>
  </si>
  <si>
    <t>DIRECCIÓN/
OFICINA</t>
  </si>
  <si>
    <t>TOTAL ACCIONES DE MEJORA</t>
  </si>
  <si>
    <t xml:space="preserve"> TOTAL ACCIONES DE MEJORA</t>
  </si>
  <si>
    <t>RESUMEN DE ACTIVIDADES POR ENTE DE CONTROL</t>
  </si>
  <si>
    <t>RESUMEN DE ACTIVIDADES POR ESTADO</t>
  </si>
  <si>
    <t>Cuenta de FECHA TERMINACIÓN ACTIVIDADES</t>
  </si>
  <si>
    <t>ESTADO DE CUMPLIMIENTO</t>
  </si>
  <si>
    <t>TOTAL ESTADO DE CUMPLIMIENTO</t>
  </si>
  <si>
    <t>CUMPLIDA</t>
  </si>
  <si>
    <t>PROCESO</t>
  </si>
  <si>
    <t>INCUMPLIDA</t>
  </si>
  <si>
    <t>RESUMEN DE ACTIVIDADES POR ENTE DE CONTROL Y POR ESTADO</t>
  </si>
  <si>
    <t>Cuenta de ESTADO DE CUMPLIMIENTO</t>
  </si>
  <si>
    <t>POR CombinadaS fila (CUENTA ESTADO EN BLANCO) en ITRC</t>
  </si>
  <si>
    <t>Total general</t>
  </si>
  <si>
    <t>RESUMEN ACTIVIDADES  POR DIRECCIÓN DE GESTIÓN Y ESTADO DE CUMPLIMIENTO</t>
  </si>
  <si>
    <t>ITRC: PARA ESTE CUADRO SE CONSOLIDA POR UNIDAD DE MEDIDA DE ACTIVIDADES COMO ACCIONES</t>
  </si>
  <si>
    <t>INFORME PLAN DE MEJORAMIENTO INSTITUCIONAL  - PMI</t>
  </si>
  <si>
    <t xml:space="preserve">Entidad:  UNIDAD ADMINISTRATIVA ESPECIAL DIRECCION DE IMPUESTOS Y ADUANAS NACIONALES - UAE DIAN </t>
  </si>
  <si>
    <t>Fecha de corte cumplimiento CGR</t>
  </si>
  <si>
    <t>NIT: 800197268-4</t>
  </si>
  <si>
    <t>Fecha de corte cumplimiento ITRC</t>
  </si>
  <si>
    <t>Representante Legal: LUIS EDUARDO LLINÁS CHICA</t>
  </si>
  <si>
    <t>Fecha de corte cumplimiento OCI</t>
  </si>
  <si>
    <t>Entes de Control Externo y Oficina de Control Interno</t>
  </si>
  <si>
    <t xml:space="preserve">Fecha actualización Plan de Mejoramiento Institucional </t>
  </si>
  <si>
    <t>AUDITORIA/
INSPECCIÓN</t>
  </si>
  <si>
    <t>CÓDIGO DELHALLAZGO/
OBSERVACIÓN/INDICIO</t>
  </si>
  <si>
    <t>DESCRIPCIÓN DEL HALLAZGO/OBSERVACIÓN/INDICIO</t>
  </si>
  <si>
    <t>CAUSA  DEL HALLAZGO/OBSERVACIÓN/INDICIO</t>
  </si>
  <si>
    <t>ACCIÓN DE MEJORA</t>
  </si>
  <si>
    <t>DESCRIPCIÓN DE ACTIVIDADES</t>
  </si>
  <si>
    <t>UNIDAD DE MEDIDA DE ACTIVIDADES</t>
  </si>
  <si>
    <t>CANTIDAD UNIDAD DE MEDIDA DE ACTIVIDADES</t>
  </si>
  <si>
    <t>FECHA INICIO ACTIVIDADES</t>
  </si>
  <si>
    <t>FECHA TERMINACIÓN ACTIVIDADES</t>
  </si>
  <si>
    <t>PLAZO EN SEMANAS ACTIVIDADES</t>
  </si>
  <si>
    <t>AVANCE FÍSICO EJECUCIÓN ACTIVIDADES</t>
  </si>
  <si>
    <t xml:space="preserve">ÁREA(S) RESPONSABLE(S) </t>
  </si>
  <si>
    <t>% AVANCE DE EJECUCIÓN ACTIVIDADES</t>
  </si>
  <si>
    <t>H. 2 Aud Regular Vig. Primer semestre 2010 F. Recaudadora
AEF - Seguimiento PM 2014</t>
  </si>
  <si>
    <t>22 02 001</t>
  </si>
  <si>
    <t xml:space="preserve">DSA. BOGOTA.
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
• Permite el acceso a los inspectores de aduanas (usuarios) a todos los depósitos habilitados y por ende a todas las declaraciones de importación seleccionadas para inspección aduanera documental o física, independiente del reparto asignado.
• Permite realizar actuaciones (levante de mercancías, suspensiones, entre otras), independiente del reparto asignado.
• Permite el acceso simultáneo con el mismo usuario desde diferentes terminales y ubicaciones.
</t>
  </si>
  <si>
    <t xml:space="preserve">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t>
  </si>
  <si>
    <t>1. Poner en producción a Nivel Nacional la versión Unificada de SYGA</t>
  </si>
  <si>
    <t>Finalizar las pruebas de aceptación de la versión unificada de SYGA a Nivel Nacional</t>
  </si>
  <si>
    <t>Informe de finalización de pruebas</t>
  </si>
  <si>
    <r>
      <rPr>
        <b/>
        <sz val="12"/>
        <rFont val="Arial"/>
        <family val="2"/>
      </rPr>
      <t>DGA</t>
    </r>
    <r>
      <rPr>
        <sz val="12"/>
        <rFont val="Arial"/>
        <family val="2"/>
      </rPr>
      <t xml:space="preserve">
NC – Subproceso Operación Aduanera
Dirección de Gestión de Aduanas
Subdirección de Registro y Control Aduanero
Subdirección de Operación Aduanera 
REFORMULADO
30042016
ACTUALIZADO
30112021</t>
    </r>
  </si>
  <si>
    <t>Realizar ajustes de incidencias reportadas por los usuarios con relación a las pruebas de la Versión Unificada de SYGA</t>
  </si>
  <si>
    <t>Registro en JIRA de solución de incidencias reportadas por los usuarios</t>
  </si>
  <si>
    <r>
      <rPr>
        <b/>
        <sz val="12"/>
        <rFont val="Arial"/>
        <family val="2"/>
      </rPr>
      <t>DGA</t>
    </r>
    <r>
      <rPr>
        <sz val="12"/>
        <rFont val="Arial"/>
        <family val="2"/>
      </rPr>
      <t xml:space="preserve">
NC- Subproceso Innovación y Tecnología
Dirección de Gestión de Innovación y Tecnología
Subdirección de Soluciones y Desarrollo
REFORMULADO
30042016
30092016
ACTUALIZADO
30112021</t>
    </r>
  </si>
  <si>
    <t>Reportar el 100% de las pruebas satisfactorias a la versión unificada de SYGA</t>
  </si>
  <si>
    <t>Formato de Aceptación de pruebas</t>
  </si>
  <si>
    <r>
      <rPr>
        <b/>
        <sz val="12"/>
        <rFont val="Arial"/>
        <family val="2"/>
      </rPr>
      <t>DGA</t>
    </r>
    <r>
      <rPr>
        <sz val="12"/>
        <rFont val="Arial"/>
        <family val="2"/>
      </rPr>
      <t xml:space="preserve">
NC – Subproceso Operación Aduanera
Dirección de Gestión de Aduanas
Subdirección de Operación Aduanera
REFORMULADO
30042016
30092016
ACTUALIZADO
30112021</t>
    </r>
  </si>
  <si>
    <t>Alistamiento de la Infraestructura necesarias para la salida a producción de SYGA</t>
  </si>
  <si>
    <t>Infraestructura lista para poner en producción el sistema</t>
  </si>
  <si>
    <r>
      <rPr>
        <b/>
        <sz val="12"/>
        <rFont val="Arial"/>
        <family val="2"/>
      </rPr>
      <t>DGA</t>
    </r>
    <r>
      <rPr>
        <sz val="12"/>
        <rFont val="Arial"/>
        <family val="2"/>
      </rPr>
      <t xml:space="preserve">
NC- Subproceso Innovación y Tecnología
Dirección de Gestión de Innovación y Tecnología
Subdirección de Infraestructura Tecnologica y de Operaciones
REFORMULADO
30042016
30092016
ACTUALIZADO
30112021</t>
    </r>
  </si>
  <si>
    <t>Puesta en producción a Nivel Nacional de la versión unificada de SYGA</t>
  </si>
  <si>
    <t>Sistema funcionando a Nivel Nacional</t>
  </si>
  <si>
    <r>
      <rPr>
        <b/>
        <sz val="12"/>
        <rFont val="Arial"/>
        <family val="2"/>
      </rPr>
      <t>DGA</t>
    </r>
    <r>
      <rPr>
        <sz val="12"/>
        <rFont val="Arial"/>
        <family val="2"/>
      </rPr>
      <t xml:space="preserve">
NC - Subproceso Innovación y Tecnología
Dirección de Gestión de Innovación y Tecnología
Subdirección de Soluciones y Desarrollo
Subdireccion de Infraestructura Tecnologica y de Operaciones
REFORMULADO
30042016
30092016
ACTUALIZADO
30112021</t>
    </r>
  </si>
  <si>
    <t>Estabilización del Sistema en producción</t>
  </si>
  <si>
    <t>Sistema estabilizado</t>
  </si>
  <si>
    <r>
      <rPr>
        <b/>
        <sz val="12"/>
        <rFont val="Arial"/>
        <family val="2"/>
      </rPr>
      <t>DGA</t>
    </r>
    <r>
      <rPr>
        <sz val="12"/>
        <rFont val="Arial"/>
        <family val="2"/>
      </rPr>
      <t xml:space="preserve">
NC - Subproceso Innovación y Tecnología
Dirección de Gestión de Innovación y Tecnología
Subdirección de Soluciones y Desarrollo
REFORMULADO
30042016
30092016
ACTUALIZADO
30112021</t>
    </r>
  </si>
  <si>
    <t xml:space="preserve">Definir Estrategia de Digitalización del Proyecto de Desaduanamiento. </t>
  </si>
  <si>
    <t>Estrategia de Digitalización</t>
  </si>
  <si>
    <t>Documento de Estrategia</t>
  </si>
  <si>
    <r>
      <rPr>
        <b/>
        <sz val="12"/>
        <rFont val="Arial"/>
        <family val="2"/>
      </rPr>
      <t>DGA</t>
    </r>
    <r>
      <rPr>
        <sz val="12"/>
        <rFont val="Arial"/>
        <family val="2"/>
      </rPr>
      <t xml:space="preserve">
NC – Subproceso Operación Aduanera,
Dirección de Gestión de Aduanas
Subdirección de Operación Aduanera
NC - Subproceso Innovacion y Tecnologia
Direccion de Gestion de Innovacion y Tecnologia
Subdireccion de Innovacion y Proyectos
Subdireccion de Soluciones y desarrollo</t>
    </r>
  </si>
  <si>
    <t xml:space="preserve">Desarrollar o adquirir la solucion tecnologica del Proyecto de Desaduanamiento. 
</t>
  </si>
  <si>
    <t>1. Informe de avance del proceso de contratación.</t>
  </si>
  <si>
    <t>Informe de avance del proceso</t>
  </si>
  <si>
    <t xml:space="preserve">Iniciar el proyecto con la definición de  los requerimientos funcionales 
</t>
  </si>
  <si>
    <t xml:space="preserve">Definir los requerimientos funcionales </t>
  </si>
  <si>
    <t>Documento de requerimientos funcionales V1</t>
  </si>
  <si>
    <r>
      <rPr>
        <b/>
        <sz val="12"/>
        <rFont val="Arial"/>
        <family val="2"/>
      </rPr>
      <t>DGA</t>
    </r>
    <r>
      <rPr>
        <sz val="12"/>
        <rFont val="Arial"/>
        <family val="2"/>
      </rPr>
      <t xml:space="preserve">
NC – Subproceso Operación Aduanera,
Dirección de Gestión de Aduanas
Subdirección de Operación Aduanera
</t>
    </r>
  </si>
  <si>
    <t xml:space="preserve">Definir los requerimientos no funcionales </t>
  </si>
  <si>
    <t>Documento de requerimientos no funcionales V1</t>
  </si>
  <si>
    <r>
      <rPr>
        <b/>
        <sz val="12"/>
        <rFont val="Arial"/>
        <family val="2"/>
      </rPr>
      <t>DGA</t>
    </r>
    <r>
      <rPr>
        <sz val="12"/>
        <rFont val="Arial"/>
        <family val="2"/>
      </rPr>
      <t xml:space="preserve">
NC - Subproceso Innovacion y Tecnologia
Direccion de Gestion de Innovacion y Tecnologia
Subdireccion de Innovacion y Proyectos
Subdireccion de Soluciones y desarrollo</t>
    </r>
  </si>
  <si>
    <t>Definir la priorización funcional de la implementación</t>
  </si>
  <si>
    <t>Mapa de historias con la priorización funcional de la implementación V1</t>
  </si>
  <si>
    <t xml:space="preserve">Definir un plan de trabajo de desarrollo de la solución tecnológica </t>
  </si>
  <si>
    <t>Plan de trabajo V1</t>
  </si>
  <si>
    <t xml:space="preserve">Aprobar o validar el plan de trabajo de la implementación de la solución tecnológica </t>
  </si>
  <si>
    <t>Plan de trabajo aprobado V1</t>
  </si>
  <si>
    <t>Iniciar el desarrollo de la solución tecnológica.</t>
  </si>
  <si>
    <t>Desarrollo de la solución</t>
  </si>
  <si>
    <t>Informes de seguimiento</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</si>
  <si>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30092016
30112021
20052022</t>
    </r>
  </si>
  <si>
    <t>Iniciar la implementación de la solución tecnológica</t>
  </si>
  <si>
    <t>Pruebas y evaluación funcional</t>
  </si>
  <si>
    <t xml:space="preserve"> (01) Un  formato de Aceptación de Pruebas funcionales y salida a producción - FT-IIT-1851.</t>
  </si>
  <si>
    <t>Poner en  producción la solución tecnológica</t>
  </si>
  <si>
    <t xml:space="preserve">Definir la puesta en producción de la solución tecnológica </t>
  </si>
  <si>
    <t>Puesta en producción de la solución tecnologica: 
a. (01) Un formato información de versión             FT-IIT-2180
b. (01) Un Acta de comité de gestión de Cambios de Tecnología del correspondiente software instalado y en producción</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</si>
  <si>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30092016
30112021
20052022</t>
    </r>
  </si>
  <si>
    <t>32 Aud DS ADUANAS, Ipiales, Cartagena, Cucuta, Bogotá, B/ventura, Cali, Urabá Vig P.Semestre 2015</t>
  </si>
  <si>
    <t xml:space="preserve">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t>
  </si>
  <si>
    <t>sin causa</t>
  </si>
  <si>
    <t>Definir Estrategia de Digitalización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</si>
  <si>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 Subproceso Operación Aduanera
Dirección de Gestión de Aduanas
Subdirección de Operación Aduanera
REFORMULADO
30092016
30092019
ACTUALIZADO
30112021</t>
    </r>
  </si>
  <si>
    <t>Desarrollar o adquirir la solucion tecnologica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</si>
  <si>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30092019
30112021
20052022</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</si>
  <si>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30092019
30112021
20052022</t>
    </r>
  </si>
  <si>
    <r>
      <rPr>
        <b/>
        <sz val="12"/>
        <rFont val="Arial"/>
        <family val="2"/>
      </rPr>
      <t>DGA</t>
    </r>
    <r>
      <rPr>
        <sz val="12"/>
        <rFont val="Arial"/>
        <family val="2"/>
      </rPr>
      <t xml:space="preserve">
NC – Subproceso Operación Aduanera
Dirección de Gestión de Aduanas
Subdirección de Operación Aduanera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</si>
  <si>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30092017
30092019
30112021
20052022</t>
    </r>
  </si>
  <si>
    <t>3.  Ejecutar el cronograma de definición funcional de los sistema de información para la operación aduanera que se deban ajustar o desarrollar en el marco del Decreto 390 de 2016, específicamente para el Transito Aduanero- Operaciones de Transporte.</t>
  </si>
  <si>
    <t>Presentar, de acuerdo al cronograma, los requerimientos funcionales a la Subdirección de Tecnología de Información y Telecomunicaciones siguiendo el procedimiento PR-SI-0002 Centro de Despacho SIE.</t>
  </si>
  <si>
    <t>Solicitudes de Requerimientos funcionales</t>
  </si>
  <si>
    <r>
      <rPr>
        <b/>
        <sz val="12"/>
        <rFont val="Arial"/>
        <family val="2"/>
      </rPr>
      <t>DGA</t>
    </r>
    <r>
      <rPr>
        <sz val="12"/>
        <rFont val="Arial"/>
        <family val="2"/>
      </rPr>
      <t xml:space="preserve">
NC – Subproceso Operación Aduanera
Dirección de Gestión de Aduanas
Subdirección de Operación Aduanera
REFORMULADO
30092016
ACTUALIZADO
30112021</t>
    </r>
  </si>
  <si>
    <t>4. Implementar dentro del Núcleo Básico -  Fase I del Servicio Informático Electrónico de TRANSITO Y OPERACIONES DE TRANSPORTE , las  funcionalidades que mitiguen los siguientes riegos:
- Operaciones realizadas manualmente
- Registro de operaciones de Tránsito en sistemas antiguos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</si>
  <si>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PR-SI-0148_Análisis de Requerimientos de los Sistemas de Información.
 PR-SI-0149_Análisis y Diseño de los Sistemas de Información 
 PR-SI-0150_Codificación de los Sistemas de Información
 PR-SI-0151_Ejecución de Pruebas de los Sistemas de Información
 PR-SI-0152_Implantación de los Sistemas de Información</t>
  </si>
  <si>
    <t>Un (1) Plan de Trabajo aprobado.</t>
  </si>
  <si>
    <t>Realizar el análisis y diseño, atendiendo la  solicitud de Creación de Servicio Informático presentada al Centro de Despacho de la Dirección de Gestión Organizacional y el levantamiento de requerimientos funcionales efectuado.</t>
  </si>
  <si>
    <t>Formato Modelo de diseño FT-SI-2003
Formato Diseño de base de datos FT-SI-2004
Formato Diseño de interfaz de usuario FT-SI-2005</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</si>
  <si>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ACTUALIZADO
30112021</t>
    </r>
  </si>
  <si>
    <t>Realizar la codificación</t>
  </si>
  <si>
    <t xml:space="preserve">Formato Información de Versión 30001  - FT-SI-2180 </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</si>
  <si>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t>
    </r>
  </si>
  <si>
    <t>Realizar las pruebas funcionales</t>
  </si>
  <si>
    <t>Formato Aceptación de Pruebas Funcionales y Salida a Producción - FT-SI-1851</t>
  </si>
  <si>
    <r>
      <rPr>
        <b/>
        <sz val="12"/>
        <rFont val="Arial"/>
        <family val="2"/>
      </rPr>
      <t>DGA</t>
    </r>
    <r>
      <rPr>
        <sz val="12"/>
        <rFont val="Arial"/>
        <family val="2"/>
      </rPr>
      <t xml:space="preserve">
NC – Subproceso Operación Aduanera,
Dirección de Gestión de Aduanas 
Subdirección de Operación Aduanera
REFORMULADO
30092017
30092018
30092019
30112021</t>
    </r>
  </si>
  <si>
    <t xml:space="preserve">Realizar la implantación y puesta en producción </t>
  </si>
  <si>
    <t>Formato Aceptación de Pruebas Funcionales y Salida a Producción FT-SI-1851
Acta de comité de cambios</t>
  </si>
  <si>
    <r>
      <rPr>
        <b/>
        <sz val="12"/>
        <rFont val="Arial"/>
        <family val="2"/>
      </rPr>
      <t>DGA</t>
    </r>
    <r>
      <rPr>
        <sz val="12"/>
        <rFont val="Arial"/>
        <family val="2"/>
      </rPr>
      <t xml:space="preserve">
NC – Subproceso Operación Aduanera
Dirección de Gestión de Aduanas
Subdirección de Operación Aduanera
REFORMULADO
30092017
30092018
30092019
ACTUALIZADO
30112021</t>
    </r>
  </si>
  <si>
    <t>13 Aud Funcion Pagadora y Recaudadora Vig  2015</t>
  </si>
  <si>
    <t>12 01 003</t>
  </si>
  <si>
    <t xml:space="preserve">Hallazgo No. 13  Control de operaciones aduaneras
"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  
</t>
  </si>
  <si>
    <t xml:space="preserve">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t>
  </si>
  <si>
    <t>1. Ejecutar el cronograma de definición funcional de los sistema de información para la operación aduanera que se deban ajustar o desarrollar en el marco del Decreto 390 de 2016, específicamente para el Transito Aduanero- Operaciones de Transporte.</t>
  </si>
  <si>
    <t>1. Presentar, de acuerdo al cronograma, los requerimientos funcionales a la Subdirección de Tecnología de Información y Telecomunicaciones siguiendo el procedimiento PR-SI-0002 Centro de Despacho SIE.</t>
  </si>
  <si>
    <r>
      <rPr>
        <b/>
        <sz val="12"/>
        <rFont val="Arial"/>
        <family val="2"/>
      </rPr>
      <t xml:space="preserve">DGA
</t>
    </r>
    <r>
      <rPr>
        <sz val="12"/>
        <rFont val="Arial"/>
        <family val="2"/>
      </rPr>
      <t>C – Subproceso Operación Aduanera
Dirección de Gestión de Aduanas
Subdirección de Operación Aduanera
REFORMULADO
30092016
ACTUALIZADO
30112021</t>
    </r>
  </si>
  <si>
    <t>2. Implementar dentro del Núcleo Básico - Fase I del Servicio Informático Electrónico de TRANSITO Y OPERACIONES DE TRANSPORTE , las  funcionalidades que mitiguen los siguientes riegos:
- Operaciones realizadas manualmente
- Interacción con sistemas antiguos
- Ausencia de registros y consultas que permitan realizar controles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</si>
  <si>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</si>
  <si>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
</t>
    </r>
  </si>
  <si>
    <t xml:space="preserve">Definir Estrategia de Digitalización del Proyecto de Desaduanamiento.
</t>
  </si>
  <si>
    <r>
      <rPr>
        <b/>
        <sz val="12"/>
        <rFont val="Arial"/>
        <family val="2"/>
      </rPr>
      <t>DGA</t>
    </r>
    <r>
      <rPr>
        <sz val="12"/>
        <rFont val="Arial"/>
        <family val="2"/>
      </rPr>
      <t xml:space="preserve">
NC – Subproceso Operación Aduanera
Dirección de Gestión de Aduanas
Subdirección de Operación Aduanera
REFORMULADO
30092019
ACTUALIZADO
30112021</t>
    </r>
  </si>
  <si>
    <t xml:space="preserve">Priorizar y detallar requermimientos Funcionales tecnologicos necesario para la solucion tecnologica  del Proyecto de Desaduanamiento.
</t>
  </si>
  <si>
    <t>Requerimientos Funcionales</t>
  </si>
  <si>
    <t>Documento de requerimientos funcionales</t>
  </si>
  <si>
    <t xml:space="preserve">Desarrollar o adquirir la solucion tecnologica del Proyecto de Desaduanamiento.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</si>
  <si>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</si>
  <si>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2. Plan de trabajo del desarrollo de la solución tecnológica.</t>
  </si>
  <si>
    <t>Plan de trabajo</t>
  </si>
  <si>
    <t xml:space="preserve">Implantar la solucion tecnologica del Proyecto de Desaduanamiento.
</t>
  </si>
  <si>
    <t>1. Iniciar el desarrollo de la solución Tecnológica</t>
  </si>
  <si>
    <t>Seguimiento a la implementación de la solución Tecnológica</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</si>
  <si>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</si>
  <si>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2. Puesta en producción de la solución tecnológica</t>
  </si>
  <si>
    <t>a. 01) Un Formato  Información de Versión 30001 - FT-IIT-2180
b. (01) Un Formato de Aceptación de Pruebas Funcionales y Salida a Producción  - FT-IIT-1851
c. (01) Un  Acta de Comité de Gestión de  Cambios de Tecnología del correspondiente Software instalado y en Producción.</t>
  </si>
  <si>
    <t>5 Aud  Laboratorio de Aduanas con corte 30/06/2016</t>
  </si>
  <si>
    <t>12 01 001</t>
  </si>
  <si>
    <t xml:space="preserve">Hallazgo No.5 Análisis de muestras de Laboratorio
(…) para proteger a los consumidores de ingresos de mercancías peligrosas, proteger el medio ambiente, ayudar a combatir el terrorismo y la detección de importaciones ilegales.
Adicionalmente, refleja deficiencia en los sistemas informáticos para la realización de estadísticas necesarias, para las mediciones totales de muestras analizadas y los ingresos generados, como resultados de dicha operación.
</t>
  </si>
  <si>
    <t xml:space="preserve">No existe norma interna vinculante para que todos los actores participen en este proceso y poder determinar los resultados de la gestión del laboratorio </t>
  </si>
  <si>
    <t>Capacitar a las Direcciones Seccionales para la toma de muestras</t>
  </si>
  <si>
    <t>Capacitar a través del Plan Institucional PIC 2017 a las principales Direcciones Seccionales de aduanas en la toma de muestras</t>
  </si>
  <si>
    <t>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</si>
  <si>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del Laboratorio Aduanero
REFORMULADO
30092017
ACTUALIZADO
30112021</t>
    </r>
  </si>
  <si>
    <t>Asignar la meta mensual de toma de muestras para las Direcciones Seccionales</t>
  </si>
  <si>
    <t>Las Direcciones Seccionales acorde con su tamaño tendrán una meta en cantidad de muestras a tomar al mes.</t>
  </si>
  <si>
    <t>Seguimiento trimestral en el plan operativo de las Direcciones Seccionales de muestras tomadas vs muestras asignadas. (marzo, junio, septiembre y diciembre de 2017)</t>
  </si>
  <si>
    <r>
      <rPr>
        <b/>
        <sz val="12"/>
        <rFont val="Arial"/>
        <family val="2"/>
      </rPr>
      <t>DGA</t>
    </r>
    <r>
      <rPr>
        <sz val="12"/>
        <rFont val="Arial"/>
        <family val="2"/>
      </rPr>
      <t xml:space="preserve">
NC – Subproceso Operación Aduanera
Dirección de Gestión de Aduanas
Subdirección Técnica Aduanera
ACTUALIZADO
30112021</t>
    </r>
  </si>
  <si>
    <t>Implementar dentro del Núcleo Básico - Fase I,  el Sistema de Información  Laboratorio</t>
  </si>
  <si>
    <t>Realizar el levantamiento de requerimientos funcionales.</t>
  </si>
  <si>
    <t>Formato Especificación Funcional Detallada FT-SI-2007 
Formato Casos de Uso FT-SI-2009</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</si>
  <si>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Técnica Aduanera
REFORMULADO
30/09/2017
ACTUALIZADO
30112021</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</si>
  <si>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ACTUALIZADO
30112021</t>
    </r>
  </si>
  <si>
    <t xml:space="preserve">Elaboración de formatos de acuerdo con los requerimientos efectuados (5 requerimientos) Laboratorio Fase 2.1. </t>
  </si>
  <si>
    <t xml:space="preserve">Documento: FT-SI-2180-SIE Laboratorio.pdf (INFORMACIÓN DE VERSIÓN – 30001 
Fecha liberación pruebas: Dos Entregables:
 1.         01-05-2021
 2.         30-06-2021 
Documento: FT-SI-1851- Certificación de Pruebas.
Fecha liberación a producción:  Dos Entregables: 
1.        01-06-2021 2.        01-08-2021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</si>
  <si>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del Laboratorio Aduanero
REFORMULADO
30092017
30092018
07052021
ACTUALIZADO
30112021</t>
    </r>
  </si>
  <si>
    <t>Realizar ajustes para mejorar la operación,(9 requerimientos). Laboratorio Fase 2.2</t>
  </si>
  <si>
    <t>Documento: FT-SI-2180-SIE Laboratorio.pdf (INFORMACIÓN DE VERSIÓN – 30001 
Documento: FT-SI-1851- Certificación de Pruebas.
Liberación a producción</t>
  </si>
  <si>
    <t>Efectuar mejoras en la usabilidad y nuevas funcionalidades, (17 requerimientos)​. Laboratorio Fase 2.3</t>
  </si>
  <si>
    <t>Documento: FT-SI-2180-SIE Laboratorio.pdf (INFORMACIÓN DE VERSIÓN – 30001 
Documento:FT-SI-1851- Certificación de Pruebas.
Liberación a producción</t>
  </si>
  <si>
    <t>Efectuar mejoras en la usabilidad y nuevas funcionalidades, (24 requerimientos)​. Laboratorio Fase 2.4</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</si>
  <si>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
REFORMULADO
09122022</t>
    </r>
  </si>
  <si>
    <t>Efectuar mejoras en la usabilidad y nuevas funcionalidades, ( 25 requerimientos)​. Laboratorio Fase 2.6</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</si>
  <si>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t>
    </r>
  </si>
  <si>
    <t>2  Aud Operación Aduanera -Importaciones Dirección de Aduanas y Direcciones Seccionales de Aduanas de Bogotá, Cali, Buenaventura, Bucaramanga, Cartagena, Barranquilla y Santa Marta Vigencia 2018 y primer semestre de 2019</t>
  </si>
  <si>
    <t>19 02 003</t>
  </si>
  <si>
    <t xml:space="preserve">Hallazgo 2.  Información Declaraciones de Importación Seccional Bogotá – Nivel Central y Seccional Bucaramanga.  
Efectuada la verificación y cruce de datos del listado en Excel (universo de declaraciones descargadas del portal Web) y el listado extraído de la bitácora, se encontró que existen 633 registros de declaraciones de la bitácora, que no aparecen en el universo de declaraciones.
En la Seccional Bogotá, un total de (676) registros del universo de las declaraciones no se encuentran en el listado extraído de la bitácora.
(…) se encuentran diferencias entre los números de autoadhesivos, en el código de administración y, se encuentra que el campo Tipo de Declaración está diligenciado en blanco o vacío. 
(…) analizadas las Declaraciones de Importación, se observa que se presentan 1.175.287 formularios repetidos.
(…) comparando el archivo de Excel con la relación del aplicativo LUCIA, se evidencia que un total de 1.058.714 registros de la relación de Excel no están en el aplicativo LUCIA.
En la Seccional Bucaramanga, se constató que existen (81) registros de declaraciones de importación en la base de datos Trámites Manuales que no se encuentran en la base de datos suministrada por Nivel Central.
</t>
  </si>
  <si>
    <t>Deficiencias en el control del registro de la información de las declaraciones de importación.</t>
  </si>
  <si>
    <t>1. Impartir instrucción a las direcciones seccionales.</t>
  </si>
  <si>
    <t xml:space="preserve">Expedir lineamientos a las Direcciones Seccionales de Aduanas frente al control de las operaciones relacionados con los trámites manuales. </t>
  </si>
  <si>
    <t>Documento de lineamientos.</t>
  </si>
  <si>
    <r>
      <rPr>
        <b/>
        <sz val="12"/>
        <rFont val="Arial"/>
        <family val="2"/>
      </rPr>
      <t>DGA</t>
    </r>
    <r>
      <rPr>
        <sz val="12"/>
        <rFont val="Arial"/>
        <family val="2"/>
      </rPr>
      <t xml:space="preserve">
NC – Subproceso Operación Aduanera
Dirección de Gestión de Aduanas
Subdirección de Operación Aduanera
ACTUALIZADO
30112021</t>
    </r>
  </si>
  <si>
    <t xml:space="preserve">2. Definir Estrategia de Digitalización del Proyecto.
</t>
  </si>
  <si>
    <t xml:space="preserve">3. Desarrollar o adquirir la solucion tecnologica del Proyecto de Desaduanamiento.
</t>
  </si>
  <si>
    <t xml:space="preserve">4. Implantar la solucion tecnologica del Proyecto
</t>
  </si>
  <si>
    <t>Seguimiento  a la implementación de la solución Tecnológica</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</si>
  <si>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</si>
  <si>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3011202120052022</t>
    </r>
  </si>
  <si>
    <t>14 Aud Funcion Pagadora y Recaudadora Vig  2015</t>
  </si>
  <si>
    <t xml:space="preserve">Hallazgo No. 14  Registro y Control Posterior Actas de Inspección con suspensión o rechazo de Levante
"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  
</t>
  </si>
  <si>
    <t>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t>
  </si>
  <si>
    <t>1. Elaborar y expedir el memorando donde se informa a las direcciones seccionales sobre el  ajuste al procedimiento PR-OA-0188  y la divulgación del  mismo al interior de las Direcciones Seccionales</t>
  </si>
  <si>
    <t>Expedir memorando donde se informa a las direcciones seccionales sobre el  ajuste al procedimiento PR-OA-0188  y la divulgación del mismo al interior de las Direcciones Seccionales</t>
  </si>
  <si>
    <t>Memorando Expedido</t>
  </si>
  <si>
    <t>Definir Estrategia de Digitalización del Proyecto de Desaduanamiento.</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</si>
  <si>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30092019
30112021
20052022</t>
    </r>
  </si>
  <si>
    <r>
      <rPr>
        <b/>
        <sz val="12"/>
        <rFont val="Arial"/>
        <family val="2"/>
      </rPr>
      <t>DGA</t>
    </r>
    <r>
      <rPr>
        <sz val="12"/>
        <rFont val="Arial"/>
        <family val="2"/>
      </rPr>
      <t xml:space="preserve">
NC – Subproceso Operación Aduanera
Dirección de Gestión de Aduanas
Subdirección de Operación Aduanera
NC - Subproceso Innovación y Tecnología
Dirección de Gestión de Innovación y Tecnología
Subdirección de Innovación y Proyectos
Subdirección de Soluciones y Desarrollo
REFORMULADO
30092019
30112021
20052022</t>
    </r>
  </si>
  <si>
    <t>4. Implementar el diligenciamiento del formato FT-OA-2298 Base de datos de suspensiones, y elaborar mensualmente un informe de  los rechazos a los levantes,  con el fin de efectuar control a la situación jurídica de los bienes.</t>
  </si>
  <si>
    <t>1. Diligenciar por parte de los funcionarios aforadores el formato FT-OA-2298 e informar acerca de los rechazos a los levantes con el fin de efectuar un seguimiento mensual a la situación jurídica de los bienes.</t>
  </si>
  <si>
    <t xml:space="preserve">Informe </t>
  </si>
  <si>
    <r>
      <rPr>
        <b/>
        <sz val="12"/>
        <rFont val="Arial"/>
        <family val="2"/>
      </rPr>
      <t>DGA</t>
    </r>
    <r>
      <rPr>
        <sz val="12"/>
        <rFont val="Arial"/>
        <family val="2"/>
      </rPr>
      <t xml:space="preserve">
DS – Subproceso Operación Aduanera
Dirección Seccional de Impuestos y Aduanas de Bucaramanga
ACTUALIZADO
30112021</t>
    </r>
  </si>
  <si>
    <t>15 Aud Funcion Pagadora y Recaudadora Vig  2015</t>
  </si>
  <si>
    <t>12 01 100</t>
  </si>
  <si>
    <t xml:space="preserve">Hallazgo No. 15  Control de pagos de la modalidad de importación temporal
"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 
</t>
  </si>
  <si>
    <t>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t>
  </si>
  <si>
    <t xml:space="preserve">Definir Estrategia de Digitalización del Proyecto de Gestor de Pagos.
</t>
  </si>
  <si>
    <t xml:space="preserve">Desarrollar o adquirir la solucion tecnologica del Proyecto de Gestor de Pagos. 
</t>
  </si>
  <si>
    <r>
      <rPr>
        <b/>
        <sz val="12"/>
        <rFont val="Arial"/>
        <family val="2"/>
      </rPr>
      <t>DGA</t>
    </r>
    <r>
      <rPr>
        <sz val="12"/>
        <rFont val="Arial"/>
        <family val="2"/>
      </rPr>
      <t xml:space="preserve">
Dirección de Gestión de Innovación y Tecnología
Subdirección de Innovación y Proyectos
Subdirección de Soluciones y Desarrollo
NC - Dirección de Gestión de Aduanas
Subdirección de Operación Aduanera
NC - Dirección de Gestión de Impuestos
Subdireccion de Recaudo
Coordinacion de Administracion de Aplicativos de Impuestos
</t>
    </r>
  </si>
  <si>
    <r>
      <rPr>
        <b/>
        <sz val="12"/>
        <rFont val="Arial"/>
        <family val="2"/>
      </rPr>
      <t>DGA</t>
    </r>
    <r>
      <rPr>
        <sz val="12"/>
        <rFont val="Arial"/>
        <family val="2"/>
      </rPr>
      <t xml:space="preserve">
NC – Subproceso Operación Aduanera
Dirección de Gestión de Aduanas
Subdirección de Operación Aduanera
NC - Subproceso Recaudo - Devoluciones
Dirección de Gestión de Impuestos
Subdireccion de Recaudo
Coordinacion de Administracion de Aplicativos de Impuestos</t>
    </r>
  </si>
  <si>
    <t xml:space="preserve">Iniciar el proceso de contratación </t>
  </si>
  <si>
    <t>Validar o aceptar el proceso de contratación</t>
  </si>
  <si>
    <t>Documento de validación o aceptación del proceso de contratación</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</si>
  <si>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</si>
  <si>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30092019
30112021</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</si>
  <si>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REFORMULADO
30092019
30112021</t>
    </r>
  </si>
  <si>
    <t xml:space="preserve">Definir Estrategia de Digitalización del Proyecto de Obligación Aduanera.
</t>
  </si>
  <si>
    <t xml:space="preserve">Desarrollar o adquirir la solucion tecnologica del Proyecto de Obligación Aduanera. 
</t>
  </si>
  <si>
    <r>
      <rPr>
        <b/>
        <sz val="12"/>
        <rFont val="Arial"/>
        <family val="2"/>
      </rPr>
      <t>DGA</t>
    </r>
    <r>
      <rPr>
        <sz val="12"/>
        <rFont val="Arial"/>
        <family val="2"/>
      </rPr>
      <t xml:space="preserve">
NC - Dirección de Gestión de Innovación y Tecnología
Subdirección de Innovación y Proyectos
Subdirección de Soluciones y Desarrollo
NC -Dirección de Gestión de Aduanas
Subdirección de Operación Aduanera
NC - Dirección de Gestión de Impuestos
Subdireccion de Recaudo
Coordinacion de Administracion de Aplicativos de Impuestos
</t>
    </r>
  </si>
  <si>
    <t xml:space="preserve">Documento de validación o aceptación del proceso de contratación </t>
  </si>
  <si>
    <t xml:space="preserve">Mapa de historias con la priorización funcional de la implementación V1 </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</si>
  <si>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</si>
  <si>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30092019
ACTUALIZADO
30112021
20052022</t>
    </r>
  </si>
  <si>
    <r>
      <rPr>
        <b/>
        <sz val="12"/>
        <rFont val="Arial"/>
        <family val="2"/>
      </rPr>
      <t>DGA</t>
    </r>
    <r>
      <rPr>
        <sz val="12"/>
        <rFont val="Arial"/>
        <family val="2"/>
      </rPr>
      <t xml:space="preserve">
NC – Subproceso Operación Aduanera
Dirección de Gestión de Aduanas
Subdirección de Operación Aduanera
NC - Subproceso Recaudo - Devoluciones
Dirección de Gestión de impuestos
Subdireccion de Recaudo
Coordinacion Administración de Aplicativos de Impuestos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</si>
  <si>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REFORMULADO
30092019
ACTUALIZADO
30112021
20052022</t>
    </r>
  </si>
  <si>
    <t>3. Realizar actualización del procedimiento PR-OA-0201 "CONTROL DE PAGOS DE LA  MODALIDAD DE LARGO PLAZO"</t>
  </si>
  <si>
    <t>1. Actualizar el  procedimiento PR-OA-0201 "CONTROL DE PAGOS DE LA MODALIDAD DE LARGO PLAZO".</t>
  </si>
  <si>
    <t>Procedimiento actualizado</t>
  </si>
  <si>
    <r>
      <rPr>
        <b/>
        <sz val="12"/>
        <rFont val="Arial"/>
        <family val="2"/>
      </rPr>
      <t>DGA</t>
    </r>
    <r>
      <rPr>
        <sz val="12"/>
        <rFont val="Arial"/>
        <family val="2"/>
      </rPr>
      <t xml:space="preserve">
NC – Subproceso Operación Aduanera
Dirección de Gestión de Aduanas
Subdirección de Operación Aduanera
REFORMULADO
ACTUALIZADO
30112021</t>
    </r>
  </si>
  <si>
    <t>4. Efectuar seguimiento al cumplimiento de las cuotas a cancelarse en las importaciones temporales, respecto de las pólizas que son aprobadas por parte de la Dirección Seccional y elaborar informe mensual.</t>
  </si>
  <si>
    <t>1. Control a los inventarios de garantías con el fin de que se dé cumplimiento al pago oportuno de las obligaciones garantizadas  y elaborar informe de seguimiento.</t>
  </si>
  <si>
    <t>Informe</t>
  </si>
  <si>
    <r>
      <rPr>
        <b/>
        <sz val="12"/>
        <rFont val="Arial"/>
        <family val="2"/>
      </rPr>
      <t>DGA</t>
    </r>
    <r>
      <rPr>
        <sz val="12"/>
        <rFont val="Arial"/>
        <family val="2"/>
      </rPr>
      <t xml:space="preserve">
DS – Subproceso Operación Aduanera
Dirección Seccional de Impuestos y Aduanas de Bucaramanga.
ACTUALIZADO
30112021</t>
    </r>
  </si>
  <si>
    <t>AUDITORÍA DE CUMPLIMIENTO - Proceso Operación Aduanera, vigencia 2022</t>
  </si>
  <si>
    <t>12  01  003</t>
  </si>
  <si>
    <r>
      <t xml:space="preserve">HALLAZGO No. 1. Declaración de Importación No. 872022000152682-1 Vehículo Usado-Dirección Seccional de Aduanas de Barranquilla (A)
</t>
    </r>
    <r>
      <rPr>
        <sz val="12"/>
        <rFont val="Arial"/>
        <family val="2"/>
      </rPr>
      <t xml:space="preserve">
“La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t>
    </r>
  </si>
  <si>
    <t>Fallas institucionales en la programación del sistema MUISCA para determinar el perfilamiento de los levantes automáticos y de los controles que minimice el riesgo de evasión que permita ser más efectivo</t>
  </si>
  <si>
    <t xml:space="preserve">Revisar  el cumplimiento de requisitos establecidos en la normatividad aduanera por parte de las Agencias de Aduanas </t>
  </si>
  <si>
    <t>1.	Revisar trimestralmente  y de forma aleatoria el 2%  de las declaraciones de importación con levante automático  de vehículos en los años 2023, 2024 y primer semetre 2025.</t>
  </si>
  <si>
    <t xml:space="preserve">Informe de revision trimestral y/o lista de chequeo </t>
  </si>
  <si>
    <r>
      <rPr>
        <b/>
        <sz val="12"/>
        <rFont val="Arial"/>
        <family val="2"/>
      </rPr>
      <t>DGA</t>
    </r>
    <r>
      <rPr>
        <sz val="12"/>
        <rFont val="Arial"/>
        <family val="2"/>
      </rPr>
      <t xml:space="preserve">
DS - Subproceso Operación Aduanera
Dirección de Aduanas de Barranquilla 
Division Operacion Aduanerra GIT Importaciones</t>
    </r>
  </si>
  <si>
    <t>2.	Remitir a la División de Fiscalización y Liquidación Aduanera los insumos generados de la revisiones a las declaraciones de importación con levante automático de vehículos, que generen presunta infracción administrativa por parte de las agencias de aduanas.</t>
  </si>
  <si>
    <t>Informe de los correos electronicos y/o - Oficios remisorio -si procede -</t>
  </si>
  <si>
    <t xml:space="preserve">Verificar las validaciones realizadas por el servicio informatico para la importacion especifica, determinar junto con el area funcional si se requiere ajustar o actualizar las validaciones para los levantes automaticos. </t>
  </si>
  <si>
    <t>1) Replicar el caso en el ambiente de pruebas funcionales, realizar pruebas funcionales para este tipo de importación. ( informe de prueba, observaciones, incidentes en producción ). caso registrado en JIRA.
2) Si se requiere un ajuste se  adelantara el procedimiento PR-IIT-0453.</t>
  </si>
  <si>
    <t>informe de prueba, caso registrado en JIRA</t>
  </si>
  <si>
    <r>
      <rPr>
        <b/>
        <sz val="12"/>
        <rFont val="Arial"/>
        <family val="2"/>
      </rPr>
      <t>DGA</t>
    </r>
    <r>
      <rPr>
        <sz val="12"/>
        <rFont val="Arial"/>
        <family val="2"/>
      </rPr>
      <t xml:space="preserve">
NC - Subproceso Operación Aduanera
Dirección de Gestión de Aduanas
Subdirección de Operación Aduanera
DS - Subproceso Operación Aduanera
Dirección de Aduanas de Barranquilla
</t>
    </r>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t>
    </r>
  </si>
  <si>
    <t>5 Aud Regular Vig 2008 Recaudadora
AEF - Seguimiento PM 2014</t>
  </si>
  <si>
    <t>16 03 002</t>
  </si>
  <si>
    <t>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
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
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</si>
  <si>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</si>
  <si>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$ 83.392.920, en custodia de la Dirección Seccional de Aduanas de Bogotá, a 30 de  noviembre de 2006.</t>
  </si>
  <si>
    <t>Realizar las actas de entrega de los bienes dispuestos de acuerdo a la modalidad de disposición aplicada.</t>
  </si>
  <si>
    <t>valor de los bienes dispuestos en el periodo / valor total de los bienes. Periodicidad Trimestral.</t>
  </si>
  <si>
    <r>
      <rPr>
        <b/>
        <sz val="12"/>
        <rFont val="Arial"/>
        <family val="2"/>
      </rPr>
      <t>DGC</t>
    </r>
    <r>
      <rPr>
        <sz val="12"/>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t>
    </r>
  </si>
  <si>
    <t xml:space="preserve">Disponer de los bienes muebles adjudicados a la Nación por valor de $295.073.969,00, en custodia de la Dirección Seccional de Aduanas de Bogotá. </t>
  </si>
  <si>
    <r>
      <rPr>
        <b/>
        <sz val="12"/>
        <rFont val="Arial"/>
        <family val="2"/>
      </rPr>
      <t>DGC</t>
    </r>
    <r>
      <rPr>
        <sz val="12"/>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24102022
</t>
    </r>
  </si>
  <si>
    <t>6 Aud Regular Vig 2008 Recaudadora
AEF - Seguimiento PM 2014</t>
  </si>
  <si>
    <t>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</si>
  <si>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</si>
  <si>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$481.033.006,82,en custodia de la dirección Seccional de Aduanas de Bogotá a diciembre 31 de 2009.</t>
  </si>
  <si>
    <r>
      <rPr>
        <b/>
        <sz val="12"/>
        <rFont val="Arial"/>
        <family val="2"/>
      </rPr>
      <t xml:space="preserve">DGC
</t>
    </r>
    <r>
      <rPr>
        <sz val="12"/>
        <rFont val="Arial"/>
        <family val="2"/>
      </rPr>
      <t>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
09122022</t>
    </r>
  </si>
  <si>
    <t>18 Aud Regular Vig 2009 Recaudadora
AEF - Seguimiento PM 2014</t>
  </si>
  <si>
    <t>19 03 001</t>
  </si>
  <si>
    <t>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t>
  </si>
  <si>
    <t>Debilidades en la gestión de los funcionarios y de las directivas en el Nivel Central de la Entidad.</t>
  </si>
  <si>
    <t>Disponer de los bienes muebles adjudicados a la Nación, asi:  DS de Aduanas de Bogotá $481.033.006,82, DS de Aduanas de Cali $39.366.210.11,  DS de Aduanas de Cúcuta $5.600.000, DS de Impuestos y Aduanas de manizales $27.391.441,  DS de Aduanas de Medellín $56.273.770 a diciembre 31 de 2009.</t>
  </si>
  <si>
    <r>
      <rPr>
        <b/>
        <sz val="12"/>
        <rFont val="Arial"/>
        <family val="2"/>
      </rPr>
      <t>DGC</t>
    </r>
    <r>
      <rPr>
        <sz val="12"/>
        <rFont val="Arial"/>
        <family val="2"/>
      </rPr>
      <t xml:space="preserve">
DS - Subproceso Operación Logística
Dirección Seccional de Aduanas de Bogotá
Dirección Seccional de Aduanas de Cali
Dirección Seccional de Impuestos y Aduanas de Cúcuta
Dirección Seccional de Impuestos y Aduanas de Manizales
Dirección Seccional de Aduanas de Medellín
División Administrativa y Financiera
GIT de Operación Logística 
NC - Subproceso Operación Logística
Dirección de Gestión Corportiva
Subdirección Logística
REFORMULADO
29052020
31102020
30112021
09122022</t>
    </r>
  </si>
  <si>
    <t>14 Aud DS ADUANAS, Ipiales, Cartagena, Cucuta, Bogotá, B/ventura, Cali, Urabá Vig P.Semestre 2015</t>
  </si>
  <si>
    <t>19 03 002</t>
  </si>
  <si>
    <t xml:space="preserve">Hallazgo No.14: Actas de destrucción de mercancías 1o semestre 2015
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
</t>
  </si>
  <si>
    <t>Debilidades en la función de planeación, seguimiento y control de grupo</t>
  </si>
  <si>
    <t>Disponer de las Mercancias con situación jurídica definida por valor de $ 439.166.576, correspondiente a mercancias ingresadas antes del 31 de diciembre de 2015.</t>
  </si>
  <si>
    <t>Realizar Egresos de las mercancias registradas en el sistema ADA.</t>
  </si>
  <si>
    <t>Valor de la mercancía dispuesta en el periodo/valor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</si>
  <si>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Cali
REFORMULADO 
29052020
30102020
30112021
09122022</t>
    </r>
  </si>
  <si>
    <t>5 Aud. Reg.  Función Recaudadora Vig. 2010
AEF - Seguimiento PM 2014</t>
  </si>
  <si>
    <t>19 05 100</t>
  </si>
  <si>
    <t>En los depósitos Almagrario y Almaviva se encuentran mercancías almacenadas con situación jurídica definida que tienen más de tres años de antigüedad cuyo valor aduanero asciende a la suma de $2.713,3 millones</t>
  </si>
  <si>
    <t>Demoras en la aprobación por parte del nivel central de los eventos de disposición de mercancías</t>
  </si>
  <si>
    <t xml:space="preserve">Disponer de las Mercancias con situación jurídica definida y registradas en el sistema ADA por valor de $ 2.589.186.195, con corte a diciembre 31 de 2016.
</t>
  </si>
  <si>
    <t>valor de la mercancía dispuesta en el periodo / 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</si>
  <si>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Cartagena
Área que apoya Subdirección Logística
REFORMULADO
29052020
31102020
30112021
09122022</t>
    </r>
  </si>
  <si>
    <t>1 Aud. Regular Vigencia 2010
(Recaudadora)
AEF - Seguimiento PM 2014</t>
  </si>
  <si>
    <t>14 04 004</t>
  </si>
  <si>
    <r>
      <rPr>
        <b/>
        <sz val="12"/>
        <rFont val="Arial"/>
        <family val="2"/>
      </rPr>
      <t xml:space="preserve">Hallazgo No. 1
</t>
    </r>
    <r>
      <rPr>
        <sz val="12"/>
        <rFont val="Arial"/>
        <family val="2"/>
      </rPr>
      <t xml:space="preserve">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Así mismo, no se encontraron  en la dirección seccional reportes de seguimiento y evaluación de la ejecución del contrato, que complementen las actividades de control y seguimiento  a la contratación de almacenamiento de mercancías. 
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t>
    </r>
  </si>
  <si>
    <t>Deficiencias de control interno de gestión administrativa en la aplicación de normatividad y procedimientos internos.</t>
  </si>
  <si>
    <t>Realizar y remitir un informe de gestión adelantantada en calidad de supervisor de ejecución del contrato de almacenamiento, en donde se refleje cada una de las actuaciones realizadas y las evidencias frente a los hallazgos encontrados.</t>
  </si>
  <si>
    <t>Realizar y enviar informe de gestión a la supervision.</t>
  </si>
  <si>
    <t>Informes de supervisón</t>
  </si>
  <si>
    <r>
      <t xml:space="preserve">DGC
</t>
    </r>
    <r>
      <rPr>
        <sz val="12"/>
        <rFont val="Arial"/>
        <family val="2"/>
      </rPr>
      <t>DS -  Dirección Seccional de Cucúta
División  Administrativa y financiera
GIT de Operación Logística de la 
ACTUALIZADO
30112021</t>
    </r>
  </si>
  <si>
    <t>Consolidar y verificar los informes de gestión presentados, y tramitar lo correspondiente de acuerdo con el resultado obtenido.</t>
  </si>
  <si>
    <t>Informes de resultados y observaciones</t>
  </si>
  <si>
    <r>
      <t xml:space="preserve">DGC
</t>
    </r>
    <r>
      <rPr>
        <sz val="12"/>
        <rFont val="Arial"/>
        <family val="2"/>
      </rPr>
      <t>NC - Dirección de Gestión Corportiva
Subdirección Logística
Coordinación de Optimización de la Operación Logística
ACTUALIZADO
30112021</t>
    </r>
  </si>
  <si>
    <t>Gestionar la disposición de mercancias con SJD a corte 30 de abril de 2025 cuyo valor asciende a $ 2.874.988.645, y registran un término de bodegaje superior a 2 años.</t>
  </si>
  <si>
    <t>Elaborar y remitir a la Subdirección Logistica los proyectos para la Disposición de Mercancías.</t>
  </si>
  <si>
    <t>Oficios o correos</t>
  </si>
  <si>
    <r>
      <rPr>
        <b/>
        <sz val="12"/>
        <rFont val="Arial"/>
        <family val="2"/>
      </rPr>
      <t>DGC</t>
    </r>
    <r>
      <rPr>
        <sz val="12"/>
        <rFont val="Arial"/>
        <family val="2"/>
      </rPr>
      <t xml:space="preserve">
DS - Dirección Seccional de Cucúta
División Administrativa y Financiera
GIT de Operación Logística  
NC -  Dirección de Gestión Corporativa
Subdirección Logística
Coordinacional de Gestión Social y Comercialización 
Coordinación de Destrucciones y Chatarrización
REFORMULADO
30092016
31092017
30032018
30032019
30042020
05052021
30112021
09122022</t>
    </r>
  </si>
  <si>
    <t>Gestionar la entrega de las mercancías dispuestas bajo la modalidad de donación, destrucción, chatarrización, venta y/o asignación)</t>
  </si>
  <si>
    <t>Egresos de mercancías ADA</t>
  </si>
  <si>
    <r>
      <rPr>
        <b/>
        <sz val="12"/>
        <rFont val="Arial"/>
        <family val="2"/>
      </rPr>
      <t>DGC</t>
    </r>
    <r>
      <rPr>
        <sz val="12"/>
        <rFont val="Arial"/>
        <family val="2"/>
      </rPr>
      <t xml:space="preserve">
DS - Dirección Seccional de Cucúta
División Administrativa y Financiera
GIT de Operación Logística  
NC - Subproceso Operación Logística
Dirección de Gestión Corporativa
Subdirección Logística
Coordinacional de Gestión Social y Comercialización 
Coordinación de Destrucciones y Chatarrización
REFORMULADO
30092016
31092017
30032018
30032019
30042020
05052021
30112021
09122022</t>
    </r>
  </si>
  <si>
    <t>Revisar, actualizar y publicar los procedimientos relacionados con la disposición de mercancías.</t>
  </si>
  <si>
    <t>Ajustar los procedimientos relacionados con la disposición de mercancías a las necesidades actuales de la entidad.</t>
  </si>
  <si>
    <t>Procedimiento ajustado</t>
  </si>
  <si>
    <r>
      <t xml:space="preserve">DGC
</t>
    </r>
    <r>
      <rPr>
        <sz val="12"/>
        <rFont val="Arial"/>
        <family val="2"/>
      </rPr>
      <t>NC - Dirección de Gestión Corportiva
Subdirección Logística
Dirección de Gestión Estrategica y Analítica
Subdirección de Procesos
REFORMULADO
30042020
ACTUALIZADO
30112021</t>
    </r>
  </si>
  <si>
    <t>11 Aud  Proceso Comercialización
Subproceso Control y Administración de Mercancías Aprehendidas, Decomisadas y Abandonadas a Favor de la Nación Vigencia 2018 - 2019 - a 30 de junio de 2020</t>
  </si>
  <si>
    <t>12  02  002</t>
  </si>
  <si>
    <r>
      <t xml:space="preserve">HALLAZGO No. 11. DISPOSICION DE MERCANCIAS: PERECEDEROS, EN ABANDONO Y OTROS 
</t>
    </r>
    <r>
      <rPr>
        <i/>
        <sz val="12"/>
        <rFont val="Arial"/>
        <family val="2"/>
      </rPr>
      <t>DS de Aduanas de Bogotá - DS de Aduanas de Cúcuta            
(…) las acciones ejecutadas por la DIAN no han sido efectivas para cumplir con la función de disposición de las mercancías aprehendidas, decomisadas o abandonadas a favor de la Nación.</t>
    </r>
  </si>
  <si>
    <t>(…) inobservancia de los principios de eficacia y celeridad, así como del incumplimiento del procedimiento de disposición de mercancías y la falta de control y seguimiento a través del sistema de información</t>
  </si>
  <si>
    <t>DS Cúcuta: Proceder con la Disposición de la Mercancía en Abondono (Bomba de agua según DIIAM 38071117605)</t>
  </si>
  <si>
    <t>1. Remitir a la Subdireción de Gestión Comercial  el proyecto de resolución de Disposición por la modalidad de Chatarrización.</t>
  </si>
  <si>
    <t>Oficio de remisión del proyecto resolución  a la Coordinación de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</si>
  <si>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ACTUALIZADO
30112021</t>
    </r>
  </si>
  <si>
    <t xml:space="preserve">DS Cúcuta: Proceder con la Disposición 346 items de Mercancía consistente en Vehículos nuevos, usados, motocicletas nuevas y usadas, por valor de $2,166,171,383, </t>
  </si>
  <si>
    <t>Elaborar y remitir a la Subdirección de Gestión  Comercial los proyectos para la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</si>
  <si>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30112021
09122022</t>
    </r>
  </si>
  <si>
    <t>Disponer de las mercancías remitidas en los proyectos de disposisión   a la Subdirección de Gestión Comercial.</t>
  </si>
  <si>
    <t>Egresos de mercancías</t>
  </si>
  <si>
    <r>
      <rPr>
        <b/>
        <sz val="12"/>
        <rFont val="Arial"/>
        <family val="2"/>
      </rPr>
      <t>DGC</t>
    </r>
    <r>
      <rPr>
        <sz val="12"/>
        <rFont val="Arial"/>
        <family val="2"/>
      </rPr>
      <t xml:space="preserve">
NC - Subproceso Operación Logística
Dirección de Gestión Corportiva
Subdirección Logística
Coordinación de  Chatarrización y Destrucciones                            
Coordinación de Gestión Social y Comercialización
DS - Subproceso Operación Logística
Dirección Seccional de Aduanas de Cúcuta         
GIT de Operación Logística     
REFORMULADO
30112021
09122022</t>
    </r>
  </si>
  <si>
    <t xml:space="preserve">DS Cúcuta: Proceder con la Disposición de 144 items de Mercancía varias consistente en Hogar,Vestuario,Accesorios Personal; Industriales; Perecederos; Joyas; perecederos, artículos para deporte,etc, por valor de $894,025,751. </t>
  </si>
  <si>
    <t xml:space="preserve">Oficio o correo </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</si>
  <si>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05052021
30112021
09122022</t>
    </r>
  </si>
  <si>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Cúcuta         
GIT de Operación Logística     
REFORMULADO
30112021
09122022</t>
    </r>
  </si>
  <si>
    <t>DS Bogotá: Adelantar las inspecciones de las mercancias que se encuentran en existencias por valor de $1.576.476.588</t>
  </si>
  <si>
    <t xml:space="preserve">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t>
  </si>
  <si>
    <t>Actas de Inspección y Oficios de remisión de los proyectos de disposición a la Coordinación de Disposición de Mercancías por valor de $1.576.476.588</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</si>
  <si>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  
09122022</t>
    </r>
  </si>
  <si>
    <t>DS Bogotá: Elaborar y remitir los proyectos de disposición de mercancías por valor de  $. 2.011.386.590</t>
  </si>
  <si>
    <t xml:space="preserve">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t>
  </si>
  <si>
    <t>Oficios de remisión de los proyectos de disposición a la Coordinación de Disposición de Mercancías por valor de $2.011.386.590</t>
  </si>
  <si>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Bogotá        
GIT de Operación Logística
REFORMULADO
30112021
09122022</t>
    </r>
  </si>
  <si>
    <t xml:space="preserve">Mercancias en proyecto de destrucción por valor de $146.114.005: Gestionar las Resoluciones de destrucción ordinaria que se encuentran en proyecto de 127 DIIAM y culminar con su disposición.  </t>
  </si>
  <si>
    <t>Actas de destrucción</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</si>
  <si>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t>
    </r>
  </si>
  <si>
    <t>“Auditoría Financiera a la UAE Dirección de Impuestos y Aduanas Nacionales - DIAN vigencia 2022”</t>
  </si>
  <si>
    <t>14  05 00</t>
  </si>
  <si>
    <t>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t>
  </si>
  <si>
    <t>“(…)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t>
  </si>
  <si>
    <t>Realizar el documento ABC de la Supervisión.</t>
  </si>
  <si>
    <t>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t>
  </si>
  <si>
    <t>Documento ABC de la Supervisión</t>
  </si>
  <si>
    <r>
      <rPr>
        <b/>
        <sz val="12"/>
        <rFont val="Arial"/>
        <family val="2"/>
      </rPr>
      <t>DGC</t>
    </r>
    <r>
      <rPr>
        <sz val="12"/>
        <rFont val="Arial"/>
        <family val="2"/>
      </rPr>
      <t xml:space="preserve">
NC - Subproceso Compras y Contratos
Subdirección de Compras y Contratos 
Oficina de Comunicaciones  
ELABORACIÓN 19062023</t>
    </r>
  </si>
  <si>
    <t>Llevar a cabo jornadas de actualización para supervisores ubicados en las distintas unidades ejecutoras de la Entidad</t>
  </si>
  <si>
    <t>Jornadas para actualizar a los supervisores en cambios normativos, problemas frecuentes, recomendaciones, entre otros.</t>
  </si>
  <si>
    <t>Registro de asistencia a las jornadas de actualización-</t>
  </si>
  <si>
    <t>Elaborar y divulgar tips relacionados con el rol de supervisor en la UAE DIAN</t>
  </si>
  <si>
    <t>Publicación trimestral de Tips en los canales de difusión de comunicación interna de la Entidad, con fin recordar a los supervisores el cumplimiento de sus deberes y demás aspectos que deben  tener en cuenta en el desarrollo de la supervisión.</t>
  </si>
  <si>
    <t>Tips publicados trimestralmente</t>
  </si>
  <si>
    <t>16  04 00</t>
  </si>
  <si>
    <t>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t>
  </si>
  <si>
    <t>“(…)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t>
  </si>
  <si>
    <t>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t>
  </si>
  <si>
    <t>Realizar un diagnóstico con el fin de  Identificar los BIRDP y establecer su información administrativa,  económica, financiera y contable y como resultado del mismo realizar los registros contables y/o conciliaciones necesarias.</t>
  </si>
  <si>
    <t>1.Informe de conciliación  2.Registros contables</t>
  </si>
  <si>
    <r>
      <rPr>
        <b/>
        <sz val="12"/>
        <rFont val="Arial"/>
        <family val="2"/>
      </rPr>
      <t xml:space="preserve">DGC </t>
    </r>
    <r>
      <rPr>
        <sz val="12"/>
        <rFont val="Arial"/>
        <family val="2"/>
      </rPr>
      <t xml:space="preserve">
NC - Subproceso RecursosAdministrativos 
Dirección de Gestión Corporativa 
Subdirección Administrativa    
Subdirección Logistica 
NC - Subproceso Recaudo - Devoluciones  Dirección de Gestión de Impuestos  Subdirección de Recaudo 
Coordinacion de Contabilidad Recaudadora  
ELABORACIÓN 19062023</t>
    </r>
  </si>
  <si>
    <t>Como resultado del diagnóstico, generar un  procedimiento que permita establecer la trazabilidad y control de los bienes inmuebles desde su adjudicación hasta su disposición final.</t>
  </si>
  <si>
    <t>Procedimiento</t>
  </si>
  <si>
    <t>14  04 00</t>
  </si>
  <si>
    <t>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t>
  </si>
  <si>
    <t>“(…)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t>
  </si>
  <si>
    <t>Formular mecanismos efectivos y eficientes de administración, y disposición final (Venta y comercialización) para los BIRDP</t>
  </si>
  <si>
    <t>Suscribir el contrato interadministrativo con el colector de activos estatal CISA, con el fin de enajenar y comercializar los BIRDP. Ejercer el seguimiento y control a través de la supervisión del contrato.</t>
  </si>
  <si>
    <t>Contrato interadministrativo CISA -DIAN</t>
  </si>
  <si>
    <t>Tramite contrato de arrendamiento, soporte cuentas por cobrar, y reportar y realizar los registros contables y/o conciliaciones de información necesarias.</t>
  </si>
  <si>
    <t>1.Contrato de arrendamieno de BIRDP.                                     2. Registros contables</t>
  </si>
  <si>
    <t>16  04 10</t>
  </si>
  <si>
    <t>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t>
  </si>
  <si>
    <t>(…)Debilidades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t>
  </si>
  <si>
    <t>Realizar seguimiento al inventario de mercancías ADA que se encuentran almacenadas en depósitos sin contrato.</t>
  </si>
  <si>
    <t>Implementar formulario FORMS a Nivel Nacional para el seguimiento de las mercancías ADA almacenadas en depósitos sin contrato.</t>
  </si>
  <si>
    <t>Formulario FORMS</t>
  </si>
  <si>
    <r>
      <rPr>
        <b/>
        <sz val="12"/>
        <rFont val="Arial"/>
        <family val="2"/>
      </rPr>
      <t>DGC</t>
    </r>
    <r>
      <rPr>
        <sz val="12"/>
        <rFont val="Arial"/>
        <family val="2"/>
      </rPr>
      <t xml:space="preserve">
NC - Subproceso Operación Logísitca
Dirección de Gestión Corporativa 
Subdirección Logistica
Coordinación de Optimización de la Operación Logística
ELABORACIÓN 19062023</t>
    </r>
  </si>
  <si>
    <t>Realizar seguimiento al inventario de mercancías ADA almacenadas en depósitos sin contrato, dando aplicación al procedimiento “PR-FI-163 Organización documental” y al instructivo IN-ADF-0167 "Inspección de mercancías ADA y bienes adjudicados a la Nación"</t>
  </si>
  <si>
    <t>Realizar inspecciones físicas semestrales</t>
  </si>
  <si>
    <t>Actas de Inspección</t>
  </si>
  <si>
    <r>
      <rPr>
        <b/>
        <sz val="12"/>
        <rFont val="Arial"/>
        <family val="2"/>
      </rPr>
      <t xml:space="preserve">DGC </t>
    </r>
    <r>
      <rPr>
        <sz val="12"/>
        <rFont val="Arial"/>
        <family val="2"/>
      </rPr>
      <t xml:space="preserve">
NC - Subproceso Operación Logísitca 
Dirección de Gestión Corporativa
Subdirección Logistica
Coordinación de Optimización de la Operación Logística.  
DS - Subproceso Operación Logísitca
Dirección Seccional de Impuestos y Aduanas de Arauca. 
 ELABORACIÓN 19062023</t>
    </r>
  </si>
  <si>
    <t>Elabora Informe semestral resultado de la inspección física</t>
  </si>
  <si>
    <t xml:space="preserve">19  04 003   </t>
  </si>
  <si>
    <r>
      <t>HALLAZGO No. 2. Tablas de Retención Documental TRD y Tablas De Valoración Documental TVD del Git De Importaciones - Dirección Seccional de Aduanas de Cartagena.(OI)</t>
    </r>
    <r>
      <rPr>
        <sz val="12"/>
        <rFont val="Arial"/>
        <family val="2"/>
      </rPr>
      <t xml:space="preserve">
“Se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t>
    </r>
    <r>
      <rPr>
        <b/>
        <sz val="12"/>
        <rFont val="Arial"/>
        <family val="2"/>
      </rPr>
      <t xml:space="preserve"> derivada del decreto 1742 del 22 de diciembre de 2020</t>
    </r>
    <r>
      <rPr>
        <sz val="12"/>
        <rFont val="Arial"/>
        <family val="2"/>
      </rPr>
      <t>, tampoco ha elaborado, aprobado, publicado, inscrito en el Registro Único de Series Documentales – RUSD y convalidado por el AGN la tablas de valoración documental – TVD de la DIAN y en especial del grupo interno de trabajo – GIT de importaciones de la SDA Cartagena”. (…) 
“Esta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t>
    </r>
  </si>
  <si>
    <t>Debilidades de control en el sistema de gestión documental de la DIAN, al no actualizar, aprobar, convalidar, publicar e inscribir oportunamente en el RUSD las TRD y TVD.</t>
  </si>
  <si>
    <t>1.Elaborar y presentar las TRD correspondientes al Decreto 1742 de 2020 para aprobación ante el Comité Institucional de Gestión y Desempeño de DIAN.</t>
  </si>
  <si>
    <t xml:space="preserve">1. Elaboración de 789 TRD a nivel nacional
</t>
  </si>
  <si>
    <t xml:space="preserve">Una carpeta de SharePoint que contiene las TRD -Tablas de Retención Documental
</t>
  </si>
  <si>
    <r>
      <rPr>
        <b/>
        <sz val="12"/>
        <rFont val="Arial"/>
        <family val="2"/>
      </rPr>
      <t>DGC</t>
    </r>
    <r>
      <rPr>
        <sz val="12"/>
        <rFont val="Arial"/>
        <family val="2"/>
      </rPr>
      <t xml:space="preserve">
NC - Subproceso Recursos Administrativos
Dirección de Gestión Corporativa
Subdirección Administrativa
Coordinación de Documentación
DS - Subproceso Recursos Administrativos
Dirección Seccional de Aduanas Cartagena </t>
    </r>
  </si>
  <si>
    <t xml:space="preserve">2. Aprobación de las TRD por el CIGD
</t>
  </si>
  <si>
    <t xml:space="preserve">Acta de aprobación del CIGD
</t>
  </si>
  <si>
    <t>2.Radicar ante el AGN para proceso de convalidación, aprobación e inscripción en el RUSD, las TRD.</t>
  </si>
  <si>
    <t>1. Radicación de las TRD ante el AGN para convalidación, aprobación e inscripción en el RUSD</t>
  </si>
  <si>
    <t>Concepto Técnico del AGN</t>
  </si>
  <si>
    <r>
      <rPr>
        <b/>
        <sz val="12"/>
        <color rgb="FF000000"/>
        <rFont val="Arial"/>
        <family val="2"/>
      </rPr>
      <t>DGC</t>
    </r>
    <r>
      <rPr>
        <sz val="12"/>
        <color rgb="FF000000"/>
        <rFont val="Arial"/>
        <family val="2"/>
      </rPr>
      <t xml:space="preserve">
NC - Subproceso Recursos Administrativos
Dirección de Gestión Corporativa
Subdirección Administrativa
Coordinación de Documentación
DS - Subproceso Recursos Administrativos
Dirección Seccional de Aduanas Cartagena </t>
    </r>
  </si>
  <si>
    <t>2.Socialización e implementación de las TRD según Decreto 1742 de 2020.</t>
  </si>
  <si>
    <t>Sesiones de Socialización</t>
  </si>
  <si>
    <r>
      <rPr>
        <b/>
        <sz val="12"/>
        <color theme="1"/>
        <rFont val="Arial"/>
        <family val="2"/>
      </rPr>
      <t>DGC</t>
    </r>
    <r>
      <rPr>
        <sz val="12"/>
        <color theme="1"/>
        <rFont val="Arial"/>
        <family val="2"/>
      </rPr>
      <t xml:space="preserve">
NC - Subproceso Recursos Administrativos
Dirección de Gestión Corporativa
Subdirección Administrativa
Coordinación de Documentación
DS - Subproceso Recursos Administrativos
Dirección Seccional de Aduanas Cartagena </t>
    </r>
  </si>
  <si>
    <t>3.Elaboración Plan de Trabajo para implementar las 4 etapas de elaboración de las TVD-Tablas de Valoración Documental de la DIAN.</t>
  </si>
  <si>
    <t>Elaborar Plan de Trabajo</t>
  </si>
  <si>
    <t>Plan de Trabajo</t>
  </si>
  <si>
    <t xml:space="preserve">22  03 006   </t>
  </si>
  <si>
    <r>
      <rPr>
        <b/>
        <sz val="12"/>
        <rFont val="Arial"/>
        <family val="2"/>
      </rPr>
      <t xml:space="preserve">HALLAZGO No. 4. Disposición de Mercancías ADA (D-F)- Dirección Seccional de Impuestos y Aduanas de Buenaventura.(F y D)
</t>
    </r>
    <r>
      <rPr>
        <sz val="12"/>
        <rFont val="Arial"/>
        <family val="2"/>
      </rPr>
      <t xml:space="preserve">
“(…)Del cruce de base de datos realizados de la información reportada por la Dirección Seccional de Aduanas de Buenaventura, a la información referente a existencias de las mercancías ADA, con fecha de corte 15 de noviembre del 2022, evidenciándose lo siguiente:
Documentos de ingreso de mercancías - DIM, con situación jurídica definida (Decomiso) sin disponer, al corte presentaban bodegajes superiores a los 730 días.
Documento de ingreso de mercancías - DIM, en abandono sin disponer, al corte presentaban bodegajes superiores a los 730 días. 
Aprobación de eventos de donación, destrucción, chatarrización y venta de mercancías decomisadas o abandonadas a favor de la Nación, las cuales registraron un tiempo de bodegaje superaban 730 días. 
(…) 
Como consecuencia de lo expuesto, se produjo daño en el patrimonio público, por el pago de mayores costos de bodegaje por $1.656.338.410,43 discriminado de la siguiente manera. (…).”</t>
    </r>
  </si>
  <si>
    <t>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t>
  </si>
  <si>
    <t>Gestionar la disposición de mercancias con SJD a corte 30 de abril de 2025 cuyo valor asciende a $ 7.188.141.254,13, y registran un término de bodegaje superior a 2 años.</t>
  </si>
  <si>
    <t>Gestionar la entrega de las mercancías dispuestas bajo la modalidad de donación, destrucción, chatarrización, venta y/o asignación.</t>
  </si>
  <si>
    <r>
      <rPr>
        <b/>
        <sz val="12"/>
        <rFont val="Arial"/>
        <family val="2"/>
      </rPr>
      <t>DGC</t>
    </r>
    <r>
      <rPr>
        <sz val="12"/>
        <rFont val="Arial"/>
        <family val="2"/>
      </rPr>
      <t xml:space="preserve">
NC - Dirección de Gestión Corporativa
Subdirección Logistica
DS -  Dirección Seccional de Impuestos y Aduanas de Buenaventura
</t>
    </r>
  </si>
  <si>
    <t xml:space="preserve">13  01 002   </t>
  </si>
  <si>
    <r>
      <rPr>
        <b/>
        <sz val="12"/>
        <rFont val="Arial"/>
        <family val="2"/>
      </rPr>
      <t xml:space="preserve">HALLAZGO No. 9. Disposición de Divisas -Dirección Seccional de Aduanas de Bogotá (A)
</t>
    </r>
    <r>
      <rPr>
        <sz val="12"/>
        <rFont val="Arial"/>
        <family val="2"/>
      </rPr>
      <t xml:space="preserve">
“El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
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
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
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
</t>
    </r>
  </si>
  <si>
    <t>“Debilidades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Por otra parte, aunque la entidad cuenta con los procedimientos para la disposición de este tipo de activos, estos continúan atesorados por un tiempo indefinido, pudiendo afectarse su valor y/o su estado de conservación y por tanto su disposición final”.</t>
  </si>
  <si>
    <t xml:space="preserve">Proponer cambio normativo para la disposición de divisas y realizar el inventario de las divisas por valor $ 399.648.949 para determinar su estado. 
</t>
  </si>
  <si>
    <t>Elaborar documento con propuesta de cambio normativo para la disposición de dividas</t>
  </si>
  <si>
    <t>Documento con propuesta normativa</t>
  </si>
  <si>
    <r>
      <rPr>
        <b/>
        <sz val="12"/>
        <rFont val="Arial"/>
        <family val="2"/>
      </rPr>
      <t>DGC</t>
    </r>
    <r>
      <rPr>
        <sz val="12"/>
        <rFont val="Arial"/>
        <family val="2"/>
      </rPr>
      <t xml:space="preserve">
NC - Subproceso Operación Logística
Dirección de Gestión Corporativa
Subdirección Logistica
Coordinación de Gestión Social y Comercialización
Coordinación de Chatarrización y Destrucciones
DS -  Subproceso Operación Logística
Dirección Seccional de Aduanas de Bogotá</t>
    </r>
  </si>
  <si>
    <t>Realizar inspección física al inventario de divisas para determinar su estado</t>
  </si>
  <si>
    <t>Actas de inpección</t>
  </si>
  <si>
    <r>
      <rPr>
        <b/>
        <sz val="12"/>
        <rFont val="Arial"/>
        <family val="2"/>
      </rPr>
      <t>DGC</t>
    </r>
    <r>
      <rPr>
        <sz val="12"/>
        <rFont val="Arial"/>
        <family val="2"/>
      </rPr>
      <t xml:space="preserve">
NC - Subproceso Operación Logística
Dirección de Gestión Corporativa
Subdirección Logistica
DS -  Subproceso Operación Logística
Dirección Seccional de Aduanas de Bogotá</t>
    </r>
  </si>
  <si>
    <r>
      <rPr>
        <b/>
        <sz val="12"/>
        <rFont val="Arial"/>
        <family val="2"/>
      </rPr>
      <t xml:space="preserve">HALLAZGO No. 10. Mecanismos de Control a Disposición de Mercancías ADA 
Dirección Seccional de Aduanas de Bogotá. (A)
</t>
    </r>
    <r>
      <rPr>
        <sz val="12"/>
        <rFont val="Arial"/>
        <family val="2"/>
      </rPr>
      <t xml:space="preserve">
“De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
Para muestra selectiva de estas mercancías se evidenciaron las siguientes situaciones:
Joyería 
(…)Como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
Vehículos y Otros (…)
Como resultado de la visita se estableció para muestra selectiva de mercancías valoradas en $3.734,3 millones, que estas mercancías han permanecido almacenadas un promedio de 1.264 días, tal como se detalla a continuación (..)</t>
    </r>
  </si>
  <si>
    <t>Debilidades en la identificación, programación y gestión de las necesidades de servicios a contratar en la entidad, toda vez, que no fueron incluidos en el plan anual de adquisiciones.</t>
  </si>
  <si>
    <t>Disponer de mercancías valoradas en $20.021.334.751 discriminados así: 
a) Vehículos y otros valorados en $4.190.567.766. 
b) Joyeria, relojería, piedras y metales valorados en $15.830.766.985, los cuales registran un término de bodegaje superior a 2 años.</t>
  </si>
  <si>
    <t>Auditoría Financiera DIAN Vigencia 2023 - PNVCF Sem I 2024</t>
  </si>
  <si>
    <t xml:space="preserve">16  01 003   </t>
  </si>
  <si>
    <r>
      <rPr>
        <b/>
        <sz val="12"/>
        <rFont val="Arial"/>
        <family val="2"/>
      </rPr>
      <t>Hallazgo No. 4. Custodia y Control de inventarios Maquina Extrusora (F)</t>
    </r>
    <r>
      <rPr>
        <sz val="12"/>
        <rFont val="Arial"/>
        <family val="2"/>
      </rPr>
      <t xml:space="preserve">
(…) En anexo de dicho informe la OCI – DIAN remite el siguiente caso en el ramo de todo riesgo daños materiales TRDM, referido a pérdida de mercancía aprehendidas, decomisadas o abandonadas ADA (…)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
</t>
    </r>
  </si>
  <si>
    <t>La omisión de los funcionarios encargados de dar a conocer los siniestros y adelantar las respectivas reclamaciones ante las aseguradoras, lo realizaron 3 años después de ocurridos los incidentes y sin el lleno de los requisitos establecidos en los contratos de seguro</t>
  </si>
  <si>
    <t xml:space="preserve">1. Revisar trimestralmente  y mantener actualizado la totalidad del inventario de mercancías aprehendidas, decomisadas o abandonadas ADA ubicadas en los depósitos sin contrato  </t>
  </si>
  <si>
    <t>Elaborar un  informe Trimestral,  del inventario de mercancias revisadas.</t>
  </si>
  <si>
    <r>
      <rPr>
        <b/>
        <sz val="12"/>
        <rFont val="Arial"/>
        <family val="2"/>
      </rPr>
      <t>DGC</t>
    </r>
    <r>
      <rPr>
        <sz val="12"/>
        <rFont val="Arial"/>
        <family val="2"/>
      </rPr>
      <t xml:space="preserve">
NC - Subproceso Función Pagadora
Dirección de Gestión Corporativa
Subdirección de Logística
DS - Subproceso Función Pagadora
Dirección Seccional de Aduanas de Cali
</t>
    </r>
  </si>
  <si>
    <t xml:space="preserve">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t>
  </si>
  <si>
    <t xml:space="preserve">Remitir el listado de asistencia a la capacitación  y de los temas expuestos para la socialización de los  procedimientos,  a la Subdirección Logísico .  </t>
  </si>
  <si>
    <t>Lista Asistencia</t>
  </si>
  <si>
    <t>3, Realizar 1 (una) jornada de capacitación y sensibilización a los funcionarios del GIT de Operación Logística en el tema de seguros, atendiendo a lo expuesto en el informe de la CGR y aplicando el procedimiento e instructivo establecido por la Entidad.</t>
  </si>
  <si>
    <t>Remitir el  listado de asistencia y socialización en temas de seguros</t>
  </si>
  <si>
    <r>
      <rPr>
        <b/>
        <sz val="12"/>
        <rFont val="Arial"/>
        <family val="2"/>
      </rPr>
      <t>Hallazgo No. 5. Custodia y Control de inventarios Cabezas de ganado (F).</t>
    </r>
    <r>
      <rPr>
        <sz val="12"/>
        <rFont val="Arial"/>
        <family val="2"/>
      </rPr>
      <t xml:space="preserve">
(…)  anexo de dicho informe la OCI – DIAN remite el siguiente caso en el ramo de todo riesgo daños materiales TRDM, referido a pérdida de mercancía aprehendidas, decomisadas o abandonadas ADA(…)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
</t>
    </r>
  </si>
  <si>
    <t>La omisión de los funcionarios encargados de dar a conocer los siniestros y adelantar las respectivas reclamaciones ante las aseguradoras lo realizaron 3 años después de ocurridos los incidentes y sin el lleno de los requisitos establecidos en los contratos de seguro.</t>
  </si>
  <si>
    <r>
      <rPr>
        <b/>
        <sz val="12"/>
        <rFont val="Arial"/>
        <family val="2"/>
      </rPr>
      <t>DGC</t>
    </r>
    <r>
      <rPr>
        <sz val="12"/>
        <rFont val="Arial"/>
        <family val="2"/>
      </rPr>
      <t xml:space="preserve">
NC - Subproceso Función Pagadora
Dirección de Gestión Corporativa
Subdirección de Logística
Subdirección Administrativa
DS - Subproceso Función Pagadora
Dirección Seccional de Impuestos y Aduanas de Leticia
</t>
    </r>
  </si>
  <si>
    <t xml:space="preserve">16  01 003  </t>
  </si>
  <si>
    <r>
      <rPr>
        <b/>
        <sz val="12"/>
        <rFont val="Arial"/>
        <family val="2"/>
      </rPr>
      <t>Hallazgo No. 6. Custodia y Control de inventarios Pantalonetas (F)</t>
    </r>
    <r>
      <rPr>
        <sz val="12"/>
        <rFont val="Arial"/>
        <family val="2"/>
      </rPr>
      <t xml:space="preserve">
(…) En anexo de dicho informe la OCI – DIAN remite el siguiente caso en el ramo de todo riesgo daños materiales TRDM, referido a pérdida de mercancía aprehendidas, decomisadas o abandonadas ADA: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
En cuanto al traslado en materia disciplinaria no se considera pertinente dado que la OCI ya adelantó el mismo
</t>
    </r>
  </si>
  <si>
    <r>
      <rPr>
        <b/>
        <sz val="12"/>
        <rFont val="Arial"/>
        <family val="2"/>
      </rPr>
      <t>DGC</t>
    </r>
    <r>
      <rPr>
        <sz val="12"/>
        <rFont val="Arial"/>
        <family val="2"/>
      </rPr>
      <t xml:space="preserve">
NC - Subproceso Función Pagadora
Dirección de Gestión Corporativa
Subdirección de Logística
Subdirección Administrativa
DS - Subproceso Función Pagadora
Dirección Seccional de Aduanas de Cúcuta
</t>
    </r>
  </si>
  <si>
    <t>Auditoria Financiera Vigencia 2024</t>
  </si>
  <si>
    <t xml:space="preserve">14  01 001  </t>
  </si>
  <si>
    <r>
      <t xml:space="preserve">Hallazgo No. 1. Contrato CD-32-001-2024 (F-D)
</t>
    </r>
    <r>
      <rPr>
        <sz val="12"/>
        <rFont val="Arial"/>
        <family val="2"/>
      </rPr>
      <t xml:space="preserve">
“(…) De acuerdo con lo anterior, la DIAN desembolsó recursos por la suma de $17.286.937.710, por concepto de cánones de arrendamiento dentro del contrato 32-001-2024. Inmuebles que fueron ocupados transitoriamente por 1.890 funcionarios de los 3.064 previstos en el “Estudio de Conveniencia y Necesidad”, los cuales retornaron nuevamente a sus sedes o fueron reubicados en otras sedes de la DIAN, como lo informaron a la CGR el 11 de abril de 2025. 
Así las cosas, la finalidad principal del proceso contractual que llevó a la suscripción del contrato 32-001-2024, era satisfacer la necesidad que la DIAN plasmo en los “Estudios Previos”; no obstante, la contratación no resultó eficiente; es decir, no se logró un máximo de beneficio para la entidad. 
Con lo anterior, se puede evidenciar que el proceso contractual desarrollado por la DIAN, no se justificaba, toda vez que los inmuebles fueron ocupados durante el plazo de ejecución del contrato, es decir, del 05 de marzo al 26 de diciembre de 2024, de manera transitoria por 1.890 funcionarios de planta y no por nuevos funcionarios, que serían asignados en desarrollo del concurso de méritos.
En consecuencia, la CGR considera que se generó daño al patrimonio público por $17.286.937.710, correspondiente a los pagos por arriendo de dos inmuebles ubicados en la Calle 31 # 6- 83/87, Calle 30A # 6-22 y Calle 30A # 6-15/25/75 de la ciudad de Bogotá D.C., denominados Edificios San Martin - Edificio Torre Sur, “incluidos bienes por destinación y adhesión, usos directos, conexos, parqueaderos y demás servicios necesarios para el funcionamiento de la Dirección Seccional de Impuestos de Bogotá y otras dependencias de la UAE DIAN que puedan funcionar en los mismos inmuebles en la ciudad de Bogotá”. 
(…) la CGR considera que existió un uso indebido de los recursos desembolsados dentro de la ejecución del contrato 032-001-2024, el cual resultó ineficaz, toda vez que no satisfizo la necesidad que dio origen al mismo; por cuanto la DIAN debió recurrir a ocupar los inmuebles arrendados con funcionarios de carrera, los cuales ya contaban con puestos de trabajo y ubicación en diferentes sedes de la entidad. Dichos funcionarios, una vez finalizó la fase de ejecución del contrato, retornaron a las diferentes sedes con que contaba la entidad, evidenciando así, que el proceso contractual mencionado fue innecesario por la falta de certeza y garantía en el nombramiento de los funcionarios nuevos (…)”. </t>
    </r>
  </si>
  <si>
    <t xml:space="preserve">“(…) por una inadecuada planeación y una gestión antieconómica que condujo a un proceso contractual innecesario, lo que se traduce en una gestión fiscal ineficaz, ineficiente e inoportuna, al tenor de lo dispuesto en el artículo 6º de la Ley 610 de 200(…)”. </t>
  </si>
  <si>
    <t xml:space="preserve">Revisión y actualización de formatos que hacen parte de la etapa precontractual donde se establecerá que tanto en la radicacón de la solicitud de adquisición como en la elaboración de estudios previos se incluya como requerimiento el cargue de los  anexos que soportan la necesidad dentro de la casilla- "justificacion de la solicitud" </t>
  </si>
  <si>
    <t xml:space="preserve"> I). Actualizar los formatos: FT-ADF-2617 "Solicitud de adquisición";  
FT-ADF-2050 “Formato estudio previo y documentos contratación de mínima cuantía”; FT-ADF-2061 “Formato estudio previo y documentos licitación pública, selección abreviada o concurso de méritos”; FT-ADF-2068 “Formato estudio previo y documentos contratación directa - Prestación de servicios profesionales y apoyo a la gestión o para la ejecución de los trabajos artísticos”; FT-ADF-2072 “Formato estudio previo y documentos contratación directa”; FT-ADF-2095 “Estudio previo y/o documentos compras electrónicas en tienda virtual del estado colombiano-TVEC”,   Para incluir requerimiento de los  anexos que soportan la necesidad de contratación</t>
  </si>
  <si>
    <t>Formatos FT-ADF-2617; FT-ADF-2050; FT-ADF-2061; FT-ADF-2068; FT-ADF-2072; FT-ADF-2095</t>
  </si>
  <si>
    <r>
      <rPr>
        <b/>
        <sz val="12"/>
        <rFont val="Arial"/>
        <family val="2"/>
      </rPr>
      <t>DGC</t>
    </r>
    <r>
      <rPr>
        <sz val="12"/>
        <rFont val="Arial"/>
        <family val="2"/>
      </rPr>
      <t xml:space="preserve">
Dirección de Gestión Corporativa 
Subdirección de Compras y Contratos
</t>
    </r>
  </si>
  <si>
    <t xml:space="preserve">II) Socialización por comunicación interna actualización de los formatos </t>
  </si>
  <si>
    <t>Comunicación interna</t>
  </si>
  <si>
    <t>Fortalecer los conocimientos de toos los funcionarios que participan en llos procesos de contratación en la gestión de riesgos.</t>
  </si>
  <si>
    <t>III) Realizar capacitación a todos los funcionarios que participan en los procesos de contratación a nivel nacional, en sus diferentes etapas, con el objetivo de fortalecer la planeación y gestión de los riesgos.</t>
  </si>
  <si>
    <t>Registros de capacitación</t>
  </si>
  <si>
    <r>
      <rPr>
        <b/>
        <sz val="12"/>
        <rFont val="Arial"/>
        <family val="2"/>
      </rPr>
      <t>DGC</t>
    </r>
    <r>
      <rPr>
        <sz val="12"/>
        <rFont val="Arial"/>
        <family val="2"/>
      </rPr>
      <t xml:space="preserve">
Dirección de Gestión Corporativa 
Subdirección de Compras y Contratos</t>
    </r>
  </si>
  <si>
    <r>
      <t>Hallazgo No. 2 Contrato No.0078-2024 - Adquisición UPS (F-D)
“</t>
    </r>
    <r>
      <rPr>
        <sz val="12"/>
        <rFont val="Arial"/>
        <family val="2"/>
      </rPr>
      <t xml:space="preserve">(…) No obstante, al momento de realizar las revisiones por parte del equipo de la CGR al cumplimiento del contrato, junto con los funcionarios de la Dirección de Gestión de Innovación y Tecnología, Subdirección de Infraestructura Tecnológica y de Operaciones, se solicitó realizar visita para verificar el funcionamiento de los equipos, encontrando que las UPS no se encontraban instaladas y funcionando en los sitios para los cuales estaban destinadas, conforme a lo consignado en los anexos que hacen parte del contrato. Los funcionarios de la DIAN, informaron que las UPS fueron retiradas del Edificio San Martín, lugar para el cual fueron adquiridas, porque la DIAN decidió entregar dichas instalaciones y trasladar los funcionarios a la sede BCH de la DIAN.
Se procedió al desplazamiento hacia dicha sede, el día 24 de abril de 2025, donde se encontraron dos (2) de las UPS de 120 KVA en funcionamiento que fueron desinstaladas del edificio San Martín, transportadas, instaladas nuevamente en la sede BCH y puestas en funcionamiento, se realizó registro fotográfico, pero no se pudo constatar las placas de inventario, porque no se pudieron ubicar. 
Las otras tres (3) UPS, (dos (2) UPS de 120 KVA y una (1) de 60 KVA), se verificaron en el sótano del edificio BCH, sin instalar, en aparente buen estado y cubiertas por plástico transparente. De esta verificación se obtuvo registro fotográfico, pero tampoco fue posible constatar las placas de inventario. El valor de los equipos, se describe en la siguiente tabla: (…)
Las condiciones en que se encuentran, ponen en peligro las garantías legales de los equipos, pues están apagadas y sin instalar, por lo que no posible que se les realice el mantenimiento y pruebas, incluido en la contratación y que cubre un período de tres años. Teniendo en cuenta que los equipos y bienes muebles, cuentan con un período de vida útil, los equipos van acumulando deterioro sin ser utilizados, para el fin que fueron adquiridos. Lo anterior, demuestra fallas en la revisión, planeación y previsión para determinar la real conveniencia de adelantar este proceso de compra, que vulnera la relación costo-beneficio y da como resultado una gestión ineficaz en el manejo de los recursos, debido a que no se logró la utilización de los equipos comprados con oportunidad y en las condiciones previstas, dejando en evidencia la improvisación, falta de austeridad y de eficiencia en la previsión de las necesidades de la entidad.
Estas falencias en la planeación y estudios previos, al realizar procesos de compra e instalación de equipos que finalmente no están siendo utilizados y cuya utilidad es nula en la actualidad, se hace más notoria, teniendo en cuenta que, apenas ha transcurrido un año desde la suscripción del contrato y solo unos meses, desde la entrega de todos los equipos.(…)
Las decisiones de la DIAN, con relación a una compra que no tenía la seguridad de hacer parte de sus necesidades, sujeta al ingreso de nuevos funcionarios y la adecuación de una sede sin certeza de continuidad; se traduce en una gestión fiscal ineficaz, ineficiente e inoportuna, al tenor de lo dispuesto en el Art.6 de la Ley 610 de 2000 que genera daño patrimonial en cuantía de $874.768.064, correspondiente al valor de las tres (3) UPS (2 UPS de 120 KVA y 1 UPS de 60 KVA), que se encuentran inutilizadas y una presunta incidencia disciplinaria, en consideración a la vulneración del deber funcional de los servidores públicos, de conformidad con lo dispuesto en el artículo 38 de la Ley 1952 de 2019 y la Ley 1474 de 2011(…)”. </t>
    </r>
  </si>
  <si>
    <t>“(…) Se genera por una indebida planeación y una deficiente estimación de las necesidades de la entidad que dieron origen a la suscripción del contrato, cuyo objeto fue la adquisición de equipos que no están en uso y permanecen almacenados en una bodega, sin prestar el servicio para el cual fueron adquiridos; lo anterior, conllevó a una gestión antieconómica(…)”.</t>
  </si>
  <si>
    <t>II) Socialización por comunicación interna la actualización de los formatos</t>
  </si>
  <si>
    <t>Reubicar, instalar y poner en operación las tres UPS que se encuentran en bodega.</t>
  </si>
  <si>
    <t>III) Ejecutar el traslado, instalación y puesta en funcionamiento de las UPS en las sedes priorizadas</t>
  </si>
  <si>
    <t xml:space="preserve">Formato Start-UP de UPS (instaladas y operativas)	</t>
  </si>
  <si>
    <r>
      <rPr>
        <b/>
        <sz val="12"/>
        <rFont val="Arial"/>
        <family val="2"/>
      </rPr>
      <t>DGC</t>
    </r>
    <r>
      <rPr>
        <sz val="12"/>
        <rFont val="Arial"/>
        <family val="2"/>
      </rPr>
      <t xml:space="preserve">
Dirección de Gestión Corporativa 
Subdirección de Compras y Contratos
Dirección de Gestión de Innovación y Tecnología
</t>
    </r>
  </si>
  <si>
    <t xml:space="preserve">16  04 100   </t>
  </si>
  <si>
    <r>
      <rPr>
        <b/>
        <sz val="12"/>
        <rFont val="Arial"/>
        <family val="2"/>
      </rPr>
      <t xml:space="preserve">Hallazgo No. 9. Inventario Mercancías ADA Seccional Cali (F-D)
</t>
    </r>
    <r>
      <rPr>
        <sz val="12"/>
        <rFont val="Arial"/>
        <family val="2"/>
      </rPr>
      <t xml:space="preserve">
“Al revisar la información reportada por la DIAN, relacionada con los faltantes en la Dirección Seccional de Cali - Valle; se evidenciaron dos (2) situaciones relacionadas con mercancías aprehendidas; las cuales se relacionan a continuación: 
1. Se realizó Acta de Faltante No.4 el 13 de junio de 2024, para la mercancía ingresada, descrita y registrada en los inventarios de mercancías Aprehendidas, Decomisadas y/o Abandonadas - ADA, correspondiente a mercancías aprehendidas mediante cinco (5) actas de aprehensión descritas a continuación: (…)
La mercancía en oro, como consta en cinco documentos de avalúo realizados por perito avaluador el 10 en mayo de 2023 y CONAVALUOS el 25 de julio de 2023, fue avaluada en $664.804.081. 
(…) La mercancía fue sustraída y reemplazada por otros elementos sin valor representativo, como consta en los nuevos avalúos ordenados y efectuados por las mismas firmas de peritos avaluadores en junio 24 de 2024.
2. Se realizó Acta de Faltante No.2 el 9 de febrero de 2024, para la mercancía ingresada, descrita y registrada en los inventarios de mercancías Aprehendidas, Decomisadas y/o Abandonadas - ADA, correspondiente a una mercancía en abandono que correspondía a dos (2) anillos de oro blanco sin marca, con piedras y registrado por $40.000 cada uno, para un total de $80.000; elementos almacenados en el Banco de la República desde el 7 de mayo de 2007 y correspondiente al Documento de Ingreso de Mercancía - DIM 15881100221 del 19 de noviembre de 2016. 
(…) Al revisar los documentos aportados por la DIAN, se evidencio que, en el año 2014, para efectos de iniciar proceso de venta de los anillos y otras joyas, se ordena la realización de peritaje el 26 de febrero de 2014 a la persona natural autorizada y certificada, quien identifica, describe y certifica la mercancía como dos (2) anillos de plata Ley 925 con circones, avaluando cada uno en $5.000.oo para un total de $10.000, dejando en el documento del avalúo la siguiente anotación: “Cambio de una bodega a otra”. No obstante, este hecho no conduce a la generación de actas de inspección o verificación y tampoco a la elaboración de la respectiva acta de faltantes, con ocasión a la diferencia en la descripción de la composición de la mercancía.
Referente a las gestiones realizadas para la recuperación del faltante, no se encontró cuenta de cobro que soporte su recuperación.
A pesar que la Dirección Seccional de Impuestos y Aduanas de </t>
    </r>
    <r>
      <rPr>
        <b/>
        <sz val="12"/>
        <rFont val="Arial"/>
        <family val="2"/>
      </rPr>
      <t>Cali</t>
    </r>
    <r>
      <rPr>
        <sz val="12"/>
        <rFont val="Arial"/>
        <family val="2"/>
      </rPr>
      <t xml:space="preserve">, realizó el acta de faltantes después del segundo avalúo, no lo hizo desde el primer avalúo, cuando se evidenció el cambio en los elementos en abandono, además se presentaron otras irregularidades en los procedimientos estipulados para la administración, control, inspección y manejo de las mercancías, como son: 
	- No se realizaron las verificaciones, inspecciones y avalúos correspondientes a la mercancía ingresada por abandono. 
	- No se elaboró el acta de faltantes al momento de detectar la diferencia en la descripción de la mercancía; lo anterior, resultado del avalúo realizado en mayo de 2014, como tampoco se solicitó la investigación a través de formato 1561 
	- No se emitió la cuenta de cobro al depósito responsable 
	- No instauró la denuncia penal ante la Fiscalía General de la Nación, como se indica en los procedimientos al momento de detectar la irregularidad 
	- No se realizó el reporte de siniestro a la Aseguradora, en las fechas en que se evidenció el hecho, dando lugar a la prescripción de los hechos 
	- No se anexan las actas de aprehensión de las mercancías, ni la correspondiente Acta de Inventario.
	(…)
- Se evidencian irregularidades en el manejo de los Inventarios ADA, cuyos procedimientos se describen en las guías, como es el caso del instructivo IN-ADF-0167 “Inspección de Mercancías ADA y Bienes adjudicados a la Nación”, que indica que los faltantes identificados deben ser notificados por el GIT de Operación Logística o quien haga sus veces en la Dirección Seccional; mediante acta y cuenta de cobro al responsable del almacenamiento, esto debe realizarse dentro de los tres (3) días hábiles siguientes a la suscripción del acta de faltante. Por tanto, el responsable del almacenamiento debe realizar el pago de los faltantes dentro de los treinta días calendario, contados a partir de la fecha de notificación de la cuenta de cobro. 
No se realizó el seguimiento a los inventarios y disposición de la mercancía; al igual que la DIAN no vigiló correctamente la adecuada custodia de los bienes objeto de la observación, hecho que no garantiza la existencia de los mismos, en los sitios donde fue almacenado. No se siguen con eficiencia y oportunidad las acciones descritas en los procedimientos de administración, control e inspección de las mercancías ADA, lo cual se evidencia en la demora para las autorizaciones de los servicios especiales de transporte, avalúo y almacenamiento especializado de la mercancía con características especiales, del caso del asunto. 
No existió un control efectivo en el aplicativo, que permita identificar las diferentes modalidades de disposición de las mercancías ADA y que guarde una trazabilidad de las acciones que se generan durante su devolución, asignación, venta, donación, destrucción o chatarrización. Adicionalmente, se evidencian debilidades en la aplicación de los procedimientos “PR-ADF-0163 Organización DE LOS ARCHIVOS DE GESTIÓN DE LA UAE DIAN – V4 del 31/12/2022”, por cuanto los controles son insuficientes para garantizar la totalidad de la información correspondiente a la disposición de las mercancías ADA, como se observó en las diferentes solicitudes de soportes para documentar el caso. 
Se evidenciaron deficiencias en la administración de las mercancías almacenadas en bodegas de la DIAN y/o en los recintos dispuestos para el almacenamiento y custodia de los bienes, debido a que no se siguen los procedimientos descritos en los instructivos relacionados con el proceso. 
	Las situaciones mencionadas, generaron un daño al patrimonio público por $664.884.081 que corresponde a $664.804.081 del Acta de Faltante 4 del 13 de junio de 2024 y $80.000 correspondiente al Acta de Faltante 2 del 9 de febrero de 2024…”. </t>
    </r>
  </si>
  <si>
    <t xml:space="preserve">“(… )Los casos descritos anteriormente, denotan que no existió una gestión efectiva encaminada a la recuperación de la mercancía faltante  (…)”. </t>
  </si>
  <si>
    <r>
      <rPr>
        <b/>
        <sz val="12"/>
        <rFont val="Arial"/>
        <family val="2"/>
      </rPr>
      <t>Acción 1</t>
    </r>
    <r>
      <rPr>
        <sz val="12"/>
        <rFont val="Arial"/>
        <family val="2"/>
      </rPr>
      <t>: Realizar seguimiento trimestral al inventario consistente en joyas, metales y piedras preciosas de competencia de la DSA Cali.</t>
    </r>
  </si>
  <si>
    <t>Actividad 1: Elaborar un informe trimestral del inventario de joyas, metales y piedras preciosas, que incluya las gestiones realizadas para su disposición, a cargo del GIT de Operación Logística de la DSA de Cali, y remitirlo a la Subdirección Logística</t>
  </si>
  <si>
    <t>Informes trimestrales</t>
  </si>
  <si>
    <r>
      <rPr>
        <b/>
        <sz val="12"/>
        <rFont val="Arial"/>
        <family val="2"/>
      </rPr>
      <t>DGC</t>
    </r>
    <r>
      <rPr>
        <sz val="12"/>
        <rFont val="Arial"/>
        <family val="2"/>
      </rPr>
      <t xml:space="preserve">
Dirección de Gestión Corporativa
Subdirección Logística
Direccion Seccional de Aduanas de Cali
División Administrativa y financiera
GIT de Operación Logística       </t>
    </r>
  </si>
  <si>
    <r>
      <rPr>
        <b/>
        <sz val="12"/>
        <rFont val="Arial"/>
        <family val="2"/>
      </rPr>
      <t>Acción 2</t>
    </r>
    <r>
      <rPr>
        <sz val="12"/>
        <rFont val="Arial"/>
        <family val="2"/>
      </rPr>
      <t>: Establecer un protocolo para la recepción, manejo y custodia de mercancías ADA consistentes en joyas, metales y piedras preciosas por parte del subproceso logístico.</t>
    </r>
  </si>
  <si>
    <t>Actividad 1:  Elaborar un protocolo para la recepción, manejo y custodia de mercancías ADA consistentes en joyas, metales y piedras preciosas por parte del subproceso logístico.</t>
  </si>
  <si>
    <t>Protocolo</t>
  </si>
  <si>
    <r>
      <rPr>
        <b/>
        <sz val="12"/>
        <rFont val="Arial"/>
        <family val="2"/>
      </rPr>
      <t>DGC</t>
    </r>
    <r>
      <rPr>
        <sz val="12"/>
        <rFont val="Arial"/>
        <family val="2"/>
      </rPr>
      <t xml:space="preserve">
Dirección de Gestión Corporativa
Subdirección Logística</t>
    </r>
  </si>
  <si>
    <t xml:space="preserve">Actividad 2: Socializar a las Direcciones Seccionales un protocolo para la recepción, manejo y custodia de mercancías ADA consistentes en joyas, metales y piedras preciosas por parte del subproceso logístico  </t>
  </si>
  <si>
    <t>Listado de asistencia a socialización del protocolo</t>
  </si>
  <si>
    <r>
      <rPr>
        <b/>
        <sz val="12"/>
        <rFont val="Arial"/>
        <family val="2"/>
      </rPr>
      <t>DGC</t>
    </r>
    <r>
      <rPr>
        <sz val="12"/>
        <rFont val="Arial"/>
        <family val="2"/>
      </rPr>
      <t xml:space="preserve">
Dirección de Gestión Corporativa
Subdirección Logística      </t>
    </r>
  </si>
  <si>
    <r>
      <rPr>
        <b/>
        <sz val="12"/>
        <rFont val="Arial"/>
        <family val="2"/>
      </rPr>
      <t>Acción 3:</t>
    </r>
    <r>
      <rPr>
        <sz val="12"/>
        <rFont val="Arial"/>
        <family val="2"/>
      </rPr>
      <t xml:space="preserve"> Realizar capacitación dirigida a los funcionarios de las Divisiones Administrativa y Financiera y el GIT de Operación Logística sobre los procedimientos e instructivos del subproceso logístico.</t>
    </r>
  </si>
  <si>
    <t>Actividad 1:  Capacitación sobre procedimientos e instructivos del subproceso logístico, dirigida a los funcionarios de las Divisiones Administrativa y Financiera y el GIT de Operación Logística del Nivel Nacional.</t>
  </si>
  <si>
    <t>Listado de asistencia</t>
  </si>
  <si>
    <r>
      <rPr>
        <b/>
        <sz val="12"/>
        <rFont val="Arial"/>
        <family val="2"/>
      </rPr>
      <t xml:space="preserve">Acción 4: </t>
    </r>
    <r>
      <rPr>
        <sz val="12"/>
        <rFont val="Arial"/>
        <family val="2"/>
      </rPr>
      <t>Realizar seguimiento a todos  los formatos y registros diligenciados que tengan que ver con la actividad de aprehension de mercancias y custodia hasta la entrega al GIT de Operación Logística.</t>
    </r>
  </si>
  <si>
    <t>Actividad 1: El jefe de la División de Operación Aduanera presentará informe bimestral con el  seguimiento a todos los formatos y registros diligenciados que tengan que ver con la actividad de aprehensión de mercancías a su cargo y su custodia hasta la entrega al GIT de Operación Logística.</t>
  </si>
  <si>
    <t>Informes Bimestrales</t>
  </si>
  <si>
    <r>
      <t xml:space="preserve">DGC
</t>
    </r>
    <r>
      <rPr>
        <sz val="12"/>
        <rFont val="Arial"/>
        <family val="2"/>
      </rPr>
      <t xml:space="preserve">Dirección de Gestión Aduanas
Subdirección de Operacion Aduanera
Direccion Seccional de Aduanas de Cali
División de Operación Aduanera </t>
    </r>
  </si>
  <si>
    <r>
      <rPr>
        <b/>
        <sz val="12"/>
        <rFont val="Arial"/>
        <family val="2"/>
      </rPr>
      <t>Hallazgo No. 10. Inventario Mercancías Seccional Bucaramanga (F-D)</t>
    </r>
    <r>
      <rPr>
        <sz val="12"/>
        <rFont val="Arial"/>
        <family val="2"/>
      </rPr>
      <t xml:space="preserve">
“En el marco de sus funciones, funcionarios de la Dirección Seccional de Impuestos y Aduanas de Bucaramanga, en el Aeropuerto Internacional Palonegro, realizaron varias aprehensiones de mercancías en oro, derivadas de procedimientos de control a viajeros en vuelos internacionales. Dichas aprehensiones dieron origen a cuatro lotes, así: (…)
Según lo informado por la DIAN, las mercancías estuvieron almacenadas, desde su aprehensión hasta la entrega al comprador, en una caja fuerte ubicada en las instalaciones de la DIAN en el aeropuerto Palonegro de Bucaramanga, quedando bajo la custodia de la División de la Operación Aduanera de la Dirección Seccional de Impuestos y Aduanas de Bucaramanga, como autoridad aprehensora. (…)
Posterior al 15 de marzo de 2024, fecha de entrega de las mercancías, el adquiriente presentó una reclamación formal ante la DIAN, alegando que los bienes entregados no correspondían a los que se ofertaron en la subasta. Según su manifestación, la mercancía entregada era completamente diferente en cuanto a pureza y composición del material publicado para la subasta, e incluso advirtió que no se trataba de oro, como originalmente se había descrito. La reclamación llego con adjunto de evidencia fotográfica. (…)
En atención a la reclamación, la DIAN realizó una inspección física de la mercancía entregada y realizó dictamen pericial donde el perito avaluador a través de correo electrónico del 25 de marzo de 2024 menciona “(…) me permito precisar que la mercancía que aparece en los videos no corresponde a la mercancía a la cual yo realice el correspondiente avalúo (…)”. Tras verificar que efectivamente existía una inconsistencia entre las piezas subastadas y las recibidas, la entidad procedió a instaurar denuncia penal ante la Fiscalía General de la Nación el 17 de mayo de 2024 y elaborar el Formato de Acta de Faltante No. 2 del 18 de junio de 2024. Actualmente, la DIAN se encuentra adelantando el trámite correspondiente ante la aseguradora.
(…)
En la revisión documental también se detectó que en el Formato de Acta de Faltante No. 2, se presenta información duplicada en la casilla de descripción de uno de los ítems, lo cual impide identificar las características reales de una de las piezas faltantes. 
Se evidenciaron fallas en el control y seguridad de las mercancías, conforme a lo consignado en el manual EX-ADF-0001 Capítulos IV y VI y a los procedimientos PR-ADF-0294: Incumplimiento en el registro, seguimiento y auditoría del inventario, Procedimiento PR-ADF-0312 (Secciones 5.1 y 6.2): Omisión de controles sobre la integridad del bien y la documentación de respaldo en procesos de subasta. Así mismo, lo consignado en el numeral 4.4 del instructivo IN-ADF-0209, relacionado con la cadena de custodia de la mercancía y el numeral 5.2 que establece que la mercancía debe ser entregada formal y físicamente al GIT de Operación Logística, de la División Financiera y Administrativa, para ser almacenada en los depósitos que la DIAN haya contratado para el almacenamiento, guarda y custodia de esta. 
Todo lo anterior, generó un daño al patrimonio público por $225.401.000, valor del Acta de Faltante Acta No. 2 del 18 de junio de 2024, resultado de una gestión fiscal ineficaz, ineficiente e inoportuna, al tenor de lo dispuesto en el artículo 6º de la Ley 610 de 2000…”. </t>
    </r>
  </si>
  <si>
    <t>“(…) Lo anterior, pone en evidencia la falta de control y debilidades en el proceso de custodia de los bienes; así como, omisiones en los controles internos y documentales, que debían garantizar la preservación de la integridad física y jurídica de las mercancías bajo resguardo estatal (...)"</t>
  </si>
  <si>
    <r>
      <rPr>
        <b/>
        <sz val="12"/>
        <rFont val="Arial"/>
        <family val="2"/>
      </rPr>
      <t xml:space="preserve">Acción 1: </t>
    </r>
    <r>
      <rPr>
        <sz val="12"/>
        <rFont val="Arial"/>
        <family val="2"/>
      </rPr>
      <t>Realizar seguimiento a todos  los formatos y registros diligenciados que tengan que ver con la actividad de aprehension de mercancias y custodia hasta la entrega al GIT de Operación Logística.</t>
    </r>
  </si>
  <si>
    <r>
      <t xml:space="preserve">DGC
</t>
    </r>
    <r>
      <rPr>
        <sz val="12"/>
        <rFont val="Arial"/>
        <family val="2"/>
      </rPr>
      <t xml:space="preserve">Dirección de Gestión Aduanas
Subdirección de Operacion Aduanera
Dirección Seccional de Impuestos y Aduanas de Bucaramanga
División de Operación Aduanera </t>
    </r>
  </si>
  <si>
    <r>
      <rPr>
        <b/>
        <sz val="12"/>
        <rFont val="Arial"/>
        <family val="2"/>
      </rPr>
      <t>Acción 2:</t>
    </r>
    <r>
      <rPr>
        <sz val="12"/>
        <rFont val="Arial"/>
        <family val="2"/>
      </rPr>
      <t xml:space="preserve"> Realizar seguimiento al inventario consistente en joyas, metales y piedras preciosas de competencia de la DSIA de Bucaramanga.</t>
    </r>
  </si>
  <si>
    <t>Actividad 1: Elaborar un informe trimestral del inventario de joyas, metales y piedras preciosas, que incluya las gestiones realizadas para su disposición, a cargo del GIT de Operación Logística de la DSIA de Bucaramanga, y remitirlo a la Subdirección Logística.</t>
  </si>
  <si>
    <r>
      <t xml:space="preserve">DGC
</t>
    </r>
    <r>
      <rPr>
        <sz val="12"/>
        <rFont val="Arial"/>
        <family val="2"/>
      </rPr>
      <t>Dirección de Gestión Corporativa
Subdirección Logística
Direccion Seccional de Impuestos y Aduanas de Bucaramanga
División Administrativa y financiera - GIT de Operación Logística</t>
    </r>
  </si>
  <si>
    <r>
      <rPr>
        <b/>
        <sz val="12"/>
        <rFont val="Arial"/>
        <family val="2"/>
      </rPr>
      <t>Acción 3</t>
    </r>
    <r>
      <rPr>
        <sz val="12"/>
        <rFont val="Arial"/>
        <family val="2"/>
      </rPr>
      <t>: Establecer un protocolo para la recepción, manejo y custodia de mercancías ADA consistentes en joyas, metales y piedras preciosas por parte del subproceso logístico.</t>
    </r>
  </si>
  <si>
    <r>
      <rPr>
        <b/>
        <sz val="12"/>
        <rFont val="Arial"/>
        <family val="2"/>
      </rPr>
      <t>Acción 4:</t>
    </r>
    <r>
      <rPr>
        <sz val="12"/>
        <rFont val="Arial"/>
        <family val="2"/>
      </rPr>
      <t xml:space="preserve"> Realizar capacitación dirigida a los funcionarios de las Divisiones Administrativa y Financiera y el GIT de Operación Logística sobre los procedimientos e instructivos del subproceso logístico.</t>
    </r>
  </si>
  <si>
    <t>Actividad 1:  Capacitación sobre procedimientos e instructivos del subproceso logístico</t>
  </si>
  <si>
    <t>4 Aud Especial Vig 2005- Jun 2009
AEF - Seguimiento PM 2014</t>
  </si>
  <si>
    <t>Hallazgo No. 4 Cumplimiento cronograma.
El desarrollo del Modelo Muisca programado inicialmente para terminar el 31 de diciembre de 2009, tuvo que ser reprogramado hasta el año 2012.</t>
  </si>
  <si>
    <t>Fallas de la planeación, falta de seguimiento, control y monitoreo a la ejecución del proyecto.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</si>
  <si>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REFORMULADO
30092019
ACTUALIZADO
30112021</t>
    </r>
  </si>
  <si>
    <t xml:space="preserve">Desarrollar o adquirir la solución tecnológica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</si>
  <si>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20052022
</t>
    </r>
  </si>
  <si>
    <r>
      <rPr>
        <b/>
        <sz val="12"/>
        <rFont val="Arial"/>
        <family val="2"/>
      </rPr>
      <t xml:space="preserve">DGIT
</t>
    </r>
    <r>
      <rPr>
        <sz val="12"/>
        <rFont val="Arial"/>
        <family val="2"/>
      </rPr>
      <t xml:space="preserve">NC - Proceso Cumplimiento de Obligaciones Aduaneras y Cambiarias
Dirección de Gestión de Aduanas
Subdirección de Operación Aduanera
</t>
    </r>
  </si>
  <si>
    <r>
      <rPr>
        <b/>
        <sz val="12"/>
        <rFont val="Arial"/>
        <family val="2"/>
      </rPr>
      <t xml:space="preserve">DGIT
</t>
    </r>
    <r>
      <rPr>
        <sz val="12"/>
        <rFont val="Arial"/>
        <family val="2"/>
      </rPr>
      <t xml:space="preserve">NC - Subproceso Innovación y Tecnología
Dirección de Gestión de Innovación y Tecnología
Subdirección de Innovación y Proyectos
Subdirección de Soluciones y Desarrollo
</t>
    </r>
  </si>
  <si>
    <t xml:space="preserve">Definir un Plan de trabajo de desarrollo de la solución tecnológica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</si>
  <si>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t>
    </r>
  </si>
  <si>
    <t xml:space="preserve">Aprobar o validar el Plan de trabajo de la implementación de la solución tecnológica </t>
  </si>
  <si>
    <t xml:space="preserve">Plan de trabajo aprobado V1 </t>
  </si>
  <si>
    <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</si>
  <si>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30092019
ACTUALIZADO
30112021</t>
    </r>
  </si>
  <si>
    <r>
      <rPr>
        <b/>
        <sz val="12"/>
        <rFont val="Arial"/>
        <family val="2"/>
      </rPr>
      <t xml:space="preserve">DGIT
</t>
    </r>
    <r>
      <rPr>
        <sz val="12"/>
        <rFont val="Arial"/>
        <family val="2"/>
      </rPr>
      <t>NC - Proceso Cumplimiento de Obligaciones Aduaneras y Cambiarias
Dirección de Gestión de Aduanas
Subdirección de Operación Aduanera</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</si>
  <si>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ACTUALIZADO
30112021</t>
    </r>
  </si>
  <si>
    <t>PROYECTO CSNI - DIAN . Entregado a la DIAN por el Minhacienda según oficio 2-2014-004964 del 11/02/2014
AEF - Seguimiento PM 2014</t>
  </si>
  <si>
    <t>22 02 100</t>
  </si>
  <si>
    <t>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t>
  </si>
  <si>
    <t>Debilidades en la planeación, seguimiento, control y monitoreo a la ejecución del Proyecto.</t>
  </si>
  <si>
    <r>
      <t xml:space="preserve">1. Aplicar lo definido en el Procedimiento PR-SI-0002_Gestión de Solicitudes para la Creación o Ajuste de Sistemas de Información,   para la puesta en producción del Proyecto </t>
    </r>
    <r>
      <rPr>
        <u/>
        <sz val="12"/>
        <rFont val="Arial"/>
        <family val="2"/>
      </rPr>
      <t>Núcleo Básico - Fase I - Proyecto de Zonas Francas</t>
    </r>
    <r>
      <rPr>
        <sz val="12"/>
        <rFont val="Arial"/>
        <family val="2"/>
      </rPr>
      <t xml:space="preserve">, que integra la culminación de los Proyectos inicialmente conceptualizados para la Expansión MUISCA 2010 - 2012. 
</t>
    </r>
    <r>
      <rPr>
        <u/>
        <sz val="12"/>
        <rFont val="Arial"/>
        <family val="2"/>
      </rPr>
      <t>NOTA:</t>
    </r>
    <r>
      <rPr>
        <sz val="12"/>
        <rFont val="Arial"/>
        <family val="2"/>
      </rPr>
      <t xml:space="preserve">
LA PRESENTE PROPUESTA ESTÁ  SUPEDITADA A CAMBIOS, POR  LOS NUEVOS LINEAMIENTOS QUE DETERMINE LA DIRECCIÓN GENERAL SOBRE EL  PROYECTO DEL </t>
    </r>
    <r>
      <rPr>
        <u/>
        <sz val="12"/>
        <rFont val="Arial"/>
        <family val="2"/>
      </rPr>
      <t>NUCLEO BÁSICO - FASE I  - ZONAS FRANCAS</t>
    </r>
    <r>
      <rPr>
        <sz val="12"/>
        <rFont val="Arial"/>
        <family val="2"/>
      </rPr>
      <t>.</t>
    </r>
  </si>
  <si>
    <r>
      <t xml:space="preserve">1. Realizar el análisis y diseño para la puesta en producción del Proyecto  </t>
    </r>
    <r>
      <rPr>
        <u/>
        <sz val="12"/>
        <rFont val="Arial"/>
        <family val="2"/>
      </rPr>
      <t>Núcleo Básico - Fase I - Proyecto de Zonas Francas</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</si>
  <si>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</si>
  <si>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</si>
  <si>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r>
      <t xml:space="preserve">2. Realizar la codificación para la puesta en producción del Proyecto  </t>
    </r>
    <r>
      <rPr>
        <u/>
        <sz val="12"/>
        <rFont val="Arial"/>
        <family val="2"/>
      </rPr>
      <t>Núcleo Básico - Fase I - Proyecto de Zonas Francas</t>
    </r>
    <r>
      <rPr>
        <sz val="12"/>
        <rFont val="Arial"/>
        <family val="2"/>
      </rPr>
      <t>, debidamente  formalizados en el  Formato  Información de Versión 300001 -  FT-SI-2180 .</t>
    </r>
  </si>
  <si>
    <t xml:space="preserve">a. (01) un de Formato Información de Versión 300001 -  FT-SI-2180 </t>
  </si>
  <si>
    <r>
      <t xml:space="preserve">3. 1. Ejecutar  las pruebas funcionales y realizar el despliegue  en producción del Proyecto </t>
    </r>
    <r>
      <rPr>
        <u/>
        <sz val="12"/>
        <rFont val="Arial"/>
        <family val="2"/>
      </rPr>
      <t>Núcleo Básico - Fase I - Proyecto de Zonas Francas</t>
    </r>
    <r>
      <rPr>
        <sz val="12"/>
        <rFont val="Arial"/>
        <family val="2"/>
      </rPr>
      <t>, debidamente  formalizados en el  Formato  Aceptación de Pruebas Funcionales y Salida a Producción  - FT-SI-1851 y autorizado mediante Acta de Comité de Gestión de  Cambios de Tecnología.</t>
    </r>
  </si>
  <si>
    <t>a. (01) un Formato  de Aceptación de Pruebas Funcionales y Salida a Producción  - FT-SI-1851
b.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</si>
  <si>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</si>
  <si>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t>Priorizar y detallar requerimientos funcionales tecnológicos necesario para la solución tecnológica para el proceso de Comercialización.</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</si>
  <si>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ACTUALIZADO
30112021</t>
    </r>
  </si>
  <si>
    <t>Desarrollar o adquirir la solución tecnológica  para el proceso de Comercialización.</t>
  </si>
  <si>
    <t>Adelantar el proceso de contratación de la solución tecnológica.</t>
  </si>
  <si>
    <t xml:space="preserve">Contrato Firmado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</si>
  <si>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</si>
  <si>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t>Inicio de la
implementación de la
solución tecnológica del
Proyecto.</t>
  </si>
  <si>
    <r>
      <rPr>
        <b/>
        <sz val="12"/>
        <rFont val="Arial"/>
        <family val="2"/>
      </rPr>
      <t xml:space="preserve">DGIT
</t>
    </r>
    <r>
      <rPr>
        <sz val="12"/>
        <rFont val="Arial"/>
        <family val="2"/>
      </rPr>
      <t>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</si>
  <si>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t>Implantación de la
solución tecnológica</t>
  </si>
  <si>
    <t>Poner en producción la solución tecnológica</t>
  </si>
  <si>
    <t>a) (01) Un  formato de Aceptación de Pruebas funcionales y salida a producción - FT-IIT-1851.
b) (01) Un formato información de versión  FT-IIT-2180
c) (01) Un Acta de comité de gestión de Cambios de Tecnología del correspondiente software instalado y en producción</t>
  </si>
  <si>
    <r>
      <t xml:space="preserve">DGIT
</t>
    </r>
    <r>
      <rPr>
        <sz val="12"/>
        <rFont val="Arial"/>
        <family val="2"/>
      </rPr>
      <t>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</si>
  <si>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r>
      <t xml:space="preserve">1. Aplicar lo definido en el Procedimiento PR-SI-0002_Gestión de Solicitudes para la Creación o Ajuste de Sistemas de Información,   para la puesta en producción del Proyecto </t>
    </r>
    <r>
      <rPr>
        <u/>
        <sz val="12"/>
        <rFont val="Arial"/>
        <family val="2"/>
      </rPr>
      <t>Representación Externa</t>
    </r>
    <r>
      <rPr>
        <sz val="12"/>
        <rFont val="Arial"/>
        <family val="2"/>
      </rPr>
      <t xml:space="preserve">, que integra la culminación de los Proyectos inicialmente conceptualizados para la Expansión MUISCA 2010 - 2012. 
</t>
    </r>
  </si>
  <si>
    <r>
      <t xml:space="preserve">1. Realizar el análisis y diseño para la puesta en producción del Proyecto </t>
    </r>
    <r>
      <rPr>
        <u/>
        <sz val="12"/>
        <rFont val="Arial"/>
        <family val="2"/>
      </rPr>
      <t>Representación Externa</t>
    </r>
    <r>
      <rPr>
        <sz val="12"/>
        <rFont val="Arial"/>
        <family val="2"/>
      </rPr>
      <t>, debidamente  formalizados en los Formatos de Modelo de Diseño -  FT-SI-2003, Diseño de Base de Datos - FT-SI-2004 y Diseño de Interfaz de Usuario - FT-SI-2005.</t>
    </r>
  </si>
  <si>
    <t>a. (01) un Formato Modelo de Diseño - FT-SI-2003
b. (01) un Formato Diseño de Base de Datos - FT-SI-2004
c. (01) un Formato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</si>
  <si>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ACTUALIZADO
30112021</t>
    </r>
  </si>
  <si>
    <r>
      <t xml:space="preserve">3. 1. Ejecutar  las pruebas funcionales y realizar el despliegue  en producción del Proyecto </t>
    </r>
    <r>
      <rPr>
        <u/>
        <sz val="12"/>
        <rFont val="Arial"/>
        <family val="2"/>
      </rPr>
      <t xml:space="preserve"> Representación Externa</t>
    </r>
    <r>
      <rPr>
        <sz val="12"/>
        <rFont val="Arial"/>
        <family val="2"/>
      </rPr>
      <t>, debidamente  formalizados en el  Formato  Aceptación de Pruebas Funcionales y Salida a Producción  - FT-SI-1851 y autorizado mediante Acta de Comité de Gestión de  Cambios de Tecnología.</t>
    </r>
  </si>
  <si>
    <t xml:space="preserve">
a. (01) un Formato  de Aceptación de Pruebas Funcionales y Salida a Producción  - FT-SI-1851
b. (01) un Acta de Comité de Gestión de  Cambios de Tecnología del Software instalado y en Producción.</t>
  </si>
  <si>
    <t>2 Aud Funcion pagadora Vig  2014</t>
  </si>
  <si>
    <t>14  04 004</t>
  </si>
  <si>
    <t>Hallazgo No. 2 Planeación Contrato Fábrica de Software Externa (D)
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
Adicionalmente se observó que de los veintiocho (28) servicios o trámites que se debían actualizar, complementar o mantener, a la fecha se han efectuado seis (6) que representan el 21.4% del total. 
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t>
  </si>
  <si>
    <t>Deficiencias en la puesta en producción de las veinticuatro (24) soluciones informáticas a implementar definidas en los pliegos de condiciones y a los cuales se acogió el contratista.
Deficiencia en la actividad de supervisión contractual y de control.</t>
  </si>
  <si>
    <t>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t>
  </si>
  <si>
    <t>1.1. Remitir al Subdirector de Gestión de Recaudo y Cobranzas, los documentos con la información del Levantamiento de Requerimientos, que están relacionados con el Proyecto de Cartera.
1.2. Remitir al  Subdirector de Gestión de Comercio Exterior,  los documentos con la información del Levantamiento de Requerimientos, que están  relacionados con los Proyectos de Zonas Francas y el de  Tráfico Postal.
1.3. Remitir al Subdirector de Gestión Técnica Aduanera, los documentos con la información del Desarrollo, que están relacionados con el Proyecto de Laboratorio de Aduanas.
1.4. Remitir al Subdirector de Gestión de Registro Aduanero, los documentos con la información de Desarrollo, que están relacionados con el Proyecto de SEIEX (Sistemas Especiales de Importación - Exportación).
1.5. Remitir al Director de Gestión Jurídica, los documentos con la información del Levantamiento de Requerimientos, que están relacionados con el Proyecto de Jurídica.
1.6. Remitir al Subdirector de Gestión de Representación Externa, los documentos con la información en lo que le corresponde al  Levantamiento de Requerimientos del Proyecto de  Jurídica y al Desarrollo del Proyecto de Representación Externa.
1.7. Remitir al Subdirector de Gestión de Recursos Jurídicos los documentos con la información en lo que le corresponde al  Levantamiento de Requerimientos del Proyecto de  Jurídica  y al Desarrollo del Proyecto de Recursos Jurídicos.
1.8. Remitir al  Subdirector de Gestión de Normativa y Doctrina, los documentos con la información en lo que le corresponde al  Levantamiento de Requerimientos del Proyecto de  Jurídica  y al Desarrollo del Proyecto de Normativa Doctrina.
1.9. Remitir al Subdirector de Gestión de Procesos y Competencias Laborales, los documentos con la información del Levantamiento de Requerimientos, que están relacionados con el   Proyecto de Calidad.
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
1.11. Remitir al Coordinador RILO y Auditoría de Denuncias, los documentos con la información del Desarrollo, que están relacionado con el Proyecto de Denuncias de Fiscalización.
1.12. Remitir al Subdirector de Gestión de Asistencia al Cliente, los documentos con la información del Desarrollo, que están relacionados con el Proyecto Numeración de Facturación.
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
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1.15. Remitir al Subdirector de Gestión de Análisis Operacional, los documentos con la información del Levantamiento de Requerimientos, que están relacionados con el Proyecto de Planeación.</t>
  </si>
  <si>
    <t>Documentos</t>
  </si>
  <si>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REFORMULADO
30042016
ACTUALIZADO
30112021
</t>
    </r>
  </si>
  <si>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</si>
  <si>
    <t xml:space="preserve">Presentar  ante el Centro de Despacho  por  parte del Área Usuaria,  el requerimiento del Proyecto correspondiente a su negocio y determinar la prioridad  para la puesta en producción del mismo; proyectos que se relacionan de la siguiente manera:
1.1. Subdirector de Gestión de Recaudo y Cobranzas - Proyecto de Cartera.
1.2. Subdirector de Gestión de Comercio Exterior - Proyectos de Zonas Francas y el de  Tráfico Postal.
1.3. Subdirector de Gestión Técnica Aduanera - Proyecto de Laboratorio de Aduanas.
1.4. Subdirector de Gestión de Representación Externa -  Proyecto de  Jurídica/Representación Externa.
1.5. Subdirector de Gestión de Recursos Jurídicos -  Proyecto de  Jurídica/Recursos Jurídicos.
1.6. Subdirector de Gestión de Normativa y Doctrina -  Proyecto de  Jurídica/ Normativa y Doctrina.
1.7. Subdirector de Gestión de Fiscalización Tributaria - Proyectos de Anotaciones Fiscales Fase I,  Anotaciones Fiscales Fase II, de Factura Electrónica,  de Proveedores Fase I y el de Proveedores Fase II.
1.8. Coordinador RILO y Auditoría de Denuncias - Proyecto de Denuncias de Fiscalización.
1.9. Subdirector de Gestión de Asistencia al Cliente - Proyecto Numeración de Facturación.
1.10. Subdirector de Gestión de Recursos Físicos - Proyectos de Infraestructura,  de Inventarios Fase I y el de Inventarios Fase II.
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1.12. Subdirector de Gestión de Análisis Operacional - Proyecto de Planeación.
</t>
  </si>
  <si>
    <r>
      <t xml:space="preserve">Actas de Centro de Despacho con el registro de  los requerimientos aprobados,     para  la </t>
    </r>
    <r>
      <rPr>
        <u/>
        <sz val="12"/>
        <rFont val="Arial"/>
        <family val="2"/>
      </rPr>
      <t>puesta en producción por cada uno de los  Sistemas de Información</t>
    </r>
    <r>
      <rPr>
        <sz val="12"/>
        <rFont val="Arial"/>
        <family val="2"/>
      </rPr>
      <t>,  presentados por las  respectivas Áreas Usuarias de Negocio.</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</si>
  <si>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ACTUALIZADO
30112021</t>
    </r>
  </si>
  <si>
    <t>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"Construcción de Sistemas de Información"  del Proceso "Servicios Informáticos"  y acorde con los siguientes Procedimientos :
15. PR-SI-0148_Análisis de Requerimientos de los Sistemas de Información.
EXCEPTO LOS SIGUIENTES PROYECTOS : 
LABORATORIO DE ADUANAS -  Se encuentra en Producción
SEIEX - SISTEMAS ESPECIALES DE IMPORTACIÓN  - EXPORTACIÓN - Informan de la No continuidad 
RECURSOS JURÍDICOS - Informan  de la No continuidad 
NORMATIVA Y DOCTRINA - Informan de la No continuidad 
CALIDAD - Informan de la No continuidad 
FACTURA ELECTRÓNICA - Se encuentra en Producción
NUMERACIÓN DE FACTURACIÓN - Se encuentra en Producción</t>
  </si>
  <si>
    <t>1. Elaboración y aprobación de Cronograma de Actividades elaborado y formallizado  para la puesta en producción de los  siguientes Proyectos: 
1. Cartera
2. Núcleo Básico - Fase I - Sistema de Información de  Zonas Francas
2.1. Núcleo Básico - Fase I - Sistema de Información de  Tráfico Postal
3.  Núcleo Básico - Fase I - Sistema de Información deTráfico Postal. Jurídica/Representación Externa
4. Anotaciones Fiscales Fase I
4.1. Anotaciones Fiscales Fase II
4.2. Proveedores Fase I
4.3. Proveedores Fase II
5. Denuncias de Fiscalización
6. Infraestructura
6.1. Inventarios Fase I 
6.2 . Inventarios Fase II
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8. Planeación
1. (14) catorce Cronogramas de Actividades, de acuerdo con cada procedimiento  para la construcción de los sistemas de información.</t>
  </si>
  <si>
    <t>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t>
  </si>
  <si>
    <t>1. Generación de (02) dos formatos debidamente formalizados para la puesta en producción del Proyecto de Núcleo Básico - Fase I - Proyectos de Zonas Francas y el de Tráfico Postal:
1. (02) dos Formato de Especificación Funcional Detallada -  FT-SI-2007 
2.(02) dos Formato de Casos de Uso -  FT-SI-2009</t>
  </si>
  <si>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 xml:space="preserve">NOTA:
</t>
    </r>
    <r>
      <rPr>
        <sz val="12"/>
        <rFont val="Arial"/>
        <family val="2"/>
      </rPr>
      <t xml:space="preserve">
LA PRESENTE PROPUESTA ESTÁ  SUPEDITADA A CAMBIOS, POR  LOS NUEVOS LINEAMIENTOS QUE DETERMINE LA DIRECCIÓN GENERAL SOBRE LOS PROYECTOS DEL  </t>
    </r>
    <r>
      <rPr>
        <u/>
        <sz val="12"/>
        <rFont val="Arial"/>
        <family val="2"/>
      </rPr>
      <t>NUCLEO BÁSICO - FASE I  - ZONAS FRANCAS</t>
    </r>
    <r>
      <rPr>
        <sz val="12"/>
        <rFont val="Arial"/>
        <family val="2"/>
      </rPr>
      <t xml:space="preserve"> Y EL DE </t>
    </r>
    <r>
      <rPr>
        <u/>
        <sz val="12"/>
        <rFont val="Arial"/>
        <family val="2"/>
      </rPr>
      <t>TRÁFICO POSTAL</t>
    </r>
    <r>
      <rPr>
        <sz val="12"/>
        <rFont val="Arial"/>
        <family val="2"/>
      </rPr>
      <t>.</t>
    </r>
  </si>
  <si>
    <r>
      <t xml:space="preserve">4. Realizar el análisis y diseño para la puesta en producción del Proyecto  </t>
    </r>
    <r>
      <rPr>
        <u/>
        <sz val="12"/>
        <rFont val="Arial"/>
        <family val="2"/>
      </rPr>
      <t xml:space="preserve"> Núcleo Básico - Fase I - Proyecto de Zonas Francas </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</si>
  <si>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</si>
  <si>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t>
    </r>
  </si>
  <si>
    <r>
      <t xml:space="preserve">5. Realizar la codificación para la puesta en producción del Proyecto  </t>
    </r>
    <r>
      <rPr>
        <u/>
        <sz val="12"/>
        <rFont val="Arial"/>
        <family val="2"/>
      </rPr>
      <t xml:space="preserve"> Núcleo Básico - Fase I - Proyecto de Zonas Francasl</t>
    </r>
    <r>
      <rPr>
        <sz val="12"/>
        <rFont val="Arial"/>
        <family val="2"/>
      </rPr>
      <t>, debidamente  formalizados en el  Formato  Información de Versión 300001 -  FT-SI-2180 .</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</si>
  <si>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ACTUALIZADO
30112021</t>
    </r>
  </si>
  <si>
    <r>
      <t xml:space="preserve">6. Ejecutar  las pruebas funcionales y realizar el despliegue  en producción del Proyecto </t>
    </r>
    <r>
      <rPr>
        <u/>
        <sz val="12"/>
        <rFont val="Arial"/>
        <family val="2"/>
      </rPr>
      <t xml:space="preserve"> Núcleo Básico - Fase I - Proyecto de Zonas Franca</t>
    </r>
    <r>
      <rPr>
        <sz val="12"/>
        <rFont val="Arial"/>
        <family val="2"/>
      </rPr>
      <t>, debidamente  formalizados en el  Formato  Aceptación de Pruebas Funcionales y Salida a Producción  - FT-SI-1851 y autorizado mediante Acta de Comité de Gestión de  Cambios de Tecnología.</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</si>
  <si>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
</t>
    </r>
  </si>
  <si>
    <r>
      <t xml:space="preserve">7. Realizar el análisis y diseño para la puesta en producción del Proyecto  </t>
    </r>
    <r>
      <rPr>
        <u/>
        <sz val="12"/>
        <rFont val="Arial"/>
        <family val="2"/>
      </rPr>
      <t xml:space="preserve"> Núcleo Básico - Fase I - Proyecto de   Tráfico Postal</t>
    </r>
    <r>
      <rPr>
        <sz val="12"/>
        <rFont val="Arial"/>
        <family val="2"/>
      </rPr>
      <t>, debidamente  formalizados en los Formatos de Modelo de Diseño -  FT-SI-2003, Diseño de Base de Datos - FT-SI-2004 y Diseño de Interfaz de Usuario - FT-SI-2005.</t>
    </r>
  </si>
  <si>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t>
    </r>
  </si>
  <si>
    <r>
      <t xml:space="preserve">8. Realizar la codificación para la puesta en producción del Proyecto  </t>
    </r>
    <r>
      <rPr>
        <u/>
        <sz val="12"/>
        <rFont val="Arial"/>
        <family val="2"/>
      </rPr>
      <t xml:space="preserve"> Núcleo Básico - Fase I - Proyecto de  Tráfico Postal</t>
    </r>
    <r>
      <rPr>
        <sz val="12"/>
        <rFont val="Arial"/>
        <family val="2"/>
      </rPr>
      <t>, debidamente  formalizados en el  Formato  Información de Versión 300001 -  FT-SI-2180 .</t>
    </r>
  </si>
  <si>
    <r>
      <t xml:space="preserve">9. Ejecutar  las pruebas funcionales y realizar el despliegue  en producción del Proyecto </t>
    </r>
    <r>
      <rPr>
        <u/>
        <sz val="12"/>
        <rFont val="Arial"/>
        <family val="2"/>
      </rPr>
      <t xml:space="preserve"> Núcleo Básico - Fase I - l de  Tráfico Postal</t>
    </r>
    <r>
      <rPr>
        <sz val="12"/>
        <rFont val="Arial"/>
        <family val="2"/>
      </rPr>
      <t>, debidamente  formalizados en el  Formato  Aceptación de Pruebas Funcionales y Salida a Producción  - FT-SI-1851 y autorizado mediante Acta de Comité de Gestión de  Cambios de Tecnología.</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</si>
  <si>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r>
      <rPr>
        <b/>
        <sz val="12"/>
        <rFont val="Calibri"/>
        <family val="2"/>
        <scheme val="minor"/>
      </rPr>
      <t/>
    </r>
  </si>
  <si>
    <r>
      <t xml:space="preserve">1. Ejecutar el cronogama de  actividades  para  la puesta en producción del  Sistema de Información </t>
    </r>
    <r>
      <rPr>
        <u/>
        <sz val="12"/>
        <rFont val="Arial"/>
        <family val="2"/>
      </rPr>
      <t>SICOB</t>
    </r>
    <r>
      <rPr>
        <sz val="12"/>
        <rFont val="Arial"/>
        <family val="2"/>
      </rPr>
      <t>, requerido por la  Subdirección de Gestión de Recursos Físicos;  en el Marco del Subproceso "Construcción de Sistemas de Información"  del Proceso "Servicios Informáticos".</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</si>
  <si>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30092017
30092018
ACTUALIZADO
30112021</t>
    </r>
  </si>
  <si>
    <t>a. (01) un Formato Información de Versión 300001 - FT-SI-2180 
b. (01) un Formato  de Aceptación de Pruebas Funcionales y Salida a Producción  - FT-SI-1851
c.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</si>
  <si>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Logística
Dirección de Gestión Corporativa
Subdirección Logística
REFORMULADO
30092017
30092018
30092019
31102020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</si>
  <si>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t>
    </r>
  </si>
  <si>
    <t xml:space="preserve">Plan de trabajo V1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</si>
  <si>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Logística
Dirección de Gestión Corporativa
Subdirección Logística
REFORMULADO
30092017
30092018
30092019
21102020
30112021
20052022
09122022
15052024</t>
    </r>
  </si>
  <si>
    <t xml:space="preserve">a) (01) Un  formato de Aceptación de Pruebas funcionales y salida a producción - FT-IIT-1851.
b) (01) Un formato información de versión  FT-IIT-2180
c) (01) Un Acta de comité de gestión de Cambios de Tecnología del correspondiente software instalado y en producción
</t>
  </si>
  <si>
    <r>
      <t xml:space="preserve">3.1. Ejecutar el cronogama de  actividades  para  la puesta en producción de  cada uno de los Sistemas de Información:  </t>
    </r>
    <r>
      <rPr>
        <u/>
        <sz val="12"/>
        <rFont val="Arial"/>
        <family val="2"/>
      </rPr>
      <t>Jurídica/Representación Externa</t>
    </r>
    <r>
      <rPr>
        <sz val="12"/>
        <rFont val="Arial"/>
        <family val="2"/>
      </rPr>
      <t>, en el Marco del Subproceso "Construcción de Sistemas de Información"  del Proceso "Servicios Informáticos".</t>
    </r>
    <r>
      <rPr>
        <u/>
        <sz val="12"/>
        <rFont val="Arial"/>
        <family val="2"/>
      </rPr>
      <t xml:space="preserve">
</t>
    </r>
  </si>
  <si>
    <t>a. (01) Un Formato Modelo de Diseño - FT-SI-2003
b. (01) Un Formato Diseño de Base de Datos - FT-SI-2004
c. (01) Un Formato Diseño de Interfaz de Usuario - FT-SI-2005</t>
  </si>
  <si>
    <t>a. 01) Un Formato  Información de Versión 300001 - FT-SI-2180 
b. (01) Un Formato de Aceptación de Pruebas Funcionales y Salida a Producción  - FT-SI-1851
c. (01) Un  Acta de Comité de Gestión de  Cambios de Tecnología del correspondiente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</si>
  <si>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30092018
30042020
ACTUALIZADO
30112021</t>
    </r>
  </si>
  <si>
    <r>
      <t xml:space="preserve">3.2. Ejecutar el cronogama de  actividades  para  la puesta en producción de  cada uno de los Sistemas de Información:  </t>
    </r>
    <r>
      <rPr>
        <u/>
        <sz val="12"/>
        <rFont val="Arial"/>
        <family val="2"/>
      </rPr>
      <t xml:space="preserve">Anotaciones Fiscales </t>
    </r>
    <r>
      <rPr>
        <sz val="12"/>
        <rFont val="Arial"/>
        <family val="2"/>
      </rPr>
      <t xml:space="preserve">, en el Marco del Subproceso "Construcción de Sistemas de Información"  del Proceso "Servicios Informáticos".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</si>
  <si>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ACTUALIZADO
30112021</t>
    </r>
  </si>
  <si>
    <t xml:space="preserve">Iniciar el proyecto con la definición de  los requerimientos funcionales de Anotaciones Fiscales 
</t>
  </si>
  <si>
    <r>
      <rPr>
        <b/>
        <sz val="12"/>
        <rFont val="Arial"/>
        <family val="2"/>
      </rPr>
      <t>DGIT</t>
    </r>
    <r>
      <rPr>
        <sz val="12"/>
        <rFont val="Arial"/>
        <family val="2"/>
      </rPr>
      <t xml:space="preserve">
NC - Subproceso Fiscalización y Liquidación
Dirección de Gestión de Fiscalización
Subdirección de Fiscalización Tributaria
</t>
    </r>
  </si>
  <si>
    <r>
      <rPr>
        <b/>
        <sz val="12"/>
        <rFont val="Arial"/>
        <family val="2"/>
      </rPr>
      <t>DGIT</t>
    </r>
    <r>
      <rPr>
        <sz val="12"/>
        <rFont val="Arial"/>
        <family val="2"/>
      </rPr>
      <t xml:space="preserve">
NC - Subproceso Innovación y Tecnología
Dirección de Gestión de Innovación y Tecnología
Subdirección de Soluciones y Desarrollo
</t>
    </r>
  </si>
  <si>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NC - Subproceso Fiscalización y Liquidación
Dirección de Gestión de Fiscalización
Subdirección de Fiscalización Tributaria
</t>
    </r>
  </si>
  <si>
    <r>
      <rPr>
        <b/>
        <sz val="12"/>
        <rFont val="Arial"/>
        <family val="2"/>
      </rPr>
      <t>DGIT</t>
    </r>
    <r>
      <rPr>
        <sz val="12"/>
        <rFont val="Arial"/>
        <family val="2"/>
      </rPr>
      <t xml:space="preserve">
NC - Subproceso Innovación y Tecnología
Dirección de Gestión de Innovación y Tecnología
Subdirección de Soluciones y Desarrollo
REFORMULADO
12072023
15052024</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</si>
  <si>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REFORMULADO
12072023
15052024</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</si>
  <si>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</si>
  <si>
    <r>
      <t xml:space="preserve">3.3. Ejecutar el cronogama de  actividades  para  la puesta en producción de  cada uno de los Sistemas de Información:  </t>
    </r>
    <r>
      <rPr>
        <u/>
        <sz val="12"/>
        <rFont val="Arial"/>
        <family val="2"/>
      </rPr>
      <t>Prooveedores</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</si>
  <si>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ACTUALIZADO
30112021
RFORMULADO
20052022
09122022</t>
    </r>
  </si>
  <si>
    <r>
      <t xml:space="preserve">3.4. Ejecutar el cronogama de  actividades  para  la puesta en producción de  cada uno de los Sistemas de Información:  </t>
    </r>
    <r>
      <rPr>
        <u/>
        <sz val="12"/>
        <rFont val="Arial"/>
        <family val="2"/>
      </rPr>
      <t>Denuncias de Fiscalización</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</si>
  <si>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Apoyo en la Lucha contra el Delito Aduanero y Fiscal
ACTUALIZADO
30112021</t>
    </r>
  </si>
  <si>
    <t xml:space="preserve">Priorizar y detallar requerimientos Funcionales tecnológicos necesario para la solución tecnológica  del Proyecto de Cartera.
</t>
  </si>
  <si>
    <r>
      <rPr>
        <b/>
        <sz val="12"/>
        <rFont val="Arial"/>
        <family val="2"/>
      </rPr>
      <t>DGIT</t>
    </r>
    <r>
      <rPr>
        <sz val="12"/>
        <rFont val="Arial"/>
        <family val="2"/>
      </rPr>
      <t xml:space="preserve">
NC - Subproceso Innovación y Tecnología
Dirección de Gestión de Innovación y Tecnología
Subdirección de Soluciones y Desarrollo
Subdirección de Innovación y Proyectos
NC - Subproceso Recaudo - Devoluciones
Dirección de Gestión de Impuestos
Subdirección de Recaudo
REFORMULADO
30092017
30092018
31102020
ACTUALIZADO
30112021</t>
    </r>
  </si>
  <si>
    <t xml:space="preserve">Presentar Informe Semanal </t>
  </si>
  <si>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
</t>
    </r>
  </si>
  <si>
    <t>18 Aud Funcion Pagadora y Recaudadora Vig  2015</t>
  </si>
  <si>
    <t>22 02 002</t>
  </si>
  <si>
    <t xml:space="preserve">Hallazgo No. 18  Operaciones Sobre Bases de Datos SYGA 
"Se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
</t>
  </si>
  <si>
    <t>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t>
  </si>
  <si>
    <t>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t>
  </si>
  <si>
    <t>Elaborar el Plan de Trabajo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</si>
  <si>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aprobado.</t>
  </si>
  <si>
    <r>
      <t xml:space="preserve">2. Realizar el levantamiento de requerimientos funcionales para la puesta en producción del Proyecto de </t>
    </r>
    <r>
      <rPr>
        <u/>
        <sz val="12"/>
        <rFont val="Arial"/>
        <family val="2"/>
      </rPr>
      <t>Desaduanamiento</t>
    </r>
    <r>
      <rPr>
        <sz val="12"/>
        <rFont val="Arial"/>
        <family val="2"/>
      </rPr>
      <t>, debidamente  formalizados en los Formatos de Especificación Funcional Detallada -  FT-SI-2007  y Casos de Uso -  FT-SI-2009.</t>
    </r>
  </si>
  <si>
    <r>
      <t>1. Generación de (02) dos formatos debidamente formalizados para la puesta en producción del Proyecto de</t>
    </r>
    <r>
      <rPr>
        <u/>
        <sz val="12"/>
        <rFont val="Arial"/>
        <family val="2"/>
      </rPr>
      <t xml:space="preserve"> Desaduanamiento</t>
    </r>
    <r>
      <rPr>
        <sz val="12"/>
        <rFont val="Arial"/>
        <family val="2"/>
      </rPr>
      <t>:
1. (01) un Formato de Especificación Funcional Detallada -  FT-SI-2007 
2.(01) un Formato de Casos de Uso -  FT-SI-2009</t>
    </r>
  </si>
  <si>
    <r>
      <t>3. Realizar el análisis y diseño para la puesta en producción del Proyecto de</t>
    </r>
    <r>
      <rPr>
        <u/>
        <sz val="12"/>
        <rFont val="Arial"/>
        <family val="2"/>
      </rPr>
      <t xml:space="preserve"> Desaduanamiento</t>
    </r>
    <r>
      <rPr>
        <sz val="12"/>
        <rFont val="Arial"/>
        <family val="2"/>
      </rPr>
      <t>, debidamente  formalizados en los Formatos de Modelo de Diseño -  FT-SI-2003, Diseño de Base de Datos - FT-SI-2004 y Diseño de Interfaz de Usuario - FT-SI-2005.</t>
    </r>
  </si>
  <si>
    <t>1. Generación de (03) tres formatos debidamente formalizados para la puesta en producción del Proyecto de Desaduanamiento:
1. (01) un Formato de  Modelo de Diseño -  FT-SI-2003
2. (01) un Formato de Diseño de Base de Datos - FT-SI-2004
3. (01) un Formato de Diseño de Interfaz de Usuario - FT-SI-2005</t>
  </si>
  <si>
    <r>
      <rPr>
        <b/>
        <sz val="12"/>
        <rFont val="Arial"/>
        <family val="2"/>
      </rPr>
      <t>DGIT</t>
    </r>
    <r>
      <rPr>
        <sz val="12"/>
        <rFont val="Arial"/>
        <family val="2"/>
      </rPr>
      <t xml:space="preserve">
NC- Subproceso Innovación y Tecnología
Dirección de Gestión de Innovación y Tecnología
Subdirección de Soluciones y Desarrollo
REFORMULADO
30092017
ACTUALIZADO
30112021</t>
    </r>
  </si>
  <si>
    <t xml:space="preserve">Definir Estrategia de Digitalización del Proyecto de Desaduanamiento.
</t>
  </si>
  <si>
    <t xml:space="preserve">Desarrollar o adquirir la solucion tecnologica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</si>
  <si>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</si>
  <si>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r>
      <rPr>
        <b/>
        <sz val="12"/>
        <rFont val="Arial"/>
        <family val="2"/>
      </rPr>
      <t>DGIT</t>
    </r>
    <r>
      <rPr>
        <sz val="12"/>
        <rFont val="Arial"/>
        <family val="2"/>
      </rPr>
      <t xml:space="preserve">
NC - Proceso Cumplimiento de Obligaciones Aduaneras y Cambiarias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</si>
  <si>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</si>
  <si>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</si>
  <si>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</si>
  <si>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19 Aud Función Pagadora y Recaudadora Vig  2015</t>
  </si>
  <si>
    <t xml:space="preserve">Hallazgo No. 19  Rezago tecnológico Sistema Informático Electrónico Gestión Aduanera
"El Plan Estratégico de la DIAN de Tecnología de la Información y Comunicaciones- PETIC (2015-2018) en el numeral 3. Marco Estratégico establece (...)
El Servicio Informático Electrónico aduanero SYGA, está basado en herramientas de software que presentan rezago tecnológico, lo que no permite una actualización de las mismas.
Las herramientas de software que soportan el sistema SYGA, en lo relacionado con el soporte técnico extendido del fabricante expiraron , así (...)
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
</t>
  </si>
  <si>
    <t>"Como causales para la autorización de presentación de declaraciones en forma manual y relacionada o atribuibles al sistema informático electrónico SIGLO XXI (SYGA) se identifican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</si>
  <si>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</si>
  <si>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</si>
  <si>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</si>
  <si>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r>
      <rPr>
        <b/>
        <sz val="12"/>
        <rFont val="Arial"/>
        <family val="2"/>
      </rPr>
      <t>DGIT</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</si>
  <si>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</si>
  <si>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</si>
  <si>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</si>
  <si>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REFORMULADO
30092019
30112021
20052022</t>
    </r>
  </si>
  <si>
    <t>20 Aud Función Pagadora y Recaudadora Vig  2015</t>
  </si>
  <si>
    <t xml:space="preserve">Hallazgo No. 20  Caídas Sistema Informático Siglo XXI
"Mediante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Entre las causas presentadas y relacionadas con las caídas del sistema informático electrónico aduanero, que representan un 90% del total de las caídas, se identifican (...) "
</t>
  </si>
  <si>
    <t xml:space="preserve">Lo anterior, evidencia debilidades en la aplicación de los objetivos tácticos incluidos en el Plan Estratégico de Tecnología de la Información y Comunicaciones, referente al rediseño estructural de la arquitectura tecnológica.  </t>
  </si>
  <si>
    <t>Elaborar el Plan de trabajo V1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</si>
  <si>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V1 aprobado.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</si>
  <si>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ACTUALIZADO
30112021</t>
    </r>
  </si>
  <si>
    <r>
      <rPr>
        <b/>
        <sz val="12"/>
        <rFont val="Arial"/>
        <family val="2"/>
      </rPr>
      <t>DGIT</t>
    </r>
    <r>
      <rPr>
        <sz val="12"/>
        <rFont val="Arial"/>
        <family val="2"/>
      </rPr>
      <t xml:space="preserve">
NC-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</si>
  <si>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</si>
  <si>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</si>
  <si>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</si>
  <si>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t>
    </r>
  </si>
  <si>
    <t>1  Aud Operación Aduanera -Importaciones Dirección de Aduanas y Direcciones Seccionales de Aduanas de Bogotá, Cali, Buenaventura, Bucaramanga, Cartagena, Barranquilla y Santa Marta Vigencia 2018 y primer semestre de 2019</t>
  </si>
  <si>
    <t>Hallazgo 1.  Declaraciones de Importación Duplicadas Seccional Bogotá – Nivel Central.  (D - P)
(…) se evidencio 724 registros de declaraciones con número de formulario y número de aceptación repetidos (…).
(…) se verifico que solo a una de las dos declaraciones (032018000155471-6 duplicada en SYGA) se le aplicó el proceso de selectividad en el sistema LUCIA (…) se constató que sólo la declaración que hizo tránsito por el sistema LUCIA, se encuentra registrada contablemente.</t>
  </si>
  <si>
    <t>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t>
  </si>
  <si>
    <t xml:space="preserve">1. Definir Estrategia de Digitalización del Proyecto.
</t>
  </si>
  <si>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</si>
  <si>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</si>
  <si>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30112021
20052022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</si>
  <si>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</si>
  <si>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t xml:space="preserve">3. Realizar un seguimiento mensual al sistema informático electrónico  </t>
  </si>
  <si>
    <t>Realizar un seguimiento mensual conjunta con el area de tecnología al sistema informático electrónico el ultimo día hábil del mes.</t>
  </si>
  <si>
    <t>Informe de resultados</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</si>
  <si>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ACTUALIZADO
30112021</t>
    </r>
  </si>
  <si>
    <t xml:space="preserve">17  01 008   </t>
  </si>
  <si>
    <r>
      <rPr>
        <b/>
        <sz val="12"/>
        <rFont val="Arial"/>
        <family val="2"/>
      </rPr>
      <t>HALLAZGO No. 11. Sistema SYGA - Sistema informático de Gestión Aduanera (A)</t>
    </r>
    <r>
      <rPr>
        <sz val="12"/>
        <rFont val="Arial"/>
        <family val="2"/>
      </rPr>
      <t xml:space="preserve">
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
De un total de 379.969 registros de importaciones y 176.737 registros de pagos consignados en las Bases de datos para los Nits de la muestra seleccionada y que corresponden a la vigencia 2022, se encontró lo siguiente:
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2.Treinta y seis (36) Declaraciones de importación sobre las cuales no se obtiene datos de su correspondiente de pago en los archivos suministrados por los Nits que se relacionan a continuación (…)
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
4.Imprecisiones e Inexactitudes en los datos que se registran en SYGA para el campo “RAZON_SOCIAL_IMPORTADOR”, campo que ha sido poblado en la vigencia 2022 con diferencias en la Razón Social, incluso en el mismo mes para los siguientes NITS: 
Situación similar ocurre con Nombres que incluyen una Ñ en la Razón Social como es el caso de los Nits. 800125639, 900123408, 900123408, los cuales en algunos casos es reconocido el carácter de forma correcta y en otros se observa con una interrogación “?”.
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"Recaudo reportado en este período por los bancos" no está aplicado en 41 casos en el campo denominado "Estado de saldos", por un valor total de $81.264.409.000.(…)</t>
    </r>
  </si>
  <si>
    <t>Falta de seguimiento por parte de la DIAN en la aplicación correcta de los saldos en el APLICATIVO SYGA para estos 15 importadores durante el periodo 1 enero a 31 diciembre de 2022. (…)
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
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t>
  </si>
  <si>
    <t>Implementar una solución informática que permita disponer de información controlada con relevancia contable, a través del monitoreo y control del flujo de documentos que ingresan y salen de la totalidad de los SIES de la Entidad y que afectan el SIE de contabilidad.</t>
  </si>
  <si>
    <t>Definir estrategia de Digitalización del proyecto</t>
  </si>
  <si>
    <t>Documento de Estrategia de Digitalización</t>
  </si>
  <si>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t>
    </r>
  </si>
  <si>
    <t>Desarrollar o adquirir la solución tecnologíca</t>
  </si>
  <si>
    <t>1. Informe del avance del proceso de contratación</t>
  </si>
  <si>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NC - Subproceso Operación Aduanera
Dirección de Gestión de Aduanas
Subdirección de Operación Aduanera</t>
    </r>
  </si>
  <si>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</si>
  <si>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</si>
  <si>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NC - Subproceso Operación Aduanera
Dirección de Gestión de Aduanas
Subdirección de Operación Aduanera
</t>
    </r>
  </si>
  <si>
    <t xml:space="preserve">11  03  001   </t>
  </si>
  <si>
    <r>
      <rPr>
        <b/>
        <sz val="12"/>
        <rFont val="Arial"/>
        <family val="2"/>
      </rPr>
      <t xml:space="preserve"> Hallazgo No. 3 Implementación Plan de Modernización Tecnológica (A)</t>
    </r>
    <r>
      <rPr>
        <sz val="12"/>
        <rFont val="Arial"/>
        <family val="2"/>
      </rPr>
      <t xml:space="preserve">
“(…) con los recursos del Proyecto de Inversión, la DIAN ha procurado mantener en continuidad y funcionamiento los aplicativos con que cuenta, para garantizar las operaciones; sin embargo, se evidencia deterioro en la funcionalidad de varios aplicativos, pues como se puede verificar en los informes de la misma entidad, persisten errores en los sistemas de información. Esto se ha ocasionado, porque en los últimos años, no se ha realizado una renovación de las soluciones informáticas frente al mundo de alternativas que las tecnologías digitales van produciendo. Persiste la coexistencia de numerosos aplicativos que no permiten una interrelación efectiva entre ellos; tales como: 
1.Los procesos de cobro se ejecutan entre varios sistemas que gestionan la información de manera fraccionada y no se comunican entre sí, dando como resultado múltiples tareas manuales y la dificultad consecuente de control y seguimiento. 
2.En el módulo de Devoluciones y/o compensaciones, donde a pesar que, debe efectuarse solicitud de Certificación de las Deudas, se presenta la gestión de devoluciones sobre saldos a favor, obtenidos de manera irregular. Las validaciones que es necesario realizar convierten el proceso en dispendioso y poco confiable, conllevando a la producción de resoluciones de corrección o de resolución de las solicitudes; esfuerzos encaminados en poner a punto el módulo de anulaciones y correcciones de formatos generados en el proceso de Fiscalización Tributaria y mejorar la interoperabilidad de la plataforma MUISCA.
3.El aplicativo de la Obligación financiera, adolece de las debidas validaciones y verificaciones, para impedir que continúen presentándose Descuentos Tributarios y en el Valor por Inversión en Obras por Impuestos, casillas de las que los contribuyentes hacen uso indiscriminado sin cumplir los requisitos que las habilitan y que la DIAN no puede constatar para cada uno de ellos. Este proceso requiere ser optimizado, para que se cumplan de algún modo validaciones en los requisitos que permiten estos descuentos, ya que, según verificaciones efectuadas sobre obligaciones de contribuyentes, originan muchas veces disminución en los impuestos y saldos a favor, que no son justificables. 
4.El control de las mercancías en la Dirección de Gestión de Aduanas, presenta baja automatización en los procesos y uso de tecnologías; dando lugar a inconsistencias, falta de control y seguimiento de las mercancías; siendo el caso, las Mercancías ADA (Aprehendidas, Decomisadas o Abandonadas), cuyo registro de transacciones se basa en entradas y salidas y presenta clara obsolescencia para llevar la trazabilidad de los casos que ocurren con estas mercancías, donde se observa que, deben efectuarse actividades manuales, dando ocasión a irregularidades que se evidencian en los múltiples faltantes, que no se logran recuperar por ausencia de oportunidad en el monitoreo, inspecciones y control. 
5.El aplicativo SYGA SIGLO XXI, utilizado para importaciones; el cual, ha requerido correcciones para el control de acceso de los usuarios, ante la inminente manipulación de datos que quedó evidenciada en informe de la ITRC, donde se demostró que fueron alterados datos de importadores, para acceder al levante automático, dejando demostradas vulnerabilidades en el proceso de importación, desde su registro inicial, hasta la aprobación de los movimientos de mercancía. 
(…) Por lo tanto, no se logra la implementación de soluciones creativas y efectivas que aseguren la armonía con la visión, misión y objetivos estratégicos de la entidad; falta coherencia e integración en los aplicativos y existen gran cantidad de procesos manuales, desactualizados, dispersos y muy complejos.</t>
    </r>
  </si>
  <si>
    <t xml:space="preserve">“(…) Lo anterior, pone en evidencia una posible inobservancia del deber legal de implementar acciones correctivas efectivas y oportunas que garanticen la operación adecuada de las herramientas tecnológicas vinculadas al cumplimiento efectivo del deber misional de la entidad(…)”. </t>
  </si>
  <si>
    <t>Implementar la funcionalidad de corrección de los actos administrativos en el  SIE de Devoluciones</t>
  </si>
  <si>
    <t>Definición de requerimientos funcionales</t>
  </si>
  <si>
    <t xml:space="preserve">Documento de requerimientos funcionales </t>
  </si>
  <si>
    <r>
      <rPr>
        <b/>
        <sz val="12"/>
        <rFont val="Arial"/>
        <family val="2"/>
      </rPr>
      <t xml:space="preserve">DGIT
</t>
    </r>
    <r>
      <rPr>
        <sz val="12"/>
        <rFont val="Arial"/>
        <family val="2"/>
      </rPr>
      <t xml:space="preserve">Dirección de Gestión de Impuestos
Subdirección de Devoluciones
</t>
    </r>
  </si>
  <si>
    <t xml:space="preserve">Desarrollo de la funcionalidad </t>
  </si>
  <si>
    <t>Informe semestral de seguimiento</t>
  </si>
  <si>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Dirección de Gestión de Impuestos
Subdirección de Devoluciones
Subdirección Cobranzas y Control Extensivo
Subdirección de Recaudo 
Coordinación de la Función Recaudadora </t>
    </r>
  </si>
  <si>
    <r>
      <rPr>
        <b/>
        <sz val="12"/>
        <rFont val="Arial"/>
        <family val="2"/>
      </rPr>
      <t>DGIT</t>
    </r>
    <r>
      <rPr>
        <sz val="12"/>
        <rFont val="Arial"/>
        <family val="2"/>
      </rPr>
      <t xml:space="preserve">
Dirección de Gestión de Impuestos
Subdirección de Devoluciones
Subdirección Cobranzas y Control Extensivo
Subdirección de Recaudo 
Coordinación de la Función Recaudadora </t>
    </r>
  </si>
  <si>
    <t xml:space="preserve">Poner en  producción de la funcionalidad </t>
  </si>
  <si>
    <t>Puesta en producción de la funcionalidad  
a. (01) Un formato información de versión             FT-IIT-2180
b. (01) Un Acta de comité de gestión de Cambios de Tecnología</t>
  </si>
  <si>
    <r>
      <rPr>
        <b/>
        <sz val="12"/>
        <rFont val="Arial"/>
        <family val="2"/>
      </rPr>
      <t>DGIT</t>
    </r>
    <r>
      <rPr>
        <sz val="12"/>
        <rFont val="Arial"/>
        <family val="2"/>
      </rPr>
      <t xml:space="preserve">
Dirección de Gestión de Innovación y  Tecnología 
Subdirección de Innovación y Proyectos
Subdirección de Soluciones y Desarrollo
Dirección de Gestión de Impuestos
Subdirección de Devoluciones
Subdirección Cobranzas y Control Extensivo
Subdirección de Recaudo 
Coordinación de la Función Recaudadora </t>
    </r>
  </si>
  <si>
    <t xml:space="preserve">Para controlar el último ajuste realizado en el año 2025 a la casilla 31 (SIE de diligenciamiento - resolución de vinculación al mecanismo de obras por impuestos) en el formulario 110, se solicitará semestralmente un PST con la información interna de dicha casilla,  con el fin de realizar las verificaciones correspondientes. </t>
  </si>
  <si>
    <t xml:space="preserve">1. Solicitar pst 
2. Verificar información por parte de la CAAI
3. Clasificar la información por DS o DO y remitir correo electrónico a jefes de Recaudo y Fiscalización
4. Gestión de validación, verificación y corrección por parte de las DS o DOGC
5. Verificar la gestión de las correcciones,  si hay lugar </t>
  </si>
  <si>
    <t xml:space="preserve">2 PST
2 Correo electrónico </t>
  </si>
  <si>
    <r>
      <rPr>
        <b/>
        <sz val="12"/>
        <rFont val="Arial"/>
        <family val="2"/>
      </rPr>
      <t xml:space="preserve">DGIT
</t>
    </r>
    <r>
      <rPr>
        <sz val="12"/>
        <rFont val="Arial"/>
        <family val="2"/>
      </rPr>
      <t xml:space="preserve">Dirección de Gestión de Innovación y  Tecnología 
Subdirección Procesamiento De Datos
</t>
    </r>
    <r>
      <rPr>
        <b/>
        <sz val="12"/>
        <rFont val="Arial"/>
        <family val="2"/>
      </rPr>
      <t xml:space="preserve">
</t>
    </r>
    <r>
      <rPr>
        <sz val="12"/>
        <rFont val="Arial"/>
        <family val="2"/>
      </rPr>
      <t>Dirección de Gestión de Impuestos
Subdirección de Recaudo 
Coordinación de Administración de Aplicativos de Impuestos</t>
    </r>
  </si>
  <si>
    <t xml:space="preserve">Efectuar ajustes en el aplicativo SIPAC con el fin de mitigar riesgos en la generación de actuaciones y expedientes manuales </t>
  </si>
  <si>
    <t xml:space="preserve">Mesas de trabajo para definir priorización funcional de acuerdo con los recursos disponibles </t>
  </si>
  <si>
    <t xml:space="preserve">Actas de reunión </t>
  </si>
  <si>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Dirección de Gestión de Impuestos
Subdirección de Cobranzas y Control Extensivo  
Coordinación de Cobranzas </t>
    </r>
  </si>
  <si>
    <t xml:space="preserve">Definir un plan de trabajo </t>
  </si>
  <si>
    <t xml:space="preserve">Plan de trabajo </t>
  </si>
  <si>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Dirección de Gestión de Impuestos
Subdirección de Cobranzas y Control Extensivo  
Coordinación de Cobranzas
</t>
    </r>
  </si>
  <si>
    <t xml:space="preserve">Ejecución de actividades del plan de trabajo </t>
  </si>
  <si>
    <t xml:space="preserve">Puesta en producción de las funcionalidades  descritas en el plan de trabajo
 (01) Un Acta de comité de gestión de Cambios de Tecnología </t>
  </si>
  <si>
    <t>Adelantar el proceso de contratación de la solución tecnológica para las mercancias  ADA (Aprehendidas, Decomisadas o Abandonadas)</t>
  </si>
  <si>
    <t>Realizar el proceso de
contratación de acuerdo
con sus etapas</t>
  </si>
  <si>
    <r>
      <rPr>
        <b/>
        <sz val="12"/>
        <rFont val="Arial"/>
        <family val="2"/>
      </rPr>
      <t>DGIT</t>
    </r>
    <r>
      <rPr>
        <sz val="12"/>
        <rFont val="Arial"/>
        <family val="2"/>
      </rPr>
      <t xml:space="preserve">
Dirección de Gestión de Innovación y  Tecnología
Subdirección de Innovación y Proyectos 
Subdirección de Soluciones y Desarrollo 
Dirección de Gestión Corporativa
Subdirección Logística
</t>
    </r>
  </si>
  <si>
    <t>Definir un plan de trabajo de desarrollo de la solución tecnológica para las mercancias  ADA (Aprehendidas, Decomisadas o Abandonadas)</t>
  </si>
  <si>
    <t>Definir  el plan de
trabajo de la solución
tecnológica</t>
  </si>
  <si>
    <t>Iniciar el desarrollo de la solución tecnológica para las mercancias  ADA (Aprehendidas, Decomisadas o Abandonadas)</t>
  </si>
  <si>
    <t>Desarrollo de la solución tecnológica</t>
  </si>
  <si>
    <t>Informes de seguimiento/actas de reunión</t>
  </si>
  <si>
    <t xml:space="preserve">Poner en producción la solución tecnológica para las mercancias  ADA (Aprehendidas, Decomisadas o Abandonadas)
</t>
  </si>
  <si>
    <t xml:space="preserve">Definir la puesta producción de la  solución tecnológica </t>
  </si>
  <si>
    <t xml:space="preserve">Implementar nuevos controles en el aplicativo SYGA. para garantizar la integridad de los datos de las DIM (Declaraciones de Importación), entre el repositorio primario o fuente primaria de los datos y los demás repositorios a donde se migra la información de las DIM. </t>
  </si>
  <si>
    <t xml:space="preserve">Cambio del procedimiento de generación del XML de las declaraciones de importación.
Implementación de un proceso de verificación de la integridad de los datos del XML </t>
  </si>
  <si>
    <t xml:space="preserve">Puesta en producción de acuerdo al procedimiento establecido por la DGIT del proceso que verifique la integridad de los datos del XML de las declaraciones de importación:
a.  (01) Un  formato de Aceptación de Pruebas funcionales y salida a producción - FT-IIT-1851.
b. (01) Un formato información de versión             FT-IIT-2180
c. (01) Un Acta de comité de gestión de Cambios  </t>
  </si>
  <si>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Subdirección de Infraestructura Tecnológica y de Operaciones 
Dirección de Gestión de Aduanas 
Oficina de Seguridad de la Información </t>
    </r>
  </si>
  <si>
    <t>59 Aud. Reg. Vig 2008-2011
AEF - Seguimiento PM 2014</t>
  </si>
  <si>
    <t>19 03 006</t>
  </si>
  <si>
    <t>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
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t>
  </si>
  <si>
    <t>Lo anterior, demuestra que los sistemas son deficientes, así como falta de integralidad de los diferentes módulos y/o aplicativos que administran cartera</t>
  </si>
  <si>
    <t>Contar con un sistema de información integrado que refleje la situación fiscal y procesal real de los contribuyentes</t>
  </si>
  <si>
    <t>Definir estrategia de digitalización</t>
  </si>
  <si>
    <t>Documento</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</si>
  <si>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t>
    </r>
  </si>
  <si>
    <t>Priorizar y detallar requerimientos</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</si>
  <si>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ACTUALIZADO
30112021</t>
    </r>
  </si>
  <si>
    <r>
      <rPr>
        <b/>
        <sz val="12"/>
        <color rgb="FF000000"/>
        <rFont val="Arial"/>
      </rPr>
      <t xml:space="preserve">DGI
</t>
    </r>
    <r>
      <rPr>
        <sz val="12"/>
        <color rgb="FF000000"/>
        <rFont val="Arial"/>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</si>
  <si>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</si>
  <si>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</si>
  <si>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</si>
  <si>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</si>
  <si>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ACTUALIZADO
30112021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</si>
  <si>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</si>
  <si>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
</t>
    </r>
  </si>
  <si>
    <t>18 Aud Vig  2012-2013 Función Recaudadora</t>
  </si>
  <si>
    <t xml:space="preserve">Hallazgo No. 18: Sistemas de Información - Aplicativos Expedientes
En desarrollo de la revisión de los procesos de cobro coactivo, se observó que la información y los documentos correspondientes a cada uno de los expedientes no se encuentran digitalizados en su totalidad. 
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
</t>
  </si>
  <si>
    <t xml:space="preserve">La falta de integración de los aplicativos no permite el registro en línea y en tiempo real de las diferentes actuaciones ni su consulta, haciendo difícil el acceso a información oportuna y actualizada de los procesos de cobro coactivo.  
</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</si>
  <si>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</si>
  <si>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</si>
  <si>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
</t>
    </r>
  </si>
  <si>
    <t>29 Aud Vig  2012-2013 Función Recaudadora</t>
  </si>
  <si>
    <t xml:space="preserve">Hallazgo No. 29: Sistemas de Información – Administración de Cartera
Consultados los diferentes sistemas de información que operan en la Seccional de Grandes Contribuyentes se presentan las siguientes debilidades:
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2. Se evidenció que a 31 de diciembre de 2013, por deficiencias en los sistemas de información, los aplicativos Obligación Financiera y Cuenta Corriente reflejan saldos irreales pendientes de ajuste por $62.591.2 millones.
3. Para la liquidación de intereses  la seccional acude a Liquidiario, que es básicamente un libro de Excel, herramienta que genera riesgos de seguridad y vulnerabilidad para obtener cuentas de cobro confiables y así evitar reprocesos manuales.
</t>
  </si>
  <si>
    <t xml:space="preserve">No contar con sistemas de información funcionales, óptimos, confiables y flexibles (beneficios tributarios).
Debilidades en los sistemas de información, para la liquidación de intereses
</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</si>
  <si>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</si>
  <si>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</si>
  <si>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</si>
  <si>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35 Aud Vig  2012-2013 Función Recaudadora</t>
  </si>
  <si>
    <t xml:space="preserve">Hallazgo No. 35 Plan de migración aplicativa no incluida en la plataforma MUISCA.  
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De otra parte, se evidencia que el aplicativo SIPAC, presenta en la Dirección Seccional de impuestos Bogotá, deficiencias en el procesamiento, debido al volumen de transacciones y existe un represamiento de solicitudes de adecuación al aplicativo por parte del área usuaria.
</t>
  </si>
  <si>
    <t>Materialización del riesgo de la integridad de la información y el reprocesamiento de la misma,  y la ausencia de un plan que permita determinar la existencia de una única plataforma que se viene estructurando en la entidad desde 2003 como lo es el Muisca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</si>
  <si>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</si>
  <si>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</si>
  <si>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</si>
  <si>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</si>
  <si>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16 Aud Vig  2012-2013 Función Recaudadora</t>
  </si>
  <si>
    <t>11 02 002</t>
  </si>
  <si>
    <t>Hallazgo No. 16: Gestión Documental de los expedientes de Cobro Coactivo
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t>
  </si>
  <si>
    <t xml:space="preserve">Deficiencias de control interno, debilidades en el seguimiento y monitoreo por parte de la Dirección
Las irregularidades relacionadas con manejo documental de los expedientes de cobro coactivo durante el periodo evaluado obedecen a problemas, deficiencias y limitantes de orden institucional
</t>
  </si>
  <si>
    <t xml:space="preserve">Gestionar ante la dependencia competente la viabilidad de adelantar campañas de cultura de gestión documental. </t>
  </si>
  <si>
    <t>Requerir a la dependencia competente a fin de que se acuerden los temas a socializar así como la periodicidad de las mismas, con base en lo manifestado en el oficio 1-32-244-201-0898 del 30 de septiembre de 2019 enviado a la subdirección de gestión de recaudo y cobranzas</t>
  </si>
  <si>
    <t>Documento soporte del requerimeinto</t>
  </si>
  <si>
    <r>
      <rPr>
        <b/>
        <sz val="12"/>
        <rFont val="Arial"/>
        <family val="2"/>
      </rPr>
      <t>DGI</t>
    </r>
    <r>
      <rPr>
        <sz val="12"/>
        <rFont val="Arial"/>
        <family val="2"/>
      </rPr>
      <t xml:space="preserve">
DS - Subproceso Administación de Cartera
Direccion Seccional de Impuestos de Bogota
División de Cobranzas 
REFORMULADO
29052020
ACTUALIZADO
30112021</t>
    </r>
  </si>
  <si>
    <t>Gestionar ante la dependencia competente la viabilidad de crear un grupo de apooyo de gestión documental y la asignación de pacticantes del SENA para el apoyo de la gestión documental.</t>
  </si>
  <si>
    <t>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</si>
  <si>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ACTUALIZADO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</si>
  <si>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</si>
  <si>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ACTUALIZADO
30112021</t>
    </r>
  </si>
  <si>
    <t>Auditoría de Cumplimiento, U.A.E DIAN Devoluciones y Compensaciones gestionadas a 31 de diciembre de 2020</t>
  </si>
  <si>
    <t>19  03 00</t>
  </si>
  <si>
    <t>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t>
  </si>
  <si>
    <t>“(…)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t>
  </si>
  <si>
    <t>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t>
  </si>
  <si>
    <t xml:space="preserve">1. Poner a disposición la información y las consultas para el cálculo de los indicadores de fiscalización </t>
  </si>
  <si>
    <t>Documento sobre la información puesta a disposición, incluyendo la lógica del cálculo de los indicadores</t>
  </si>
  <si>
    <r>
      <rPr>
        <b/>
        <sz val="12"/>
        <rFont val="Arial"/>
        <family val="2"/>
      </rPr>
      <t>DGI</t>
    </r>
    <r>
      <rPr>
        <sz val="12"/>
        <rFont val="Arial"/>
        <family val="2"/>
      </rPr>
      <t xml:space="preserve">
NC - Subproceso de Fiscalización y Liquidación
Subdirección de Fiscalización Tributaria
NC - Subproceso Innovación y Tecnología
Subdirección de Procesamiento de Datos
REFORMULADO 
09122022</t>
    </r>
  </si>
  <si>
    <t>2. Elaborar una herramienta para consulta que despliegue la información de los indicadores de auditoria.</t>
  </si>
  <si>
    <t>Herramienta para consulta de indicadores de auditoria</t>
  </si>
  <si>
    <r>
      <rPr>
        <b/>
        <sz val="12"/>
        <rFont val="Arial"/>
        <family val="2"/>
      </rPr>
      <t>DGI</t>
    </r>
    <r>
      <rPr>
        <sz val="12"/>
        <rFont val="Arial"/>
        <family val="2"/>
      </rPr>
      <t xml:space="preserve">
NC - Subproceso de Fiscalización y Liquidación
Subdirección de Fiscalización Tributaria
NC - Subproceso Gobernanza de datos, Analítica y Estudios Económicos 
Subdirección de Información y Analítica
REFORMULADO 
09122022</t>
    </r>
  </si>
  <si>
    <t>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</si>
  <si>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1. Enviar a las seccionales la acción de control y los seleccionados.</t>
  </si>
  <si>
    <t>Memorando de lineamientos de auditoría.</t>
  </si>
  <si>
    <r>
      <rPr>
        <b/>
        <sz val="12"/>
        <rFont val="Arial"/>
        <family val="2"/>
      </rPr>
      <t>DGI</t>
    </r>
    <r>
      <rPr>
        <sz val="12"/>
        <rFont val="Arial"/>
        <family val="2"/>
      </rPr>
      <t xml:space="preserve">
NC - Subproceso de Fiscalización y Liquidación
Coordinación de Pensamiento Estratégico de Fiscalización Tributaria</t>
    </r>
  </si>
  <si>
    <t>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t>
  </si>
  <si>
    <t>“Estos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t>
  </si>
  <si>
    <t>2. Revisar y ajustar el procedimiento PR-COT-0465 «INVESTIGACIÓN Y DETERMINACIÓN DE TRIBUTOS E IMPOSICIÓN DE SANCIONES», en y/o documentos asociados, en lo referente a la depuración de las cargas de servicio.</t>
  </si>
  <si>
    <t>1. Analizar y evaluar  el procedimiento, y/o documentos asociados respecto a los parámetros de depuración.</t>
  </si>
  <si>
    <t>Documento de análisis y evaluación</t>
  </si>
  <si>
    <r>
      <rPr>
        <b/>
        <sz val="12"/>
        <rFont val="Arial"/>
        <family val="2"/>
      </rPr>
      <t>DGI</t>
    </r>
    <r>
      <rPr>
        <sz val="12"/>
        <rFont val="Arial"/>
        <family val="2"/>
      </rPr>
      <t xml:space="preserve">
NC - Subproceso de Fiscalización y Liquidación
Coordinación de Sistemas de Información y Procedimiento de Fiscalización Tributaria
Coordinación de Pensamiento Estratégico de Fiscalización Tributaria
Coordinación de Supervisión, control y seguimiento de Fiscalización.</t>
    </r>
  </si>
  <si>
    <t>2. Efectuar los ajustes al procedimiento,  y/o documentos asociados con base en el resultado del análisis efectuado.</t>
  </si>
  <si>
    <t>Procedimiento y/o documentos asociados, ajustados y publicados.</t>
  </si>
  <si>
    <r>
      <rPr>
        <b/>
        <sz val="12"/>
        <rFont val="Arial"/>
        <family val="2"/>
      </rPr>
      <t>DGI</t>
    </r>
    <r>
      <rPr>
        <sz val="12"/>
        <rFont val="Arial"/>
        <family val="2"/>
      </rPr>
      <t xml:space="preserve">
NC - Subproceso de Fiscalización y Liquidación
Coordinación de Sistemas de Información y Procedimiento de Fiscalización Tributaria
REFORMULADO 
09122022</t>
    </r>
  </si>
  <si>
    <t>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</si>
  <si>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Hallazgo No. 7. Intereses Doble Compensación - Expediente NIT 860.068.121-6   ."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t>
  </si>
  <si>
    <t>"(…) originado por la falta de actualización del aplicativo SIE devoluciones por parte de los funcionarios encargados de notificar los actos administrativos en el subproceso de devoluciones y compensaciones"</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</si>
  <si>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Innovación y Tecnologia
Dirección de Gestión de Innovación y Tecnología
Subdirección de Innovación y Proyectos
Subdirección de Soluciones y Desarrollo
REFORMULADO 
31102020
ACTUALIZADO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</si>
  <si>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</si>
  <si>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NC - Subproceso Innovación y Tecnología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</si>
  <si>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30092019
31102020
30112021
20052022
09122022</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</si>
  <si>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</si>
  <si>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Innovacion y Tecnologia
Direccion de Gestion de Innovacion y Tecnologia
Subdireccion de Innovacion y Proyectos
Subdireccion de Soluciones y Desarrollo
REFORMULADO 
31102020
30112021
20052022
09122022</t>
    </r>
  </si>
  <si>
    <t>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t>
  </si>
  <si>
    <t>“(…)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</si>
  <si>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Cobranzas
Subdirección de Devoluciones
NC - Subproceso Innovación y Tecnologia
Dirección de Gestión de Innovación y Tecnología
Subdirección de Innovación y Proyectos
Subdirección de Soluciones y Desarrollo
REFORMULADO 
31102020
ACTUALIZADO
30112021</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</si>
  <si>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</si>
  <si>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Innovación y Tecnología
Dirección de Gestión de Innovación y Tecnología
Subdirección de Innovacioón y Proyectos
Subdirección de Soluciones y Desarrollo</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</si>
  <si>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30112021
20052022
09122022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</si>
  <si>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Innovacion y Tecnologia
Direccion de Gestion de Innovacion y Tecnologia
Subdireccion de Innovacion y Proyectos
Subdireccion de Soluciones y Desarrollo
REFORMULADO 
31102020
30112021
20052022
09122022</t>
    </r>
  </si>
  <si>
    <t>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t>
  </si>
  <si>
    <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</si>
  <si>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</si>
  <si>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30112021
20052022
09122022
</t>
    </r>
  </si>
  <si>
    <t>23 Aud Regular Vigencia 2010
(Recaudadora)
AEF - Seguimiento PM 2014</t>
  </si>
  <si>
    <t>18 01 002</t>
  </si>
  <si>
    <t>Deudores - Sanciones
El saldo de la cuenta Deudores presenta incertidumbre debido a que en las subcuentas 140104-02 y 140104-03 Sanciones Aduaneras y Cambiarias, según informe del aplicativo MUISCA, registra saldo final negativo, contrario a la naturaleza de la cuenta, por $106.686,3 millones.</t>
  </si>
  <si>
    <t>La anterior situación afecta la razonabilidad de de la cuenta contraviniendo lo dispuesto en el parágrafo 104 del numeral 2.7 referente a la característica de razonabilidad de la información contable pública.</t>
  </si>
  <si>
    <t>Conseguir  una solución informática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</si>
  <si>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
    </r>
    <r>
      <rPr>
        <sz val="12"/>
        <rFont val="Arial"/>
        <family val="2"/>
      </rPr>
      <t xml:space="preserve">
NC- Subproceso Innovación y Tecnología
Dirección de Gestión e Innovación y Tecnología
Subdirección de Innovación y Proyectos
Subdirección de Soluciones y Desarrollo
NC- Subproceso Función Recaudadora
Dirección de Gestión de Impuestos
Subdirección de Recaudo
Coordinación de Contabilidad de la Función Recaudadora     
REFORMULADO
30092017
30032018
30042020
31102020
ACTALIZADO
30112021                                                                            </t>
    </r>
  </si>
  <si>
    <r>
      <t xml:space="preserve">DGI
</t>
    </r>
    <r>
      <rPr>
        <sz val="12"/>
        <rFont val="Arial"/>
        <family val="2"/>
      </rPr>
      <t>NC - Subproceso Innovación y Tecnología
Dirección de Gestión e Innovación y Tecnología
Subdirección de Innovación y Proyectos
Subdirección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</si>
  <si>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NC - Subproceso Innovacion y Tecnologia
Direccion de Gestion de Innovacion y Tecnologia
Subdireccion de Innovacion y Proyectos
Subdireccion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</si>
  <si>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</si>
  <si>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rPr>
        <b/>
        <sz val="12"/>
        <color rgb="FF000000"/>
        <rFont val="Arial"/>
      </rPr>
      <t xml:space="preserve">DGI
</t>
    </r>
    <r>
      <rPr>
        <sz val="12"/>
        <color rgb="FF000000"/>
        <rFont val="Arial"/>
      </rPr>
      <t>NC - Subproceso Innovación y Tecnología
Dirección de Gestión e Innovación y Tecnología
Subdirección de Innovación y Proyectos
Subdirección de Soluciones y Desarrollo</t>
    </r>
  </si>
  <si>
    <r>
      <rPr>
        <b/>
        <sz val="12"/>
        <rFont val="Arial"/>
        <family val="2"/>
      </rPr>
      <t xml:space="preserve">DGI
</t>
    </r>
    <r>
      <rPr>
        <sz val="12"/>
        <rFont val="Arial"/>
        <family val="2"/>
      </rPr>
      <t xml:space="preserve">NC - Subproceso Innovación y Tecnologia
Dirección de Gestión de Innovación y Tecnología
Subdirección de Innovación y Proyectos
Subdirección de Soluciones y Desarrollo
</t>
    </r>
  </si>
  <si>
    <t xml:space="preserve">Definir un Plan de trabajo V1 de desarrollo de la solución tecnológica </t>
  </si>
  <si>
    <t xml:space="preserve">Aprobar o validar el Plan de trabajo V1 de la implementación de la solución tecnológica </t>
  </si>
  <si>
    <r>
      <t xml:space="preserve">DGI
</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</si>
  <si>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</si>
  <si>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NC - Subproceso Innovacion y Tecnologia
Direccion de Gestion de Innovacion y Tecnologia
Subdireccion de Innovacion y Proyectos
Subdireccion de Soluciones y desarrollo
REFORMULADO 
30092019
31102020
30112021
20052022
09122022</t>
    </r>
  </si>
  <si>
    <t>1  Aud Vig  2012 Aduanas e Impuestos Bogota
(Recaudadora)
AEF - Seguimiento PM 2014</t>
  </si>
  <si>
    <t>19 04 002</t>
  </si>
  <si>
    <t>Control Interno: Se evidencio que el Manual Contable no es aplicado por las diferentes áreas involucradas en el proceso contable.
-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
-       Los aplicativos que sirven de soporte a los registros contables no son confiables y no generan la información que se requiere, como en el caso de los documentos por validar que integran los diversos saldos de los estados contables.
-       Con relación a los comprobantes automáticos para reclasificar los documentos por validar, se evidencio que presenta fallas ya que existen documentos desde la vigencia 2005.
-       Aunque se realizan las conciliaciones bancarias no se depuran las partidas conciliatorias, igual sucede con la información que reportan las diferentes dependencias que no registran documentos en el mes del suceso y lo dejan pendiente para el siguiente mes.
-       La oficina de sistemas no ha vuelto a reportar el total de documentos recibidos y procesados en los diferentes períodos, no permitiendo conocer cuántos documentos quedaron pendientes de incorporar al sistema.</t>
  </si>
  <si>
    <t>El  Manual contable  no es aplicado por las dependencias involucradas.</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</si>
  <si>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</si>
  <si>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DGI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</si>
  <si>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</si>
  <si>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t>
    </r>
  </si>
  <si>
    <r>
      <t xml:space="preserve">DGI
</t>
    </r>
    <r>
      <rPr>
        <sz val="12"/>
        <rFont val="Arial"/>
        <family val="2"/>
      </rPr>
      <t>NC - Subproceso Innovacion y Tecnologia
Direccion de Gestion de Innovacion y Tecnologia
Subdireccion de Innovacion y Proyectos
Subdireccion de Soluciones y desarrollo</t>
    </r>
    <r>
      <rPr>
        <b/>
        <sz val="12"/>
        <rFont val="Arial"/>
        <family val="2"/>
      </rPr>
      <t xml:space="preserve">
</t>
    </r>
    <r>
      <rPr>
        <sz val="12"/>
        <rFont val="Arial"/>
        <family val="2"/>
      </rPr>
      <t>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</si>
  <si>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</si>
  <si>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</si>
  <si>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2  Aud Vig  2012 Aduanas e Impuestos Bogota
(Recaudadora)
AEF - Seguimiento PM 2014</t>
  </si>
  <si>
    <t>18 01 004</t>
  </si>
  <si>
    <t>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t>
  </si>
  <si>
    <t>Gestiones inadecuadas en la depuración de partidas conciliatorias.</t>
  </si>
  <si>
    <t>Realizar la depuración de partidas conciliatorias,con antigüedad superior a dos meses contables, y efectuar los ajustes contables pertinentes.</t>
  </si>
  <si>
    <t>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t>
  </si>
  <si>
    <t>Diagnóstico de cada caso de si es posible tecnicamente su corrección o no.</t>
  </si>
  <si>
    <r>
      <rPr>
        <b/>
        <sz val="12"/>
        <rFont val="Arial"/>
        <family val="2"/>
      </rPr>
      <t>DGI</t>
    </r>
    <r>
      <rPr>
        <sz val="12"/>
        <rFont val="Arial"/>
        <family val="2"/>
      </rPr>
      <t xml:space="preserve">
NC -  Subproceso Recaudo - Devoluciones 
Dirección de Gestión de Impuestos
                                                                                                                                                                                                                                                                                                                                                                                                 Subproceso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09122022
ACTUALIZADO
30112021</t>
    </r>
  </si>
  <si>
    <t>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t>
  </si>
  <si>
    <t>formato FT- ADF – 1938 “CONCILIACIÓN CONTABLE FONDO ROTATORIO DE DEVOLUCIONES DE IMPUESTOS” del último mes contable cerrado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</si>
  <si>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30112021
20052022
09122022</t>
    </r>
  </si>
  <si>
    <t xml:space="preserve">Depurar las partidas conciliatorias del Fondo Rotatorio de Devoluciones, con antigüedad superior a dos meses contables, para que no se reflejen en el informe del mes contable  de las direcciones seccionales, a excepción de la DSIA de Arauca.  </t>
  </si>
  <si>
    <t>formato FT- ADF – 1938 “CONCILIACIÓN CONTABLE FONDO ROTATORIO DE DEVOLUCIONES DE IMPUESTOS” del mes contable de octubre de 2024</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</si>
  <si>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Direcciones seccionales de Impuestos  y Direcciones seccionales de Impuestos  Aduanas 
División de Recaudo y Cobranzas 
Grupo Interno de Trabajo de Contabilidad 
REFORMULADO 
30042020
10052021
30112021
20052022
09122022</t>
    </r>
  </si>
  <si>
    <t>3  Aud Vig  2012 Aduanas e Impuestos Bogota
(Recaudadora)
AEF - Seguimiento PM 2014</t>
  </si>
  <si>
    <t>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
-       El Aplicativo SIAT, no cuenta con libros auxiliares a nivel de terceros,  registra un saldo de $504.055 millones en rentas por cobrar, que corresponden a vigencias anteriores al 2006, sobre las cuales no se tiene certeza de su realización de cobro por cuanto pueden estar prescitas.
-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t>
  </si>
  <si>
    <t>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</si>
  <si>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</si>
  <si>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</si>
  <si>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</si>
  <si>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</si>
  <si>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t xml:space="preserve">DGI
</t>
    </r>
    <r>
      <rPr>
        <sz val="12"/>
        <rFont val="Arial"/>
        <family val="2"/>
      </rPr>
      <t>NC - Subproceso Innovacion y Tecnologia
Direccion de Gestion de Innovacion y Tecnologia
Subdireccion de Innovacion y Proyectos
Subdireccion de Soluciones y desarrollo
REFORMULADO 
30092019
31102020
30112021
20052022
09122022</t>
    </r>
  </si>
  <si>
    <t>4  Aud Vig  2012 Aduanas e Impuestos Bogota
(Recaudadora)
AEF - Seguimiento PM 2014</t>
  </si>
  <si>
    <t>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       El Aplicativo SIAT, no cuenta con libros auxiliares a nivel de terceros,  registra un saldo de $1.380.244 millones en deudores, que corresponden a vigencias anteriores al 2005, sobre las cuales no se tiene certeza de su realización de cobro por cuanto pueden estar prescitas. 
Así mismo, en el aplicativo de la función comercial se evidencian saldos de vigencias anteriores a los cuales no se observa una adecuada gestión de cobro.</t>
  </si>
  <si>
    <t>Falta de gestión por parte de la DIAN para establecer la veracidad de las cifras contables, además, inadecuado uso de los diferentes aplicativos con que cuenta y   decisiones inoportunas al  ejercer la gestión de cobro.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</si>
  <si>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</si>
  <si>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r>
      <t xml:space="preserve">DGI
</t>
    </r>
    <r>
      <rPr>
        <sz val="12"/>
        <rFont val="Arial"/>
        <family val="2"/>
      </rPr>
      <t xml:space="preserve">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</si>
  <si>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</si>
  <si>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</si>
  <si>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</si>
  <si>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6  Aud Vig  2012 Aduanas e Impuestos Bogota
(Recaudadora)
AEF - Seguimiento PM 2014</t>
  </si>
  <si>
    <t>Hallazgo No. 6: Cuentas por Pagar: 
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t>
  </si>
  <si>
    <t xml:space="preserve">Ausencia de controles para el manejo de la información financiera, lo que impide  conocer los documentos procesados y los pendientes; así como carencia de documentos básicos (libros auxiliares) que permitan esclarecer los hechos financieros.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</si>
  <si>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</si>
  <si>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DGI</t>
    </r>
    <r>
      <rPr>
        <sz val="12"/>
        <rFont val="Arial"/>
        <family val="2"/>
      </rPr>
      <t xml:space="preserve">
NC - Subproceso Innovación y Tecnología
Dirección de Gestión e Innovación y Tecnología
Subdirección de Innovación y Proyectos
Subdirección de Soluciones y Desarrollo</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</si>
  <si>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</si>
  <si>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t>DGI</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</si>
  <si>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t>
    </r>
    <r>
      <rPr>
        <b/>
        <sz val="12"/>
        <rFont val="Arial"/>
        <family val="2"/>
      </rPr>
      <t>09122022</t>
    </r>
  </si>
  <si>
    <t>7  Aud Vig  2012 Aduanas e Impuestos Bogota
(Recaudadora)
AEF - Seguimiento PM 2014</t>
  </si>
  <si>
    <t xml:space="preserve">Otros Pasivos 
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t>
  </si>
  <si>
    <t>Ausencia de controles para el manejo de la información financiera, lo que impide  conocer los documentos procesados y los pendientes; así como carencia de documentos básicos (libros auxiliares) que permitan esclarecer los hechos financieros.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</si>
  <si>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</si>
  <si>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</si>
  <si>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t xml:space="preserve">DGI
</t>
    </r>
    <r>
      <rPr>
        <sz val="12"/>
        <rFont val="Arial"/>
        <family val="2"/>
      </rPr>
      <t>DGI
NC - Subproceso Innovacion y Tecnologia
Direccion de Gestion de Innovacion y Tecnologia
Subdireccion de Innovacion y Proyectos
Subdireccion de Soluciones y desarrollo.
REFORMULADO 
30092019
31102020
30112021
20052022
09122022</t>
    </r>
  </si>
  <si>
    <t>2 Aud Vig  2012-2013 Función Recaudadora</t>
  </si>
  <si>
    <t>Hallazgo No. 2:  Depósitos en Instituciones Financieras – Conciliaciones Bancarias
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t>
  </si>
  <si>
    <t>No se ha dado cumplimiento al Plan de Mejoramiento establecido por la entidad</t>
  </si>
  <si>
    <t>3 Aud Vig  2012-2013 Función Recaudadora</t>
  </si>
  <si>
    <t>18 01 001</t>
  </si>
  <si>
    <t>Hallazgo No. 3: Sobreestimación Cuenta Retención en la fuente.
…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
Las rentas por cobrar por concepto de retención en la fuente, se encuentran sobreestimadas en $1.068.518,2 millones considerando:
•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 La entidad reconoce que la cuenta se encuentra sobreestimada en un valor de $213.000 millones, como consecuencia de una declaración presentada (sin pago), en el mes de diciembre con un error de digitación al registrar un saldo a pagar de $213.000.213.000 pesos.
• La cuenta registra declaraciones de retención en la fuente presentadas sin pago por agentes de retención que cumplen la condición de ser titular de saldo a favor susceptible de compensar con el saldo a pagar de la respectiva declaración, las cuales suman $283.635 millones.
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De igual forma, la Cuenta 2425-12 Saldos a Favor de Contribuyentes presenta sobreestimación por valor $283.635 millones, por concepto de los saldos a favor susceptible de compensar con los saldos de las declaración de retención en la fuente presentadas sin pago.</t>
  </si>
  <si>
    <t>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</si>
  <si>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t>
    </r>
  </si>
  <si>
    <t>4 Aud Vig  2012-2013 Función Recaudadora</t>
  </si>
  <si>
    <t>18 01 008</t>
  </si>
  <si>
    <t>Hallazgo No. 4. Razonabilidad  Rentas por Cobrar
Respecto de los saldos registrados, se realizan las siguientes observaciones:
•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
• Subcuenta Impuesto Preservar Seguridad Democrática – vigencia Actual. Presenta un saldo de $2,6 millones registrado en la cuenta auxiliar “Recaudos por Validar Seguridad Democrática”  que viene desde la vigencia 2009, sin evidenciar depuración de este saldo ni movimiento alguno.
•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
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
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t>
  </si>
  <si>
    <t>Las notas a los estados financieros no se revela el origen y composición del saldo, ni se hace referencia a las situaciones específicas que lo afectan.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</si>
  <si>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</si>
  <si>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10 Aud Vig  2012-2013 Función Recaudadora</t>
  </si>
  <si>
    <t>Hallazgo No. 10 Registros Auxiliares Cuenta 291702 Retención en la Fuente del impuesto sobre la renta y Complementarios
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t>
  </si>
  <si>
    <t>El SIAT no tiene registros auxiliares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</si>
  <si>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ACTUALZIADO
30112021
                                                                      </t>
    </r>
  </si>
  <si>
    <t>12 Aud Vig  2012-2013 Función Recaudadora</t>
  </si>
  <si>
    <t xml:space="preserve">Hallazgo No. 12:  Conciliaciones Cuentas Rentas por Cobrar
Debilidad en el control interno contable de las Rentas por cobrar, por cuanto no se adelantan acciones que permitan asegurar y controlar el saldo real de los saldos adeudados.
</t>
  </si>
  <si>
    <t>No se adelantan acciones que permitan asegurar y controlar el saldo real de los saldos adeudados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</si>
  <si>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ACTUALZIADO
30112021                                                                                </t>
    </r>
  </si>
  <si>
    <t xml:space="preserve">(Consecutivo 34 Impuestos Medellín)        34 Aud Regular Vig 2007 Recaudadora
(Consecutivo 10 Bucaramanga)    10 Aud Regular Vig 2007 Recaudadora
(Consecutivo 1  Neiva)         1 Aud Regular Vig 2007 Recaudadora
(Consecutivo 11 Neiva)         11 Aud Regular Vig 2007 Recaudadora
(Consecutivo 11 Neiva)         12 Aud Regular Vig 2007 Recaudadora
(Consecutivo 13 Neiva)         13 Aud Regular Vig 2007 Recaudadora
(Consecutivo 14 Neiva)         14 Aud Regular Vig 2007 Recaudadora
(Consecutivo 1 Impuestos Cali)    9 Aud Regular Vig 2008 Recaudadora
(Consecutivo 1 Impuestos Cartagena)     4 Aud Regular Vig 2008 Función Recaudadora
(Consecutivo 1 Ibague)    26 Aud Regular  Vig 2008 Recaudadora
Consecutivo 7 Tunja)          7 Aud. Especial Recaudación  Vig 2006 a 2008
H 2 Manizales 2 Aud Regular Vigencia 2010
(Consecutivo 40)                     79 Plan Unificado      (1  Aud Prescripcione Vig. 2005) 
AEF - Seguimiento PM 2014
</t>
  </si>
  <si>
    <t xml:space="preserve">Migración de datos aplicativo SIPAC: Las obligaciones vigentes de los contribuyentes que registra el aplicativo Cuenta Corriente no coinciden con las que reporta el aplicativo SIPAC,
Los aplicativos de Cuenta Corriente del Contribuyente, Sipac, Siscobra Candado y Siscobra Aduanero no son una herramienta confiable, oportuna e íntegra que permitan tomar decisiones gerenciales, de control y supervisión de los procesos de cobro
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
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
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
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
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
(N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
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
Al verificar el estado de la CCC entre los aplicativos cuenta corriente y SIPAC, se observó que se presentan inconsistencias entre las obligaciones que reportan cada uno de ellos; existen obligaciones que aparecen en SIPAC pero no figuran en cuenta corriente y viceversa, </t>
  </si>
  <si>
    <t>debido a problemas técnicos de migración y a inconsistencias de la Cuenta Corriente.
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Por error del contribuyente se genera error en la cuenta corriente 
Error en la cuenta corriente 
situación que es ocasionada porque algunos actos administrativos no se  remiten oportunamente a estas divisiones para lo de su competencia, no se efectúan cruces de información entre ambas divisiones con la frecuencia requerida, lo que permitiría presentar información real, 
Lo que dificulta los procesos e impide que la coordinación entre las áreas sea efectiva y oportuna debido a que envían la información manualmente, presentándose diferencias entre los reportes e informes que generan dichos aplicativos.
Esta debilidad fue ocasionada por deficiencias funcionales de los aplicativos
Esta debilidad fue ocasionada por deficiencias funcionales de los aplicativos
Falta de control y seguimiento a los actos administrativos</t>
  </si>
  <si>
    <t>Implementar una solución informatica que permita contar con la información integrada, actualizada y confiable para el proceso de Administración de Cartera.  , sujetas a la implementación del plan de modernización tecnologica de la DIAN.(LEY 1819 DEL 2016)</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</si>
  <si>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REFORMULADO 
20052022</t>
    </r>
  </si>
  <si>
    <r>
      <t xml:space="preserve">DGI
</t>
    </r>
    <r>
      <rPr>
        <sz val="12"/>
        <rFont val="Arial"/>
        <family val="2"/>
      </rPr>
      <t xml:space="preserve">NC - Subproceso Innovación y Tecnología
Dirección de Gestión de Innovación y Tecnología
Subdirección de Innovación y Proyectos
Subdirección de Soluciones y Desarrollo
</t>
    </r>
  </si>
  <si>
    <r>
      <t xml:space="preserve">DGI
</t>
    </r>
    <r>
      <rPr>
        <sz val="12"/>
        <rFont val="Arial"/>
        <family val="2"/>
      </rPr>
      <t>NC - Subproceso Innovación y Tecnología
Dirección de Gestión de Innovación y Tecnología
Subdirección de Innovación y Proyectos
Subdirección de Soluciones y Desarrollo
REFORMULADO 
30092019
31102020
30112021
20052022
09122022</t>
    </r>
  </si>
  <si>
    <t>35 Aud. Reg Vig 2008-2009
AEF - Seguimiento PM 2014</t>
  </si>
  <si>
    <t>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t>
  </si>
  <si>
    <t xml:space="preserve">Situación que se presentó por deficiencias de las actividades de control y de evaluación del riesgo, que debe aplicar la administración en el desarrollo de los procedimientos a seguir; </t>
  </si>
  <si>
    <t>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t>
  </si>
  <si>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</si>
  <si>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</si>
  <si>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NC - Subproceso Innovacion y Tecnologia
Direccion de Gestion de Innovacion y Tecnologia
Subdireccion de Innovacion y Proyectos
Subdireccion de Soluciones y Desarrollo</t>
    </r>
  </si>
  <si>
    <t>2 Aud Funcion Pagadora y Recaudadora Vig  2015</t>
  </si>
  <si>
    <t>17 01 011</t>
  </si>
  <si>
    <t xml:space="preserve">Hallazgo No. 2  Razonabilidad Rentas por Cobrar
A 31 de diciembre de 2015, el grupo Rentas por Cobrar, presenta un saldo de $12.515.829 millones el cual genera subestimación, sobrestimación e incertidumbre por las situaciones descritas a continuación:
1. El Grupo 13 Rentas por Cobrar de acuerdo a los auxiliares por cuenta y terceros según el aplicativo MUISCA, presentan saldos créditos siendo contrarios a la naturaleza de la cuenta (...)
2. En el auxiliar 1305-01-01-Rentas por cobrar- Vigencia Actual, se presenta sobreestimación (...) 
3. De otra parte genera incertidumbre por:
•Partidas registradas en el aplicativo SIAT (...)
• Errores por parte de los contribuyentes en el diligenciamiento de las declaraciones (...)
• En los libros auxiliares de las cuentas evaluadas, se evidenció que se utilizan terceros que no son reales (...)
• En la subcuenta 1305-01-90-Rentas por validar por $245.206 millones se registran los documentos con inconsistencias por errores de parte del contribuyente, sin que se evidencie depuración y reclasificación a las respectivas cuentas.
</t>
  </si>
  <si>
    <t>Las situaciones descritas se originan por la falta de depuración, conciliación de manera permanente y de gestión ante los contribuyentes, lo que afecta el saldo de la cuenta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</si>
  <si>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                                                                    </t>
    </r>
  </si>
  <si>
    <t>3 Aud Funcion Pagadora y Recaudadora Vig  2015</t>
  </si>
  <si>
    <t>17 01 009</t>
  </si>
  <si>
    <t xml:space="preserve">Hallazgo No. 3  Razonabilidad Deudores
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 El grupo Deudores presenta incertidumbre por $771.118.2 millones, valor registrado en el aplicativo SIAT, que al no contar con un auxiliar por terceros no se tiene certeza si los títulos ejecutivos válidos para iniciar la acción de cobro se encuentran prescritos(...) 
</t>
  </si>
  <si>
    <t>Lo anteriormente descrito, se presenta por la falta de conciliación, depuración y análisis de las partidas reportadas en las cuentas que conforman el grupo deudores afectando su saldo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</si>
  <si>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30112021</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</si>
  <si>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</si>
  <si>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</si>
  <si>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t>4 Aud Funcion Pagadora y Recaudadora Vig  2015</t>
  </si>
  <si>
    <t>17 02 009</t>
  </si>
  <si>
    <t xml:space="preserve">Hallazgo No. 4  Saldos a Favor de Contribuyentes
A 31 de diciembre de 2015, la cuenta 2425- Saldos a Favor de Contribuyentes, registra saldo por $22.372.809,6 millones, valor que presenta subestimación, sobrestimación e incertidumbre por lo evidenciado, así:
1. Subestimación por $2.068.853 millones, que corresponden a terceros que presentan saldos débitos (...)  
2. Esta cuenta a su vez, presenta sobreestimación por $507.72 millones, por registros erróneos al reconocer el saldo a favor del contribuyente, lo que afecta por contrapartida la cuenta Rentas por Cobrar y el patrimonio.
3. Incertidumbre por $651.528 millones, saldo registrado en el aplicativo SIAT que al no poderse establecer los terceros, no es posible determinar si corresponde a una obligación cierta para la DIAN Recaudadora.
4. Así mismo, se genera incertidumbre por lo evidenciado en los libros auxiliares (...)  
</t>
  </si>
  <si>
    <t>Estas situaciones se presentan por la falta de depuración y conciliación de manera permanente y de gestión para reflejar cifras reales, afectando la razonabilidad del saldo presentado en la cuenta. Estos errores tienen incidencia en 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</si>
  <si>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</si>
  <si>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NC - Subproceso Innovacion y Tecnologia
Direccion de Gestion de Innovacion y Tecnologia
Subdireccion de Innovacion y Proyectos
Subdireccion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</si>
  <si>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NC - Subproceso Innovacion y Tecnologia
Direccion de Gestion de Innovacion y Tecnologia
Subdireccion de Innovacion y Proyectos
Subdireccion de Soluciones y desarrollo</t>
    </r>
  </si>
  <si>
    <t>DGI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t>
  </si>
  <si>
    <t>6 Aud Funcion Pagadora y Recaudadora Vig  2015</t>
  </si>
  <si>
    <t xml:space="preserve">Hallazgo No. 6  Anticipo de Impuestos
A 31 de diciembre de 2015, el saldo de la cuenta 2917- Anticipo de Impuestos, presenta un saldo de $72.551.705 millones, valor que genera incertidumbre por las siguientes deficiencias:
1. Saldo registrado en el aplicativo SIAT por (...) 
2. En los libros auxiliares de las subcuentas evaluadas, se evidenció que se utilizan terceros que no son reales.  (...)  
</t>
  </si>
  <si>
    <t>Estas situaciones se presentan por falta de conciliación, depuración y análisis de las cifras reportadas en los Estados Contables, lo que afecta el saldo de la cuenta y por contrapartida la cuenta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</si>
  <si>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t>
    </r>
  </si>
  <si>
    <t>3 Aud Auditoria Regular Dirección de Impuestos y Aduanas (F. Pagadora y Recaudadora) vig 2016</t>
  </si>
  <si>
    <t>18 02 004</t>
  </si>
  <si>
    <t xml:space="preserve">Hallazgo No. 3:   Documentos Inconsistentes
Al solicitar la información (…) al cierre de Ia vigencia 2016, (…) reporta documentos a partir de Ia vigencia 2012, (…) en Ia contabilidad existen partidas desde Ia vigencia 2006 (…) 
La información (…) difiere en lo relacionado a los documentos (…) y denota falta de control y conciliación (…), valores de fecha superior a los dos años de presentados (…) sin que se hayan realizado los traslados automáticos a las cuentas reales. 
</t>
  </si>
  <si>
    <t>(…), incoherencia entre la base de datos de gestión masiva y la información contable y a la existencia de documentos inconsistentes de vigencias de hasta 10 años atrás sin reclasificación</t>
  </si>
  <si>
    <t xml:space="preserve">Diseñar, construir y desplegar un Ajuste en el SIE de Flujo de Dcomentos con el fin de Establecer el universo de documentos inconsistentes represados en el SIE de Gestión Masiva </t>
  </si>
  <si>
    <t>Presentar la necesidad en el Centro de Despacho.</t>
  </si>
  <si>
    <t>Acta de Centro de Despacho co el  PST radicado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</si>
  <si>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ACTUALIZADO
30112021</t>
    </r>
  </si>
  <si>
    <t>Elaboración espeficiación funcional Tecnica de Alto Nivel</t>
  </si>
  <si>
    <t>Especificaciones funcionales de alto nivel</t>
  </si>
  <si>
    <t>Determinar la prioridad en los desarrollos para garantizar la atención de los requerimientos en las fechas acordadas</t>
  </si>
  <si>
    <t>Acta de Centro de Despacho con la lista de prioridades de la SGRC</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</si>
  <si>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Subproceso Recaudo - Devoluciones
Dirección de Gestión de Impuestos
Subdirección de Recaudo
Coordinación de Administración de Aplicativos de Impuestos
REFORMULADO
30042020
ACTUALIZADO
30112021</t>
    </r>
  </si>
  <si>
    <t>Realizar análisis y diseño del ajuste</t>
  </si>
  <si>
    <t>Formato de análisis y diseño</t>
  </si>
  <si>
    <r>
      <rPr>
        <b/>
        <sz val="12"/>
        <rFont val="Arial"/>
        <family val="2"/>
      </rPr>
      <t>DGI</t>
    </r>
    <r>
      <rPr>
        <sz val="12"/>
        <rFont val="Arial"/>
        <family val="2"/>
      </rPr>
      <t xml:space="preserve">
NC - Subproceso Innovación y Tecnología
Dirección de Gestión e Innovación y Tecnología
Subdirección de Soluciones y Desarrollo
REFORMULADO
30042020
10052021
ACTUALIZADO
30112021</t>
    </r>
  </si>
  <si>
    <t>Puesta en producción ajuste construido</t>
  </si>
  <si>
    <t xml:space="preserve">Formato Aceptación de Pruebas Funcionales
Acta de comité de cambios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</si>
  <si>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</si>
  <si>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Evaluar el universo de documentos generados  y establecer posibles alternativas de mejora o la gestión a realizar conforme a los documentos inconsistentes.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</si>
  <si>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</si>
  <si>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5 Aud Auditoria Regular Dirección de Impuestos y Aduanas (F. Pagadora y Recaudadora) vig 2016</t>
  </si>
  <si>
    <t>Hallazgo No. 5 Saldos Contables VS Saldos Obligación Financiera
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
(…) los saldos de la Obligación Financiera no sirven de soporte contable siendo este el documento oficial el que muestra el estado de los contribuyentes</t>
  </si>
  <si>
    <t>No se especificó</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</si>
  <si>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ACTUALIZADO
30112021</t>
    </r>
  </si>
  <si>
    <r>
      <t>DGI</t>
    </r>
    <r>
      <rPr>
        <sz val="12"/>
        <rFont val="Arial"/>
        <family val="2"/>
      </rPr>
      <t xml:space="preserve">
NC - Subproceso Innovacion y Tecnologia
Direccion de Gestion de Innovacion y Tecnologia
Subdireccion de Innovacion y Proyectos
Subdireccion de Soluciones y desarrollo
</t>
    </r>
  </si>
  <si>
    <t>10 Aud Financiera Independiente  (F Pagadora -Recaudadora)Vigencia 2017</t>
  </si>
  <si>
    <t xml:space="preserve">Hallazgo No. 10: Reconocimiento Liquidación Oficial
“(…) En la vigencia 2017, la DIAN realiza liquidación oficial de revisión (…), en la cual corrige la declaración objeto de devolución y determina saldo a pagar (…)
(…)  se contabiliza la liquidación oficial con los registros respectivos, incrementando el saldo de la cuenta (…). Al realizar los registros de la liquidación oficial, se debita nuevamente (…) el saldo a favor del contribuyente.
(…) mediante nota de contabilidad (…), se disminuye la cuenta por cobrar y se realiza reclasificación (…) sin embargo no se realizó el ajuste respectivo en la cuenta saldos a favor.
“(…) la liquidación oficial genera un menor valor de la cuenta 2425-12-01 - Saldos a Favor, dejando el saldo del contribuyente a 31 de diciembre de 2017 contrario a la naturaleza de la cuenta (…)”
</t>
  </si>
  <si>
    <t>“(…) la liquidación oficial genera un menor valor de la cuenta 2425-12-01 (…) contrario a la naturaleza de la cuenta (…)”</t>
  </si>
  <si>
    <t>Revisar y establecer el estado del caso en particular actualmente  para determinar el ajuste o la reclasifación que corresponda y remitirlo a la Dirección Seccional que corresponda.</t>
  </si>
  <si>
    <t>Conciliar el tercero reportado en el informe de la CGR y proyectar la nota o notas contables que se desprendan de la revisión y análisis.</t>
  </si>
  <si>
    <t>Nota (s) contable (s) proyectada(s) y enviada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</si>
  <si>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REFORMULADO
30032019
ACTUALIZADO
30112021
</t>
    </r>
  </si>
  <si>
    <t>Capturar la (s) nota (s) contable (s) proyectada (s) correspondiente (s), para el debido ajuste del tercero y los estados financieros de la entidad</t>
  </si>
  <si>
    <t>Captura de la (s) Nota (s) contable (s) .</t>
  </si>
  <si>
    <t>Nota (s) contable (s) capturada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</si>
  <si>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de Barranquilla
División de Recaudo y Cobranzas 
Grupo Interno de Trabajo de Contabilidad
REFORMULADO
30032019
ACTUALIZADO
30112021</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</si>
  <si>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</si>
  <si>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DGI</t>
    </r>
    <r>
      <rPr>
        <sz val="12"/>
        <rFont val="Arial"/>
        <family val="2"/>
      </rPr>
      <t xml:space="preserve">
NC - Subproceso Innovacion y Tecnologia
Direccion de Gestion de Innovacion y Tecnologia
Subdireccion de Innovacion y Proyectos
Subdireccion de Soluciones y desarrollo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</si>
  <si>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t>
    </r>
  </si>
  <si>
    <t>12 Aud Financiera Independiente  (F Pagadora -Recaudadora)Vigencia 2017</t>
  </si>
  <si>
    <t>22 02 003</t>
  </si>
  <si>
    <t xml:space="preserve">Hallazgo No. 12 Revisión y monitoreo de Logs BD SIE Contabilidad Recaudadora
“(…)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
La DIAN no esté realizando auditorias por medio del motor de base de datos de tipo estándar, FGA o monitoreo de logs que permitan detectar oportunamente las diferentes amenazas a la información del SIE de Contabilidad Recaudadora y de los SIE's con los cuales tiene interface”. (…)
</t>
  </si>
  <si>
    <t>“(…)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t>
  </si>
  <si>
    <t>Conseguir  una solución informática que genere y conserve logs BD de auditoría sobre el flujo de documentos que ingresan y salen de la totalidad de los SIES de la Entidad y que afectan el SIE de contabilidad</t>
  </si>
  <si>
    <r>
      <t xml:space="preserve">DGI
</t>
    </r>
    <r>
      <rPr>
        <sz val="12"/>
        <rFont val="Arial"/>
        <family val="2"/>
      </rPr>
      <t>NC - Subproceso  Recaudo-Devoluciones 
Dirección de Gestión de Impuestos
Subdirección de Recaudo
Coordinación de Administración de Aplicativos de  Impuestos
Coordinación de Contabilidad de la Función Recaudadora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</si>
  <si>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Recaudo-Devoluciones 
Dirección de Gestión de Impuestos
Subdirección de Recaudo
Coordinación de Administración de Aplicativos de  Impuestos
Coordinación de Contabilidad de la Función Recaudadora
</t>
    </r>
  </si>
  <si>
    <t>6 Aud Financiera Independiente  (F Pagadora -Recaudadora)Vigencia 2018</t>
  </si>
  <si>
    <t>17 01 001</t>
  </si>
  <si>
    <t xml:space="preserve">Hallazgo No. 6: Cuentas por Cobrar Renta e IVA interno 
Del examen realizado a los saldos por cobrar a 31 de diciembre de 2018 por concepto de Impuesto de Renta y Complementarios e Impuesto al Valor Agregado (IVA), para los contribuyentes detallados en el archivo Excel ANEXO-CUENTAS POR COBRAR RENTA E IVA se determinó lo siguiente:
(…) Incorrecciones materiales netas en la cuenta 1305-01-001-01- Renta y complementarios por $130.635.264.819 (…) 
(…) Incorrecciones materiales netas en la cuenta 1305-04-001-01- IVA Interno por $352.900.320.332 (…) 
(…) Incorrecciones materiales por $68.876.063.937 en la cuenta 1386-13-001-Deterioro acumulado de cuentas por cobrar de impuestos (…) 
</t>
  </si>
  <si>
    <t xml:space="preserve">(…)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</si>
  <si>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</si>
  <si>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t>7 Aud Financiera Independiente  (F Pagadora -Recaudadora)Vigencia 2018</t>
  </si>
  <si>
    <t>17 03 006</t>
  </si>
  <si>
    <t xml:space="preserve">Hallazgo No. 7: Cuentas por Cobrar Sanciones 
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
</t>
  </si>
  <si>
    <t xml:space="preserve">(…) Lo anterior originado principalmente en:
- Errores en los registros contables de los formatos 1075.
-Causación y reversión constante de documentos.
-Causación de notas contables en las cuales se acredita la cuenta por demandas interpuestas por los contribuyentes, disminución por beneficios de ley, ajustes contables, sobre saldos inexistentes o inferiores.
-Duplicidad en la causación de notas contables.
-Registro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
</t>
  </si>
  <si>
    <t>DGI
NC - Subproceso Innovacion y Tecnologia
Direccion de Gestion de Innovacion y Tecnologia
Subdireccion de Innovacion y Proyectos
Subdireccion de Soluciones y Desarrollo</t>
  </si>
  <si>
    <t>9 Aud Financiera Independiente  (F Pagadora -Recaudadora)Vigencia 2018</t>
  </si>
  <si>
    <t>17 03 002</t>
  </si>
  <si>
    <t xml:space="preserve">Hallazgo No. 9:  Saldos IVA Externo 
 “(…) De la evaluación realizada a la cuenta 1305-04-002-01 – IVA Externo, se evidenció que el saldo a 31 de diciembre de 2018, está compuesto por saldos contrarios a la naturaleza de la cuenta (negativos) por terceros (…), valor que se encuentra concentrado en los terceros.
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t>
  </si>
  <si>
    <t xml:space="preserve">“(…) falta de control sobre el registro de documentos relacionados con el IVA generado en importaciones, generando una subestimación de la cuenta 1305-04-002-01 – IVA Externo </t>
  </si>
  <si>
    <t>DGI
NC - Subproceso Innovación y Tecnología
Dirección de Gestión e Innovación y Tecnología
Subdirección de Innovación y Proyectos
Subdirección de Soluciones y Desarrollo</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</si>
  <si>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REFORMULADO 
30092019
31102020
30112021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</si>
  <si>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</si>
  <si>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</si>
  <si>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</si>
  <si>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</si>
  <si>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</si>
  <si>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</si>
  <si>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</si>
  <si>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8  Aud Operación Aduanera -Importaciones Dirección de Aduanas y Direcciones Seccionales de Aduanas de Bogotá, Cali, Buenaventura, Bucaramanga, Cartagena, Barranquilla y Santa Marta Vigencia 2018 y primer semestre de 2019</t>
  </si>
  <si>
    <t>18 01 100</t>
  </si>
  <si>
    <t xml:space="preserve">Hallazgo 8.  Declaraciones de Importación sin Solicitud de Levante Seccional Bogotá – Nivel Central.  
(…) se detectaron 110.821 declaraciones para las cuales el importador no solicito el levante de la mercancía, (…). Así mismo, se evidencio que posteriormente fueron presentadas nuevas declaraciones mediante las cuales se dio el levante efectivo de las mercancías objeto de importación.
(…)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
</t>
  </si>
  <si>
    <t>Incumplimiento de la normatividad contable evidenciando falta de control, seguimiento, análisis y depuración de las declaraciones de importación, además falta de comunicación y conciliación entre las áreas responsables del manejo de la información aduanera.</t>
  </si>
  <si>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</si>
  <si>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t>9  Aud Operación Aduanera -Importaciones Dirección de Aduanas y Direcciones Seccionales de Aduanas de Bogotá, Cali, Buenaventura, Bucaramanga, Cartagena, Barranquilla y Santa Marta Vigencia 2018 y primer semestre de 2019</t>
  </si>
  <si>
    <t xml:space="preserve">Hallazgo 9.  Registros de las Declaraciones de Importación – Seccional Bucaramanga.  
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
</t>
  </si>
  <si>
    <t>Debilidades de control interno contable, al no analizarse y verificarse la información contable registrada con el fin de ajustarla a o reclasificarla acorde con el hecho económico dado inicialmente.</t>
  </si>
  <si>
    <r>
      <t xml:space="preserve">DGI
</t>
    </r>
    <r>
      <rPr>
        <sz val="12"/>
        <rFont val="Arial"/>
        <family val="2"/>
      </rPr>
      <t>NC - Subproceso Innovacion y Tecnologia
Direccion de Gestion de Innovacion y Tecnologia
Subdireccion de Innovacion y Proyectos
Subdireccion de Soluciones y Desarrollo
REFORMULADO 
30092019
31102020
30112021
20052022
09122022</t>
    </r>
  </si>
  <si>
    <t>8 Auditoria Financiera    Vig 2019 
(F Pagadora y Recaudadora)</t>
  </si>
  <si>
    <t>Hallazgo No. 8. Cuentas por Cobrar 
(…)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t>
  </si>
  <si>
    <t>(…) la falta de control y seguimiento de las Cuentas por Cobrar de DIAN Recaudadora, así como de la inobservancia de la normatividad aplicable para el reconocimiento, registro, preparación y revelación de estas cuentas, (…)</t>
  </si>
  <si>
    <t>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</si>
  <si>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</si>
  <si>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</si>
  <si>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t>
    </r>
  </si>
  <si>
    <t>10 Auditoria Financiera    Vig 2019 
(F Pagadora y Recaudadora)</t>
  </si>
  <si>
    <t>Hallazgo No. 10. Cuentas por pagar 
“(…) subestimación contable por $5.156.659.000 en la cuenta 2407-03-Recursos a favor de terceros por impuestos y por $ 245.019.251.000 en la cuenta 2490-39- Saldos a favor contribuyentes, lo anterior genera una sobrestimación patrimonial neta por $250.175.910.000 en la cuenta 3105-Capital Fiscal.
Así mismo se presentan incorrecciones cualitativas por $40.710.338.000 correspondientes a los saldos a favor arrastrados en procesos de fusiones de entes económicos.</t>
  </si>
  <si>
    <t>(…) falta de control y seguimiento de los saldos a favor de los contribuyentes, así como la inobservancia de las características cualitativas de la información financiera, de representación fiel y de mejora de verificabilidad, a la Ley 962 de 2005 y el Estatuto Tributario;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</si>
  <si>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</si>
  <si>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</si>
  <si>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t>Auditoria Financiera Independiente a la UAE Dirección de Impuestos y Aduanas Nacionales – DIAN, Vigencia 2020
H5</t>
  </si>
  <si>
    <t>HALLAZGO No. 5. ANTICIPO IMPUESTO DE RENTA.  "(…)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t>
  </si>
  <si>
    <t>“(…) debilidades de control interno contable (…)”</t>
  </si>
  <si>
    <t>Auditoria Financiera Independiente a la UAE Dirección de Impuestos y Aduanas Nacionales – DIAN, Vigencia 2020
H6</t>
  </si>
  <si>
    <t>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t>
  </si>
  <si>
    <t>(…)” deficiencias en el aplicativo SYGA, (…)  debilidades de control interno contable, (…)”</t>
  </si>
  <si>
    <t>Auditoria Financiera Independiente a la UAE Dirección de Impuestos y Aduanas Nacionales – DIAN, Vigencia 2020
H7</t>
  </si>
  <si>
    <t>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t>
  </si>
  <si>
    <t>“(...)La situación se origina por debilidades de Control Interno Contable (…)”</t>
  </si>
  <si>
    <r>
      <t>DGI</t>
    </r>
    <r>
      <rPr>
        <sz val="12"/>
        <rFont val="Arial"/>
        <family val="2"/>
      </rPr>
      <t xml:space="preserve">
DGI
NC - Subproceso Innovacion y Tecnologia
Direccion de Gestion de Innovacion y Tecnologia
Subdireccion de Innovacion y Proyectos
Subdireccion de Soluciones y desarrollo
REFORMULADO 
30092019
31102020
30112021
20052022
09122022</t>
    </r>
  </si>
  <si>
    <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</si>
  <si>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t>Auditoria Financiera Independiente a la UAE Dirección de Impuestos y Aduanas Nacionales – DIAN, Vigencia 2020
H8</t>
  </si>
  <si>
    <t>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t>
  </si>
  <si>
    <t>“(…) debilidades de control interno relacionadas con el seguimiento y monitoreo de la información administrada en el proceso de devoluciones, (…)”</t>
  </si>
  <si>
    <t>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t>
  </si>
  <si>
    <t>Requerimientos y diseño del ajuste tecnológico para complementar el reporte</t>
  </si>
  <si>
    <t xml:space="preserve">FT-FI 2006 Especificación Funcional
FT-FI 2004 Diseño de base de datos
</t>
  </si>
  <si>
    <r>
      <rPr>
        <b/>
        <sz val="12"/>
        <rFont val="Arial"/>
        <family val="2"/>
      </rPr>
      <t>DGI</t>
    </r>
    <r>
      <rPr>
        <sz val="12"/>
        <rFont val="Arial"/>
        <family val="2"/>
      </rPr>
      <t xml:space="preserve">
NC - Subproceso Recaudo - Devoluciones
Direccion de Gestion de Impuestos
Subdirección de Devoluciones
ACTUALIZADO
30112021</t>
    </r>
  </si>
  <si>
    <t>Puesta en producción del ajuste tecnológico</t>
  </si>
  <si>
    <t xml:space="preserve">FT-SI 1851 Aceptación de pruebas de funcionalidad y salida a producción
Acta de Comité de cambios
</t>
  </si>
  <si>
    <r>
      <t xml:space="preserve">DGI
</t>
    </r>
    <r>
      <rPr>
        <sz val="12"/>
        <rFont val="Arial"/>
        <family val="2"/>
      </rPr>
      <t>NC - Subproceso Recaudo - Devoluciones
Direccion de Gestion de Impuestos
Subdirección de Devoluciones
NC - Subproceso Innovación y Tecnología
Dirección de Gestión e Innovación y Tecnología
Subdirección de Innovación y Proyectos
Subdirección de Soluciones y Desarrollo
ACTUALIZADO
30112021
REFORMULACIÓN EXCEPCIONAL 
18072022
REFORMULADO
09122022</t>
    </r>
  </si>
  <si>
    <t>Auditoria Financiera Independiente a la UAE Dirección de Impuestos y Aduanas Nacionales – DIAN, Vigencia 2020
H9</t>
  </si>
  <si>
    <t>HALLAZGO No. 9. SALDOS A NIVEL DE TERCERO "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t>
  </si>
  <si>
    <t>Deficiencias en los sistemas de información</t>
  </si>
  <si>
    <t>Auditoría Financiera Independiente a la UAE Dirección de Impuestos y Aduanas Nacionales – DIAN, Vigencia 2021</t>
  </si>
  <si>
    <t>17 01 007</t>
  </si>
  <si>
    <t>Hallazgo No. 2. CARTERA PRESCRITA
“Saldos reclasificados por tercero de Cuentas por Cobrar a Cuentas de Orden de Bienes y Derechos - cuentas por cobrar 8315-35 por concepto de “Prescripción”, no se evidenciaron los actos administrativos y/o resoluciones que dieran cuenta de la ocurrencia de la prescripción, (…)”</t>
  </si>
  <si>
    <t>(…) inobservando de esta manera, lo dispuesto en los Manuales y procedimientos de DIAN Función Recaudadora para el retiro y/o baja de Cuentas por Cobrar. (…)</t>
  </si>
  <si>
    <t>Actualizar, como resulte procedente, la documentación del proceso contable, de la Función Recaudadora en los aspectos relativos a la baja en cuenta y a la clasificación de cartera contenida en la política operativa.</t>
  </si>
  <si>
    <t>Elaborar un diagnóstico respecto de la pertinencia del tratamiento de la baja en cuentas en los Manuales MN-RE 0044 y ADF-0005, y a la clasificación de la cartera contenida en la política operativa de la DIAN FR.</t>
  </si>
  <si>
    <t>Diagnóstico</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</si>
  <si>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ELABORACIÓN
15062022</t>
    </r>
  </si>
  <si>
    <t>Realizar los mejoras establecidas mediante el diagnóstico, en la documentación pertinente.</t>
  </si>
  <si>
    <t>Documentación del proceso contable FR, actualizada y publicada</t>
  </si>
  <si>
    <r>
      <rPr>
        <b/>
        <sz val="12"/>
        <color rgb="FF000000"/>
        <rFont val="Arial"/>
      </rPr>
      <t xml:space="preserve">DGI
</t>
    </r>
    <r>
      <rPr>
        <sz val="12"/>
        <color rgb="FF000000"/>
        <rFont val="Arial"/>
      </rPr>
      <t>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</si>
  <si>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17 04 002</t>
  </si>
  <si>
    <t>Hallazgo No. 3. CUENTAS POR COBRAR IMPUESTO DE RENTA Y
COMPLEMENTARIOS Y OTROS
“Saldos por terceros que componen las Cuentas por Cobrar a 31 de diciembre de 2021 en el Estado de Situación Financiera de DIAN – Recaudadora, donde se evidenciaron incorrecciones materiales que generaron una subestimación neta por $669.190.009.010. (…)</t>
  </si>
  <si>
    <t>"(...) las cuales se originaron principalmente por las siguientes causas, entre otras:
•Aplicación de pagos sin tener la correspondiente contrapartida de la obligación tributaria a cargo del contribuyente, en la respectiva cuenta por cobrar.
• Saldos negativos por depurar de vigencias anteriores
•Causación y reversión constante de documentos
•Duplicidad de registros.
•Saldos prescritos
•Ajustes de inconsistencias incorrectos.
•Ausencia, de reconocimiento de declaraciones tributarias (…)
(…)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
con sus características fundamentales de relevancia y representación fiel. (...)"</t>
  </si>
  <si>
    <t>Hallazgo No. 4. CLASIFICACION DE LA CARTERA
“(…) Insuficiencia del Manual de Políticas Contables y Operativas de la
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t>
  </si>
  <si>
    <t>“(…) debilidades en el control interno contable de la entidad relacionado con la insuficiencia del Manual de Política Contable y Operativa, en los
aspectos que regula la depuración de la cartera y su clasificación (…)"</t>
  </si>
  <si>
    <t>Elaborar y adoptar el documento idóneo que conforme con la Resolución 006004 de 2018 o la que la modifique y que permitirá documentar la ejecución de la clasificación de cartera adoptada por el MN-RE- 0044</t>
  </si>
  <si>
    <t>Documentar y relacionar las actividades administrativas y técnicas que se requieren para aplicar la clasificación de la cartera adoptada por el Manual de Políticas Contables y Operativas  de la Función Recaudadora MN-RE 0044</t>
  </si>
  <si>
    <t xml:space="preserve">Documento publicado </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</si>
  <si>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</si>
  <si>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Auditoría de Cumplimiento. Proceso de Cobro Coactivo, corte a 31 de diciembre de 2021 – DIAN</t>
  </si>
  <si>
    <t xml:space="preserve">17  01 011   </t>
  </si>
  <si>
    <r>
      <rPr>
        <b/>
        <sz val="12"/>
        <rFont val="Arial"/>
        <family val="2"/>
      </rPr>
      <t>Hallazgo Nro. 1. Expediente 200814698 Investigación de Bienes y Cobro a Deudores Solidarios de la Unión Temporal Nit. 900191711. (D) (F)</t>
    </r>
    <r>
      <rPr>
        <sz val="12"/>
        <rFont val="Arial"/>
        <family val="2"/>
      </rPr>
      <t xml:space="preserve">
“(…)La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(…)Lo anterior, no obstante, la DIAN contar con las declaraciones tributarias de las sociedades con NIT´s 900.068.896-1 y 830.066.001-2, integrantes de la UT y por ende deudores solidarios de las obligaciones citadas.(…)
(…)Con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t>
    </r>
  </si>
  <si>
    <t>“(…)la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t>
  </si>
  <si>
    <t>Capacitar a los funcionarios de la División de Cobranzas de la Dirección Seccional de Impuestos de Bogotá en los procedimientos de cobro persuasivo, coactivo, y deudores solidarios.</t>
  </si>
  <si>
    <t>Realizar  capacitación (3) a toda la División de Cobranzas sobre los procedimientos de cobro persuasivo, coactivo, y la vinculación de deudores solidarios.</t>
  </si>
  <si>
    <t>Registro de asistencia a capacitación</t>
  </si>
  <si>
    <r>
      <rPr>
        <b/>
        <sz val="12"/>
        <rFont val="Arial"/>
        <family val="2"/>
      </rPr>
      <t>DGI</t>
    </r>
    <r>
      <rPr>
        <sz val="12"/>
        <rFont val="Arial"/>
        <family val="2"/>
      </rPr>
      <t xml:space="preserve">
DS - Subproceso de Administración de Cartera
Dirección Seccional de Impuestos de Bogotá
División de Cobranzas
ELABORACIÓN
30122022
</t>
    </r>
  </si>
  <si>
    <t>Desarrollar mesas de Trabajo  con el Nivel Central que permitan identificar mejoras en la metodología para la priorización y Segmentación de la Cartera basada en la capacidad operativa y en el costo beneficio.</t>
  </si>
  <si>
    <t>Convocar y participar en las mesas de trabajo cuatrimestral junto con el nivel central, en donde se expongan las dificultades y necesidades puntuales, así como se concerten compromisos en aras de cumplir con lo establecido en el plan de cobro 2023.</t>
  </si>
  <si>
    <t>Memorias de las mesas de trabajo realizadas.</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</si>
  <si>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</si>
  <si>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t>Contar con un sistema de información integrado que refleje la situación fiscal y procesal real de los contribuyentes.</t>
  </si>
  <si>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</si>
  <si>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t>
    </r>
  </si>
  <si>
    <t>Presentar una propuesta de ajuste a la estructura administrativa de la División de Cobranzas de la Dirección Seccional de Impuestos de Bogotá.</t>
  </si>
  <si>
    <t>Elaborar diagnóstico y radicarlo ante la Dirección de Gestión de Impuestos</t>
  </si>
  <si>
    <t>Documento radicado</t>
  </si>
  <si>
    <r>
      <rPr>
        <b/>
        <sz val="12"/>
        <rFont val="Arial"/>
        <family val="2"/>
      </rPr>
      <t xml:space="preserve">DGI
</t>
    </r>
    <r>
      <rPr>
        <sz val="12"/>
        <rFont val="Arial"/>
        <family val="2"/>
      </rPr>
      <t>DS - Subproceso de Administración de Cartera
Dirección Seccional de Impuestos de Bogotá
División de Cobranzas 
ELABORACIÓN
30122022</t>
    </r>
  </si>
  <si>
    <t>Análisis de la propuesta presentada por la División de Cobranzas de la Dirección Seccional de Impuestos de Bogotá y mesas de trabajo con la Dirección Seccional de impuestos de Bogotá</t>
  </si>
  <si>
    <r>
      <rPr>
        <b/>
        <sz val="12"/>
        <rFont val="Arial"/>
        <family val="2"/>
      </rPr>
      <t>DGI</t>
    </r>
    <r>
      <rPr>
        <sz val="12"/>
        <rFont val="Arial"/>
        <family val="2"/>
      </rPr>
      <t xml:space="preserve">
NC -  Subproceso de Administración de Cartera
Dirección de Gestión de Impuestos
Subdirección de Cobranzas y Control Extensivo
DS -Subproceso de Administración de Cartera
Dirección Seccional de Impuestos de Bogotá
División de Cobranzas 
ELABORACIÓN
30122022</t>
    </r>
  </si>
  <si>
    <t>Informar mensualmente a los Jefes de GIT, los posibles deudores solidarios para ser vinculados a los procesos de cobro, priorizados de acuerdo con las mejoras de la metodología identificadas en las mesas de trabajo junto con el nivel central.</t>
  </si>
  <si>
    <t>Enviar mensualmente a cada Jefe de GIT, una base de datos, en donde se evidencian los posibles deudores solidarios, para ser vinculados a los procesos de cobro.</t>
  </si>
  <si>
    <r>
      <rPr>
        <b/>
        <sz val="12"/>
        <rFont val="Arial"/>
        <family val="2"/>
      </rPr>
      <t>DGI</t>
    </r>
    <r>
      <rPr>
        <sz val="12"/>
        <rFont val="Arial"/>
        <family val="2"/>
      </rPr>
      <t xml:space="preserve">
DS - Subproceso de Administración de Cartera
Dirección Seccional de Impuestos de Bogotá
División de Cobranzas
ELABORACIÓN
30122022</t>
    </r>
  </si>
  <si>
    <t>Reporte donde se evidencia el número de deudores solidarios vinculados durante el trimestre, priorizados de acuerdo con las mejoras de la metodología identificadas en las mesas de trabajo junto con el nivel central.</t>
  </si>
  <si>
    <t>Informe en donde se evidencia el número de deudores solidarios vinculados a procesos de cobro durante el trimestre.</t>
  </si>
  <si>
    <t>Revisar los procedimientos del subproceso de administración de cartera, sus actividades, frecuencia y términos establecidos, de acuerdo con la capacidad operativa y relación costo-beneficio.</t>
  </si>
  <si>
    <t>Elaborar un informe con los resultados obtenidos de la revisión efectuada a los procedimientos del subproceso de administración de cartera, y proponer los ajustes requeridos de acuerdo con la capacidad operativa y costo-beneficio.</t>
  </si>
  <si>
    <r>
      <rPr>
        <b/>
        <sz val="12"/>
        <rFont val="Arial"/>
        <family val="2"/>
      </rPr>
      <t>Hallazgo Nro. 2. Expediente 200318863 -Embargo y secuestro de bienes del contribuyente con NIT 19.384.581 (D) (F)</t>
    </r>
    <r>
      <rPr>
        <sz val="12"/>
        <rFont val="Arial"/>
        <family val="2"/>
      </rPr>
      <t xml:space="preserve">
“(…) la DIAN no realizó gestiones oportunas para decretar las medidas cautelares, toda vez que se observó que, los tres primeros inmuebles de esta tabla no contaban con restricciones al dominio desde la fecha que se hizo exigible la obligación (21 de octubre de 2015). (…)
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
(…)En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
(…)Para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
Los hechos expuestos generaron daño al patrimonio del Estado en la suma de $479.286.000(…)producido por una gestión fiscal ineficaz, ineficiente e inoportuna, al tenor de lo dispuesto en el artículo 6º de la Ley 610 de 2000.(…)
(…)El hallazgo se comunica con connotación fiscal y, de conformidad con los artículos 34 y 35 de Ley 734 de 2002, con presunta incidencia disciplinaria(…)”</t>
    </r>
  </si>
  <si>
    <t>“(…)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</si>
  <si>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</si>
  <si>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t>Informar mensualmente a los Jefes de GIT, los expedientes de cobro con investigación de bienes, medidas de embargo, secuestro y remate, priorizados de acuerdo con las mejoras de la metodología identificadas en las mesas de trabajo junto con el nivel central.</t>
  </si>
  <si>
    <t>Enviar mensualmente a cada Jefe de GIT, una base en Excel donde se evidencian los expedientes de cobro con investigación de bienes, medidas de embargo, secuestro y remate.</t>
  </si>
  <si>
    <t>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t>
  </si>
  <si>
    <t>Informe en donde se evidencia el número de embargos a bien inmueble realizados, número de diligencias de secuestro y de remate efectuadas durante el trimestre</t>
  </si>
  <si>
    <r>
      <rPr>
        <b/>
        <sz val="12"/>
        <rFont val="Arial"/>
        <family val="2"/>
      </rPr>
      <t>Hallazgo Nro. 3. Consistencia de la información del proceso de administración de cartera-cobro coactivo- en los aplicativos y reportes generados</t>
    </r>
    <r>
      <rPr>
        <sz val="12"/>
        <rFont val="Arial"/>
        <family val="2"/>
      </rPr>
      <t xml:space="preserve">
“(…)se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
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
(…) no se encuentra registro de actuaciones en SIPAC para las obligaciones correspondientes al NIT 830080102, entre el 2016/09/08 y el 2021/07/14, asociado a la dificultad para adelantar el traslado en el sistema (…)”
</t>
    </r>
  </si>
  <si>
    <t>“(…)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
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t>
  </si>
  <si>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t>
    </r>
  </si>
  <si>
    <t>Auditoría insitu y/o de escritorio</t>
  </si>
  <si>
    <t>Realizar audioritas insitu y/o de escritorio para veririfcar la funcionalidad y adecuado registro en los servicios informaticos de administración de cartera por parte de las Direcciones Seccionales y Dirección Operativa de Grandes Contribuyentes.</t>
  </si>
  <si>
    <t>Informe de auditoria</t>
  </si>
  <si>
    <r>
      <rPr>
        <b/>
        <sz val="12"/>
        <rFont val="Arial"/>
        <family val="2"/>
      </rPr>
      <t>DGI</t>
    </r>
    <r>
      <rPr>
        <sz val="12"/>
        <rFont val="Arial"/>
        <family val="2"/>
      </rPr>
      <t xml:space="preserve">
NC - Subproceso  Recaudo 
Dirección de Gestión de Impuestos
Subdirección de Recaudo
Coordinación de Administración de Aplicativos de  Impuestos
ELABORACIÓN
30122022
</t>
    </r>
  </si>
  <si>
    <t>Implementar en el SIPAC la versión II del traslado electrónico de expedientes</t>
  </si>
  <si>
    <t>Elaboración de la especificación funcional y radicación ante mesa PIT</t>
  </si>
  <si>
    <t>Formato 2206 radicado a traves de PST</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</si>
  <si>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ELABORACIÓN
30122022</t>
    </r>
  </si>
  <si>
    <t>Contextualización y desarrollo de la solución</t>
  </si>
  <si>
    <t>Plan de trabajo de
implementación de la solución
tecnológica.</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</si>
  <si>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NC - Subproceso Innovacion y Tecnologia
Direccion de Gestion de Innovacion y Tecnologia
Subdireccion de Innovacion y Proyectos
Subdireccion de Soluciones y desarrollo
ELABORACIÓN
30122022</t>
    </r>
  </si>
  <si>
    <t>Implementación de la solución</t>
  </si>
  <si>
    <t>Formato de Aceptación de Pruebas de Funcioonalidad</t>
  </si>
  <si>
    <r>
      <rPr>
        <b/>
        <sz val="12"/>
        <rFont val="Arial"/>
        <family val="2"/>
      </rPr>
      <t>Hallazgo Nro. 4. NIT 860511236 -Actividad procesal (D) (F)</t>
    </r>
    <r>
      <rPr>
        <sz val="12"/>
        <rFont val="Arial"/>
        <family val="2"/>
      </rPr>
      <t xml:space="preserve">
“(…)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
(…)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
(…)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En consecuencia, el hallazgo se registra con connotación fiscal y, de conformidad con los artículos 34 y 35 de la ley 734 de 2002, presunta incidencia disciplinaria”.
</t>
    </r>
  </si>
  <si>
    <t>“la DIAN inobservó lo dispuesto en la normatividad citada para la efectiva gestión de cartera (…)
“no se adelantaron actuaciones necesarias desde la fecha de exigibilidad de la obligación (…), hasta la fecha en que operó la prescripción”</t>
  </si>
  <si>
    <t>Desarrollar mesas de Trabajo con el Nivel Central que permitan identificar mejoras en la metodología para la priorización y Segmentación de la Cartera basada en la capacidad operativa y en el costo beneficio.</t>
  </si>
  <si>
    <r>
      <rPr>
        <b/>
        <sz val="12"/>
        <rFont val="Arial"/>
        <family val="2"/>
      </rPr>
      <t xml:space="preserve">DGI
</t>
    </r>
    <r>
      <rPr>
        <sz val="12"/>
        <rFont val="Arial"/>
        <family val="2"/>
      </rPr>
      <t>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</si>
  <si>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t>
    </r>
  </si>
  <si>
    <t>Análisis de la propuesta presentada por la División de Cobranzas de la Dirección Seccional de Impuestos de Bogotá y meses de trabajo con la Dirección Seccional de impuestos de Bogotá</t>
  </si>
  <si>
    <r>
      <rPr>
        <b/>
        <sz val="12"/>
        <rFont val="Arial"/>
        <family val="2"/>
      </rPr>
      <t xml:space="preserve">DGI
</t>
    </r>
    <r>
      <rPr>
        <sz val="12"/>
        <rFont val="Arial"/>
        <family val="2"/>
      </rPr>
      <t>NC - Subproceso de Administración de Cartera
Dirección de Gestión de Impuestos
Subdirección de Cobranzas y Control Extensivo
NS - Subproceso de Administración de Cartera
Dirección Seccional de Impuestos de Bogotá
División de Cobranzas 
ELABORACIÓN
30122022</t>
    </r>
  </si>
  <si>
    <t>Informar mensualmente a cada Jefe de GIT, los expedientes sin gestión de cobro en los últimos seis meses, priorizados de acuerdo con las mejoras de la metodología identificadas en las mesas de trabajo junto con el nivel central.</t>
  </si>
  <si>
    <t>Enviar mensualmente a cada Jefe de  GIT, una base de datos en donde se evidencian los expedientes de cobro sin gestión en los últimos seis meses.</t>
  </si>
  <si>
    <r>
      <rPr>
        <b/>
        <sz val="12"/>
        <rFont val="Arial"/>
        <family val="2"/>
      </rPr>
      <t>DGI</t>
    </r>
    <r>
      <rPr>
        <sz val="12"/>
        <rFont val="Arial"/>
        <family val="2"/>
      </rPr>
      <t xml:space="preserve">
DS - Subproceso de Administración de Cartera
Dirección Seccional de Impuestos de Bogotá
División de Cobranzas 
ELABORACIÓN
30122022</t>
    </r>
  </si>
  <si>
    <t>Reporte donde se evidencia el número de expedientes a los que se les realizó gestión de cobro durante el trimestre, priorizados de acuerdo con las mejoras de la metodología identificadas en las mesas de trabajo junto con el nivel central.</t>
  </si>
  <si>
    <t>Informe en donde se evidencia el número de expedientes a los que se le realizó gestión de cobro durante el trimestre.</t>
  </si>
  <si>
    <r>
      <rPr>
        <b/>
        <sz val="12"/>
        <rFont val="Arial"/>
        <family val="2"/>
      </rPr>
      <t>Hallazgo Nro. 5. Falta de oportunidad en la notificación del mandamiento de pago Nro. 20210302003695 (F) (D)</t>
    </r>
    <r>
      <rPr>
        <sz val="12"/>
        <rFont val="Arial"/>
        <family val="2"/>
      </rPr>
      <t xml:space="preserve">
“(…)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
(…) la acción de cobro de la obligación Nro. 91000376508964, por concepto de Renta año 2015, de acuerdo con el artículo 817 del Estatuto Tributario, prescribió el 24 de noviembre de 2021. Es decir, se notificó en debida forma, cuando la obligación ya se encontraba prescrita(…)”
(…) Con lo anterior, se generó daño al patrimonio del Estado en la suma de $1.294.481.000, correspondiente al valor de la obligación analizada(…) 
(…) el hallazgo se comunica con connotación fiscal, de conformidad con el artículo 6o de la Ley 610 de 2022 y, de acuerdo con los artículos 34 y 35 de Ley 734 de 2002, con presunta incidencia disciplinaria.(…)</t>
    </r>
  </si>
  <si>
    <t>“(…) al no adelantarse las actuaciones procesales que correspondían, como quiera que(…) no se adelantaron las actuaciones tendientes a lograr el pago de la obligación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</si>
  <si>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</si>
  <si>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r>
      <rPr>
        <b/>
        <sz val="12"/>
        <rFont val="Arial"/>
        <family val="2"/>
      </rPr>
      <t>DGI</t>
    </r>
    <r>
      <rPr>
        <sz val="12"/>
        <rFont val="Arial"/>
        <family val="2"/>
      </rPr>
      <t xml:space="preserve">
NC - Subproceso de Administración de Cartera
Direccción de Gestión de Impuestos
Subdirector de Cobranzas y Control Extensivo
DS - Subproceso de Administración de Cartera
Dirección Seccional de Impuestos de Bogotá
División de Cobranzas 
ELABORACIÓN
30122022</t>
    </r>
  </si>
  <si>
    <t>Capacitar a los funcionarios de la División de Cobranzas de la Dirección Seccional de Impuestos de Bogotá en el contenido de actos administrativos y su notificación.</t>
  </si>
  <si>
    <t>Impartir una capacitación sobre el contenido de actos administrativos y su notificación.</t>
  </si>
  <si>
    <r>
      <rPr>
        <b/>
        <sz val="12"/>
        <rFont val="Arial"/>
        <family val="2"/>
      </rPr>
      <t>DGI</t>
    </r>
    <r>
      <rPr>
        <sz val="12"/>
        <rFont val="Arial"/>
        <family val="2"/>
      </rPr>
      <t xml:space="preserve">
Dirección Seccional de Impuestos de Bogotá
División de Cobranzas 
ELABORACIÓN
30122022</t>
    </r>
  </si>
  <si>
    <t>Solicitar a la Dirección de Impuestos se gestione ante Tecnología el desarrollo de la interface entre el  SIPAC y el notificar.</t>
  </si>
  <si>
    <t>Elaborar un informe en donde se evidencian las necesidades de una interfaz que permita que la información que reposa en el notificar sea consistente con la información dispuesta en el SIPAC.</t>
  </si>
  <si>
    <r>
      <rPr>
        <b/>
        <sz val="12"/>
        <rFont val="Arial"/>
        <family val="2"/>
      </rPr>
      <t>DGI</t>
    </r>
    <r>
      <rPr>
        <sz val="12"/>
        <rFont val="Arial"/>
        <family val="2"/>
      </rPr>
      <t xml:space="preserve">
DS - Subproceso de Administración de Cartera
Dirección Seccional de Impuestos de Bogotá
División de Cobranzas
ELABORACIÓN
30122022 </t>
    </r>
  </si>
  <si>
    <t>Informar mensualmente a cada Jefe de GIT, los mandamientos de pago sin fecha de notificación registrada, priorizados de acuerdo con las mejoras de la metodología identificadas en las mesas de trabajo junto con el nivel central.</t>
  </si>
  <si>
    <t>Enviar mensualmente a cada Jefe de  GIT, una base de datos en donde se evidencian los mandamientos de pago sin fecha de notificación registrada.</t>
  </si>
  <si>
    <t>Reporte donde se evidencia el número de mandamientos de pago con fecha de notificación registrada durante el trimestre, priorizados de acuerdo con las mejoras de la metodología identificadas en las mesas de trabajo junto con el nivel central.</t>
  </si>
  <si>
    <t>Informe en donde se evidencia el número de mandamientos de pago con fecha de notificación registrada durante el trimestre.</t>
  </si>
  <si>
    <r>
      <rPr>
        <b/>
        <sz val="12"/>
        <rFont val="Arial"/>
        <family val="2"/>
      </rPr>
      <t>Hallazgo Nro. 7. Investigación de Bienes, Cobro Sanción Independiente, Expediente Nro. 200928615 (D) (F)</t>
    </r>
    <r>
      <rPr>
        <sz val="12"/>
        <rFont val="Arial"/>
        <family val="2"/>
      </rPr>
      <t xml:space="preserve">
“(…) De la evaluación al expediente No. 200928615, contribuyente con NIT 12136637, relacionado con el cobro de la obligación tributaria contenida en la Resolución Sanción No 322412013000036 del 4 de febrero de 2013, (…), se evidencian las siguientes situaciones: 
a)La DSI de Bogotá no adelantó actuaciones de cobro persuasivo como tampoco investigación de bienes del Contribuyente antes del mandamiento de pago No. 20130302006932 (…). 
(…) durante los años 2014, 2015, 2016 y 2017 tampoco se buscaron oportunamente otros bienes del contribuyente, ni se decretaron medidas de embargo de sumas de dinero en los años citados (…)
(…) b) La acción de cobro respecto a esta obligación prescribió, el 25 de diciembre de 2018 (…).
Sin embargo, al 7 de octubre de 2022 aún no se ha proferido la Resolución de Prescripción (…).
Se generó daño al patrimonio del Estado en la suma de $984.560.000 correspondiente al valor de la obligación mencionada (…) 
(…)Se comunica con connotación fiscal y, de conformidad con los artículos 34 y 35 de Ley 734 de 200247, presunta incidencia disciplinaria(…)”</t>
    </r>
  </si>
  <si>
    <t xml:space="preserve">“(…) falta de seguimiento y control para emitir el acto de prescripción oportunamente (…)
(…)falta de gestión y celeridad en la búsqueda de bienes del contribuyente, así como en el decreto de medidas de embargo de manera ágil y oportuna(…)”
</t>
  </si>
  <si>
    <r>
      <rPr>
        <b/>
        <sz val="12"/>
        <rFont val="Arial"/>
        <family val="2"/>
      </rPr>
      <t>DGI</t>
    </r>
    <r>
      <rPr>
        <sz val="12"/>
        <rFont val="Arial"/>
        <family val="2"/>
      </rPr>
      <t xml:space="preserve">
NC - Subproceso de Administración de Cartera
Subdirección de Cobranzas y Control Extensivo
Coordinación de Cobranza
Coordinación y Administración de Aplicativos de Recaudo
DS - Subproceso de Administración de Cartera.
Dirección Seccional de Impuestos de Bogotá.
División de Cobranzas 
ELABORACIÓN
30122022</t>
    </r>
  </si>
  <si>
    <r>
      <rPr>
        <b/>
        <sz val="12"/>
        <rFont val="Arial"/>
        <family val="2"/>
      </rPr>
      <t>DGI</t>
    </r>
    <r>
      <rPr>
        <sz val="12"/>
        <rFont val="Arial"/>
        <family val="2"/>
      </rPr>
      <t xml:space="preserve">
DS -Subproceso de Administración de Cartera
Dirección Seccional de Impuestos de Bogotá
División de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</si>
  <si>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Bogotá
División de Cobranzas
ELABORACIÓN
30122022 </t>
    </r>
  </si>
  <si>
    <r>
      <rPr>
        <b/>
        <sz val="12"/>
        <rFont val="Arial"/>
        <family val="2"/>
      </rPr>
      <t xml:space="preserve">Hallazgo Nro. 8. Oportunidad en la Investigación de Bienes y Medidas Cautelares, Expediente Nro. 201115065 (D) (F)
</t>
    </r>
    <r>
      <rPr>
        <sz val="12"/>
        <rFont val="Arial"/>
        <family val="2"/>
      </rPr>
      <t xml:space="preserve">
“(…)Los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
(…)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
(…)se generó daño al patrimonio del Estado en la suma de $119.618.000, correspondiente al valor de las obligaciones mencionadas(…)
(…)En consecuencia, el presente hallazgo tiene connotación fiscal y, de conformidad con los artículos 34 y 35 de Ley 734 de 200253, presunta incidencia disciplinaria(…)”
</t>
    </r>
  </si>
  <si>
    <t>“(…)falta de gestión y celeridad en la búsqueda de bienes del contribuyente, así como para decretar las medidas de embargo sobre los inmuebles del contribuyente y el vehículo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</si>
  <si>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</si>
  <si>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t>Presentar una propuesta de ajuste a la estructura administrativa de la División de Recaudo y Cobranzas de la Dirección Seccional de Impuestos de Medellin.</t>
  </si>
  <si>
    <t xml:space="preserve">Análisis de la propuesta presentada por la División de Recaudo y Cobranzas de la Dirección Seccional de Impuestos de Medellin </t>
  </si>
  <si>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Medellin
División de Recaudo y  Cobranzas 
ELABORACIÓN
30122022</t>
    </r>
  </si>
  <si>
    <r>
      <rPr>
        <b/>
        <sz val="12"/>
        <rFont val="Arial"/>
        <family val="2"/>
      </rPr>
      <t xml:space="preserve">DGI
</t>
    </r>
    <r>
      <rPr>
        <sz val="12"/>
        <rFont val="Arial"/>
        <family val="2"/>
      </rPr>
      <t>DS - Subproceso de Administración de Cartera.
Dirección Seccional de Impuestos de Medellin
División de Recaudo y Cobranzas 
ELABORACIÓN
30122022</t>
    </r>
  </si>
  <si>
    <r>
      <rPr>
        <b/>
        <sz val="12"/>
        <rFont val="Arial"/>
        <family val="2"/>
      </rPr>
      <t>Hallazgo Nro. 9. Custodia y administración de bienes secuestrados, Expediente Nro. 200404830 del contribuyente identificado con NIT 811026755 (D)</t>
    </r>
    <r>
      <rPr>
        <sz val="12"/>
        <rFont val="Arial"/>
        <family val="2"/>
      </rPr>
      <t xml:space="preserve">
(…)Analizados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
(…)De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
(…)el hallazgo se comunica de conformidad con los artículos 34 y 35 de Ley 734 de 200258, con presunta incidencia disciplinaria.(…)”  
</t>
    </r>
  </si>
  <si>
    <t>“(...)deficiencias en la gestión, en el entendido que la DIAN no realizó seguimiento y control alguno del vehículo aprehendido y entregado al secuestre, y, además, no ha instaurado denuncia de los hechos ocurridos con el fin de la recuperación del bien (…)”</t>
  </si>
  <si>
    <r>
      <t>DGI</t>
    </r>
    <r>
      <rPr>
        <sz val="12"/>
        <rFont val="Arial"/>
        <family val="2"/>
      </rPr>
      <t xml:space="preserve">
NC - Subproceso Innovacion y Tecnologia
Direccion de Gestion de Innovacion y Tecnologia
Subdireccion de Innovacion y Proyectos
Subdireccion de Soluciones y Desarrollo</t>
    </r>
  </si>
  <si>
    <r>
      <rPr>
        <b/>
        <sz val="12"/>
        <rFont val="Arial"/>
        <family val="2"/>
      </rPr>
      <t>DGI</t>
    </r>
    <r>
      <rPr>
        <sz val="12"/>
        <rFont val="Arial"/>
        <family val="2"/>
      </rPr>
      <t xml:space="preserve">
Dirección Seccional de Impuestos de Medellin
División de Recaudo y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</si>
  <si>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Administracion de Cartera
Dirección Seccional de Impuestos de Medellin
División de Recaudo y  Cobranzas
ELABORACIÓN
30122022</t>
    </r>
  </si>
  <si>
    <t>Correo electrónico</t>
  </si>
  <si>
    <r>
      <rPr>
        <b/>
        <sz val="12"/>
        <rFont val="Arial"/>
        <family val="2"/>
      </rPr>
      <t>DGI</t>
    </r>
    <r>
      <rPr>
        <sz val="12"/>
        <rFont val="Arial"/>
        <family val="2"/>
      </rPr>
      <t xml:space="preserve">
DS - Subproceso de Administración de Cartera
Dirección Seccional de Impuestos de Medellin
División de Recaudo y Cobranzas 
ELABORACIÓN
30122022</t>
    </r>
  </si>
  <si>
    <r>
      <rPr>
        <b/>
        <sz val="12"/>
        <rFont val="Arial"/>
        <family val="2"/>
      </rPr>
      <t xml:space="preserve">Hallazgo Nro. 10. Expedientes Nro. 201500860 NIT. 900419548, 2003035320 NIT. 802014863. (D)
</t>
    </r>
    <r>
      <rPr>
        <sz val="12"/>
        <rFont val="Arial"/>
        <family val="2"/>
      </rPr>
      <t xml:space="preserve">
“(…)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El hallazgo se registra con presunta incidencia disciplinaria, de conformidad con los artículos 34 y 35 de Ley 734 de 200262 (vigente hasta 28 de marzo de 2022), derogada por la Ley 1952 de 2019.(…)”</t>
    </r>
  </si>
  <si>
    <t>“(…)deficiencias relacionadas con la investigación de bienes que debió surtirse a fin de lograr el pago de las obligaciones (…)”</t>
  </si>
  <si>
    <t>Ejecución del procedimiento de investigación de bienes PR-COT-0326</t>
  </si>
  <si>
    <t>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t>
  </si>
  <si>
    <t>FT-COT-2263 Solicitud de investigación de bienes, FT-COT-2264 Control investigación de bienes, informe de control y seguimiento</t>
  </si>
  <si>
    <r>
      <rPr>
        <b/>
        <sz val="12"/>
        <rFont val="Arial"/>
        <family val="2"/>
      </rPr>
      <t xml:space="preserve">DGI
</t>
    </r>
    <r>
      <rPr>
        <sz val="12"/>
        <rFont val="Arial"/>
        <family val="2"/>
      </rPr>
      <t>DS - Subproceso de Administración de Cartera</t>
    </r>
    <r>
      <rPr>
        <b/>
        <sz val="12"/>
        <rFont val="Arial"/>
        <family val="2"/>
      </rPr>
      <t xml:space="preserve">
</t>
    </r>
    <r>
      <rPr>
        <sz val="12"/>
        <rFont val="Arial"/>
        <family val="2"/>
      </rPr>
      <t xml:space="preserve">Dirección Seccional de Impuestos de Barranquilla 
División Recaudo y Cobranzas    </t>
    </r>
    <r>
      <rPr>
        <b/>
        <sz val="12"/>
        <rFont val="Arial"/>
        <family val="2"/>
      </rPr>
      <t xml:space="preserve">                                          </t>
    </r>
    <r>
      <rPr>
        <sz val="12"/>
        <rFont val="Arial"/>
        <family val="2"/>
      </rPr>
      <t xml:space="preserve">
ELABORACIÓN
30122022</t>
    </r>
  </si>
  <si>
    <r>
      <rPr>
        <b/>
        <sz val="12"/>
        <rFont val="Arial"/>
        <family val="2"/>
      </rPr>
      <t xml:space="preserve">Hallazgo Nro. 11. Expediente 2012531450 Prescripción de obligación en etapa persuasiva NIT. 900531962. (D)(F)
</t>
    </r>
    <r>
      <rPr>
        <sz val="12"/>
        <rFont val="Arial"/>
        <family val="2"/>
      </rPr>
      <t xml:space="preserve">
“(…)De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
(…) Con lo anterior, se generó daño al patrimonio del Estado en la suma de $141.691.000 (…)
(…)El hallazgo se comunica con incidencia fiscal al tenor de lo dispuesto en el artículo 6º de la Ley 610 de 2000 y con presunta incidencia disciplinaria conforme a lo dispuesto en los artículos 34 y 35 de Ley 734 de 2002”.(…)”</t>
    </r>
  </si>
  <si>
    <t>“(…) falta de celeridad y eficacia en las acciones adelantadas frente al deudor y el incumplimiento de las normas y procedimientos aplicables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</si>
  <si>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</si>
  <si>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Bogotá
División de Cobranzas
ELABORACIÓN
30122022</t>
    </r>
  </si>
  <si>
    <t>Informar mensualmente a cada Jefe de GIT, los expedientes de cobro sin investigación de bienes, priorizados de acuerdo con las mejoras de la metodología identificadas en las mesas de trabajo junto con el nivel central.</t>
  </si>
  <si>
    <t>Enviar mensualmente a cada Jefe de GIT, una base en datos en donde se evidencian los expedientes de cobro sin investigaciones de bienes.</t>
  </si>
  <si>
    <t>Reporte en donde se evidencia el número de expedientes de cobro con investigaciones de bienes realizadas durante el trimestre, priorizados de acuerdo con las mejoras de la metodología identificadas en las mesas de trabajo junto con el nivel central.</t>
  </si>
  <si>
    <t>Informe en donde se evidencia el número de expedientes de cobro a los que se les realizó investigaciones de bienes durante el trimestre.</t>
  </si>
  <si>
    <r>
      <rPr>
        <b/>
        <sz val="12"/>
        <rFont val="Arial"/>
        <family val="2"/>
      </rPr>
      <t>Hallazgo Nro. 12. Gestión de cobro Expediente Nro. 201103469 (F) (D)</t>
    </r>
    <r>
      <rPr>
        <sz val="12"/>
        <rFont val="Arial"/>
        <family val="2"/>
      </rPr>
      <t xml:space="preserve">
“(…)Pese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
(…)Así las cosas, no se dispone de la resolución de prescripción, no obstante, las obligaciones se encuentran prescritas(…)
(…)se generó daño al patrimonio del Estado en la suma de $198.577.602 correspondiente al valor de las obligaciones mencionadas más la actualización e intereses(…)
(…)En consecuencia, el presente hallazgo se comunica con connotación fiscal y, de conformidad con los artículos 34 y 35 de Ley 734 de 2002, presunta incidencia disciplinaria(…)”.  </t>
    </r>
  </si>
  <si>
    <t>“(…)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t>
  </si>
  <si>
    <r>
      <rPr>
        <b/>
        <sz val="12"/>
        <rFont val="Arial"/>
        <family val="2"/>
      </rPr>
      <t>DGI</t>
    </r>
    <r>
      <rPr>
        <sz val="12"/>
        <rFont val="Arial"/>
        <family val="2"/>
      </rPr>
      <t xml:space="preserve">
DS - Subproceso Administracion de Cartera
Dirección Seccional de Impuestos de Medellin
División de Recaudo y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</si>
  <si>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</si>
  <si>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 xml:space="preserve">DGI
</t>
    </r>
    <r>
      <rPr>
        <sz val="12"/>
        <rFont val="Arial"/>
        <family val="2"/>
      </rPr>
      <t>DS - Subproceso de Administración de Cartera
Dirección Seccional de Impuestos de Medellin
División de Recaudo y Cobranzas
ELABORACIÓN
30122022</t>
    </r>
  </si>
  <si>
    <r>
      <rPr>
        <b/>
        <sz val="12"/>
        <rFont val="Arial"/>
        <family val="2"/>
      </rPr>
      <t xml:space="preserve"> Hallazgo Nro. 13. Expediente nro. 201416563 NIT. 890926272. Embargo y secuestro de bienes. (D) (F)
</t>
    </r>
    <r>
      <rPr>
        <sz val="12"/>
        <rFont val="Arial"/>
        <family val="2"/>
      </rPr>
      <t xml:space="preserve">
“(…)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
(…) se generó daño al patrimonio del Estado en la suma de $450.157.661,
En consecuencia, el hallazgo se registra con connotación fiscal, de conformidad con el artículo 6º de la Ley 610 de 2022 y, de acuerdo con los artículos 34 y 35 de Ley 734 de 2002, con presunta incidencia disciplinaria(…)” </t>
    </r>
  </si>
  <si>
    <t>“(…) no se adelantó en los términos dispuestos por el Estatuto Tributario, los procedimientos dispuestos por la DIAN y normatividad aplicable(…)”</t>
  </si>
  <si>
    <t>convocar y participar en las mesas de trabajo cuatrimestrales junto con el nivel central, en donde se expongan las dificultades y necesidades puntuales en aras de cumplir con lo establecido en el plan de cobro 2023.</t>
  </si>
  <si>
    <r>
      <rPr>
        <b/>
        <sz val="12"/>
        <rFont val="Arial"/>
        <family val="2"/>
      </rPr>
      <t>DGI</t>
    </r>
    <r>
      <rPr>
        <sz val="12"/>
        <rFont val="Arial"/>
        <family val="2"/>
      </rPr>
      <t xml:space="preserve">
DS -  Subproceso Administracion de Cartera
Dirección Seccional de Impuestos de Medellin
División de Recaudo y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</si>
  <si>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Administración de Cartera
Dirección Seccional de Impuestos de Medellin
División de Recaudo y  Cobranzas 
ELABORACIÓN
30122022</t>
    </r>
  </si>
  <si>
    <r>
      <rPr>
        <b/>
        <sz val="12"/>
        <rFont val="Arial"/>
        <family val="2"/>
      </rPr>
      <t>DGI</t>
    </r>
    <r>
      <rPr>
        <sz val="12"/>
        <rFont val="Arial"/>
        <family val="2"/>
      </rPr>
      <t xml:space="preserve">
DS - Subproceso de Administración de Cartera
Dirección Seccional de Impuestos de Medellin
División de Recaudo y Cobranzas
ELABORACIÓN
30122022</t>
    </r>
  </si>
  <si>
    <r>
      <rPr>
        <b/>
        <sz val="12"/>
        <rFont val="Arial"/>
        <family val="2"/>
      </rPr>
      <t xml:space="preserve">Hallazgo Nro. 14. Garantías reales de las Facilidades de Pago del Art. 45 Ley 2155/2021 (D)
</t>
    </r>
    <r>
      <rPr>
        <sz val="12"/>
        <rFont val="Arial"/>
        <family val="2"/>
      </rPr>
      <t xml:space="preserve">
“(…)En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La totalidad de las facilidades relacionadas con los NITs referidos, fueron solicitadas y aprobadas con un plazo superior a 12 meses, por lo cual se requería el respaldo de una garantía conforme a lo dispuesto en el Art. 814 del ET. 
(…)Sin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
(…)El presente hallazgo tiene presunta incidencia disciplinaria, de conformidad con los artículos 34 y 35 de Ley 734 de 2002 76 (vigente hasta 28 de marzo de 2022), derogada por la Ley 1952 de 2019(…)”</t>
    </r>
  </si>
  <si>
    <t>“(…) deficiencias en la aplicación de las medidas de control por parte de la DSI Bogotá , para garantizar el otorgamiento de las facilidades de pago con el cumplimiento de las condiciones establecidas en la normativa y procedimientos antes descritos  (…)”</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</si>
  <si>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Bogotá
División de Cobranzas
ELABORACIÓN
30122022
</t>
    </r>
  </si>
  <si>
    <r>
      <rPr>
        <b/>
        <sz val="12"/>
        <rFont val="Arial"/>
        <family val="2"/>
      </rPr>
      <t>DGI</t>
    </r>
    <r>
      <rPr>
        <sz val="12"/>
        <rFont val="Arial"/>
        <family val="2"/>
      </rPr>
      <t xml:space="preserve">
DS -  Subproceso Administracion de Cartera
Dirección Seccional de Impuestos de Bogotá
División de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</si>
  <si>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Bogotá
División de Cobranzas
ELABORACIÓN
30122022</t>
    </r>
  </si>
  <si>
    <t>Revisar los procedimientos: PR-COT-0272 Facilidades de pago, PR-COT-0424 Facilidades de pago consagradas en normas transitorias y el Instructivo de garantías IN-COT-0070, sus actividades, frecuencia y términos establecidos.</t>
  </si>
  <si>
    <t>Elaborar un informe con los resultados obtenidos de la revisión efectuada a los procedimientos e instructivo referenciados, y proponer los ajustes requeridos.</t>
  </si>
  <si>
    <r>
      <rPr>
        <b/>
        <sz val="12"/>
        <rFont val="Arial"/>
        <family val="2"/>
      </rPr>
      <t xml:space="preserve">DGI
</t>
    </r>
    <r>
      <rPr>
        <sz val="12"/>
        <rFont val="Arial"/>
        <family val="2"/>
      </rPr>
      <t>DS -  Subproceso Administracion de Cartera
Dirección Seccional de Impuestos de Bogotá
División de Cobranzas
ELABORACIÓN
30122022</t>
    </r>
  </si>
  <si>
    <t xml:space="preserve">Liderar mesas de trabajo para revision de terminos de cumplimiento en los procedimientos,  analizando la dependencia de órganos externos para el perfeccionamiento de la garantía.
</t>
  </si>
  <si>
    <t>Programar mesa de trabajo con el nivel central, en donde se exponen los resultados obtenidos de las revisiones de los procedimientos, y las posibilidades de ajustar los términos de cumplimiento.</t>
  </si>
  <si>
    <t>Memoria de la mesa de trabajo realizada.</t>
  </si>
  <si>
    <r>
      <rPr>
        <b/>
        <sz val="12"/>
        <rFont val="Arial"/>
        <family val="2"/>
      </rPr>
      <t xml:space="preserve"> Hallazgo Nro. 15. Aplicación Depósitos de Títulos Judiciales (D)</t>
    </r>
    <r>
      <rPr>
        <sz val="12"/>
        <rFont val="Arial"/>
        <family val="2"/>
      </rPr>
      <t xml:space="preserve">
“(…)Se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
(..)con corte a 31 de diciembre de 2021, presentan datos erróneos, ya que para los siguientes títulos ya se profirió Auto de conversión, endoso, aplicación y fraccionamiento antes del 31 de diciembre de 2021 (…)
(…)El presente hallazgo tiene presunta incidencia disciplinaria, de conformidad con los artículos 34 y 35 de Ley 734 de 2002 81 (vigente hasta 28 de marzo de 2022), derogada por la Ley 1952 de 2019(…)”
</t>
    </r>
  </si>
  <si>
    <t>“(…)falta de depuración y por la baja gestión en el desarrollo de las actividades establecidas en el procedimiento de Administración de Depósitos Judiciales(…)
(…)falta de controles efectivos en el procedimiento de cobro coactivo y deficiencias en la actualización de las bases de datos de la DIAN(…)”</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</si>
  <si>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Bogotá
División de Cobranzas 
ELABORACIÓN
30122022</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</si>
  <si>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</si>
  <si>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rPr>
        <b/>
        <sz val="12"/>
        <rFont val="Arial"/>
        <family val="2"/>
      </rPr>
      <t>DGI</t>
    </r>
    <r>
      <rPr>
        <sz val="12"/>
        <rFont val="Arial"/>
        <family val="2"/>
      </rPr>
      <t xml:space="preserve">
DS -  Subproceso Administracion de Cartera
Dirección Seccional de Impuestos de Bogotá
División de Cobranzas 
ELABORACIÓN
30122022</t>
    </r>
  </si>
  <si>
    <t>Elaborar un estudio en donde se identifique el número de  funcionarios requeridos para gestionar el 100% de los TDJ de la vigencia 2022 y anteriores.</t>
  </si>
  <si>
    <t>Informe en donde se evidencia el recurso humano necesario para gestionar el 100% de los TDJ de la vigencia 2022 y anteriores.</t>
  </si>
  <si>
    <t>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t>
  </si>
  <si>
    <t>Elaborar un informe con los resultados obtenidos de la revisión efectuada al procedimiento referenciado y proponer los ajustes requeridos.</t>
  </si>
  <si>
    <t xml:space="preserve">Informar mensualmente a cada Jefe de GIT los TDJ anteriores a 2022 sin gestionar, priorizados de acuerdo con las mejoras de la metodología identificadas en las mesas de trabajo junto con el nivel central.
</t>
  </si>
  <si>
    <t>Enviar mensualmente a cada Jefe de GIT, una base en datos en donde se evidencian los TDJ anteriores a 2022 sin gestionar.</t>
  </si>
  <si>
    <t>Reporte donde se evidencia el número de TDJ anteriores a 2022 que se van a gestionar  durante el período, priorizados de acuerdo con las mejoras de la metodología identificadas en las mesas de trabajo junto con el nivel central.</t>
  </si>
  <si>
    <t>Informe en donde se evidencia el número de TDJ anteriores a 2022 gestionados durante el trimestre.</t>
  </si>
  <si>
    <r>
      <rPr>
        <b/>
        <sz val="12"/>
        <rFont val="Arial"/>
        <family val="2"/>
      </rPr>
      <t xml:space="preserve"> Hallazgo Nro. 16. Saldos de obligaciones cobro coactivo
</t>
    </r>
    <r>
      <rPr>
        <sz val="12"/>
        <rFont val="Arial"/>
        <family val="2"/>
      </rPr>
      <t xml:space="preserve">
“(…) En la DIAN se tramitó el expediente de cobro coactivo Nro. 200329610 del contribuyente identificado con NIT 890900107, por medio del cual se cobraron las obligaciones correspondientes al impuesto sobre las ventas –IVA de los años gravables 2014 periodo 2, 2015 periodo 1 y 2.(…)
(…)Se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
(…)Ahora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t>
    </r>
  </si>
  <si>
    <t>“(..)Deficiencias en la comunicación entre las diferentes dependencias de la entidad, donde den cuenta del inicio, ejecución y terminación del proceso(…)”</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</si>
  <si>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</si>
  <si>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 xml:space="preserve">Hallazgo Nro. 17. Expedición Resolución que ordena seguir adelante la ejecución de los expedientes 201103469, 199901896, 201016997 y 200810022 (D)
</t>
    </r>
    <r>
      <rPr>
        <sz val="12"/>
        <rFont val="Arial"/>
        <family val="2"/>
      </rPr>
      <t xml:space="preserve">
“(…) Expediente Nro. 201103469 (…)Se profirió Mandamiento de Pago Nro. 20160302001602 de fecha 20 de abril de 2016, notificado personalmente el 03 de mayo de 2016, en el cual se incluyeron las siguientes obligaciones  
(…)Y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 Expediente Nro. 200810022 (…)La Resolución que ordena seguir adelante la ejecución Nro. 20170309002063 fue proferida el 7 de septiembre de 2017, notificada el 19 de septiembre de 2017, cuatro años después de notificado el mandamiento de pago.(…)  
En consecuencia, el hallazgo se registra con presunta incidencia disciplinaria, de conformidad con los artículos 34 y 35 de Ley 734 de 2002(…)”  
</t>
    </r>
  </si>
  <si>
    <t>“(…)falta de control, deficiencias en la gestión del proceso de cobro coactivo entre la notificación del mandamiento de pago y la expedición y notificación de la resolución que ordena seguir adelante con la ejecución(…)</t>
  </si>
  <si>
    <r>
      <rPr>
        <b/>
        <sz val="12"/>
        <rFont val="Arial"/>
        <family val="2"/>
      </rPr>
      <t>DGI</t>
    </r>
    <r>
      <rPr>
        <sz val="12"/>
        <rFont val="Arial"/>
        <family val="2"/>
      </rPr>
      <t xml:space="preserve">
NC -  Subproceso Administracion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</si>
  <si>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</si>
  <si>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</si>
  <si>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 xml:space="preserve">Hallazgo Nro. 18 Consistencia estado obligaciones cobro coactivo (D)
</t>
    </r>
    <r>
      <rPr>
        <sz val="12"/>
        <rFont val="Arial"/>
        <family val="2"/>
      </rPr>
      <t xml:space="preserve">
“(…) Analizado el expediente Nro. 200428000 correspondiente al contribuyente identificado con NIT 8300009816, se estableció que con relación a obligaciones de los años 2004 a 2012 se decreta medida de embargo de sumas de dinero, el 02 de mayo de 2012(…) 
(…) No se registran actuaciones en SIPAC posteriores a las gestiones relacionadas con la facilidad de pago anteriormente indicada, vinculada a obligaciones previas a las obligaciones objeto de análisis (…).
(…) En el expediente físico obra mandamiento de pago Nro. 000050 del 22 de febrero de 2019 (folio 281), el cual fue expedido de manera manual y no afectó el aplicativo de cobro SIPAC, es decir, el acto administrativo no se reflejó en el sistema (…)
(…)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
(…) En consulta efectuada en el aplicativo SIPAC respecto al estado de las obligaciones relacionadas ventas 2013, 2014 y 2015, las mismas se reflejan canceladas con saldo cero (0) (…).
(…)En consulta efectuada al Servicio Informático Electrónico de la Obligación Financiera las obligaciones relacionadas con Ventas 2013, 2014 y 2015 y Renta CREE 2014 se muestran “Al día” con saldo de obligación cero (0). 
(…) presunta incidencia disciplinaria, de conformidad con los artículos 34 y 35 de Ley 734 de 2002(…)”
</t>
    </r>
  </si>
  <si>
    <t>“(…)deficiencias en la aplicación de procedimientos de investigación de bienes encaminados a garantizar las obligaciones vinculadas(…)
(…)deficiencias en la gestión en la administración de los aplicativos y sistemas de información y servicios digitales, para el proceso de administración de cartera(…)</t>
  </si>
  <si>
    <t xml:space="preserve">Informar mensualmente a cada Jefe de GIT los actos administrativos para cobro que se encuentran por fuera de los aplicativos, priorizados de acuerdo con las mejoras de la metodología identificadas en las mesas de trabajo junto con el nivel central.
</t>
  </si>
  <si>
    <t>Enviar mensualmente a cada Jefe de GIT, una base de datos en donde se evidencian los actos administrativos para cobro que se encuentran por fuera de los aplicativos.</t>
  </si>
  <si>
    <r>
      <rPr>
        <b/>
        <sz val="12"/>
        <rFont val="Arial"/>
        <family val="2"/>
      </rPr>
      <t xml:space="preserve">DGI
</t>
    </r>
    <r>
      <rPr>
        <sz val="12"/>
        <rFont val="Arial"/>
        <family val="2"/>
      </rPr>
      <t>DS - Subproceso de Administración de Cartera
Dirección Seccional de Impuestos de Bogotá
División de Cobranzas
ELABORACIÓN
30122022</t>
    </r>
  </si>
  <si>
    <t>Reporte donde se evidencia el número de actos administrativos con gestión de cobro que se encuentran por fuera de los aplicativos durante el trimestre, priorizados de acuerdo con las mejoras de la metodología identificadas en las mesas de trabajo junto con el nivel central.</t>
  </si>
  <si>
    <t>Informe en donde se evidencia el número de actos administrativos con gestión de cobro que se encuentran por fuera de los aplicativos durante el trimestre.</t>
  </si>
  <si>
    <r>
      <rPr>
        <b/>
        <sz val="12"/>
        <rFont val="Arial"/>
        <family val="2"/>
      </rPr>
      <t>DGI</t>
    </r>
    <r>
      <rPr>
        <sz val="12"/>
        <rFont val="Arial"/>
        <family val="2"/>
      </rPr>
      <t xml:space="preserve">
DS - Subproceso de Administración de Cartera.
Dirección Seccional de Impuestos de Bogotá
División de Cobranzas
ELABORACIÓN
30122022</t>
    </r>
  </si>
  <si>
    <t>Auditoria de Cumplimiento Intersectorial Estampilla pro Universidad Nacional de Colombia y demás universidades públicas. Vigencias 2014 a junio 30 de 2022</t>
  </si>
  <si>
    <t xml:space="preserve">17  03 004   </t>
  </si>
  <si>
    <r>
      <rPr>
        <b/>
        <sz val="12"/>
        <rFont val="Arial"/>
        <family val="2"/>
      </rPr>
      <t xml:space="preserve">HALLAZGO No. 16 REGISTRO OBLIGACIONES ESTAMPILLA HERRAMIENTA OBLIGA </t>
    </r>
    <r>
      <rPr>
        <sz val="12"/>
        <rFont val="Arial"/>
        <family val="2"/>
      </rPr>
      <t xml:space="preserve">
“El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
(…)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t>
    </r>
  </si>
  <si>
    <t>“(…)deficiencias en la identificación, registro, seguimiento y control de los expedientes contentivos de obligaciones sujetas a cobro, así como inobservancia de los lineamientos para la utilización de la solución tecnológica adoptada.(…)”</t>
  </si>
  <si>
    <t>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</si>
  <si>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t>
    </r>
  </si>
  <si>
    <t>18  01 00</t>
  </si>
  <si>
    <t>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t>
  </si>
  <si>
    <t>“(…)debilidades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t>
  </si>
  <si>
    <t>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t>
  </si>
  <si>
    <t>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t>
  </si>
  <si>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ELABORACIÓN 19062023
</t>
    </r>
  </si>
  <si>
    <t>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t>
  </si>
  <si>
    <t>Plan de Trabajo aprobado</t>
  </si>
  <si>
    <t>Aprobar e implentar  la realización de ajustes y/o alternativas de solución de las fallas identificadas en los   servicios informaticos que proveen información al SIE de Contabilidad.</t>
  </si>
  <si>
    <t>Acta de aprobación  Formato de aceptación puesta en producción</t>
  </si>
  <si>
    <t>Realizar los ajustes contables a que haya lugar, derivados de las actualizaciones a los Sistemas de información</t>
  </si>
  <si>
    <t>Comprobantes de contabilidad</t>
  </si>
  <si>
    <t>17  01 01</t>
  </si>
  <si>
    <t>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t>
  </si>
  <si>
    <t>“(…)La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t>
  </si>
  <si>
    <t>Control a la generación de las actuaciones propias del proceso de cobro en los expediente de gestión manual</t>
  </si>
  <si>
    <t>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t>
  </si>
  <si>
    <t>Informe gerencial que contenga claramente los objetivos, metodologia, muestra seleccionada, conclusiones y medidas de control ejecutadas</t>
  </si>
  <si>
    <r>
      <rPr>
        <b/>
        <sz val="12"/>
        <rFont val="Arial"/>
        <family val="2"/>
      </rPr>
      <t xml:space="preserve">DGI </t>
    </r>
    <r>
      <rPr>
        <sz val="12"/>
        <rFont val="Arial"/>
        <family val="2"/>
      </rPr>
      <t xml:space="preserve">
DS - Subproceso de Administracion de Cartera Dirección 
Seccional de Impuestos de Barranquilla  
Jefe de División de Recaudo y Cobranzas 
ELABORACIÓN 19062023</t>
    </r>
  </si>
  <si>
    <t>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t>
  </si>
  <si>
    <t>“(…)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t>
  </si>
  <si>
    <t>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t>
  </si>
  <si>
    <t>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t>
  </si>
  <si>
    <t>Acta de Memoria de las mesas de trabajo realizadas en donde se especifiquen los compromisos, responsables y fechas de cumplimientos</t>
  </si>
  <si>
    <r>
      <rPr>
        <b/>
        <sz val="12"/>
        <rFont val="Arial"/>
        <family val="2"/>
      </rPr>
      <t xml:space="preserve">DGI </t>
    </r>
    <r>
      <rPr>
        <sz val="12"/>
        <rFont val="Arial"/>
        <family val="2"/>
      </rPr>
      <t xml:space="preserve">
DS - Subproceso Administracion de Cartera 
Dirección Seccional de Impuestos de Bogotá
Jefe de División de Cobranzas  
ELABORACIÓN 19062023</t>
    </r>
  </si>
  <si>
    <t>“(…)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t>
  </si>
  <si>
    <t xml:space="preserve">17  01 007   </t>
  </si>
  <si>
    <r>
      <rPr>
        <b/>
        <sz val="12"/>
        <rFont val="Arial"/>
        <family val="2"/>
      </rPr>
      <t>HALLAZGO No. 3. Cartera de Arancel e Iva Externo (A)</t>
    </r>
    <r>
      <rPr>
        <sz val="12"/>
        <rFont val="Arial"/>
        <family val="2"/>
      </rPr>
      <t xml:space="preserve">
“La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
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
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
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Los saldos reflejados en la Contabilidad de la DIAN Función Recaudadora, de los terceros seleccionados en la muestra de las Cuentas por Cobrar por concepto de Arancel e IVA Externo (…)
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
</t>
    </r>
  </si>
  <si>
    <t>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t>
  </si>
  <si>
    <t>Implementar una solución informática que permita disponer de información controlada con relevancia contable, a través del monitoreo y control del flujo de documentos que ingresan y salen de la totalidad de los sistemas de la Entidad y que afectan el sistema de contabilidad.</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</si>
  <si>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</si>
  <si>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Administración de Cartera
Dirección de Gestión de Impuestos 
Subdireccion de Cobranzas y Control Extensivo 
Coordinación de Cobranzas 
Subproceso  Recaudo-Devoluciones 
Subdirección de Recaudo 
Coordinación de Administración de Aplicativos de  Impuestos 
Coordinación de Contabilidad de la Función Recaudadora                                                           
NC - Subproceso Operación Aduanera
Dirección de Gestión de Aduanas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</si>
  <si>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Administración de Cartera
Dirección de Gestión de Impuestos 
Subdireccion de Cobranzas y Control Extensivo 
Coordinación de Cobranzas 
Subproceso  Recaudo-Devoluciones 
Subdirección de Recaudo 
Coordinación de Administración de Aplicativos de  Impuestos 
Coordinación de Contabilidad de la Función Recaudadora                                                           
NC - Subproceso Operación Aduanera
Dirección de Gestión de Aduanas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</si>
  <si>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</si>
  <si>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t xml:space="preserve">17  02 009   </t>
  </si>
  <si>
    <r>
      <rPr>
        <b/>
        <sz val="12"/>
        <rFont val="Arial"/>
        <family val="2"/>
      </rPr>
      <t>Hallazgo No. 7 Saldos por terceros (A)</t>
    </r>
    <r>
      <rPr>
        <sz val="12"/>
        <rFont val="Arial"/>
        <family val="2"/>
      </rPr>
      <t xml:space="preserve">
(…)Del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
•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t>
    </r>
  </si>
  <si>
    <t>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t>
  </si>
  <si>
    <t>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t>
  </si>
  <si>
    <r>
      <t xml:space="preserve">DGI
</t>
    </r>
    <r>
      <rPr>
        <sz val="12"/>
        <rFont val="Arial"/>
        <family val="2"/>
      </rPr>
      <t>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NC - Subproceso Innovación y Tecnología
Dirección de Gestión de Innovación y Tecnología
Subdirección de Innovación y Proyectos
Subdirección de Soluciones y Desarrollo</t>
    </r>
  </si>
  <si>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t>
  </si>
  <si>
    <t>Aprobar e implementar  la realización de ajustes y/o alternativas de solución de las fallas identificadas en los servicios informáticos que proveen información al SIE de Contabilidad.</t>
  </si>
  <si>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t>
    </r>
  </si>
  <si>
    <r>
      <rPr>
        <b/>
        <sz val="12"/>
        <rFont val="Arial"/>
        <family val="2"/>
      </rPr>
      <t>DGI</t>
    </r>
    <r>
      <rPr>
        <sz val="12"/>
        <rFont val="Arial"/>
        <family val="2"/>
      </rPr>
      <t xml:space="preserve">
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t>
    </r>
  </si>
  <si>
    <r>
      <rPr>
        <b/>
        <sz val="12"/>
        <rFont val="Arial"/>
        <family val="2"/>
      </rPr>
      <t>DGI</t>
    </r>
    <r>
      <rPr>
        <sz val="12"/>
        <rFont val="Arial"/>
        <family val="2"/>
      </rPr>
      <t xml:space="preserve">
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t>
    </r>
  </si>
  <si>
    <r>
      <t xml:space="preserve">DGI
</t>
    </r>
    <r>
      <rPr>
        <sz val="12"/>
        <rFont val="Arial"/>
        <family val="2"/>
      </rPr>
      <t>NC - Subproceso Innovación y Tecnología
Dirección de Gestión de Innovación y Tecnología
Subdirección de Innovación y Proyectos
Subdirección de Soluciones y Desarrollo</t>
    </r>
  </si>
  <si>
    <r>
      <t xml:space="preserve">DGI
</t>
    </r>
    <r>
      <rPr>
        <sz val="12"/>
        <rFont val="Arial"/>
        <family val="2"/>
      </rPr>
      <t>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t>
    </r>
  </si>
  <si>
    <t>Realizar los ajustes contables a que haya lugar, derivados del reconocimento de certificaciones de pago de impuestos con obras</t>
  </si>
  <si>
    <t>Reconocer las certificaciones de pago de impuestos por obras</t>
  </si>
  <si>
    <t>Hoja de trabajo de las operaciones recíprocas y formatos 2701 correspondientes</t>
  </si>
  <si>
    <r>
      <t xml:space="preserve">DGI
</t>
    </r>
    <r>
      <rPr>
        <sz val="12"/>
        <rFont val="Arial"/>
        <family val="2"/>
      </rPr>
      <t xml:space="preserve">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Dirección operativa de grandes contribuyentes                                                                            Dirección seccional de impuestos de Bogotá
</t>
    </r>
  </si>
  <si>
    <r>
      <rPr>
        <b/>
        <sz val="12"/>
        <rFont val="Arial"/>
        <family val="2"/>
      </rPr>
      <t>Hallazgo No. 8 Proceso de cobro – NIT 805001015 (F-D)</t>
    </r>
    <r>
      <rPr>
        <sz val="12"/>
        <rFont val="Arial"/>
        <family val="2"/>
      </rPr>
      <t xml:space="preserve">
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
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
Adicionalmente, omitió el deber de dar traslado a las autoridades competentes con respecto a las posibles conductas punibles relacionadas con el Impuesto sobre las Ventas - IVA y la Retención en la fuente, pues en el expediente únicamente se encuentran oficios de advertencia. 
(…)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
</t>
    </r>
  </si>
  <si>
    <t>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t>
  </si>
  <si>
    <t xml:space="preserve">Capacitar a los funcionarios de la División de Cobranzas de la Dirección Seccional de Impuestos de Bogotá en los procedimientos de cobro persuasivo, coactivo, y deudores solidarios, Procesos especiales- </t>
  </si>
  <si>
    <t xml:space="preserve">Realizar  capacitación (3) a toda la División de Cobranzas sobre los procedimientos de cobro persuasivo, coactivo, vinculación de deudores solidarios y Procesos Especiales. </t>
  </si>
  <si>
    <t>Registro de asistencia a capacitación y formulario de evaluación de esta.</t>
  </si>
  <si>
    <r>
      <rPr>
        <b/>
        <sz val="12"/>
        <rFont val="Arial"/>
        <family val="2"/>
      </rPr>
      <t>DGI</t>
    </r>
    <r>
      <rPr>
        <sz val="12"/>
        <rFont val="Arial"/>
        <family val="2"/>
      </rPr>
      <t xml:space="preserve">
NC - Subproceso de Administración de Cartera
Subdirección de Cobranzas y Control Extensivo
Coordinación de Cobranzas
DS - Subproceso de Administración de Cartera.
Dirección Seccional de Impuestos de Bogotá.
División de Cobranzas </t>
    </r>
  </si>
  <si>
    <t>Realizar visitas de supervision y autoevaluacion a diferentes Direcciones Seccionales referidas a la gestion de cobro de deudores solidarios y/o subsidiarios</t>
  </si>
  <si>
    <t>Efectuar auditoria fisica o virtual para verificar la aplicación de los procedimientos de administracion de cartera referidos a gestion de cobro de deudores solidarios y/o Subsidiarios en 4 direcciones seccionales</t>
  </si>
  <si>
    <t xml:space="preserve">informes de auditoria realizada
</t>
  </si>
  <si>
    <r>
      <rPr>
        <b/>
        <sz val="12"/>
        <rFont val="Arial"/>
        <family val="2"/>
      </rPr>
      <t>DGI</t>
    </r>
    <r>
      <rPr>
        <sz val="12"/>
        <rFont val="Arial"/>
        <family val="2"/>
      </rPr>
      <t xml:space="preserve">
NC - Subproceso de Administración de Cartera
Subdirección de Cobranzas y Control Extensivo
Coordinación de Cobranzas
</t>
    </r>
  </si>
  <si>
    <t>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t>
  </si>
  <si>
    <t>Informar mensualmente a los Jefes de GIT, los contribuyentes con posibles deudores solidarios que deben ser vinculados al  Proceso Administrativo de cobro coactivo y las obligaciones respecto de las que no se les ha generado el oficio persuasivo penalizable.</t>
  </si>
  <si>
    <t>Reporte mensual de la gestión realizada.</t>
  </si>
  <si>
    <r>
      <rPr>
        <b/>
        <sz val="12"/>
        <rFont val="Arial"/>
        <family val="2"/>
      </rPr>
      <t>DGI</t>
    </r>
    <r>
      <rPr>
        <sz val="12"/>
        <rFont val="Arial"/>
        <family val="2"/>
      </rPr>
      <t xml:space="preserve">
DS - Subproceso de Administración de Cartera.
Dirección Seccional de Impuestos de Bogotá.
División de Cobranzas </t>
    </r>
  </si>
  <si>
    <t>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t>
  </si>
  <si>
    <t>Informe gerencial de periodicidad bimestral  con los resultados de la verificación, socializado con el jefe de la División y los jefes de los GIT</t>
  </si>
  <si>
    <t xml:space="preserve">Realizar verificacion bimestral a una muestra de 15 expedientes con oficio persuasivo penalizable comunicado   en el período a  deudores solidarios o subsidiarios para establecer la realización previa de consultas pertinentes para la correcta identificación del deudor.  </t>
  </si>
  <si>
    <t>Auditoría de Cumplimiento Intersectorial y Articulada Mecanismos de Obras por Impuestos
Periodo  2017 al 30 de julio de 2024.</t>
  </si>
  <si>
    <t>17  03 100</t>
  </si>
  <si>
    <r>
      <rPr>
        <b/>
        <sz val="12"/>
        <rFont val="Arial"/>
        <family val="2"/>
      </rPr>
      <t>Hallazgo No. 12. Trámite para la Extinción de la Obligación Tributaria</t>
    </r>
    <r>
      <rPr>
        <sz val="12"/>
        <rFont val="Arial"/>
        <family val="2"/>
      </rPr>
      <t xml:space="preserve">
“(…) 
Proyectos con extinción: 
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1.1.	Proyecto BPIN 20181719000037 (…)  1.2 Proyecto BPIN 20200214000114 (…) 1.3 Proyecto BPIN 2020542610029 (…) 1.4. Proyecto BPIN 20181719000374
2. Proyecto Sin Extinción: 
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2.1 Proyecto BPIN 2018542500005 (…)  2.2 Proyecto BPIN 20181719000011 (…) 2.3. Proyecto BPIN 20181719000013 (…) 2.4. Proyecto BPIN 20181719000014 (…)”. 
</t>
    </r>
  </si>
  <si>
    <t xml:space="preserve">“(…)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t>
  </si>
  <si>
    <t>Crear un único buzón (Correo electrónico) exclusivo para temas relacionados con Obras por Impuestos</t>
  </si>
  <si>
    <t>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t>
  </si>
  <si>
    <t>Creación de buzón (Correo electrónico)</t>
  </si>
  <si>
    <t xml:space="preserve">DGI
Dirección de gestión de impuestos
Subdirección de recaudo
Coordinación de administración de aplicativos de impuestos
</t>
  </si>
  <si>
    <t>Circular a las entidades nacionales competentes (Ministerios) beneficiarias del mecanismo de pago de obras por impuestos.</t>
  </si>
  <si>
    <t>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t>
  </si>
  <si>
    <t xml:space="preserve">Correo electrónico </t>
  </si>
  <si>
    <t>Realizar los ajustes contables a que haya lugar, derivados de la corrección de recibos de pago, formularios 490, relativos al pago de impuestos a través del mecanismo de pago de impuestos con obras.</t>
  </si>
  <si>
    <t>Hoja de trabajo de las operaciones recíprocas y formatos FT-ADF-2701 correspondientes</t>
  </si>
  <si>
    <t xml:space="preserve">DGI
Dirección de gestión de impuestos
Subdirección de recaudo
Coordinación de contabilidad de la función recaudadora
</t>
  </si>
  <si>
    <r>
      <rPr>
        <b/>
        <sz val="12"/>
        <rFont val="Arial"/>
        <family val="2"/>
      </rPr>
      <t xml:space="preserve">Hallazgo No. 13. Extinción de Obligaciones - DIAN
</t>
    </r>
    <r>
      <rPr>
        <sz val="12"/>
        <rFont val="Arial"/>
        <family val="2"/>
      </rPr>
      <t>“(…) la entidad nacional competente informó a la DIAN la entrega realizada, adjuntando el certificado de recibido a satisfacción por parte del interventor. 
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
(…)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
(…) 
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
Caso No 1 ECOPETROL (Nit 899.999.068) – Bogotá
(…) Caso No. 2 CENIT (Nit. 900.531.210) - Norte de Santander (…)”.</t>
    </r>
  </si>
  <si>
    <t>“(…)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t>
  </si>
  <si>
    <t>Actualizar, como resulte procedente, el contenido y remisión normativa aplicables en los procedimientos administrativos relativos a la extinción de las obligaciones tributarias a través del mecanismo de pago de obras por impuestos.</t>
  </si>
  <si>
    <t>Actualizar, como resulte procedente, el contenido y remisión normativa aplicables en los procedimientos administrativos relativos a la extinción de las obligaciones tributarias a través del mecanismo de pago de obras por impuestos.(Instructivo IN-COT-0200 y procedimiento PR-COT-0452)</t>
  </si>
  <si>
    <t>Procedimientos actualizados (Documentación administrativa actualizada) publicados en el listado Maestro de documentos y socializados a las áreas interesadas.</t>
  </si>
  <si>
    <t xml:space="preserve">DGI
Dirección de gestión de impuestos
Subdirección de cobranzas y control extensivo
Subdirección de recaudo
Coordinación de cobranzas
Coordinación de administración de aplicativos de impuestos
Dirección de gestión estratégica y analítica
Subdirección de procesos 
Coordinación de procesos y riesgos operacionales 
</t>
  </si>
  <si>
    <t>Actualizar, como resulte procedente, el catálogo normativo de la entidad en relación con el mecanismo de pago de obras por impuestos.</t>
  </si>
  <si>
    <t>Catálogo normativo actualizado en relación con el mecanismo de pago de obras por impuestos.</t>
  </si>
  <si>
    <t xml:space="preserve">DGI
Dirección de gestión de impuestos
Subdirección de cobranzas y control extensivo
Subdirección de recaudo
Coordinación de cobranzas
Coordinación de administración de aplicativos de impuestos
</t>
  </si>
  <si>
    <t>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</si>
  <si>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Ampliación de cobertura de aplicación del concepto 44 para recibos oficiales de pago F490 desde la vigencia año gravable 2017 a la fecha.</t>
  </si>
  <si>
    <t xml:space="preserve">Acta de comité de gestión de Cambios de Tecnología del correspondiente software instalado y en producción
</t>
  </si>
  <si>
    <t xml:space="preserve">DGI
Dirección de gestión de impuestos
Subdirección de recaudo
Coordinación de administración de aplicativos de impuestos
Dirección de gestión de innovación y tecnología
Subdirección de innovación y proyectos
Subdirección de soluciones y desarrollo
</t>
  </si>
  <si>
    <t>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</si>
  <si>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4 PST / 4 Correo electrónico</t>
  </si>
  <si>
    <r>
      <rPr>
        <b/>
        <sz val="12"/>
        <rFont val="Arial"/>
        <family val="2"/>
      </rPr>
      <t xml:space="preserve"> Hallazgo No. 14 Registro Resoluciones de Extinción Obras por Impuestos – DIAN
</t>
    </r>
    <r>
      <rPr>
        <sz val="12"/>
        <rFont val="Arial"/>
        <family val="2"/>
      </rPr>
      <t>“(…) Producto del análisis realizado por la CGR a los registros contables inherentes a la extinción de la obligación tributaria, se estableció que se continúan registrando extemporáneamente las resoluciones de extinción de la obligación tributaria.
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
(...)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t>
    </r>
  </si>
  <si>
    <t xml:space="preserve">“(…)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t>
  </si>
  <si>
    <t xml:space="preserve">DGI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</si>
  <si>
    <t>DGI
Dirección de gestión de impuestos
Subdirección de cobranzas y control extensivo
Subdirección de recaudo
Coordinación de cobranzas
Coordinación de administración de aplicativos de impuestos
Coordinación de contabilidad de la función recaudadora</t>
  </si>
  <si>
    <t>Solicitar la aplicación del concepto 44 en los formularios 490 (saldo no ejecutado por obras por impuestos)</t>
  </si>
  <si>
    <t>Realizar los ajustes contables a que haya lugar, derivados del la corrección de recibos de pago, formularios 490, relativos al pago de impuestos a través del mecanismo de pago de impuestos con obras.</t>
  </si>
  <si>
    <r>
      <rPr>
        <b/>
        <sz val="12"/>
        <rFont val="Arial"/>
        <family val="2"/>
      </rPr>
      <t>Hallazgo No. 15 Revelación de partidas y asuntos materiales – DIAN</t>
    </r>
    <r>
      <rPr>
        <sz val="12"/>
        <rFont val="Arial"/>
        <family val="2"/>
      </rPr>
      <t xml:space="preserve">
“(…)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 
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t>
    </r>
  </si>
  <si>
    <t xml:space="preserve">“(…) se origina por la ausencia de una política de materialidad que defina los aspectos relevantes para un usuario de la información financiera (…)”. </t>
  </si>
  <si>
    <t>Actualizar, como resulte procedente la documentación administrativa relativa a la política de materialidad aplicable al  proceso contable de la función recaudadora.</t>
  </si>
  <si>
    <t xml:space="preserve">DGI
Coordinación de contabilidad de la función recaudadora
Dirección de gestión estratégica y analítica
Subdirección de procesos 
Coordinación de procesos y riesgos operacionales 
</t>
  </si>
  <si>
    <t xml:space="preserve">DGI
Coordinación de contabilidad de la función recaudadora
</t>
  </si>
  <si>
    <t>17  02 100</t>
  </si>
  <si>
    <r>
      <rPr>
        <b/>
        <sz val="12"/>
        <rFont val="Arial"/>
        <family val="2"/>
      </rPr>
      <t>Hallazgo No. 16. Conciliación de cuentas por cobrar – Impuesto de Renta – 1305-01-001- DIAN</t>
    </r>
    <r>
      <rPr>
        <sz val="12"/>
        <rFont val="Arial"/>
        <family val="2"/>
      </rPr>
      <t xml:space="preserve">
“(…)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
(…)
Se estableció que para la vigencia 2022 se concilió el 0,51% de los terceros y el 3,54% del valor a conciliar, y para la vigencia 2023 se concilió el 0,85% de los terceros equivalentes al 49,18% de la cuenta Impuesto de Renta por Cobrar, tal como se muestra a continuación: (…)
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
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
(…)”. </t>
    </r>
  </si>
  <si>
    <t xml:space="preserve">“(…) se presenta por deficiencias en el control interno contable asociadas a conciliación y validación de la información registrada en los aplicativos de contabilidad y obligación financiera (…)”. </t>
  </si>
  <si>
    <t xml:space="preserve">DGI
Dirección de gestión de impuestos
Subdirección de cobranzas y control extensivo
Subdirección de recaudo
Coordinación de cobranzas
Coordinación de administración de aplicativos de impuestos
Coordinación de contabilidad de la función recaudadora
</t>
  </si>
  <si>
    <t xml:space="preserve">4 PST/ 4 Correo electrónico </t>
  </si>
  <si>
    <t>17  02 011</t>
  </si>
  <si>
    <r>
      <rPr>
        <b/>
        <sz val="12"/>
        <rFont val="Arial"/>
        <family val="2"/>
      </rPr>
      <t xml:space="preserve">Hallazgo No. 17. Registros en Sistemas de Información DIAN
</t>
    </r>
    <r>
      <rPr>
        <sz val="12"/>
        <rFont val="Arial"/>
        <family val="2"/>
      </rPr>
      <t xml:space="preserve">“(…)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1.	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
2.	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
3.	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
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
1.	Los registros contables son realizados manualmente, lo que incrementa el riesgo de error en el reconocimiento de las operaciones, genera reprocesos en el reconocimiento de un documento, y afecta los saldos contables dentro de los cierres. 
Como evidencia de lo anterior se presentan los siguientes casos:
Caso No. 1 Proyecto 20181719000018 (…)  Caso No. 2 Proyecto 20181719000175  (…)  Caso No. 3. Proyecto 20200214000085  (…) Caso No 4. Proyecto 20181719000020 (…) Caso No. 5 Proyecto 20200214000083 (…) Caso No. 6 Proyecto 20181719000037 (…)”. </t>
    </r>
  </si>
  <si>
    <t>“(…)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t>
  </si>
  <si>
    <t>Implementar una revisión exhaustiva del servicio de obligación financiera con el fin de incluir de manera masiva los plazos ampliados aplicables a los contribuyentes admitidos al mecanismo de obras por impuestos.</t>
  </si>
  <si>
    <t>Actualizar, en el servicio de obligación financiera los plazos establecidos para los contribuyentes acogidos a la modalidad de obras por impuestos según información suministrada por la ART</t>
  </si>
  <si>
    <t>PST Solucionado</t>
  </si>
  <si>
    <t>17  01 100</t>
  </si>
  <si>
    <r>
      <rPr>
        <b/>
        <sz val="12"/>
        <color rgb="FF000000"/>
        <rFont val="Arial"/>
      </rPr>
      <t xml:space="preserve">Hallazgo No. 18. Reglamentación abonos y reconocimiento de rendimientos financieros.
</t>
    </r>
    <r>
      <rPr>
        <sz val="12"/>
        <color rgb="FF000000"/>
        <rFont val="Arial"/>
      </rPr>
      <t xml:space="preserve">
“(…) se establece que ni el MHCP ni la DIAN, que son los responsables del recaudo y registro de los rendimientos generados por los recursos del mecanismo obras por impuestos en los estados financieros, ejercen control y seguimiento a dichos recursos.
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Aspectos relevantes considerando el monto de los recursos administrados por las fiduciarias asociados al mecanismo de obras por impuestos, tal como se evidencia en los estados financieros de la DIAN de las vigencias 2021 a 2023, los cuales se presentan a continuación: (…)”.
b. Reconocimiento (Contabilización de los Rendimientos Financieros) – DIAN
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
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t>
    </r>
  </si>
  <si>
    <t xml:space="preserve">“(…)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t>
  </si>
  <si>
    <t>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t>
  </si>
  <si>
    <t>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t>
  </si>
  <si>
    <t>Documento elaborado y enviado al Ministerio de Hacienda y Crédito Público.</t>
  </si>
  <si>
    <t xml:space="preserve">DGI
Dirección de gestión de impuestos
Subdirección de recaudo
Subdirección de cobranzas y control extensivo
Coordinación de administración de aplicativos de impuestos
Coordinación de cobranzas
Coordinación de contabilidad de la función recaudadora
</t>
  </si>
  <si>
    <t>11  01  002</t>
  </si>
  <si>
    <r>
      <rPr>
        <b/>
        <sz val="12"/>
        <rFont val="Arial"/>
        <family val="2"/>
      </rPr>
      <t xml:space="preserve">Hallazgo No. 4. Devoluciones (A)
</t>
    </r>
    <r>
      <rPr>
        <sz val="12"/>
        <rFont val="Arial"/>
        <family val="2"/>
      </rPr>
      <t xml:space="preserve">“(…) La CGR analizó la base de datos remitida por la DIAN con un total de 84.755 solicitudes de devolución por $39 billones de la vigencia 2024, evidenciando lo siguiente:
1. La información contenida en la base de datos se resume a continuación: (…). De acuerdo con lo anterior, la información contenida en la base de datos, no es concordante con la información revelada; toda vez que, existe una diferencia en el total devuelto por $ 4.655.998.786.822.
2. De las 73.279 solicitudes de devolución tramitadas en el SI Devoluciones, se reportaron 312 actos administrativos duplicados por $105.165.854.000.
3. Las 11.476 solicitudes tramitadas en el aplicativo CIN20, tienen relacionado un número de acto administrativo que no corresponde a la numeración real de las resoluciones de devolución, razón por la cual, no es posible hacer una verificación de su causación directamente por número de acto administrativo.
Adicionalmente, no existe orden cronológico ni consecutivo; por lo tanto, un mismo número de acto administrativo se repite para diferentes solicitudes de diferentes seccionales, dificultando la verificación de la información.
4. De la muestra seleccionada de solicitudes de devolución, se determinaron las siguientes incorrecciones: (…)”. </t>
    </r>
  </si>
  <si>
    <t xml:space="preserve">“(…) Lo anterior, como consecuencia principalmente, de las deficiencias en la plataforma tecnológica de la DIAN, por cuanto: 
- Las solicitudes de devolución, se llevan a cabo en dos aplicativos que generan información que no cumple los criterios de uniformidad. 
- Las fallas en los aplicativos y constantes reprocesos en el MUISCA, conllevan a la ejecución de actividades de forma manual. 
- Ausencia de Interoperatividad e interconexión entre los aplicativos y contabilidad. 
- La falta de capacidad, genera demoras en el procesamiento de la información(…)”. </t>
  </si>
  <si>
    <t xml:space="preserve"> Modificar el formato FT-COT-2614 con las columnas necesarias para llevar el control de las solicitudes de devoluciones  y actualizar los procedimientos PR-COT-0124, PR-COT-0125, PR-COT-0126, PR-COT-0127, PR-COT-0128,PR-COT-0131 y PR-COT-0133, cambiando en los procedimientos el formato FT -COT -2504, por Formato FT-COT-2614 </t>
  </si>
  <si>
    <t>Publicar en el listado maestro de documentos el nuevo formato FT-COT-2614 para llevar el control de las solicitudes de devoluciones</t>
  </si>
  <si>
    <t xml:space="preserve">Formato FT-COT-2614 </t>
  </si>
  <si>
    <r>
      <rPr>
        <b/>
        <sz val="12"/>
        <rFont val="Arial"/>
        <family val="2"/>
      </rPr>
      <t>DGI</t>
    </r>
    <r>
      <rPr>
        <sz val="12"/>
        <rFont val="Arial"/>
        <family val="2"/>
      </rPr>
      <t xml:space="preserve">
Dirección de Gestión de Impuestos
Subdirección de Devoluciones</t>
    </r>
  </si>
  <si>
    <t>Publicar en el listado maestro de documentos la actualización de los procedimientos PR-COT-0124, PR-COT-0125, PR-COT-0126, PR-COT-0127, PR-COT-0128,PR-COT-0131 y PR-COT-0133</t>
  </si>
  <si>
    <t>Procedimientos actualizados</t>
  </si>
  <si>
    <t>Controlar las solicitudes de devoluciones que gestionan la Direcciones Seccionales para que los actos administrativos se reflejen en el Servicio de Información de devoluciones o CIN20 en debida forma</t>
  </si>
  <si>
    <t>Realizar el control para que los actos administrativos se reflejen en el Servicio de Información de devoluciones o CIN20 en debida forma, por medio de cruces de base de datos de SI de Devoluciones, CIN20, informes de la Direcciones Seccionales y el formato FT-COT-2614</t>
  </si>
  <si>
    <t>Informe mensual de control</t>
  </si>
  <si>
    <t>Solucionar las inconsistencias en la captura,  de las resoluciones de devolución y/o compensación de saldos a favor, en los aplicativos CIN20 y SIE de Devoluciones.</t>
  </si>
  <si>
    <t>Elaborar un diagnostico que permita identificar las inconsistencias en la captura  de las resoluciones de devolución y/o compensación de saldos a favor en los aplicativos CIN20 y SIE de Devoluciones y establecer los lineamientos para dar solución a los casos identificados.</t>
  </si>
  <si>
    <t>Lineamiento comunicado a las Direcciones Seccionales</t>
  </si>
  <si>
    <r>
      <rPr>
        <b/>
        <sz val="12"/>
        <rFont val="Arial"/>
        <family val="2"/>
      </rPr>
      <t>DGI</t>
    </r>
    <r>
      <rPr>
        <sz val="12"/>
        <rFont val="Arial"/>
        <family val="2"/>
      </rPr>
      <t xml:space="preserve">
Dirección de Gestión de Impuestos
Subdirección de Devoluciones
Subdirección de Recaudo
Coordinación de Contabilidad Función Recaudadora</t>
    </r>
  </si>
  <si>
    <t xml:space="preserve">Ejecutar y gestionar la solución de los casos identificados como inconsistencias en el proceso de captura  de las resoluciones de devolución y/o compensación de saldos a favor en los aplicativos CIN20 y SIE de Devoluciones </t>
  </si>
  <si>
    <t xml:space="preserve">Notas manuales o registros automáticos </t>
  </si>
  <si>
    <t xml:space="preserve">17  01 100   </t>
  </si>
  <si>
    <r>
      <rPr>
        <b/>
        <sz val="12"/>
        <rFont val="Arial"/>
        <family val="2"/>
      </rPr>
      <t xml:space="preserve"> Hallazgo No. 5. Movimientos Excedentes (A)</t>
    </r>
    <r>
      <rPr>
        <sz val="12"/>
        <rFont val="Arial"/>
        <family val="2"/>
      </rPr>
      <t xml:space="preserve">
“(…)En análisis realizado a los saldos de los terceros y sus respectivos libros auxiliares, se evidenció que, para el cierre del periodo contable del año 2024, se reconocieron diversas notas de contabilidad (formato 1108) a varios terceros sin ningún soporte documental.
Los registros contables afectan las cuentas de Excedentes, especialmente la cuenta 2407-03-001-04 - Excedentes Retención en la Fuente y su contrapartida es la cuenta 1120-10-001 Fondos en Tránsito Red Bancaria y la justificación incluye alguno de los siguientes conceptos: “traslado excedentes vigencia 2024” o “para ajustar documentos inconsistentes diciembre 2024”. (…). 
Los movimientos contables mencionados, generan incorreciones materiales que afectan la razonabilidad de los saldos por tercero de los contribuyentes detallados a continuación:
(…). Así las cosas, se determina una incorrección material de la cuenta 2407-03-001-04 Excedentes retención en la fuente por $1.316.911.832.610”. (…)”. </t>
    </r>
  </si>
  <si>
    <t xml:space="preserve">“(…) Lo anterior, debido a dificultades de índole tecnológico y la falta de capacidad para el procesamiento de la información, la DIAN menciona que, los mismos serán resueltos con el proyecto de modernización tecnológica(…)”. </t>
  </si>
  <si>
    <t>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1.</t>
  </si>
  <si>
    <t xml:space="preserve">1. Realizar Historia de Usuario para el procesamiento diferenciado F490 asociado a pat. autonomos, (obligaciones con declaraciones iniciales y recibos de pago). 
2. implementar las funcionalidades definidas - fase 1
</t>
  </si>
  <si>
    <t xml:space="preserve">1. Historia de Usuario
2. correo informando el despliegue en pruebas funcionales </t>
  </si>
  <si>
    <r>
      <rPr>
        <b/>
        <sz val="12"/>
        <rFont val="Arial"/>
        <family val="2"/>
      </rPr>
      <t>DGI</t>
    </r>
    <r>
      <rPr>
        <sz val="12"/>
        <rFont val="Arial"/>
        <family val="2"/>
      </rPr>
      <t xml:space="preserve">
Dirección de Gestión de Impuestos
Subdirección de Recaudo
Coordinación de Administración de Aplicativos de Impuestos
Coordinación de Contabilidad Función Recaudadora
Subdirección de Gestión de Tecnología de la Información y las Telecomunicaciones
Coordinación de Soluciones y Desarrollo
</t>
    </r>
  </si>
  <si>
    <t>3. Ejecución de pruebas funcionales 
4. puesta en producción del ajuste construido - fase 1</t>
  </si>
  <si>
    <t xml:space="preserve">3. Formato de aceptación de pruebas funcionales FT-IIT-1851
4. Acta de comité de cambios </t>
  </si>
  <si>
    <t>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2</t>
  </si>
  <si>
    <t>1. Realizar Historia de Usuario para el procesamiento diferenciado F490  asociado a pat. autonomos, (obligaciones con declaraciones de corrección y recibos de pago) 
2. implementar las funcionalidades definidas - fase 2</t>
  </si>
  <si>
    <t xml:space="preserve">1. Historia de Usuario 
2. correo informando el despliegue en pruebas funcionales </t>
  </si>
  <si>
    <t>3. Ejecución de pruebas funcionales 
4. puesta en producción del ajuste construido - fase 2</t>
  </si>
  <si>
    <t>Ejecutar las opciones de menú implementadas para el procesamiento de Recibos Oficiales de Pago (F490) asociados a patrimonios autónomos .</t>
  </si>
  <si>
    <t>Una vez en producción se debe Ejecutar las opciones de menú implementadas para el procesamiento de Recibos Oficiales de Pago (F490) asociados a patrimonios autónomos validar su funcionamiento a fin de identificar posibles inconsistencias para abordar en la etapa de estabilización .</t>
  </si>
  <si>
    <t>Correo con el informe de la funcionalidad  en prodcción fase 1 y fase 2</t>
  </si>
  <si>
    <r>
      <rPr>
        <b/>
        <sz val="12"/>
        <rFont val="Arial"/>
        <family val="2"/>
      </rPr>
      <t>DGI</t>
    </r>
    <r>
      <rPr>
        <sz val="12"/>
        <rFont val="Arial"/>
        <family val="2"/>
      </rPr>
      <t xml:space="preserve">
Dirección de Gestión de Impuestos
Subdirección de Recaudo
Coordinación de Administración de Aplicativos de Impuestos
Coordinación de Contabilidad Función Recaudadora
Subdirección de Gestión de Tecnología de la Información y las Telecomunicaciones
Coordinación de Soluciones y Desarrollo
Coordinación de Servicios y Administración Técnica-Recaudo</t>
    </r>
  </si>
  <si>
    <r>
      <t xml:space="preserve">Hallazgo No. 6. Razonabilidad de saldos. (A)
</t>
    </r>
    <r>
      <rPr>
        <sz val="12"/>
        <rFont val="Arial"/>
        <family val="2"/>
      </rPr>
      <t xml:space="preserve">“(...) En análisis realizado a los saldos de cuentas por cobrar y cuentas por pagar, se verificaron los libros auxiliares, documentos soporte, obligación financiera y reporte de saldos por cobrar en SIPAC a una muestra de terceros. 
Del examen realizado, se determinaron las siguientes incorrecciones: (…)
La DIAN hace referencia a la conciliación de los saldos negativos por tercero, que contiene el Estado de Situación Financiera a 31 de diciembre; no obstante, la evaluación de la CGR se realizó a una muestra de terceros, sin importar si su saldo era mayor o menor a cero. Adicionalmente, en el proceso auditor se evalúa si el error es atribuible al contribuyente, casos en los cuales, no se tienen en cuenta en el hallazgo.
Adicionalmente la DIAN, hace referencia a las labores de depuración contable realizadas, las cuales se evalúan dentro del proceso auditor, no obstante, es notable la generación de errores en el reconocimiento contable, el cual se atribuye a fallas tecnológicas, situación que es corroborada por la DIAN en su respuesta(…)”. </t>
    </r>
  </si>
  <si>
    <t>“(…) Lo anterior, por deficiencias en la plataforma tecnológica de la DIAN, por cuanto se observan reprocesos permanentes de los documentos y en algunos casos la parametrización es incorrecta o no existe”.</t>
  </si>
  <si>
    <r>
      <t xml:space="preserve">Realizar implementación para que se registre o actualice la fecha de presentación en la tabla MAS_DOCUMENTOS_GESTIONADOS, con el fin de mejorar tiempos en la ejecución de la tarea de copia de novedades para el procesamiento de la información </t>
    </r>
    <r>
      <rPr>
        <b/>
        <sz val="12"/>
        <rFont val="Arial"/>
        <family val="2"/>
      </rPr>
      <t>contable</t>
    </r>
  </si>
  <si>
    <t>1. Realizar Historia de Usuario 
2. Desarrollo e implementación de las funcionalidades definidas en la historia de usuario</t>
  </si>
  <si>
    <t>1.Historia de Usuario
2.Correo informando el despliegue en pruebas funcionales</t>
  </si>
  <si>
    <t>3. Realización de pruebas funcionales 
4. Puesta en Producción del ajuste construido</t>
  </si>
  <si>
    <t>3. Formato de aceptación de pruebas funcionales FT-IIT-1851-
4. Acta de comite de cambio</t>
  </si>
  <si>
    <t>Realizar la depuración de los saldos registrados en la cuenta contable de excedentes aduaneros</t>
  </si>
  <si>
    <t>Elaborar el listado de los documentos 1074 registrados en  las vigencias anteriores en la cuenta contable de excedentes aduaneros</t>
  </si>
  <si>
    <t>Listado de documentos 1074 identificados</t>
  </si>
  <si>
    <r>
      <rPr>
        <b/>
        <sz val="12"/>
        <rFont val="Arial"/>
        <family val="2"/>
      </rPr>
      <t>DGI</t>
    </r>
    <r>
      <rPr>
        <sz val="12"/>
        <rFont val="Arial"/>
        <family val="2"/>
      </rPr>
      <t xml:space="preserve">
Dirección de Gestión de Impuestos
Subdirección de Recaudo
Coordinación de Contabilidad Función Recaudadora</t>
    </r>
  </si>
  <si>
    <t xml:space="preserve">Generar en Gestión Masiva la repetición 2 de los documentos 690 referidos en la actividad anterior, los cuales al procesarlos en la obligación Financiera generan automáticamente los formatos 1105 tipo 3 para los documentos 1074 registrados en las vigencias anteriores en la cuenta contable de excedentes aduaneros y procesar de forma automática en el SIE de Contabilidad los formatos 1105 tipo 3 y los documentos 690 con repetición 2.  </t>
  </si>
  <si>
    <t>Repetición 2 de los documentos relacionados con los 1074 identificados</t>
  </si>
  <si>
    <r>
      <rPr>
        <b/>
        <sz val="12"/>
        <rFont val="Arial"/>
        <family val="2"/>
      </rPr>
      <t>DGI</t>
    </r>
    <r>
      <rPr>
        <sz val="12"/>
        <rFont val="Arial"/>
        <family val="2"/>
      </rPr>
      <t xml:space="preserve">
Dirección de Gestión de Impuestos
Subdirección de Recaudo
Coordinación de Administración de Aplicativos de Impuestos
Coordinación de Contabilidad Función Recaudadora</t>
    </r>
  </si>
  <si>
    <t xml:space="preserve">18  01 001   </t>
  </si>
  <si>
    <t xml:space="preserve">Hallazgo No. 7 Formato 6299 (A)
“De la verificación contable a una muestra selectiva de Resoluciones Sanción por concepto de devoluciones improcedentes, reconocidas mediante formato 6299 (Resolución sanción), se pudo evidenciar que:
1.	Las siguientes resoluciones presentan inconsistencias en su reconocimiento contable: (…)
De acuerdo con lo anterior, las siguientes cuentas presentan subestimación en sus saldos, así: (…)
2. Se observó que, a la obligación financiera únicamente se traslada el valor por cobrar por concepto de sanción. El valor adeudado por concepto de impuesto, no se encuentra reflejado en la obligación financiera, ni inventario de cuentas en el aplicativo de cobranzas SIPAC. 
(…) situación que genera una pérdida de confiabilidad en la información financiera por subestimación de obligaciones y distorsión del pasivo institucional. Esto no representa un daño fiscal directo, pero sí afecta la transparencia y la calidad de los estados financieros, comprometiendo la rendición de cuentas y la correcta toma de decisiones institucionales…”. </t>
  </si>
  <si>
    <t xml:space="preserve">“(…) Lo anterior por deficiencias en la plataforma tecnológica de la DIAN, en la parametrización de los formatos 6299 y debilidades en los procesos de conciliación contable y validación de terceros, falta de depuración permanente de los saldos históricos, procesamiento manual sin control de calidad sobre los datos incluidos en el Formato 6299, y falencias en la interoperabilidad entre los sistemas contables y de recaudo (MUISCA/SIAT/SIE)(...). </t>
  </si>
  <si>
    <t>Revisar la debida contabilización de los documentos 6299  con base en la información generada de los actos administrativos expedidos y ejecutoriados.</t>
  </si>
  <si>
    <t>Realizar cruces de infomación de la base con los documentos 6299 y lo contabilizado</t>
  </si>
  <si>
    <t>Informe semestral</t>
  </si>
  <si>
    <r>
      <rPr>
        <b/>
        <sz val="12"/>
        <rFont val="Arial"/>
        <family val="2"/>
      </rPr>
      <t xml:space="preserve">DGI </t>
    </r>
    <r>
      <rPr>
        <sz val="12"/>
        <rFont val="Arial"/>
        <family val="2"/>
      </rPr>
      <t xml:space="preserve">
Dirección de Gestión de Impuestos 
Subdirección de Recaudo
Coordinación de contabilidad de la función Recaudadora</t>
    </r>
  </si>
  <si>
    <t>Ejecución manual, por notas masivas, de los documentos 6299  procesados con anterioridad al ajuste de la parametrización del documento 6299, según la base de actos expedidos y ejecutoriados.</t>
  </si>
  <si>
    <r>
      <rPr>
        <b/>
        <sz val="12"/>
        <rFont val="Arial"/>
        <family val="2"/>
      </rPr>
      <t xml:space="preserve">DGI      </t>
    </r>
    <r>
      <rPr>
        <sz val="12"/>
        <rFont val="Arial"/>
        <family val="2"/>
      </rPr>
      <t xml:space="preserve">              
Dirección de Gestión de Impuestos 
Subdirección de Recaudo
Coordinación de contabilidad de la función Recaudadora</t>
    </r>
  </si>
  <si>
    <t>Realizar un diágnostico de la información que se reporta a traves del formato 6299, que captura el SI Integra y que es insumo para contabilidad, y obligacion Finaciera, para determinar las posibles inconsistencias y soluciones a las situaciones encontradas.</t>
  </si>
  <si>
    <t>Realizar  mesas  técnicas (en la primera mesa se establecerá el cronograma)  para el desarrollo de actividades</t>
  </si>
  <si>
    <t>Acta de reunión con compromisos y tareas</t>
  </si>
  <si>
    <r>
      <rPr>
        <b/>
        <sz val="12"/>
        <rFont val="Arial"/>
        <family val="2"/>
      </rPr>
      <t xml:space="preserve">DGI      </t>
    </r>
    <r>
      <rPr>
        <sz val="12"/>
        <rFont val="Arial"/>
        <family val="2"/>
      </rPr>
      <t xml:space="preserve">
Dirección de Gestión de Impuestos 
Subdirección de Recaudo
Coordinción de contabilidad de la función Recaudadora 
Coordinación de Administración de Aplicativos de Impuestos
Subdirección de Fiscalización Tributaria
Coordinación de Sistemas de Informacion y Procedimiento de Fiscalizacion Tributaria.
Subdirección de Gestión de Tecnología de la Información y las Telecomunicaciones
Coordinación de Soluciones y Desarrollo</t>
    </r>
  </si>
  <si>
    <t xml:space="preserve"> Elaborar el diagnostico soportado en las verificaciones realizadas en las mesas técnicas y segun compromisos adquiridos.</t>
  </si>
  <si>
    <t>Documento que informe el diágnostico</t>
  </si>
  <si>
    <r>
      <rPr>
        <b/>
        <sz val="12"/>
        <rFont val="Arial"/>
        <family val="2"/>
      </rPr>
      <t xml:space="preserve">DGI </t>
    </r>
    <r>
      <rPr>
        <sz val="12"/>
        <rFont val="Arial"/>
        <family val="2"/>
      </rPr>
      <t xml:space="preserve">
Dirección de Gestión de Impuestos 
Subdirección de Recaudo
Coordinción de contabilidad de la función Recaudadora
Coordinación de Administración de Aplicativos de Impuestos
Subdirección de Fiscalización Tributaria
Sistemas De Informacion y Procedimiento De Fiscalizacion 
Subdirección de Gestión de Tecnología de la Información y las Telecomunicaciones
Coordinación de Soluciones y Desarrollo</t>
    </r>
  </si>
  <si>
    <t xml:space="preserve">17  02 012   </t>
  </si>
  <si>
    <r>
      <rPr>
        <b/>
        <sz val="12"/>
        <rFont val="Arial"/>
        <family val="2"/>
      </rPr>
      <t>Hallazgo No. 11. Expediente 200701439 Seccional Barranquilla (F-D)</t>
    </r>
    <r>
      <rPr>
        <sz val="12"/>
        <rFont val="Arial"/>
        <family val="2"/>
      </rPr>
      <t xml:space="preserve">
“(…) la acción de cobro contra el contribuyente prescribió el 9 de abril de 2024, por el paso del tiempo sin actuación útil, conforme al artículo 817 del ET. Sin embargo, aún no ha sido reconocida formalmente por la DIAN (mediante auto o acto administrativo) y no hay constancia de acto que interrumpa el término de 5 años desde la ejecutoria.
No se realizaron de manera diligente y efectiva las acciones de secuestro, avalúo y remate del bien identificado con MI 180-7913, que correspondía a un lote ubicado en el municipio de Acandí – Chocó. Lo anterior, partiendo que las medidas cautelares de embargo, fueron registradas en el Certificado de Tradición del inmueble desde el 25 de agosto de 2020, como aparece en la ANOTACIÓN 2. Por tanto, se evidenció una ineficiente gestión que conllevó a la pérdida de recursos por $691.963.000. (…) 
Con lo anterior, se generó daño al patrimonio público por $691.963.000; valor del mandamiento de pago No. 20190302000484 del 28 de febrero de 2019, correspondiente a la sanción por no presentar la declaración de renta y complementarios del año gravable </t>
    </r>
  </si>
  <si>
    <t>"(...) La prescripción de la acción de cobro de la obligación se presentó, al no adelantarse las actuaciones procesales como lo establece el Estatuto Tributario y dar cabal cumplimiento a los procedimientos citados, con el objeto de recuperar los recursos adeudados dentro del término previsto en el Artículo 817 del mismo Estatuto(…)"</t>
  </si>
  <si>
    <t xml:space="preserve">Realizar seguimiento a las comisiones en el proceso de cobro </t>
  </si>
  <si>
    <t>Realizar trimestralmente análisis de la información registrada en los formatos FT-COT-5255 "Inventario de bienes embargados" y FT-COT-2638 "Control de comisiones en el proceso de cobro" a efectos de generar alertas a las Direcciones Seccionales referente a las comisiones en el proceso de cobro, recibiendo retroalimentación de estas frente a las gestiones realizadas en los casos con alertas.</t>
  </si>
  <si>
    <t>Informes en Excel u otro medio de soporte equivalente</t>
  </si>
  <si>
    <r>
      <rPr>
        <b/>
        <sz val="12"/>
        <rFont val="Arial"/>
        <family val="2"/>
      </rPr>
      <t>DGI</t>
    </r>
    <r>
      <rPr>
        <sz val="12"/>
        <rFont val="Arial"/>
        <family val="2"/>
      </rPr>
      <t xml:space="preserve">
Dirección de Gestión de Impuestos
Subdirección de Cobranzas y Control Extensivo
Coordinación de Cobranzas
Dirección Seccional de Impuestos de Barranquilla
Dirección Seccional de Impuestos de Medellín
Dirección Seccional de Impuestos y Aduanas de Quibdó
Dirección Seccional de Impuestos y Aduanas de Santa Marta
Dirección Seccional de Impuestos y Aduanas de Barrancabermeja</t>
    </r>
  </si>
  <si>
    <t>Realizar seguimiento cuatrimestral a los bienes inmuebles embargados que tienen inactividad procesal significativa según lo registrado en el FT-COT- 5255 "Inventario de bienes embargados"</t>
  </si>
  <si>
    <t xml:space="preserve">Informe y/o e-mail remitido a las Seccionales </t>
  </si>
  <si>
    <r>
      <rPr>
        <b/>
        <sz val="12"/>
        <rFont val="Arial"/>
        <family val="2"/>
      </rPr>
      <t>DGI</t>
    </r>
    <r>
      <rPr>
        <sz val="12"/>
        <rFont val="Arial"/>
        <family val="2"/>
      </rPr>
      <t xml:space="preserve">
Dirección de Gestión de Impuestos
Subdirección de Cobranzas y Control Extensivo
Coordinación de Cobranzas</t>
    </r>
  </si>
  <si>
    <t>Revisar el caso relacionado por el equipo auditor para subsanar</t>
  </si>
  <si>
    <t>Revisar el caso particular, para proferir el acto administrativo que corresponda para la interrupción del termino de prescripción ó la declaratoria de prescripción de la(s) obligaciones(s)</t>
  </si>
  <si>
    <t>Documento de informe de actuaciones realizadas</t>
  </si>
  <si>
    <r>
      <rPr>
        <b/>
        <sz val="12"/>
        <rFont val="Arial"/>
        <family val="2"/>
      </rPr>
      <t>DGI</t>
    </r>
    <r>
      <rPr>
        <sz val="12"/>
        <rFont val="Arial"/>
        <family val="2"/>
      </rPr>
      <t xml:space="preserve">
Dirección de Gestión de Impuestos
Subdirección de Cobranzas y Control Extensivo
Coordinación de Cobranzas 
Dirección Seccional de Impuestos de Barranquilla
División de Recaudo y Cobranzas
</t>
    </r>
  </si>
  <si>
    <t>Capacitar a los funcionarios de ejecución de bienes y administración presupuestal en relación a las comisiones para diligencias de ejecución de bienes</t>
  </si>
  <si>
    <t>Capacitar a los funcionarios en el instructivo IN-COT-0225 "Comisión en el proceso de cobro" haciendo énfasis en la disposición de recursos financieros para el desarrollo de diligencias de secuestro, avalúo y remate de bienes para cuya ejecución se ha comisionado a otra Dirección Seccional y el seguimiento de la seccional que comisiona</t>
  </si>
  <si>
    <t>Registro de asistencia</t>
  </si>
  <si>
    <r>
      <rPr>
        <b/>
        <sz val="12"/>
        <rFont val="Arial"/>
        <family val="2"/>
      </rPr>
      <t xml:space="preserve">Hallazgo No. 12. Expediente 20090780 DSI Barranquilla (F-D)
</t>
    </r>
    <r>
      <rPr>
        <sz val="12"/>
        <rFont val="Arial"/>
        <family val="2"/>
      </rPr>
      <t xml:space="preserve">
“(…) Por lo anterior, operó el fenómeno jurídico de la prescripción sobre la acción de cobro dentro expediente No 200907080, contra el contribuyente identificado con el NIT 900047321, por el transcurso de los cinco (5) años establecidos en el artículo 817 del ET para el cobro de las obligaciones. Sin embargo, aún no ha sido reconocida formalmente por la DIAN (mediante auto o acto administrativo) y no hay constancia de acto que interrumpa el término de 5 años desde la ejecutoria; no obstante, haber logrado la medida cautelar de embargo y secuestro sobre un predio de propiedad de la sociedad demandada, identificado con matrícula inmobiliaria 228-7967, que correspondía a un lote de terreno ubicado en el municipio de Santa Marta avaluado en $119.823.000.00, el cual no se llevó a remate. De esta manera, la DIAN perdió la oportunidad de recaudar las deudas tributarias a cargo del contribuyente, debido a la falta de celeridad e impulso procesal. 
En consecuencia, se generó daño al patrimonio público por $119.823.000, por el avalúo del inmueble MI I228-7967…”. </t>
    </r>
  </si>
  <si>
    <t xml:space="preserve">“(… ) Se evidencian algunos hechos que son la causa para que operara el fenómeno jurídico de la Prescripción de la Acción de Cobro sobre las obligaciones tributarias adeudadas por la contribuyente: 
	- El tiempo transcurrido entre los mandamientos de pago librados contra el deudor (último el 25-01-2018) y el avaluó del inmueble mediante Auto No. 2023050600002 del 10 de marzo de 2023. Más de cinco (5) años. 
	- La falta de celeridad en las actuaciones por parte de la División de Recaudo y Cobranzas DSI Santa Marta, como comisionada, habida cuenta que le tomó casi cinco años realizar el secuestro y avalúo del bien, omitiendo el remate. 
	- Deficiencias en el control y seguimiento por parte del funcionario que libró el Despacho Comisorio sobre las diligencias ordenadas en el mismo, toda vez que, transcurridos cinco años, requiere a la División de Recaudo y Cobranzas DSI Santa Marta como comisionada, acerca de las acciones realizadas, la devolución del Despacho Comisorio e informa acerca de la prescripción de las obligaciones adeudadas. 
	- El bien embargado, secuestrado y avaluado identificado con la matrícula inmobiliaria 228-7967, ubicado en el municipio de Santa Marta, no fue rematado por la seccional comisionada de conformidad con lo ordenado en el despacho comisorio (…)”. </t>
  </si>
  <si>
    <t xml:space="preserve">Informe y/o e-mal remitido a las Seccionales </t>
  </si>
  <si>
    <r>
      <rPr>
        <b/>
        <sz val="12"/>
        <rFont val="Arial"/>
        <family val="2"/>
      </rPr>
      <t xml:space="preserve">Hallazgo No. 13. Resoluciones Sanción DSI Barranquilla (F-D)
</t>
    </r>
    <r>
      <rPr>
        <sz val="12"/>
        <rFont val="Arial"/>
        <family val="2"/>
      </rPr>
      <t xml:space="preserve">
“Dentro del expediente aportado por la Oficina de Control Interno de la DIAN, en ochenta y ocho folios, se adjuntan las siguientes Resoluciones Sancionatorias:
(…) El total de las sanciones impuestas al importador, identificada con el Nit., 800.038.391, a través de la Resolución Sanción No. 1041 de 21 de mayo de 2018 ascendió a Ciento setenta y siete millones ochocientos ochenta y tres mil doscientos treinta y dos pesos M/CTE - $177.883.232.
(…) El total de las sanciones impuestas al importador, identificado con el Nit., 800.038.391, a través de la Resolución Sanción No. 1041 de 21 de mayo de 2018 ascendió a Ciento setenta y un millones seiscientos noventa y dos mil setecientos ochenta pesos M/CTE - $171.692.780.
Dentro del expediente trasladado por la Oficina de Control Interno de la DIAN, no se evidencia que se haya librado mandamiento de pago sobre las deudas tributarias contenidas en las Resoluciones Sancionatorias Nos.669-1041 del 21 de mayo de 2018 y No.669-1184 del 07 de junio de 2018, por $177.883.232 y $171.692.780, respectivamente. 
Tampoco se advierte actuación alguna tendiente a interrumpir la prescripción de la acción de cobro, de conformidad con el Artículo 818 del Estatuto Tributario, la cual operó cinco años después de la expedición de los Resoluciones Sancionatorias Nos. 669-1041 del 21 de mayo de 2018 y No. 669-1184 del 07 de junio de 2018, contra la sociedad importadora, identificada con el Nit. 800.038.391. 
Por lo anterior, operó el fenómeno jurídico de la prescripción sobre la acción de cobro de las obligaciones tributarias contenidas en las mencionadas resoluciones, a cargo de la sociedad importadora, identificada con el Nit. 800.038.391, por cuanto trascurrieron cinco años desde su expedición sin que se haya interrumpido la misma (…)
En consecuencia, se generó daño al patrimonio público por $349.576.012, valor que corresponde a las resoluciones señaladas en el acápite anterior…”. </t>
    </r>
  </si>
  <si>
    <t xml:space="preserve">“(…) las deficiencias en la gestión de cobro de las obligaciones surgidas con posterioridad al proceso concursal; en consecuencia, llevó a que operara el fenómeno jurídico de la prescripción sobre la acción de cobro (…)”. </t>
  </si>
  <si>
    <t>Capacitación en gestión de cobro en un proceso de reorganización empresarial</t>
  </si>
  <si>
    <t>Realizar capacitación en gestión de cobro en los procesos de reorganización empresarial a los funcionarios de cobro, haciendo énfasis en el cobro de obligaciones posteriores al inicio del proceso de reorganización, así como en la circularización nacional  para la identificación de obligaciones objeto de los procesos de cobro o del porceso especial</t>
  </si>
  <si>
    <r>
      <rPr>
        <b/>
        <sz val="12"/>
        <rFont val="Arial"/>
        <family val="2"/>
      </rPr>
      <t>DGI</t>
    </r>
    <r>
      <rPr>
        <sz val="12"/>
        <rFont val="Arial"/>
        <family val="2"/>
      </rPr>
      <t xml:space="preserve">
Dirección de Gestión de Impuestos
Subdirección de Cobranzas y Control Extensivo
Coordinación de Cobranzas
Dirección de Gestión de Fiscalización
Subdirección de Fiscalización Tributaria</t>
    </r>
  </si>
  <si>
    <t>Realizar seguimiento a la inclusión y/o cobro de obligaciones posteriores en los procesos concursales</t>
  </si>
  <si>
    <t>Realizar mensualmente un cruce de los contribuyentes registrados en el FT-COT-2615 "Seguimiento y control de procesos concursales" para validar con las diferentes bases y áreas si se han generado obligaciones con posterioridad al inicio del proceso concursal a efectos de validar si se han adelantado las actuaciones correspondientes para el cobro de las obligaciones posteriores</t>
  </si>
  <si>
    <t>Reporte en Excel y/o Informe de Actuaciones</t>
  </si>
  <si>
    <r>
      <rPr>
        <b/>
        <sz val="12"/>
        <rFont val="Arial"/>
        <family val="2"/>
      </rPr>
      <t>DGI</t>
    </r>
    <r>
      <rPr>
        <sz val="12"/>
        <rFont val="Arial"/>
        <family val="2"/>
      </rPr>
      <t xml:space="preserve">
Dirección de Gestión de Impuestos
Subdirección de Cobranzas y Control Extensivo
Coordinación de Cobranzas
Dirección Seccional de Impuestos de Barranquilla</t>
    </r>
  </si>
  <si>
    <r>
      <rPr>
        <b/>
        <sz val="12"/>
        <rFont val="Arial"/>
        <family val="2"/>
      </rPr>
      <t xml:space="preserve">Hallazgo No. 14. Expediente Seccional Barrancabermeja (F-D)
</t>
    </r>
    <r>
      <rPr>
        <sz val="12"/>
        <rFont val="Arial"/>
        <family val="2"/>
      </rPr>
      <t xml:space="preserve">
“(…) Al realizar el análisis del expediente 201800458 con NIT.15252525, se verificaron los actos administrativos que libró la orden de pago e igualmente que dispuso seguir adelante con la ejecución, para realizar el avalúo y remate de bienes.(…)
De acuerdo con la base de datos suministrada por la DIAN, se evidenció que las acciones de cobro incluidas en los mandamientos de pago No. 20190302000008 del 06 de febrero de 2019 y No. 20190302000095 de fecha 11 de abril de 2019 prescribieron conforme al Artículo 817 del Estatuto Tributario, el 27 de febrero de 2024 y el 03 de mayo de 2024; sin embargo, aún no ha sido reconocida formalmente por la DIAN (mediante auto o acto administrativo) y no hay constancia de acto que interrumpa el término de 5 años desde la ejecutoria, situación que genera un daño patrimonial por $2.558.243.354, como resultado de obligaciones generadas por impuestos, sanciones e intereses, con corte al 05 de junio de 2024. 
El valor del daño patrimonial estimado en $2.558.243.354 corresponde a la diferencia entre el total de las obligaciones pendientes del contribuyente, que ascienden a $2.984.331.057 y los recursos efectivamente recuperados por la DIAN a través del proceso de remate de bienes inmuebles, los cuales suman $426.087.703, información reportada en el expediente 201800458…”. </t>
    </r>
  </si>
  <si>
    <t xml:space="preserve">“(…) la falta de gestión efectiva por la Seccional Medellín al no realizar el proceso de avalúo, secuestro y remate de los bienes inmuebles incluidos en los Actos comisorios realizados por la Seccional de Barrancabermeja; situación que impidió la recuperación oportuna de las sumas adeudadas (…)”. </t>
  </si>
  <si>
    <t>Capacitar a los funcionarios de ejecución de bienes y administración presupuestal</t>
  </si>
  <si>
    <t>Capacitar a los funcionarios de ejecución de bienes en la determinación de la relación costo/beneficio para establecer viabilidad en la ejecución del bien</t>
  </si>
  <si>
    <r>
      <rPr>
        <b/>
        <sz val="12"/>
        <rFont val="Arial"/>
        <family val="2"/>
      </rPr>
      <t xml:space="preserve">Hallazgo No. 15. Expediente 201800615 Seccional Tuluá (F-D)
</t>
    </r>
    <r>
      <rPr>
        <sz val="12"/>
        <rFont val="Arial"/>
        <family val="2"/>
      </rPr>
      <t xml:space="preserve">
“(…) Al realizar el análisis del expediente 201800615, correspondiente al contribuyente con NIT. 900742559; en el cual, se adjunta mandamiento de pago No. 20190302000107 del 30 de julio de 2019, notificado el 20 de agosto del mismo año, por la obligación de $15.118.728.000, valor que corresponde al impuesto de Renta, año gravable 2015 por $13.744.298.000 y sanción por $1.374.430.000. lo anterior, producto de una corrección privada realizada voluntariamente por el contribuyente, resultado de una acción persuasiva por parte de Fiscalización. 
Durante la revisión del proceso de cobro coactivo de las obligaciones tributarias, se identificó inactividad en la gestión de cobro de las deudas por parte de la Dirección Seccional de Impuestos y Aduanas de Tuluá al contribuyente. Esta inactividad se evidencia en los siguientes aspectos: 
1. Demoras en la Ejecución de Procedimientos de Cobro: Se evidencio inactividad procesal desde la emisión del mandamiento de pago; es decir, desde el 30 de julio de 2019 hasta el 5 de mayo de 2023 con la expedición de la Resolución 2023022500052283; aproximadamente cuatro (4) años después se iniciaron los procedimientos de cobro coactivo. Las demoras en la emisión de resoluciones de embargo de sumas de dinero y de bienes muebles e inmuebles llevaron a la prescripción de la acción de cobro el 4 de noviembre de 2024, lo que impactó 
negativamente en la eficiencia y efectividad en el cobro de las obligaciones a cargo del contribuyente. Lo anterior, sin desconocer las actividades persuasivas realizadas antes del acto administrativo que da inicio al cobro de la obligación. 
2. La Responsabilidad Tributaria: Debido a la importancia que tienen los impuestos para el Estado, los cuales constituyen su principal fuente de ingresos en el presupuesto nacional y en las finanzas públicas, la DIAN debe realizar los procedimientos necesarios para la recuperación de los recursos públicos a través de las herramientas y mecanismos legales de cobro al contribuyente. Situación que no se evidencia en el expediente; por cuanto, se evidencian las siguientes actuaciones: cinco (5) meses antes de la prescripción de la acción de cobro acaecida el 4 de noviembre de 2024: La Resolución No. 20240309000045 del 25 de junio de 2024, la cual ordena seguir adelante la ejecución, Resolución de embargos de sumas de dinero No. 20240225000404 del 14 de junio de 2024 y la investigación de bienes realizada el 22 de agosto de 2024. 
3. Declaratoria de la Prescripción de la Acción de Cobro: El 7 de abril de 2025, la Dirección Seccional emite la Resolución No.2025215551005000003, por la cual se declara la prescripción de la acción de cobro por $15.1183.728.000. La inactividad procesal de la Seccional de Impuestos y Aduanas de Tuluá, dentro del proceso de cobro contra el contribuyente con NIT 900742559, refleja una gestión fiscal ineficiente e inoportuna, debido a la falta de impulso procesal tendiente a recuperar las deudas tributarias. Esta situación, no solo impidió la recaudación de ingresos para el Estado, sino que también genera un ambiente de incertidumbre y desconfianza en el sistema tributario. 
Por lo anterior, operó el fenómeno jurídico de la prescripción de la acción de cobro de las obligaciones tributarias contenidas en el expediente No 201800615, contra el contribuyente identificado con el NIT 900742559, como consecuencia del vencimiento de los cinco (5) años establecidos en el artículo 81784 del Estatuto Tributario (…). 
En consecuencia, se generó daño al patrimonio público por $15.118.728.000, valor que corresponde al impuesto de Renta, año gravable 2015 por $13.744.298.000 y sanción por $1.374.430.000…”. 
 </t>
    </r>
  </si>
  <si>
    <t xml:space="preserve">“(…) por falta de actividad e impulso procesal y un adecuado seguimiento y control del proceso de cobro, dejando a la DIAN sin posibilidades de recuperar las obligaciones tributarias (…)”. </t>
  </si>
  <si>
    <t>Capacitar a los funcionarios de cobro coactivo en la vinculación de deudores solidarios, subsidiarios, garantes, herederos y demás, en los diferentes tipos de sociedades</t>
  </si>
  <si>
    <t>Desarrollar jornada de Capacitación a los funcionarios de cobro coactivo en vinculación de deudore solidarios, subsidiarios, garantes, herederos y demás, en los diferentes tipos de sociedades, haciendo especial énfasis en sociedades de economía solidaria y en los procesos de liquidación de estas.</t>
  </si>
  <si>
    <t>Realizar seguimiento a las actuaciones en las obligaciones de "Difícil Cobro" o "Sin Respaldo Económico"</t>
  </si>
  <si>
    <t>Presentar cuatrimestralmente a la Coordinación de Cobranzas un reporte de actuaciones realizadas a los expedientes clasificados como "Difícil Cobro" o "Sin respaldo económico" informando de la realización de las siguientes actividades: Actualización de embargo a sumas de dinero, Investigación de bienes, Vinculación de solidarios/subsidiarios, Remisión de insumos a unidad penal</t>
  </si>
  <si>
    <t>Reporte en Excel</t>
  </si>
  <si>
    <r>
      <rPr>
        <b/>
        <sz val="12"/>
        <rFont val="Arial"/>
        <family val="2"/>
      </rPr>
      <t>DGI</t>
    </r>
    <r>
      <rPr>
        <sz val="12"/>
        <rFont val="Arial"/>
        <family val="2"/>
      </rPr>
      <t xml:space="preserve">
Dirección de Gestión de Impuestos
Subdirección de Cobranzas y Control Extensivo
Coordinación de Cobranzas
Dirección Seccional de Impuestos y Aduanas de Tuluá</t>
    </r>
  </si>
  <si>
    <t>Realizar seguimiento al impulso procesal</t>
  </si>
  <si>
    <t>Generar trimestralmente un reporte de los expedientes que no hayan tenido gestión en un tiempo mayor a cuatro (4) meses, enviándolo a los funcionarios a cargo de los expedientes con alerta para que se adelanten las actuaciones pertinentes de acuerdo a la normatividad y los procedimientos internos de cobro</t>
  </si>
  <si>
    <t>Reporte en Excel y/o e-mail remitido a los funcionarios</t>
  </si>
  <si>
    <r>
      <rPr>
        <b/>
        <sz val="12"/>
        <rFont val="Arial"/>
        <family val="2"/>
      </rPr>
      <t>DGI</t>
    </r>
    <r>
      <rPr>
        <sz val="12"/>
        <rFont val="Arial"/>
        <family val="2"/>
      </rPr>
      <t xml:space="preserve">
Dirección de Gestión de Impuestos
Subdirección de Cobranzas y Control Extensivo
Coordinación de Cobranzas
Dirección Seccional de Impuestos y Aduanas de Tuluá
División de Recaudo y Cobranzas
GIT de Gestión de Cobranzas</t>
    </r>
  </si>
  <si>
    <r>
      <rPr>
        <b/>
        <sz val="12"/>
        <rFont val="Arial"/>
        <family val="2"/>
      </rPr>
      <t xml:space="preserve">Hallazgo No. 16. Devolución NIT 800.216.434 (D)
</t>
    </r>
    <r>
      <rPr>
        <sz val="12"/>
        <rFont val="Arial"/>
        <family val="2"/>
      </rPr>
      <t xml:space="preserve">
“(…) De acuerdo con lo anterior, se observa que la DIAN realizó una Devolución Improcedente por $25.102.000; toda vez que, el contribuyente nunca se vinculó al mecanismo de pago Obras por Impuestos, sin embargo, diligenció la casilla 89 del formulario 1115605587621 de la Declaración del Impuesto sobre la Renta y Complementarios del año Gravable 2019, lo que generó el incremento del saldo a favor en la mencionada cuantía, pues de lo contrario el saldo a favor sería por $24.849.000. 
A la fecha de la presente auditoria, se observó que los controles diseñados por la DIAN para mitigar los riesgos derivados de la extinción de la obligación mediante el mecanismo de Obras por Impuestos son ineficaces, así como los diseñados para los procesos de devoluciones de saldos a favor; toda vez que, el contribuyente utilizó la casilla 89, sin encontrarse vinculado a un proyecto de inversión, lo que le generó un mayor saldo a favor que fue solicitado en devolución a la DIAN. 
La DIAN no realizó dentro del plazo establecido en el artículo 670 del ET el proceso de fiscalización y por ende no inició proceso de cobro, lo que conllevó que las cuentas adeudadas por la sociedad </t>
    </r>
  </si>
  <si>
    <t xml:space="preserve">“(…) la DIAN carece de mecanismos de control que permitan mitigar el riesgo de incremento de saldos a favor por el uso indebido del mecanismo del pago de impuestos con obras (…)”. </t>
  </si>
  <si>
    <t>1.Solicitar de manera semestral a través del PST al área de tecnología la información de los contribuyentes que en su declaración de renta en la casilla "obras por impuestos" presenten valor diferente a cero (o). Una vez verificada dicha información, se remitirá a la Subdirección de Fiscalización Tributaría y Subdirección de Devoluciones para la gestión de acuerdo a sus compentencias.</t>
  </si>
  <si>
    <t xml:space="preserve">1. Solicitar pst dentro de los primeros 5 dias posteriores a  cada semestre CAAI
2. Verificar información por parte de la CAAI
3. Remitir correo electrónico a a la Subdirección de Fiscalización Tributaría y Subdirección de Devoluciones para la gestión de acuerdo a sus compentencias.  </t>
  </si>
  <si>
    <t xml:space="preserve"> 2 PST/ 2 Correo electrónico </t>
  </si>
  <si>
    <r>
      <rPr>
        <b/>
        <sz val="12"/>
        <rFont val="Arial"/>
        <family val="2"/>
      </rPr>
      <t>DGI</t>
    </r>
    <r>
      <rPr>
        <sz val="12"/>
        <rFont val="Arial"/>
        <family val="2"/>
      </rPr>
      <t xml:space="preserve">
NC -  Gestión de Información del Recaudo
Dirección de Gestión de Impuestos
Subdirección de Recaudo
Coordinación de Administración de Aplicativos de Impuestos
NC - Subproceso Innovacion y Tecnologia
Subdirección de Procesamiento De Datos</t>
    </r>
  </si>
  <si>
    <t>2.Elaborar una acción de control con base en los insumos recibidos,  teniendo en cuenta la capacidad operativa de las dependencias y la priorización de los casos en términos de eficiencia, análisis de la relación costo-beneficio y oportunidad para actuar en términos de firmeza de la declaración privada correspondiente.</t>
  </si>
  <si>
    <t>1. Recibir de la Subdirección de Recaudo el insumo de contribuyentes derivados del  hallazgo para su analisis en  términos de eficiencia, relación costo - beneficio y oportunidad para actuar en términos de firmeza.</t>
  </si>
  <si>
    <t xml:space="preserve">correo con el listado de contribuyentes </t>
  </si>
  <si>
    <r>
      <rPr>
        <b/>
        <sz val="12"/>
        <rFont val="Arial"/>
        <family val="2"/>
      </rPr>
      <t xml:space="preserve">DGF
</t>
    </r>
    <r>
      <rPr>
        <sz val="12"/>
        <rFont val="Arial"/>
        <family val="2"/>
      </rPr>
      <t>Dirección de Gestión de Fiscalización 
Subdirección de Fiscalización Tributaria
Dirección de Gestión de Impuestos 
Subdirección de Recaudo
Coordinación de Administración de Aplicativos</t>
    </r>
  </si>
  <si>
    <t>2 Elaborar el lineamiento teniendo en cuenta los criterios de priorizacion y selección de casos</t>
  </si>
  <si>
    <t xml:space="preserve">Memorando de lineamientos acción de control socializado en las Direcciones Seccionales o Dirección Operativa de Grandes Contribuyentes.
100% de correos enviados a las Direcciones Seccionales y Direccion Operativa de Grandes Contribuyentes.
</t>
  </si>
  <si>
    <r>
      <rPr>
        <b/>
        <sz val="12"/>
        <rFont val="Arial"/>
        <family val="2"/>
      </rPr>
      <t>DGF</t>
    </r>
    <r>
      <rPr>
        <sz val="12"/>
        <rFont val="Arial"/>
        <family val="2"/>
      </rPr>
      <t xml:space="preserve">
Dirección de Gestión de Fiscalización 
Subdirección de Fiscalización Tributaria
</t>
    </r>
  </si>
  <si>
    <t xml:space="preserve">3..Comunicar lineamiento a las Direcciones Seccionales para gestionar las solicitudes de devoluciones de Renta cuando tienen en el formulario 110 valores en las casillas de obras por impuestos. </t>
  </si>
  <si>
    <t xml:space="preserve">Elaborar y comunicar  lineamiento a las Direcciones Seccionales para gestionar las solicitudes de devoluciones de Renta cuando tienen en el formulario 110 valores en las casillas de obras por impuestos. </t>
  </si>
  <si>
    <r>
      <rPr>
        <b/>
        <sz val="12"/>
        <rFont val="Arial"/>
        <family val="2"/>
      </rPr>
      <t>DGF</t>
    </r>
    <r>
      <rPr>
        <sz val="12"/>
        <rFont val="Arial"/>
        <family val="2"/>
      </rPr>
      <t xml:space="preserve">
Dirección de Gestión de Impuestos
Subdirección de Devoluciones</t>
    </r>
  </si>
  <si>
    <t xml:space="preserve">4.Capacitará a las Direcciones Seccionales para gestionar las solicitudes de devoluciones de Renta cuando tienen en el formulario 110 valores en las casillas de obras por impuestos. </t>
  </si>
  <si>
    <t xml:space="preserve">Capacitar a las Direcciones Seccionales para gestionar las solicitudes de devoluciones de Renta cuando tienen en el formulario 110 valores en las casillas de obras por impuestos. </t>
  </si>
  <si>
    <t>Formato FT-TAH-1722
"Registro de Asistencia Capacitación Interna"</t>
  </si>
  <si>
    <r>
      <rPr>
        <b/>
        <sz val="12"/>
        <rFont val="Arial"/>
        <family val="2"/>
      </rPr>
      <t xml:space="preserve">Hallazgo No. 8 Expediente 201500551 Seccional Valledupar (D)
</t>
    </r>
    <r>
      <rPr>
        <sz val="12"/>
        <rFont val="Arial"/>
        <family val="2"/>
      </rPr>
      <t xml:space="preserve">
“(…) La División de Fiscalización de la Dirección Seccional de Impuestos y Aduanas de Valledupar, en desarrollo del programa “Caracterización Regional”, ordenó el 20 de agosto de 2015 mediante Auto de Apertura No. 242382015000239, dar inicio a la investigación del contribuyente identificado con NIT 900105110-9. 
Dentro del proceso la Dirección Seccional profirió las siguientes actuaciones: 
	Auto de Inspección Tributaria No. 242382017000012 del 24 de marzo de 2017 
	Visita de inspección tributaria el 7 de abril del 2017 en el domicilio del contribuyente, donde informan que éste se había cambiado de vivienda 
	Requerimiento ordinario No. 2423820017000326 del 9 de mayo de 2017, donde se solicita aclaraciones sobre información que sirvieron de base para la liquidación de la                Declaración de Renta del año gravable 2014. 
Con base en la anterior información y teniendo presente que el contribuyente no dio respuesta al requerimiento ordinario; la División de Fiscalización profirió el requerimiento especial No. 242382017000015 del 1 de agosto de 2017. Este requerimiento fue notificado por la página Web de la DIAN el 22 de septiembre de 2017, por cuanto fue devuelta por causal “no reside”.
El objeto de dicho requerimiento, era proponer la modificación de la declaración de renta correspondiente al año gravable 2014, presentada a través del formulario No. 1110603933539, radicado No. 91000293608487 y presentada el 11 de mayo de 2015. El contribuyente, según expediente no dio respuesta al requerimiento especial. 
El 22 de mayo de 2018, la Dirección Seccional de Valledupar realizó la Liquidación Oficial de Revisión No. 202412018000008, por un total de $1.321.211.000, la cual incluye saldo de impuestos por $905.853.000 y sanción por no enviar información por $415.358.000, publicada en la Web de la DIAN el 14 de junio de 2018, debido a que fue devuelta por causal “desconocido”. 
El 21 de marzo de 2019, la DIAN emitió mandamiento de pago No. 20190302000169 por $1.321.852.000; en la siguiente tabla se muestra el detalle: (…)
El 15 de septiembre de 2021 con Resolución No. 007232, la DIAN resuelve positivamente la Revocatoria Directa No. 087E2020003947 del 26 de octubre de 2020, contra la liquidación oficial; donde se solicitaba, se declare la nulidad de lo actuado por la DIAN y se ordene el archivo del expediente debido a la firmeza de la declaración de renta. (…)
En el artículo primero de la mencionada resolución, la DIAN consigna: “ACCEDER A LA SOLICITUD DE REVOCATORIA DIRECTA de la Liquidación Oficial de Revisión nro. 202412018000008 de 22 de mayo de 2018 proferida por la División de Gestión de Liquidación de la Dirección Seccional de Impuestos y Aduanas de Valledupar, (…)”. 
Lo anterior, resultado del incumplimiento del artículo 568 del Estatuto Tributario, lo que llevó a la nulidad de la Liquidación Oficial de Revisión Nro. 202412018000008 de 22 de mayo de 2018, proferida por la División de Gestión de Liquidación de la Dirección Seccional de Impuestos y Aduanas de Valledupar y por ende, la pérdida de la capacidad de exigir el pago de la suma adeudada por parte de la DIAN. (…)”. </t>
    </r>
  </si>
  <si>
    <t>"(..) La Revocatoria Directa se presentó, al no realizarse la notificación conforme a las actuaciones procesales como lo establece el Estatuto Tributario y dar cabal cumplimiento a los procedimientos citados para lograr recuperar los recursos adeudados, dentro del término previsto en el Artículo 817 del mismo Estatuto (..)"</t>
  </si>
  <si>
    <t xml:space="preserve">1. Capacitar a los servidores publicos de la División de Fiscalización y Liquidacion TAC  de la Dirección Seccional de Impuestos y Aduanas de Valledupar, sobre el  procedimiento  PR-ADF-159  notificacion,Comunicación y/o Publicación
</t>
  </si>
  <si>
    <t xml:space="preserve">1.capacitar  trimestralmente por team o en forma presencial a los servidores públicos
</t>
  </si>
  <si>
    <t xml:space="preserve">1. formato asistencia a la capacitacion
</t>
  </si>
  <si>
    <r>
      <rPr>
        <b/>
        <sz val="12"/>
        <rFont val="Arial"/>
        <family val="2"/>
      </rPr>
      <t>DGF</t>
    </r>
    <r>
      <rPr>
        <sz val="12"/>
        <rFont val="Arial"/>
        <family val="2"/>
      </rPr>
      <t xml:space="preserve">
Dirección de Gestión de Fiscalización
Subdirección de Fiscalización Tributaria 
Dirección Seccional de Impuestos y Aduanas de Valledupar
División de Fiscalización y Liquidacion TAC
</t>
    </r>
  </si>
  <si>
    <t>2. Enviar a los servidores públicos los documentos soportes de la presentación de las capacitaciones realizadas.</t>
  </si>
  <si>
    <t xml:space="preserve">2. Soporte del envio a los servidores publicos del material con el que se realizó  la capacitacion </t>
  </si>
  <si>
    <t>2. Verificar  las notificaciones devueltas por correo electrónico, por parte de División de Fiscalización y Liquidacion TAC  de la Dirección Seccional de Impuestos y Aduanas de Valledupar.</t>
  </si>
  <si>
    <t>1.Verificar trimestralmente del listado de actos administrativos enviado a noticación,   los devueltos, a fin de establecer si posteriormente se realizó correctamente la notificación.</t>
  </si>
  <si>
    <t>Informe trimestral del resultado de las verificaciones, junto con los soportes , debidamente firmado</t>
  </si>
  <si>
    <t>2. Informar  cada trimestre el resultado de la verificacion y las medidas implementadas de haber lugar a ello..</t>
  </si>
  <si>
    <t>INSP. 1707022404 
H 1,2,3,4,5,6,7,8,9
 Valoración de Riesgos en la Disposición y Destrucción de Mercancías Aprehendidas.</t>
  </si>
  <si>
    <t>RG1</t>
  </si>
  <si>
    <t>Hallazgo 1. Inexacta valoración de la mercancía en las actas de aprehensión.</t>
  </si>
  <si>
    <t>ID del Riesgo de Gestión  :  RG1  Evitar imprecisiones en los actos administrativos generados en el Despacho que conlleven a errores formales
ID del Riesgo de Corrupción :  RFC 1. Generar actos administrativos inexactos o tomar decisiones que no se encuentren ajustadas a derecho</t>
  </si>
  <si>
    <t>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t>
  </si>
  <si>
    <t>Actualizar a los funcionarios en la normatividad vigente del area asi como los procedimientos vigentes, complementar con temas</t>
  </si>
  <si>
    <t>Registro de asistencia a las capacitaciones programadas.</t>
  </si>
  <si>
    <r>
      <rPr>
        <b/>
        <sz val="12"/>
        <rFont val="Arial"/>
        <family val="2"/>
      </rPr>
      <t>DGC</t>
    </r>
    <r>
      <rPr>
        <sz val="12"/>
        <rFont val="Arial"/>
        <family val="2"/>
      </rPr>
      <t xml:space="preserve">
NC - Subproceso de Operación Logística 
Dirección de Gestión Corporativa
Subdirección Logística
ACTUALIZADO
30112021</t>
    </r>
  </si>
  <si>
    <t xml:space="preserve">Hallazgo 2. Modificación incorrecta de actos administrativos". </t>
  </si>
  <si>
    <t>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t>
  </si>
  <si>
    <t>Lograr que las Direcciones seccionales den cumplimiento a lo establecido en los procedimientos vigentes.</t>
  </si>
  <si>
    <t>Informe de autoevaluación por Dirección Seccional. Informes o actas de disposición para los acompañamientos realizados por funcionarios de la Subdirección.</t>
  </si>
  <si>
    <t xml:space="preserve">Hallazgos 3. Actos administrativos que carecen de motivación y falta de valoración del material probatorio". </t>
  </si>
  <si>
    <t>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t>
  </si>
  <si>
    <t>Lograr que las Direcciones Seccionales agilicen la disposición  de las mercancias.</t>
  </si>
  <si>
    <t>Informe de acompañamiento realizado</t>
  </si>
  <si>
    <t xml:space="preserve">Hallazgos 4. Actos administrativos que carecen de motivación y falta de valoración del material probatorio". </t>
  </si>
  <si>
    <t xml:space="preserve">4. Revisar y diligenciar, previa la expedición del acto administrativo, el contenido, forma y argumentos jurídicos mediante lista de chequeo que permita establecer que se ha ejercido control.  </t>
  </si>
  <si>
    <t>Lograr un resultado eficaz a través de los actos administrativos.</t>
  </si>
  <si>
    <t>Lista de chequeo diligenciada de cada uno de los actos administrativos proferidos.</t>
  </si>
  <si>
    <r>
      <rPr>
        <b/>
        <sz val="12"/>
        <rFont val="Arial"/>
        <family val="2"/>
      </rPr>
      <t>DGC</t>
    </r>
    <r>
      <rPr>
        <sz val="12"/>
        <rFont val="Arial"/>
        <family val="2"/>
      </rPr>
      <t xml:space="preserve">
DS - Subproceso de Operación Logística 
Despacho del Director Seccional 
ACTUALIZADO
30112021</t>
    </r>
  </si>
  <si>
    <t xml:space="preserve">Hallazgo 5. Actos administrativos motivados con base en normatividad desactualizada, </t>
  </si>
  <si>
    <t>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t>
  </si>
  <si>
    <t>Autocontrol mensual a los fallos proferidos.</t>
  </si>
  <si>
    <t xml:space="preserve"> 5% de actos proferidos. Reporte trimestral</t>
  </si>
  <si>
    <r>
      <rPr>
        <b/>
        <sz val="12"/>
        <rFont val="Arial"/>
        <family val="2"/>
      </rPr>
      <t>DGC</t>
    </r>
    <r>
      <rPr>
        <sz val="12"/>
        <rFont val="Arial"/>
        <family val="2"/>
      </rPr>
      <t xml:space="preserve">
NC - Subproceso de Operación Logística 
Dirección de Gestión Jurídica
ACTUALIZADO
30112021</t>
    </r>
  </si>
  <si>
    <t xml:space="preserve">Hallazgo 6. Admisión de recursos de reconsideración extemporáneos  y </t>
  </si>
  <si>
    <t>6. Proferir Memorando dando instrucciones a los Directores Seccionales respecto de la Planeación, evaluación, control de las acciones u operativos, el autocontrol sobre las aprehensiones en especial sobre el avalúo de las mercancías y las decisiones de fondo.</t>
  </si>
  <si>
    <t xml:space="preserve">Evitar que se generen mayores costos de bodegaje a la entidad por sobreavaluos en mercancías aprehendidas. 
</t>
  </si>
  <si>
    <t xml:space="preserve">Memorando </t>
  </si>
  <si>
    <r>
      <rPr>
        <b/>
        <sz val="12"/>
        <rFont val="Arial"/>
        <family val="2"/>
      </rPr>
      <t>DGC</t>
    </r>
    <r>
      <rPr>
        <sz val="12"/>
        <rFont val="Arial"/>
        <family val="2"/>
      </rPr>
      <t xml:space="preserve">
NC - Subproceso de Operación Logística
Subdirección de Fiscalización Aduanera
ACTUALIZADO
30112021</t>
    </r>
  </si>
  <si>
    <t xml:space="preserve">hallazgo 7. Resoluciones de destrucción de mercancías anteriores a la fecha de ingreso de la mercancía al depósito para su custodia", </t>
  </si>
  <si>
    <t>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t>
  </si>
  <si>
    <t>Evitar sobre avalúos en mercancías aprehendidas que generen mayores costos a la entidad.</t>
  </si>
  <si>
    <t>Registros de asistencia a capacitaciones de retroalimentación.</t>
  </si>
  <si>
    <r>
      <rPr>
        <b/>
        <sz val="12"/>
        <rFont val="Arial"/>
        <family val="2"/>
      </rPr>
      <t>DGC</t>
    </r>
    <r>
      <rPr>
        <sz val="12"/>
        <rFont val="Arial"/>
        <family val="2"/>
      </rPr>
      <t xml:space="preserve">
NC - Subproceso de Operación Logística
Subdirector de Operativa Policial</t>
    </r>
  </si>
  <si>
    <t xml:space="preserve">Hallazgo 8. Inconsistencias y error en la motivación de resolución de donación de mercancías". </t>
  </si>
  <si>
    <t>8. Orden y Lineamientos para la prevención del daño antijuridico, con inidicaiones disciplinarias y legales, para los funcionarios adscritos a la Dirección de Gestión de Policía Fiscal y Aduanera.</t>
  </si>
  <si>
    <t>Evitar inconsistencias en el diligenciamiento de las actas de aprehensión y el sobre avalúo de las mercancías aprehendidas que generen mayores costos a la entidad y/o daño antijuridico.</t>
  </si>
  <si>
    <t>Comunicación institucional</t>
  </si>
  <si>
    <t xml:space="preserve">Hallazgo 9. Admisión de recursos de reconsideración extemporáneos e Incirrecta motivación de actos administrativos </t>
  </si>
  <si>
    <t>9. Realizar seguimiento de manera trimestral al cumplimiento de lo establecido en el memorando mencionado</t>
  </si>
  <si>
    <t>Garantizar el conocimiento y aplicación del memorando por parte de los Funcionarios a quienes va dirigido.</t>
  </si>
  <si>
    <t>Actas de socialización en la que conste reunión para difusión y aplicación del Memorando</t>
  </si>
  <si>
    <r>
      <rPr>
        <b/>
        <sz val="12"/>
        <rFont val="Arial"/>
        <family val="2"/>
      </rPr>
      <t>DGC</t>
    </r>
    <r>
      <rPr>
        <sz val="12"/>
        <rFont val="Arial"/>
        <family val="2"/>
      </rPr>
      <t xml:space="preserve">
NC - Subproceso de Operación Logística
Subdirección de Fiscalización Aduanera
ACTUALIZADO
30112021</t>
    </r>
  </si>
  <si>
    <t>INSP. 1707022404 
H 10, 11, 12, 13, 14, 15
Valoración de Riesgos en la Disposición y Destrucción de Mercancías Aprehendidas.</t>
  </si>
  <si>
    <t>RG2</t>
  </si>
  <si>
    <t xml:space="preserve">hallazgo 10. Ausencia de trazabilidad y completitud en la información del almacenamiento,custodia y destrucción de las mercancías". </t>
  </si>
  <si>
    <t>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
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t>
  </si>
  <si>
    <t>10.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t>
  </si>
  <si>
    <t>Garantizar la integridad de la información reportada en los documentos, logrando así contar con información real y veraz.</t>
  </si>
  <si>
    <t xml:space="preserve">Informe de autoevaluación aplicado  por Dirección Seccional evaluada. </t>
  </si>
  <si>
    <t>11. Realizar control por parte del GIT de comercialización a la conformación de las carpetas de los eventos de disposición de mercancias. Muestra aleatoria.</t>
  </si>
  <si>
    <t>Lista de Chequeo de la revision del evento, sobre la muestra tomada.</t>
  </si>
  <si>
    <r>
      <rPr>
        <b/>
        <sz val="12"/>
        <rFont val="Arial"/>
        <family val="2"/>
      </rPr>
      <t>DGC</t>
    </r>
    <r>
      <rPr>
        <sz val="12"/>
        <rFont val="Arial"/>
        <family val="2"/>
      </rPr>
      <t xml:space="preserve">
DS - Subproceso de Operación Logística 
Direcciones Seccionales a Nivel Nacional 
ACTUALIZADO
30112021</t>
    </r>
  </si>
  <si>
    <t>12.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t>
  </si>
  <si>
    <t>Contar con información consistente real y veraz de las  existencias de mercancias aprehendidas, decomisadas y abandonadas a favor de la Nación.</t>
  </si>
  <si>
    <t>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t>
  </si>
  <si>
    <t xml:space="preserve">Hallazgo 11. Ausencia de integridad y congruencia en la información,desde el ingreso de la mercancía aprehendida a bodega, hasta el egreso de la misma para su destrucción, que permiten identificar presuntos faltantes por un valor de $ 199.106.806". </t>
  </si>
  <si>
    <t>13. Realizar visita de acompañamiento a la Dirección Seccional de Impuestos y Aduanas de San Andrés para revision y apoyo en la suscripción del contrato de destrucción y verificación del   recinto de almacenamiento de las mercancías.</t>
  </si>
  <si>
    <t>Optimizar el proceso de Administración, control y disposición de las mercancias</t>
  </si>
  <si>
    <t>Informe comisión de la visita programada para los días 19 y 20 de Octubre de 2017.</t>
  </si>
  <si>
    <t>14. Suscribir contrato cuyo objeto sea la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</si>
  <si>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t>Evitar faltantes, deterioro, perdidas y/o sustitución de la mercancía que tienen como disposición final la modalidad de destrucción.</t>
  </si>
  <si>
    <t>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</si>
  <si>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r>
      <rPr>
        <b/>
        <sz val="12"/>
        <rFont val="Arial"/>
        <family val="2"/>
      </rPr>
      <t>DGC</t>
    </r>
    <r>
      <rPr>
        <sz val="12"/>
        <rFont val="Arial"/>
        <family val="2"/>
      </rPr>
      <t xml:space="preserve">
DS - Subproceso de Operación Logística 
Direccion Seccional de Impuestos y Aduanas de San Andrés
División Administrativa y Financiera 
ACTUALIZADO
30112021</t>
    </r>
  </si>
  <si>
    <t>15. Reiterar a las Direcciones Seccionales la aplicación de los lineamientos establecidos frente a la ejecución de los contratos para destrucción y sacrificio de animales.</t>
  </si>
  <si>
    <t xml:space="preserve">Lograr que las Direcciones Seccionales den cumplimiento a los lineamientos establecidos. </t>
  </si>
  <si>
    <t>Oficio remitido a las direcciones Seccionales</t>
  </si>
  <si>
    <r>
      <rPr>
        <b/>
        <sz val="12"/>
        <rFont val="Arial"/>
        <family val="2"/>
      </rPr>
      <t xml:space="preserve">DGC
</t>
    </r>
    <r>
      <rPr>
        <sz val="12"/>
        <rFont val="Arial"/>
        <family val="2"/>
      </rPr>
      <t>NC - Subproceso de Operación Logística 
Dirección de Gestión Corporativa
Subdirección Logística
ACTUALIZADO
30112021</t>
    </r>
  </si>
  <si>
    <t xml:space="preserve">Hallazgo 12. Diferencias físicas entre lo observado y lo registrado en los documentos soporte (DIIAM/DIM/DEM/Reporte de inventario de mercancías/Actas de aprehensión, Actas de inspección física, Actas de custodia). </t>
  </si>
  <si>
    <t>16. Reiterar la importancia de la aplicación de la matriz de riesgos para la supervisión de almacenamiento y custodia de la mercancia</t>
  </si>
  <si>
    <t>Mitigar los riesgos por cambio o pérdida de la mercancia</t>
  </si>
  <si>
    <t>17. Modificación del contrato de Operación Logística, permitiendo  que el almacenamiento del combustible se realice en estaciones de servicios con cargo a este contrato.</t>
  </si>
  <si>
    <t>Modificación contractual  suscrita</t>
  </si>
  <si>
    <t>18.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t>
  </si>
  <si>
    <t>Garantizar el debido ingreso al aplicativo por los funcionarios que tienen la competencia para hacerlo, realizando la revisión del listado de roles activos correspondiente.</t>
  </si>
  <si>
    <t xml:space="preserve">Solicitud a la Subdirección de Gestión de Tecnología y Telecomunicaciones para  que remita el archivo de roles de SIE </t>
  </si>
  <si>
    <t xml:space="preserve">Hallazgo 13. El aplicativo ADA se encuentra desactualizado y con vulnerabilidades de seguridad. </t>
  </si>
  <si>
    <t>Archivo de roles de SIE actualizado generado por tecnologia.</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</si>
  <si>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ACTUALIZADO
30112021</t>
    </r>
  </si>
  <si>
    <t>19. Realizar los requerimientos detallados del sie ADA</t>
  </si>
  <si>
    <t>Analizar de manera detallada los requerimientos del SIE ADA</t>
  </si>
  <si>
    <t>Documento de requerimientos detallados</t>
  </si>
  <si>
    <t xml:space="preserve">20. Realizar un plan de trabajo que contenga las actividades a implementar, de acuerdo a las decisiones tomadas para implementar el SIE ya sean: (Compra, elaboración, contratación). Sujetas a la implementación del plan de modernización tecnológica de la DIAN.
</t>
  </si>
  <si>
    <t>Analizar la forma de implementación el SIE de ADA, con la elaboración de un plan de trabajo para su implantación en la Entidad.</t>
  </si>
  <si>
    <t>Cronograma de trabajo de implentación de acuerdo al análisis realizado para la construcción del SIE</t>
  </si>
  <si>
    <t>21. Adelantar el proceso de contratación de la solución tecnológica.</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</si>
  <si>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NC - Subproceso de Operación Logística 
Dirección de Gestión Corporativa
Subdirección Logística
ACTUALIZADO
30112021</t>
    </r>
  </si>
  <si>
    <t xml:space="preserve">22. Definir un plan de trabajo de desarrollo de la solución tecnológica </t>
  </si>
  <si>
    <t>23. Iniciar el desarrollo de la solución tecnológica.</t>
  </si>
  <si>
    <t>24. Poner en producción la solución tecnológica
tecnológica</t>
  </si>
  <si>
    <t xml:space="preserve">Definir la puesta producción de la  solución tecnoloógica </t>
  </si>
  <si>
    <t xml:space="preserve">Hallazgo 14. Incumplimiento a las politicas de seguridad de la información en el uso personal e instransferible de las cuentas de usuario y el uso de medios removibles". </t>
  </si>
  <si>
    <t>25. “Socializar a las Direcciones Seccionales y al Área, los Procedimientos e Instructivos de la Subdirección Logística sobre Control de Inventario de Mercancías ADA y Bienes, Deposición de Mercancías ADA y Bienes Adjudicados a la Nación y Emisión Concepto Técnico de Viabilidad de Adjudicación de Bienes”.</t>
  </si>
  <si>
    <t xml:space="preserve">Mejorar la gestión, disminuir materialización de riesgos, a partir de la expedición de actos administrativos ajustados a derecho, que no se den sobrecostos. </t>
  </si>
  <si>
    <t xml:space="preserve">Acta de asistencia a las reuniones de socialización </t>
  </si>
  <si>
    <t xml:space="preserve">26. “Retroalimentar sobre la utilización de las plantillas existentes para la elaboración de actos administrativos del Área, con el fin de minimizar que se incurra en la generación de actos inexactos que no se encuentren ajustados a derecho”.  </t>
  </si>
  <si>
    <r>
      <rPr>
        <b/>
        <sz val="12"/>
        <rFont val="Arial"/>
        <family val="2"/>
      </rPr>
      <t>DGC</t>
    </r>
    <r>
      <rPr>
        <sz val="12"/>
        <rFont val="Arial"/>
        <family val="2"/>
      </rPr>
      <t xml:space="preserve">
NC - Subproceso Innovación y Proyectos
Dirección de Gestión de Innovación y Tecnología
Subdirección Soluciones y Desarrollo
Subdirección de Infraestructura Tecnológica y de Operaciones
Subdirección de Procesamiento de datos
NC - Subproceso de Operación Logística 
Dirección de Gestión Corporativa
Subdirección Logística
ACTUALIZADO
30112021</t>
    </r>
  </si>
  <si>
    <t xml:space="preserve">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t>
  </si>
  <si>
    <t>27. Retroalimentar a las Direcciones Seccionales la obligación que les asiste como Supervisores Técnicos del Contrato de destrucción, lo señalado en el numeral 4.3.14 “Verificación de la Mercancía y Ejecución de la Destrucción.”</t>
  </si>
  <si>
    <t>Correo u oficio con lineamientos respecto del tema.</t>
  </si>
  <si>
    <t>28. Verificar la instalación del “Antivirus Symantec End point Protection”. Nivel Nacional</t>
  </si>
  <si>
    <t>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t>
  </si>
  <si>
    <t>Informe de verificación permanente.</t>
  </si>
  <si>
    <r>
      <rPr>
        <b/>
        <sz val="12"/>
        <rFont val="Arial"/>
        <family val="2"/>
      </rPr>
      <t>DGC</t>
    </r>
    <r>
      <rPr>
        <sz val="12"/>
        <rFont val="Arial"/>
        <family val="2"/>
      </rPr>
      <t xml:space="preserve">
NC - Subproceso Innovación y Tecnología
Subdirección de Gestión de Tecnología de Información y Telecomunicaciones
Coordinación de Soporte Técnico al Usuario
ACTUALIZADO
30112021</t>
    </r>
  </si>
  <si>
    <t xml:space="preserve">29. Analizar y actualizar el Reporte Mensual de Gestión de Roles Informáticos  Activos, con el fin de </t>
  </si>
  <si>
    <t>tener la completitud de la información.  (Totalidad de los Roles Informáticos Activos  de los Usuarios por cada Sistema de Información vigente de la DIAN).</t>
  </si>
  <si>
    <t>Generación del Reporte de Roles Informáticos  Activos de los Usuarios en la totalidad de los Sistemas de  información.</t>
  </si>
  <si>
    <r>
      <rPr>
        <b/>
        <sz val="12"/>
        <rFont val="Arial"/>
        <family val="2"/>
      </rPr>
      <t xml:space="preserve">DGC
</t>
    </r>
    <r>
      <rPr>
        <sz val="12"/>
        <rFont val="Arial"/>
        <family val="2"/>
      </rPr>
      <t>NC - Subproceso Innovación y Proyectos
Dirección de Gestión de Innovación y Tecnología
Coordinación para el apoyo a los sistemas de información.
ACTUALIZADO
30112021</t>
    </r>
  </si>
  <si>
    <t>30. Analizar el procedimiento de gestión de Roles y realizar cambios en caso requerido.</t>
  </si>
  <si>
    <t>Verificar la efectividad del procedimmiento de gestión de roles, para así proceder a hacer ajustes.</t>
  </si>
  <si>
    <r>
      <rPr>
        <b/>
        <sz val="12"/>
        <rFont val="Arial"/>
        <family val="2"/>
      </rPr>
      <t xml:space="preserve">DGC
</t>
    </r>
    <r>
      <rPr>
        <sz val="12"/>
        <rFont val="Arial"/>
        <family val="2"/>
      </rPr>
      <t>NC - Subproceso Innovación y Proyectos
Dirección de Gestión de Innovación y Tecnología
ACTUALIZADO
30112021</t>
    </r>
  </si>
  <si>
    <t xml:space="preserve">31. Monitoreo mediante autoevaluación virtual por parte de la Subdirección de Gestión de Representación Externa a las denuncias interpuestas  por pérdida de mercancías en las Direcciónes Seccionales con recinto propio.  </t>
  </si>
  <si>
    <t xml:space="preserve">Monitorear el estado de las denuncias interpuestas en Direcciónes Seccionales con recinto propio.  </t>
  </si>
  <si>
    <t>Informe semestral del estado real en que se encuentra las respectivas denuncias</t>
  </si>
  <si>
    <r>
      <rPr>
        <b/>
        <sz val="12"/>
        <rFont val="Arial"/>
        <family val="2"/>
      </rPr>
      <t>DGC</t>
    </r>
    <r>
      <rPr>
        <sz val="12"/>
        <rFont val="Arial"/>
        <family val="2"/>
      </rPr>
      <t xml:space="preserve">
NC - Subproceso de Operación Logística
Subdirección de Representación Externa
ACTUALIZADO
30112021</t>
    </r>
  </si>
  <si>
    <t>32. Desarrollar una campaña permanente respecto del uso de las políticas de seguridad de la información.</t>
  </si>
  <si>
    <t>evitar incumlimiento de las politicas de seguridad de la información</t>
  </si>
  <si>
    <t>evidencia del desarrollo de la campaña</t>
  </si>
  <si>
    <r>
      <rPr>
        <b/>
        <sz val="12"/>
        <rFont val="Arial"/>
        <family val="2"/>
      </rPr>
      <t>DGC</t>
    </r>
    <r>
      <rPr>
        <sz val="12"/>
        <rFont val="Arial"/>
        <family val="2"/>
      </rPr>
      <t xml:space="preserve">
NC - Subproceso  Innovacion y Tecnologia
Oficina de seguridad de la Información 
ACTUALIZADO
30112021</t>
    </r>
  </si>
  <si>
    <t>33. Tomar medidas necesarias para garantizar el adecuado almacenamiento de combustible</t>
  </si>
  <si>
    <t>Realizar acercamientos con ecopetrol, las fuerzas militares y entidades públicas para apoyo de almacenamiento de combustibles teniendo en cuenta la normatividad vigente( oficios, correos, actas de reunión).</t>
  </si>
  <si>
    <t>INSP. 1707022404 
H 16
Valoración de Riesgos en la Disposición y Destrucción de Mercancías Aprehendidas.</t>
  </si>
  <si>
    <t>RG3</t>
  </si>
  <si>
    <t>Hallazgo No.16. Ineficiencia en las actividades relacionadas con la definición de la situación jurídica y disposición final de la mercancía".</t>
  </si>
  <si>
    <t xml:space="preserve">ID del Riesgo de Gestión  : Deterioro, pérdida de la mercancia y sobrecostos por pago de bodegajes
ID del Riesgo de Corrupción RFC 3. Sobrecostos por pago de bodegaje y/o almacenamiento </t>
  </si>
  <si>
    <t>34. Gestionar la disposición de las mercancias con situación jurÍdica definida a favor de la Nación,  existentes a septiembre 30 de 2017 en la Dirección Seccional de Impuestos y Aduanas de Riohacha.</t>
  </si>
  <si>
    <t>Disminuir inventarios de mercancias que redundan en los costos de almacenamiento</t>
  </si>
  <si>
    <t>Valor de la mercancia egresada</t>
  </si>
  <si>
    <r>
      <rPr>
        <b/>
        <sz val="12"/>
        <rFont val="Arial"/>
        <family val="2"/>
      </rPr>
      <t>DGC</t>
    </r>
    <r>
      <rPr>
        <sz val="12"/>
        <rFont val="Arial"/>
        <family val="2"/>
      </rPr>
      <t xml:space="preserve">
DS - Subproceso de Operación Logística 
Dirección Seccional de Impuestos y Aduanas de Riohacha
Division Administrativa y Financiera
ACTUALIZADO
30112021</t>
    </r>
  </si>
  <si>
    <t>35. Gestionar la disposición de las mercancias con situación jurÍdica definida a favor de la Nación, existentes a septiembre 30 de 2017 en la Dirección Seccional de Impuestos y Aduanas de San Andrés.</t>
  </si>
  <si>
    <r>
      <rPr>
        <b/>
        <sz val="12"/>
        <rFont val="Arial"/>
        <family val="2"/>
      </rPr>
      <t>DGC</t>
    </r>
    <r>
      <rPr>
        <sz val="12"/>
        <rFont val="Arial"/>
        <family val="2"/>
      </rPr>
      <t xml:space="preserve">
DS - Subproceso de Operación Logística 
Dirección Seccional de Impuestos y Aduanas de San Andrés
Division Administrativa y Financiera
ACTUALIZADO
30112021</t>
    </r>
  </si>
  <si>
    <t>36. Gestionar la disposición de las mercancías con situación jurídica definida a favor de la Nación, existentes a septiembre a 30 de 2017 en la Dirección Seccional de Aduanas de Cartagena.</t>
  </si>
  <si>
    <r>
      <rPr>
        <b/>
        <sz val="12"/>
        <rFont val="Arial"/>
        <family val="2"/>
      </rPr>
      <t>DGC</t>
    </r>
    <r>
      <rPr>
        <sz val="12"/>
        <rFont val="Arial"/>
        <family val="2"/>
      </rPr>
      <t xml:space="preserve">
DS - Subproceso de Operación Logística 
Dirección Seccional de Aduanas de Cartagena
Jefe de la División Administrativa y Financiera
GIT de Operación Logística
ACTUALIZADO
30112021</t>
    </r>
  </si>
  <si>
    <t>37. Gestionar la disposición de las mercancias con situación jurÍdica definida a favor de la Nación, existentes  a septiembre a 30 de 2017  en la Dirección Seccional de Impuestos y Aduanas de Arauca.</t>
  </si>
  <si>
    <r>
      <rPr>
        <b/>
        <sz val="12"/>
        <rFont val="Arial"/>
        <family val="2"/>
      </rPr>
      <t>DGC</t>
    </r>
    <r>
      <rPr>
        <sz val="12"/>
        <rFont val="Arial"/>
        <family val="2"/>
      </rPr>
      <t xml:space="preserve">
DS - Subproceso de Operación Logística 
Dirección Seccional de Impuestos y Aduanas de Arauca
División Administrativa y Financiera
ACTUALIZADO
30112021</t>
    </r>
  </si>
  <si>
    <t xml:space="preserve">38. Realizar informe de diagnóstico integral de la gestión de  las Direcciones Seccionales y remitirlo a las Direcciones Seccionales por parte de la Subdirección de Gestión Comercial.
</t>
  </si>
  <si>
    <t>Dar a conocer a las Direcciones Seccionales el análisis de la gestión para impulsar el avance de la misma.</t>
  </si>
  <si>
    <t>Informe diagnóstico integral  de gestión.</t>
  </si>
  <si>
    <t xml:space="preserve">39. Realizar seguimiento al avance de la gestión de  las Direcciones Seccionales en visitas de acompañamiento y seguimiento por parte de la Subdirección de Gestión Comercial.
</t>
  </si>
  <si>
    <t>Lograr que las Direcciones seccionales den cumplimiento a las metas establecidas.</t>
  </si>
  <si>
    <t xml:space="preserve">Informes de seguimiento </t>
  </si>
  <si>
    <t>40. Controlar los inventarios de mercancías sin situación jurídica definida que cuenta con más de un año de almacenamiento,de acuerdo a la información remitida por la Subdirección de Gestión Comercial.</t>
  </si>
  <si>
    <t>Contar con información consistente, real y veraz de la situación juridica de las mrcancias que permita la  disposicion de las mismas.</t>
  </si>
  <si>
    <t>Reporte de situación juridica registrada en el sistema o documentos que acrediten la gestión realizada por comercial y la respuesta recibida.</t>
  </si>
  <si>
    <r>
      <rPr>
        <b/>
        <sz val="12"/>
        <rFont val="Arial"/>
        <family val="2"/>
      </rPr>
      <t>DGC</t>
    </r>
    <r>
      <rPr>
        <sz val="12"/>
        <rFont val="Arial"/>
        <family val="2"/>
      </rPr>
      <t xml:space="preserve">
DS - Subproceso de Operación Logística
Direcciones Seccionales a nivel nacional 
ACTUALIZADO
30112021</t>
    </r>
  </si>
  <si>
    <t xml:space="preserve">INSP. 1707022436
H1
Eficacia de la notificación en los mandamientos de pago
</t>
  </si>
  <si>
    <t>No se especifica Hallazgo
RFC: Acción u omisión para demorar la notificación del mandamiento de pago</t>
  </si>
  <si>
    <t>RG 1. Acción u omisión para demorar la notificación del mandamiento de pago
ID del Riesgo de Corrupción: N/A</t>
  </si>
  <si>
    <t xml:space="preserve">1. Generar una capacitación sobre el procedimiento PR-ADF-0159 e Instructivos IN-ADF-0025 e instructivo  IN-ADF-0033, previa actualización. </t>
  </si>
  <si>
    <t>Reflejar la información real del procedimiento realizado,  donde se relacione la fecha de notificación capturada y no la fecha de introducción al correo</t>
  </si>
  <si>
    <t>FT-GH-1722 Registro Capacitación Interna</t>
  </si>
  <si>
    <r>
      <rPr>
        <b/>
        <sz val="12"/>
        <rFont val="Arial"/>
        <family val="2"/>
      </rPr>
      <t>DGC</t>
    </r>
    <r>
      <rPr>
        <sz val="12"/>
        <rFont val="Arial"/>
        <family val="2"/>
      </rPr>
      <t xml:space="preserve">
NC - Subproceso de Recursos Administrativos
Coordinación de Correspondencia y Notificaciones
ACTUALIZADO
30112021</t>
    </r>
  </si>
  <si>
    <t xml:space="preserve">2.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t>
  </si>
  <si>
    <t>Verificar que se relacione la fecha de notificación capturada y no la fecha de introducción al correo</t>
  </si>
  <si>
    <t>Informe Gerencial firmado por los responsables, en donde se describa la verificación realizada y los controles aplicados</t>
  </si>
  <si>
    <t>3. Definir la estrategia de digitalización</t>
  </si>
  <si>
    <t>Estrategia de digitalización de los sistemas de información, se pone en marcha el plan de
modernización de la DIAN.)</t>
  </si>
  <si>
    <t>Documento de estrategia.</t>
  </si>
  <si>
    <r>
      <rPr>
        <b/>
        <sz val="12"/>
        <rFont val="Arial"/>
        <family val="2"/>
      </rPr>
      <t>DGC</t>
    </r>
    <r>
      <rPr>
        <sz val="12"/>
        <rFont val="Arial"/>
        <family val="2"/>
      </rPr>
      <t xml:space="preserve">
NC - Subproceso Innovación y Tecnología 
Dirección de Gestión de Innovación y Tecnología
ACTUALIZADO
30112021</t>
    </r>
  </si>
  <si>
    <t>4. Iniciar el proyecto con la definición de  los requerimientos funcionales</t>
  </si>
  <si>
    <t>Definir los requerimientos funcionales</t>
  </si>
  <si>
    <r>
      <t xml:space="preserve">DGC
</t>
    </r>
    <r>
      <rPr>
        <sz val="12"/>
        <rFont val="Arial"/>
        <family val="2"/>
      </rPr>
      <t xml:space="preserve">Administración de Cartera
NC - Subproceso  Recaudo-Devoluciones 
Dirección de Gestión de Impuestos
Subdirección de Recaudo
Subdirección de Cobranzas y Control Extensivo
Coordinación de Administración de Aplicativos de  Impuestos
Coordinación de Cobranzas
</t>
    </r>
  </si>
  <si>
    <t xml:space="preserve">5. Definir los requerimientos no funcionales </t>
  </si>
  <si>
    <r>
      <t xml:space="preserve">DGC
</t>
    </r>
    <r>
      <rPr>
        <sz val="12"/>
        <rFont val="Arial"/>
        <family val="2"/>
      </rPr>
      <t xml:space="preserve">NC - Subproceso Innovacion y Tecnologia
Direccion de Gestion de Innovacion y Tecnologia
Subdireccion de Innovacion y Proyectos
Subdireccion de Soluciones y Desarrollo
</t>
    </r>
  </si>
  <si>
    <t xml:space="preserve">6. Iniciar el proceso de contratación </t>
  </si>
  <si>
    <t>7. Definir la priorización funcional de la implementación</t>
  </si>
  <si>
    <t xml:space="preserve">8. Definir un plan de trabajo de desarrollo de la solución tecnológica </t>
  </si>
  <si>
    <t xml:space="preserve">9. Aprobar o validar el plan de trabajo de la implementación de la solución tecnológica </t>
  </si>
  <si>
    <r>
      <t xml:space="preserve">DGC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</si>
  <si>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10. Iniciar el desarrollo de la solución tecnológica.</t>
  </si>
  <si>
    <t>11. Iniciar la implementación de la solución tecnológica</t>
  </si>
  <si>
    <t>12. Poner en  producción la solución tecnológica</t>
  </si>
  <si>
    <t>13. Generar capacitación  sobre el procedimiento  PR-ADF-0159, dirigido a las áreas productoras de actos administrativos, donde se socialice los términos de entrega de los actos administrativos y los términos para dar inicio a la notificación, comunicación y/o publicación</t>
  </si>
  <si>
    <t>Sensibilizar a los servidores públicos  sobre los términos establecidos en la normatividad vigente de tal forma que  se de cumplimiento de los mismos</t>
  </si>
  <si>
    <r>
      <rPr>
        <b/>
        <sz val="12"/>
        <rFont val="Arial"/>
        <family val="2"/>
      </rPr>
      <t>DGC</t>
    </r>
    <r>
      <rPr>
        <sz val="12"/>
        <rFont val="Arial"/>
        <family val="2"/>
      </rPr>
      <t xml:space="preserve">
NC - Subproceso de Recursos Administrativos
Subdirección Administrativa
Coordinación de Correspondencia y Notificaciones
ACTUALIZADO
30112021</t>
    </r>
  </si>
  <si>
    <t>14.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t>
  </si>
  <si>
    <t>Verificar que los actos administrativos para notificación, sean entregados de forma oportuna, de conformidad con lo establecido en el procedimiento PR-FI-0159</t>
  </si>
  <si>
    <t xml:space="preserve">15. 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t>
  </si>
  <si>
    <t>Evidenciar los actos administrativos pendientes  y  culminar el trámite de notificación, comunicación y/o  publicación  en el Aplicativo Notificar.</t>
  </si>
  <si>
    <t>Informe Gerencial firmado por los responsables, en donde se describa la verificación realizada y los controles aplicados. Adjuntando las evidencias respectivas.</t>
  </si>
  <si>
    <t>16. 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t>
  </si>
  <si>
    <t>Efectuar seguimiento y control a la entrega y estado de notificación de los mandamientos de pago.</t>
  </si>
  <si>
    <t>Documento publicado</t>
  </si>
  <si>
    <r>
      <rPr>
        <b/>
        <sz val="12"/>
        <rFont val="Arial"/>
        <family val="2"/>
      </rPr>
      <t>DGC</t>
    </r>
    <r>
      <rPr>
        <sz val="12"/>
        <rFont val="Arial"/>
        <family val="2"/>
      </rPr>
      <t xml:space="preserve">
NC - Subproceso  Recaudo-Devoluciones
Subdirección Cobranzas
Coordinación  de Cobranzas
ACTUALIZADO
30112021</t>
    </r>
  </si>
  <si>
    <t>17. Generar una capacitación sobre el uso de formas de captura y consulta del Aplicativo Notificar, que permiten agilizar la captura y entrega de los actos administrativos, de forma oportuna. (áreas productoras de actos administrativos).</t>
  </si>
  <si>
    <t>Reforzar el conocimiento sobre las funciones de los diferentes roles y cargue de información masiva   al Aplicativo notificar  desde el aplicativo SIPAC, para evitar dilación de los términos de notificación.</t>
  </si>
  <si>
    <t>18. Generar una capacitación sobre el uso de los diferentes roles del Aplicativo Notificar, dirigido a las áreas de documentación o quien hace sus veces.</t>
  </si>
  <si>
    <t>INSP. 1707022425
 H 1, 2, 3, 4</t>
  </si>
  <si>
    <t xml:space="preserve">ID del hallazgo I. Falta de trazabilidad y control en la ejecución de las actividades propias del procedimiento PR-ITT-0374 “Contingencia por la no disponibilidad de los sistemas de información” (versión 1 vigente desde el 23/02/2017).             </t>
  </si>
  <si>
    <t>ID del Riesgo de Gestión  :  RG 1.Subjetividad en la toma de decisiones para declarar la contingencia por indisponibilidad de los servicios informáticos de la DIAN</t>
  </si>
  <si>
    <t>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t>
  </si>
  <si>
    <t>Actualizar el procedimiento PR-IT-0374 Contingencia por la no disponibilidad de los sistemas de información</t>
  </si>
  <si>
    <t xml:space="preserve">Procedimiento actualizado </t>
  </si>
  <si>
    <r>
      <rPr>
        <b/>
        <sz val="12"/>
        <rFont val="Arial"/>
        <family val="2"/>
      </rPr>
      <t>DGEA</t>
    </r>
    <r>
      <rPr>
        <sz val="12"/>
        <rFont val="Arial"/>
        <family val="2"/>
      </rPr>
      <t xml:space="preserve">
NC - Subproceso de Innovación y Tecnologia 
Dirección de Gestión Innovación y Tecnologia 
Subdirección de Soluciones y Desarrollo 
Subdirección de Infraestructura Tecnologica y Operaciones
ACTUALIZACIÓN
30112021</t>
    </r>
  </si>
  <si>
    <t xml:space="preserve">Publicar el procedimiento actualizado </t>
  </si>
  <si>
    <t>Procedimiento Publicado</t>
  </si>
  <si>
    <r>
      <rPr>
        <b/>
        <sz val="12"/>
        <rFont val="Arial"/>
        <family val="2"/>
      </rPr>
      <t>DGEA</t>
    </r>
    <r>
      <rPr>
        <sz val="12"/>
        <rFont val="Arial"/>
        <family val="2"/>
      </rPr>
      <t xml:space="preserve">
NC - Subproceso Administración Sistema de Gestión 
Subdirección de Procesos
ACTUALIZACIÓN
30112021</t>
    </r>
  </si>
  <si>
    <t>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t>
  </si>
  <si>
    <t xml:space="preserve">Definir programación de actividades para la elaboración del Plan de continuidad del negocio </t>
  </si>
  <si>
    <t>Plan de trabajo para la elaboración del Plan de Continuidad del Negocio</t>
  </si>
  <si>
    <t xml:space="preserve">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t>
  </si>
  <si>
    <t>Elaborar Plan de continuidad del negocio</t>
  </si>
  <si>
    <t>Definición del Plan de Continuidad del Negocio</t>
  </si>
  <si>
    <t>Formular un Análisis de Impacto del Negocio BIA que pueda ser utilizado como una de las fases iniciales para el desarrollo posterior de un Plan de Recuperación y en consecuencia un Plan de Continuidad del Negocio para la DIAN.</t>
  </si>
  <si>
    <t>Seguimiento trimestral a la programación de actividades definidas</t>
  </si>
  <si>
    <t>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t>
  </si>
  <si>
    <r>
      <rPr>
        <b/>
        <sz val="12"/>
        <rFont val="Arial"/>
        <family val="2"/>
      </rPr>
      <t>DGEA</t>
    </r>
    <r>
      <rPr>
        <sz val="12"/>
        <rFont val="Arial"/>
        <family val="2"/>
      </rPr>
      <t xml:space="preserve">
NC - Subproceso Innovación y Tecnología 
Subdirección de Innovación y Proyectos
Subdirección de infraestructura Tecnológica y de Operaciones 
ACTUALIZACIÓN
30112021</t>
    </r>
  </si>
  <si>
    <t xml:space="preserve">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t>
  </si>
  <si>
    <t>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t>
  </si>
  <si>
    <t xml:space="preserve">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t>
  </si>
  <si>
    <t>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t>
  </si>
  <si>
    <t xml:space="preserve">Actualizar la Resolución 231 de 2014 </t>
  </si>
  <si>
    <t xml:space="preserve">Resolución actualizada </t>
  </si>
  <si>
    <r>
      <rPr>
        <b/>
        <sz val="12"/>
        <rFont val="Arial"/>
        <family val="2"/>
      </rPr>
      <t>DGEA</t>
    </r>
    <r>
      <rPr>
        <sz val="12"/>
        <rFont val="Arial"/>
        <family val="2"/>
      </rPr>
      <t xml:space="preserve">
NC - Subproceso Innovación y Tecnología
Dirección de Gestión de Innovación y Tecnología
ACTUALIZACIÓN
30112021</t>
    </r>
  </si>
  <si>
    <t>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t>
  </si>
  <si>
    <t>Actualizar el procedimiento  PR-IC-0001 Control de documentos del sistema de Gestión y los documentos anexos</t>
  </si>
  <si>
    <t xml:space="preserve">Publicar y socializar el procedimiento actualizado </t>
  </si>
  <si>
    <t>INSP. 1707022438
H 1
Verificación de los controles relacionados con el procedimiento de recursos en sede administrativa</t>
  </si>
  <si>
    <t>RG1
RFC1</t>
  </si>
  <si>
    <t>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t>
  </si>
  <si>
    <t>ID del Riesgo de Corrupción :  RFC 1. “Acción u omisión para tomar decisiones contrarias a derecho en el inicio, ejecución y/o respuesta de actuaciones administrativas”</t>
  </si>
  <si>
    <t>1. Proponer la creación de un procedimiento abreviado en materia de recursos de reconsideración, aplicable en función de la cuantía discutida.</t>
  </si>
  <si>
    <t>Hacer un estudio sobre la viabilidad jurídica de establecer un procedimiento abreviado en materia de recursos de reconsideración en función de la cuantía.</t>
  </si>
  <si>
    <t>Estudio</t>
  </si>
  <si>
    <r>
      <rPr>
        <b/>
        <sz val="12"/>
        <rFont val="Arial"/>
        <family val="2"/>
      </rPr>
      <t>DGJ</t>
    </r>
    <r>
      <rPr>
        <sz val="12"/>
        <rFont val="Arial"/>
        <family val="2"/>
      </rPr>
      <t xml:space="preserve">
NC - Subproceso de Gestión Jurídica
Subdirector de Recursos Jurídicos</t>
    </r>
  </si>
  <si>
    <t>2. Proponer la creación de un procedimiento abreviado en materia de recursos de reconsideración, aplicable en función de la cuantía discutida.</t>
  </si>
  <si>
    <t>De encontrar viable el establecimiento del procedimiento abreviado, proponer por intermedio del Ministerio de Hacienda al Congreso de la República incluir en la legislación vigente este procedimiento.</t>
  </si>
  <si>
    <t>Propuesta de regulación al Ministerio de Hacienda y Crédito Público.</t>
  </si>
  <si>
    <t>3. Hacer seguimiento a las herramientas de control de la gestión existentes para la Subdirección de Recursos Jurídicos y las áreas jurídicas de las Direcciones Seccionales del país</t>
  </si>
  <si>
    <t>Realizar una revisión trimestral a las actualizaciones el Registro Único de Procesos de Gestión Jurídica - RUPGJ.</t>
  </si>
  <si>
    <t>Acta de la revisión realizada al formato del Registro Único de Procesos de Gestión Jurídica de las Direcciones Seccionales y la Subdirección de Recursos Jurídicos.</t>
  </si>
  <si>
    <t>4. Fijar una reducción de los tiempos objetivo para fallar los recursos de reconsideración aduaneros, contados a partir de la impugnación de los actos.</t>
  </si>
  <si>
    <t>Resolver los recursos de reconsideración aduaneros de acuerdo con los tiempos establecidos en las herramientas de control de la gestión.</t>
  </si>
  <si>
    <t>Memorando que establece los términos máximos para las resoluciones que resuelven los recursos de reconsideración</t>
  </si>
  <si>
    <t xml:space="preserve">5. Fijar una reducción de los tiempos objetivo para fallar los recursos de reconsideración tributarios </t>
  </si>
  <si>
    <t>Resolver los recursos de reconsideración tributarios de acuerdo con los tiempos establecidos en las herramientas de control de la gestión.</t>
  </si>
  <si>
    <t>6. Realizar Capacitaciones de actualización a los funcionarios respecto al procedimiento actual</t>
  </si>
  <si>
    <t xml:space="preserve">Capacitar a los funcionarios de las de las Direcciones Seccionales en procedimiento tributario y aduanero  </t>
  </si>
  <si>
    <t xml:space="preserve">Eventos de capacitación </t>
  </si>
  <si>
    <t xml:space="preserve">7. Establecer una herramienta de control para hacer seguimiento a la entrega y devolución de los expedientes en cada Dirección Seccional y la Subdirección de Recursos Jurídicos </t>
  </si>
  <si>
    <t>Difundir  la utilización del formato de control y seguimiento al reparto de los expedientes</t>
  </si>
  <si>
    <t>Memorando de entrega del formato de control y seguimiento al reparto de expedientes y su divulgación</t>
  </si>
  <si>
    <t xml:space="preserve">8. Emplear la herramienta de control para hacer seguimiento a la entrega y devolución de los expedientes en cada Dirección Seccional y la Subdirección de Recursos Jurídicos </t>
  </si>
  <si>
    <t>Diligenciar el formato de control establecido por la Subdirección de Recursos Jurídicos - FT - PEC - 2744 "reparto recursos jurídicos"</t>
  </si>
  <si>
    <t xml:space="preserve">Acta de seguimiento cuatrimestral de las evidencias sobre el control efectuado y el formato diligenciado </t>
  </si>
  <si>
    <t>INSP. 1707022440
H 1, 2
Traslado de conductas punibles en control Aduanero.</t>
  </si>
  <si>
    <t>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t>
  </si>
  <si>
    <t>ID del Riesgo de Gestión  :  RG 1. “Decisión del proceso por conducta punible fuera de los criterios legales y/o procedimentales”</t>
  </si>
  <si>
    <t xml:space="preserve">Modificar el cuadro de control creado en el Memorando 196 de 2021, e incluir tres (3) columnas adicionales: i) causal de aprehensión, ii) causa de no denuncia, iii) fecha de denuncia. </t>
  </si>
  <si>
    <t>Modificar el Memorando 196 de 2021, para incluir en el cuadro de control las columnas que nos permiten verificar las decisiones de los Comités Jurídicos de Dirección Operativa o Seccional</t>
  </si>
  <si>
    <t>Acto administrativo que modifica el Memorando 196 de 2021 y Cuadro de Control modificado</t>
  </si>
  <si>
    <r>
      <rPr>
        <b/>
        <sz val="12"/>
        <rFont val="Arial"/>
        <family val="2"/>
      </rPr>
      <t>DGJ</t>
    </r>
    <r>
      <rPr>
        <sz val="12"/>
        <rFont val="Arial"/>
        <family val="2"/>
      </rPr>
      <t xml:space="preserve">
NC - Subproceso de Gestión Jurídica
Subdirección de Asuntos Penales</t>
    </r>
  </si>
  <si>
    <t>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t>
  </si>
  <si>
    <t>Revisión del informe trimestral que entregan las Direcciones Seccionales, de conformidad con el Memorando 196 del 2021 y su modificatorio que se va a proferir</t>
  </si>
  <si>
    <t>Documento generado que reporte el seguimiento, y retroalimentación.</t>
  </si>
  <si>
    <t>Construir cuadro para el  control de la entrega documental del acta de aprehensión  y sus documentos soporte a la Unidad Penal.</t>
  </si>
  <si>
    <t>Elaborar cuadro de control donde se registre  la información  de las actas de aprehensión emitidas por la Unidad Aprehensora e informadas a la Unidad Penal vs. lo reportado en planilla No. 3.</t>
  </si>
  <si>
    <t>Cuadro control aprehensiones con destino a la Unidad Penal.</t>
  </si>
  <si>
    <r>
      <rPr>
        <b/>
        <sz val="12"/>
        <rFont val="Arial"/>
        <family val="2"/>
      </rPr>
      <t>DGJ</t>
    </r>
    <r>
      <rPr>
        <sz val="12"/>
        <rFont val="Arial"/>
        <family val="2"/>
      </rPr>
      <t xml:space="preserve">
NC - Subproceso de Fiscalización y Liquidación
Subdirección de Operación Aduanera y Subdirección Operativa Policial. </t>
    </r>
  </si>
  <si>
    <t>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t>
  </si>
  <si>
    <t>Diligenciar el cuadro establecido en forma mensual para el control de envío de las aprehensiones a la Unidad Penal, por cada una de las Unidades aprehensoreas (Operación Aduanera, Polfa, Fiscalización)</t>
  </si>
  <si>
    <t>cuadros control  diligenciados</t>
  </si>
  <si>
    <r>
      <rPr>
        <b/>
        <sz val="12"/>
        <rFont val="Arial"/>
        <family val="2"/>
      </rPr>
      <t>DGJ</t>
    </r>
    <r>
      <rPr>
        <sz val="12"/>
        <rFont val="Arial"/>
        <family val="2"/>
      </rPr>
      <t xml:space="preserve">
NC - Subproceso de Fiscalización y Liquidación
Directores Seccionales
Jefes de división de unidades aprehensoras o quienes hagan sus veces</t>
    </r>
  </si>
  <si>
    <t>Revisar el informe que entregan las Direcciones Seccionales de conformidad con el Memorando 196 de 2021, que garantice la entrega de las aprehensiones penalizables.</t>
  </si>
  <si>
    <t>Realizar informe de seguimiento de los reportes a nivel nacional</t>
  </si>
  <si>
    <r>
      <rPr>
        <b/>
        <sz val="12"/>
        <rFont val="Arial"/>
        <family val="2"/>
      </rPr>
      <t>DGJ</t>
    </r>
    <r>
      <rPr>
        <sz val="12"/>
        <rFont val="Arial"/>
        <family val="2"/>
      </rPr>
      <t xml:space="preserve">
NC - Subproceso de Gestión Jurídica
Subdirección de Asuntos Penales
NC - Subproceso de Fiscalización y Liquidación
Subdirección de Fiscalización Aduanera</t>
    </r>
  </si>
  <si>
    <t>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t>
  </si>
  <si>
    <t xml:space="preserve">Delimitación de reporte a generar y rol de consulta dentro del Sistema de Información Electrónica de Procesos Penales -SIEPP
</t>
  </si>
  <si>
    <t>Generar reporte delimitado y el rol de consulta dentro del Sistema de Información Electrónica de Procesos Penales -SIEPP</t>
  </si>
  <si>
    <t>Especificaciones del reporte</t>
  </si>
  <si>
    <r>
      <rPr>
        <b/>
        <sz val="12"/>
        <rFont val="Arial"/>
        <family val="2"/>
      </rPr>
      <t>DGJ</t>
    </r>
    <r>
      <rPr>
        <sz val="12"/>
        <rFont val="Arial"/>
        <family val="2"/>
      </rPr>
      <t xml:space="preserve">
NC - Subproceso de Gestión Jurídica
Subdirección de Asuntos Penales
NC - Subproceso de Innovación y Tecnología
Subdirección de Soluciones y Desarrollo</t>
    </r>
  </si>
  <si>
    <t>Desarrollo, pruebas y puesta en producción del reporte solicitado a través del Sistema de Información Electrónica de Procesos Penales -SIEPP</t>
  </si>
  <si>
    <t>Desarrollar el reporte a través del Sistema de Información Electrónica de Procesos Penales -SIEPP</t>
  </si>
  <si>
    <t xml:space="preserve">Acta de comité de puesta en producción </t>
  </si>
  <si>
    <r>
      <rPr>
        <b/>
        <sz val="12"/>
        <rFont val="Arial"/>
        <family val="2"/>
      </rPr>
      <t>DGJ</t>
    </r>
    <r>
      <rPr>
        <sz val="12"/>
        <rFont val="Arial"/>
        <family val="2"/>
      </rPr>
      <t xml:space="preserve">
NC - Subproceso de Innovación y Tecnología
Subdirección de Soluciones y Desarrollo</t>
    </r>
  </si>
  <si>
    <t>Hacer seguimiento a las direcciones seccionales que según el reporte generado en el Sistema de Información Electrónica de Procesos Penales -SIEPP tengan insumos que no hayan sido gestionados dentro de oportunidad</t>
  </si>
  <si>
    <t xml:space="preserve">Remisión del reporte a las seccionales que esten incumpliendo. </t>
  </si>
  <si>
    <t xml:space="preserve">Informe de reportes incumplidos </t>
  </si>
  <si>
    <t>Preparar informe de resultados que refleje los incumplimientos y las acciones realizadas como resultado de la conciliación a la Subdirección correspondiente según la Unidad Aprehensora. (Operación Aduanera,Polfa, Fiscalización)</t>
  </si>
  <si>
    <t>Enviar informe de resultados en forma mensual que refleje los incumplimientos y las acciones realizadas por la Dirección Seccional como resultado de la conciliación a la Subdirección según corresponda a la Unidad Aprehensora. (Operación Aduanera,Polfa, Fiscalización)</t>
  </si>
  <si>
    <t>informes</t>
  </si>
  <si>
    <r>
      <rPr>
        <b/>
        <sz val="12"/>
        <rFont val="Arial"/>
        <family val="2"/>
      </rPr>
      <t>DGJ</t>
    </r>
    <r>
      <rPr>
        <sz val="12"/>
        <rFont val="Arial"/>
        <family val="2"/>
      </rPr>
      <t xml:space="preserve">
NC - Subproceso de Fiscalización y Liquidación
Directores Seccionales
Jefes de división de las Unidades Aprehensoras o quienes hagan sus veces de las Direcciones Seccionales de Aduanas de Cali,  Impuestos y Aduanas de Buenaventura, Pereria, Maicao y Santa Marta
</t>
    </r>
  </si>
  <si>
    <t>Apoyar a prevención el análisis de insumos aduaneros en Seccionales donde exista un único funcionario, esto de acuerdo a su capacidad operativa de la dependencia</t>
  </si>
  <si>
    <t>Apoyar a prevención y de acuerdo a la capacidad operativa de la Subdirección de Asuntos Penales al análisis de los insumos aduaneros presentados cuando se justifique por el incremento de insumos</t>
  </si>
  <si>
    <t>Insumos analizados desde el Nivel Central y remitidos a la seccional para su presentación en el comité juridico de la seccional.</t>
  </si>
  <si>
    <t>Modificar la actividad 2, del PR-PEC-0120 Agregando lo siguiente: "El reparto se realiza de manera equitativa y aleatoria teniendo en cuenta las cargas de trabajo de los funcionarios".</t>
  </si>
  <si>
    <t xml:space="preserve">Modificar el procedimiento PEC 120
</t>
  </si>
  <si>
    <t>Procedimiento modificado</t>
  </si>
  <si>
    <t>INSP. 1707022442
H1,2
Evaluación de las actividades relacionadas con la gestión de garantías aduaneras</t>
  </si>
  <si>
    <t>ID del hallazgo I. Modificación en el texto publicado como Concepto General Unificado No.100202208 – 631 del 09/12/2020 respecto al discutido y aprobado en reunión de Comité de fecha 05/11/2020.</t>
  </si>
  <si>
    <t>ID del Riesgo de Gestión  :  RG 1. “Reprocesos jurídicos en instancias administrativas y/o judiciales”
ID del Riesgo de Corrupción :  RFC 1.  "Cambio irregular de un concepto institucional para la investigación y determinación del cumplimiento o no de las obligaciones aduaneras amparadas con una póliza”</t>
  </si>
  <si>
    <t>Adicionar las casillas correspondientes a la identificación, fechas de vencimiento y demás información relevante de las garantias en el servicio Informático IRIS</t>
  </si>
  <si>
    <t>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t>
  </si>
  <si>
    <t>Instrumento desarrollado para la incorporación y seguimiento de la información de garantías en el IRIS</t>
  </si>
  <si>
    <r>
      <rPr>
        <b/>
        <sz val="12"/>
        <rFont val="Arial"/>
        <family val="2"/>
      </rPr>
      <t>DGJ</t>
    </r>
    <r>
      <rPr>
        <sz val="12"/>
        <rFont val="Arial"/>
        <family val="2"/>
      </rPr>
      <t xml:space="preserve">
NC - Subproceso Fiscalización y Liquidación
Subdirección de Fiscalización Aduanera</t>
    </r>
  </si>
  <si>
    <t>Divulgar Conceptos Unificados a traves de correo electronico a los jefes del área jurídica.</t>
  </si>
  <si>
    <t>Divulgar Conceptos Unificados a traves de correos electronicos a los jefes del área jurídica.</t>
  </si>
  <si>
    <t>Correo electronico divulgando el Concepto Unificado.</t>
  </si>
  <si>
    <r>
      <rPr>
        <b/>
        <sz val="12"/>
        <rFont val="Arial"/>
        <family val="2"/>
      </rPr>
      <t>DGJ</t>
    </r>
    <r>
      <rPr>
        <sz val="12"/>
        <rFont val="Arial"/>
        <family val="2"/>
      </rPr>
      <t xml:space="preserve">
NC - Subproceso de Gestión Jurídica
Dirección de Gestión Jurídica</t>
    </r>
  </si>
  <si>
    <t>Preparar DoctriFlash de la DIAN para mantener actualizada a la ciudadanía en general de los más relevantes y recientes pronunciamientos doctrinales sobre la interpretación normativa tributaria, aduanera y cambiaria de competencia de la Entidad.</t>
  </si>
  <si>
    <t>Elaborar y Publicar el DoctriFlash de la DIAN para mantener actualizada a la ciudadanía en general de los más relevantes y recientes pronunciamientos doctrinales sobre la interpretación normativa tributaria, aduanera y cambiaria de competencia de la Entidad.</t>
  </si>
  <si>
    <t>DoctriFlash publicado mensualmente en la pagina web y socializado a traves de correo electronico a todos los encargados el area jurídica de la DIAN.</t>
  </si>
  <si>
    <r>
      <rPr>
        <b/>
        <sz val="12"/>
        <rFont val="Arial"/>
        <family val="2"/>
      </rPr>
      <t>DGJ</t>
    </r>
    <r>
      <rPr>
        <sz val="12"/>
        <rFont val="Arial"/>
        <family val="2"/>
      </rPr>
      <t xml:space="preserve">
NC - Subproceso de Gestión Jurídica
Subdirección de Normativa y Doctrina</t>
    </r>
  </si>
  <si>
    <t>Modificar el Resolución 000091 de 03/09/2021, que adopta el Modelo de Gestión Jurídica para la Unidad Administrativa Especial Dirección de Impuestos y Aduanas Nacionales - DIAN.</t>
  </si>
  <si>
    <t>Modificar la Resolución 000091 de 03/09/2021, que adopta el Modelo de Gestión Jurídica para la Unidad Administrativa Especial Dirección de Impuestos y Aduanas Nacionales - DIAN.</t>
  </si>
  <si>
    <t>Resolucion 000091 del 03/09/2021 que adopta el Modelo de Gestión Jurídica para la Unidad Administrativa Especial Dirección de Impuestos y Aduanas Nacionales - DIAN, modificada.</t>
  </si>
  <si>
    <r>
      <rPr>
        <b/>
        <sz val="12"/>
        <rFont val="Arial"/>
        <family val="2"/>
      </rPr>
      <t>DGJ</t>
    </r>
    <r>
      <rPr>
        <sz val="12"/>
        <rFont val="Arial"/>
        <family val="2"/>
      </rPr>
      <t xml:space="preserve">
NC - Subproceso de Gestión Jurídica
Dirección de Gestión Jurídica
Subdirección de Normativa y Doctrina</t>
    </r>
  </si>
  <si>
    <t>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t>
  </si>
  <si>
    <t>Modificar la Circular 000020 de 30/07/2018, la cual imparte directrices orientadas a garantizar la Seguridad Jurídica en las actuaciones y actos de la UAE Dirección de Impuestos y Aduanas Nacionales.</t>
  </si>
  <si>
    <t>Modificar la Circular 000020 de 30/07/2018,  la cual imparte directrices orientadas a garantizar la Seguridad Jurídica en las actuaciones y actos de la UAE Dirección de Impuestos y Aduanas Nacionales.</t>
  </si>
  <si>
    <t>Circular 000020 del 30/07/2018 la cual imparte directrices orientadas a garantizar la Seguridad Jurídica en las actuaciones y actos de la UAE Dirección de Impuestos y Aduanas Nacionales, modificada.</t>
  </si>
  <si>
    <t>Modificar el procedimiento PR-PEC-0123 - Atención de consultas y emisión de doctrina - Versión 4.</t>
  </si>
  <si>
    <t>Modificar el procedimiento PR-PEC-0123 - Atención de consultas y emisión de doctrina - Version 4.</t>
  </si>
  <si>
    <t>Procedimiento PR-PEC-0123 - Atención de consultas y emisión de doctrina - Version 5.</t>
  </si>
  <si>
    <t>Mantener  actualizados los registros del Sistema Jurídico Documental - IURISDIAN.</t>
  </si>
  <si>
    <t>Actualizar los registros del Sistema Jurídico Documental - IURISDIAN.</t>
  </si>
  <si>
    <t>Informe trimestral con la relacion de los registros actualizados en el Sistema Jurídico Documental - IURISDIAN.</t>
  </si>
  <si>
    <r>
      <rPr>
        <b/>
        <sz val="12"/>
        <rFont val="Arial"/>
        <family val="2"/>
      </rPr>
      <t>DGJ</t>
    </r>
    <r>
      <rPr>
        <sz val="12"/>
        <rFont val="Arial"/>
        <family val="2"/>
      </rPr>
      <t xml:space="preserve">
NC - Subproceso de Gestión Jurídica
Coordinación de Relatoría</t>
    </r>
  </si>
  <si>
    <t>Utilizar la herramienta Normograma donde se consolida la actualización de las bases jurídicas de la entidad (Normatividad, jurisprudencia y doctrina). Una vez esta sea implementada.</t>
  </si>
  <si>
    <t>Acceso a la herramienta Normagrama a traves del portal institucional de la entidad.</t>
  </si>
  <si>
    <t>INSP. 1707022454
  I1, H1, H2, H3, H4, H5, H6, OB1, 
Acciones de Control - POLFA</t>
  </si>
  <si>
    <t>I1. Se advirtió que 67 acciones de control en las Direcciones Seccionales de Aduanas de Medellín y Barranquilla fueron finalizadas por no presentar incumplimiento de los requisitos legales para el ingreso de mercancías al Territorio Aduanero Nacional – TAN. En estos casos se evidenció la falta de documentos que permitieran soportar la decisión, lo que deja en duda la motivación para finalizar las acciones de control y es contrario a la decisión de finalizar sin novedad las acciones. Esta situación materializa el riesgo de tomar decisiones durante la acción de control con base en hechos inexistentes.</t>
  </si>
  <si>
    <t>RG1: “Decisión final del proceso de acciones de control por fuera de la norma”
RFC1: “decisión final y durante la acción de control con base en hechos inexistentes”</t>
  </si>
  <si>
    <t xml:space="preserve">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t>
  </si>
  <si>
    <t>1. Elaborar el Memorando y Socializar el Memorando</t>
  </si>
  <si>
    <t>Memorando</t>
  </si>
  <si>
    <r>
      <rPr>
        <b/>
        <sz val="12"/>
        <rFont val="Arial"/>
        <family val="2"/>
      </rPr>
      <t>POLFA</t>
    </r>
    <r>
      <rPr>
        <sz val="12"/>
        <rFont val="Arial"/>
        <family val="2"/>
      </rPr>
      <t xml:space="preserve">
NC- Subproceso Fiscalización y Liquidación
Dirección de Gestión de la Policía Fiscal y Aduanera y Subdirección Operativa Policial 
ACTUALIZADO
13102023</t>
    </r>
  </si>
  <si>
    <t>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control.y retroalimentar los resultados</t>
  </si>
  <si>
    <t>1. Selección de muestras
2. Ejecución de la supervisión
3. Retroalimentación  del  resultado de la supervisión</t>
  </si>
  <si>
    <t xml:space="preserve">Acta de supervisión efectuadas a las Divisiones de Control Operativo y de retroalimentación con las acciones correctivas. </t>
  </si>
  <si>
    <r>
      <rPr>
        <b/>
        <sz val="12"/>
        <rFont val="Arial"/>
        <family val="2"/>
      </rPr>
      <t>POLFA</t>
    </r>
    <r>
      <rPr>
        <sz val="12"/>
        <rFont val="Arial"/>
        <family val="2"/>
      </rPr>
      <t xml:space="preserve">
NC- Subproceso Fiscalización y Liquidación
Subdirección Operativa Policial 
ACTUALIZADO
13102023</t>
    </r>
  </si>
  <si>
    <t>3. Realizar capacitación sobre el correcto  y debido diligenciamiento de las actas de hechos, formatos, actas de aprehensión e informes requeridos de acuerdo con los procedimientos vigentes.</t>
  </si>
  <si>
    <t>1. Cronograma de capacitaciones
2. Realización de los eventos de capacitación</t>
  </si>
  <si>
    <t>Listas de asistencia del personal capacitado.</t>
  </si>
  <si>
    <r>
      <rPr>
        <b/>
        <sz val="12"/>
        <rFont val="Arial"/>
        <family val="2"/>
      </rPr>
      <t>POLFA</t>
    </r>
    <r>
      <rPr>
        <sz val="12"/>
        <rFont val="Arial"/>
        <family val="2"/>
      </rPr>
      <t xml:space="preserve">
NC- Subproceso Fiscalización y Liquidación
Dirección de Gestión de la Policía Fiscal y Aduanera y Subdirección Operativa Policial 
</t>
    </r>
    <r>
      <rPr>
        <b/>
        <sz val="12"/>
        <rFont val="Arial"/>
        <family val="2"/>
      </rPr>
      <t xml:space="preserve">
DGF
</t>
    </r>
    <r>
      <rPr>
        <sz val="12"/>
        <rFont val="Arial"/>
        <family val="2"/>
      </rPr>
      <t>NC - Subproceso Fiscalización y Liquidación
Subdirección de Fiscalización Aduanera
ACTUALIZADO
13102023</t>
    </r>
  </si>
  <si>
    <t>H1. En el listado de insumos remitido por las divisiones de control operativo de las Direcciones Seccionales de Aduanas de Medellín y Barranquilla, no se identificaron los casos en los que se decidió no ejecutar acción de control (insumos depurados), en contravía de lo establecido en el numeral 7.2 Descripción de Actividad 1. Recibir u obtener la información sobre la ocurrencia de un hecho económico o administrativo que debe ser objeto de control del procedimiento PR-COA-0417 "Acciones de Control". La falta de trazabilidad de los insumos que fueron depurados por parte de las divisiones de control operativo de las seccionales de Aduanas de Medellín y Barranquilla, dificultan el seguimiento y control de la totalidad de insumos recibidos, permitiendo una posible exclusión de importadores en los procesos de control aduanero.</t>
  </si>
  <si>
    <t>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t>
  </si>
  <si>
    <t>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t>
  </si>
  <si>
    <t>1. Selección de muestras
2. Ejecución de la supervisión
3. Retroalimentación  del  resultado de la supervisión50</t>
  </si>
  <si>
    <t>Acta de supervisión efectuadas a las Divisiones de Control Operativo y de retroalimentación con las acciones correctivas.</t>
  </si>
  <si>
    <t>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t>
  </si>
  <si>
    <t>H2. En 184 acciones de control de las 200 solicitadas en las Direcciones Seccionales de Aduanas de Barranquilla y Medellín, no se observaron los documentos que soportan la entrada, clasificación, revisión, investigación y análisis de los insumos fuente para el inicio de una acción de control, en contravía de lo establecido en el numeral 7.2 Descripción de Actividades 1, 2, 5, 6 y 7 del procedimiento PR-COA-0417 "Acciones de Control"</t>
  </si>
  <si>
    <t>H3. De los 111 casos revisados en las Direcciones Seccionales de Aduanas de Medellín y Barranquilla con medida cautelar de aprehensión, en 22 actas de hechos no se relaciona la descripción de la cantidad y el valor de la mercancía, lo que imposibilita cuantificar la aprehensión, y genera el espacio para cambios posteriores a la diligencia en cuanto a la cantidad y valores de la mercancía, incumpliendo lo establecido en el Decreto 1165 de 2019 articulo 3. Definiciones</t>
  </si>
  <si>
    <t>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t>
  </si>
  <si>
    <t xml:space="preserve">H4. En la Seccional de Aduanas de Medellín, se observó en 3 casos una diferencia en la cantidad de mercancía relacionada en el Acta de Hechos y la registrada en el Acta de Aprehensión, en contravía de lo establecido en el Decreto 1165 de 2019 en los artículos 3º y 660 arriba transcritos., referentes al acta de hechos y al acta de aprehensión, respectivamente.  </t>
  </si>
  <si>
    <t>H5. En la Dirección Seccional de Cartagena, se realizó verificación física de la mercancía correspondiente al DIM 39481115320 de 56 unidades de Auriculares inalámbricos, los cuales fueron referenciados en el Acta de Aprehensión No 0731 del 27/09/2022 como “auriculares inalámbricos para teléfono celular marca APPLE sin referencia color blanco país de origen china”, con valor unitario de $50.540, que corresponde al avalúo No 6171093 del 27/09/2022. No obstante, en la revisión física se identificaron dos referencias de auriculares: AirPods (3rd generación), serial GDC4GJNVVW y AirPods Pro, serial GWXZHGW6LKKT, evidenciando fallas en la descripción de la mercancía, así como en el avaluó de la misma teniendo en cuenta que las dos referencias tienen especificaciones (dimensiones y peso, tecnología de sonido, sensores, controles, baterías, precio)  diferentes , por lo tanto, no hay certeza de la mercancía aprehendida, incumpliendo lo establecido en el Decreto 1165 de 2019 Artículo 660, antes transcrito,  que regula lo pertinente al contenido del acta de aprehensión. 
En este mismo sentido, se observó que todos los auriculares AirPods Pro, serial GWXZHGW6LKKT, a diferencia de los AirPods, serial GDC4GJNVVW no cuentan con el sello distintivo de originalidad y calidad de la marca Apple que no permite extraer el producto de su empaque sin romper el sello</t>
  </si>
  <si>
    <t>H6. Se evidencian fallas en el control de inventarios de las mercancías aprehendidas y/o decomisadas por la División de control operativo de las seccionales de Aduanas de Medellín, Bogotá y Cartagena en contravía con lo establecido en el Decreto 1165 de 2019,  título 20,  Normas sobre la disposición de mercancías aprehendidas, decomisadas o abandonadas, capítulo 1 del almacenamiento, guarda, custodia y conservación, Artículo 732. “Recintos de almacenamiento. La Unidad Administrativa Especial Dirección de Impuestos y Aduanas Nacionales (DIAN) asumirá directamente o a través de terceros los servicios de logística integral necesarios para la gestión de  las mercancías aprehendidas, decomisadas, abandonadas inmovilizadas u objeto de  cualquier otra medida cautelar, en las operaciones de recepción, transporte, almacenamiento, guarda, custodia, conservación, control de inventarios, despacho, entrega y demás servicios complementarios asociados a la administración de las mercancías, en los lugares y bajo las condiciones requeridas por entidad.” Esta situación, permite advertir una posible afectación del inventario de la mercancía aprehendida y/o decomisada por valor de $ 40.356.971.</t>
  </si>
  <si>
    <t>4. Realizar una capacitación dirigida a los funcionarios de Control Operativo POLFA sobre las actividades logísticas de transporte, recepción, almacenamiento, guarda y custodia de mercancías objeto de las medidas cautelares de aprehensión, inmovilización y/o retención temporal para verificación, en lo relacionado con el procedimiento PR-ADF-0294, el instructivo IN-ADF-0167 y el contrato No 00-159-2022.</t>
  </si>
  <si>
    <t>1. *Proyectar presentación en Power Point teniendo en cuenta el procedimiento PR-ADF-0294 y el instructivo IN-ADF-0167.
*Citar a la capacitación vía teams.
*Llevar a cabo la capacitación                         
*Atender las consultas que se deriven de la capacitación.</t>
  </si>
  <si>
    <t>Acta de asistencia        
Grabación de la capacitación.</t>
  </si>
  <si>
    <r>
      <rPr>
        <b/>
        <sz val="12"/>
        <rFont val="Arial"/>
        <family val="2"/>
      </rPr>
      <t>POLFA</t>
    </r>
    <r>
      <rPr>
        <sz val="12"/>
        <rFont val="Arial"/>
        <family val="2"/>
      </rPr>
      <t xml:space="preserve">
NC- Subproceso Fiscalización y Liquidación
Coordinación de Optimización de la Operación Logística</t>
    </r>
  </si>
  <si>
    <t>5. Hacer seguimiento trimestral al cumplimiento de la realización de inventarios físicos y exigir el reporte de las actas de inspección de las mercancías, según lo señalado en el Memorando No 73 del 01/06/2023.</t>
  </si>
  <si>
    <t>*Enviar correo electrónico DIMS a inspeccionar.
*Recepcionar evidencias de las Direcciones Seccionales
*Conformar la carpeta.</t>
  </si>
  <si>
    <t>Carpeta que contiene las Actas de inspección de las Direcciones Seccionales 
informe de confiabilidad de inventario.</t>
  </si>
  <si>
    <t>OB1. En la Direcciones Seccionales de Aduanas de Medellín, Bogotá y Cartagena se observaron inconsistencias en la verificación física de la mercancía aprehendida y/o decomisada</t>
  </si>
  <si>
    <t>INSP. 1707022427
H 1,2</t>
  </si>
  <si>
    <t>ID del hallazgo I.Falta oportunidad en la expedición del Auto de Apertura, Plan de auditoría y verificación de requisitos formales.</t>
  </si>
  <si>
    <t xml:space="preserve">ID del Riesgo de Gestión  :  Adelantar Investigaciones tributarias sin el cumplimiento a las actividades definidas en el procedimiento PR_FL_0220 INVESTIGACIÓN DE OBLIGACIONES TRIBUTARIAS SUSTANCIALES Y FORMALES.
ID del Riesgo de Corrupción : Omisión y/o dilación de las actuaciones en la Determinación Oficial de impuestos. </t>
  </si>
  <si>
    <r>
      <t>1. Ajustar el procedimiento PR-FL-0220 «</t>
    </r>
    <r>
      <rPr>
        <i/>
        <sz val="12"/>
        <rFont val="Arial"/>
        <family val="2"/>
      </rPr>
      <t>Investigación de Obligaciones Tributarias Sustanciales y Formales</t>
    </r>
    <r>
      <rPr>
        <sz val="12"/>
        <rFont val="Arial"/>
        <family val="2"/>
      </rPr>
      <t>»,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t>
    </r>
  </si>
  <si>
    <t xml:space="preserve">Elaborar, aprobar, publicar y socializar en el listado maestro de documentos del subproceso de control tributario, el procedimiento PR-FL-0220 Investigación de Obligaciones Tributarias Sustanciales y Formales ajustado con las modificaciones, para nueva versión.
</t>
  </si>
  <si>
    <t>Publicación en el listado maestro de documentos del procedimiento PR-FL-0220 que contemple todo lo mencionado en el punto de 4.2. “acciones”</t>
  </si>
  <si>
    <r>
      <rPr>
        <b/>
        <sz val="12"/>
        <rFont val="Arial"/>
        <family val="2"/>
      </rPr>
      <t>DGF</t>
    </r>
    <r>
      <rPr>
        <sz val="12"/>
        <rFont val="Arial"/>
        <family val="2"/>
      </rPr>
      <t xml:space="preserve">
NC - Subproceso Fiscalización y Liquidación
Subdirección de Fiscalización Tributaria
ACTUALIZADO
30112021
</t>
    </r>
  </si>
  <si>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
</t>
    </r>
  </si>
  <si>
    <r>
      <rPr>
        <b/>
        <sz val="12"/>
        <rFont val="Arial"/>
        <family val="2"/>
      </rPr>
      <t>DGF</t>
    </r>
    <r>
      <rPr>
        <sz val="12"/>
        <rFont val="Arial"/>
        <family val="2"/>
      </rPr>
      <t xml:space="preserve">
DS - Subproceso Fiscalización y Liquidación
División de Fiscalización y Liquidación Tributaria Extensiva
División de Fiscalización y Liquidación Tributaria Intensiva
de las Direcciones Seccionales de:
Pereira y Valledupar
ACTUALIZADO
30112021</t>
    </r>
  </si>
  <si>
    <t xml:space="preserve">ID del hallazgo I. Autos de archivo proferidos sin justificación en las Direcciones Seccionales de Impuestos y Aduanas de Pereira y Valledupar.            </t>
  </si>
  <si>
    <r>
      <rPr>
        <b/>
        <sz val="12"/>
        <rFont val="Arial"/>
        <family val="2"/>
      </rPr>
      <t>DGF</t>
    </r>
    <r>
      <rPr>
        <sz val="12"/>
        <rFont val="Arial"/>
        <family val="2"/>
      </rPr>
      <t xml:space="preserve">
NC - Subproceso Fiscalización y Liquidación
Coordinación de Sistemas de Información y Procedimiento de Fiscalización Tributaria.
Subdirección de Fiscalización Tributaria
ACTUALIZADO
30112021</t>
    </r>
  </si>
  <si>
    <r>
      <t>2. Incluir en las visitas o ejercicios de seguimiento de que trata el procedimiento PR-CI-0339  «</t>
    </r>
    <r>
      <rPr>
        <i/>
        <sz val="12"/>
        <rFont val="Arial"/>
        <family val="2"/>
      </rPr>
      <t>Autoevaluación al Control de la Gestión</t>
    </r>
    <r>
      <rPr>
        <sz val="12"/>
        <rFont val="Arial"/>
        <family val="2"/>
      </rPr>
      <t>» la revisión puntual de expedientes con actuación final «</t>
    </r>
    <r>
      <rPr>
        <i/>
        <sz val="12"/>
        <rFont val="Arial"/>
        <family val="2"/>
      </rPr>
      <t>Auto de Archivo</t>
    </r>
    <r>
      <rPr>
        <sz val="12"/>
        <rFont val="Arial"/>
        <family val="2"/>
      </rPr>
      <t>»</t>
    </r>
  </si>
  <si>
    <t>Revisar los expedientes con Auto de Archivo  en las visitas de Autoevaluación que se realicen.</t>
  </si>
  <si>
    <t>Informes Finales de la Autoevaluación.</t>
  </si>
  <si>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t>
    </r>
  </si>
  <si>
    <t>3. Monitorear que las diligencias sean practicadas por los funcionarios comisionados y dentro de los términos previstos en los Autos Comisorios.</t>
  </si>
  <si>
    <t>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t>
  </si>
  <si>
    <t>Informe trimestral del resultado del control aleatorio efectuado</t>
  </si>
  <si>
    <r>
      <rPr>
        <b/>
        <sz val="12"/>
        <rFont val="Arial"/>
        <family val="2"/>
      </rPr>
      <t>DGF</t>
    </r>
    <r>
      <rPr>
        <sz val="12"/>
        <rFont val="Arial"/>
        <family val="2"/>
      </rPr>
      <t xml:space="preserve">
NC - Subproceso Fiscalización y Liquidación
División de Gestión de Fiscalización de las Direcciones Seccionales de Pereira y Valledupar.</t>
    </r>
  </si>
  <si>
    <t>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t>
  </si>
  <si>
    <t>Realizar una videoconferencia para divulgar las herramientas, convenios y fuentes de información para realizar la revisión de antecedentes previo a la apertura de las investigaciones.</t>
  </si>
  <si>
    <t>Correo de remisión de la presentación y de las conclusiones del evento</t>
  </si>
  <si>
    <r>
      <rPr>
        <b/>
        <sz val="12"/>
        <rFont val="Arial"/>
        <family val="2"/>
      </rPr>
      <t>DGF</t>
    </r>
    <r>
      <rPr>
        <sz val="12"/>
        <rFont val="Arial"/>
        <family val="2"/>
      </rPr>
      <t xml:space="preserve">
NC - Subproceso Fiscalización y Liquidación
Coordinación de Gestión Proyectos Especiales de la Subdirección de Gestión de Fiscalización Tributaria.</t>
    </r>
  </si>
  <si>
    <t>5. Capacitar a los servidores públicos del proceso de Fiscalización y Liquidación en las Direcciones Seccionales sobre las modificaciones efectuada a los procedimientos del Subproceso de Control Tributario.</t>
  </si>
  <si>
    <t xml:space="preserve">Realizar jornada de divulgación de los ajustes a los procedimientos con énfasis en la elaboración de documento que sustenta la decisión final en los Autos de Archivo, Plan de Auditoría y criterios de depuración </t>
  </si>
  <si>
    <t>Cronograma de las capacitaciones</t>
  </si>
  <si>
    <r>
      <rPr>
        <b/>
        <sz val="12"/>
        <rFont val="Arial"/>
        <family val="2"/>
      </rPr>
      <t>DGF</t>
    </r>
    <r>
      <rPr>
        <sz val="12"/>
        <rFont val="Arial"/>
        <family val="2"/>
      </rPr>
      <t xml:space="preserve">
NC - Subproceso Fiscalización y Liquidación
Coordinación de Gestión Operativa y Coordinación de Gestión Técnica de la Subdirección de Gestión de Fiscalización Tributaria.</t>
    </r>
  </si>
  <si>
    <t xml:space="preserve">ID del hallazgo II. Gestión de funcionarios sin competencia en las actuaciones de la Investigación Tributaria            </t>
  </si>
  <si>
    <t xml:space="preserve">Material de estudio de la Presentación efectuada, para la capacitación </t>
  </si>
  <si>
    <t xml:space="preserve">Listado de asistencia a la capacitación </t>
  </si>
  <si>
    <t>Evaluación de aprendizaje.</t>
  </si>
  <si>
    <r>
      <rPr>
        <b/>
        <sz val="12"/>
        <rFont val="Arial"/>
        <family val="2"/>
      </rPr>
      <t>DGF</t>
    </r>
    <r>
      <rPr>
        <sz val="12"/>
        <rFont val="Arial"/>
        <family val="2"/>
      </rPr>
      <t xml:space="preserve">
NC - Subproceso Fiscalización y Liquidación
Coordinación de Sistemas de Información y Procedimiento de Fiscalización Tributaria
ACTUALIZADO
30112021</t>
    </r>
  </si>
  <si>
    <t>INSP. 1707022444
H1,2
Fiscalización Grandes Contribuyentes con enfoque en AUDITORÍA ESPECIALIZADA DE HIDROCARBUROS Y MINERÍA.</t>
  </si>
  <si>
    <t>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t>
  </si>
  <si>
    <t>ID del Riesgo de Gestión  :  Decisión final del proceso de control fuera de la norma.
ID del Riesgo de Corrupción :  RFC 1. Decisión final de un proceso de control basada en hechos falsos o información adulterada.</t>
  </si>
  <si>
    <t>Verificar el debido cumplimiento de las condiciones y términos establecidos en el procedimiento PR-COT-0465.</t>
  </si>
  <si>
    <t>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</si>
  <si>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Informes de expedientes analizados</t>
  </si>
  <si>
    <r>
      <rPr>
        <b/>
        <sz val="12"/>
        <rFont val="Arial"/>
        <family val="2"/>
      </rPr>
      <t>DGF</t>
    </r>
    <r>
      <rPr>
        <sz val="12"/>
        <rFont val="Arial"/>
        <family val="2"/>
      </rPr>
      <t xml:space="preserve">
NC - Subproceso Fiscalización y Liquidación
Dirección Operativa de Grandes Contribuyentes
Subdirección Operativa de Fiscalización y Liquidación</t>
    </r>
  </si>
  <si>
    <t>Capacitar a los servidores públicos</t>
  </si>
  <si>
    <t>Realizar una acción de capacitación sobre el objetivo, alcance, condiciones generales, actividades y demás aspectos  inherentes al procedimiento PR-COT-0465</t>
  </si>
  <si>
    <t>Planilla de asistencia,
memorias de la capacitación</t>
  </si>
  <si>
    <r>
      <rPr>
        <b/>
        <sz val="12"/>
        <rFont val="Arial"/>
        <family val="2"/>
      </rPr>
      <t>DGF</t>
    </r>
    <r>
      <rPr>
        <sz val="12"/>
        <rFont val="Arial"/>
        <family val="2"/>
      </rPr>
      <t xml:space="preserve">
NC - Subproceso Fiscalización y Liquidación
Subdirección de Fiscalización Tributaria</t>
    </r>
  </si>
  <si>
    <t>Realizar autocapacitación al interior de la Subdirección Operativa de fiscalización y Liquidación y de las divisiones de Fiscalización y Liquidación del procedimiento PR-COT-0465</t>
  </si>
  <si>
    <t>Incluir en las visitas o ejercicios de seguimiento de que trata el procedimiento PR-CI-0339 " Autoevaluación al Control de la Gestión"</t>
  </si>
  <si>
    <t xml:space="preserve">Verificar que los expedientes se sustancien y gestionen conforme lo previsto en el procedimiento PR-COT-0465 
</t>
  </si>
  <si>
    <t>Informe consolidado de visitas de supervisión y control realizadas, en las que se haya realizado esta verificación</t>
  </si>
  <si>
    <t>ID del hallazgo II. Incumplimiento en la debida gestión documental del proceso de investigación.</t>
  </si>
  <si>
    <t>Verificar que los expedientes recibidos en Secretaría cuenten con el formato 2221 debidamente diligenciado</t>
  </si>
  <si>
    <t>Verificar la inclusión y adecuado diligenciamiento del formato 2221 por  parte de Secretaria, a tres expedientes mensualmente, seleccionado uno por cada Coordinación de Fiscalización Intensiva (Devoluciones, Servicios y Operaciones Financieras, y Otros Sectores de la Economía).</t>
  </si>
  <si>
    <t>Informes de verificación de inclusión y debida diligencia del formato 2221 en un expediente mensual por cada Coordinación de Fiscalización Intensiva</t>
  </si>
  <si>
    <t>Efectuar una capacitación sobre conformación de expedientes de conformidad con los lineamientos, procedimientos y directrices aplicables</t>
  </si>
  <si>
    <t>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t>
  </si>
  <si>
    <t>1. Realizar trimestralmente, la verificación al cumplimiento del  memorando utilizando la lista de chequeo diseñada para el efecto. Para la verificación, deberán tomar una muestra</t>
  </si>
  <si>
    <t>Listas de chequeo.</t>
  </si>
  <si>
    <t>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t>
  </si>
  <si>
    <t>2. Elaborar  trimestralmente el informe  de la verificación de los expedientes con sus soportes por parte de las  divisiones de fiscalización y liquidación.</t>
  </si>
  <si>
    <t>Informes trimestrales.</t>
  </si>
  <si>
    <t>Expedir y socializar lineamientos</t>
  </si>
  <si>
    <t>Emitir y socializar lineamientos respecto a la inclusión de prueba de la verificación del reporte de operaciones con terceros sancionados como proveedores ficticios.</t>
  </si>
  <si>
    <t>INSP. 1707022449
  H2 y 3
OB 1, 2, y 3
Fiscalización Personas Jurídicas y Asimiladas Dirección Seccional de Impuestos de Bogotá</t>
  </si>
  <si>
    <t>ID H2. Se evidencian documentos firmados por un funcionario sin la debida habilitación e inclusión para actuar dentro del expediente en las fechas donde se firmaron los mismos, lo que genera incertidumbre e inconvenientes frente a la validez de estos en el desarrollo de la investigación, en la reserva de la información y más aún, en la certeza de conocer si dicho funcionario contaba con la competencia  para adelantar dichas actuaciones.</t>
  </si>
  <si>
    <t>RG1: Decisión final del proceso de control fuera de la norma 
RFC1: Indebida determinación y/o decisión final de un proceso de investigación tributaria.</t>
  </si>
  <si>
    <t>Ajustar el formato 1840 "Revisión Expediente con Actuación Final" para incluir la verificación de la competencia de los servidores públicos que han venido actuando en la investigación.</t>
  </si>
  <si>
    <t xml:space="preserve">Verificar que los servidores públicos responsables de la investigación en cualquiera de las etapas procesales cuentan con la competencia legal para actuar </t>
  </si>
  <si>
    <t>formato 1840 "Revisión Expediente con Actuación Final" ajustado</t>
  </si>
  <si>
    <t xml:space="preserve">Realizar trimestralmente, control a los expedientes en gestión  y/o con actuación final del proceso de Fiscalización y Liquidación - Subproceso de Control Tributario, utilizando la lista de chequeo conforme al Memorando 40 de 2022 SGFT "CONTROL NORMA ARCHIVISTICA " o el que haga sus veces,  y entregar los informes previstos en dicho memorando.  </t>
  </si>
  <si>
    <t>Controlar el cumplimiento del procedimiento PR-COT-0465 “Investigación y determinación de tributos e imposición de sanciones", el correcto diligenciamiento de los formatos  que hacen parte de él y el control de la aplicación de la norma archivística.</t>
  </si>
  <si>
    <t>Listas de chequeo del trimestre  e Informe trimestral</t>
  </si>
  <si>
    <r>
      <rPr>
        <b/>
        <sz val="12"/>
        <rFont val="Arial"/>
        <family val="2"/>
      </rPr>
      <t>DGF</t>
    </r>
    <r>
      <rPr>
        <sz val="12"/>
        <rFont val="Arial"/>
        <family val="2"/>
      </rPr>
      <t xml:space="preserve">
NC - Subproceso Fiscalización y Liquidación
Dirección Operativa de Grandes Contribuyentes
Subdirección Operativa de Fiscalización y Liquidación
DS - Subproceso Fiscalización y Liquidación
Direcciones Seccionales de Impuestos y de Impuestos y Aduanas
Divisiones de Fiscalización y Liquidación</t>
    </r>
  </si>
  <si>
    <t>ID H3. Se evidencian fallas en la aplicación y supervisión al cumplimiento del procedimiento de Investigación de Obligaciones Tributarias Sustanciales y Formales PR-FL-0220 y PR-COT-0220 V8, asociadas a las Actividades No. 18 “Realizar Reparto”, y No. 20 “Elaborar Auto de Apertura del Expediente”, debido a que se observa que se realizó el reparto posterior a la apertura de los expedientes.</t>
  </si>
  <si>
    <t>Efectuar capacitación a nivel nacional,  sobre el procedimiento PR-COT-465 “Investigación y determinación de tributos e imposición de sanciones"  vigente, enfatizando sobre los controles inmersos en él y el diligenciamiento de los formatos propios del proceso.</t>
  </si>
  <si>
    <t>Asegurar el cumplimiento del procedimiento y que la investigación se desarrolle conforme a los procedimientos vigentes.</t>
  </si>
  <si>
    <t>Capacitación efectuada.</t>
  </si>
  <si>
    <t>Controlar el cumplimiento del procedimiento PR-COT-0465 “Investigación y determinación de tributos e imposición de sanciones", correcto diligenciamiento de los formatos  que hacen parte de él y el control de la aplicación de la norma archivística.</t>
  </si>
  <si>
    <t>ID OB1. Se evidencia una indebida notificación del acto administrativo Requerimiento Especial 322402019000090 del 29-04-2019, en atención numeral 10 del artículo 9 del Decreto ley 4334 de 2008 que establece “10. La prohibición de iniciar o continuar procesos o actuación alguna contra la intervenida sin que se notifique personalmente al agente interventor, so pena de ineficacia”, en razón a que el requerimiento especial fue notificado por correo certificado el 02-05-2019 a la sociedad COOPERATIVA MULTIACTIVA REAL DE CREDITO Y SERVICIOS, generando un reproceso en la notificación del acto administrativo, ya que éste se debía notificar de manera personal al agente interventor, surtiendo efecto la notificación el 14-08-2019, es decir 3 meses y 15 días después de proferido el acto administrativo, sin reposar en el expediente el soporte de la autorización del apoderado para la debida notificación, contrariando lo establecido en la actividad 28 del procedimiento PR-ADF-0159 “28. Revisar el tipo de notificación a seguir.</t>
  </si>
  <si>
    <t xml:space="preserve">Efectuar capacitación a nivel nacional,  sobre el procedimiento PR-ADF-0159 “Notificación, Comunicación y/o Publicación V5." </t>
  </si>
  <si>
    <t>Evitar reprocesos  y actos administrativos sin validez jurídica al no ser notificados dentro del término legal</t>
  </si>
  <si>
    <t>Incluir en la  inducción y/o reinducción a los servidores públicos responsables de realizar la investigación y proferir los actos administrativos, el procedimiento PR-ADF-0159 “Notificación, Comunicación y/o Publicación"</t>
  </si>
  <si>
    <t>informe semestral sobre las inducciones y/o reinducciones efectuadas</t>
  </si>
  <si>
    <t>ID OB2. Se evidencia una debilidad en la aplicación y cumplimiento de la gestión documental del expediente, asociada a la firma de los documentos y/o formatos generados como soporte del procedimiento de Investigación de Obligaciones Tributarias Sustanciales y Formales PR-FL-0220 y PR-COT-0220 V8, numeral 3.1.2.7 Gestión Documental del Expediente Administrativo.</t>
  </si>
  <si>
    <t xml:space="preserve">Efectuar capacitación a nivel nacional,  sobre el procedimiento PR-COT-465 “Investigación y determinación de tributos e imposición de sanciones"  vigente, enfatizando sobre los controles inmersos en el y el diligenciamiento de los formatos.. </t>
  </si>
  <si>
    <t>Asegurar el cumplimiento del procedimiento y que la investigación se desarrollo conforme a los procedimientos vigentes.</t>
  </si>
  <si>
    <t>ID OB3. En 7 expedientes no se observa la consulta de proveedores ficticios; la cual de acuerdo con el procedimiento Investigación de Obligaciones Tributarias Sustanciales y Formales se requiere cuando se determinan inconsistencias, para así analizar y determinar la apertura de la investigación o de la inconsistencia.</t>
  </si>
  <si>
    <t xml:space="preserve">Socializar a Nivel Nacional, el Memorando nro. 000231 del 22 de diciembre de 2022 y su anexo, el documento "Guía módulo proveedores ficticios SI Proveedores.pdf", los cuales contienen los detalles de la implementación del módulo “PROVEEDOR FICTICIO” del SI de PROVEEDORES, que tiene como propósito disponer de una herramienta única, consolidada y segura para el registro y consulta de la información relacionada con los proveedores ficticios sancionados. </t>
  </si>
  <si>
    <t xml:space="preserve">Disponer de la información actualizada en este nueva herramienta  por cuanto a partir de allí se generan los reportes y consultas para diferentes entidades (Fiscalía y terceros en general mediante la publicación en la página web institucional) y procesos y subprocesos (Riesgos, Devoluciones, entre otros), así como la sustanciación de las investigaciones realizadas en la Dirección Operativa y las divisiones de Fiscalización y Liquidación respecto de lo previsto en el artículo 88 del Estatuto Tributario.  </t>
  </si>
  <si>
    <t>Comunicación socializando el memorando</t>
  </si>
  <si>
    <t>INSP. 1707022452
 H1 y 2
Efectividad en la aplicación de controles en la expedición de sanciones aduaneras a los operadores de zonas francas</t>
  </si>
  <si>
    <t>H1. Falta de unidad de criterio con respecto a la aplicación de los principios de tipicidad, prohibición de analogía y prevalencia de lo sustancial que tratan los numerales 6, 7 y 8 del artículo 1 del Decreto 1165 de 2019</t>
  </si>
  <si>
    <t>RG1: Decisión final del proceso de control de obligaciones aduaneras por fuera de la norma
RFC1: Decisión final de un proceso de control de obligaciones aduaneras basado en hechos falsos o información adulterada</t>
  </si>
  <si>
    <t>Revisar el procedimiento de Determinación de Sanciones Aduaneras PR-COA-0263, precisando las acciones desplegadas en el proceso de fiscalización que impliquen trazabilidad de las actividades del control aduanero.</t>
  </si>
  <si>
    <t>Conformar mesa de trabajo orientada a la revisión del procedimiento.
Revisión de cada una de las etapas del procedimiento.
Redacción del informe de resultados de la evaluación del procedimiento Sancionatorio</t>
  </si>
  <si>
    <t>Informe de resultados de la evaluación del procedimiento con recomendaciones.</t>
  </si>
  <si>
    <r>
      <rPr>
        <b/>
        <sz val="12"/>
        <rFont val="Arial"/>
        <family val="2"/>
      </rPr>
      <t>DGF</t>
    </r>
    <r>
      <rPr>
        <sz val="12"/>
        <rFont val="Arial"/>
        <family val="2"/>
      </rPr>
      <t xml:space="preserve">
NC - Subproceso Fiscalización y Liquidación
Subdirección de Fiscalización Aduanera</t>
    </r>
  </si>
  <si>
    <t>Implementar las recomendaciones o ajustes, resultado del informe de verificación.</t>
  </si>
  <si>
    <t>En caso de requerir el ajuste del procedimiento:
-Solicitar al area de procesos el ajuste requerido.
-Publicar el procedimiento ajustado.
-Socializar el procedimiento ajustado.
-En caso de requerir Memorando:
-Proyectar Memorando
-Socializar el Memorando</t>
  </si>
  <si>
    <t>Memorando o procedimiento Ajustado.</t>
  </si>
  <si>
    <t>Efectuar una capacitación referida al procedimiento Sancionatorio a todas las seccionales con competencia aduanera de la DIAN</t>
  </si>
  <si>
    <t>Realizar la capacitación en colaboración con la Dirección Juridica</t>
  </si>
  <si>
    <r>
      <rPr>
        <b/>
        <sz val="12"/>
        <rFont val="Arial"/>
        <family val="2"/>
      </rPr>
      <t>DGF</t>
    </r>
    <r>
      <rPr>
        <sz val="12"/>
        <rFont val="Arial"/>
        <family val="2"/>
      </rPr>
      <t xml:space="preserve">
NC - Subproceso Fiscalización y Liquidación
Subdirección de Fiscalización Aduanera
NC - Subproceso de Gestión Jurídica
Subdirección de Normativa y Doctrina.
Subdirección de Recursos Jurídico</t>
    </r>
  </si>
  <si>
    <t>Tramitar el proyecto de norma que incluya la obligación y participar en el proyecto de norma que incorpore la infracción liderado en este último caso, por las áreas jurídica y de fiscalización,  respecto a los  términos requeridos para la autorización de los Formularios de Movimiento de Mercancías (FMM) en las operaciones de ingreso con destino a las zonas francas.</t>
  </si>
  <si>
    <t>1. Fijar los terminos en proyecto de norma para la aprobación por parte de los usuarios operadores de las zonas francas de las operaciones de ingreso de mercancias que ingresen a las zonas fancas.
 2. Justificación para la inclusión de terminos  para la aprobación del FMM en las operaciones de ingreso a las zonas francas.
3. Publicación del proyecto de norma para comentarios.</t>
  </si>
  <si>
    <t>Proyecto de norma.</t>
  </si>
  <si>
    <r>
      <rPr>
        <b/>
        <sz val="12"/>
        <rFont val="Arial"/>
        <family val="2"/>
      </rPr>
      <t>DGF</t>
    </r>
    <r>
      <rPr>
        <sz val="12"/>
        <rFont val="Arial"/>
        <family val="2"/>
      </rPr>
      <t xml:space="preserve">
NC - Subproceso Operación Aduanera
Dirección de Gestión de Aduanas
Subdirección de Operación Aduanera</t>
    </r>
  </si>
  <si>
    <t>H2. En la etapa de investigación de los actos, hechos u omisiones que constituyen la infracción administrativa sancionatoria respecto de las obligaciones que recaen sobre los usuarios operadores de las zonas francas, algunos expedientes no cuentan con el plan de auditoría según lo establecido en la actividad No. 9 del procedimiento PR-COA-0263 “Determinación de sanciones aduaneras”</t>
  </si>
  <si>
    <t>INSP. 1707022453
H1, H2, H3, OB1 y OB2
Imposición de sanciones cambiarias</t>
  </si>
  <si>
    <t xml:space="preserve">H1. Falta de usabilidad  del sistema de información SI-INTEGRA por parte de los usuarios de la DIAN, debido a la presencia reiterada de errores en la funcionalidad, que no pueden ser subsanados de forma inmediata y oportuna, afectando el flujo de información en la Subdirección de fiscalización cambiaria, teniendo que recurrir a la elaboración de actividades manuales o el registro de la información en otros aplicativos locales y/o herramientas ofimáticas, incumpliendo lo indicado en el memorando No. 000277 del 30 de octubre de 2019 cuyo asunto es: “Instrucciones para la puesta en producción del sistema de información INTEGRA – Sanciones y Liquidaciones oficiales (SI-INTEGRA) perteneciente al proceso de Fiscalización y Liquidación en los subprocesos de control tributario y control cambiario.” </t>
  </si>
  <si>
    <t>RG1: Posible pérdida de la trazabilidad, disponibilidad e integridad de la información física y electrónica que apoya el control cambiario
RFC1: Posible exclusión de un usuario aduanero de un proceso de control cambiario</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</si>
  <si>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</si>
  <si>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1. Facilitar y estandarizar la generación de informes, estadísticas, evaluaciones y seguimientos a la gestión.</t>
  </si>
  <si>
    <t>1. Archivo LINC actualizado que permita garantizar la trazabilidad, disponibilidad e integridad de la información que se trabaja en el subproceso de fiscalización y liquidación cambiaria.</t>
  </si>
  <si>
    <r>
      <rPr>
        <b/>
        <sz val="12"/>
        <rFont val="Arial"/>
        <family val="2"/>
      </rPr>
      <t>DGF</t>
    </r>
    <r>
      <rPr>
        <sz val="12"/>
        <rFont val="Arial"/>
        <family val="2"/>
      </rPr>
      <t xml:space="preserve">
NC - Subproceso Fiscalización y Liquidación
Subdirección de Fiscalización Cambiaria
ACTUALIZADO
13102023</t>
    </r>
  </si>
  <si>
    <t>2. Garantizar la trazabilidad de cada uno de los insumos remitidos al proceso de investigación cambiaria indistintamente de la decisión de apertura o archivo que se adopte sobre cada uno de ellos</t>
  </si>
  <si>
    <t>2. Revisar el procedimiento PR-COA- 0223  con el objetivo de implementar una actividad que permita validar la trazailidad en el registro y gestión de los insumos recibidos</t>
  </si>
  <si>
    <t>1. Garantizar la trazabilidad de cada uno de los insumos remitidos al proceso de investigación cambiaria indistintamente de la decisión de apertura o archivo que se adopte sobre cada uno de ellos</t>
  </si>
  <si>
    <t xml:space="preserve">procedimiento PR-COA- 0223 ajustado y publicado  - Link de consulta al procedimiento. </t>
  </si>
  <si>
    <t>H2. Pérdida de la trazabilidad  y disponibilidad de la información en el Subproceso de Fiscalización y Liquidación Cambiaria, por no contar con una gestión estandarizada de las actividades relacionadas con la radicación, incorporación, gestión y reporte de los insumos; así como de los expedientes, actos administrativos, generación de cargas de trabajo e informes, en un único sistema de información que permita certificar y dejar registro, para ubicar y conocer su histórico, incumpliendo con la política de gobierno digital establecida en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</si>
  <si>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</si>
  <si>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1. Facilitar y estandarizar la generación de informes, estadísticas, evaluaciones y seguimientos a la gestión.
                                                                                                                  2. Garantizar que los insumos del subproceso de fiscalización y liquidación cambiaria cuenten con la trazabilidad requerida desde su recepción, investigación y determinación e imposición de sanciones</t>
  </si>
  <si>
    <t>H3. Exclusión de tres (3) casos en la depuración de los insumos para investigación de infracciones cambiarias, los cuales no fueron puestos en conocimiento del nivel directivo para que decida la apertura o no de la investigación, en contravía de lo establecido en el procedimiento PR-COA-0223 “Investigación de Infracciones Cambiarias”; numeral 3.4.2 Administración, gestión y reporte, literal b “Gestión”; y actividad No. 2 y actividad No. 11</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</si>
  <si>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</si>
  <si>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 xml:space="preserve">procedimiento PR-COA- 0223 ajustado y publicado - Link de consulta al procedimiento. </t>
  </si>
  <si>
    <t>OB1. Fallas en la actualización y publicación de los activos de información de la DIAN, en contravía de lo dispuesto en el procedimiento PR-IIT-0366 Gestión de los activos de información, versión 4 de 12 de abril de 2022, cuyo objetivo es: “Identificar, diligenciar, clasificar y mantener actualizado el Inventario de Activos de Información como base para la Gestión de Riesgos de Seguridad de la Información, el análisis de impacto del negocio (continuidad del negocio) y generar los instrumentos de gestión de la información pública”; de igual forma, lo manifestado en el documento CT-IIT-0079 Cartilla para la gestión de activos de la información, versión 3 del año 2022, en su numeral 4 “INSTRUCTIVO PARA EL DILIGENCIAMIENTO DEL INVENTARIO DE ACTIVOS DE INFORMACIÓN”. Así mismo, en lo dispuesto por la Ley 1712 del 6 de mayo de 2014 “Ley de Transparencia y del Derecho de Acceso a la Información Pública Nacional”, y el Decreto 1081 del 26 de mayo de 2015 en la Sección 1 De Activos De Información Parágrafo 2.</t>
  </si>
  <si>
    <t>1. Solicitar a la Dirección Seccional de Aduanas de Medellín verificar sus activos de información y solicitar las inclusiones y/o actualizaciones a las que haya lugar.</t>
  </si>
  <si>
    <t>1. Mantener actualizado el listado de activos de información</t>
  </si>
  <si>
    <t>1. Oficio por medio del cual se solicita a la Dirección Seccional de Aduanas de Medellín la actualización de la lista de activos de esa Seccional.
2. Consulta en el Link para verficar la actualización de listado de activos de información.</t>
  </si>
  <si>
    <r>
      <rPr>
        <b/>
        <sz val="12"/>
        <rFont val="Arial"/>
        <family val="2"/>
      </rPr>
      <t>DGF</t>
    </r>
    <r>
      <rPr>
        <sz val="12"/>
        <rFont val="Arial"/>
        <family val="2"/>
      </rPr>
      <t xml:space="preserve">
NC - Subproceso Fiscalización y Liquidación
Subdirección de Fiscalización Cambiaria
</t>
    </r>
    <r>
      <rPr>
        <b/>
        <sz val="12"/>
        <rFont val="Arial"/>
        <family val="2"/>
      </rPr>
      <t xml:space="preserve">
DGF
</t>
    </r>
    <r>
      <rPr>
        <sz val="12"/>
        <rFont val="Arial"/>
        <family val="2"/>
      </rPr>
      <t>DS - Dirección Seccional de Aduanas de Medellín
ACTUALIZADO
13102023</t>
    </r>
  </si>
  <si>
    <t>OB2. En la prueba de recorrido realizada el 30 de enero 2023 en la Seccional de Aduanas de Bogotá y el 1 de febrero de 2023 en la Subdirección de Fiscalización Cambiaría, en la demostración en ambiente de pruebas del Sistema de Antecedentes Administrativos Cambiarios – SIAAC, al momento de consultar por un NIT, ejemplo 860041889 (...)</t>
  </si>
  <si>
    <t>1. Gestionar con el área de tecnologia la estandarización de cada una de las celdas de la información histórica que se incorpora en el Sistema de antecedentes administrativos cambiarios (SIAAC), para minimizar la ocurrencia de errores.</t>
  </si>
  <si>
    <t>1. Fortalecer la exactitud, consistencia y veracidad de la información incorporada en el Sistema de antecedentes administrativos cambiarios (SIAAC).
2.  Minimizar la probabilidad de que se presenten errores, una vez el sistema se encuentre disponible para consulta de los usuarios.</t>
  </si>
  <si>
    <t>1. Consulta de los casos identificados en donde se refleje el ajuste implementado.</t>
  </si>
  <si>
    <t>INSP. 1707022445
 “Fiscalización de devoluciones personas Jurídicas y asimiladas”
H1,2,3</t>
  </si>
  <si>
    <t>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t>
  </si>
  <si>
    <t xml:space="preserve">ID del Riesgo de Gestión  :  Decisión de un proceso de control a las devoluciones fuera de la norma. </t>
  </si>
  <si>
    <t>Reiterar el uso de la herramienta tecnológica "Reporte Gerencial, columna DT Días Transcurridos" dispuesta en el Servicio Informático de Devoluciones para el control de los términos de gestión, indistintamente si el expediente se encuentra en auditoría de fiscalización.</t>
  </si>
  <si>
    <t>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"Registro diario de solicitudes de devolución y/o compensación", el cual contiene las casillas de "Fecha de radicación" y "Fecha de Vencimiento" de las solicitudes de devolución.</t>
  </si>
  <si>
    <t>Lista de asistencia que evidencia la participación en la capacitación de funcionarios de las 34 Direcciones Seccionales y Dirección Operativa de Grandes Contribuyentes.</t>
  </si>
  <si>
    <r>
      <rPr>
        <b/>
        <sz val="12"/>
        <rFont val="Arial"/>
        <family val="2"/>
      </rPr>
      <t>DGF</t>
    </r>
    <r>
      <rPr>
        <sz val="12"/>
        <rFont val="Arial"/>
        <family val="2"/>
      </rPr>
      <t xml:space="preserve">
NC - Subproceso Recaudo - Devoluciones
Subdirección de Devoluciones</t>
    </r>
  </si>
  <si>
    <t xml:space="preserve">Monitorear en forma permanente el cumplimiento de términos para resolver las solicitudes de devolución, mediante el uso de la herramienta tecnológica "Reporte Gerencial, columna DT Días Transcurridos" y  el uso del Formato FT-COT-2504 "Registro diario de solicitudes de devolución y/o compensación", el cual contiene las casillas de "Fecha de radicación" y "Fecha de Vencimiento" de las solicitudes de devolución. </t>
  </si>
  <si>
    <t>Verificar diariamente el control de términos en la gestión de solicitudes de devolución</t>
  </si>
  <si>
    <t xml:space="preserve">Formato FT-COT-2504 actualizado, envío formato a la Subdirección de Devoluciones, mes anterior durante los primeros cinco (5) días hábiles de cada mes </t>
  </si>
  <si>
    <r>
      <rPr>
        <b/>
        <sz val="12"/>
        <rFont val="Arial"/>
        <family val="2"/>
      </rPr>
      <t>DGF</t>
    </r>
    <r>
      <rPr>
        <sz val="12"/>
        <rFont val="Arial"/>
        <family val="2"/>
      </rPr>
      <t xml:space="preserve">
NC - Subproceso Recaudo - Devoluciones
Dirección Operativa de Grandes Contribuyentes
Direcciones Seccionales de Impuestos y De Impuestos y Aduanas
Divisiones de Recaudo y Cobranzas
División de Recaudo
Coordinación de Devoluciones DOGC
Subdirección de Devoluciones
</t>
    </r>
  </si>
  <si>
    <t>Aplicar lo establecido en el procedimiento PR-ADF-0163 "Organización de Los Archivos de Gestión en la UAE DIAN"  y en el Instructivo IN-ADF-0132 "Manejo de los Archivos en la UAE DIAN".</t>
  </si>
  <si>
    <t>Dar aplicación a las actividades de organización de expedientes de acuerdo a lo establecido en el procedimiento PR-ADF-0163 "Organización de Los Archivos de Gestión en la UAE DIAN"  y en el Instructivo IN-ADF-0132 "Manejo de los Archivos en la UAE DIAN", para los expedientes Híbridos que no se han entregado a las Divisiones de Recaudo y de Divisiones de Recaudo y Cobranzas.</t>
  </si>
  <si>
    <t>Expedientes entregados (Relación trimestral de expedientes entregados a la División de Recaudo, correspondientes al año 2020)</t>
  </si>
  <si>
    <r>
      <rPr>
        <b/>
        <sz val="12"/>
        <rFont val="Arial"/>
        <family val="2"/>
      </rPr>
      <t>DGF</t>
    </r>
    <r>
      <rPr>
        <sz val="12"/>
        <rFont val="Arial"/>
        <family val="2"/>
      </rPr>
      <t xml:space="preserve">
DS - Subproceso Fiscalización y Liquidación
Divisiones de Fiscalización y Liquidación Intensiva
Direccion Seccional de Impuestos de Bogotá</t>
    </r>
  </si>
  <si>
    <t xml:space="preserve">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t>
  </si>
  <si>
    <t>Expedientes entregados (Relación de expedientes entregados a la División de Recaudo, correspondientes al año 2021 y 2022)</t>
  </si>
  <si>
    <t>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</si>
  <si>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ID del hallazgo III. Incumplimiento en algunas de las actividades del procedimiento PR-FL-0220 Investigación de Obligaciones Tributarias Sustanciales y Formales Versión 6 y 7.</t>
  </si>
  <si>
    <t>2. Elaborar  trimestralmente el informe  de la verificación de los expedientes con sus soportes por parte de las  divisiones de fiscalización y liquidación, recaudo, recaudo y cobranzas o la dependecia que haga sus veces.</t>
  </si>
  <si>
    <t xml:space="preserve">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t>
  </si>
  <si>
    <t xml:space="preserve">Elaborar y enviar el documento de diagnóstico a la Dirección de Gestión Corporativa y realizar el seguimiento al trámite </t>
  </si>
  <si>
    <t xml:space="preserve">Diagnóstico y cuminicación de remisión </t>
  </si>
  <si>
    <r>
      <rPr>
        <b/>
        <sz val="12"/>
        <rFont val="Arial"/>
        <family val="2"/>
      </rPr>
      <t>DGF</t>
    </r>
    <r>
      <rPr>
        <sz val="12"/>
        <rFont val="Arial"/>
        <family val="2"/>
      </rPr>
      <t xml:space="preserve">
DS - Subproceso Fiscalización y Liquidación
Dirección Seccional  Impuestos de Bogotá
División de Fiscalización y Liquidación tributaria Intensiva para Personas Jurídicas
</t>
    </r>
  </si>
  <si>
    <t xml:space="preserve">Incluir en la lista de chequeo que hace parte del Memorando 40 del 25 de febrero de 2022,  la verificacion de la  existencia de la carta de presentacion Formato 1810 </t>
  </si>
  <si>
    <t xml:space="preserve">Actualizar y socializar la lista de chequeo que hace parte del Memorando 40 del 25 de febrero de 2022,  la verificacion de la  existencia de la carta de presentacion Formato 1810 </t>
  </si>
  <si>
    <t>Lista de chequeo actualizada
Socilialización a través de correo electrónico de la lista de chequeo</t>
  </si>
  <si>
    <r>
      <rPr>
        <b/>
        <sz val="12"/>
        <rFont val="Arial"/>
        <family val="2"/>
      </rPr>
      <t>DGF</t>
    </r>
    <r>
      <rPr>
        <sz val="12"/>
        <rFont val="Arial"/>
        <family val="2"/>
      </rPr>
      <t xml:space="preserve">
DS - Subproceso Fiscalización y Liquidación
Subdirección de Fiscalización Tributaria
</t>
    </r>
  </si>
  <si>
    <t>INSP. 1707022459
 "Proceso Sancionatorio Tributario"
H1
OB1</t>
  </si>
  <si>
    <t>H1. Se revisaron 48 expedientes relacionados con sanciones tributarias, evidenciando que en 7 casos el traslado al área de cobro no se registró, o se efectuó con posterioridad a lo establecido en el procedimiento PR-COT-0465 denominado “Investigación y Determinación de Tributos e Imposición de Sanciones” actividad 78, en la cual se estipula:
“Trasladar expediente (…) y el diligenciamiento del formato FT-ADF-2325 Informe de Actos Administrativos decisorios ejecutoriados para el procedimiento PR-COT-0269 Inicio del Cobro en Sede Administrativa. En ambos casos adjuntando copia de dichos actos.”
De igual forma, el formato FT-ADF-2325 denominado “Informe de actos administrativos decisorios ejecutoriados”, debe ser enviado los 5 primeros días hábiles de cada mes para dar inicio formal al Procedimiento PR-COT-0269 “Inicio del cobro en sede administrativa”.
Así, con respecto al envío a las dependencias de cobro de los actos administrativos que ya tienen la vocación de título ejecutivo, se debe considerar que, una vez ejecutoriado el respectivo acto, el mismo debe ser remitido de inmediato, entre otras, dado que se inicia el conteo de la prescripción, y la no remisión afecta las diligencias y el término de prescripción para exigir el pago y el procedimiento coactivo de cobro.
En suma, se podría concluir que esta remisión (término para remitir a cobranzas) es administrativa y debería darse de facto o en el término de la distancia; lo anterior, teniendo en cuenta lo establecido en el artículo 89 de la Ley 1437 de 2011:
"Artículo 89. Carácter ejecutorio de los actos expedidos por las autoridades. Salvo disposición legal en contrario, los actos en firme serán suficientes para que las autoridades, por sí mismas, puedan ejecutarlos de inmediato. En consecuencia, su ejecución material procederá sin mediación de otra autoridad. (…)."</t>
  </si>
  <si>
    <t>Riesgo de gestión: Caducidad de facultades de control y eventual prescripción de obligaciones.						
Riesgo de fraude y corrupción: Exclusión de un contribuyente de un proceso de control.</t>
  </si>
  <si>
    <t>Ejecutar las acciones propias de control previstas en el Memorando 70 de 2023 (numeral 1.14) y los planes derivados de las visitas de supervisión y autocontrol del nivel local y delegado.</t>
  </si>
  <si>
    <t xml:space="preserve">Garantizar la correcta aplicación de los procedimientos a cargo del proceso y las áreas de fiscalización </t>
  </si>
  <si>
    <t>Informes de  acciones y visitas de supervisión y autocontrol realizadas en al año 2024</t>
  </si>
  <si>
    <r>
      <rPr>
        <b/>
        <sz val="12"/>
        <rFont val="Arial"/>
        <family val="2"/>
      </rPr>
      <t xml:space="preserve">DGF
</t>
    </r>
    <r>
      <rPr>
        <sz val="12"/>
        <rFont val="Arial"/>
        <family val="2"/>
      </rPr>
      <t xml:space="preserve">NC - Subproceso Fiscalización y Liquidación
SD Fiscalización Tributaria 
SD Fiscalización Internacional </t>
    </r>
  </si>
  <si>
    <t>OB1. Se evidencian 5 actos administrativos donde se observa que los funcionarios que revisan son los mismos que firman el acto administrativo generando una concentración de funciones, y un espacio de riesgo al no tener un punto de control de revisión y seguimiento con funcionarios diferentes en la ejecución de las distintas actividades de la investigación (Sustancia, Revisa y Firma), y de las cuales, se genera el respectivo acto administrativo que sanciona.</t>
  </si>
  <si>
    <t>Generar una directriz para las áreas del nivel local y delegado, en las que se indique que ante la ausencia del rol de revisión dentro de los equipos de trabajo, el servidor encargado de la generación del acto lo remita directamente al rol de Jefe para firma, evitando así la concentración de funciones.</t>
  </si>
  <si>
    <t xml:space="preserve">Evitar que ante la falta de personal y ausencia de rol de revisor, el rol de jefe concentre en simultáneo las funciones de revisión y firma. </t>
  </si>
  <si>
    <t>1 Memorando divulgado con el lineamiento en cuestión</t>
  </si>
  <si>
    <t>INSP. 1707022435
 H 1,2</t>
  </si>
  <si>
    <t>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t>
  </si>
  <si>
    <t>ID del Riesgo de Gestión  :  RG 1. Efectuar el control aduanero sin el cumplimiento de los requisitos establecidos en la normativa aplicable
ID del Riesgo de Corrupción :  RFC 1. Direccionamiento de las actuaciones en el control aduanero</t>
  </si>
  <si>
    <t xml:space="preserve">Capacitación sobre requisitos y formalidades en la elaboración y diligenciamiento de las actas de inspección, de aprehensión y autos comisorios gestionados en inspección aduanera. </t>
  </si>
  <si>
    <t xml:space="preserve">Capacitación  sobre el correcto diligenciamiento de las actas de inspección, de aprehensión y autos comisorios gestionados en inspección aduanera. </t>
  </si>
  <si>
    <t>Lista de asistencia a la capacitación</t>
  </si>
  <si>
    <r>
      <rPr>
        <b/>
        <sz val="12"/>
        <rFont val="Arial"/>
        <family val="2"/>
      </rPr>
      <t>DGF</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Dirección Seccional de Impuestos y Aduanas de Buenaventura 
ACTUALIZADO
30112021</t>
    </r>
  </si>
  <si>
    <t>Verificación mensual de las actas de hechos, inspección y aprehensión; actuaciones que deben contar con su respectivo auto comisorio para lo cual el funcionario que actúa en dicha diligencia deberá estar debidamente comisionado.</t>
  </si>
  <si>
    <t>Realizar verificación mensual aleatoria de las actas de hechos, inspección y aprehensión; cuyas actuaciones deben contar con su respectivo auto comisorio donde se evidencie que el funcionario fue comisionado.</t>
  </si>
  <si>
    <t>Informe de resultados de la verificación</t>
  </si>
  <si>
    <r>
      <rPr>
        <b/>
        <sz val="12"/>
        <rFont val="Arial"/>
        <family val="2"/>
      </rPr>
      <t>DGF</t>
    </r>
    <r>
      <rPr>
        <sz val="12"/>
        <rFont val="Arial"/>
        <family val="2"/>
      </rPr>
      <t xml:space="preserve">
DS - Subproceso Operación Aduanera
Dirección Seccional de Impuestos y Aduanas de Santa Marta
Dirección Seccional de Impuestos y Aduanas de Buenaventura
ACTUALIZADO
30112021</t>
    </r>
  </si>
  <si>
    <t xml:space="preserve">Capacitación encaminadas al cumplimiento de los requisitos y formalidades que se encuentren en los procedimientos nacionalización de mercancías PR-COA-0188, Medidas Cautelares PR-COA-0396 y en el instructivo IN-COA-0151.  </t>
  </si>
  <si>
    <t>Capacitación sobre los procedimiento Nacionalización de Mercancías PR-COA-0188, Medidas Cautelares PR-COA-0396 y el instructivo IN-COA-0151 en lo concerniente a las actuaciones en la diligencia de inspección aduanera.</t>
  </si>
  <si>
    <r>
      <rPr>
        <b/>
        <sz val="12"/>
        <rFont val="Arial"/>
        <family val="2"/>
      </rPr>
      <t>DGF</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ACTUALIZADO
30112021</t>
    </r>
  </si>
  <si>
    <t>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t>
  </si>
  <si>
    <t xml:space="preserve">Capacitación sobre requisitos y formalidades en la elaboración y diligenciamiento del formato Control y Seguimiento Aprehensiones FT-FL-2205 . </t>
  </si>
  <si>
    <t xml:space="preserve">Capacitación sobre el correcto diligenciamiento y registro de la información en el formato Control y Seguimiento Aprehensiones FT-FL-2205  . </t>
  </si>
  <si>
    <r>
      <rPr>
        <b/>
        <sz val="12"/>
        <rFont val="Arial"/>
        <family val="2"/>
      </rPr>
      <t>DGF</t>
    </r>
    <r>
      <rPr>
        <sz val="12"/>
        <rFont val="Arial"/>
        <family val="2"/>
      </rPr>
      <t xml:space="preserve">
DS - Subproceso Operación Aduanera
DS- Subproceso: Fiscalización y Liquidación
Dirección Seccional de Aduanas Bogotá
ACTUALIZADO
30112021</t>
    </r>
  </si>
  <si>
    <t xml:space="preserve">Retroalimentación por parte de Fiscalización Aduanera, sobre la entrega de los insumos para conformar los expedientes.
 </t>
  </si>
  <si>
    <t>Reunión y retroalimentación trimestral conjunta para la revisión sobre la completitud de la entrega de los insumos para conformar los expedientes.</t>
  </si>
  <si>
    <t>1. Lista de asistencia 
2. Acta de los puntos tratados.</t>
  </si>
  <si>
    <r>
      <rPr>
        <b/>
        <sz val="12"/>
        <rFont val="Arial"/>
        <family val="2"/>
      </rPr>
      <t>DGF</t>
    </r>
    <r>
      <rPr>
        <sz val="12"/>
        <rFont val="Arial"/>
        <family val="2"/>
      </rPr>
      <t xml:space="preserve">
DS- Subproceso Operación Aduanera
DS- Subproceso: Fiscalización y Liquidación
Dirección Seccional de Aduanas Bogotá
Dirección Seccional de Aduanas Cali 
Dirección Seccional de Impuestos y Aduanas de Santa Marta
Dirección Seccional de Aduanas de Barranquilla 
Dirección Seccional de Aduanas de Medellín
ACTUALIZADO
30112021
</t>
    </r>
  </si>
  <si>
    <t>Cumplimiento memorando expedido por la Subdirección de Operación Aduanera</t>
  </si>
  <si>
    <t>Elaborar memorando impartiendo lineamientos para el control de la radicación del acta de aprehensión y sus insumos entregados a Fiscalización</t>
  </si>
  <si>
    <t>1. Memorando 
2. Lista de socialización memorando</t>
  </si>
  <si>
    <r>
      <rPr>
        <b/>
        <sz val="12"/>
        <rFont val="Arial"/>
        <family val="2"/>
      </rPr>
      <t>DGF</t>
    </r>
    <r>
      <rPr>
        <sz val="12"/>
        <rFont val="Arial"/>
        <family val="2"/>
      </rPr>
      <t xml:space="preserve">
NC – Subproceso Operación Aduanera
Subdirección de Operación Aduanera
ACTUALIZADO
30112021</t>
    </r>
  </si>
  <si>
    <t>INSP. 1707022435
H 3</t>
  </si>
  <si>
    <t>RG2
RFC2</t>
  </si>
  <si>
    <t>ID del hallazgo III. Fallas en la aplicación de la normativa relacionada con el decomiso de mercancías en contravía de lo establecido en el procedimiento PR-COA-0395 “Decomiso de mercancías” versión 2</t>
  </si>
  <si>
    <t>ID del hallazgo III. Fallas en la aplicación de la normativa relacionada con el decomiso de mercancías en contravía de lo establecido en el procedimiento PR-COA-0395 “Decomiso de mercancías” versión 2
ID del Riesgo de Corrupción :  RFC 2.  Decisión final del decomiso de mercancías omitiendo información relevante</t>
  </si>
  <si>
    <t>Revisión del cumplimiento de requisitos de los insumos generados por las unidades aprehensoras y verificación de la aplicación correcta de la normativa en el procedimiento de decomiso de mercancías</t>
  </si>
  <si>
    <t>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t>
  </si>
  <si>
    <t>Informes (3 por cada seccional)</t>
  </si>
  <si>
    <r>
      <rPr>
        <b/>
        <sz val="12"/>
        <rFont val="Arial"/>
        <family val="2"/>
      </rPr>
      <t>DGF</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
</t>
    </r>
  </si>
  <si>
    <t>Ejecución de reuniones trimestrales por un período de seis meses para la socialización de lineamientos de las acciones de control y decomisos,  así como el direccionamiento estratégico necesario para mejorar el proceso de decomiso.</t>
  </si>
  <si>
    <t>Cada Dirección Seccional debe coordinar y ejecutar 2 capacitaciones, una cada trimestre, con los funcionarios de las unidades aprehensoras de su Dirección Seccional</t>
  </si>
  <si>
    <t>Registros de asistencia (2 por cada seccional)</t>
  </si>
  <si>
    <r>
      <rPr>
        <b/>
        <sz val="12"/>
        <rFont val="Arial"/>
        <family val="2"/>
      </rPr>
      <t>DGF</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t>
    </r>
  </si>
  <si>
    <t>Puesta en producción de un Servicio Informático para el control del Decomiso</t>
  </si>
  <si>
    <t>Levantar requerimientos funcionales del servicio solicitado</t>
  </si>
  <si>
    <t>Documento con requerimientos funcionales</t>
  </si>
  <si>
    <r>
      <rPr>
        <b/>
        <sz val="12"/>
        <rFont val="Arial"/>
        <family val="2"/>
      </rPr>
      <t>DGF</t>
    </r>
    <r>
      <rPr>
        <sz val="12"/>
        <rFont val="Arial"/>
        <family val="2"/>
      </rPr>
      <t xml:space="preserve">
NC - Subproceso Innovación y Tecnología
Subdirección de Soluciones y Desarrollo 
ACTUALIZADO
30112021</t>
    </r>
  </si>
  <si>
    <t>Establecer el análisis y diseño de la solución</t>
  </si>
  <si>
    <t>Documento con el análisis y diseño</t>
  </si>
  <si>
    <t>Desarrollar, probar e implementar la solución planeada</t>
  </si>
  <si>
    <t>Puesta en producción de la solución</t>
  </si>
  <si>
    <t>Elaboración de un lineamiento dirigido a las Divisiones de Fiscalización y Liquidación o las que hagan sus veces con el fin de realizar énfasis en el envío de insumos al proceso de fiscalización cambiaria respectiva.</t>
  </si>
  <si>
    <t>Elaborar el documento con los lineamientos para el cumplimiento de todas las Divisiones de Fiscalización</t>
  </si>
  <si>
    <t>Lineamiento</t>
  </si>
  <si>
    <r>
      <rPr>
        <b/>
        <sz val="12"/>
        <rFont val="Arial"/>
        <family val="2"/>
      </rPr>
      <t>DGF</t>
    </r>
    <r>
      <rPr>
        <sz val="12"/>
        <rFont val="Arial"/>
        <family val="2"/>
      </rPr>
      <t xml:space="preserve">
NC - Subproceso: Fiscalización y Liquidación
Subdirección de Fiscalización Aduanera
ACTUALIZADO
30112021</t>
    </r>
  </si>
  <si>
    <t>Socializar el lineamiento a todas las Divisiones de Fiscalización que ejecuten el proceso de decomiso.</t>
  </si>
  <si>
    <t>Revisión del procedimiento de Decomiso</t>
  </si>
  <si>
    <t>Efectuar la revisión del procedimiento, tanto en sus acápites textuales como en el flujograma.</t>
  </si>
  <si>
    <t>Procedimiento Revisado</t>
  </si>
  <si>
    <t>INSP. 170700-29-2024-02-03 
H1, OB1, OB2 y OB3</t>
  </si>
  <si>
    <t>RG01
RFC01</t>
  </si>
  <si>
    <t>H1: En nueve (9) casos de seleccionados finales definidos por la Coordinación de Programas de Control de Facilitación, de la Subdirección de Estrategia y Analítica, se identificaron fallas en la determinación de la carga potencial de los seleccionados y fallas en la aplicación de los controles para la determinación y asignación de los seleccionados definitivos, causado por la falta de aplicación de la actividad 8  “Definir, obtener y procesar información” del procedimiento PR-COT-0246 y el numeral 4.7  “Definición de la carga potencial de seleccionados” de la “CARTILLA PARA LA ELABORACIÓN DE LOS DOCUMENTOS DE CRITERIO DE SELECCIÓN DE CASOS Y EL TRATAMIENTO DE LA INFORMACIÓN EN LA FORMULACIÓN DE CAMPAÑAS Y PROGRAMAS DE CONTROL” CT-COT-0081 V2, situación que afectó el número de seleccionados finales y su correspondiente apertura, por parte de la Subdirección de Gestión de Fiscalización Internacional, ahora Subdirección de Fiscalización Internacional, y la Dirección Seccional de Grandes Contribuyentes.</t>
  </si>
  <si>
    <t xml:space="preserve">RG01: Caducidad de las facultades de control de las obligaciones tributarias.
RFC01: Exclusión de un contribuyente de un proceso de control de las obligaciones tributarias. </t>
  </si>
  <si>
    <t xml:space="preserve">A1: Realizar capacitación a nivel nacional a los grupos internos de trabajo y/o coordinaciones de Fiscalización Internacional para socializar los lineamientos y el cronograma de ejecucíón de los programas de fiscalización proferidos por la Subdirección de Fiscalización Internacional. </t>
  </si>
  <si>
    <t>Socialización a través de la plataforma de TEAMS de los memorandos de los programas proferidos por la Subdirección de Fiscalización Internacional a las 5 direcciones seccionales y operativa, que cuentan con grupos o coordinaciones de fiscalización internacional, .</t>
  </si>
  <si>
    <t>Listado de asistencia de los funcionarios a cada una de las reunioes de socialización que se realicen en lo que resta del año 2024 y primer semestre de 2025.</t>
  </si>
  <si>
    <r>
      <t xml:space="preserve">DGF
</t>
    </r>
    <r>
      <rPr>
        <sz val="12"/>
        <rFont val="Arial"/>
        <family val="2"/>
      </rPr>
      <t>NC - Subproceso: Fiscalización y Liquidación
Subdirección de Fiscalización Internacional</t>
    </r>
  </si>
  <si>
    <t>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t>
  </si>
  <si>
    <t>*Envío del informe por parte de las Direcciones Seccionales de Impuestos de Bogotá, Medellín, Cali y Barranquilla las cuales cuentan con Grupos internos de trabajo de fiscalización internacional.
*Envío del informe por parte de la Subdirección Operativa de Fiscalización y Liquidación Internacional.
* Revisión, verificación y consolidación de los 5 informes mensuales por parte de la Subdirección de Fiscalización Internacional.</t>
  </si>
  <si>
    <t>Informe de Cargas de Servicio de Fiscalización Internacional FT-COT-2796 de cada una de las 5 direcciones que cuentan con grupos especializados de fiscalización internacional.</t>
  </si>
  <si>
    <r>
      <t xml:space="preserve">DGF
</t>
    </r>
    <r>
      <rPr>
        <sz val="12"/>
        <rFont val="Arial"/>
        <family val="2"/>
      </rPr>
      <t>NC - Subproceso: Fiscalización y Liquidación
Subdirección de Fiscalización Internacional</t>
    </r>
    <r>
      <rPr>
        <b/>
        <sz val="12"/>
        <rFont val="Arial"/>
        <family val="2"/>
      </rPr>
      <t xml:space="preserve">
</t>
    </r>
    <r>
      <rPr>
        <sz val="12"/>
        <rFont val="Arial"/>
        <family val="2"/>
      </rPr>
      <t>Subdirección Operativa de Fiscalización y Liquidación Internacional 
DS - Subproceso: Fiscalización y Liquidación
Direcciones Seccionales de Impuestos de Bogotá, Medellín, Cali y Barranquilla</t>
    </r>
  </si>
  <si>
    <t>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t>
  </si>
  <si>
    <t>Reunión para revisar los seleccionados potenciales cada vez que se profiera un programa.</t>
  </si>
  <si>
    <t>Acta de Reunión por pograma proferido durante el año 2024 entre la Subdirección de Fiscalización Internacional y la  Coordinación de Programas de Control de Facilitación</t>
  </si>
  <si>
    <r>
      <t xml:space="preserve">DGF
</t>
    </r>
    <r>
      <rPr>
        <sz val="12"/>
        <rFont val="Arial"/>
        <family val="2"/>
      </rPr>
      <t xml:space="preserve">NC - Subproceso: Fiscalización y Liquidación
Subdirección de Fiscalización Internacional
NC Subproceso Planeación y cumplimiento
Subdirección de Estrategia y Analítica
Coordinación de Programas de Control de Facilitación </t>
    </r>
  </si>
  <si>
    <t>OB1: En el expediente de HINODE COLOMBIA S.A.S con NIT 901107672, se observó inconsistencia entre la información registrada en el auto de apertura del expediente N°202282350100000905, en el que indica que el año gravable objeto de investigación es 2019; pero, en el informe final del expediente IJ-2017-2022-905, se menciona que la declaración objeto de investigación corresponde a la documentación comprobatoria del año gravable 2018 No.100066518261064.</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</si>
  <si>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</si>
  <si>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Visitas presenciales donde se realice verificación de los expedientes en cumplimiento del proceso AUTOEVALUACIÓN DEL CONTROL Y GESTION PR-CI-0339 y el PR-COT-0465 “Investigación y determinación de tributos e imposición de sanciones” .</t>
  </si>
  <si>
    <t>Informes gerenciales de autoevaluación y seguimiento a la gestión de las 5 visitas de autoevaluación realizadas.</t>
  </si>
  <si>
    <r>
      <rPr>
        <b/>
        <sz val="12"/>
        <rFont val="Arial"/>
        <family val="2"/>
      </rPr>
      <t>DGF</t>
    </r>
    <r>
      <rPr>
        <sz val="12"/>
        <rFont val="Arial"/>
        <family val="2"/>
      </rPr>
      <t xml:space="preserve">
NC - Subproceso: Fiscalización y Liquidación
Subdirección de Fiscalización Internacional</t>
    </r>
  </si>
  <si>
    <t>OB2: En cuatro (4) expedientes de acciones de control de documentación comprobatoria de la Dirección Operativa de Grandes Contribuyentes, se observó que el auto de apertura no registra la firma del funcionario competente.</t>
  </si>
  <si>
    <t>OB3: Se evidencian fallas en los controles tendientes a salvaguardar la integridad, confiabilidad y trazabilidad de la información.</t>
  </si>
  <si>
    <t xml:space="preserve">A1: Realizar capacitación a nivel nacional a los grupos internos de trabajo y/o coordinaciones de Fiscalización Internacional para socializar los lineamientos y cronograma de ejecucíón de los programas de fiscalización proferidos por la Subdirección de Fiscalización Internacional. </t>
  </si>
  <si>
    <t>Socialización a través de la plataforma de TEAMS de los memorandos de los programas proferidos por la Subdirección de Fiscalización Internacional a las 5 Direcciones que cuentan con grupos o coordinaciones de fiscalización internacional, .</t>
  </si>
  <si>
    <t>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t>
  </si>
  <si>
    <t xml:space="preserve">INSP. 170700-29-2024-02-03 
H2, H3, H4, H5, H6, OB4, OB5 y OB6 </t>
  </si>
  <si>
    <t>RFC02
RFC02</t>
  </si>
  <si>
    <t>H2: En trece (13) expedientes se evidenciaron actuaciones realizadas por funcionarios que no se encuentran relacionados en archivo de Excel “5. Relación funcionarios y novedades administrativas.xlsx ”, lo que conlleva a determinar que los funcionarios presuntamente no tienen la competencia para adelantar los procesos de investigación, generado por la falta de aplicación de los controles, lo que conlleva a una eventual invalidez del acto administrativo.</t>
  </si>
  <si>
    <t>RG02: Decisión final de un proceso de control por fuera de la norma.
RFC02: Decisión final de un proceso de control ejecutado de forma irregular.</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</si>
  <si>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</si>
  <si>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Visitas presenciales donde se realice verificación de los expedientes en cumplimiento del proceso de AUTOEVALUACIÓN DEL CONTROL Y GESTION PR-CI-0339 y el PR-COT-0465 “Investigación y determinación de tributos e imposición de sanciones” .</t>
  </si>
  <si>
    <t>Informes gerenciales de autoevaluación y seguimiento a la gestión.</t>
  </si>
  <si>
    <t>A4:La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</si>
  <si>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H3: En nueve (9) expedientes de fiscalización internacional se evidenció incumplimiento a las condiciones generales establecidas en el numeral 3.7  y a los controles establecidos en las actividades 24 ,25  y 62  del procedimiento PR-COT-0465 de las versiones 1 y 2 y la actividad 48  del PR-FL-0220 versión 8, debido a la falta de seguimiento y aplicación de los controles definidos en el proceso, afectando la trazabilidad y la toma de decisiones dentro del proceso de investigación de fiscalización internacional.</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</si>
  <si>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</si>
  <si>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H4: En cuatro (4) expedientes se evidenció el incumplimiento del numeral 66  del PR-COT-0465 versión 2 y el numeral 14  del Manual Servicios Web Integra Sanciones y Liquidaciones MN-COT-0047 Tomo 2, debido a fallas en las actividades del proceso de investigación y determinación de tributos e imposición de sanciones, afectando la trazabilidad y la toma de decisiones del proceso.</t>
  </si>
  <si>
    <t xml:space="preserve">H5: En seis (6) expedientes se observan fallas en la conformación de las unidades documentales, incumpliendo lo establecido en el numeral 3.1.2.7  Gestión Documental del Expediente Administrativo del procedimiento PR-COT-0465 versión 1 y 2, ocasionado por la falta de la aplicación de los controles, evidenciando falencias en el manejo y control documental de información sensible la cual es soporte de las actuaciones que ejecutan las direcciones seccionales y la Subdirección de Fiscalización Internacional. </t>
  </si>
  <si>
    <t>H6: Se evidencian fallas en los controles tendientes a salvaguardar la integridad, confiabilidad y trazabilidad de la información.</t>
  </si>
  <si>
    <t>OB4: En once (11) expedientes se evidenció concentración de funciones dentro del proceso de fiscalización y liquidación, en el que el mismo funcionario que profiere el acto de pliego de cargos o requerimiento especial, es el que profiere la resolución sanción o liquidación oficial de revisión, situación que puede generar falta de objetividad y transparencia en la toma de decisiones dentro del proceso.</t>
  </si>
  <si>
    <t>A5. Estudiar en conjunto la Subdirección de Fiscalización Internacional y la Subdirección de Fiscalización Tributaria la viabilidad de: i) modificar el procedimiento PR-COT-0465 o; ii) emitir un documento de la Subdirección de Fiscalización Internacional, que permitan ejercer un control efectivo en las actuaciones de los servidores en un proceso sancionatorio y/o de determinación que conlleve a evitar la concentración de funciones</t>
  </si>
  <si>
    <t>Mesas de trabajo en las cuales participen la Subdirección de Fiscalización Internacional y Subdirección de Fiscalización Tributaria con el fin de establecer las pautas y previsiones a considerar, así como la decisión sobre la viabilidad de modificar el procedimiento PR-COT-0465 o en su defecto la elaboración de un documento de la Subdirección de Fiscalización Internacional</t>
  </si>
  <si>
    <t>Acta en la que se consigne la decisión tomada en las mesas de trabajo</t>
  </si>
  <si>
    <r>
      <rPr>
        <b/>
        <sz val="12"/>
        <rFont val="Arial"/>
        <family val="2"/>
      </rPr>
      <t>DGF</t>
    </r>
    <r>
      <rPr>
        <sz val="12"/>
        <rFont val="Arial"/>
        <family val="2"/>
      </rPr>
      <t xml:space="preserve">
NC - Subproceso: Fiscalización y Liquidación
Subdirección de Fiscalización Internacional
Subdirección de Fiscalización Tributaria</t>
    </r>
  </si>
  <si>
    <t>A7. Elaborar y/o actualizar el documento dentro del sistema de gestión acorde con lo establecido en el acta.</t>
  </si>
  <si>
    <t>- Elaboración del documento definido para el cumplimiento de la acción.
- Revisión y aprobación por parte de las áreas involucradas.</t>
  </si>
  <si>
    <t>Documento y/o procedimiento modificado</t>
  </si>
  <si>
    <t xml:space="preserve">OB5: Se evidencia inconsistencia y falta de uniformidad en el formato de fechas utilizado para el registro de la información de los expedientes, generando incertidumbre y falta de claridad de la información, lo que afecta la toma de decisión del funcionario sustanciador. </t>
  </si>
  <si>
    <t>A6: Realizar reunión de retroalimentación con la Coordinación de Correspondencia y Notificaciones de la Subdirección Administrativa con el fin de socializar el resultado de la Inspección de la Agencia ITRC para que se adopten las medidas pertinentes.</t>
  </si>
  <si>
    <t>Reunión presencial o a través de la Plataforma TEAMS</t>
  </si>
  <si>
    <t xml:space="preserve">Acta de reunión entre la Subdirección de Fiscalización Internacional y la Coordinación de Correspondencia y Notificaciones </t>
  </si>
  <si>
    <r>
      <rPr>
        <b/>
        <sz val="12"/>
        <rFont val="Arial"/>
        <family val="2"/>
      </rPr>
      <t>DGF</t>
    </r>
    <r>
      <rPr>
        <sz val="12"/>
        <rFont val="Arial"/>
        <family val="2"/>
      </rPr>
      <t xml:space="preserve">
NC - Subproceso Fiscalización y Liquidación
Subdirección de Fiscalización Internacional
NC - Subproceso Recursos Administrativos
Coordinación de Correspondencia y Notificaciones </t>
    </r>
  </si>
  <si>
    <t xml:space="preserve">OB6: En el expediente No 20191312382981627 del contribuyente THE ELITE FLOWER SAS CI, identificado con NIT 800141506, no se observa la notificación de la liquidación oficial de revisión N°2552012021900015 del 30 de septiembre de 2021 (folios 767 al 802). Es importante mencionar que la inexistencia de este documento en el expediente afecta la trazabilidad y el sustento de las decisiones tomadas dentro del expediente administrativo. </t>
  </si>
  <si>
    <t>170700-29-2024-02-04
I1, H1, H2, H3, H4, H5, OB1 y OB2</t>
  </si>
  <si>
    <t>RG01
RFC02</t>
  </si>
  <si>
    <t>I1: 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t>
  </si>
  <si>
    <t>RG01: Caducidad de facultades de control y prescripción de obligaciones
RFC01: Exclusión de un contribuyente de un proceso de control.</t>
  </si>
  <si>
    <t>A1: Implementar el Sistema Informático de Registro, Seguimiento y Control de los contribuyentes ZESE.</t>
  </si>
  <si>
    <t>1- Elaborar las especificaciones funcionales (historias de usuario) para el diseño del sistema informático
2- Ejecutar las pruebas funcionales para la aprobación de puesta en producción del servicio Informático.</t>
  </si>
  <si>
    <t>1. Formato 2206 e historias de usuario.</t>
  </si>
  <si>
    <r>
      <rPr>
        <b/>
        <sz val="12"/>
        <rFont val="Arial"/>
        <family val="2"/>
      </rPr>
      <t>DGF</t>
    </r>
    <r>
      <rPr>
        <sz val="12"/>
        <rFont val="Arial"/>
        <family val="2"/>
      </rPr>
      <t xml:space="preserve">
NC - Subproceso: Fiscalización y Liquidación
Dirección de Gestión de Fiscalización
Subdirección de Fiscalización Tributaria
Coordinación de sistemas de información y Procedimiento de Fiscalización Tributaria</t>
    </r>
  </si>
  <si>
    <t>H1. 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t>
  </si>
  <si>
    <t>1- Proyectar la resolución que adopta el sistema informático para la recepción, consolidación y seguimiento de la información anual que presentan los contribuyentes que se acogen al régimen ZESE de tributación.
2- Proferir la resolución que adopta el sistema informático para la recepción, consolidación y seguimiento de la información anual que presentan los contribuyentes que se acogen al régimen ZESE de tributación.</t>
  </si>
  <si>
    <t>2. Resolución que adopta el Sistema Informático ZESE.</t>
  </si>
  <si>
    <r>
      <rPr>
        <b/>
        <sz val="12"/>
        <rFont val="Arial"/>
        <family val="2"/>
      </rPr>
      <t>DGF</t>
    </r>
    <r>
      <rPr>
        <sz val="12"/>
        <rFont val="Arial"/>
        <family val="2"/>
      </rPr>
      <t xml:space="preserve">
NC - Subproceso: Fiscalización y Liquidación
Dirección General
Dirección de Gestión de Fiscalización
Subdirección de Fiscalización Tributaria
Coordinación de sistemas de información y Procedimiento de Fiscalización Tributaria</t>
    </r>
  </si>
  <si>
    <t>H2: 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t>
  </si>
  <si>
    <t>1- Poner en producción el sistema informático.</t>
  </si>
  <si>
    <t>3.Sistema Informatico ZESE</t>
  </si>
  <si>
    <r>
      <rPr>
        <b/>
        <sz val="12"/>
        <rFont val="Arial"/>
        <family val="2"/>
      </rPr>
      <t>DGF</t>
    </r>
    <r>
      <rPr>
        <sz val="12"/>
        <rFont val="Arial"/>
        <family val="2"/>
      </rPr>
      <t xml:space="preserve">
NC - Subproceso Innovación y Tecnología
Subdirección de Gestión de Innovación y Tecnología.</t>
    </r>
  </si>
  <si>
    <t>H3: 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t>
  </si>
  <si>
    <t xml:space="preserve">A2: 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t>
  </si>
  <si>
    <t>1- Elaborar y enviar a las Direcciones Seccionales el memorando de lineamientos identificando las acciones a ejecutar de acuerdo al hallazgo identificado por ITRC.
2- Enviar los casos seleccionados a las Direcciones Seccionales competentes</t>
  </si>
  <si>
    <t xml:space="preserve">1. Memorando de lineamientos y casos seleccionados de la acción de control de acuerdo con los hallazgos del informe ITRC </t>
  </si>
  <si>
    <r>
      <rPr>
        <b/>
        <sz val="12"/>
        <rFont val="Arial"/>
        <family val="2"/>
      </rPr>
      <t>DGF</t>
    </r>
    <r>
      <rPr>
        <sz val="12"/>
        <rFont val="Arial"/>
        <family val="2"/>
      </rPr>
      <t xml:space="preserve">
NC - Subproceso: Fiscalización y Liquidación
Dirección de Gestión de Fiscalización
Subdirección de Fiscalización Tributaria
Coordinación de Pensamiento Estrategico de Fiscalización Tributaria.</t>
    </r>
  </si>
  <si>
    <t xml:space="preserve">1- Ejecutar el control de acuerdo con los lineamientos diseñados en el memorando para mitigar el hallazgo identificado por ITRC. </t>
  </si>
  <si>
    <t xml:space="preserve">2. Casos gestionados.
</t>
  </si>
  <si>
    <r>
      <rPr>
        <b/>
        <sz val="12"/>
        <rFont val="Arial"/>
        <family val="2"/>
      </rPr>
      <t>DGF</t>
    </r>
    <r>
      <rPr>
        <sz val="12"/>
        <rFont val="Arial"/>
        <family val="2"/>
      </rPr>
      <t xml:space="preserve">
DS - Subproceso: Fiscalización y Liquidación
Direcciones Seccionales competentes</t>
    </r>
  </si>
  <si>
    <t>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t>
  </si>
  <si>
    <t>A3: 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t>
  </si>
  <si>
    <t xml:space="preserve">1- Diseñar criterios de selección que tengan en cuenta los requisitos formales y sustanciales para pertenecer al regimen ZESE y los demás riesgos identificados. </t>
  </si>
  <si>
    <t>1. Criterios diseñados</t>
  </si>
  <si>
    <r>
      <rPr>
        <b/>
        <sz val="12"/>
        <rFont val="Arial"/>
        <family val="2"/>
      </rPr>
      <t>DGF</t>
    </r>
    <r>
      <rPr>
        <sz val="12"/>
        <rFont val="Arial"/>
        <family val="2"/>
      </rPr>
      <t xml:space="preserve">
NC Subproceso Planeación y cumplimiento
Subdirección de Estrategia y Analítica
Coordinación de Programas de Control de Facilitación </t>
    </r>
  </si>
  <si>
    <t xml:space="preserve">
1. Elaborar el memorando de lineamientos identificando las acciones a ejecutar de acuerdo al hallazgo identificado por ITRC.</t>
  </si>
  <si>
    <t xml:space="preserve">
2. Memorando de lineamientos de la acción de control de acuerdo con los hallazgos del informe ITRC </t>
  </si>
  <si>
    <t>H5: 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t>
  </si>
  <si>
    <t>1- Ejecutar el control de acuerdo con los lineamientos diseñados en el memorando para mitigar el hallazgo identificado por ITRC.  
- Los reportes a las autoridades competentes se realizarán de acuerdo con el procedimiento PR-COT-0465, teniendo en cuenta los analisis mencionados en la recomendación.</t>
  </si>
  <si>
    <t xml:space="preserve">
3. Casos gestionados.
</t>
  </si>
  <si>
    <t>A4: 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t>
  </si>
  <si>
    <t>1- Elaborar la solicitud de acuerdo con la necesidad que el área determine,  para el ajuste del sistema informático RUT.</t>
  </si>
  <si>
    <t>Solicitar el ajuste al sistema informático RUT, de acuerdo con la normativa vigente</t>
  </si>
  <si>
    <t>OB1: 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t>
  </si>
  <si>
    <t>2- Participar en la Elaboración de la especificación funcional de ajuste al Sistema informático RUT y enlas pruebas para el desarrollo del ajuste solicitado.</t>
  </si>
  <si>
    <t xml:space="preserve">3- Tramitar las solicitudes de actualización de oficio del RUT, de acuerdo con lo establecido en el PR-CAC-0010 Actualización RUT. En caso de requerirse el cierre o retiro del código 109 de la casilla 89. </t>
  </si>
  <si>
    <t>OB2: 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t>
  </si>
  <si>
    <t>1- Elaborar la especificación funcional de ajuste al Sistema informático RUT junto con el área Solicitante.
2- La Subdirección del RUT radica para desarrollo tecnológico ante la Subdirección de Innovación y Tecnología.</t>
  </si>
  <si>
    <t xml:space="preserve">Elaborar especificación Funcional de ajuste al sistema informático RUT, de acuerdo con la normativa vigente hasta la radicación en la herramienta destinada para tal fin. </t>
  </si>
  <si>
    <r>
      <rPr>
        <b/>
        <sz val="12"/>
        <rFont val="Arial"/>
        <family val="2"/>
      </rPr>
      <t>DGF</t>
    </r>
    <r>
      <rPr>
        <sz val="12"/>
        <rFont val="Arial"/>
        <family val="2"/>
      </rPr>
      <t xml:space="preserve">
DS - Subproceso Asistencia al Usuaraio
Subdirección de Administración del RUT</t>
    </r>
  </si>
  <si>
    <t>1- Desarrollo por parte de la Subdirección de Innovación y Tecnología de las actividades  definidas para la puesta en producción del ajuste solicitado, para inscritos en el Régimen ZESE.
2- Coordinar la realización de pruebas en el Sistema Informático RUT para verificación del correcto funcionamiento del ajuste solicitado, con las áreas involucradas.
3- Poner en producción el ajuste por parte de la Subdirección de Innovación y Tecnología, e informar a las áreas involucradas.</t>
  </si>
  <si>
    <t xml:space="preserve">Realizar ajuste en el Sistema Informatico RUT. </t>
  </si>
  <si>
    <t>INSP. 1707022411  
H1</t>
  </si>
  <si>
    <t>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</si>
  <si>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t xml:space="preserve">ID del Riesgo de Gestión  :  RG 1. Pérdida de validez de los actos administrativos por medio de los cuales se declara sin vigencia una facilidad de pago
ID del Riesgo de Corrupción :  RFC 1.  Inactividad procesal injustificada en el control de las facilidades de pago
</t>
  </si>
  <si>
    <t>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"Gestión de obligaciones nuevas por parte del Centro Nacional de Cobro" de fecha 14 de marzo de 2017.</t>
  </si>
  <si>
    <t>Establecer las actualizaciones al procedimiento y solicitar la publicación del mismo</t>
  </si>
  <si>
    <r>
      <rPr>
        <b/>
        <sz val="12"/>
        <rFont val="Arial"/>
        <family val="2"/>
      </rPr>
      <t>DGI</t>
    </r>
    <r>
      <rPr>
        <sz val="12"/>
        <rFont val="Arial"/>
        <family val="2"/>
      </rPr>
      <t xml:space="preserve">
NC- Subproceso Recaudo - Devoluciones
Dirección de Gestión de Impuestos
Subdirección de Gestión de Recaudo y Cobranzas
Coordinación de Administración de Aplicativos de Recaudo y Cobranzas
Coordinación de Gestión de Cobranzas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</si>
  <si>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Publicar la nueva versión del procedimiento en el Sistema de Gestión de Calidad</t>
  </si>
  <si>
    <t xml:space="preserve">Correo informando la publicación </t>
  </si>
  <si>
    <t>Socializar el procedimiento a las dependencias de cobranzas a nivel nacional</t>
  </si>
  <si>
    <t>Correo electrónico socializando el procedimiento</t>
  </si>
  <si>
    <r>
      <rPr>
        <b/>
        <sz val="12"/>
        <rFont val="Arial"/>
        <family val="2"/>
      </rPr>
      <t>DGI</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</si>
  <si>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2. Crear un formato que permita realizar seguimiento mensual al cumplimiento del PR-CA-272, en especial lo descrito en la actividad 34 y ajustar la actividad dentro del procedimiento con el fin de impartir los lineamientos del caso.</t>
  </si>
  <si>
    <t>Diseñar formato y establecer las actualizaciones al procedimiento y solicitar la publicación del mismo</t>
  </si>
  <si>
    <t>Formato y procedimiento actualizado</t>
  </si>
  <si>
    <t>Publicar el formato y la nueva versión del procedimiento en el Sistema de Gestión de Calidad</t>
  </si>
  <si>
    <t>Socializar el formato y la nueva versión del procedimiento a las dependencias de cobranzas a nivel nacional</t>
  </si>
  <si>
    <t>Correo electrónico socializando el formato</t>
  </si>
  <si>
    <t>3. Realizar control y seguimiento al cumplimiento del término establecido en la actividad 48 del procedimiento PR-CA-272 Facilidades de Pago.</t>
  </si>
  <si>
    <t>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</si>
  <si>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Documento de resultado</t>
  </si>
  <si>
    <t>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</si>
  <si>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</si>
  <si>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4. Realizar control y seguimiento al cumplimiento de lo establecido en la actividad 58 del procedimiento PR-CA-272 Facilidades de Pago.</t>
  </si>
  <si>
    <t>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</si>
  <si>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</si>
  <si>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</si>
  <si>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5. Realizar control y seguimiento al cumplimiento del término establecido en la actividad 65 del procedimiento PR-CA-272 Facilidades de Pago.</t>
  </si>
  <si>
    <t>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</si>
  <si>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</si>
  <si>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</si>
  <si>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6. Crear plantilla de la Resolución que declara sin vigencia una facilidad de pago con el fin de que este contenga lo establecido en la actividad 58 del procedimiento PR-CA-0272 Facilidades de Pago</t>
  </si>
  <si>
    <t>Diseñar la plantilla del acto administrativo</t>
  </si>
  <si>
    <t>Plantilla</t>
  </si>
  <si>
    <t>Publicar la plantilla en el Sistema de Gestión de Calidad</t>
  </si>
  <si>
    <t>Correo informando la publicación</t>
  </si>
  <si>
    <t>Socializar la plantilla a las dependencias de cobranzas a nivel nacional</t>
  </si>
  <si>
    <t>Correo electrónico socializando la plantilla</t>
  </si>
  <si>
    <t>7. Modificar el Procedimiento PR-CA-0270 Cobro Coactivo – Mandamiento de pago, para Incluir en la actividad 5 el termino para proferir el Mandamiento de pago</t>
  </si>
  <si>
    <t xml:space="preserve">INSP.1707022414
H1, 2, 3
Validación del procesamiento de los saldos que afectan el SI Obligación financiera.
</t>
  </si>
  <si>
    <t xml:space="preserve">ID del Hallazgo I. Debilidades en el almacenamiento de la información de registros de eventos, log´s, y registro de información de tablas de auditoría de Obligación Financiera y SIPAC
</t>
  </si>
  <si>
    <t>Pérdida de integridad y trazabilidad en la implementación de software y procesamiento del código fuente SIE - Obligación Financiera</t>
  </si>
  <si>
    <t>1. Definir la estrategia de digitalización</t>
  </si>
  <si>
    <t>Estrategia de digitalización del proyecto.</t>
  </si>
  <si>
    <r>
      <rPr>
        <b/>
        <sz val="12"/>
        <rFont val="Arial"/>
        <family val="2"/>
      </rPr>
      <t>DGI</t>
    </r>
    <r>
      <rPr>
        <sz val="12"/>
        <rFont val="Arial"/>
        <family val="2"/>
      </rPr>
      <t xml:space="preserve">
Dirección de Gestión de Innovación y Tecnología</t>
    </r>
  </si>
  <si>
    <t>2. Iniciar el proyecto con la definición de  los requerimientos funcionales</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</si>
  <si>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t>
    </r>
  </si>
  <si>
    <t xml:space="preserve">3. Definir los requerimientos no funcionales </t>
  </si>
  <si>
    <t xml:space="preserve">4. Iniciar el proceso de contratación </t>
  </si>
  <si>
    <t>5. Definir la priorización funcional de la implementación</t>
  </si>
  <si>
    <t xml:space="preserve">6. Definir un plan de trabajo de desarrollo de la solución tecnológica </t>
  </si>
  <si>
    <t xml:space="preserve">7. Aprobar o validar el plan de trabajo de la implementación de la solución tecnológica </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</si>
  <si>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
Dirección de Gestión de Innovación y Tecnología</t>
    </r>
  </si>
  <si>
    <t>8. Iniciar el desarrollo de la solución tecnológica.</t>
  </si>
  <si>
    <t>9. Iniciar la implementación de la solución tecnológica</t>
  </si>
  <si>
    <t>10. Poner en  producción la solución tecnológica</t>
  </si>
  <si>
    <t>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t>
  </si>
  <si>
    <t>11. Elaborar la solicitud de servicio para la creación o ajuste de un Sistema de Información, conforme el PR-SI-0002 Gestión de solicitudes para la creación o ajuste de sistemas de información.</t>
  </si>
  <si>
    <t>Elaborar la solicitud de servicio para la creación o ajuste de un Sistema de Información</t>
  </si>
  <si>
    <t>Formato de solicitud de servicio para la creación o ajuste de un Sistema de Información</t>
  </si>
  <si>
    <r>
      <rPr>
        <b/>
        <sz val="12"/>
        <rFont val="Arial"/>
        <family val="2"/>
      </rPr>
      <t>DGI</t>
    </r>
    <r>
      <rPr>
        <sz val="12"/>
        <rFont val="Arial"/>
        <family val="2"/>
      </rPr>
      <t xml:space="preserve">
Subdirección de Soluciones y Desarrollo
Subdirección de Recaudo
Coordinación de Administracion de Aplicativos de Impuestos</t>
    </r>
  </si>
  <si>
    <t>12. Presentar y priorizar la solicitud de servicio para la creación o ajuste de un Sistema de Información ante el centro de despacho, conforme el PR-SI-0002 Gestión de solicitudes para la creación o ajuste de sistemas de  información.</t>
  </si>
  <si>
    <t>Presentar y priorizar la solicitud de servicio</t>
  </si>
  <si>
    <t>Control de Asistencia de Reuniones</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</si>
  <si>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
Dirección de Gestión de Innovación y Tecnología
</t>
    </r>
  </si>
  <si>
    <t>ID del Hallazgo III. Documentos que presentan en las validaciones automáticas y las reglas de negocio predeterminadas en el sistema de Obligación Financiera, debilidades en los parámetros de configuración de los rutina y formatos versión.</t>
  </si>
  <si>
    <t>13. Realizar plan de trabajo para la solución de las situaciones encontradas en los documentos objeto del hallazgo, conforme a la solicitud presentada en centro de despacho</t>
  </si>
  <si>
    <t>Realizar Plan de Trabajo</t>
  </si>
  <si>
    <t xml:space="preserve">14. Realizar reuniones trimestrales de seguimiento y cumplimiento del plan de trabajo </t>
  </si>
  <si>
    <t>Realizar el seguimiento al Plan de Trabajo</t>
  </si>
  <si>
    <t>INSP. 1707022430
H 1,2,3,4,5,6,7,8,9,10,11, 12
Efectividad en los controles y lineamientos normativos en el procedimiento abreviado de devoluciones del Decreto 535 de 2020</t>
  </si>
  <si>
    <t>RG1
RFC1
RFC2</t>
  </si>
  <si>
    <t xml:space="preserve">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t>
  </si>
  <si>
    <t>“Devoluciones y/o compensaciones efectuadas a través del procedimiento abreviado – Decreto 535 de 2020, sin el cumplimiento de los requisitos normativos”
RFC 1.  Excluir un contribuyente de un procedimiento de control    
RFC 2.  Decisión final de un proceso de control basada en hechos falsos o información adulterada</t>
  </si>
  <si>
    <t>A1. Implementar un mecanismo de control para
armonizar la información de los sistemas Obligación Financiera/SIPAC de las obligaciones que han sido detectadas como inconsistencias y reportadas por las direcciones seccionales en aplicación del
Memorando 000033 del 2015.</t>
  </si>
  <si>
    <t>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t>
  </si>
  <si>
    <t>Formato Excel FT-CA- 2316 “Solicitud de Marcación y Desmarcación de Obligaciones en SIPAC”</t>
  </si>
  <si>
    <r>
      <rPr>
        <b/>
        <sz val="12"/>
        <rFont val="Arial"/>
        <family val="2"/>
      </rPr>
      <t>DGI</t>
    </r>
    <r>
      <rPr>
        <sz val="12"/>
        <rFont val="Arial"/>
        <family val="2"/>
      </rPr>
      <t xml:space="preserve">
NC - Subproceso de Recaudo - Devoluciones                                                               
Dirección ed Gestión de Impuestos 
Subdirección de Recaudo
Coordinación de Administración de Aplicativos de Impuestos
ACTUALIZADO
30112021
</t>
    </r>
  </si>
  <si>
    <t>A2. Reiterar a las Direcciones Seccionales la aplicación de los lineamientos impartiddos en el Memorando 000033 del 2015.</t>
  </si>
  <si>
    <t>Tarea Acción No.2. Comunicación escrita dirigida a las Direcciones Seccionales reiterando a las Direcciones Seccionales la aplicación de los lineamientos impartiddos en el Memorando 000033 del 2015</t>
  </si>
  <si>
    <t>Uno (1) Comunicado a las Direcciones Seccionales</t>
  </si>
  <si>
    <t xml:space="preserve">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t>
  </si>
  <si>
    <t>A3. Solicitar la calificación de perfilamiento de riesgos de las solicitudes de devolución resueltas entre el 13 de abril y el 13 de mayo de 2020 en cumplimiento del Decreto 535 de 2020 que no se enviaron a perfilamiento.</t>
  </si>
  <si>
    <t>Tarea Acción No.1. Solicitar la calificación de perfilamiento de riesgo de las solicitudes de devolución resueltas entre el 13 de abril y el 13 de mayo de 2020 en cumplimiento del Decreto 535 de 2020 que no se enviaron a perfilamiento</t>
  </si>
  <si>
    <t>Un (1) Listado
Nota: Para cada una de las 34 Direcciones que gestionen solicitudes de devolución</t>
  </si>
  <si>
    <r>
      <rPr>
        <b/>
        <sz val="12"/>
        <rFont val="Arial"/>
        <family val="2"/>
      </rPr>
      <t>DGI</t>
    </r>
    <r>
      <rPr>
        <sz val="12"/>
        <rFont val="Arial"/>
        <family val="2"/>
      </rPr>
      <t xml:space="preserve">
NC - Subproceso Recaudo - Devoluciones                                                                                                                                                             
Dirección de Gestión de Impuestos
DS - Subproceso Recaudo - Devoluciones    
Direcciones Seccionales de Impuestos y Aduanas
Direcciones Seccionales de Impuestos  
División de Recaudo y Cobranzas
División de Recaudo
ACTUALIZADO
30112021</t>
    </r>
  </si>
  <si>
    <t>A4. Establecer el perfil de riesgo de los asuntos que no se enviaron a perfilamiento de riesgos; resueltos en cumplimiento del Decreto 535 de 2020, que corresponden a los saldos en renta y ventas.</t>
  </si>
  <si>
    <t xml:space="preserve">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t>
  </si>
  <si>
    <t>A5. Verificar si las solicitudes de devolución de saldos a favor en renta y ventas resueltas entre el 13 de abril y el 13 de mayo de 2020 en el marco de las devoluciones abreviadas fueron (SI) o (NO) objeto de auditoría de fiscalización o incluidas enprogramas postdevoluciones, lo anterior, aplica
para aquellas solicitudes de devolución que resulten con calificación de riesgo MUY ALTO en la consulta de perfilamiento de riesgo que se realice en aplicación de la acción No. 1 del presente control y para aquellas solicitudes que obtuvieron riesgo MUY ALTO durante la gestión de la solicitud de devolución.</t>
  </si>
  <si>
    <t>Tarea Acción No.2. Unificar en una base de datos Los resultados obtenidos en aplicación de la Acción No. 2</t>
  </si>
  <si>
    <t>Una (1) Base de datos.
Nota: Para cada una de las 34 Direcciones que gestionen solicitudes de devolución</t>
  </si>
  <si>
    <t>A6. Presentar a consideración de la reunión de evaluación y control de devoluciones, los casos identificados en la acción No. 2 del presente controlque no hayan sido objeto de auditoría de fiscalización DI o no se hayan incluido en programas PD, a fin de definir el cronograma de desarrollo de la auditoria de Post Devoluciones. En caso de identificar expedientes que no ameritan apertura en programa PostDevoluciones, incluir la justificación correspondiente en el acta.</t>
  </si>
  <si>
    <t>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t>
  </si>
  <si>
    <t>Un (1)  Acta de Reunión
Nota: Para cada una de las 34 Direcciones que gestionen solicitudes de devolución</t>
  </si>
  <si>
    <t xml:space="preserve">ID del hallazgo IV. Se identificaron 98 devoluciones otorgadas por valor total de 2.066.178.000 sin solicitud del Perfil de Riesgos en el proceso de gestión y reconocimiento.   </t>
  </si>
  <si>
    <t>A7. Registrar en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 de forma permanente.</t>
  </si>
  <si>
    <t>Diligenciar para todos los asuntos de devolución la casilla "Observaciones" del formato 1326.</t>
  </si>
  <si>
    <t>Reportes trimestrales que evidencien diligenciamiento de la casillas "Observaciones del formato 1326".
Nota: Para cada una de las 34 Direcciones que gestionen solicitudes de devolución</t>
  </si>
  <si>
    <t xml:space="preserve">A8. Dar aplicación a lo establecido en los procedimientos del Subproceso de Devoluciones en cuanto a solicitar el reproceso de saldos cuando se detecten saldos de la obligación con inconsistencias. </t>
  </si>
  <si>
    <t>Diligenciar informe de reprocesos solicitados.</t>
  </si>
  <si>
    <t>Reportes trimestrales que evidencien los saldos inconsistentes que fueron objeto de reproceso.
Nota: Para cada una de las 34 Direcciones que gestionen solicitudes de devolución</t>
  </si>
  <si>
    <t xml:space="preserve">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t>
  </si>
  <si>
    <t>A9. Actualizar cartilla “Manual Servicio Informático SI Devoluciones” para incorporar el uso de la información “Días transcurridos” que está incluida en el reporte “Informe de solicitudes radicadas”.</t>
  </si>
  <si>
    <t>Tarea Acción No. 1: Actualizar Cartilla "Manual Servicio Informático SI Devoluciones" para incorporar el uso de la la información de "Días transcurridos" que está incluida en el reporte "Informe de solicitudes radicadas"</t>
  </si>
  <si>
    <t>Un (1) Manual Servicio Informático SI Devoluciones, actualizado.</t>
  </si>
  <si>
    <r>
      <rPr>
        <b/>
        <sz val="12"/>
        <rFont val="Arial"/>
        <family val="2"/>
      </rPr>
      <t>DGI</t>
    </r>
    <r>
      <rPr>
        <sz val="12"/>
        <rFont val="Arial"/>
        <family val="2"/>
      </rPr>
      <t xml:space="preserve">
NC - Subproceso Recaudo - Devoluciones
Coordinación de Devoluciones y Compensaciones</t>
    </r>
  </si>
  <si>
    <t>A10.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t>
  </si>
  <si>
    <t>Tarea Acción No.2: Comunicación escrita dirigida a las 34 Direcciones Seccioanales que gestionan solicitudes de devolución y/o compensación, informando la actualización del  "Manual Servicio Informático SI Devoluciones" y recordando la importancia de hacer uso de la información de "Días transcurridos" como ayuda de autocontrol para el cumplimiento de los términos establecidos para la gestión de las solicitudes de devolución y/o compensación.</t>
  </si>
  <si>
    <t>Una (1) Comunicación remitida a todas las Direcciones Seccionales</t>
  </si>
  <si>
    <t xml:space="preserve">"ID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
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       </t>
  </si>
  <si>
    <t>A11. Realizar autocontrol dando aplicación a las actividades de control establecidas en los procedimientos del Subproceso de devoluciones, que indican que el jefe del área o el funcionario que este delegue debe monitorear de forma permanente el cumplimiento de términos para resolver las solicitudes de devolución, mediante el uso del formato FT-RE-2504 “Registro Diario de solicitudes de devolución/compensación”, el cual contiene las casillas de “Fecha de vencimiento” de las solicitudes de devolución. Actividad diaria y permanente.</t>
  </si>
  <si>
    <t>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</si>
  <si>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Formato FT RE 2504 actualizado, envío formato mes anterior durante los primeros tres días hábiles de cada mes</t>
  </si>
  <si>
    <r>
      <rPr>
        <b/>
        <sz val="12"/>
        <rFont val="Arial"/>
        <family val="2"/>
      </rPr>
      <t>DGI</t>
    </r>
    <r>
      <rPr>
        <sz val="12"/>
        <rFont val="Arial"/>
        <family val="2"/>
      </rPr>
      <t xml:space="preserve">
DS - Subproceso Recaudo - Devoluciones
Direcciones Seccionales de Impuestos
Direcciones Seccionales de Impuestos y Aduanas
Divisiones de Gestión de Recaudo
Divisiones de Gestión de Recaudo y Cobranzas</t>
    </r>
  </si>
  <si>
    <t xml:space="preserve">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t>
  </si>
  <si>
    <t>A12. Actualizar de oficio la casilla 89 del RUT con la información que envía la Registraduría Nacional del Estado Civil de las personas fallecidas.</t>
  </si>
  <si>
    <t>Actualizar el estado (Casilla 89 RUT) de las personas fallecidas con la información que envía la Registraduría Nacional del Estado Civil</t>
  </si>
  <si>
    <t>Informe anual de ejecución de la estrategia</t>
  </si>
  <si>
    <r>
      <rPr>
        <b/>
        <sz val="12"/>
        <rFont val="Arial"/>
        <family val="2"/>
      </rPr>
      <t>DGI</t>
    </r>
    <r>
      <rPr>
        <sz val="12"/>
        <rFont val="Arial"/>
        <family val="2"/>
      </rPr>
      <t xml:space="preserve">
NC - Asistencia al Usuario
Coordinación  de Administración del Registro Único Tributario</t>
    </r>
  </si>
  <si>
    <t>A13. Elaborar documento FT-SI-2206 con la propuesta de conceptualización general de ajuste tecnológico en el Servicio Informático de Devoluciones consistente en la inclusión de una funcionalidad para registrar en cada asunto la fecha y numero de transacción de giro a cuenta corriente o de ahorros o la fecha de expedición de TIDIS y número de expedición. Adicionar además el ajuste tecnológico del cálculo de “Días Transcurridos” considerando desde la fecha de radicación de la solicitud hasta la fecha del pago. Presentar la propuesta al Comité Centro de Despacho para someterlo a su aprobación.</t>
  </si>
  <si>
    <t>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</si>
  <si>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t>Un (1) documento FT SI 2206 diligenciado y aprobado por el Comité Centro de Despacho</t>
  </si>
  <si>
    <t>A14. Al momento de ser aprobado el ajuste de la acción No. 1, elaborar documento FT-SI-2007 con la especificación funcional detallada del ajuste tecnológico en el Servicio Informático de Devoluciones consistente en la inclusión de una funcionalidad para registrar en cada asunto la fecha y numero de transacción de giro a cuenta corriente o de ahorros o a la fecha de expedición de TIDIS y numero de expedición y así mismo, el ajuste tecnológico del cálculo de “Días Trascurridos” considerando desde la fecha de radicación de la solicitud hasta la fecha de pago.</t>
  </si>
  <si>
    <t>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</si>
  <si>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Un (1) documento FT SI 2207 diligenciado</t>
  </si>
  <si>
    <t xml:space="preserve">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t>
  </si>
  <si>
    <t>A15. Actualizar los procedimientos del subproceso de devoluciones para incluir la actividad de entregar al área de pagos la copia del acto administrativo que ordena la devolución acompañada de la certificación bancaria aportada por el solicitante en la solicitud de devolución.</t>
  </si>
  <si>
    <t>Elaborar la nueva versión de los procedimientos incluyendo la actividad de entregar al área de pagos, además de la Resolución de Devolución, la certificación bancaria aportada por el solicitante y gestionar el trámite hasta su publicación en Diannet - Mapa de Procesos.</t>
  </si>
  <si>
    <t>A16. Implementación de un desarrollo tecnológico cuyo objetivo es el pago de las devoluciones menores a 1000 UVT directamente a través del Sistema Integrado de Información Financiera – SIIF Nación, sin necesidad de mediar cuentas de ahorro o corrientes de entidades financieras, las que conocemos como Cuentas de Fondo Rotatorio de Devoluciones.</t>
  </si>
  <si>
    <t>Inicio prueba en producción piloto en el SIIF Nación con la Dirección de Impuestos y Aduanas de Pereira 
Puesta en producción del SIIF Nación para el pago de las resoluciones de devoluciones en todas las Direcciones Seccionales.
Actualización de los procedimientos PR-RE-0124, PR-RE-0125, PR-RE-0126, PR-RE-0128  y PR-RE-0133 de acuerdo al pago de las resoluciones de devoluciones por medio del aplicativo SIIF Nación
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t>
  </si>
  <si>
    <t>Reporte del SIIF Nación de los pagos de las resoluciones de devoluciones realizadas por la Dirección Seccional de impuestos y Aduanas de Pereira.
Reporte del SIIF Nación de los pagos de las resoluciones de devoluciones realizadas por la Direcciones Seccionales.
Procedimientos actualizado
Comunicación enviada a las 34 Direcciones Seccionales informando la actualización de los.procedimientos y la utilización del SIIF para el pago de las devoluciones.</t>
  </si>
  <si>
    <r>
      <rPr>
        <b/>
        <sz val="12"/>
        <rFont val="Arial"/>
        <family val="2"/>
      </rPr>
      <t>DGI</t>
    </r>
    <r>
      <rPr>
        <sz val="12"/>
        <rFont val="Arial"/>
        <family val="2"/>
      </rPr>
      <t xml:space="preserve">
NC - Subproceso Recaudo - Devoluciones
Coordinación de Devoluciones y Compensaciones
Coordinación de Contabilidad de la Función Recaudadora</t>
    </r>
  </si>
  <si>
    <t xml:space="preserve">ID del hallazgo IX. Al efectuar el análisis de la información suministrada por la DIAN en el archivo denominado “Información 10 430 formato 1668.xlsx”, se identificó un mismo número de cuenta bancaria registrado para 2 contribuyentes beneficiarios de devolución distintos.  </t>
  </si>
  <si>
    <t>A17. Socializar con las direcciones seccionales el alcance de la actualización realizada a los procedimientos del Subproceso de Devoluciones y Compensaciones.</t>
  </si>
  <si>
    <t>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t>
  </si>
  <si>
    <t>Comunicación remitida a todas las Direcciones Seccionales</t>
  </si>
  <si>
    <t>A18. Implementar las acciones de autocontrol establecidas en los procedimientos del subproceso de devoluciones, que indican que el jefe del área es responsable de verificar que en aplicativos que afectan el Servicio Informático de Obligación Financiera se ingrese la fecha de notificación y ejecutoria de los actos administrativos de devolución y/o compensación y que estos afecten correctamente el estado de cuenta del contribuyente.</t>
  </si>
  <si>
    <t>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t>
  </si>
  <si>
    <t>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t>
  </si>
  <si>
    <t xml:space="preserve">ID del hallazgo X. Se evidenció que se giraron recursos por valor de $26.929.284.000, en rangos superiores a los 10, 20, 30, 50 y 100 días calendario siguientes a la fecha de expedición de los respectivos actos administrativos donde se reconoce y ordena devolver los saldos a favor. </t>
  </si>
  <si>
    <t>A19. Definir la estrategia de digitalización</t>
  </si>
  <si>
    <r>
      <rPr>
        <b/>
        <sz val="12"/>
        <rFont val="Arial"/>
        <family val="2"/>
      </rPr>
      <t>DGI</t>
    </r>
    <r>
      <rPr>
        <sz val="12"/>
        <rFont val="Arial"/>
        <family val="2"/>
      </rPr>
      <t xml:space="preserve">
NC - Subproceso Innovación y Tecnología 
Dirección de Gestión de Innovación y Tecnología
Subdireccion de Innovacion y Proyectos
Subdireccion de Soluciones y Desarrollo</t>
    </r>
  </si>
  <si>
    <t>20. Iniciar el proyecto con la definición de  los requerimientos funcionales</t>
  </si>
  <si>
    <r>
      <rPr>
        <b/>
        <sz val="12"/>
        <rFont val="Arial"/>
        <family val="2"/>
      </rPr>
      <t>DGI</t>
    </r>
    <r>
      <rPr>
        <sz val="12"/>
        <rFont val="Arial"/>
        <family val="2"/>
      </rPr>
      <t xml:space="preserve">
Dirección de Gestión de Impuestos
Subdirección de Recaudo
Subdirección de Devoluciones 
Subdirección de Cobranzas y Control Extensivo
Coordinación de Administración de Aplicativos de  Impuestos
Coordinación de Cobranzas</t>
    </r>
  </si>
  <si>
    <t xml:space="preserve">ID del hallazgo XI. Se evidenciaron inconsistencias y debilidades en la trazabilidad y confiabilidad de la información suministrada por la DIAN.       </t>
  </si>
  <si>
    <t xml:space="preserve">21. Definir los requerimientos no funcionales </t>
  </si>
  <si>
    <r>
      <rPr>
        <b/>
        <sz val="12"/>
        <rFont val="Arial"/>
        <family val="2"/>
      </rPr>
      <t>DGI</t>
    </r>
    <r>
      <rPr>
        <sz val="12"/>
        <rFont val="Arial"/>
        <family val="2"/>
      </rPr>
      <t xml:space="preserve">
NC - Subproceso Innovación y Tecnología 
Dirección de Gestión de Innovación y Tecnología</t>
    </r>
  </si>
  <si>
    <t xml:space="preserve">22. Iniciar el proceso de contratación </t>
  </si>
  <si>
    <t>23.Definir la priorización funcional de la implementación</t>
  </si>
  <si>
    <t xml:space="preserve">24. Definir un plan de trabajo de desarrollo de la solución tecnológica </t>
  </si>
  <si>
    <t xml:space="preserve">25. Aprobar o validar el plan de trabajo de la implementación de la solución tecnológica </t>
  </si>
  <si>
    <r>
      <rPr>
        <b/>
        <sz val="12"/>
        <rFont val="Arial"/>
        <family val="2"/>
      </rPr>
      <t>DGI</t>
    </r>
    <r>
      <rPr>
        <sz val="12"/>
        <rFont val="Arial"/>
        <family val="2"/>
      </rPr>
      <t xml:space="preserve">
Dirección de Gestión de Impuestos
Subdirección de Recaudo
Subdirección de Devoluciones 
Subdirección de Cobranzas y Control Extensivo
Coordinación de Administración de Aplicativos de  Impuestos
Coordinación de Cobranzas
Dirección de Gestión de Innovación y Tecnología</t>
    </r>
  </si>
  <si>
    <t xml:space="preserve">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</si>
  <si>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26. Iniciar el desarrollo de la solución tecnológica.</t>
  </si>
  <si>
    <t>I1.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t>
  </si>
  <si>
    <t>27. Iniciar la implementación de la solución tecnológica</t>
  </si>
  <si>
    <t xml:space="preserve">I2.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</si>
  <si>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28. Poner en  producción la solución tecnológica</t>
  </si>
  <si>
    <t>29. Realizar auditoría de escritorio a la gestión de las solicitudes de devoluciones.</t>
  </si>
  <si>
    <t>Mejorar la confiabilidad de la gestión realizada a las solicitudes de devoluciones y/o compensación</t>
  </si>
  <si>
    <t>Expedientes de las auditorías de escritorio.</t>
  </si>
  <si>
    <r>
      <rPr>
        <b/>
        <sz val="12"/>
        <rFont val="Arial"/>
        <family val="2"/>
      </rPr>
      <t>DGI</t>
    </r>
    <r>
      <rPr>
        <sz val="12"/>
        <rFont val="Arial"/>
        <family val="2"/>
      </rPr>
      <t xml:space="preserve">
Subdirección de Devoluciones</t>
    </r>
  </si>
  <si>
    <t>30. Fortalecer la gestión del proceso documental de la entidad por medio de la implemetación del sistema Gestión Documental.</t>
  </si>
  <si>
    <t>Implementacion del sistema Gestor Documental, el cual permitira integrar tecnologica y operativamente la gestion masiva de documentos tanto fisicos como digitales.</t>
  </si>
  <si>
    <t>Puesta en producción del sistema de gestión documental 
a. (01) Un acta de comité de gestión de Cambios Tecnología del correspondiente software instalado y en producción</t>
  </si>
  <si>
    <t>INSP. 1707022431
H 1,2,3,4</t>
  </si>
  <si>
    <t xml:space="preserve">ID del hallazgo I. Facilidades de pago otorgadas sin el lleno de requisitos exigidos en el procedimiento PR-CA-0272, PR-CA-0424 y Decreto 688 de 2020.            </t>
  </si>
  <si>
    <t xml:space="preserve">ID del Riesgo de Gestión  : Otorgamiento sin el lleno de requisitos legales de facilidades de pago durante la emergencia económica, social y ecológica 2020.
RFC.  Otorgamiento de facilidades de pago por fuera de términos legales Decreto 688 de 2020 sin denuncio de bienes y facilidades otorgadas por ley 2010 de 2019 beneficiando al contribuyente en la tasa de interés </t>
  </si>
  <si>
    <t>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t>
  </si>
  <si>
    <t>Modificar documento</t>
  </si>
  <si>
    <t>Documento Entregado a la Dirección de Gestión de impuestos</t>
  </si>
  <si>
    <r>
      <rPr>
        <b/>
        <sz val="12"/>
        <rFont val="Arial"/>
        <family val="2"/>
      </rPr>
      <t>DGI</t>
    </r>
    <r>
      <rPr>
        <sz val="12"/>
        <rFont val="Arial"/>
        <family val="2"/>
      </rPr>
      <t xml:space="preserve">
NC - Subproceso Administracion de Cartera 
Dirección de Gestión de Impuestos 
Subdireccion de Cobranzas y Control Extensivo 
Coordinación de Cobranzas
ACTUALIZADO
30112021</t>
    </r>
  </si>
  <si>
    <t>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t>
  </si>
  <si>
    <t>Modificar el formato FT-COT-2386</t>
  </si>
  <si>
    <t>Formato publicado en la intranet de la entidad</t>
  </si>
  <si>
    <t xml:space="preserve">ID del hallazgo II.  Facilidades de pago otorgadas con obligaciones presentadas fuera del término señalado en el Decreto 688 de 2020 – procedimiento abreviado y sin denuncio de bienes.            </t>
  </si>
  <si>
    <t>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
accedan al respectivo beneficio bajo la certeza de la aplicación del tratamiento normativo que le resulta aplicable.</t>
  </si>
  <si>
    <t>Documento Entregado a la Dirección de Gestión de Impuestos</t>
  </si>
  <si>
    <t>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t>
  </si>
  <si>
    <t>Verificar el control en formato FT-COT-2616</t>
  </si>
  <si>
    <t xml:space="preserve">Papel de trabajo firmado por el Director Seccional, Jefe de División, Jefe GIT  en donde se describa la verificación realizada y los hallazgos encontrados </t>
  </si>
  <si>
    <t xml:space="preserve">ID del hallazgo III.  Facilidades de pago otorgadas con obligaciones presentadas fuera del término señalado en la Ley 2010 de 2019 – PR-CA-0424, beneficiando contribuyentes en la tasa de interés.            </t>
  </si>
  <si>
    <t>Realziar control al  formato FT-COT-2616</t>
  </si>
  <si>
    <t>Informe Gerencial de las situaciones encontradas</t>
  </si>
  <si>
    <t xml:space="preserve">ID del hallazgo IV.  Acto Administrativo (Circular externa oooo3 de abril 14 de 2020) proferido por funcionario sin la debida competencia, en contravía de lo establecido en la Resolución 457 de noviembre 20 de 2008.  </t>
  </si>
  <si>
    <t>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t>
  </si>
  <si>
    <t>Capacitación</t>
  </si>
  <si>
    <t>INSP. 1707022433
H1 
Efectividad en la fiscalización, liquidación, cobro y recaudo tributario - Seccional Yopal.</t>
  </si>
  <si>
    <t>RFC1
RFC2</t>
  </si>
  <si>
    <t xml:space="preserve">N/A
RG: Pérdida de oportunidad y efectividad para ejercer la acción de cobro             
RFC: Pérdida, adulteración, ocultamiento, daño o destrucción de documentos o información.            </t>
  </si>
  <si>
    <t xml:space="preserve">IFC1. Pérdida de oportunidad y efectividad para ejercer la acción de cobro             
IFC2. Pérdida, adulteración, ocultamiento, daño o destrucción de documentos o información.            
</t>
  </si>
  <si>
    <t>1. Realizar capacitación del Instructivo IN-ADF-0132 "Manejo de los archivos en la UAE DIAN" y Jornadas de sensibilización</t>
  </si>
  <si>
    <t xml:space="preserve">Realizar jornadas de sensibilización y capacitación para los funcionarios de las Divisiones de Gestión de Recaudo y Cobranzas,  Fiscalización,  Liquidación, Asistencia al Cliente, Administrativa y Financiera y Despacho en el tercer  trimestre de 2021 del Instructivo IN-ADF-0132 "Manejo de los archivos en la UAE DIAN", especialmente los formatos establecidos, tabla de retención documental y normatividad vigente. </t>
  </si>
  <si>
    <r>
      <rPr>
        <b/>
        <sz val="12"/>
        <rFont val="Arial"/>
        <family val="2"/>
      </rPr>
      <t>DGI</t>
    </r>
    <r>
      <rPr>
        <sz val="12"/>
        <rFont val="Arial"/>
        <family val="2"/>
      </rPr>
      <t xml:space="preserve">
DS - Subproceso Administraciòn de Cartera
Direccion Seccional de Impuestos y Aduanas de Yopal
Divisiones de Recaudo y Cobranzas
Fiscalizacion y Liquidación Tributaria
Aduanera y Cambiaria
Servicio al Ciudadano
Administrativa y Financiera
Despacho de Direccion Seccional
ACTUALIZADO
30112021</t>
    </r>
  </si>
  <si>
    <t xml:space="preserve">2. Aplicar lo establecido en el procedimiento PR-FI-0163 "Organización de Documentos en Dependencias de la UAE DIAN". Organizar la carpeta o expediente a su cargo y en el instructivo IN-FI-0132 "Organización de unidades documentales en dependencias de la UAE DIAN". </t>
  </si>
  <si>
    <t>Verificar mensualmente en una muestra del 10% del reparto de expedientes físicos del proceso de administración de cartera, el cumplimiento del PR-FI-0163 "Organización de Documentos en Dependencias de la UAE DIAN", el IN-FI-0132 "Organización de unidades documentales en dependencias de la UAE DIAN", enviando informe del resultado al buzón coordinacioncobranzas@dian.gov.co, a más tardar el 2do día del mes siguiente.</t>
  </si>
  <si>
    <t xml:space="preserve">Informe Gerencial firmado por el Jefe de División de Recaudo y Cobranzas, Cobranzas en donde se describa la verificación realizada y los controles aplicados. </t>
  </si>
  <si>
    <r>
      <rPr>
        <b/>
        <sz val="12"/>
        <rFont val="Arial"/>
        <family val="2"/>
      </rPr>
      <t>DGI</t>
    </r>
    <r>
      <rPr>
        <sz val="12"/>
        <rFont val="Arial"/>
        <family val="2"/>
      </rPr>
      <t xml:space="preserve">
DS - Subproceso Administraciòn de Cartera
Direccion Seccional de Impuestos y Aduanas de Yopal
División de Recaudo y Cobranzas 
ACTUALIZADO
30112021
</t>
    </r>
  </si>
  <si>
    <t xml:space="preserve">3. Diseñar una estrategia para la digitalización de expedientes
</t>
  </si>
  <si>
    <t>Formular una estrategia de Digitalización</t>
  </si>
  <si>
    <r>
      <rPr>
        <b/>
        <sz val="12"/>
        <rFont val="Arial"/>
        <family val="2"/>
      </rPr>
      <t>DGI</t>
    </r>
    <r>
      <rPr>
        <sz val="12"/>
        <rFont val="Arial"/>
        <family val="2"/>
      </rPr>
      <t xml:space="preserve">
NC - Subproceso Innovacion y Tecnologia
Direccion de Gestion de Innovacion y Tecnologia
Subdireccion de Innovacion y Tecnologia
Subdireccion de Soluciones y desarrollo
ACTUALIZADO
30112021</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</si>
  <si>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</si>
  <si>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</si>
  <si>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</si>
  <si>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13. Administrar y gestionar la cartera conforme lo establecido en el Modelo a través de la cartilla CT-CA-086 y el formato FT-CA-5219 Seguimiento a evacuación mensual de carga laboral, con base en la segmentación y priorización informada en el inventario publicado</t>
  </si>
  <si>
    <t>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t>
  </si>
  <si>
    <t>FT-CA-5219 Seguimiento a evacuación mensual de carga laboral</t>
  </si>
  <si>
    <r>
      <rPr>
        <b/>
        <sz val="12"/>
        <rFont val="Arial"/>
        <family val="2"/>
      </rPr>
      <t>DGI</t>
    </r>
    <r>
      <rPr>
        <sz val="12"/>
        <rFont val="Arial"/>
        <family val="2"/>
      </rPr>
      <t xml:space="preserve">
DS - Subproceso Administraciòn de Cartera
Dirección de Gestión de Impuestos
Direccion Seccional de Impuestos y Aduanas de Yopal
Jefes de División de Recaudo y Cobranzas 
ACTUALIZADO
30112021</t>
    </r>
  </si>
  <si>
    <t xml:space="preserve">INSP. 1707022441
H1,2,3
Inadmisorio en Devoluciones </t>
  </si>
  <si>
    <t xml:space="preserve">ID del hallazgo I. Se evidencio que al contribuyente KUDOS C&amp;V C S.A.S. con NIT. Número 830.000.486 se le dio respuesta con inadmisión a la solicitud de devolución No.108004617985 radicada el 16 de marzo de 2020 180 días después de haber radicado la solicitud.   </t>
  </si>
  <si>
    <t>ID del Riesgo de Gestión  :  RG 1. "Inadmisión de devoluciones sin el cumplimiento de los requisitos del Artículo 857 del Estatuto Tributario Nacional que puede generar la decisión de inadmitir solicitudes de devolución basada en hechos falsos o información adulterada.”</t>
  </si>
  <si>
    <t>1. 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t>
  </si>
  <si>
    <t>1. Actualizar procedimiento "PR COT 0124 Devolución y/o Compensación por Saldos a favor de renta y ventas mediante el SIE Devoluciones"</t>
  </si>
  <si>
    <t>Procedimiento "PR COT 0124 Devolución y/o Compensación por Saldos a favor de renta y ventas mediante el SIE Devoluciones", actualizado y aprobado</t>
  </si>
  <si>
    <r>
      <rPr>
        <b/>
        <sz val="12"/>
        <rFont val="Arial"/>
        <family val="2"/>
      </rPr>
      <t>DGI</t>
    </r>
    <r>
      <rPr>
        <sz val="12"/>
        <rFont val="Arial"/>
        <family val="2"/>
      </rPr>
      <t xml:space="preserve">
NC - Subproceso Recaudo - Devoluciones
Subdirección de Devoluciones</t>
    </r>
  </si>
  <si>
    <t>2. Socializar procedimiento actualizado "PR COT 0124 Devolución y/o Compensación por Saldos a favor de renta y ventas mediante el SIE Devoluciones"</t>
  </si>
  <si>
    <t>Memorando que socialice el procedimiento actualizado "PR COT 0124 Devolución y/o Compensación por Saldos a favor de renta y ventas mediante el SIE Devoluciones", haciendo énfasis en los cambios efectuados a la actividad 24</t>
  </si>
  <si>
    <t>2.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t>
  </si>
  <si>
    <t>Memorando que reitere la obligación de dar aplicación permanente al Numeral 13 del Manual del Servicio Informático de Devoluciones MN COT 0012 y al Numeral 3.4 de la Cartilla Guía de Sustanciación CR COT 0038</t>
  </si>
  <si>
    <r>
      <rPr>
        <b/>
        <sz val="12"/>
        <rFont val="Arial"/>
        <family val="2"/>
      </rPr>
      <t>DGI</t>
    </r>
    <r>
      <rPr>
        <sz val="12"/>
        <rFont val="Arial"/>
        <family val="2"/>
      </rPr>
      <t xml:space="preserve">
NC-Subproceso Innovacion y Tecnologia
Subdireccion de Innovacion y Proyectos</t>
    </r>
  </si>
  <si>
    <t>Definir los requerimientos funcionales V1</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</si>
  <si>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</si>
  <si>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t>ID del hallazgo II. Se identificaron ocho (8) contribuyentes con solicitudes de devolución por valor de $310.729.000 a los cuales la DIAN les profirió autos inadmisorios automáticos improcedentes al endilgarles causales de inadmisión no aplicables a su realidad tributaría.</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</si>
  <si>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</si>
  <si>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13. 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t>
  </si>
  <si>
    <t xml:space="preserve">Socializar memorando que indique la obligación de dar aplicación al lineamiento Caso 36 del "Plan Técnico de Optimización del Uso del Servicio Informático de Devoluciones" </t>
  </si>
  <si>
    <t>Memorando que reitere la obligación de dar aplicación permanente al lineamiento Caso 36 del "Plan Técnico de Optimización del Uso del Servicio Informático de Devoluciones"</t>
  </si>
  <si>
    <t>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t>
  </si>
  <si>
    <t xml:space="preserve">14.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t>
  </si>
  <si>
    <t>1. Generar reporte asuntos de devoluciones con marca 10143</t>
  </si>
  <si>
    <t>Reporte</t>
  </si>
  <si>
    <t xml:space="preserve">2. Proferir oficio dirigido a los solicitantes de devolución de los asuntos identificados, con los parámetros de la campaña </t>
  </si>
  <si>
    <t>Oficio campaña enviado</t>
  </si>
  <si>
    <t>15.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t>
  </si>
  <si>
    <t>1. Implementar informe mensual de asuntos con marcas improcedentes</t>
  </si>
  <si>
    <t>Informe mensual de asuntos con marcas improcedentes</t>
  </si>
  <si>
    <t>16.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t>
  </si>
  <si>
    <t>1. Evaluar mensualmente el reporte de asuntos con marcas improcedentes</t>
  </si>
  <si>
    <t>Acta mensual de evaluación de necesidades de ajustes o nuevos desarrollos a implementar en el Servicio Informático de Devoluciones.</t>
  </si>
  <si>
    <t xml:space="preserve">17. 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t>
  </si>
  <si>
    <t>Socializar memorando que indique la obligación de dar aplicación a la actividad 37 del procedimiento "PR COT 0124 Devolución y/o Compensación por Saldos a favor de renta y ventas mediante el SIE Devoluciones”</t>
  </si>
  <si>
    <t>Memorando que reitere la obligación de dar aplicación permanente a lo establecido en la actividad 37 del procedimiento "PR COT 0124 Devolución y/o Compensación por Saldos a favor de renta y ventas mediante el SIE Devoluciones”</t>
  </si>
  <si>
    <t>TECNOLÓGICO TRIBUTARIO</t>
  </si>
  <si>
    <t>2401-RG1
2403-RG1
2011-RG1
RFC1
2413-RG
2420-RFC1</t>
  </si>
  <si>
    <t xml:space="preserve">Insp. 1707022401 - Prescripción de Obligaciones Tributarias: Una vez analizada cada una de las variables establecidas para el proceso y alcance de la inspección, se puede concluir que no existen indicios de Fraude y Corrupción asociados a la presente inspección.
</t>
  </si>
  <si>
    <t xml:space="preserve">1. 2401-RG1: Vencimiento de términos: Posibilidad de incumplimiento de los términos legales (prescripción, caducidad) en las actuaciones que debe realizar la DIAN en cumplimiento de sus funciones
2011-RG1: Pérdida de validez de los actos administrativos por medio de los cuales se declara sin vigencia una facilidad de pago.
RFC1: Inactividad procesal injustificada en el control de las facilidades de pago
2413-RG1: Exclusión de un contribuyente del proceso de control de administración de cartera.
Inexactitud en el saldo de cuenta de los contribuyentes, generando la falta de disponibilidad e integridad de la información
2420-RFC1: RFC 005 Pérdida de oportunidad y efectividad para ejercer la acción de cobro de los aportantes, contribuyentes u operadores por direccionamiento de las actuaciones administrativas para favorecer a un tercero.								
												</t>
  </si>
  <si>
    <r>
      <rPr>
        <b/>
        <sz val="12"/>
        <rFont val="Arial"/>
        <family val="2"/>
      </rPr>
      <t xml:space="preserve">DGI </t>
    </r>
    <r>
      <rPr>
        <sz val="12"/>
        <rFont val="Arial"/>
        <family val="2"/>
      </rPr>
      <t xml:space="preserve">
NC - Subproceso Innovacion y Tecnologia
Dirección de Gestión de Innovación y Tecnología</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</si>
  <si>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</si>
  <si>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Insp. 1707022411 - Valoración de los Controles Asociados a la Gestión de Facilidades de Pago y su Trazabilidad: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</si>
  <si>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r>
      <t xml:space="preserve">DGI 
</t>
    </r>
    <r>
      <rPr>
        <sz val="12"/>
        <rFont val="Arial"/>
        <family val="2"/>
      </rPr>
      <t>NC - Subproceso Innovacion y Tecnologia
Dirección de Gestión de Innovación y Tecnología</t>
    </r>
  </si>
  <si>
    <t>6. Definir la priorización funcional de la implementación</t>
  </si>
  <si>
    <t xml:space="preserve">7. Definir un plan de trabajo de desarrollo de la solución tecnológica </t>
  </si>
  <si>
    <t xml:space="preserve">8. Aprobar o validar el plan de trabajo de la implementación de la solución tecnológica </t>
  </si>
  <si>
    <t>9. Iniciar el desarrollo de la solución tecnológica.</t>
  </si>
  <si>
    <t>10. Iniciar la implementación de la solución tecnológica</t>
  </si>
  <si>
    <t>11. Poner en  producción la solución tecnológica</t>
  </si>
  <si>
    <t xml:space="preserve">Insp. 1707022413 - Evaluación de la eficiencia de los mecanismos de controles en la normalización de saldos de obligación financiera: ID del indicio de fraude y corrupción I - Normalización de saldos por prescripción antes del término de los cinco (5) años por valor de $ 8.932.000.	
ID del indicio de fraude y corrupción II -Inactividad procesal injustificada en la gestión de cartera por valor de $ 6.540.571.000. ID del indicio de fraude y corrupción II -Inactividad procesal injustificada en la gestión de cartera por valor de $ 6.540.571.000.	
ID del indicio de fraude y corrupción II - Traslados de expedientes a otras Direcciones Seccionales sin cargue de las obligaciones al aplicativo SIPAC y sin gestión de las acciones de cobro por valor de $13.619.933.152.  
ID del Hallazgo I - Ineficacia de la normalización de saldos, contrario al objetivo del procedimiento PR-CA-0276 normalización de saldos de CCC y el PR-CA-0372 normalización de saldos para la obligación financiera. 	
Observación I - No integridad y disponibilidad de la información de recaudo evidenciado en 28.331 obligaciones por valor total de $ 8.551.454.313.164 a nivel nacional. 	
observación II - Existen reprocesos de las obligaciones con saldo a favor irreal en el SIE de obligación financiera.	
</t>
  </si>
  <si>
    <r>
      <rPr>
        <b/>
        <sz val="12"/>
        <rFont val="Arial"/>
        <family val="2"/>
      </rPr>
      <t xml:space="preserve">DGI </t>
    </r>
    <r>
      <rPr>
        <sz val="12"/>
        <rFont val="Arial"/>
        <family val="2"/>
      </rPr>
      <t xml:space="preserve">
NC - Subproceso Innovacion y Tecnologia
Subdirección de Gestión de Tecnología de la Información y las Telecomunicaciones</t>
    </r>
  </si>
  <si>
    <t>Insp.1707022420 - Oportunidad de Medidas Cautelares: ID del hallazgo I. Ineficacia de la medida cautelar por inactividad procesal injustificada que conlleva a la prescripción de obligaciones fiscales disminuyendo el recaudo por valor de $ 1.337.851.514 y obligación a punto de prescribir por valor de $83.709.000.	
ID del hallazgo II. fallas en la aplicación de los procedimientos y en los controles de gestión documental, unido a que el Sistema Informático SIPAC está siendo subutilizado.	
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	
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	
ID del hallazgo V. Falta de trazabilidad del cumplimiento de lo relacionado con la Notificación de los actos administrativos y en especial el Mandamiento de pago como lo establece el Estatuto Tributario en su Artículo 826</t>
  </si>
  <si>
    <t>INSP. 1707022450
H 1, 2, 3, 4, 5 y 6 
Verificación a la Gestión de las funciones del GIT Secretaría de Cobranzas en el Proceso de Cobro Dirección Seccional Impuestos de Medellín</t>
  </si>
  <si>
    <t>ID del H1. Se evidencian diferencias en los Sistemas de Información Electrónica de la DIAN (Obligación Financiera y SIPAC), entre el valor total de las obligaciones en la solicitud de facilidad de pago reportada en el Formato 2616 “Control facilidades de pago”,  el reporte de la obligación financiera años 2020-2021 y el saldo de la cartera DIAN a junio de 2021, generando incertidumbre frente a la confiabilidad y actualización de la información respecto a diversas fuentes de consulta que apoyan el proceso de administración de cartera, con una posible afectación en la toma de decisiones de control de las obligaciones del contribuyente.</t>
  </si>
  <si>
    <t>2. RG1: Posibilidad de caducidad de facultades de control y prescripción de obligaciones
RFC1: Posibilidad de exclusión de un contribuyente, de un proceso de control en la gestión de facilidades de pago.” y “Posibilidad de exclusión de un contribuyente, de un proceso de control en la administración de títulos de depósito judicial</t>
  </si>
  <si>
    <r>
      <rPr>
        <b/>
        <sz val="12"/>
        <rFont val="Arial"/>
        <family val="2"/>
      </rPr>
      <t>DGI</t>
    </r>
    <r>
      <rPr>
        <sz val="12"/>
        <rFont val="Arial"/>
        <family val="2"/>
      </rPr>
      <t xml:space="preserve">
NC- Subproceso Innovación y Tecnología
Dirección de Gestión de Innovación y Tecnología</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</si>
  <si>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</si>
  <si>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</si>
  <si>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t>11. Realizar audioritas insitu y/o de escritorio para verificar que la información reportada en el SIE Obligación Financiera -SIPAC y el reporte de facilidades de Pago Formato FT-COT-2616 se encuentre actualizada o que no existan diferencia en la misma en las Direcciones Seccionales y Dirección Operativa de Grandes Contribuyentes.</t>
  </si>
  <si>
    <r>
      <rPr>
        <b/>
        <sz val="12"/>
        <rFont val="Arial"/>
        <family val="2"/>
      </rPr>
      <t>DGI</t>
    </r>
    <r>
      <rPr>
        <sz val="12"/>
        <rFont val="Arial"/>
        <family val="2"/>
      </rPr>
      <t xml:space="preserve">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</si>
  <si>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12. Realizar audioritas insitu y/o de escritorio paraVerificar el Registro en SIPAC del reparto de las obligaciones en las Direcciones Seccionales y Dirección Operativa de Grandes Contribuyentes.</t>
  </si>
  <si>
    <t>ID del H2. Se identifican 51 radicados de facilidades de pago registrados en el formato FT-COT-2616  “Control facilidades de pago”, que no se observan en la relación de radicación física  ni virtual  informada por la DIAN para el periodo comprendido entre el 1 de septiembre de 2021 y 31 de marzo de 2022, generando incertidumbre frente al canal formal de ingreso de las solicitudes y de cómo se activó la gestión respecto estas facilidades en el marco del procedimiento formal de la DIAN.</t>
  </si>
  <si>
    <t>DGI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</si>
  <si>
    <t>13. Requerir trimestralmente al jefe de facilidades de pago de Medellin o de quien ahaga sus veces, para que remitan las actuaciones adelantadas frente a la verificación de la inclusión en su totalidad con calidad de la informacion reportada por los funcionarios a cargo del proceso en el formato FT-COT- 2616 , de conformidad con lo establecido en el PR-COT- 0272 Facilidades de pago</t>
  </si>
  <si>
    <t>Verificar el control de radicados físicos, virtuales y los reportados en el formato FT-COT-2616.</t>
  </si>
  <si>
    <t>Informe gerencial  y evidencias de las actuaciones adelantadas dentro del procedimiento</t>
  </si>
  <si>
    <r>
      <rPr>
        <b/>
        <sz val="12"/>
        <rFont val="Arial"/>
        <family val="2"/>
      </rPr>
      <t xml:space="preserve">DGI
</t>
    </r>
    <r>
      <rPr>
        <sz val="12"/>
        <rFont val="Arial"/>
        <family val="2"/>
      </rPr>
      <t>DS - Subproceso Recaudo - Devoluciones
Direccion Seccional de Impuestos de Medellin
Divión de Recaudo y Cobranzas
GIT Secretaria.</t>
    </r>
  </si>
  <si>
    <t>ID del H3. Se identificaron 3.101 Títulos de Depósito Judicial por valor de $2.350.210.700,99, que desde enero de 1998 y hasta diciembre de 2021 fueron endosados a la DIAN y que conforme a la conciliación bancaria con corte al 31 de julio de 2022 no han sido cobrados por su beneficiario, ni evidencian gestión de traslado de estos recursos al Fondo de Gestión Tributaria, incumpliendo el procedimiento de Gestión y Administración de Depósitos Judiciales y la normativa vigente; generando concentración de TDJ en el inventario de títulos, afectación de los programas que puede realizar la Administración de Impuestos con el traslado de estos recursos y el riesgo de gestión indebida sin son reclamados fraudulentamente por personas que no tienen el derecho sobre estos.</t>
  </si>
  <si>
    <t>14. Revisar semestralmente los depósitos judiciales endosados hasta el 31/12/2020 y no cobrados, registrados en la conciliación bancaria, con el fin de proceder a determinar el cumplimiento de los requisitos para el envío al Fondo de Gestión Tributaria. En caso contrario, proceder a realizar las acciones correspondientes para dar cumplimento al procedimiento PR-COT-0275.</t>
  </si>
  <si>
    <t>Verificar el envío al Fondo de Gestión Tributaria de los depósitos judiciales endosados que cumplen los requisitos establecidos en el artículo 843-2 del Estatuto Tributario.</t>
  </si>
  <si>
    <t>Informe gerencial firmado por el Director Seccional, Jefe de División, Jefe GIT, en donde se evidencien las actividades desarrolladas.</t>
  </si>
  <si>
    <r>
      <rPr>
        <b/>
        <sz val="12"/>
        <rFont val="Arial"/>
        <family val="2"/>
      </rPr>
      <t xml:space="preserve">DGI
</t>
    </r>
    <r>
      <rPr>
        <sz val="12"/>
        <rFont val="Arial"/>
        <family val="2"/>
      </rPr>
      <t>DS - Subproceso Recaudo - Devoluciones
Direccion Seccional de Impuestos de Medellin
Divión de Recaudo y Cobranzas</t>
    </r>
  </si>
  <si>
    <t>ID del H4. Se realizó el cruce de la información registrada en las conciliaciones bancarias de Títulos de Depósito Judicial TDJ de los años 2018 a 2020, con la información remitida por el Banco Agrario donde informan el beneficiario a quien se le pago el TDJ; identificando que en 1 Título de Depósito Judicial el beneficiario a quien fue endosado el título y se encuentra registrado en la conciliación bancaria no coincide con el beneficiario informado por el Banco Agrario, incumpliendo lo estipulado en el PR-CA-0275 Gestión y Administración de Depósitos Judiciales V3, Actividad No. 50. Autorizar el endoso (orden de pago) para el contribuyente.</t>
  </si>
  <si>
    <t>15. Efectuar la revisión de los depósitos judiciales pagados a terceros entre el 01 de agosto de 2022 y el 31 de julio de 2023, para verificar que el endoso no se realice a un tercero diferente al deudor, salvo las excepciones establecidas.
Lo anterior, teniendo en cuenta lo establecido en el numeral 10 de las condiciones generales del procedimiento PR-COT-0275 que expresa: “Los funcionarios responsables de ingresar y firmar la orden de pago deberán revisar que estas no se hagan a favor de terceros, salvo en los casos previstos en este procedimiento”.</t>
  </si>
  <si>
    <t>1. Verificación del beneficiario de los depósitos judiciales pagados desde el 01/08/2022 a 31/0/2023.
2. En caso de existir diferencias entre el deudor y el beneficiario del depósito judicial, solicitar a la Seccional que relacione la excepción en la cual se encuentra, de acuerdo a lo establecido en el procedimiento PR-COT-0275 
3. Retroalimentar al Banco Agrario cuando se identifiquen depósitos judiciales que fueron pagados a un beneficiario diferente al autorizado por la DIAN</t>
  </si>
  <si>
    <r>
      <rPr>
        <b/>
        <sz val="12"/>
        <rFont val="Arial"/>
        <family val="2"/>
      </rPr>
      <t>DGI</t>
    </r>
    <r>
      <rPr>
        <sz val="12"/>
        <rFont val="Arial"/>
        <family val="2"/>
      </rPr>
      <t xml:space="preserve">
NC-Subproceso Administracion de Cartera 
Subdireccion de Cobranzas y Control Extensivo </t>
    </r>
  </si>
  <si>
    <t>ID del H5. Se identificaron 3 facilidades de pago gestionadas en el año 2021 por un valor de $5.024.274.000, suscritas por funcionario sin la presunta competencia , incumpliendo lo determinado en el Oficio No. 100000202-00945 del 1 de Octubre de 2021 de la Dirección General de la DIAN y la Resolución 2925 del 5 de octubre de 2021 (4.130 UVT - $149.952.040), generando incertidumbre sobre la validez en la suscripción de las facilidades de pago por parte de funcionarios de la División de Gestión de Cobranzas de la Dirección Seccional de Impuestos de Medellín.</t>
  </si>
  <si>
    <t>16. Revisión del 30% de las facilitades de pago otorgadas con beneficio de ley 2155 de 2021</t>
  </si>
  <si>
    <t>Verificar que las facilidades de pago otorgadas en la Dirección Seccional de Impuestos de Medellín hayan sido otorgadas por el funcionario competente para ello, de conformidad con la resolución de delegación 2925 de 5 de octubre de 2021.</t>
  </si>
  <si>
    <t>Papeles de trabajo, acompañados de evidencia de elaboración
Entregable (cantidad): 3</t>
  </si>
  <si>
    <r>
      <rPr>
        <b/>
        <sz val="12"/>
        <rFont val="Arial"/>
        <family val="2"/>
      </rPr>
      <t>DGI</t>
    </r>
    <r>
      <rPr>
        <sz val="12"/>
        <rFont val="Arial"/>
        <family val="2"/>
      </rPr>
      <t xml:space="preserve">
NC-Subproceso Administracion de Cartera 
Dirección Seccional de Impuestos de Medellín</t>
    </r>
  </si>
  <si>
    <t xml:space="preserve">17. Retroalimentación a funcionarios del área de cobro sobre resolución de delegación 2925 de 05 de octubre de 2021. </t>
  </si>
  <si>
    <t xml:space="preserve">Afianzar en el 100% de los funcionarios del área de cobro, el conocimiento del contenido de la resolución 2925 de 05 de octubre de 2021, a fin de procurar el estricto cumplimiento de la misma en  la proyección de resoluciones que otorgan facilidades de pago. </t>
  </si>
  <si>
    <t>Formato de capacitacion realizada firmado por participantes</t>
  </si>
  <si>
    <t>ID del H6. Incumplimiento del procedimiento PR-CA-0272 V3-4 y 5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t>
  </si>
  <si>
    <t>18. Verificar trimestralmente el cumplimiento del término establecido en la actividad 41 del procedimiento PR-CA-272 Facilidades de Pago, en una muestra de 30 expedientes reportados en el FT-COT-2616 con corte al período anterior, remitiendo informe de resultados y acciones implementadas</t>
  </si>
  <si>
    <t>Asegurar el cumplimiento del procedimiento de Facilidades de pago</t>
  </si>
  <si>
    <t>19. Verificar trimestralmente la remisión de expedientes al GIT Cobro coavtivo y ejecución de bienes, cuya facilidad de pago ha sido declarada incumplida y se encuentre en firme el acto, en una muestra de 30 expedientes reportados en el FTCOT2616 con corte al período anterior, remitiendo informe de resultados y acciones implementadas.</t>
  </si>
  <si>
    <t>INSP. 1707022455
 H1, H2, H3, H4, H5, OB1 y OB2
“Evaluación a la gestión de las facilidades y compromisos de pago relacionadas con el beneficio tributario de la Ley 2155 articulo 45”.</t>
  </si>
  <si>
    <t>H1. Se encontraron 37 expedientes con actuaciones administrativas improcedentes para el otorgamiento de las facilidades de pago con beneficios tributarios, en contravía con lo establecido en: 
• El artículo 45 de la Ley 2155 del 14 de septiembre de 2021.
• El artículo 17(Desistimientos), artículos 74 a 82 (Recursos) de la Ley 1437 del 11 de enero de 2011 con sus modificaciones.
• La resolución DIAN 126 del 29 de octubre de 2021.
• Y el procedimiento PR-COT-0272 “Facilidades de Pago” e Instructivo IN-COT-0070 “Garantías”.</t>
  </si>
  <si>
    <t>3. RG1: Decisión en la gestión de facilidades de pago por fuera de la norma.
RFC1: Exclusión de un contribuyente de una o varias actividades de control en la gestión de facilidades de pago.</t>
  </si>
  <si>
    <t>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t>
  </si>
  <si>
    <t>1. Entregar los ajustes y de mas requerimientos que las áreas tecnicas soliciten a la Funcional, para dar inicio a la creacion de la Herramienta.</t>
  </si>
  <si>
    <t xml:space="preserve">1. Formato de Registro de Asistencia a las mesas de trabajo
</t>
  </si>
  <si>
    <r>
      <rPr>
        <b/>
        <sz val="12"/>
        <rFont val="Arial"/>
        <family val="2"/>
      </rPr>
      <t>DGI</t>
    </r>
    <r>
      <rPr>
        <sz val="12"/>
        <rFont val="Arial"/>
        <family val="2"/>
      </rPr>
      <t xml:space="preserve">
NC - Subproceso Recaudo - Devoluciones
Dirección de Gestión de Impuestos
Subdireccion de Cobranzas y Control Extensivo y Coordinación de Cobranzas.
NC - Subproceso Administración del sistema de gestión
Dirección de Gestión Estrategica y Analitica
NC- Subproceso Innovación y Tecnología
Dirección de Gestion de Innovación y Tecnología
MODIFICADO
13102023</t>
    </r>
  </si>
  <si>
    <t>A2. Realizar Capacitacion en las Direcciónes Seccionales y Operativa de Grandes Contribuyentes sobre el procedimiento PR-COT-0424 "Facilidades de Pago consagradas en normas transitorias", cuyo objetivo es  "Planear, tramitar y hacer seguimiento a las solicitudes y a las facilidades de pago que se otorguen en cumplimiento de lo establecido en normas especiales transitorias, lo anterior, mientras se construyen la herramienta tecnologica.</t>
  </si>
  <si>
    <t>1. Garantizar la participacion de todos los funcionarios de las direcciones seccionales u operativa de grandes contribuyentes, que de acuerdo con las funciones deben recibir la capacitacion y evaluar  la competencia adquirida.</t>
  </si>
  <si>
    <t>2. Formato de asistencia a la capacitacion diligenciado y firmado</t>
  </si>
  <si>
    <r>
      <rPr>
        <b/>
        <sz val="12"/>
        <rFont val="Arial"/>
        <family val="2"/>
      </rPr>
      <t>DGI</t>
    </r>
    <r>
      <rPr>
        <sz val="12"/>
        <rFont val="Arial"/>
        <family val="2"/>
      </rPr>
      <t xml:space="preserve">
NC - Subproceso Recaudo - Devoluciones
Subdireccion de Cobranzas y Control Extensivo 
Coordinación de Cobranzas.
NC - Subproceso Recaudo - Devoluciones
Operativa de Grandes Contribuyentes
DS -  - Subproceso Recaudo - Devoluciones
Direcciones Seccionales 
MODIFICADO
13102023</t>
    </r>
  </si>
  <si>
    <t>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t>
  </si>
  <si>
    <t>Divulgar el documento de lineamientos generales a las Direcciones Seccionales y Operativa de Grandes Contribyentes</t>
  </si>
  <si>
    <t>documento</t>
  </si>
  <si>
    <r>
      <rPr>
        <b/>
        <sz val="12"/>
        <rFont val="Arial"/>
        <family val="2"/>
      </rPr>
      <t>DGI</t>
    </r>
    <r>
      <rPr>
        <sz val="12"/>
        <rFont val="Arial"/>
        <family val="2"/>
      </rPr>
      <t xml:space="preserve">
NC - Subproceso Recaudo - Devoluciones
Dirección de Gestión de Impuestos
Subdireccion de Cobranzas y Control Extensivo 
Coordinación de Cobranzas.
MODIFICADO
13102023</t>
    </r>
  </si>
  <si>
    <t>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t>
  </si>
  <si>
    <t>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t>
  </si>
  <si>
    <t xml:space="preserve">Correo electronico </t>
  </si>
  <si>
    <r>
      <rPr>
        <b/>
        <sz val="12"/>
        <rFont val="Arial"/>
        <family val="2"/>
      </rPr>
      <t xml:space="preserve">DGI
</t>
    </r>
    <r>
      <rPr>
        <sz val="12"/>
        <rFont val="Arial"/>
        <family val="2"/>
      </rPr>
      <t>NC  - Subproceso Recaudo - Devoluciones
Operativa de Grandes Contribuyentes
Jefe de la dependencia de Cobranzas 
DS -  - Subproceso Recaudo - Devoluciones
Direcciones Seccionales 
Jefe de la dependencia de Cobranzas 
MODIFICADO
13102023</t>
    </r>
  </si>
  <si>
    <t xml:space="preserve">A5. Revisar los expedientes y elaborar un informe final de los casos que presentan inconsistencias, indicando las acciones procesales a seguir, estableciendo el cronograma que requiere cada caso. </t>
  </si>
  <si>
    <t>1. Presentar Informe gerencial al director seccional, por parte de los Jefes de Division, respecto de cada uno de los casos reseñados por la agencia ITRC en el cual se determine la situacion real de las facilidades de pago y los correctivos implementados.</t>
  </si>
  <si>
    <r>
      <rPr>
        <b/>
        <sz val="12"/>
        <rFont val="Arial"/>
        <family val="2"/>
      </rPr>
      <t xml:space="preserve">DGI
</t>
    </r>
    <r>
      <rPr>
        <sz val="12"/>
        <rFont val="Arial"/>
        <family val="2"/>
      </rPr>
      <t>DS - Subproceso Recaudo - Devoluciones
Direcciones Seccionales  de Bogota, Cali, Florencia, Monteria, Santa Marta, Tulua, Villavicencio
Division de Cobranzas y de Recaudo y Cobranzas
MODIFICADO
13102023</t>
    </r>
  </si>
  <si>
    <t>H2. Seis (6) expedientes con facilidades de pago otorgadas el 31 de diciembre de 2021, donde se observa que para 3 casos las notificaciones fueron posteriores al 31/12/2021, igualmente se generaron actos administrativos que por la ausencia de la información contenida en los mismos, fueron objeto de modificación en la vigencia 2022 en cuyo periodo se encontraba expirado el beneficio otorgado en el artículo 45 de la ley 2155 de 2021, incumpliendo lo establecido en el inciso segundo del artículo 6 de la resolución 000126 de 29 de octubre de 2021 la cual estableció que: “Para el efecto, las facilidades de pago deberán ser suscritas y notificadas a más tardar el treinta y uno (31) de diciembre de 2021”</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</si>
  <si>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</si>
  <si>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r>
      <rPr>
        <b/>
        <sz val="12"/>
        <rFont val="Arial"/>
        <family val="2"/>
      </rPr>
      <t>DGI</t>
    </r>
    <r>
      <rPr>
        <sz val="12"/>
        <rFont val="Arial"/>
        <family val="2"/>
      </rPr>
      <t xml:space="preserve">
NC - Subproceso Recaudo - Devoluciones
Dirección de Gestión de Impuestos
Subdireccion de Cobranzas y Control Extensivo 
Coordinación de Cobranzas.
NC -  - Subproceso Recaudo - Devoluciones
Operativa de Grandes Contribuyentes
DS -  - Subproceso Recaudo - Devoluciones
Direcciones Seccionales 
MODIFICADO
13102023</t>
    </r>
  </si>
  <si>
    <t>1. Divulgar el documento de lineamientos generales a las Direcciones Seccionales y Operativa de Grandes Contribyentes</t>
  </si>
  <si>
    <r>
      <rPr>
        <b/>
        <sz val="12"/>
        <rFont val="Arial"/>
        <family val="2"/>
      </rPr>
      <t>DGI</t>
    </r>
    <r>
      <rPr>
        <sz val="12"/>
        <rFont val="Arial"/>
        <family val="2"/>
      </rPr>
      <t xml:space="preserve">
NC - Subproceso Recaudo - Devoluciones
Subdireccion de Cobranzas y Control Extensivo 
Coordinación de Cobranzas.
MODIFICADO
13102023</t>
    </r>
  </si>
  <si>
    <r>
      <rPr>
        <b/>
        <sz val="12"/>
        <rFont val="Arial"/>
        <family val="2"/>
      </rPr>
      <t>DGI</t>
    </r>
    <r>
      <rPr>
        <sz val="12"/>
        <rFont val="Arial"/>
        <family val="2"/>
      </rPr>
      <t xml:space="preserve">
NC -  - Subproceso Recaudo - Devoluciones
Operativa de Grandes Contribuyentes
Jefe de Cobranzas
DS -  - Subproceso Recaudo - Devoluciones
Direcciones Seccionales 
Jefe de Cobranzas
MODIFICADO
13102023</t>
    </r>
  </si>
  <si>
    <r>
      <rPr>
        <b/>
        <sz val="12"/>
        <rFont val="Arial"/>
        <family val="2"/>
      </rPr>
      <t>DGI</t>
    </r>
    <r>
      <rPr>
        <sz val="12"/>
        <rFont val="Arial"/>
        <family val="2"/>
      </rPr>
      <t xml:space="preserve">
DS -  Subproceso Recaudo - Devoluciones
Dirección  Seccional  de Bogota
Division de Cobranzas 
MODIFICADO
13102023</t>
    </r>
  </si>
  <si>
    <t>H3.Se evidenció una inactividad procesal en las facilidades de pago otorgadas con posterioridad al 31 de diciembre de 2021, evidenciado en 3 expedientes con solicitudes de facilidad de pago radicadas con oportunidad, pero otorgadas con posterioridad al 31 de diciembre de 2021, incumpliendo lo establecido en el artículo 45 de la Ley 2155 del 14 de septiembre de 2021 y el procedimiento PR-COT-0272 “Facilidades de Pago”.</t>
  </si>
  <si>
    <t>A6. Realizar Capacitacion de induccion y reinduccion sobre PR-COT-0272  y PR-COT-0424 e instructivo IN-COT-0070</t>
  </si>
  <si>
    <t>1. Garantizar la participacion de todos los funcionarios que de acuerdo con las funciones deben recibir la capacitacion y evaluar  la competencia adquirida.</t>
  </si>
  <si>
    <t>Formato de Registro de Asistencia a capacitacion diligenciado y firmado</t>
  </si>
  <si>
    <r>
      <rPr>
        <b/>
        <sz val="12"/>
        <rFont val="Arial"/>
        <family val="2"/>
      </rPr>
      <t>DGI</t>
    </r>
    <r>
      <rPr>
        <sz val="12"/>
        <rFont val="Arial"/>
        <family val="2"/>
      </rPr>
      <t xml:space="preserve">
NC -  - Subproceso Recaudo - Devoluciones
Operativa de Grandes Contribuyentes
Jefe de Cobranzas
DS -  - Subproceso Recaudo - Devoluciones
Direcciones Seccionales 
Jefe de Divisiones de Recaudo y Cobranzas
MODIFICADO
13102023</t>
    </r>
  </si>
  <si>
    <t>H4. Incumplimiento del procedimiento PR-COT-0272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en el mismo sentido se incumple la Ley 2155 articulo 45, “PARAGRAFO 1. En caso de incumplimiento, las resoluciones mediante las cuales se otorgó la facilidad de pago prestarán mérito ejecutivo, sin que se requiera de liquidación oficial u otro acto, y procederá el procedimiento de cobro coactivo respectivo por la suma total de la obligación más el ciento por ciento (100%) de las sanciones e intereses sobre los cuales versa dicha facilidad de pago. Para tal fin, los intereses serán reliquidados a la tasa establecida en el artículo 635 del Estatuto Tributario. Si el incumplimiento de la facilidad de pago corresponde a la declaración de retención en la fuente, se aplicará lo dispuesto en el artículo 580-1 del Estatuto Tributario”</t>
  </si>
  <si>
    <t>1. garantizar la participacion de todos los funcionarios que de aceuerdo con las funciones deben recibir la capacitacion.</t>
  </si>
  <si>
    <t>H5. Se evidencian diferencias en los Sistemas de Información Electrónica de la DIAN - Aplicativo de Obligación Financiera, entre el valor total de las obligaciones en la solicitud de facilidad de pago reportada en el Formato 2616 “Control facilidades de pago” frente el reporte de pagos efectuados para el corte de marzo de 2023, generando incertidumbre frente a la confiabilidad y actualización de la información, por la existencia de diversas fuentes de consulta que apoyan el proceso de administración de cartera, con una posible afectación en la toma de decisiones de control de las obligaciones del contribuyente.</t>
  </si>
  <si>
    <t xml:space="preserve">A7. Certificar cuatrimestralmente, con destino al director seccional u operativo de grandes contribuyentes, el debido diligenciamiento y actualizacion del FT-COT-2616, por parte de los Jefes de todas  las dependencias de cobranzas.  En esta certificacion se incluira el reporte de radicacion del PST de aquellos casos en los cuales existan diferencias, con el fin de que la información registrada en el formato coincida con la de la Obligación financiera. </t>
  </si>
  <si>
    <t>1. Efectuar requerimiento cuatrimestral por parte de los Directores Seccionales y Operativo de Grandes Contribuyentes, a los Jefes de Division de Recaudo y Cobranzas de cada una de ellas, donde certifique que esta actualizada la informacion registrada en el formato FT-COT-2616 y que se solicitaron los PST correspondientes.</t>
  </si>
  <si>
    <t>OB1. Se evidencian inconsistencias en los datos consignados en el formato FT-COT-2616 “Control Facilidad de Pago”, versus la información de los expedientes digitalizados y la información remitida por la DIAN producto de la solicitud de información del 19/04/2023 con número de radicado 2-2023—003077 y el correo electrónico del día 2 de marzo de 2023 en campos como: “Fecha de Radicado de Solicitud de Facilidad de Pago, Valor Total de las Obligaciones en la Solicitud de Facilidad, Valor Total de la Facilidad de Pago, Valor Cuota, Tipo de Facilidad, Número de Resolución que Otorga Facilidad de Pago, Fecha de Resolución que Otorga Facilidad de Pago, generando incertidumbre frente a la confiabilidad y completitud de la información y el seguimiento efectivo al cumplimiento de las facilidades de pago, en razón a que este se alimenta de forma manual y representa riesgos frente a su digitación,  actualización y consolidación de la información a Nivel Nacional. (Ver archivo Anexo 1. Inconsistencias Formato FT-COT-2616)</t>
  </si>
  <si>
    <t>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t>
  </si>
  <si>
    <t>2.00 
105.00</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</si>
  <si>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</si>
  <si>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t>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t>
  </si>
  <si>
    <t xml:space="preserve">2. Correo electronico </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</si>
  <si>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</si>
  <si>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r>
      <rPr>
        <b/>
        <sz val="12"/>
        <rFont val="Arial"/>
        <family val="2"/>
      </rPr>
      <t>DGI</t>
    </r>
    <r>
      <rPr>
        <sz val="12"/>
        <rFont val="Arial"/>
        <family val="2"/>
      </rPr>
      <t xml:space="preserve">
NC -  - Subproceso Recaudo - Devoluciones
Operativa de Grandes Contribuyentes
Jefe  de Recaudo y Cobranzas
DS -  - Subproceso Recaudo - Devoluciones
Direcciones Seccionales 
Jefe  de Recaudo y Cobranzas
MODIFICADO
13102023</t>
    </r>
  </si>
  <si>
    <t xml:space="preserve">OB2. Para la Agencia ITRC el desarrollo de las inspecciones requiere un alto componente de consultas en los sistemas de información, al igual que la práctica de pruebas y solicitudes de información al proceso inspeccionado, dicho esto, para la ejecución de la presente inspección era necesario tener acceso a roles de consulta para los aplicativos relacionados con el tema de la inspección (DIANNET, Notificar, Obligación Financiera y SIPAC), lo cual se solicitó bajo el radicado No. 2-2023-000656 del 23 de enero de 2023, no obstante, y frente al normal desarrollo de la gestión correspondiente se presentaron inconvenientes específicamente para el aplicativo SIPAC donde se realizaron reuniones con funcionarios del área de tecnología de la DIAN desde el mes de marzo y hasta finales de abril sin poder obtener una solución definitiva al igual que la adecuada conexión a la misma, a la luz de esto, la deficiencia en la oportunidad para contar con la consulta en el aplicativo SIPAC generó atrasos y dificultades en los tiempos de la inspección y las pruebas de auditoria planeadas que deben mejorarse en la gestión de asignación de usuarios de consulta por parte de la DIAN. </t>
  </si>
  <si>
    <t>A8. Habilitar un filtro en donde se pueda seleccionar los casos que sean de entes externos en la vista de gestion de los casos para el especialista</t>
  </si>
  <si>
    <t>1. Apertura de la solicitud de ajuste de la herramienta  de ARANDA.</t>
  </si>
  <si>
    <t>Acta de reunión y gestión del cambiio en la herramienta Aranda.</t>
  </si>
  <si>
    <r>
      <rPr>
        <b/>
        <sz val="12"/>
        <rFont val="Arial"/>
        <family val="2"/>
      </rPr>
      <t>DGI</t>
    </r>
    <r>
      <rPr>
        <sz val="12"/>
        <rFont val="Arial"/>
        <family val="2"/>
      </rPr>
      <t xml:space="preserve">
NC- Subproceso Innovación y Tecnología
Coordinacion de Soporte Tecnico al Usuario.
MODIFICADO
13102023</t>
    </r>
  </si>
  <si>
    <t>INSP. 1707022457
 H1, H2, H3, H4, H5, H6, H7, H8, OB1 y O2
“Embargos, desembargos y devoluciones”.</t>
  </si>
  <si>
    <t>H1. Se sugiere al jefe de la División de recaudo y cobranzas o división de cobranzas, o quien haga sus veces de las direcciones seccionales de impuestos evaluadas, asegurar por medio de seguimiento periódico que en los expedientes físicos que contienen resoluciones de embargo de sumas de dinero, el funcionario encargado de la gestión de la cartera documente, ya sea con certificación de obligaciones a cargo de los contribuyentes o con estado de cuenta, la información consultada en los diversos aplicativos y permitan establecer: la existencia de la obligación, y el monto de la deuda e intereses  que justifiquen la acción de embargo de sumas de dinero y permitan determinar el cálculo del límite del embargo, en cumplimiento del procedimiento PR-COT-0327 Decretar Medidas Cautelares.</t>
  </si>
  <si>
    <t>RG1: Decisión final del proceso de control por fuera de la norma
RFC1: Decisión final de un proceso de control basado en hechos falsos y/o información inexistente</t>
  </si>
  <si>
    <t>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t>
  </si>
  <si>
    <t>determinar dentro del procedimiento PR-COT-0327, PR-COT-0345 y PR-COT-0330 si son claros los lineamiento que señalan las actividades que deben tenerse en cuenta para los expedientes híbridos y electrónicos, (por ejemplo, cambiar la palabra "imprimir" por "conservar" las consultas a los sistemas de información). y de encontrarse viable tramitar el ajuste ante el área competente.</t>
  </si>
  <si>
    <t>Documento de diagnostico de revision de los  Procedimientos PR-COT-0327, PR-COT-0345 y PR-COT-0330</t>
  </si>
  <si>
    <r>
      <rPr>
        <b/>
        <sz val="12"/>
        <rFont val="Arial"/>
        <family val="2"/>
      </rPr>
      <t xml:space="preserve">DGI
</t>
    </r>
    <r>
      <rPr>
        <sz val="12"/>
        <rFont val="Arial"/>
        <family val="2"/>
      </rPr>
      <t>DS - Subproceso Recaudo - Devoluciones
Direcciones Seccionales de Impuestos de Bogotá,  Medellin y Cali
Divión de Recaudo y Cobranzas</t>
    </r>
  </si>
  <si>
    <t>2. Realizar capacitación a los funcionarios de la División de Cobranzas, en referencia a la aplicación del procedimiento PR-COT-0327, PR-COT-0345 y PR-COT-0330 de acuerdo con el resultado de la revision efectuada.</t>
  </si>
  <si>
    <t>Programar la capacitación en el calendario de MS Teams, una vez se cuente con el procedimiento ajustado.
Realizar la capacitación.</t>
  </si>
  <si>
    <t>Registro de asistencia.</t>
  </si>
  <si>
    <r>
      <rPr>
        <b/>
        <sz val="12"/>
        <rFont val="Arial"/>
        <family val="2"/>
      </rPr>
      <t xml:space="preserve">DGI
</t>
    </r>
    <r>
      <rPr>
        <sz val="12"/>
        <rFont val="Arial"/>
        <family val="2"/>
      </rPr>
      <t>DS - Subproceso Recaudo - Devoluciones
Direcciones Seccionales de Impuestos de Bogotá,  Medellin,  Cali y Barranquilla 
Divión de Cobranzas</t>
    </r>
  </si>
  <si>
    <t xml:space="preserve">3. Realizar verificación  mensual, del cumplimiento del procedimiento ajustado, en tres (3) expedientes. </t>
  </si>
  <si>
    <t>Seleccionar un expediente de cada tipo (físico, híbrido, electrónico).
Confirmar la conservación de las consultas a los sistemas de información
Realizar retroalimentación al servidor público que tiene el expediente, si es del caso. 
Elaborar el informe</t>
  </si>
  <si>
    <t>Informe de la verificación</t>
  </si>
  <si>
    <t>4. Trasladar esta recomedacion al area competente de la DIAN encargado de la gestion de tablas de retencion documental</t>
  </si>
  <si>
    <t>Elaborar correo justificativo anexando informe correspondiente</t>
  </si>
  <si>
    <t>correo electronico dirigido al competente</t>
  </si>
  <si>
    <r>
      <rPr>
        <b/>
        <sz val="12"/>
        <rFont val="Arial"/>
        <family val="2"/>
      </rPr>
      <t>DGI</t>
    </r>
    <r>
      <rPr>
        <sz val="12"/>
        <rFont val="Arial"/>
        <family val="2"/>
      </rPr>
      <t xml:space="preserve">
NC - Subproceso Recaudo - Devoluciones
Dirección de Gestión de Impuestos
Subdireccion de Cobranzas y Control Extensivo 
Coordinación de Cobranzas.
</t>
    </r>
  </si>
  <si>
    <t>H2. Se evidenció que cuarenta (40) expedientes de las Direcciones Seccionales de Impuestos de Medellín, Barranquilla y Cali no contenían copia del estado de cuenta consultado o certificación del estado de las obligaciones, así como las consultas a otras Direcciones Seccionales que permitieran evidenciar el estado de la deuda del contribuyente para generar el levantamiento de la medida cautelar, lo que deja en duda la motivación de la decisión, en contravía de lo dispuesto en el procedimiento levantamiento de medidas cautelares PR-COT-0345</t>
  </si>
  <si>
    <t>5. 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t>
  </si>
  <si>
    <t>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t>
  </si>
  <si>
    <t xml:space="preserve">Informe gerencial en pdf de periodicidad bimestral y listado en excel de los contribuyentes seleccionados, señalando contribuyente y NIT. </t>
  </si>
  <si>
    <r>
      <rPr>
        <b/>
        <sz val="12"/>
        <rFont val="Arial"/>
        <family val="2"/>
      </rPr>
      <t xml:space="preserve">DGI
</t>
    </r>
    <r>
      <rPr>
        <sz val="12"/>
        <rFont val="Arial"/>
        <family val="2"/>
      </rPr>
      <t>DS - Subproceso Recaudo - Devoluciones
Direcciones Seccionales de Impuestos de  Cali , Medellin y Barranquilla 
Divión de Cobranzas</t>
    </r>
  </si>
  <si>
    <t>H3. Se identificaron en veintisiete (27) expedientes actos administrativos de embargo y desembargo firmados por funcionarios sin la competencia para hacerlo, de las Direcciones Seccionales de Impuestos de Barranquilla y Bogotá, en contravía de lo establecido en el Procedimiento decretar medidas cautelares PR-COT-0327; actividad 5. Suscribir resolución y comunicado de embargo</t>
  </si>
  <si>
    <t>6. Solicitar a la Coordinación de Cobranzas de la Subdirección de Cobranzas y Control Extensivo, mesa de trabajo para revisar los procedimientos PR-COT_0345- Levantamiento de Medidas Cautelares y COT-0330 Extinción de obligaciones y las plantillas de los actos administrativos de desembargo, tanto manuales como las generadas por el SIPAC.</t>
  </si>
  <si>
    <t>Elaborar el documento detallando las necesidades de la realización de la mesa de trabajo.</t>
  </si>
  <si>
    <t>Oficio solicitando la realización de la mesa de trabajo</t>
  </si>
  <si>
    <r>
      <rPr>
        <b/>
        <sz val="12"/>
        <rFont val="Arial"/>
        <family val="2"/>
      </rPr>
      <t xml:space="preserve">DGI
</t>
    </r>
    <r>
      <rPr>
        <sz val="12"/>
        <rFont val="Arial"/>
        <family val="2"/>
      </rPr>
      <t>DS - Subproceso Recaudo - Devoluciones
Direcciones Seccionales de Impuestos de Bogotá  y Barranquilla 
Divión de Cobranzas</t>
    </r>
  </si>
  <si>
    <t>7. Realizar mesa de trabajo para revisar el procedimiento y los formatos de los actos administrativos, tanto manuales como del SIPAC.</t>
  </si>
  <si>
    <t>Programar 2 mesas de trabajo.
Realizar las mesas
Elaborar el documento con los temas, las decisiones y los compromisos.</t>
  </si>
  <si>
    <t>Registro de asistencia a las mesas de trabajo que incluya los temas tratados, las decisiones y los compromisos</t>
  </si>
  <si>
    <r>
      <rPr>
        <b/>
        <sz val="12"/>
        <rFont val="Arial"/>
        <family val="2"/>
      </rPr>
      <t>DGI</t>
    </r>
    <r>
      <rPr>
        <sz val="12"/>
        <rFont val="Arial"/>
        <family val="2"/>
      </rPr>
      <t xml:space="preserve">
NC - Subproceso Recaudo - Devoluciones
Dirección de Gestión de Impuestos
Subdireccion de Cobranzas y Control Extensivo y Coordinación de Cobranzas.
DS - Subproceso Recaudo - Devoluciones
Direcciones Seccionales de Impuestos de Bogotá y Barranquilla 
Divión de Cobranzas
</t>
    </r>
  </si>
  <si>
    <t>8. Realizar capacitación a los funcionarios de la División de Cobranzas, en referencia con la revision efectuada a los procedimientos R-COT_0345- Levantamiento de Medidas Cautelares y COT-0330 Extinción de obligaciones.</t>
  </si>
  <si>
    <t>Programar la capacitación en el calendario de MS Teams, una vez se cuenta con el resultado de la revision efectuada al procedimiento .
Realizar la capacitación.</t>
  </si>
  <si>
    <r>
      <rPr>
        <b/>
        <sz val="12"/>
        <rFont val="Arial"/>
        <family val="2"/>
      </rPr>
      <t>DGI</t>
    </r>
    <r>
      <rPr>
        <sz val="12"/>
        <rFont val="Arial"/>
        <family val="2"/>
      </rPr>
      <t xml:space="preserve">
DS - Subproceso Recaudo - Devoluciones
Direcciones Seccionales de Impuestos de Bogotá y Barranquilla 
Divión de Cobranzas</t>
    </r>
  </si>
  <si>
    <t>9. Revisar mensualmente tres (3) expedientes que contengan resoluciones de desembargo y/o endoso de Depósitos Judiciales.</t>
  </si>
  <si>
    <t>Identificar los tres (3) expedientes.
Verificar que los actos administrativos están firmados por el servidor público competente.
Efectuar las acciones correspondientes si hay lugar a ello.
Elaborar un informe.</t>
  </si>
  <si>
    <t>H4. Se identificó en dos (2) expedientes de la Dirección Seccional de Impuestos de Barranquilla y dos (2) expedientes de la Dirección seccional de Impuestos de Cali, el levantamiento de la medida cautelar sin el cumplimiento del requisito de tener saldo pendiente en cero, incumpliendo el numeral 2 del considerando de la resolución de desembargo: “Que las obligaciones objeto de cobro han sido canceladas y/o han quedado sin saldo”, configurándose una presunta falsa motivación, así como la actividad 1 del procedimiento levantamiento de medidas cautelares PR-COT-0345</t>
  </si>
  <si>
    <t>10. La División de Recaudo y Cobranzas de forma bimestral, tomará una muestra del 5% de los expedientes de cobro del sipac que contengan resoluciones de embargo de sumas de dinero, en donde se incluiran los expedientes auditados de la DSI de Cali y Bquillapara que se certifique el estado de cuenta a la fecha en que se realizó el desembargo.</t>
  </si>
  <si>
    <t>Verificar que en los expedientes auditados y de objeto de desembargo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</si>
  <si>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Informe gerencial en pdf de periodicidad bimestral  y listado en excel de los contribuyentes seleccionados, señalando contribuyente y NIT.</t>
  </si>
  <si>
    <r>
      <rPr>
        <b/>
        <sz val="12"/>
        <rFont val="Arial"/>
        <family val="2"/>
      </rPr>
      <t xml:space="preserve">DGI
</t>
    </r>
    <r>
      <rPr>
        <sz val="12"/>
        <rFont val="Arial"/>
        <family val="2"/>
      </rPr>
      <t>DS - Subproceso Recaudo - Devoluciones
Direcciones Seccionales de Impuestos de  Cali y Barranquilla 
Divión de Cobranzas</t>
    </r>
  </si>
  <si>
    <t>H5. Se identificaron dos (2) expedientes, en los cuales se extinguió la obligación y no se procedió a la corrección o normalización de la deuda que reporta el aplicativo de Obligación Financiera y SIPAC, acorde con lo dispuesto en el procedimiento levantamiento de medidas cautelares PR-COT-0345, numeral 3. Condiciones generales</t>
  </si>
  <si>
    <t xml:space="preserve">11. Remitir al GIT competente conforme con el procedimiento para que se realice el proceso de corrección o  normalizacion de los saldos que arroja la Obligación Financiera y Sipac,  dejando evidencia  en los 2 expedientes auditados . </t>
  </si>
  <si>
    <t>Realizar las tareas descritas en el procedimiento PR-COT 0372 Y PR-COT 0276</t>
  </si>
  <si>
    <t xml:space="preserve">Informe gerencial en pdf </t>
  </si>
  <si>
    <r>
      <rPr>
        <b/>
        <sz val="12"/>
        <rFont val="Arial"/>
        <family val="2"/>
      </rPr>
      <t xml:space="preserve">DGI
</t>
    </r>
    <r>
      <rPr>
        <sz val="12"/>
        <rFont val="Arial"/>
        <family val="2"/>
      </rPr>
      <t>DS - Subproceso Recaudo - Devoluciones
Direcciones Seccionales de Impuestos de  Cali
Divión de Cobranzas</t>
    </r>
  </si>
  <si>
    <t>H6. Se identificaron once (11) expedientes en la Seccional de Impuestos de Cali y once (11) en la Seccional de Impuestos de Bogotá, sin verificar la extinción de la obligación en el auto de terminación o auto de terminación y archivo, incumpliendo la actividad 1 del procedimiento para decretar las medidas cautelares de embargo de sumas de dinero</t>
  </si>
  <si>
    <r>
      <rPr>
        <b/>
        <sz val="12"/>
        <rFont val="Arial"/>
        <family val="2"/>
      </rPr>
      <t xml:space="preserve">DGI
</t>
    </r>
    <r>
      <rPr>
        <sz val="12"/>
        <rFont val="Arial"/>
        <family val="2"/>
      </rPr>
      <t>DS - Subproceso Recaudo - Devoluciones
Direcciones Seccionales de Impuestos de Bogotá  y Cali
Divión de Cobranzas</t>
    </r>
  </si>
  <si>
    <t>H7. Se identificó en la Dirección Seccional de Impuestos de Cali que para el caso del contribuyente TRANSPORTES ESPECIALES TRIPLE A. SAS. Con NIT 900.278.571 relacionado con el expediente 202009770, el desembargo decretado mediante Resolución de Desembargo No. 20210705000500 de fecha 12/10/2020, no procedía por cuanto la aplicación del título de depósito judicial se realizó sobre las obligaciones 2019-9, 2019-10 y 2019-12, es decir que, quedó pendiente la cancelación de la obligación 2020-1 por valor $714.000 de acuerdo con la información que reposa en el expediente. De este modo, se incumple con lo dispuesto en el procedimiento PR-COT-0345 levantamiento de medidas cautelares; actividad 1. Revisar si hay causal de levantamiento de medida cautelar</t>
  </si>
  <si>
    <t xml:space="preserve">12. La División de Recaudo y Cobranzas de forma bimestral, tomará una muestra del 5%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t>
  </si>
  <si>
    <t>Verificar que en el expediente auditado y los de objeto de desembargo seleccionados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</si>
  <si>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Informe gerencial en pdf de periodicidad bimestral (DSI Cali) y listado en excel de los contribuyentes seleccionados, señalando contribuyente y NIT.</t>
  </si>
  <si>
    <r>
      <rPr>
        <b/>
        <sz val="12"/>
        <rFont val="Arial"/>
        <family val="2"/>
      </rPr>
      <t xml:space="preserve">DGI
</t>
    </r>
    <r>
      <rPr>
        <sz val="12"/>
        <rFont val="Arial"/>
        <family val="2"/>
      </rPr>
      <t>DS - Subproceso Recaudo - Devoluciones
Direcciones Seccionales de Impuestos de Cali
Divión de Cobranzas</t>
    </r>
  </si>
  <si>
    <t>H8. Se encontró en la Dirección Seccional de Impuestos de Cali que, para el caso del contribuyente C&amp;C CONSTRUCCIONES Y CONSULTORIA con NIT 900405720, relacionado con el expediente 202010815, el desembargo fue decretado mediante Resolución de desembargo No. 20220231002284 de fecha 31/05/2022, el cual no procedía por cuanto de acuerdo con la información que reposa en el expediente, se aplicó un título de depósito judicial por valor de $28.965.000 por concepto de capital, más los intereses por valor de $2.648.000, y compensación de obligaciones por valor de $39.779.000, sin tener en cuenta que el total de obligaciones para este contribuyente asciende a la suma de $176.177.000, quedando obligaciones pendientes de pago por valor de $131.712.000</t>
  </si>
  <si>
    <t xml:space="preserve">13. La División de Recaudo y Cobranzas de forma bimestral, tomará una muestra del 10%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t>
  </si>
  <si>
    <t>Verificar que en el expediente seleccionado y los de objeto de desembargo seleccionados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</si>
  <si>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OB1. No se evidencian todas las firmas en los actos administrativos, que permita identificar o acreditar la identidad del autor, o como prueba del consentimiento y revisión de la integridad y aprobación de la información contenida en estos actos administrativos de carácter legal, lo que implica el riesgo adicional de concentración de funciones, por cuanto se identifican documentos en los que no se respalda con su firma la actividad de elaborar, supervisar o dar validez al documento</t>
  </si>
  <si>
    <t>14. Revisar mensualmente en tres (3) expedientes para verificar que contengan todos los actos administrativos  de embargos y desembargos debidamente firmados.</t>
  </si>
  <si>
    <t>Identificar los tres (3) expedientes.
Verificar que en los actos administrativos del expediente se cuente con todas las firmas
Efectuar las acciones correspondientes si hay lugar a ello.
Elaborar un informe.</t>
  </si>
  <si>
    <r>
      <rPr>
        <b/>
        <sz val="12"/>
        <rFont val="Arial"/>
        <family val="2"/>
      </rPr>
      <t xml:space="preserve">DGI
</t>
    </r>
    <r>
      <rPr>
        <sz val="12"/>
        <rFont val="Arial"/>
        <family val="2"/>
      </rPr>
      <t>DS - Subproceso Recaudo - Devoluciones
Direcciones Seccionales de Impuestos de Bogotá
Divión de Cobranzas</t>
    </r>
  </si>
  <si>
    <t>OB2. En la revisión de los diecinueve (19) expedientes de la Dirección Seccional de Impuestos de Cali, se evidenció la falta de completitud de estos, teniendo en cuenta que no se observaron documentos como: hoja de ruta, resolución de embargo y/o auto de terminación y archivo, en contravía de lo definido en los lineamientos vigentes establecidos por el subproceso de recursos administrativos para la conformación de expedientes, IN-FI-0132_Organizacion de unidades documentales en dependencias de la UAE DIAN</t>
  </si>
  <si>
    <r>
      <t xml:space="preserve">INSP. 1707022458
 H1, OB1 y O2
</t>
    </r>
    <r>
      <rPr>
        <i/>
        <sz val="12"/>
        <rFont val="Arial"/>
        <family val="2"/>
      </rPr>
      <t>“Procedimiento Régimen Tributario Especial”.</t>
    </r>
  </si>
  <si>
    <t>H1. Se evidencian 15 casos en el Sistema Informático-Régimen Tributario Especial (SI-RTE) correspondientes a los procesos de calificación y readmisión al Régimen Tributario Especial</t>
  </si>
  <si>
    <t>RG1:Decisión final del proceso de control en la actualización, calificación y/o readmisión de contribuyentes del RTE por fuera de la norma.
RFC1: Decisión final de un proceso de control en la actualización, calificación y/o readmisión de contribuyentes del RTE basada en hechos falsos  o inexistentes.</t>
  </si>
  <si>
    <t>A1. Implementar    y    poner    en producción   la   prevalidación automática en el SI RTE, que permita         verificar         la información   y   documentos radicados  por  las  entidades solicitantes,  al  igual  que,  la verificación  del  formato  FT- COT-2742  Lista  de  Chequeo solicitudes RTE.</t>
  </si>
  <si>
    <t>Priorizar y detallar requerimientos funcionales necesarios para la solución tecnológica</t>
  </si>
  <si>
    <t>Documento s             de requerimien tos funcionales</t>
  </si>
  <si>
    <r>
      <rPr>
        <b/>
        <sz val="12"/>
        <rFont val="Arial"/>
        <family val="2"/>
      </rPr>
      <t>DGI</t>
    </r>
    <r>
      <rPr>
        <sz val="12"/>
        <rFont val="Arial"/>
        <family val="2"/>
      </rPr>
      <t xml:space="preserve">
Dirección de Gestion de Innovación y Tecnología</t>
    </r>
  </si>
  <si>
    <t>Análisis  y  diseño de    la    solución tecnológica</t>
  </si>
  <si>
    <t>Plan        de trabajo   del desarrollo de            la solución tecnológica</t>
  </si>
  <si>
    <t>Implementación de    la    solución tecnológica</t>
  </si>
  <si>
    <t>Seguimient o  trimestral a              la implementa ción   de   la solución tecnológica</t>
  </si>
  <si>
    <t>Despliegue       en
producción         y estabilización   de la solución</t>
  </si>
  <si>
    <t>Puesta     en producción de            la  solución tecnológica:
a.  (01)  Un formato información de    versión 30001-FT-IT-2180
b.  (01)  Un formato   de aceptación de   pruebas funcionales y   salida   a producción - FT-IT-1851.
c.   (01)   Un acta        de comité     de gestión    de cambios   de tecnología del correspondi ente software instalado   y en producción.</t>
  </si>
  <si>
    <t>A2. Generar  informe  en  archivo Excel     que     contenga     la verificación   manual   de   los requisitos     y     documentos anexados en las solicitudes de calificación y readmisión para ingresar    al    RTE    y    del diligenciamiento  del  Formato FT-COT-2742       Lista       de Chequeo  de  Solicitudes  RTE” por  parte  de  las  Direcciones Seccionales,  con  base  en  la información  contenida  en  el archivo    Excel    denominado “Informe     de     verificación manual de Solicitudes RTE</t>
  </si>
  <si>
    <t>1. Controlar  y  hacer seguimiento  a  la información  y  los documentos radicado   en   las solicitudes   RTE presentadas    por las  entidades  sin ánimo de lucro.</t>
  </si>
  <si>
    <t>Informe   de verificación manual    de solicitudes RTE</t>
  </si>
  <si>
    <r>
      <rPr>
        <b/>
        <sz val="12"/>
        <rFont val="Arial"/>
        <family val="2"/>
      </rPr>
      <t>DGI</t>
    </r>
    <r>
      <rPr>
        <sz val="12"/>
        <rFont val="Arial"/>
        <family val="2"/>
      </rPr>
      <t xml:space="preserve">
Subdireccion de Cobranzas y Control Extensivo
Coordinación  Control Extensivo de Obligaciones 
Direcciones Seccionales (según reporte)
Dirección de Gestion de Innovación y Tecnología</t>
    </r>
  </si>
  <si>
    <t>A3. Implementar    y    poner    en producción    el    Módulo    de Reportes  en  el  SI  RTE,  que permita  validar automáticamente la trazabilidad de los actos administrativos generados a través del SI RTE e incluir lo que se gestione de manera manual.</t>
  </si>
  <si>
    <t>Documentos de requerimientos funcionales</t>
  </si>
  <si>
    <t>Análisis y diseño de la solución tecnológica</t>
  </si>
  <si>
    <t>Plan de trabajo del desarrollo de la solución tecnológica</t>
  </si>
  <si>
    <t>Seguimient o  trimestral a la implementa ción   de   la solución tecnológica</t>
  </si>
  <si>
    <t xml:space="preserve">Despliegue       en producción         y estabilización   de la solución </t>
  </si>
  <si>
    <t>Puesta     en producción de            la solución tecnológica:
a.  (01)  Un formato información de    versión 30001-FT-IT-2180
b.  (01)  Un formato   de aceptación de   pruebas funcionales y   salida   a producción - FT-IT-1851.
c.   (01)   Un acta        de comité     de gestión    de cambios   de tecnología del correspondi ente software instalado   y en producción.</t>
  </si>
  <si>
    <t>A4. Generar  informe  en  archivo Excel   que  contenga     la verificación   manual   de   los actos     administrativos generados dentro y fuera del SI    RTE,    que    definen    la situación de las solicitudes de calificación     y     readmisión presentadas,  con  base  en  la información  diligenciada  por las Direcciones Seccionales.</t>
  </si>
  <si>
    <t>Controlar  y  hacer seguimiento a los actos administrativos generados   en   el SI  RTE    y    de manera manual</t>
  </si>
  <si>
    <t>Informe  de verificación manual de solicitudes RTE</t>
  </si>
  <si>
    <t>A5. Verificar si las solicitudes de devolución de saldos a favor en renta y ventas resueltas entre el 13 de abril y el 13 de mayo de 2020 en el marco de las devoluciones abreviadas fueron (SI) o (NO) objeto de auditoría de fiscalización o incluidas enprog</t>
  </si>
  <si>
    <t>Respuesta de Tecnología: Ajuste al Servicio de RTE ESAL</t>
  </si>
  <si>
    <t>Certificación del cumplimient o  de  ajuste al    servicio RTE ESAL.</t>
  </si>
  <si>
    <r>
      <rPr>
        <b/>
        <sz val="12"/>
        <rFont val="Arial"/>
        <family val="2"/>
      </rPr>
      <t>DGI</t>
    </r>
    <r>
      <rPr>
        <sz val="12"/>
        <rFont val="Arial"/>
        <family val="2"/>
      </rPr>
      <t xml:space="preserve">
Subdirección de Fiscalización Tributaria
Coordinación de Sistemas de Información y Procedimiento de Fiscalización Tributaria</t>
    </r>
  </si>
  <si>
    <t>A6. Generar  el  vector  de  NIT  de los   contribuyentes   que   no presentaron   el   trámite   de Actualización    del    Registro Web en el 2023 y 2024 para actualizar    el    RUT    a    la responsabilidad 5 = Régimen Ordinario del Impuesto sobre la Renta y Complementario.</t>
  </si>
  <si>
    <t>Mantener actualizado el RUT en lo relativo a la clasificación     del impuesto sobre la renta                 y
complementarios de      las      ESAL susceptibles     de
pertenecer        al Régimen Tributario Especial.</t>
  </si>
  <si>
    <t>Base       de datos      de NIT         de  entidades  a actualizar  el RUT.</t>
  </si>
  <si>
    <t>Base       de datos      de  NIT         de entidades  a actualizar  el RUT.</t>
  </si>
  <si>
    <t>A7. Remitir  a  la  Subdirección  de Administración   del   Registro Único  Tributario  el  formato 1767 - Solicitud Actuación de Oficio        Registro        Único Tributario  con  el  listado  de NIT de los contribuyentes que no presentaron el trámite de Actualización    del    Registro Web en el 2023 y 2024 para actualizar    el    RUT    a    la responsabilidad 5 = Régimen Ordinario del Impuesto sobre la Renta y Complementario.</t>
  </si>
  <si>
    <t>Mantener actualizado el RUT en lo relativo a la clasificación     del impuesto sobre la renta     y complementarios de      las      ESAL susceptibles     de
pertenecer        al Régimen Tributario Especial.</t>
  </si>
  <si>
    <t>Correo electrónico con  el  listado     de los NIT a los que   se   les actualizará el RUT.</t>
  </si>
  <si>
    <t>A8. Actualización    del    Registro Único    Tributario     de    los inscritos      que      presentan diferencia según calificación o retiro   que   emita   el   área competente.</t>
  </si>
  <si>
    <t>Mantener actualizado       el Registro      Único
Tributario         de acuerdo    con    la calificación       en RTE   o   en   caso contrario          su exclusión.</t>
  </si>
  <si>
    <t>Registros actualizados según reporte   y/o informe remitido por la Subdirección            de  Fiscalización Tributaria con         los debidos soportes.</t>
  </si>
  <si>
    <t>Por demanda:( No. De Registros actualizados) / No. (De registro s totales - No. De registro s que no pasan validaci ones del SI. RUT)</t>
  </si>
  <si>
    <r>
      <rPr>
        <b/>
        <sz val="12"/>
        <rFont val="Arial"/>
        <family val="2"/>
      </rPr>
      <t>DGI</t>
    </r>
    <r>
      <rPr>
        <sz val="12"/>
        <rFont val="Arial"/>
        <family val="2"/>
      </rPr>
      <t xml:space="preserve">
Subdirección de Administración del Registro Único Tributario - RUT</t>
    </r>
  </si>
  <si>
    <t>A9. Implementar    y    poner    en producción  el  control  de  las funciones   ejercidas   por   los funcionarios dentro del SI RTE que     se     pueda     realizar seguimiento estadísticamente,           para validar    las    identidades    y competencias  con  el  fin  que las           funciones           de sustanciación,     revisión     y firma   sean   realizadas   por diferentes    funcionarios    de acuerdo    con    los    niveles jerárquicos.</t>
  </si>
  <si>
    <t>Documentos    de requerimien tos funcionales</t>
  </si>
  <si>
    <t>Análisis  y  Diseño de     a     solución tecnológica</t>
  </si>
  <si>
    <t>Seguimient o  trimestral a     la implementa ción   de   la solución tecnológica</t>
  </si>
  <si>
    <t>Despliegue   en Producción  y Estabilización   de la solución</t>
  </si>
  <si>
    <t>a.  (01)  Un formato información de    versión 30001-FT-IT-2180
b.  (01)  Un formato   de aceptación de   pruebas funcionales y   salida   a producción - FT-IT-1851.
c.   (01)   Un acta        de comité     de gestión    de cambios   de tecnología del correspondi ente software instalado   y en producción.</t>
  </si>
  <si>
    <t>OB1. De los 143 casos revisados y asociados con el proceso de actualización de las entidades pertenecientes al Régimen Tributario Especial RTE, se validó que posterior a su ingreso hayan realizado el proceso de actualización del registro web en el SI-RTE para permanecer con el beneficio tributario del régimen mencionado, evidenciando, que 57 entidades no presentaron actualizaciones en los años siguientes a su calificación, de las cuales 25 continúan registrando en la casilla 53 del RUT como Régimen Tributario Especial código “04 - Impto. renta y complementarios”. Expuesto esto, es importante resaltar que si bien la responsabilidad de la actualización recae sobre los contribuyentes que quieren obtener o continuar con el beneficio tributario por pertenecer al RTE, no es menos cierto que por parte de la administración se debe velar por realizar las actualizaciones de oficio de los RUT2 para estos contribuyentes con el fin de evitar posibles situaciones indebidas por el aprovechamiento de beneficios que no correspondan a la realidad de la operación de estas.</t>
  </si>
  <si>
    <t>A10. Generar  informe  en  archivo Excel     que     contenga     la verificación   manual   de   la realización  de  las  tareas  de sustanciación,     revisión     y firma       de       los       actos administrativos,    donde    se evidencie  que  son  realizadas por   diferentes   funcionarios, con  base  en  la  información diligenciada         por         las Direcciones Seccionales.</t>
  </si>
  <si>
    <t>Generar control y guardar    la trazabilidad  de  la gestión   realizada en cada una de las etapas     del proceso           de sustanciación.</t>
  </si>
  <si>
    <t>Informe   de verificación manual  de solicitudes RTE</t>
  </si>
  <si>
    <r>
      <rPr>
        <b/>
        <sz val="12"/>
        <rFont val="Arial"/>
        <family val="2"/>
      </rPr>
      <t>DGI</t>
    </r>
    <r>
      <rPr>
        <sz val="12"/>
        <rFont val="Arial"/>
        <family val="2"/>
      </rPr>
      <t xml:space="preserve">
Coordinación Control Extensivo de Obligaciones</t>
    </r>
  </si>
  <si>
    <t xml:space="preserve">OB2. Se evidenció concentración de funciones en las actividades de sustanciación de solicitudes, proyección, revisión y aprobación de los actos administrativos proferidos en el marco de los procesos de calificación y readmisión de las entidades que solicitan ingreso al RTE, evidenciado en once (11) casos, en donde la sustanciación y revisión fue efectuada por el mismo funcionario y 14 casos donde fueron revisados y aprobados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t>
  </si>
  <si>
    <t>A11. Se revisará y actualizaran los procedimientos        internos, donde               corresponda. Adicionalmente,   se   aplicará por parte de la Coordinación Control        Extensivo        de Obligaciones,   la  verificación mensual mediante un formato Excel  de  los  funcionarios  a nivel nacional que realizan las diferentes        tareas        de sustanciación,     revisión     y firma,  mientras  la  Dirección de  Innovación  y  Tecnología realice la entrega del Módulo de Reportes, donde se pueda observar y hacer seguimiento a cada tarea.</t>
  </si>
  <si>
    <t>Generar control y guardar            la trazabilidad  de  la gestión   realizada en cada una de las etapas            del
proceso           de sustanciación.</t>
  </si>
  <si>
    <t>Procedimien to   PR-COT- 0413 actualizado</t>
  </si>
  <si>
    <t>INSP.170700-29-2024-02-06
 H1, H2, H3, H4, H5, H6, OB1,  OB2,OB3 Y OB4
Obras por impuestos</t>
  </si>
  <si>
    <t>H1. Se detectaron 112 contribuyentes, con 117 declaraciones de RENTA de las vigencias gravables del 2017 al 2022  están afectando la casilla “Valor inversión Obras por Impuestos hasta del 50% (Modalidad de pago 1)”, sin evidencia del cumplimiento de los requisitos establecidos en el artículo 1.6.5.3.3.1 del decreto único reglamentario 1625 de 2016 , por lo que dichos contribuyentes representan  un posible riesgo de impacto fiscal por valor de $ 7.263.892.000, por la aplicación indebida del mecanismo de pago de obras por impuestos, sin que la DIAN tenga el control dado que:
•	No se observa la carta de solicitud de vinculación al mecanismo de pago de obras por impuesto.
•	No se observa el listado de aceptados y no aceptados.
•	No se observa la unidad documental con su respectivo BPIN.
•	No se observa el registro en el formato “FT-COT-2707 Control vinculación al mecanismo de pago de obras por impuestos” ya que es el único control que tiene la DIAN para la vinculación al mecanismo de pago de obras por impuesto.
Lo anterior, es ocasionado por la falta de control y seguimiento en el SIE de Obligación Financiera y la herramienta de control afectando el saldo del contribuyente, situación que disminuye el saldo a pagar o aumenta el saldo a favor del contribuyente.</t>
  </si>
  <si>
    <t>RG1: “Decisión final del proceso de control fuera de la norma”
RFC1: “Decisión final de un proceso de control basada en hechos falsos o información inexistente”</t>
  </si>
  <si>
    <t>A1. Emitir lineamiento dirigido a la Dirección Operativa de Grandes Contribuyentes y las Direcciones Seccionales, en el sentido que las solicitudes de devolución de saldos a favor de las declaraciones de renta en las que el renglón de obras por impuestos sea mayor a cero (0) deben ser llevadas para revisión y análisis a la reunión de evaluación de las devoluciones, donde se evaluara el posible traslado al área de fiscalización para que se realice la correspondiente auditoría sobre la procedencia de efectuar la devolución.</t>
  </si>
  <si>
    <t>1.  Elaborar borrador de lineamiento.
2. Realizar mesa de trabajo para discución del lineamiento.
3. Elaboración final de lineamiento
4. Correo a  las Direcciones para su conocimiento del lineamiento.
5. Capacitación a las Direcciones Seccionales y Operativa de Grandes sobre el lineamiento.</t>
  </si>
  <si>
    <t>Lineamiento para el tratamiento cuando existan solicitud de devoluciones en renta con valores mayores que cero en la casilla obras por impuesto</t>
  </si>
  <si>
    <t>A2. Con base en los insumos recibidos se elaborará una acción de control teniendo en cuenta la capacidad operativa de las dependencias y la priorización de los casos en términos de eficiencia, análisis de la relación costo-beneficio y oportunidad para actuar en términos de firmeza de la declaración privada correspondiente.</t>
  </si>
  <si>
    <t>1. Recibir de la Subdirección de Recaudo el insumo de contribuyentes derivados del  hallazgo.
2. Realizar Análisis de los contribuyentes relacionados en términos de eficiencia, relación costo - beneficio y oportunidad para actuar en términos de firmeza.
3. Definir los criterios de priorización y de selección de casos.
4.Seleccionar los casos
5. Elaborar el lineamiento</t>
  </si>
  <si>
    <t xml:space="preserve">Memorando de lineamientos acción de control socializado en las Direcciones Seccionales o Dirección Operativa de Grandes Contribuyentes.
</t>
  </si>
  <si>
    <r>
      <rPr>
        <b/>
        <sz val="12"/>
        <rFont val="Arial"/>
        <family val="2"/>
      </rPr>
      <t>DGI</t>
    </r>
    <r>
      <rPr>
        <sz val="12"/>
        <rFont val="Arial"/>
        <family val="2"/>
      </rPr>
      <t xml:space="preserve">
Dirección de Gestión de Impuestos
Subdirección de Recaudo
Coordinación de Administración de Aplicativos de Impuestos
Subdirección de Fiscalización Tributaria
Coordinación de Pensamiento Estratégico</t>
    </r>
  </si>
  <si>
    <t>1. Identificación de los seleccionados por Direcciones Seccionales o Dirección Operativa de Grandes Contribuyentes.
2. Envío de casos por correo electrónico</t>
  </si>
  <si>
    <t>Correos eléctrónicos remitidos con los casos a las Direcciones Seccionales o Dirección Operativa de Grandes Contribuyentes.</t>
  </si>
  <si>
    <t>A3.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</si>
  <si>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1. Especificaciones funcionales FT-2206
2. Ejecutar Desarrollo del ajuste por el  area tecnologia
3. Realización de pruebas funcionales
4. Ajuste de software instalado y en producción</t>
  </si>
  <si>
    <t>Acta de comité de gestión de Cambios de Tecnología del correspondiente ajuste de software instalado y en producción</t>
  </si>
  <si>
    <r>
      <rPr>
        <b/>
        <sz val="12"/>
        <rFont val="Arial"/>
        <family val="2"/>
      </rPr>
      <t>DGI</t>
    </r>
    <r>
      <rPr>
        <sz val="12"/>
        <rFont val="Arial"/>
        <family val="2"/>
      </rPr>
      <t xml:space="preserve">
Dirección de Gestión de Impuestos
Subdirección de Recaudo
Coordinación de Administración de Aplicativos de Impuestos
Dirección de Gestión de Innovación y Tecnología
Subdirección Procesamiento De Datos</t>
    </r>
  </si>
  <si>
    <t>A4. Solicitar trimestralmente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</si>
  <si>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1. Solicitar pst dentro de los primeros 5 dias posteriores a  cada trimestre
2. Verificar información por parte de la CAAI
3. Clasificar la información por DS o DO y remitir correo electronico a jefes de Recaudo
4. Gestión de validación, verificación y corrección por parte de las DS o DOGC</t>
  </si>
  <si>
    <t xml:space="preserve"> 4 PST/ 4 Correo electrónico </t>
  </si>
  <si>
    <r>
      <rPr>
        <b/>
        <sz val="12"/>
        <rFont val="Arial"/>
        <family val="2"/>
      </rPr>
      <t xml:space="preserve">DGI </t>
    </r>
    <r>
      <rPr>
        <sz val="12"/>
        <rFont val="Arial"/>
        <family val="2"/>
      </rPr>
      <t xml:space="preserve">
Dirección de Gestión de Impuestos
Subdirección de Recaudo
Coordinación de Administración de Aplicativos de Impuestos
Dirección de Gestión de Innovación y Tecnología
Subdirección Procesamiento De Datos</t>
    </r>
  </si>
  <si>
    <t>A5. Trimestralmente, se solicitará a través del PST al área de tecnología la información de los contribuyentes que en su declaración de renta en la casilla "obras por impuestos" que presenten valor diferente a cero (o). Una vez verificada dicha información, se remitirá a la dirección seccional de impuestos o dirección operativa para que realice el tramite de verificación.</t>
  </si>
  <si>
    <t xml:space="preserve">1. Solicitar pst dentro de los primeros 5 dias posteriores a  cada trimestre
2. Verificar información por parte de la CAAI
3. Clasificar la información por DS o DO y remitir correo electronico a jefes de Recaudo
4. Gestión de validación, verificación y corrección por parte de las DS o DOGC
5. Verificar la gestión de las correcciones  </t>
  </si>
  <si>
    <t>H2. En el formato FT-COT-2707 “Control vinculación al mecanismo de pago de obra por impuesto” se registra la vinculación del contribuyente “Transportadora de Gas Internacional S.A. E.S.P” identificado con NIT. 900.134.459, al mecanismo de pago obras por impuestos con el proyecto número de BPIN 20181719000316 para el año gravable 2018, por valor de $8.495.279.590, el cual a la fecha de la presente inspección se encuentra liquidado y con resolución de extinción de la obligación No.6463-006948 del 02 de agosto de 2022.
Con este antecedente, se evidenció que el contribuyente “Transportadora de Gas Internacional S.A. E.S.P”, para al año gravable 2018, presentó la declaración de RENTA con el formulario No. 1114600001434 el 10 de abril de 2019, sin registrar valor en la casilla “Valor inversión Obras por Impuestos hasta del 50% (Modalidad de pago 1)”. 
Posteriormente, el 05 de mayo de 2021 presenta corrección de la declaración de RENTA con el formulario No. 1114605408169 registrando el valor de $8.495.279.000 en la casilla 89 “Valor inversión Obras por Impuestos hasta del 50% (Modalidad de pago 1)”, observando que esta declaración se encuentra con el estatus de “No Valido”, en el SIE obligación financiera debido a que fue presentada fuera del término para corregir (Art. 589 ET refiere un año).
Consultado el SIE de obligación financiera del contribuyente “Transportadora de Gas Internacional S.A. E.S.P”, identificado con NIT. 900.134.459 año gravable 2018 del impuesto de RENTA, la declaración se encuentra en firme y se observa un saldo por el concepto “deuda vencida” por valor de $21.201.904.000. 
Teniendo en cuenta lo mencionado, se evidencia que la Dirección de Impuestos y Aduanas Nacionales – DIAN no realizó el seguimiento y control a la modalidad de pago de obras por impuestos establecido en el artículo “1.6.5.1.3. Modalidades de pago - Obras por Impuestos” , ni a lo estipulado en el instructivo para el diligenciamiento de la declaración de RENTA y complementario .</t>
  </si>
  <si>
    <t>A6. Solicitar mediante el envio de (2)  correos electrónicos,  a las entidades  competentes (Ministerios - DNP - ART -FIDUCIARIAS)   involucradas en el mecanismo de pago de obras por impuestos., el primero con el propósito de que informen la fecha estimada de finalización de los proyectos BPIN. Una vez cumplida la  fecha informada, se remitirá un segundo correo para solicitar el envío de la certificación de la obra entregada.</t>
  </si>
  <si>
    <t>1. Correo electrónico  (Ministerios -DNP - ART - FIDUCIARIAS)  a las entidades nacionales competentes beneficiarias del mecanismo de pago de obras por impuestos 
2. Recibir información fecha estimada de finalización de los proyectos BPIN.
3. Verificación y validación de información recibida.
4. Remitir posibles inconcsistencias a las DS o DO areas fiscalización para lo de su competencia.</t>
  </si>
  <si>
    <t>Correo eletrónico</t>
  </si>
  <si>
    <r>
      <rPr>
        <b/>
        <sz val="12"/>
        <rFont val="Arial"/>
        <family val="2"/>
      </rPr>
      <t>DGI</t>
    </r>
    <r>
      <rPr>
        <sz val="12"/>
        <rFont val="Arial"/>
        <family val="2"/>
      </rPr>
      <t xml:space="preserve">
Dirección de Gestión de Impuestos
Subdirección de Recaudo
Coordinación de Administración de Aplicativos de Impuestos
</t>
    </r>
  </si>
  <si>
    <t xml:space="preserve">A7. Presentar a la Subdirección de Procesos, la propuesta de actualización del procedimiento  PR-COT-0452 "Obras por impuestos" y del Instructivo IN-COT-0200 "Forma de Extinción de Obligaciones"  </t>
  </si>
  <si>
    <t xml:space="preserve">1. Propuesta de actualización Instructivo IN-COT-0200 "Formas de Extinción de Obligaciones".
2. Propuesta de actualización Procedimiento PR-COT-0452 "Obras por Impuestos".
</t>
  </si>
  <si>
    <t>Propuesta de procedimientos actualizados (Instructivo IN-COT-0200 "Forma de Extinción de Obligaciones" y procedimiento PR-COT-0452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</si>
  <si>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t>
    </r>
  </si>
  <si>
    <t>A8.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Adicionalmente, incluir una actividad donde se indique que se debe acatar  el PR-COT-465 “Investigación y determinación de tributos e imposición de sanciones” cuando aplique.</t>
  </si>
  <si>
    <t>1. Actualización Instructivo IN-COT-0200 "Formas de Extinción de Obligaciones".
2. Actualización Procedimiento PR-COT-0452 "Obras por Impuestos".
3. Publicación en Listado Maestro de Documentos
4. Socialización áreas comptentes en Nivel Central, DS  y DOGC
5. Aplicación procedimientos por parte de las DS y DOGC .</t>
  </si>
  <si>
    <t>Procedimientos actualizados (Instructivo IN-COT-0200 "Forma de Extinción de Obligaciones" y procedimiento PR-COT-0452 "Obras por impuestos").</t>
  </si>
  <si>
    <r>
      <rPr>
        <b/>
        <sz val="12"/>
        <rFont val="Arial"/>
        <family val="2"/>
      </rPr>
      <t xml:space="preserve">DGI
</t>
    </r>
    <r>
      <rPr>
        <sz val="12"/>
        <rFont val="Arial"/>
        <family val="2"/>
      </rPr>
      <t xml:space="preserve">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</si>
  <si>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H3. En el marco del mecanismo de pago de obras por impuestos, el reintegro de saldos corresponde a la consignación de los recursos no ejecutados en el proyecto vinculado a obras por impuestos por parte de la fiducia constituida por el contribuyente a la DIAN, los cuales resultan de la diferencia entre el valor de la obra totalmente construida y el valor vinculado al mecanismo.
Teniendo en cuenta lo anterior, en veintiocho (28) casos en los que se realizó el reintegro del saldo no ejecutado mediante formulario 490 "Recibo Oficial de Pago", dentro de "Obras por Impuestos", se observó que el pago se refleja como un excedente del contribuyente en la obligación financiera, incumpliendo lo establecido en los artículos 1.6.5.4.2.  y 1.6.5.4.22  del decreto 1915 de 2017.  
Lo anterior, causado por una posible falla del Sistema Informático Electrónico SIE Muisca Obligación Financiera, en la aplicación indebida en el saldo de las obligaciones adeudadas por los contribuyentes; adicionalmente, las inconsistencias presentadas han generado reprocesos en los registros contables, los cuales tampoco permiten reflejar la realidad de la obligación financiera del contribuyente</t>
  </si>
  <si>
    <t>A9.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</si>
  <si>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A10. Trimestralmente,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</si>
  <si>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 xml:space="preserve">A11. Mantener actualizada la información del formato FT-COT-2707 con las diferentes fuentes disponibles y trasladarla a la Coordinación de contabilidad de la función recaudadora </t>
  </si>
  <si>
    <t>1. Actualizar el formato FT-COT-2707 con la información contenida en las fuentes disponibles.
2. Trasladar el formato FT-COT-2027 actualizado mensualmte a la Coordinación de contabilidadd e la función recaudadora.</t>
  </si>
  <si>
    <t>Formato FT-COT-2707 actualizado y trasladado mensualmente</t>
  </si>
  <si>
    <r>
      <rPr>
        <b/>
        <sz val="12"/>
        <rFont val="Arial"/>
        <family val="2"/>
      </rPr>
      <t>DGI</t>
    </r>
    <r>
      <rPr>
        <sz val="12"/>
        <rFont val="Arial"/>
        <family val="2"/>
      </rPr>
      <t xml:space="preserve"> 
Dirección de Gestión de Impuestos
Subdirección de Recaudo
Coordinación de Administración de Aplicativos de Impuestos
</t>
    </r>
  </si>
  <si>
    <t>A12.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t>
  </si>
  <si>
    <t>1. Elaborar las conciliaciones de la información registrada en el formato FT-COT-2707, con la información contenida en la obligación financiera y los libros auxiliares de contabilidad al momento de realizar el registro manual de la extinción de las obligaciones correspondientes a Obras por Impuestos
2. De acuerdo con las situaciones evidenciadas en las conciliaciones realizar los ajustes a que haya en la contabilidad</t>
  </si>
  <si>
    <r>
      <rPr>
        <b/>
        <sz val="12"/>
        <rFont val="Arial"/>
        <family val="2"/>
      </rPr>
      <t xml:space="preserve">DGI </t>
    </r>
    <r>
      <rPr>
        <sz val="12"/>
        <rFont val="Arial"/>
        <family val="2"/>
      </rPr>
      <t xml:space="preserve">
Dirección de Gestión de Impuestos
Subdirección de Recaudo
Coordinación de Contabilidad de la Función Recaudadora</t>
    </r>
  </si>
  <si>
    <t>H4. En la Resolución No. 6463-000501 del 27 de enero de 2023, mediante la cual se efectúa la extinción de la obligación del contribuyente Compañía de Galletas Noel, identificada con NIT. 811.014.994, del periodo gravable 2020, se observa que se registran los valores de saldos no ejecutados correspondiente a los proyectos vinculados al mecanismo de pago de obras por impuestos por valor de $43.918.049,20, $64.748.184,69 y $186.020.622,07, correspondiente a los BPIN 20200214000022, 20200214000028 y 20200214000073 respectivamente, los cuales no corresponden con la realidad del hecho económico</t>
  </si>
  <si>
    <t xml:space="preserve">13. Presentar a la Subdirección de Procesos, la propuesta de actualización del procedimiento  PR-COT-0452 "Obras por impuestos" y del Instructivo IN-COT-0200 "Forma de Extinción de Obligaciones"  </t>
  </si>
  <si>
    <t>A14.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de control previo a la expedición del acto administrativo,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</si>
  <si>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</si>
  <si>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H5. Se evidenciaron inconsistencias en los registros contables de contribuyentes vinculados al mecanismo de pago obras por impuestos de la cuenta 130501001 “Renta y Complementarios - Renta y Complementarios”, en cuanto a la falta de contabilización de los valores consignados en las Resoluciones que extinguen la obligación; debido a fallas en los controles tendientes a salvaguardar la integridad, confiabilidad y trazabilidad de la información, incumpliendo lo establecido en el Régimen Contable Público numerales 8 “Principios de contabilidad pública”, 116. “Registro” y 117. “Devengo y causación”, lo que conlleva a presentar inconsistencia en los saldos de los contribuyentes</t>
  </si>
  <si>
    <t xml:space="preserve">A15. Mantener actualizada la información del formato FT-COT-2707 con las diferentes fuentes disponibles y trasladarla a la Coordinación de contabilidad de la función recaudadora </t>
  </si>
  <si>
    <t xml:space="preserve">DGI 
NC - Subproceso Recaudo-Devoluciones 
Dirección de Gestión de Impuestos
Subdirección de Recaudo
Coordinación de Administración de Aplicativos de Impuestos
</t>
  </si>
  <si>
    <r>
      <rPr>
        <b/>
        <sz val="12"/>
        <rFont val="Arial"/>
        <family val="2"/>
      </rPr>
      <t xml:space="preserve">DGI </t>
    </r>
    <r>
      <rPr>
        <sz val="12"/>
        <rFont val="Arial"/>
        <family val="2"/>
      </rPr>
      <t xml:space="preserve">
Dirección de Gestión de Impuestos
Subdirección de Recaudo
Coordinación de Administración de Aplicativos de Impuestos
</t>
    </r>
  </si>
  <si>
    <t>A16.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t>
  </si>
  <si>
    <t>DGI 
NC - Subproceso Recaudo-Devoluciones 
Dirección de Gestión de Impuestos
Subdirección de Recaudo
Coordinación de Contabilidad de la Función Recaudadora</t>
  </si>
  <si>
    <t>H6. Se observaron fallas en el control y seguimiento en la conformación de la unidad documental de los contribuyentes vinculados a la modalidad de pago obras por impuestos, evidenciado en la falta de control en el registro de la información en el Formato FT-COT-2707 “Control vinculación al mecanismo de pago de obra por impuesto” y la ineficacia de los controles para asegurar la completitud, trazabilidad, confiabilidad  y consistencia de la información, lo que conlleva a la posible toma de decisiones correspondiente a la extinción de la obligación basada en información errada, inconsistente o inexistente</t>
  </si>
  <si>
    <t xml:space="preserve">A17. Presentar a la Subdirección de Procesos, la propuesta de actualización del procedimiento  PR-COT-0452 "Obras por impuestos" y del Instructivo IN-COT-0200 "Forma de Extinción de Obligaciones"  </t>
  </si>
  <si>
    <r>
      <rPr>
        <b/>
        <sz val="12"/>
        <rFont val="Arial"/>
        <family val="2"/>
      </rPr>
      <t xml:space="preserve">DGI
</t>
    </r>
    <r>
      <rPr>
        <sz val="12"/>
        <rFont val="Arial"/>
        <family val="2"/>
      </rPr>
      <t xml:space="preserve">Dirección de Gestión de Impuestos
Subdirección de Cobranzas y Control Extensivo
Subdirección de Recaudo
Coordinación de Cobranzas
Coordinación de Administración de Aplicativos de Impuestos
Coordinación de Contabilidad de la Función Recaudadora
</t>
    </r>
  </si>
  <si>
    <t>A18.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t>
  </si>
  <si>
    <t xml:space="preserve">A19. Presentar a la Subdirección de Procesos, la propuesta de actualización del procedimiento  PR-COT-0452 "Obras por impuestos" y del Instructivo IN-COT-0200 "Forma de Extinción de Obligaciones"  </t>
  </si>
  <si>
    <t>A20.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sobre  la correcta aplicación de la  normatividad vigente en la Entidad para la conformación y conservación de las unidades documentales sobre el mecanismo de pago de obras por impuestos, como son el PR-ADF-163 "Organización de Archivos de Gestión" y el Instructivo IN-ADF-0132 "Manejo de Archivos".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</si>
  <si>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</si>
  <si>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A21. Recibir capacitación de la Coordinación de Documentación de la  Subdirección Administrativa de la Dirección de Gestión Coportativa para la del PR-ADF-163 "Organización de Archivos de Gestión" y el Instructivo IN-ADF-0132 "Manejo de Archivos" para su debida aplicación en la conformación y manejo de archivos de unidades documentales sobre mecanismo de pago de obras por impuestos.</t>
  </si>
  <si>
    <t>1. Correo electrónico a la Coordinación de Documentación solicitando la capacitación
2. Programación en conjunto de la capacitación
3. Recibir lsa capacitación en organización de archivos de gestión y manejo de archivos
4. Aplicación del PR-ADF-163 "Organización de Archivos de Gestión" y el Instructivo IN-ADF-0132 "Manejo de Archivos" y su debida aplicación en la conformación y manejo de archivos de unidades documentales de mecanismo de pago de obras por impuestos.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</si>
  <si>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Documentación 
</t>
    </r>
  </si>
  <si>
    <t>A22. Realizar socialización y retroalimentación entre la Coordinación de Administración de Aplicativos de Impuestos y la Coordinación de Correspondencia y Notificaciones de la  Subdirección Administrativa de la Dirección de Gestión Corporativa en los procedimientos PR-ADF-156 "Comunicaciones Oficiales de Entrada " y el PR-ADF-157 "Comunicaciones Oficiales de Salida", a fin de establecer controles que permitan direccionar adecuadamente la correspondencia con el asunto mecanismo de pago de obras por impuestos.</t>
  </si>
  <si>
    <t>1. Correo electrónico a la Coordinación de Documentación solicitando la capacitación
2. Programación en conjunto de la capacitación
3. Recibir lsa capacitación en organización de archivos de gestión y manejo de archivos
4. Aplicación del PR-ADF-156 "comunicaciones oficiales de Entrada"  y PR-ADF-157 "comunicaciones Oficiales de Salida" para el manejo de correspondencia con el asunto mecanisco de pago de obras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</si>
  <si>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Correspondencia y Notificaciones 
</t>
    </r>
  </si>
  <si>
    <t xml:space="preserve">A23. Presentar a la Subdirección de Procesos, la propuesta de actualización del procedimiento  PR-COT-0452 "Obras por impuestos" y del Instructivo IN-COT-0200 "Forma de Extinción de Obligaciones"  </t>
  </si>
  <si>
    <t xml:space="preserve">A24.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un control  para garantizar el debido registro y la permanente actualización de la información en el formato FT-COT-2707. </t>
  </si>
  <si>
    <t>1. Actualización Instructivo IN-COT-0200
2. Actualización Procedimiento PR-COT-0452
3. Publicación en Listado Maestro de Documentos
4. Socialización áreas comptentes en Nivel Central, DS  y DOGC
5. Aplicación procedimientos por parte de la CAAI .</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</si>
  <si>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</si>
  <si>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OB1. En el formato “FT-COT-2707 Control vinculación al mecanismo de pago de obras por impuestos” no se identifica el valor de obra por impuesto aportado individualmente por cada contribuyente al BPIN aprobado por la Agencia de Renovación del Territorio ART en la respectiva vigencia. Es importante mencionar que en el diligenciamiento del formato solo se registra la información del valor total del proyecto para todos los contribuyentes vinculados al BPIN, situación que no permite identificar el valor realmente aportado por cada uno de los contribuyentes y en el campo “9. Valor vinculado a la renta” se registra el valor total de la casilla “Valor inversión Obras por Impuestos hasta del 50%” de la declaración de RENTA sin que se pueda identificar el valor individual de cada proyecto asociado al mecanismo de pago, lo cual dificulta el control o trazabilidad de la información.</t>
  </si>
  <si>
    <t xml:space="preserve">25. Presentar a la Subdirección de Procesos, la propuesta de actualización del procedimiento  PR-COT-0452 "Obras por impuestos" y del Instructivo IN-COT-0200 "Forma de Extinción de Obligaciones"  </t>
  </si>
  <si>
    <t>26.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un control  para garantizar el registro del valor que vincula a la renta  y el valor reintegrado  por contribuyente o contriubyentes cuando corresponda si es proyecto grupal, incluir dentro del formato FT-COT-2707,  la columna "Valor aprobado del proyecto".</t>
  </si>
  <si>
    <t>1. Actualización Instructivo IN-COT-0200 "Formas de Extinción de Obligaciones".
2. Actualización Procedimiento PR-COT-0452 "Obras por Impuestos".
3. Publicación en Listado Maestro de Documentos
4. Socialización áreas comptentes en Nivel Central, DS  y DOGC
5. Aplicación procedimientos por parte de la CAAI .</t>
  </si>
  <si>
    <t>OB2. No se evidenció en las unidades documentales el listado de contribuyentes aprobados y no aprobados en la modalidad de pago de obras por impuestos, expedidos por la Agencia de Renovación del Territorio ART</t>
  </si>
  <si>
    <t xml:space="preserve">27. Presentar a la Subdirección de Procesos, la propuesta de actualización del procedimiento  PR-COT-0452 "Obras por impuestos" y del Instructivo IN-COT-0200 "Forma de Extinción de Obligaciones"  </t>
  </si>
  <si>
    <t>28.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sobre  la correcta aplicación de la  normatividad vigente en la Entidad para la conformación y conservación como son el PR-ADF-163 "Organización de Archivos de Gestión" y el Instructivo IN-ADF-0132 "Manejo de Archivos" para la debida conformación de las unidades documentales sobre el mecanismo de pago de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</si>
  <si>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Direcciones Seccionales y Dirección Operativa de Grandes Contribuyentes
</t>
    </r>
  </si>
  <si>
    <t>29. Recibir capacitación de la Coordinación de Documentación de la  Subdirección Administrativa de la Dirección de Gestión Coportativa en el procedimiento PR-ADF-163 "Organización de Archivos de Gestión" y el Instructivo IN-ADF-0132 "Manejo de Archivos" y su debida aplicación en la conformación y manejo de archivos de unidades documentales sobre el asunto de mecanismo de pago de obras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</si>
  <si>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Documentación 
</t>
    </r>
  </si>
  <si>
    <t>OB3. Se identificó un caso en el que los contribuyentes Empresas Públicas de Medellín E.S.P. con NIT. 890.904.996 y Empresa de Energía del Quindío S.A. E.S.P. con NIT 800.052.640, vincularon los valores de $56.027.343.000 y $4.737.233.000 en la declaración de RENTA en la vigencia gravable 2017, los cuales a la fecha de la presente inspección no han sido extinguidos conforme lo determina el procedimiento PR-COT-0452 “Obras por Impuestos”. 
Lo anterior, originado en que el proyecto asociado con el BPIN 20181719000041 vinculado a la modalidad de pago obras por impuestos, fue suspendido en la fase de planeación, debido a que el Ministerio de Transporte manifestó la no viabilidad, lo que no permitió continuar la obra por parte de los contribuyentes, por consiguiente, no se declaró incumplimiento y no se realizó el proceso de extinción de la deuda.
En vista de que la deuda no podía ser extinta, los contribuyentes realizaron los pagos de los valores vinculados en las respectivas declaraciones de RENTA, situación que figura en el SIE de Obligación Financiera como un excedente en la cuenta de los contribuyentes.</t>
  </si>
  <si>
    <t xml:space="preserve">30. Presentar a la Subdirección de Procesos, la propuesta de actualización del procedimiento  PR-COT-0452 "Obras por impuestos" y del Instructivo IN-COT-0200 "Forma de Extinción de Obligaciones"  </t>
  </si>
  <si>
    <t>31.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que se solicitará a las entidades involucradas (Agencia de Renovación del Territorio ART, Departamento Nacional de Planeación DNP) con una periodicidad semestral la remisión de los contribuyentes que han presentado solicitud de vinculación al mecanismo de pago de obras por impuestos, para realizar la trazabiliad y el control de la adecuada aplicación del mecanismo de pago de obras por impuestos desde la solicitud presentada por el contribuyente hasta la extinción de la obligación o reconocimiento del Título de Renovación del Territorio – TRT.</t>
  </si>
  <si>
    <t>OB4. El pago del valor no ejecutado del proyecto BPIN 20181719000175 no fue distribuido según el porcentaje de participación de cada contribuyente, teniendo en cuenta que el BPIN se encuentra integrado por los siguientes contribuyentes: ASEO CAPITAL con NIT. 830.000.861 participación del 17.63%, EMPRESA DE ENERGIA DE PEREIRA con NIT. 816.002.019 participación del 36.16%, ENERTOLIMA con NIT. 809.011.444 participación del 15.25%, SERVIGENERALES con NIT. 830.024.104 participación del 8.07%, URBASER SOACHA S.A. ESP con NIT. 900.275.643 participación del 10.61%, SOACHA CIUDAD LUZ S A S E.S.P con NIT 830.053.057 participación del 12.27%.
En los soportes correspondientes a la extinción de la obligación del BPIN 20181719000175 del contribuyente ASEO CAPITAL, identificado con NIT. 830.000.861, se observa que el recibo de pago correspondiente al valor no ejecutado por $461.255.000, se realizó a nombre del contribuyente EMPRESA DE ENERGIA DE PEREIRA, identificada con NIT. 816.002.019.
En la resolución de extinción de la obligación No. 2022322746463000091 del 13-01-2022, en la parte del considerando se indica que “el valor total de proyecto adjudicado fue por la suma de $8.247.041.294,96, el valor total ejecutado de la obra construida fue por $8.710.141.424, el saldo no ejecutado del valor consignado a la fiducia, administrado por la sociedad FIDUCIARIA LA PREVISORA SA con NIT. 860.525.148 por valor de $461.255.000 (…).
Que de la certificación remitida mediante radicado No. 20210043523651 de fecha octubre 10 de 2021, por la sociedad fiduciaria FIDUCIARIA LA PREVISORA S.A. con NIT. 860.525.148, se puede establecer que el saldo no ejecutado por valor de $461.255.000, fue consignado a favor de la Unidad Administrativa Especial Dirección de Impuestos y Aduana Nacionales – DIAN, en cumplimiento a lo establecido en el artículo 1.6.5.4.2 del Decreto 1625 de 2016 “Único Reglamentario en Materia Tributaria, con el recibo oficial de pago 490 No. 4910485130421”.
En el resuelve el primer artículo indica “Extinguir el valor vinculado al mecanismo de obras por impuesto modalidad de pago 1, correspondiente al impuesto sobre la RENTA y complementario por el año gravable 2017, hasta por la suma de $1.536.055.000, de conformidad con los valores incluidos en la declaración No. 91000489696460 de fecha mayo 15 de 2018”.
Es decir, que en la resolución no se indica de manera clara si el valor vinculado de obras por impuesto del contribuyente ASEO CAPITAL fue ejecutado en su totalidad, ya que se menciona el valor aprobado del proyecto, el valor ejecutado y el no ejecutado, pero no se indica si este valor no ejecutado le corresponde al contribuyente o si le corresponde en el porcentaje de participación del proyecto. Se observa que en la contabilidad de la obligación del contribuyente se realiza la extinción por el valor total vinculado al mecanismo de pago de obras por impuesto; lo que puede prestarse para interpretaciones erradas.</t>
  </si>
  <si>
    <t xml:space="preserve">A32. Presentar a la Subdirección de Procesos, la propuesta de actualización del procedimiento  PR-COT-0452 "Obras por impuestos" y del Instructivo IN-COT-0200 "Forma de Extinción de Obligaciones"  </t>
  </si>
  <si>
    <t>A33.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que se debe incluir en la resolución que extingue la obligación toda la información relevante para la toma de la decisión para la extinción de la obligación según la realidad y los soportes de cada contribuyente cuando aplique.</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</si>
  <si>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Direcciones Seccionales
Dirección Operativa de Grandes Contribuyentes 
Dirección de Gestión Estratégica y Analítica
Subdirección de Procesos 
Coordinación de Procesos y Riesgos Operacionales 
</t>
    </r>
  </si>
  <si>
    <t>INSP. 170700-29-2024-02-07
"Remates de Bienes"</t>
  </si>
  <si>
    <t>RG1
RG2
RFC1</t>
  </si>
  <si>
    <t>H1. Se identificó un (1) caso de obligación constituida a favor de la DIAN con un valor total de $324.462.745 que por inactividad procesal injustificada prescribió de conformidad con lo estipulado en los artículos 817 y 818 del ET , el cual, contando con resolución de embargo, perdió la oportunidad de cobro de la obligación adeudada generando un impacto fiscal directo  por el valor contenido en el respectivo título</t>
  </si>
  <si>
    <t>RG1.“Prescripción de obligaciones”
RG2. "Decisión final de un proceso fuera de la norma” 
RFC1.Exclusión de un contribuyente, de un proceso de control</t>
  </si>
  <si>
    <t xml:space="preserve">A1. Efectuar una revisión trimestral de una muestra del 10% de los bienes registrados en el formato FT-COT-5255 "INVENTARIO DE BIENES EMBARGADOS" una vez segregado del universo las siguientes condiciones: 
1. Expedientes con acción de cobro a prescribir dentro de los próximos 12 meses. 
2. Bienes que registran algún impedimento para su ejecución (Secuestro, Remate, u otro)
2. Bienes cuya ultima actuación fue hace mas de 12 meses y no se encuentren en la primera condición
3. Bienes que no se hayan revisado en el seguimiento anterior.
Contrastando con lo evidenciado en los expedientes tendientes a garantizar un adecuado control del impulso a la gestión de cobro y actuaciones administrativas a que haya lugar.
</t>
  </si>
  <si>
    <t>1. Seleccionar la muestra utilizando los criterios
2. Revisión del formato FT-COT-5255, evidenciando el estado del bien y los soportes que contiene el expediente de cobro
3. Validar si las actuaciones están en norma y se ha dado impulso procesal. En caso de encontrar desviaciones, remitir alerta al funcionario competente para el ajuste de la actuación.
4. Consignar lo realizado en el informe y remitir a la Coord. de Cobranzas</t>
  </si>
  <si>
    <t>Informe trimestral en PDF que contenga objetivo, metodología empleada, información puntual de expedientes revisados y conclusiones</t>
  </si>
  <si>
    <r>
      <rPr>
        <b/>
        <sz val="12"/>
        <rFont val="Arial"/>
        <family val="2"/>
      </rPr>
      <t>DGI</t>
    </r>
    <r>
      <rPr>
        <sz val="12"/>
        <rFont val="Arial"/>
        <family val="2"/>
      </rPr>
      <t xml:space="preserve">
Dirección Seccional de Impuestos de Bogota.
División de Cobranzas</t>
    </r>
  </si>
  <si>
    <t>A2. Definir la estrategia de digitalización</t>
  </si>
  <si>
    <t>A3. Iniciar el proyecto con la definición de  los requerimientos funcionales</t>
  </si>
  <si>
    <t xml:space="preserve">A4. Definir los requerimientos no funcionales </t>
  </si>
  <si>
    <t xml:space="preserve">A5. Iniciar el proceso de contratación </t>
  </si>
  <si>
    <t>A6. Definir la priorización funcional de la implementación</t>
  </si>
  <si>
    <t xml:space="preserve">A7. Definir un plan de trabajo de desarrollo de la solución tecnológica </t>
  </si>
  <si>
    <t xml:space="preserve">A8. Aprobar o validar el plan de trabajo de la implementación de la solución tecnológica </t>
  </si>
  <si>
    <t>A9. Iniciar el desarrollo de la solución tecnológica.</t>
  </si>
  <si>
    <t>A10. Iniciar la implementación de la solución tecnológica</t>
  </si>
  <si>
    <t>A11. Poner en  producción la solución tecnológica</t>
  </si>
  <si>
    <t>H2. Se identificaron casos, fallas en la designación y falta de seguimiento de Auxiliares de la Justicia, por parte de las Direcciones Seccionales de Cali, Barranquilla y Medellín , incumpliendo lo establecido en el PR-COT-0418 “Designación, Relevo y Exclusión de Auxiliares de la Justicia” en la actividad 1. “Proferir Auto y Comunicado por medio del cual se designa un auxiliar de la justicia y/o proferir Auto y comunicado por  medio del cual se releva un auxiliar de la justicia”, inciso 9.(…) “Para la designación, seleccionar al Auxiliar de las listas de Auxiliares de la justicia adoptada por UAE DIAN mediante el mecanismo establecido en el Código General de Proceso”, y el diligenciamiento del informe de evaluación a los auxiliares de la justicia suscritos por la DIAN, mediante el formato estandarizado en el Sistema Integrado de Gestión, FT-COT-2426.</t>
  </si>
  <si>
    <t>A12. Revisar una muestra del 10% de los bienes en los que se haya designado auxiliar de justicia/secuestre, segregando previamente del universo los expedientes con los siguientes criterios: 
1. Mayores cuantías en el avalúo del bien
2. Obligaciones a prescribir dentro de los próximos 12 meses
3. Auxiliares de justicia/secuestres que no hayan rendido cuentas en el último trimestre.
Validando que se esté realizando la evaluación a la gestión del secuestre, la rendición de cuentas y que existan los soportes respectivos dentro del expediente de cobro.</t>
  </si>
  <si>
    <t>1. Segregar el universo y tomar la muestra
2. Revisar los expedientes validando que se este realizando el seguimiento y evaluación a los auxiliares de justicia
3. Emitir alertas y recomendaciones a los funcionarios responsables en caso de evidenciar desviaciones
4. Presentar informe de lo actuado
5. Remitir informe a la Coord. de Cobranzas</t>
  </si>
  <si>
    <t>Informe mensual en PDF de la revisión efectuada que contenga los siguientes Ítem: Objetivo, metodología empleada, información puntual de los expedientes revisados y conclusiones.
12 informes en PDF por Dirección Seccional, en total 36 informes</t>
  </si>
  <si>
    <r>
      <rPr>
        <b/>
        <sz val="12"/>
        <rFont val="Arial"/>
        <family val="2"/>
      </rPr>
      <t>DGI</t>
    </r>
    <r>
      <rPr>
        <sz val="12"/>
        <rFont val="Arial"/>
        <family val="2"/>
      </rPr>
      <t xml:space="preserve">
Direcciones Seccionales de Cali, Medellín y Barranquilla
División de Cobranzas 
</t>
    </r>
  </si>
  <si>
    <t>A16. Revisar estos 7 casos para corregir esta inconsistencia e incluir los formatos que no están incorporados de ser pertinente</t>
  </si>
  <si>
    <t>1. Realizar control y seguimiento a la completitud de los expedientes de cobro
2. Presentar en un informe los aspectos observados
3. Remitir informe a la Coord. De Cobranzas</t>
  </si>
  <si>
    <t>Informe PDF que contenga la revisión efectuada</t>
  </si>
  <si>
    <r>
      <t xml:space="preserve">DGI
</t>
    </r>
    <r>
      <rPr>
        <sz val="12"/>
        <rFont val="Arial"/>
        <family val="2"/>
      </rPr>
      <t>Direcciones Seccionales de Bogotá
ivisión de Cobranzas</t>
    </r>
  </si>
  <si>
    <t>A13. Efectuar seguimiento trimestral a los administradores de SIPAC para controlar la correcta inclusión en la tabla paramétrica del aplicativo SIPAC de los auxiliares de Justicia que deben integrar los listados para designación en diligencias dentro del proceso de cobro coactivo</t>
  </si>
  <si>
    <t>Revisión de tabla paramétrica de auxiliares de la justicia en SIPAC</t>
  </si>
  <si>
    <t>Informe PDF que contenga los requerimientos efectuados a los administradores SIPAC y respuesta a estos requerimiento donde se evidencie la actualización efectuada</t>
  </si>
  <si>
    <r>
      <rPr>
        <b/>
        <sz val="12"/>
        <rFont val="Arial"/>
        <family val="2"/>
      </rPr>
      <t>DGI</t>
    </r>
    <r>
      <rPr>
        <sz val="12"/>
        <rFont val="Arial"/>
        <family val="2"/>
      </rPr>
      <t xml:space="preserve">
Subdireccion de Cobranzas y Control Extensivo
Coordinacion de Cobranzas
Direcciones Seccionales de Cali, Medellin y Barranquilla
Division de Cobranzas </t>
    </r>
  </si>
  <si>
    <t xml:space="preserve">H3. Se identificaron deficiencias en el diligenciamiento del formato “FT-COT-5255 Inventario de bienes embargados”, lo cual evidencia inconsistencia y/o ausencia de la información en relación con los soportes que obran dentro del expediente. Es importante la confiabilidad de la información contenida en esta base de datos ya que es el medio a través del cual se controla y se realiza trazabilidad de las actuaciones sobre las acciones de cobro a cargo de la Subdirección de Cobranzas y Control Extensivo. </t>
  </si>
  <si>
    <t>A14. Obtener certificación bimestral expedida por el Director Seccional respectivo donde se garantiza que esta debidamente actualizada la información registrada en el formato FT-COT-5255 "Inventario de bienes embargados"</t>
  </si>
  <si>
    <t>1. Revisión del formato FT-COT-5255 por parte del despacho de la División de Cobranzas remitiendo visto bueno al Director Seccional
2. Validación del Director Seccional,  y emisión del certificado.
3. Remisión de la certificación a la Coord. De Cobranzas</t>
  </si>
  <si>
    <t>Certificación firmada por Director Seccional
6 certificaciones por cada seccional; en total 18</t>
  </si>
  <si>
    <r>
      <t>DGI</t>
    </r>
    <r>
      <rPr>
        <sz val="12"/>
        <rFont val="Arial"/>
        <family val="2"/>
      </rPr>
      <t xml:space="preserve">
Direcciones Seccionales de Cali, Medellin y Barranquilla
Division de Cobranzas</t>
    </r>
  </si>
  <si>
    <t>OB1. En siete (7) expedientes no se evidencia el formato FT-ADF-2398 “Entrega de actos administrativos para numeración, notificación, comunicaciones y/o publicación” y el formato FT-COT-2404 “Solicitud de concepto técnico sobre la viabilidad de adjudicación de bienes” diligenciados, toda vez que no obran en el expediente</t>
  </si>
  <si>
    <t>A15. Efectuar capacitación a los funcionarios de los grupos de coactiva que manejan expedientes de remates respecto al cumplimiento del PR-COT-0391 "Remate de bienes" y todos los formatos correspondientes</t>
  </si>
  <si>
    <t>Capacitación procedimiento Remate de Bienes y sus formatos respectivos</t>
  </si>
  <si>
    <t>Formato de capacitación diligenciado</t>
  </si>
  <si>
    <r>
      <rPr>
        <b/>
        <sz val="12"/>
        <rFont val="Arial"/>
        <family val="2"/>
      </rPr>
      <t>DGI</t>
    </r>
    <r>
      <rPr>
        <sz val="12"/>
        <rFont val="Arial"/>
        <family val="2"/>
      </rPr>
      <t xml:space="preserve">
Direcciones Seccionales de Bogota, Medellin y Barranquilla
Division de Cobranzas </t>
    </r>
  </si>
  <si>
    <r>
      <rPr>
        <b/>
        <sz val="12"/>
        <rFont val="Arial"/>
        <family val="2"/>
      </rPr>
      <t>DGI</t>
    </r>
    <r>
      <rPr>
        <sz val="12"/>
        <rFont val="Arial"/>
        <family val="2"/>
      </rPr>
      <t xml:space="preserve">
Direcciones Seccionales de Bogota
Division de Cobranzas </t>
    </r>
  </si>
  <si>
    <t>A17. Verificar mensualmente en los procesos de cobro a los que se les va a programar fecha de remate, que esté completa la información en el expediente, incluyendo los formatos correspondientes y el control de legalidad</t>
  </si>
  <si>
    <t>OB2. Se identificaron dos (2) expedientes con suspensión de audiencias por incumplimiento a la publicación del remate y un (1) expediente con nulidad de los actos administrativos que ordena y aprueba avalúo. Esto debido a la ausencia del auto que corre traslado de un avalúo. Lo anterior incumple la actividad 18. “Solicitar publicación del remate Diligenciar el formato FT-PEC-2034 Solicitud Publicación de Remates y enviarlo al correo avisosdeley@dian.gov.co de acuerdo con lo establecido en el procedimiento PR-PEC-0247 Comunicación externa, tener en cuenta que la fecha de publicación de los remates debe realizarse el día domingo como mínimo con diez (10) días hábiles de antelación a la fecha señalada para el remate. Cumpliendo con los requisitos señalados en el artículo 450 del Código General del Proceso»” del procedimiento “PR-COT-391 REMATE DE BIENES” y la actividad (sic) 11. “Proferir auto por el cual se corre traslado de un avalúo. Proferir el auto por medio del cual se corre traslado de un avalúo, tener en cuenta la plantilla publicada en listado maestro de documentos en la Diannet.” del procedimiento “PR-COT-0389 AVALUO DE BIENES”. Situaciones que generaron reprocesos de actividades asociadas a las acciones de cobro.</t>
  </si>
  <si>
    <t>A18. Revisión de los 2 casos seleccionados efectuando las correcciones y ajustes a que haya lugar</t>
  </si>
  <si>
    <t>Revisión de los casos en despacho de Cobranzas Seccional Bogotá</t>
  </si>
  <si>
    <t>Informe PDF sobre  los casos en mención</t>
  </si>
  <si>
    <r>
      <rPr>
        <b/>
        <sz val="12"/>
        <rFont val="Arial"/>
        <family val="2"/>
      </rPr>
      <t>DGI</t>
    </r>
    <r>
      <rPr>
        <sz val="12"/>
        <rFont val="Arial"/>
        <family val="2"/>
      </rPr>
      <t xml:space="preserve">
Direccion Seccional de Impuestos de Bogota
Division de Cobranzas </t>
    </r>
  </si>
  <si>
    <r>
      <rPr>
        <b/>
        <sz val="12"/>
        <rFont val="Arial"/>
        <family val="2"/>
      </rPr>
      <t xml:space="preserve">DGI
</t>
    </r>
    <r>
      <rPr>
        <sz val="12"/>
        <rFont val="Arial"/>
        <family val="2"/>
      </rPr>
      <t xml:space="preserve">Direcciones Seccionales de Bogota, Medellin y Barranquilla
Division de Cobranzas </t>
    </r>
  </si>
  <si>
    <t xml:space="preserve">OB3. Se evidenció en nueve (9) casos concentración de funciones en las actividades de proyectar, revisar y firmar actos administrativos proferidos en el marco del Subproceso Administración de Cartera, en donde la proyección, revisión y firma fue efectuada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t>
  </si>
  <si>
    <t>A19. Revisión de los 9 casos seleccionados efectuando las correcciones y ajustes a que haya lugar</t>
  </si>
  <si>
    <t>A20. Realizar una mesa técnica para evaluar desde el ámbito jurídico, procedimental e informático las actuaciones en las que no es posible concentrar funciones en un mismo funcionario, emitiendo un lineamiento a ser socializado con las Divisiones de Cobranzas a nivel nacional</t>
  </si>
  <si>
    <t>Mesa de trabajo para definir lineamientos</t>
  </si>
  <si>
    <t>Lineamiento y soporte de socialización</t>
  </si>
  <si>
    <r>
      <rPr>
        <b/>
        <sz val="12"/>
        <rFont val="Arial"/>
        <family val="2"/>
      </rPr>
      <t>DGI</t>
    </r>
    <r>
      <rPr>
        <sz val="12"/>
        <rFont val="Arial"/>
        <family val="2"/>
      </rPr>
      <t xml:space="preserve">
Coordinación de Cobranzas</t>
    </r>
  </si>
  <si>
    <t>Puesta en producción de la solución tecnológica: 
a. (01) Un formato información de versión             FT-IIT-2180
b. (01) Un Acta de comité de gestión de Cambios de Tecnología del correspondiente software instalado y en producción</t>
  </si>
  <si>
    <t>OB4. Se identificaron  veintiún (21) expedientes en el “Inventario de bienes embargados” formato “FT-COT-5255”, sin actuaciones después de haber proferido la resolución de embargo, medida cautelar o el avalúo del bien , incumpliendo con las actividades posteriores a este acto administrativo, las cuales están establecidas en los procedimientos asociados al subproceso de  administración de Cartera, lo que evidencia falta de celeridad, que puede configurar la prescripción de la acción de cobro generando la pérdida de las obligaciones a cargo de los contribuyentes.</t>
  </si>
  <si>
    <t>21. Seguimiento a actuaciones oportunas y consecutivas sobre el 10% de los bienes registrados en el FT-COT-5255 (para el caso de la DSI Bogotá) y el 40% de los bienes registrados en el FT-COT-5255 (para los casos de las seccionales de Yopal, Sincelejo, Armenia y Pasto) donde se incluyan los 21 casos expuestos por ITRC</t>
  </si>
  <si>
    <t>1. Seleccionar la muestra
2. Revisión del formato FT-COT-5255 validando si las actuaciones están en norma y se ha dado impulso procesal. En caso de encontrar desviaciones, remitir alerta al funcionario competente para el ajuste de la actuación.
3. Consignar lo realizado en el informe y remitir a la Coord. de Cobranzas</t>
  </si>
  <si>
    <t>Informe trimestral en PDF del avance a la revisión de la muestra efectuada que contenga objetivo, metodología empleada, información puntual de expedientes revisados y conclusiones
4 informes por Dirección Seccional, en total 20 informes</t>
  </si>
  <si>
    <r>
      <rPr>
        <b/>
        <sz val="12"/>
        <rFont val="Arial"/>
        <family val="2"/>
      </rPr>
      <t>DGI</t>
    </r>
    <r>
      <rPr>
        <sz val="12"/>
        <rFont val="Arial"/>
        <family val="2"/>
      </rPr>
      <t xml:space="preserve">
Direcciones Seccionales de Bogota, Yopal, Sincelejo, Armenia y Pasto
Division de Cobranzas</t>
    </r>
  </si>
  <si>
    <t>INSP. 1707022417 
H 1,2,3,4
Reconocimiento de Carga</t>
  </si>
  <si>
    <t>RF1</t>
  </si>
  <si>
    <t xml:space="preserve">Hallazgo I. Fallas en el seguimiento y control por parte de la Dirección de Impuestos y Aduanas Nacionales - DIAN al cumplimiento de lo establecido en el procedimiento de Reconocimiento de carga Código PR-OA-0177 Versión 2 y en el artículo 73-1 de la Resolución 4240 de 2000.
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
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
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t>
  </si>
  <si>
    <t>ID del Riesgo de Corrupción :  RFC006 Direccionamiento de las actividades de control a la carga que ingresa al Territorio Aduanero Nacional (TAN) para beneficio propio o de terceros</t>
  </si>
  <si>
    <t>1. Iniciar el proyecto con la definición de  los requerimientos funcionales</t>
  </si>
  <si>
    <r>
      <rPr>
        <b/>
        <sz val="12"/>
        <rFont val="Arial"/>
        <family val="2"/>
      </rPr>
      <t>DGA</t>
    </r>
    <r>
      <rPr>
        <sz val="12"/>
        <rFont val="Arial"/>
        <family val="2"/>
      </rPr>
      <t xml:space="preserve">
NC- Subproceso Operación Aduanera
Subdirección de Operación Aduanera 
</t>
    </r>
  </si>
  <si>
    <t xml:space="preserve">2. Definir los requerimientos no funcionales </t>
  </si>
  <si>
    <r>
      <rPr>
        <b/>
        <sz val="12"/>
        <rFont val="Arial"/>
        <family val="2"/>
      </rPr>
      <t>DGA</t>
    </r>
    <r>
      <rPr>
        <sz val="12"/>
        <rFont val="Arial"/>
        <family val="2"/>
      </rPr>
      <t xml:space="preserve">
NC - Subproceso de innovación y Tecnología
Dirección de Gestión de Innovación y Tecnología </t>
    </r>
  </si>
  <si>
    <t xml:space="preserve">3. Iniciar el proceso de contratación </t>
  </si>
  <si>
    <t>4. Definir la priorización funcional de la implementación</t>
  </si>
  <si>
    <t xml:space="preserve">5. Definir un plan de trabajo de desarrollo de la solución tecnológica </t>
  </si>
  <si>
    <t xml:space="preserve">6. Aprobar o validar el plan de trabajo de la implementación de la solución tecnológica </t>
  </si>
  <si>
    <r>
      <rPr>
        <b/>
        <sz val="12"/>
        <rFont val="Arial"/>
        <family val="2"/>
      </rPr>
      <t>DGA</t>
    </r>
    <r>
      <rPr>
        <sz val="12"/>
        <rFont val="Arial"/>
        <family val="2"/>
      </rPr>
      <t xml:space="preserve">
NC- Subproceso Operación Aduanera
Subdirección de Operación Aduanera 
NC - Subproceso de innovación y Tecnología
Dirección de Gestión de Innovación y Tecnología 
ACTUALIZADO
30112021
REFORMULADO
09122022</t>
    </r>
  </si>
  <si>
    <t>7. Iniciar el desarrollo de la solución tecnológica.</t>
  </si>
  <si>
    <t>8. Iniciar la implementación de la solución tecnológica</t>
  </si>
  <si>
    <t>9. Poner en  producción la solución tecnológica</t>
  </si>
  <si>
    <t>10. Expedir memorando con los lineamientos para el perfilamiento de carga</t>
  </si>
  <si>
    <t>Elaborar y expedir un Memorando que contenga lineamientos para perfilamiento de carga</t>
  </si>
  <si>
    <t>Memorando Firmado</t>
  </si>
  <si>
    <r>
      <rPr>
        <b/>
        <sz val="12"/>
        <rFont val="Arial"/>
        <family val="2"/>
      </rPr>
      <t>DGA</t>
    </r>
    <r>
      <rPr>
        <sz val="12"/>
        <rFont val="Arial"/>
        <family val="2"/>
      </rPr>
      <t xml:space="preserve">
NC – Subproceso Operación Aduanera
Dirección de Gestión de Aduanas
Dirección de Gestión Organizacional
ACTUALIZADO
30112021
REFORMULADO
09122022</t>
    </r>
  </si>
  <si>
    <t>11. Expedir memorando con los lineamientos para el perfilamiento de carga</t>
  </si>
  <si>
    <t xml:space="preserve">Socializar el memorando en las Direcciones Seccionales  </t>
  </si>
  <si>
    <t>Listado de asistencia a la jornada de socialización</t>
  </si>
  <si>
    <r>
      <rPr>
        <b/>
        <sz val="12"/>
        <rFont val="Arial"/>
        <family val="2"/>
      </rPr>
      <t>DGA</t>
    </r>
    <r>
      <rPr>
        <sz val="12"/>
        <rFont val="Arial"/>
        <family val="2"/>
      </rPr>
      <t xml:space="preserve">
NC – Subproceso Operación Aduanera
Subdirección de Gestión de Comercio Exterior 
</t>
    </r>
  </si>
  <si>
    <t xml:space="preserve">12. Actualizar la matriz de riesgos del Proceso de Operación Aduanera </t>
  </si>
  <si>
    <t>Actualizar las matrices de operación aduanera.</t>
  </si>
  <si>
    <t xml:space="preserve">Matriz de Riesgos actualizada </t>
  </si>
  <si>
    <r>
      <rPr>
        <b/>
        <sz val="12"/>
        <rFont val="Arial"/>
        <family val="2"/>
      </rPr>
      <t>DGA</t>
    </r>
    <r>
      <rPr>
        <sz val="12"/>
        <rFont val="Arial"/>
        <family val="2"/>
      </rPr>
      <t xml:space="preserve">
NC – Subproceso Operación Aduanera
Subdirección de Operación Aduanera
Coordinación de Procesos y Riesgos Operacionales 
ACTUALIZADO
30112021
REFORMULADO
09122022</t>
    </r>
  </si>
  <si>
    <t>13.Establecer lineamientos para las Direcciones Seccionales en donde se indique la obligatoriedad de registrar los motivos de inmovilización de carga por mas de cinco (5) días</t>
  </si>
  <si>
    <t>Expedir oficio estableciendo lineamientos para que las Direcciones Seccionales en el acta de inmovilización de la carga registren los motivos por los cuales tomo más de los (5) días establecidos en la normatividad</t>
  </si>
  <si>
    <t>Oficio</t>
  </si>
  <si>
    <r>
      <rPr>
        <b/>
        <sz val="12"/>
        <rFont val="Arial"/>
        <family val="2"/>
      </rPr>
      <t>DGA</t>
    </r>
    <r>
      <rPr>
        <sz val="12"/>
        <rFont val="Arial"/>
        <family val="2"/>
      </rPr>
      <t xml:space="preserve">
DS- Subproceso Operación Aduanera
Subdirección de Gestión de Comercio Exterior
ACTUALIZADO
30112021
REFORMULADO
09122022</t>
    </r>
  </si>
  <si>
    <t>14. Realizar seguimiento mensual del (5%) dando cumplimiento del oficio mencionado en la acción 2 de este plan</t>
  </si>
  <si>
    <t>Realizar el control y seguimiento establecido en la oportunidad prevista</t>
  </si>
  <si>
    <t>Informe de seguimiento</t>
  </si>
  <si>
    <r>
      <rPr>
        <b/>
        <sz val="12"/>
        <rFont val="Arial"/>
        <family val="2"/>
      </rPr>
      <t>DGA</t>
    </r>
    <r>
      <rPr>
        <sz val="12"/>
        <rFont val="Arial"/>
        <family val="2"/>
      </rPr>
      <t xml:space="preserve">
DS- Subproceso Operación Aduanera
Direcciones Seccionales de Aduanas de Barranquilla, Bogota y Cartagena</t>
    </r>
  </si>
  <si>
    <t xml:space="preserve">15. Expedir Memorando con el lineamiento para adoptar medidas cautelares (artículo 597 Decreto 1165 de 2019) independientemente de la cuantía del avalúo de la mercancía. </t>
  </si>
  <si>
    <t xml:space="preserve">Expedición de memorando y socialización del mismo a los funcionarios de las Divisiones competentes. </t>
  </si>
  <si>
    <r>
      <rPr>
        <b/>
        <sz val="12"/>
        <rFont val="Arial"/>
        <family val="2"/>
      </rPr>
      <t>DGA</t>
    </r>
    <r>
      <rPr>
        <sz val="12"/>
        <rFont val="Arial"/>
        <family val="2"/>
      </rPr>
      <t xml:space="preserve">
DS - Subproceso Operación Aduanera
Dirección Seccional de Aduanas de Bogotá
ACTUALIZADO
30112021
REFORMULADO 
09122022
</t>
    </r>
  </si>
  <si>
    <t>16. 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t>
  </si>
  <si>
    <t xml:space="preserve">Realizar capacitaciones  del procedimiento PR-FI-0156 en cada una de las Direcciones Seccionales.  </t>
  </si>
  <si>
    <t>Informe capacitaciones</t>
  </si>
  <si>
    <t>17. Realizar seguimiento mensual de muestras aleatorias de por lo menos el (5%) de los documentos soportes para la movilización de la carga</t>
  </si>
  <si>
    <t>18.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</si>
  <si>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Solicitar mediante PST la creación de una carpeta pública en un servidor bajo el dominio, gestión y control de la Subdirección de Gestión de Tecnología de Información y Telecomunicaciones. 
En la solicitud:
a) Enviar el listado de los funcionarios coordinadores del reconocimiento de carga (aproximadamente diez).
b) Especificar los permisos a otorgar a los funcionarios coordinadores (lectura y escritura) para el acceso a la carpeta pública.
c) Solicitar mover a la nueva carpeta todos los archivos vigentes e históricos relacionados con la base de datos de macroperfilamiento de carga</t>
  </si>
  <si>
    <t xml:space="preserve">Número de Solicitud PST </t>
  </si>
  <si>
    <r>
      <t xml:space="preserve">DGA
</t>
    </r>
    <r>
      <rPr>
        <sz val="12"/>
        <rFont val="Arial"/>
        <family val="2"/>
      </rPr>
      <t>Dirección Seccional de Aduanas Bogotá
GIT Asistencia Tecnologica</t>
    </r>
  </si>
  <si>
    <t>19.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</si>
  <si>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Crear carpeta  en el servidor central para los coordinadores de carga y trafico postal de la Dirección Seccional de Impuestos y Aduanas Bogotá.</t>
  </si>
  <si>
    <t>Carpeta pública en servidor de nivel central</t>
  </si>
  <si>
    <r>
      <rPr>
        <b/>
        <sz val="12"/>
        <rFont val="Arial"/>
        <family val="2"/>
      </rPr>
      <t>DGA</t>
    </r>
    <r>
      <rPr>
        <sz val="12"/>
        <rFont val="Arial"/>
        <family val="2"/>
      </rPr>
      <t xml:space="preserve">
Subdirección de Gestión de Tecnologías de la Información y las Telecomunicaciones
Coordinación de Infraestructura Tecnológica
ACTUALIZADO
30112021
REFORMULADO 
09122022</t>
    </r>
  </si>
  <si>
    <t>20.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</si>
  <si>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Migrar la información de la base de datos de macroperfilamiento de la Dirección Seccional de Impuestos y Aduanas Bogotá a la carpeta del servidor de nivel central.</t>
  </si>
  <si>
    <t>Información migrada</t>
  </si>
  <si>
    <r>
      <rPr>
        <b/>
        <sz val="12"/>
        <rFont val="Arial"/>
        <family val="2"/>
      </rPr>
      <t>DGA</t>
    </r>
    <r>
      <rPr>
        <sz val="12"/>
        <rFont val="Arial"/>
        <family val="2"/>
      </rPr>
      <t xml:space="preserve">
Subdirección de Gestión de Tecnologías de la Información y las Telecomunicaciones
Coordinación de Infraestructura Tecnológica
Dirección de Impuestos y Aduanas Bogotá
GIT Asistencia Tecnologica
ACTUALIZADO
30112021
REFORMULADO 
09122022</t>
    </r>
  </si>
  <si>
    <t>21. 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t>
  </si>
  <si>
    <t>Emitir memorando con las instrucciones precisas respecto al uso seguro de la información, acorde con la normatividad interna y externa vigentes y, con las políticas de seguridad de la información de la DIAN.</t>
  </si>
  <si>
    <r>
      <rPr>
        <b/>
        <sz val="12"/>
        <rFont val="Arial"/>
        <family val="2"/>
      </rPr>
      <t>DGA</t>
    </r>
    <r>
      <rPr>
        <sz val="12"/>
        <rFont val="Arial"/>
        <family val="2"/>
      </rPr>
      <t xml:space="preserve">
Dirección Seccional de Aduanas Bogotá
GIT Asistencia Tecnologica
ACTUALIZADO
30112021
REFORMULADO 
09122022</t>
    </r>
  </si>
  <si>
    <t xml:space="preserve">22. Realizar acuerdos de confidencialidad a los funcionarios que tendran acceso a la carpeta pública. </t>
  </si>
  <si>
    <t xml:space="preserve">Realizar acuerdos de confidencialidad a los funcionarios que tendran acceso a la carpeta pública. </t>
  </si>
  <si>
    <t>Informe de los acuerdos de confidencialidad suscritos</t>
  </si>
  <si>
    <t xml:space="preserve">23. Realizar acuerdos de confidencialidad a los funcionarios que tendran acceso a la carpeta pública. </t>
  </si>
  <si>
    <t>Enviar los Acuerdos de Confidencialidad de los funcionarios coordinadores de reconocimiento de carga, debidamente suscritos, a la Coordinación de Historias Laborales.</t>
  </si>
  <si>
    <t>Oficio-Documento de entrega de los Acuerdos de confidencialidad a la Coordinación de Historias Laborales.</t>
  </si>
  <si>
    <t xml:space="preserve">24. Realizar verificación de los roles asignados a los funcionarios de la planta de personal de la División y GIT Control Carga y enviar solicitud de actualización. </t>
  </si>
  <si>
    <t>Solicitar a la Subdirección de Gestión de Tecnología la actualización de los roles de los sistemas de información, cumpliendo lo establecido en el procedimiento PR-SI-142.</t>
  </si>
  <si>
    <t xml:space="preserve">Solicitud a la Subdirección de Gestión de Tecnología con el listado actualizado de roles para ser depurado. </t>
  </si>
  <si>
    <t>25. Realizar la actualización de los roles asignados en los sistemas de información, de acuerdo al listado suministrado por las Direcciones Seccionales</t>
  </si>
  <si>
    <t>Realizar la actualización de los roles asignados en los sistemas de información, de acuerdo al listado suministrado por las Direcciones Seccionales</t>
  </si>
  <si>
    <t>Reporte de asignación de roles actualizado</t>
  </si>
  <si>
    <r>
      <rPr>
        <b/>
        <sz val="12"/>
        <rFont val="Arial"/>
        <family val="2"/>
      </rPr>
      <t>DGA</t>
    </r>
    <r>
      <rPr>
        <sz val="12"/>
        <rFont val="Arial"/>
        <family val="2"/>
      </rPr>
      <t xml:space="preserve">
NC - Subproceso Innovación y Tecnología
Subdirección de Gestión de Tecnologías de la Información y las Telecomunicaciones
ACTUALIZADO
30112021
REFORMULADO
09122022</t>
    </r>
  </si>
  <si>
    <t>INSP. 1707022418 
H 1,2,3,4,5,6,7
Tránsito Aduanero</t>
  </si>
  <si>
    <t>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
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
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hallazgo VII. Autorizaciones de tránsitos aduaneros nacionales en la Dirección Seccional de Impuestos y Aduanas de Buenaventura sin el cumplimiento de requisitos, en contravía de lo establecido en el procedimiento PR-OA-0178 “Autorización de tránsito</t>
  </si>
  <si>
    <t>ID del Riesgo de Corrupción :  RFC 1. Direccionamiento de las actividades relacionadas con tránsito aduanero nacional para beneficio propio o de terceros</t>
  </si>
  <si>
    <t>1. 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t>
  </si>
  <si>
    <t>Elaborar plan de trabajo con la participación de las áreas involucradas.</t>
  </si>
  <si>
    <r>
      <rPr>
        <b/>
        <sz val="12"/>
        <rFont val="Arial"/>
        <family val="2"/>
      </rPr>
      <t>DGA</t>
    </r>
    <r>
      <rPr>
        <sz val="12"/>
        <rFont val="Arial"/>
        <family val="2"/>
      </rPr>
      <t xml:space="preserve">
NC - Subproceso Seguridad de la Información
Oficina de Seguridad de la Información
ACTUALIZADO
30112021</t>
    </r>
  </si>
  <si>
    <t>2. Realizar seguimiento a las tareas del plan de trabajo.</t>
  </si>
  <si>
    <t>Realizar seguimiento a las tareas del plan de trabajo.</t>
  </si>
  <si>
    <t>Reunión seguimiento</t>
  </si>
  <si>
    <r>
      <rPr>
        <b/>
        <sz val="12"/>
        <rFont val="Arial"/>
        <family val="2"/>
      </rPr>
      <t>DGA</t>
    </r>
    <r>
      <rPr>
        <sz val="12"/>
        <rFont val="Arial"/>
        <family val="2"/>
      </rPr>
      <t xml:space="preserve">
NC - Subproceso Seguridad de la Información
Oficina de Seguridad de la Información
NC - Subproceso Comunicaciones
Oficina de Comunicaciones
NC - Subproceso Innovación y Tecnología
Subdirección de Gestión de Tecnologías de Información y Telecomunicaciones
NC - Subproceso Desarrollo del Talento Humano
Subdirección Escuela de Impuestos y Aduanas
ACTUALIZADO
30112021</t>
    </r>
  </si>
  <si>
    <t>3. 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t>
  </si>
  <si>
    <t>Elaborar documento con lineamiento y socializarlo</t>
  </si>
  <si>
    <t>Lineamiento socializado</t>
  </si>
  <si>
    <t>4. Realizar seguimiento a la información, definiciones y acciones tomadas por la Subdirección de Gestión de Tecnología de Información y Telecomunicaciones-SGTIT en relación con las herramientas de soporte no corporativas (“aplicativos no corporativos o huérfanos”).</t>
  </si>
  <si>
    <t>Realizar seguimiento</t>
  </si>
  <si>
    <t>Seguimiento</t>
  </si>
  <si>
    <r>
      <rPr>
        <b/>
        <sz val="12"/>
        <rFont val="Arial"/>
        <family val="2"/>
      </rPr>
      <t>DGA</t>
    </r>
    <r>
      <rPr>
        <sz val="12"/>
        <rFont val="Arial"/>
        <family val="2"/>
      </rPr>
      <t xml:space="preserve">
NC - Subproceso Seguridad de la Información
Oficina de Seguridad de la Información
NC - Subproceso Innovación y Tecnología
Subdirección de Gestión de Tecnología de Información y Telecomunicaciones
ACTUALIZADO
30112021</t>
    </r>
  </si>
  <si>
    <t>5. Utilizar el sistema informático electrónico de Tránsito Aduanero para el control de las autorizaciones de los tránsitos</t>
  </si>
  <si>
    <t>Registrar la totalidad de las autorizaciones de los tránsitos a través del SIE de tránsito</t>
  </si>
  <si>
    <t>Reportes generados por el SIE transito</t>
  </si>
  <si>
    <r>
      <rPr>
        <b/>
        <sz val="12"/>
        <rFont val="Arial"/>
        <family val="2"/>
      </rPr>
      <t>DGA</t>
    </r>
    <r>
      <rPr>
        <sz val="12"/>
        <rFont val="Arial"/>
        <family val="2"/>
      </rPr>
      <t xml:space="preserve">
DS - Subproceso Operación Aduanera
Direcciones Seccionales de impuestos y Aduanas y de Aduanas
ACTUALIZADO
30112021</t>
    </r>
  </si>
  <si>
    <t>6. Iniciar el proyecto con la definición de  los requerimientos funcionales</t>
  </si>
  <si>
    <r>
      <rPr>
        <b/>
        <sz val="12"/>
        <rFont val="Arial"/>
        <family val="2"/>
      </rPr>
      <t>DGA</t>
    </r>
    <r>
      <rPr>
        <sz val="12"/>
        <rFont val="Arial"/>
        <family val="2"/>
      </rPr>
      <t xml:space="preserve">
NC – Subproceso Operación Aduanera
Subdirección de Operación Aduanera
</t>
    </r>
  </si>
  <si>
    <t xml:space="preserve">7. Definir los requerimientos no funcionales </t>
  </si>
  <si>
    <r>
      <rPr>
        <b/>
        <sz val="12"/>
        <rFont val="Arial"/>
        <family val="2"/>
      </rPr>
      <t>DGA</t>
    </r>
    <r>
      <rPr>
        <sz val="12"/>
        <rFont val="Arial"/>
        <family val="2"/>
      </rPr>
      <t xml:space="preserve">
NC - Subproceso Innovación y Tecnología
Dirección de Gestión de Innovación y Tecnología
</t>
    </r>
  </si>
  <si>
    <t>8. Definir la priorización funcional de la implementación</t>
  </si>
  <si>
    <t xml:space="preserve">9. Definir un plan de trabajo de desarrollo de la solución tecnológica </t>
  </si>
  <si>
    <t xml:space="preserve">10. Aprobar o validar el plan de trabajo de la implementación de la solución tecnológica </t>
  </si>
  <si>
    <r>
      <rPr>
        <b/>
        <sz val="12"/>
        <rFont val="Arial"/>
        <family val="2"/>
      </rPr>
      <t>DGA</t>
    </r>
    <r>
      <rPr>
        <sz val="12"/>
        <rFont val="Arial"/>
        <family val="2"/>
      </rPr>
      <t xml:space="preserve">
NC – Subproceso Operación Aduanera
Subdirección de Operación Aduanera
NC - Subproceso Innovación y Tecnología
Dirección de Gestión de Innovación y Tecnología
</t>
    </r>
  </si>
  <si>
    <t>11. Iniciar el desarrollo de la solución tecnológica.</t>
  </si>
  <si>
    <t xml:space="preserve">1. Verificación   del  2%  por parte del jefe de Operación Aduanera o a quien corresponda  del  correcto diligenciamiento de las actas de diligencia y verificar que las mismas cuenten con su respectivo auto comisorio para las operaciones de Transito Aduanero Internacional y/o cabotaje. </t>
  </si>
  <si>
    <t xml:space="preserve">1.  Verificar que las actuaciones de los funcionarios se encuentren de conformidad con las actas de diligencia vs.  los autos comisorios.
</t>
  </si>
  <si>
    <t xml:space="preserve">Acta de verificación trimestral de actas de diligencia Vs. autos comisorios.
</t>
  </si>
  <si>
    <r>
      <rPr>
        <b/>
        <sz val="12"/>
        <rFont val="Arial"/>
        <family val="2"/>
      </rPr>
      <t>DGA</t>
    </r>
    <r>
      <rPr>
        <sz val="12"/>
        <rFont val="Arial"/>
        <family val="2"/>
      </rPr>
      <t xml:space="preserve">
NC – Subproceso Operación Aduanera
Direcciones Seccionales de Impuestos y Aduanas y Direcciones Seccionales de Aduanas
Divisiones de  Operaciòn Aduanera
Divisiones de transito y carga o a quien corresponda.</t>
    </r>
  </si>
  <si>
    <t>Seguimiento semestral del 2% por parte de la Subdirección de Operación Aduanera a las actuaciones  sobre los Documentos de los DTAI y/o cabotajes.</t>
  </si>
  <si>
    <t xml:space="preserve">  informes semestrales sobre las inconsistencias encontradas o informe de no inconsistencias                                                    </t>
  </si>
  <si>
    <t xml:space="preserve">
Informe semestral de los resultados del seguimiento y gestiòn de inconsistencia, si hay lugar.</t>
  </si>
  <si>
    <r>
      <rPr>
        <b/>
        <sz val="12"/>
        <rFont val="Arial"/>
        <family val="2"/>
      </rPr>
      <t>DGA</t>
    </r>
    <r>
      <rPr>
        <sz val="12"/>
        <rFont val="Arial"/>
        <family val="2"/>
      </rPr>
      <t xml:space="preserve">
NC – Subproceso Operación Aduanera
Subdirección de Operación Aduanera</t>
    </r>
  </si>
  <si>
    <t xml:space="preserve">Actualizar el procedimiento PR­-OA­0178 “Autorización de Tránsito Aduanero Nacional “ </t>
  </si>
  <si>
    <t xml:space="preserve">Revisar y actualizar el procedimiento PR­-OA­-0178 “Autorización de Tránsito Aduanero Nacional “ </t>
  </si>
  <si>
    <r>
      <rPr>
        <b/>
        <sz val="12"/>
        <rFont val="Arial"/>
        <family val="2"/>
      </rPr>
      <t>DGA</t>
    </r>
    <r>
      <rPr>
        <sz val="12"/>
        <rFont val="Arial"/>
        <family val="2"/>
      </rPr>
      <t xml:space="preserve">
NC – Subproceso Operación Aduanera
Subdirección de Operación Aduanera
Coordinación de Organización y Gestión de Calidad</t>
    </r>
  </si>
  <si>
    <t xml:space="preserve">Actualizar la matriz de riesgos del Proceso de Operación Aduanera </t>
  </si>
  <si>
    <t>Actualizar las matriz de operación aduanera.</t>
  </si>
  <si>
    <r>
      <rPr>
        <b/>
        <sz val="12"/>
        <rFont val="Arial"/>
        <family val="2"/>
      </rPr>
      <t>DGA</t>
    </r>
    <r>
      <rPr>
        <sz val="12"/>
        <rFont val="Arial"/>
        <family val="2"/>
      </rPr>
      <t xml:space="preserve">
NC – Subproceso Operación Aduanera
Subdirección de Operación Aduanera
Coordinación de Procesos y Riesgos Operacionales</t>
    </r>
  </si>
  <si>
    <t xml:space="preserve">Colocar en producción el servicio Informático Electrónico de Tránsito Aduanero (MUISCA) a nivel Nacional </t>
  </si>
  <si>
    <t>Implementación del servicio</t>
  </si>
  <si>
    <t>Servicio implementado</t>
  </si>
  <si>
    <r>
      <rPr>
        <b/>
        <sz val="12"/>
        <rFont val="Arial"/>
        <family val="2"/>
      </rPr>
      <t>DGA</t>
    </r>
    <r>
      <rPr>
        <sz val="12"/>
        <rFont val="Arial"/>
        <family val="2"/>
      </rPr>
      <t xml:space="preserve">
NC - Subproceso Innovación y Tecnología
Subdirección de Gestión de Tecnología de Información y Telecomunicaciones
NC - Subproceso Operación Aduanera
Subdirección de Gestión de Comercio Exterior
ACTUALIZADO
30112021</t>
    </r>
  </si>
  <si>
    <t>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t>
  </si>
  <si>
    <t>Capacitación realizada</t>
  </si>
  <si>
    <t>Lista de asistencia a capacitación</t>
  </si>
  <si>
    <r>
      <rPr>
        <b/>
        <sz val="12"/>
        <rFont val="Arial"/>
        <family val="2"/>
      </rPr>
      <t>DGA</t>
    </r>
    <r>
      <rPr>
        <sz val="12"/>
        <rFont val="Arial"/>
        <family val="2"/>
      </rPr>
      <t xml:space="preserve">
NC – Subproceso Operación Aduanera
División Gestión Control Carga
</t>
    </r>
  </si>
  <si>
    <t>INSP. 1707022428
H 1,2,3
Verificación al control de mantenimiento de requisitos y obligaciones a los operadores de
tráfico postal y envíos urgentes</t>
  </si>
  <si>
    <t xml:space="preserve">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t>
  </si>
  <si>
    <t>ID del Riesgo de Corrupción :  RFC 1. Discrecionalidad en la verificación al mantenimiento y control de los requisitos y obligaciones de los operadores de tráfico postal y envíos urgentes</t>
  </si>
  <si>
    <t xml:space="preserve">Establecer visitas  específicas  de  control  al  mantenimiento  de  requisitos, bajo los lineamientos del procedimiento establecido para tal fin. </t>
  </si>
  <si>
    <t>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t>
  </si>
  <si>
    <t>Informe de Visita</t>
  </si>
  <si>
    <r>
      <rPr>
        <b/>
        <sz val="12"/>
        <rFont val="Arial"/>
        <family val="2"/>
      </rPr>
      <t>DGA</t>
    </r>
    <r>
      <rPr>
        <sz val="12"/>
        <rFont val="Arial"/>
        <family val="2"/>
      </rPr>
      <t xml:space="preserve">
DS -  Subproceso Operación Aduanera
Direcciones Seccionales de Aduanas de:
Medellín, Barranquilla, Bogotá y Cali
ACTUALIZADO
30112021
REFORMULADO
09122022</t>
    </r>
  </si>
  <si>
    <t>Seguimiento  a  que la información de los  operadores  de  tráfico  postal  y  envíos  urgentes  que  hayan tenido incumplimiento de los requisitos y/o obligaciones, sea remitida al área competente.</t>
  </si>
  <si>
    <t>Verificar posteriormente a las visitas de mantenimiento de requisitos, el envío a las áreas competentes de la información de presuntos hallazgos o incumplimientos.</t>
  </si>
  <si>
    <t xml:space="preserve">Cuadro de seguimiento </t>
  </si>
  <si>
    <r>
      <rPr>
        <b/>
        <sz val="12"/>
        <rFont val="Arial"/>
        <family val="2"/>
      </rPr>
      <t>DGA</t>
    </r>
    <r>
      <rPr>
        <sz val="12"/>
        <rFont val="Arial"/>
        <family val="2"/>
      </rPr>
      <t xml:space="preserve">
NC – Subproceso Operación Aduanera
Subdirección de Registro y Control Aduanero
ACTUALIZADO
30112021
REFORMULADO
09122022</t>
    </r>
  </si>
  <si>
    <t>Realizar control sobre la declaración consolidada de pagos de los intermediarios de trafico postal y envios urgentes.</t>
  </si>
  <si>
    <t>Emitir lineamiento a las direcciones seccionales para la verificación y  control  a  las declaraciones  consolidadas  de  pago de los intermediarios de trafico postal y envios urgentes.</t>
  </si>
  <si>
    <t>documento de lineamientos</t>
  </si>
  <si>
    <r>
      <rPr>
        <b/>
        <sz val="12"/>
        <rFont val="Arial"/>
        <family val="2"/>
      </rPr>
      <t>DGA</t>
    </r>
    <r>
      <rPr>
        <sz val="12"/>
        <rFont val="Arial"/>
        <family val="2"/>
      </rPr>
      <t xml:space="preserve">
NC – Subproceso Operación Aduanera
Subdirección de Operación Aduanera
ACTUALIZADO
30112021
REFORMULADO
09122022</t>
    </r>
  </si>
  <si>
    <t>Tomar como insumo la información que se encuentra en los expedientes que soportaron el 
cumplimiento  de  requisitos  para  la  inscripción  y  habilitación  de  los Operadores  de  Tráfico 
Postal y Envíos Urgentes, para la realización de las visitas de mantenimiento de requisitos, los cuales deben seguir cumpliendo  para mantener su registro.</t>
  </si>
  <si>
    <t>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t>
  </si>
  <si>
    <t>Procedimiento PR-GM-414 “Verificación al control al mantenimiento de requisitos a operadores de comercio exterior y obligados aduaneros” actualizado</t>
  </si>
  <si>
    <t>Capacitación, inducción y reinducción de las actividades que se deben ejecutar en el desarrollo de las visitas de control de mantenimiento de requisitos.</t>
  </si>
  <si>
    <t>Fortalecer las capacitaciones a  los responsables de la realización de las visitas de mantenimiento de requisitos, con el fin de que se de aplicabilidad al procedimiento PR-GM-414 y los anexos del mismo</t>
  </si>
  <si>
    <t>Lista de asistencia a la capacitación y presentación</t>
  </si>
  <si>
    <t>Evaluar y validar el  cumplimiento  de  lo  establecido  en  el  procedimiento  “PR­GM­0414,  Control  al Mantenimiento de Requisitos a Operadores de Comercio Exterior y Obligados Aduaneros”, en cuanto a que  las visitas se deben desarrollar dando cumplimiento a cada una de las 
actividades  que  en  éste  se  establecieron  para  dar  estandarización  y  orden  secuencial  al desarrollo de la diligencia de visita y generar un margen de confianza al resultado de esta.</t>
  </si>
  <si>
    <t>Revisar aleatoriamente los informes de visitas de mantenimiento de requisitos realizadas, en cuanto al cumplimiento del procedimiento y a su contenido.</t>
  </si>
  <si>
    <t>Listado de selección</t>
  </si>
  <si>
    <t xml:space="preserve">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t>
  </si>
  <si>
    <t>Informe de verificación de las visitas seleccionadas</t>
  </si>
  <si>
    <t xml:space="preserve">Listado de selección </t>
  </si>
  <si>
    <t>Adecuación de los servicios informaticos para la verificacion del documento de transporte versus  el formato "Detalle declaración consolidada de pago".  (F1084)</t>
  </si>
  <si>
    <t xml:space="preserve">Ajustar las validaciones del formato 1084 " Detalle declaración consolidada de pago" para facilitar el control de las guias presentadas para pago.  </t>
  </si>
  <si>
    <t>correo electrónico de confirmación de puesta en producción del ajuste solicitado</t>
  </si>
  <si>
    <t>Desarrollar mejores prácticas que permitan tener mayor eficiencia en los resultados de las visitas realizadas.</t>
  </si>
  <si>
    <t xml:space="preserve">Realizar mesas de trabajo de retroalimentación semestral de los casos o situaciones mas representantivas o de mayor impacto </t>
  </si>
  <si>
    <t>Planilla de asistencia y presentación de los temas tratados</t>
  </si>
  <si>
    <r>
      <rPr>
        <b/>
        <sz val="12"/>
        <rFont val="Arial"/>
        <family val="2"/>
      </rPr>
      <t>DGA</t>
    </r>
    <r>
      <rPr>
        <sz val="12"/>
        <rFont val="Arial"/>
        <family val="2"/>
      </rPr>
      <t xml:space="preserve">
DS- Subproceso Operación Aduanera
Dirección Seccional de Aduanas de Bogotá  
ACTUALIZADO
30112021</t>
    </r>
  </si>
  <si>
    <r>
      <rPr>
        <b/>
        <sz val="12"/>
        <rFont val="Arial"/>
        <family val="2"/>
      </rPr>
      <t>DGA</t>
    </r>
    <r>
      <rPr>
        <sz val="12"/>
        <rFont val="Arial"/>
        <family val="2"/>
      </rPr>
      <t xml:space="preserve">
DS - Subproceso Operación Aduanera
Dirección Seccional de Aduanas de Cali
ACTUALIZADO
30112021
REFORMULADO
09122022
</t>
    </r>
  </si>
  <si>
    <t xml:space="preserve">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t>
  </si>
  <si>
    <r>
      <rPr>
        <b/>
        <sz val="12"/>
        <rFont val="Arial"/>
        <family val="2"/>
      </rPr>
      <t>DGA</t>
    </r>
    <r>
      <rPr>
        <sz val="12"/>
        <rFont val="Arial"/>
        <family val="2"/>
      </rPr>
      <t xml:space="preserve">
DS - Subproceso Operación Aduanera
Dirección Seccional de Aduanas de Barranquilla
ACTUALIZADO
30112021
REFORMULADO
09122022</t>
    </r>
  </si>
  <si>
    <r>
      <rPr>
        <b/>
        <sz val="12"/>
        <rFont val="Arial"/>
        <family val="2"/>
      </rPr>
      <t>DGA</t>
    </r>
    <r>
      <rPr>
        <sz val="12"/>
        <rFont val="Arial"/>
        <family val="2"/>
      </rPr>
      <t xml:space="preserve">
DS - Subproceso Operación Aduanera
Dirección Seccional de Aduanas de Medellín
ACTUALIZADO
30112021
REFORMULADO
09122022</t>
    </r>
  </si>
  <si>
    <t xml:space="preserve">Adecuación de los servicios informaticos para el control del correcto diligenciando del formato 1167 - Unidad de Carga. </t>
  </si>
  <si>
    <t>Ajustar  el formato 1167 permitiendo que la informarción de la casilla "subpartida" se refleje en el sistema.</t>
  </si>
  <si>
    <t>Adecuación de los servicios informaticos para la generación de reportes</t>
  </si>
  <si>
    <t>Ajuste e implementacion de reportes que permitan realizar control de trazabilidad de las guias de tráfico postal para realizar control concurrente y posterior de la modalidad</t>
  </si>
  <si>
    <t>Adecuación de los servicios informaticos para el correcto pago del arancel</t>
  </si>
  <si>
    <t xml:space="preserve">Ajuste e Implementación de validaciones para el correcto pago de aranceles de acuerdo con la subpartida </t>
  </si>
  <si>
    <t xml:space="preserve">Ajuste e Implementación de validaciones para el correcto pago de aranceles de acuerdo con los acuerdos comerciales  </t>
  </si>
  <si>
    <t xml:space="preserve">Adecuación de los servicios informáticos para facilitar el diligenciamiento del acta de diligencia </t>
  </si>
  <si>
    <t xml:space="preserve">Ajuste del acta de diligencia para agilizar el reconocimiento de mercancías de tráfico postal y envíos urgentes.   </t>
  </si>
  <si>
    <t>TECNOLÓGICO ADUANERO</t>
  </si>
  <si>
    <t>0304-RG 1
RFC1
0307-RG2
RFC1
00307-RG2
RFC2</t>
  </si>
  <si>
    <t>TECNOLÓGICO ADUANERO
Insp. 17070304: Hallazgo I. El Usuario aduanero C.i. Pacific Metal internacional S.A fue autorizado sin la verificación de fondo y debida sustanciación. Lo anterior se evidencia en las inconsistencias presentadas en los documentos aportados en la solicitud de registro aduanero.
Insp. 17070307: ID del hallazgo I. Se dio levante de mercancías sin el cumplimiento de los requisitos establecidos por la ley, lo que se evidencia en las actas de inspección que fueron actuadas por inspectores inexistentes, actas de inspección realizadas sin la debida autorización y actas de inspección con errores en su diligenciamiento, generando incertidumbre frente al conocimiento real de la mercancía que ingresa al TAN.		
ID del hallazgo II. Los depósitos están entregando mercancías sin verificar los resultados totales o parciales de la diligencia efectuada por el funcionario aduanero, los cuales se reflejan en el acta de inspección, a la cual no tienen acceso. Así mismo, los depósitos entregan mercancías sin verificar la autenticidad del acta de inspección, generando incertidumbre frente al conocimiento real de la mercancía que ingresa al TAN.	
Insp. 17070333: Existe discrecionalidad en la verificación de los requisitos de tráfico postal y Envíos Urgentes (TP y EU), evidenciado en: a) incumplimiento de los criterios establecidos; b) manualidad en actividades; c) falta de seguridad e integridad de la información: d) debilidades en la supervisión y seguimiento e) deficiente uso de la información anticipada; y f) concentración de funcionaes en el rol de reconocedor de carga, incumpliendo lo establecido en el artículo 73 y 73-1 de la Resolución 4240 de 2000, el procedimiento Tráfico Postal y Envíos Urgentes PR-OA-0176 y el Protocolo DIAN - POLFA para carga, tráfico postal y envíos urgentes del 12 de junio de 2015, generando baja eficiencia en el reconocimiento, movilizaciones inoportunas, ingreso de carga al territorio aduanero bajo la modalidad de trafico postal y envíos urgentes sin el cumplimiento de los requisitos e incumplimiento de la decisión tomada por la DIAN en el reconocimiento.</t>
  </si>
  <si>
    <t xml:space="preserve">1. Solución tecnológica del Proyecto de Desaduanamiento que mitiguen los siguientes riegos:
Los sistemas de información usados en operación aduanera son vulnerables
a. Actas informales y/o incompletas:
-- Reparto automático con control de variables.
-- Consulta del reparto por parte de los depósitos
-- Validación de funcionarios con el sistema de personal (que esté activo, pertenezca al área y que tenga asignada la actuación)
2. Implementación del sistema de riesgos transversal en todos los procesos aduaneros incluido Tráfico Postal
3. Sistema que permita la trazabilidad desde la solicitud hasta la entrega del acto administrativo de habilitación, inscripción y/o autorización del registro </t>
  </si>
  <si>
    <t>Estrategia de digitalización del proyecto</t>
  </si>
  <si>
    <r>
      <rPr>
        <b/>
        <sz val="12"/>
        <rFont val="Arial"/>
        <family val="2"/>
      </rPr>
      <t>DGA</t>
    </r>
    <r>
      <rPr>
        <sz val="12"/>
        <rFont val="Arial"/>
        <family val="2"/>
      </rPr>
      <t xml:space="preserve">
NC - Subproceso Innovación y Tecnología
Subdirección de Innovación y Proyectos
NC – Subproceso Operación Aduanera
Dirección de Gestión de Aduanas
Subdirección de Operación Aduanera
ACTUALIZADO
30112021</t>
    </r>
  </si>
  <si>
    <r>
      <rPr>
        <b/>
        <sz val="12"/>
        <rFont val="Arial"/>
        <family val="2"/>
      </rPr>
      <t>DGA</t>
    </r>
    <r>
      <rPr>
        <sz val="12"/>
        <rFont val="Arial"/>
        <family val="2"/>
      </rPr>
      <t xml:space="preserve">
NC - Subproceso Innovación y Tecnología
Subdirección de Innovación y Proyectos
</t>
    </r>
  </si>
  <si>
    <t>10. Coordinar por parte de la Dirección Seccional capacitación  a los jefes de área sobre el procedimiento PR-IIT-0455 "Gestión de accesos"</t>
  </si>
  <si>
    <t xml:space="preserve">Formato asistencia a capacitación sobre el procedimiento </t>
  </si>
  <si>
    <t xml:space="preserve">Capacitar a los jefes de área
</t>
  </si>
  <si>
    <r>
      <rPr>
        <b/>
        <sz val="12"/>
        <rFont val="Arial"/>
        <family val="2"/>
      </rPr>
      <t>DGA</t>
    </r>
    <r>
      <rPr>
        <sz val="12"/>
        <rFont val="Arial"/>
        <family val="2"/>
      </rPr>
      <t xml:space="preserve">
DS – Subproceso Operación Aduanera
Direcciones Seccionales a nivel nacional
ACTUALIZADO
30112021</t>
    </r>
  </si>
  <si>
    <t xml:space="preserve">11. Gestionar cruce semestral por parte del jefe de Operación Aduanera o quien haga sus veces, del 2% de lo reportado por el sistema de roles emitido por Tecnología y la información sobre la gestión de roles de la Dirección Seccional teniendo en cuenta la situación administrativa, según corresponda.
 </t>
  </si>
  <si>
    <t>Informe de inconsistencias como resultado del control permanente de roles  y gestión, si hay lugar.</t>
  </si>
  <si>
    <t>1. Informe de inconsistencia.
2. Informar de no existir inconsistencia.</t>
  </si>
  <si>
    <r>
      <rPr>
        <b/>
        <sz val="12"/>
        <rFont val="Arial"/>
        <family val="2"/>
      </rPr>
      <t>DGA</t>
    </r>
    <r>
      <rPr>
        <sz val="12"/>
        <rFont val="Arial"/>
        <family val="2"/>
      </rPr>
      <t xml:space="preserve">
DS – Subproceso Operación Aduanera
Direcciones Seccionales
 División de Operación Aduanera
</t>
    </r>
  </si>
  <si>
    <t>12. Realizar verificación del  2% trimestral por parte del jefe de Operación Aduanera o a quien haga sus veces corresponda del correcto diligenciamiento de las actas de diligencia y actas de inspección.</t>
  </si>
  <si>
    <t>Informe de inconsistencias como resultado del control de las actas de diligencia y actas de inspección, si hay lugar.</t>
  </si>
  <si>
    <r>
      <rPr>
        <b/>
        <sz val="12"/>
        <rFont val="Arial"/>
        <family val="2"/>
      </rPr>
      <t>DGA</t>
    </r>
    <r>
      <rPr>
        <sz val="12"/>
        <rFont val="Arial"/>
        <family val="2"/>
      </rPr>
      <t xml:space="preserve">
DS – Subproceso Operación Aduanera
Direcciones Seccionales de Aduanas
Direcciones Seccionales de Impuestos y Aduanas
 División de Operación Aduanera
División Carga y Tránsito o quien haga sus veces en las Direcciones Seccionales
</t>
    </r>
  </si>
  <si>
    <t>13. Gestionar con la Oficina de Seguridad de la Información (OSI),  sensibilización a los funcionarios respecto a la seguridad de la información, compromiso de confidencialidad y demás aspectos relativos a la seguridad de la información.</t>
  </si>
  <si>
    <t>Lista de asistencia a la sensibilización respecto del manejo de seguridad de la información.</t>
  </si>
  <si>
    <t>Lista de asistencia a la capacitación.</t>
  </si>
  <si>
    <r>
      <rPr>
        <b/>
        <sz val="12"/>
        <rFont val="Arial"/>
        <family val="2"/>
      </rPr>
      <t>DGA</t>
    </r>
    <r>
      <rPr>
        <sz val="12"/>
        <rFont val="Arial"/>
        <family val="2"/>
      </rPr>
      <t xml:space="preserve">
NC - Subproceso Innovación y Tecnología
Dirección de Gestión de Aduanas
Subdirección de Operación Aduanera
Subdirección de Registro y Control Aduanero</t>
    </r>
  </si>
  <si>
    <t>14. Realizar énfasis en las reuniones operativas por parte de la Subdirección de Operación Aduanera,  respectos a los lineamientos del  Memorando 00024 de 2020  relacionados con la inclusión forzosa en el reconocimiento de carga y en  la implementación de reglas de selectividad para nacionalización de mercancías.</t>
  </si>
  <si>
    <t xml:space="preserve">1. Lista de asistentes al énfasis de los lineamientos sobre la aplicación de los lineamientos del memorando 0024 de 2020.                                                                                                                                                                                                                                                         </t>
  </si>
  <si>
    <t>Cumplir los lineamientos para la solicitud de implementación de reglas de selectividad.</t>
  </si>
  <si>
    <r>
      <rPr>
        <b/>
        <sz val="12"/>
        <rFont val="Arial"/>
        <family val="2"/>
      </rPr>
      <t>DGA</t>
    </r>
    <r>
      <rPr>
        <sz val="12"/>
        <rFont val="Arial"/>
        <family val="2"/>
      </rPr>
      <t xml:space="preserve">
NC - Subproceso Innovación y Tecnología
Subdirección de Operación Aduanera</t>
    </r>
  </si>
  <si>
    <t xml:space="preserve"> 15. Verificación semestral  del 2% por parte del jefe de Operación aduanera o quien haga sus veces sobre el cumplimiento de los lineamientos emitidos en el memorando 0024 de 2020, respecto de la  inclusión forzosa y la selectividad aduanera.</t>
  </si>
  <si>
    <t>Verificación semestral por parte del jefe de Operación aduanera o quien haga sus veces sobre el cumplimiento de dichos lineamientos.</t>
  </si>
  <si>
    <t>Cumplir los lineamientos para la  selección de documentos de transporte en el reconocimiento de carga.</t>
  </si>
  <si>
    <r>
      <rPr>
        <b/>
        <sz val="12"/>
        <rFont val="Arial"/>
        <family val="2"/>
      </rPr>
      <t>DGA</t>
    </r>
    <r>
      <rPr>
        <sz val="12"/>
        <rFont val="Arial"/>
        <family val="2"/>
      </rPr>
      <t xml:space="preserve">
DS – Subproceso Operación Aduanera
Direcciones Seccionales 
División Carga y Tránsito o quien haga sus veces en las Direcciones Seccionales
</t>
    </r>
  </si>
  <si>
    <t>16. Proyecto Sistema de Gestión de Seguridad y Privacidad de la Información</t>
  </si>
  <si>
    <t xml:space="preserve">Evaluación final del nivel de madurez del SGSPI </t>
  </si>
  <si>
    <t xml:space="preserve">Implementación del proyecto de acuerdo con las fases y entregables definidos
</t>
  </si>
  <si>
    <r>
      <rPr>
        <b/>
        <sz val="12"/>
        <rFont val="Arial"/>
        <family val="2"/>
      </rPr>
      <t>DGA</t>
    </r>
    <r>
      <rPr>
        <sz val="12"/>
        <rFont val="Arial"/>
        <family val="2"/>
      </rPr>
      <t xml:space="preserve">
NC - Subproceso Innovación y Tecnología
Oficina de Seguridad de la Información</t>
    </r>
  </si>
  <si>
    <t>17. Proyecto SOC (Centro de Operación de Seguridad)</t>
  </si>
  <si>
    <t>´- Diseño del SOC
- Estrategia de Implementación
- Servicios implementados de acuerdo con el Diseño</t>
  </si>
  <si>
    <t>Implementación del proyecto</t>
  </si>
  <si>
    <t>18. Diseño, estructuración y creación de la matriz de roles y responsabilidades.</t>
  </si>
  <si>
    <t>Matriz de roles y responsabilidades estructurada.</t>
  </si>
  <si>
    <t>Diseño</t>
  </si>
  <si>
    <t>19. Diseño y estructuración del plan de migración y cierre de los aplicativos no corporativos. (plan transición aplicativos)</t>
  </si>
  <si>
    <t>Inventario aplicativos no corporativos, reporte de seccionales y direcciones de gestión de cierre de aplicativos y salvaguarda de la información (back up). Informes de seguimiento trimestrales (13)_ repositorios con evidencias de reuniones y seguimiento a las áreas que figuran en el inventario de aplicativos no corporativos (34).</t>
  </si>
  <si>
    <t>13.00 / 34.00</t>
  </si>
  <si>
    <r>
      <rPr>
        <b/>
        <sz val="12"/>
        <rFont val="Arial"/>
        <family val="2"/>
      </rPr>
      <t>DGA</t>
    </r>
    <r>
      <rPr>
        <sz val="12"/>
        <rFont val="Arial"/>
        <family val="2"/>
      </rPr>
      <t xml:space="preserve">
NC - Subproceso Innovación y Tecnología
Dirección de Gestión de Innovación y Proyectos</t>
    </r>
  </si>
  <si>
    <t>20.  Implementar ajuste al proceso de verificación de usuarios (bloqueo no activos)</t>
  </si>
  <si>
    <t>El  procedimiento se actualizo el año pasado en su ultima versión y corresponde a Gestión de accesos PR-IIT-0455 instructivos 0273_0251.</t>
  </si>
  <si>
    <t>Actualización</t>
  </si>
  <si>
    <t>21. Iniciar el proyecto con la definición de  los requerimientos funcionales</t>
  </si>
  <si>
    <t xml:space="preserve">22. Definir los requerimientos no funcionales </t>
  </si>
  <si>
    <t>23. Iniciar el proceso de contratación</t>
  </si>
  <si>
    <t>24. Definir la priorización funcional de la implementación</t>
  </si>
  <si>
    <t xml:space="preserve">25. Definir un plan de trabajo de desarrollo de la solución tecnológica </t>
  </si>
  <si>
    <t xml:space="preserve">26. Aprobar o validar el plan de trabajo de la implementación de la solución tecnológica </t>
  </si>
  <si>
    <t>27. Iniciar el desarrollo de la solución tecnológica.</t>
  </si>
  <si>
    <t>28. Iniciar la implementación de la solución tecnológica</t>
  </si>
  <si>
    <t>29. Poner en  producción la solución tecnológica</t>
  </si>
  <si>
    <t>30. Realizar énfasis en las reuniones operativas por parte  de la Subdirección de Operación Aduanera,  respectos a los lineamientos del  Memorando 00024 de 2020 relacionados con la selección para revisión de  las mercancías que ingresan al país bajo la modalidad de trafico postal y envíos urgentes.</t>
  </si>
  <si>
    <t xml:space="preserve">Lista de asistentes al énfasis de los lineamientos sobre la aplicación de los lineamientos del memorando 0024 de 2020.
                                                                                                                                                                                                                                                     </t>
  </si>
  <si>
    <t>31. Verificación semestral  del 2% por parte del jefe de Operación aduanera o quien haga sus veces sobre el cumplimiento de los lineamientos emitidos en el memorando 0024 de 2020, respecto a trafico postal y envíos urgentes.</t>
  </si>
  <si>
    <t>Verificación semestral por parte del jefe de Operación aduanera o quien haga sus veces, sobre el cumplimiento de dichos lineamientos.</t>
  </si>
  <si>
    <t>32. Iniciar el desarrollo de la solución tecnológica.</t>
  </si>
  <si>
    <r>
      <rPr>
        <b/>
        <sz val="12"/>
        <rFont val="Arial"/>
        <family val="2"/>
      </rPr>
      <t>DGA</t>
    </r>
    <r>
      <rPr>
        <sz val="12"/>
        <rFont val="Arial"/>
        <family val="2"/>
      </rPr>
      <t xml:space="preserve">
NC - Subproceso Innovación y Tecnología
Subdirección de Innovación y Proyectos</t>
    </r>
  </si>
  <si>
    <t>33. Iniciar la implementación de la solución tecnológica</t>
  </si>
  <si>
    <t>34. Poner en  producción la solución tecnológica</t>
  </si>
  <si>
    <t>35. Establecer mecanismo de control y seguimiento al estado y vencimiento de las solicitudes de habilitación, inscripción o autorización, presentadas a la Subdirección de Registro y Control Aduanero.</t>
  </si>
  <si>
    <t>Reportes y soportes del seguimiento mensual, de acuerdo a la información contenida en el aplicativo.
4 reportes de seguimientos (trimestral), con soportes.</t>
  </si>
  <si>
    <t>-  Reporte periódico generado por el aplicativo Regystrar con solicitudes en reparto.
-  Verificación de las solicitudes que se encuentran en proceso de sustanciación, de acuerdo al reporte periódico generado por el aplicativo
-Soportes del seguimiento realizado.</t>
  </si>
  <si>
    <r>
      <rPr>
        <b/>
        <sz val="12"/>
        <rFont val="Arial"/>
        <family val="2"/>
      </rPr>
      <t>DGA</t>
    </r>
    <r>
      <rPr>
        <sz val="12"/>
        <rFont val="Arial"/>
        <family val="2"/>
      </rPr>
      <t xml:space="preserve">
NC - Subproeso Operación Aduanera
Subdirección de Registro y Control Aduanero</t>
    </r>
  </si>
  <si>
    <t>36. Realizar la verificación y depuración de acuerdos de confiabilidad de los funcionarios de la Subdirección.</t>
  </si>
  <si>
    <t>Base de datos verificada y actualizada
Reportes a la Subdirectora en caso de presentarse ingreso de nuevos funcionarios con la verificación de la firma del acuerdo</t>
  </si>
  <si>
    <t>Verificación y actualización de ser el caso, de la base de datos con los acuerdos de confidencialidad.</t>
  </si>
  <si>
    <t xml:space="preserve">37. Mantener informados y actualizados a los funcionarios sobre las normas de archivo </t>
  </si>
  <si>
    <t>Tips remitidos a los funcionarios de la Subdirección, de manera bimestral.</t>
  </si>
  <si>
    <t>Elaboración y envío periódico de un tip bimestral relacionado con el tema de archivo</t>
  </si>
  <si>
    <r>
      <rPr>
        <b/>
        <sz val="12"/>
        <rFont val="Arial"/>
        <family val="2"/>
      </rPr>
      <t>DGA</t>
    </r>
    <r>
      <rPr>
        <sz val="12"/>
        <rFont val="Arial"/>
        <family val="2"/>
      </rPr>
      <t xml:space="preserve">
NC - Subproeso Operación Aduanera
Subdirección de Registro y Control Aduanero
Coordianción de Secretaría</t>
    </r>
  </si>
  <si>
    <t>38. Realizar verificaciones documentales a los expedientes de los registros que se encuentran en proceso de habilitación, autorización o inscripción, para la verificación  de la trazabilidad y cumplimiento de tiempos.</t>
  </si>
  <si>
    <t>Informes del análisis realizado de manera aleatoria al 5% de los  expedientes que se encuentre en proceso de sustanciación.
4 reportes de seguimientos, con soportes.</t>
  </si>
  <si>
    <t>Verificación aleatoria de listas de chequeo
Verificación de tiempos durante el proceso</t>
  </si>
  <si>
    <r>
      <rPr>
        <b/>
        <sz val="12"/>
        <rFont val="Arial"/>
        <family val="2"/>
      </rPr>
      <t>DGA</t>
    </r>
    <r>
      <rPr>
        <sz val="12"/>
        <rFont val="Arial"/>
        <family val="2"/>
      </rPr>
      <t xml:space="preserve">
NC - Subproeso Operación Aduanera
Subdirección de Registro y Control Aduanero
Coordianción de Sustanciación</t>
    </r>
  </si>
  <si>
    <t>39. Realizar verificaciones de la debida conformación de expedientes de los registros habilitados, autorización o inscripción durante el año 2022</t>
  </si>
  <si>
    <t>Aplicación de la lista de chequeo sobre la debida conformación de expedientes de usuarios autorizados, habilitados e inscritos en el año 2022, tomando una muestra aleatoria del 20% de los expedientes.</t>
  </si>
  <si>
    <t>Lista de chequeo sobre la debida conformación de expedientes</t>
  </si>
  <si>
    <t>40. Evaluar y validar los actos administrativos remitidos al Subdirector(a) en cumplimiento de la norma vigente.</t>
  </si>
  <si>
    <t>Informes de verificación aleatoria de los actos administrativos de autorización, habilitación,  inscripción y modificación  revisados por parte del funcionario revisor del despacho de la Subdirección  trimestralmente.</t>
  </si>
  <si>
    <t>Verificación aleatoria trimestral del 20% de  los actos administrativos en cuanto al cumplimiento de normatividad aduanera vigente, aplicación de formatos, validación de firmas de revisión y aprobación, entregados al despacho para la correspondiente firma del Subdirector</t>
  </si>
  <si>
    <t>INSP. 1707022443
H1,2,3,4,5,6,7,8
Indicar el nombre de la inspección tal como aparece en el encabezado del PPFC formalizado</t>
  </si>
  <si>
    <t>RG2
RFC1</t>
  </si>
  <si>
    <t>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t>
  </si>
  <si>
    <t>ID del Riesgo de Gestión  :  RG 1. Decisión final del proceso de control por fuera de la norma</t>
  </si>
  <si>
    <t>1. Ajuste al PR-COA-0440 y a los  manuales externo e interno MN-0A-0057 Y MN-0A-0058 del SIE Tránsito Aduanero.</t>
  </si>
  <si>
    <t>Informar a las direcciones seccionales de los ajustes  a los procedimientos PR-COA-0440 y manuales MN -OA-0057 MN-0A-058 Versión 2,0 y su aplicación.</t>
  </si>
  <si>
    <t xml:space="preserve"> PR-COA-0440 y 
MN - OA 0057 Y MN-04 058
Versión 2.0
 ajustados</t>
  </si>
  <si>
    <r>
      <rPr>
        <b/>
        <sz val="12"/>
        <rFont val="Arial"/>
        <family val="2"/>
      </rPr>
      <t>DGA</t>
    </r>
    <r>
      <rPr>
        <sz val="12"/>
        <rFont val="Arial"/>
        <family val="2"/>
      </rPr>
      <t xml:space="preserve">
NC – Subproceso Operación Aduanera
Dirección de Gestión de Aduanas
Subdirección de Operación Aduanera</t>
    </r>
  </si>
  <si>
    <t>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t>
  </si>
  <si>
    <t>2. Capacitar a los usuarios internos y externos en los nuevos requerimientos incluidos en los ajsutes  al procedimiento y a los manuales externo e interno MN-0A-0057 Y MN-0A-0058 del SIE TRÁNSITO ADUANERO.</t>
  </si>
  <si>
    <t>Socializar a  usuarios internos y externos sobre los ajustes  a procedimientos PR-COA-0440 y manuales MN -OA-0057 MN-0A-058 Versión 2,0 y su aplicación.</t>
  </si>
  <si>
    <t>Listas de socialización de los ajustes realizados al procedimiento y a los manuales de tránsito aduanero.</t>
  </si>
  <si>
    <t>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t>
  </si>
  <si>
    <t>3. Iniciar el proyecto con la definición de  los requerimientos funcionales</t>
  </si>
  <si>
    <t>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t>
  </si>
  <si>
    <t xml:space="preserve">4. Definir los requerimientos no funcionales </t>
  </si>
  <si>
    <r>
      <rPr>
        <b/>
        <sz val="12"/>
        <rFont val="Arial"/>
        <family val="2"/>
      </rPr>
      <t>DGA</t>
    </r>
    <r>
      <rPr>
        <sz val="12"/>
        <rFont val="Arial"/>
        <family val="2"/>
      </rPr>
      <t xml:space="preserve">
NC- Subproceso Innovación y Tecnología
Subdirección de Innovación y Proyectos</t>
    </r>
  </si>
  <si>
    <t xml:space="preserve">ID del Hallazgo 5. Se encontraron ciento noventa y dos (192) documentos de treinta y nueve (39) expedientes que no contaron con un registro en el archivo de LOGS suministrado por la DIAN archivo “Anexo 1. CargaBquillaformatos.xlsx” del SIE de Tránsito. </t>
  </si>
  <si>
    <r>
      <rPr>
        <b/>
        <sz val="12"/>
        <rFont val="Arial"/>
        <family val="2"/>
      </rPr>
      <t>DGA</t>
    </r>
    <r>
      <rPr>
        <sz val="12"/>
        <rFont val="Arial"/>
        <family val="2"/>
      </rPr>
      <t xml:space="preserve">
NC- Subproceso Innovación y Tecnología
Subdirección de Innovación y Proyectos
NC – Subproceso Operación Aduanera
Dirección de Gestión de Aduanas
Subdirección de Operación Aduanera</t>
    </r>
  </si>
  <si>
    <t xml:space="preserve">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t>
  </si>
  <si>
    <t>ID del Hallazgo 7. Falta de consistencia  de los reportes que se generan en el SIE de tránsito aduanero con lo registrado en el aplicativo, contradiciendo lo enunciado en el Artículo 2.2.9.1.2.1. Estructura, del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t>
  </si>
  <si>
    <t>11. Iniciar el proyecto con la definición de  los requerimientos funcionales</t>
  </si>
  <si>
    <t xml:space="preserve">12. Definir los requerimientos no funcionales </t>
  </si>
  <si>
    <t xml:space="preserve">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t>
  </si>
  <si>
    <t>13. Definir la priorización funcional de la implementación</t>
  </si>
  <si>
    <t xml:space="preserve">14. Definir un plan de trabajo de desarrollo de la solución tecnológica </t>
  </si>
  <si>
    <t xml:space="preserve">15. Aprobar o validar el plan de trabajo de la implementación de la solución tecnológica </t>
  </si>
  <si>
    <t>16. Iniciar el desarrollo de la solución tecnológica.</t>
  </si>
  <si>
    <t>17. Iniciar la implementación de la solución tecnológica</t>
  </si>
  <si>
    <t>18. Poner en  producción la solución tecnológica</t>
  </si>
  <si>
    <t>19. Iniciar el proyecto con la definición de  los requerimientos funcionales</t>
  </si>
  <si>
    <t xml:space="preserve">20. Definir los requerimientos no funcionales </t>
  </si>
  <si>
    <t>21. Definir la priorización funcional de la implementación</t>
  </si>
  <si>
    <t xml:space="preserve">23. Aprobar o validar el plan de trabajo de la implementación de la solución tecnológica </t>
  </si>
  <si>
    <t>24. Iniciar el desarrollo de la solución tecnológica.</t>
  </si>
  <si>
    <t>25. Iniciar la implementación de la solución tecnológica</t>
  </si>
  <si>
    <t>26. Poner en  producción la solución tecnológica</t>
  </si>
  <si>
    <t xml:space="preserve">27. Dar cumplimiento al Procedimiento PR-IIT-0455 Gestión de Accesos, al Instructivo IN-IIT.0242 Requerimiento de Directorio en la Red. </t>
  </si>
  <si>
    <t xml:space="preserve">Capacitación  sobre la correcta aplicación del el Procedimiento PR-IIT-0455 Gestión de Accesos y el Instructivo IN-IIT.0242 Requerimiento de Directorio en la Red. </t>
  </si>
  <si>
    <t>Lista de capacitación</t>
  </si>
  <si>
    <r>
      <rPr>
        <b/>
        <sz val="12"/>
        <rFont val="Arial"/>
        <family val="2"/>
      </rPr>
      <t>DGA</t>
    </r>
    <r>
      <rPr>
        <sz val="12"/>
        <rFont val="Arial"/>
        <family val="2"/>
      </rPr>
      <t xml:space="preserve">
DS – Subproceso Operación Aduanera
Direcciones Seccionales de Impuestos y Aduanas
Direcciones Seccionales de Aduanas a nivel nacional
</t>
    </r>
  </si>
  <si>
    <t>28. Iniciar el proyecto con la definición de  los requerimientos funcionales</t>
  </si>
  <si>
    <t xml:space="preserve">29. Definir los requerimientos no funcionales </t>
  </si>
  <si>
    <t>30. Definir la priorización funcional de la implementación</t>
  </si>
  <si>
    <t xml:space="preserve">31. Definir un plan de trabajo de desarrollo de la solución tecnológica </t>
  </si>
  <si>
    <t xml:space="preserve">32. Aprobar o validar el plan de trabajo de la implementación de la solución tecnológica </t>
  </si>
  <si>
    <t>33. Iniciar el desarrollo de la solución tecnológica.</t>
  </si>
  <si>
    <t>34. Iniciar la implementación de la solución tecnológica</t>
  </si>
  <si>
    <t>35. Poner en  producción la solución tecnológica</t>
  </si>
  <si>
    <t>INSP. 1707022447
 H 4 y 5 
OB. 1
Clasificación y actualización arancelaria</t>
  </si>
  <si>
    <t>ID del H4. Falta de configuración o diseño e implementación de Logs de auditoría  o de trazabilidad, para el registro de eventos de creación, actualización, modificación o borrado de información en el SIE de Arancel, contradiciendo lo establecido en el manual MN-IIT-0072 Manual de Políticas y lineamientos de seguridad de la información Versión 1 año 2021, en su capítulo 12 “Seguridad de las operaciones”, numeral 12.4.2 “Protección de la información de registro (log Información)”, enciso 4. Garantizar que todas las aplicaciones tengan activos los registros de las actividades realizadas por los funcionarios (se debe tener como mínimo la fecha, IP origen, IP destino, usuario, acción realizada y demás que se requieran), generando ausencia de herramientas de control que eviten vulnerabilidades técnicas como los accesos no autorizados o como en este caso la falta trazabilidad, así mismo el incumplimiento de algunos de los lineamientos definidos en el mismo manual en numeral 12.4 Registro (LOGGING) y seguimiento, 12.4.1 Registro de eventos, enciso A. Lineamientos</t>
  </si>
  <si>
    <t>RG1: Decisión final del proceso de control fuera de la norma 
RF1: Indebida clasificación arancelaria y/o actualización en el SIE  arancel para beneficio propio o de terceros</t>
  </si>
  <si>
    <t>Habilitar la funcionalidad que permita consolidar los proyectos de actualización arancelaria, a través de reportes que con diferentes filtros y fechas específicas.</t>
  </si>
  <si>
    <t>Permitir la consulta de reportes de auditoría definiendo rangos de fechas especificas, mediante la consulta a la base de datos y la impresión de la información XML en formatos PDF para facil lectura y comprensión.</t>
  </si>
  <si>
    <t>Modulo de consulta de reportes de proyectos de actualización arancelaria en ambiente de producción</t>
  </si>
  <si>
    <r>
      <rPr>
        <b/>
        <sz val="12"/>
        <rFont val="Arial"/>
        <family val="2"/>
      </rPr>
      <t>DGA</t>
    </r>
    <r>
      <rPr>
        <sz val="12"/>
        <rFont val="Arial"/>
        <family val="2"/>
      </rPr>
      <t xml:space="preserve">
NC- Subproceso Innovación y Tecnología
Subdirección de soluciones y desarrollo
NC – Subproceso Operación Aduanera
Subdirección de Técnica Aduanera </t>
    </r>
  </si>
  <si>
    <t xml:space="preserve">ID del H5. No fue posible revisar el cumplimiento de los requisitos y términos establecidos en la normativa vigente para la atención de las solicitudes de actualización arancelaria en el tiempo establecido para el desarrollo oportuno del plan de trabajo de la presente inspección. Esto por cuanto, a pesar de haberse remitido en el marco del parágrafo del artículo 4 del Decreto 4173 de 2011 por parte de la Subdirección de Auditoría y Gestión del Riesgo de la ITRC la solicitud con radicado 2-2022-008256 del 08 de julio de 2022, aclarada el 25 de julio y reiterada el 16 de agosto de 2022 mediante correo electrónico a la Oficina de Control Interno de la DIAN, la Coordinación de Arancel y la Subdirección Técnica Aduanera no aportaron los soportes que contemplan las actividades del procedimiento PR-COA-0349 de “Actualización SIE Arancel” para su validación por parte del equipo inspector. </t>
  </si>
  <si>
    <t>Habilitar la funcionalidad que permita consolidar los proyectos de actualización arancelaria a través de reportes con diferentes filtros y fechas específicas.</t>
  </si>
  <si>
    <t>ID de OB1. Revisadas las publicaciones de las resoluciones de clasificación arancelaria en la página WEB de la entidad DIAN para el periodo de la muestra entre el 1 de enero de 2020 al 31 de mayo de 2022, se observó que se presenta inconsistencia frente a la información que se muestra al usuario externo, en lo relacionado con: casos en los que el número de la resolución descargada no coincide con la información registrada en el nombre del link; casos en los que la nomenclatura de la subpartida descargada no coincide con la registrada en el nombre del link.</t>
  </si>
  <si>
    <t>Realizar seguimiento a las publicaciones de las resoluciones de clasificación arancelaria.</t>
  </si>
  <si>
    <t>Obtener información clara y veraz a través de la página de la entidad en el link:
 https://www.dian.gov.co/normatividad/Paginas/ResoClasifiAracelaria.aspx</t>
  </si>
  <si>
    <t>Información correcta y actualizada al 100%</t>
  </si>
  <si>
    <r>
      <rPr>
        <b/>
        <sz val="12"/>
        <rFont val="Arial"/>
        <family val="2"/>
      </rPr>
      <t>DGA</t>
    </r>
    <r>
      <rPr>
        <sz val="12"/>
        <rFont val="Arial"/>
        <family val="2"/>
      </rPr>
      <t xml:space="preserve">
NC – Subproceso Operación Aduanera
Coordinación de Clasificación Arancelaria</t>
    </r>
  </si>
  <si>
    <t>Realizar una evaluación con la Dirección de Tecnología e Innovación para determinar el alcance de esta acción que propende por disponer para uso, consulta o auditoria, toda la documentación soporte de las acrualizaciones del SIE de Arancel. No obstante, la Coordinación de Clasificación Arancelaria desde hace un mes viene haciendo esa trazabilidad y la mantendrá hacia el futuro con todas las actualizaciones del sistema.</t>
  </si>
  <si>
    <t>Disponer de manera actualizada toda la trazabilidad de las actualizaciones al SIE de Arancel para consulta, utilización y auditorias de los organismos competentes</t>
  </si>
  <si>
    <t>INSP. 1707022448
 H 1, 2, 3, 4, 5, 6, 7 y 8 
Control a la carga en tráfico postal y envíos urgentes</t>
  </si>
  <si>
    <t>H1. Se evidenció que el acta de hechos 6477 de 2019 no fue entregada por la Seccional de Aduanas de Bogotá – Aeropuerto, en contravía de lo establecido en las actividades 10. “Se autoriza al intermediario de tráfico postal y envíos urgentes para retirar la mercancía de zona primaria”, actividad 17 “Realizar propuesta de valor” y actividad 19 “Realizar el acta de diligencia”, en las cuales debe quedar como registro la elaboración de la respectiva Acta de hecho de verificación de mercancías en la Modalidad de Trafico postal y envíos urgentes FT-COA-2302.</t>
  </si>
  <si>
    <t>RG1: “Decisión final del proceso de control al tráfico postal y envíos urgentes por fuera de la norma”
RF1: “Posibilidad de una decisión final de un proceso de control en tráfico postal y envíos urgentes basado en hechos falsos”</t>
  </si>
  <si>
    <t>A1. Realizar capacitaciones (colectivas) a los funcionarios adscritos al GIT de Tráfico Postal y Envíos Urgentes de la Divisiòn de Control de Carga , sobre los requisitos y prohibiciones de la modalidad de tràfico postal y envìos urgentes y el procedimiento PR-COA-0176</t>
  </si>
  <si>
    <t xml:space="preserve">1. Capacitaciones (colectivas) a los funcionarios  GIT de Tráfico Postal y Envíos Urgentes de la Divisiòn de Control de Carga 
2. Continuar con la conformaciòn del archivo digital de las actas de hechos verificaciòn de mercancìas en la modalidad de tràfico postal y envios urgentes FT COA  2302 </t>
  </si>
  <si>
    <t>1. Registro de asistencia capacitaciòn interna FT-TAH-1722
2. Actas de hechos verificaciòn de mercancìas en la modalidad de tràfico postal y envios urgentes FT COA  2302 digitalizadas.</t>
  </si>
  <si>
    <r>
      <rPr>
        <b/>
        <sz val="12"/>
        <rFont val="Arial"/>
        <family val="2"/>
      </rPr>
      <t>DGA</t>
    </r>
    <r>
      <rPr>
        <sz val="12"/>
        <rFont val="Arial"/>
        <family val="2"/>
      </rPr>
      <t xml:space="preserve">
DS – Subproceso Operación Aduanera
Dirección Seccional de Aduanas de Bogotá Aeropuerto El Dorado
 División de Control de Carga 
GIT de Tráfico Postal y Envíos Urgentes de la Divisiòn de Control de Carga</t>
    </r>
  </si>
  <si>
    <t>A2. Realizar seguimiento bimestral del diligenciamiento del acta de hechos verificaciòn de mercancìas en la modalidad de tràfico postal y envios urgentes FT COA  2302, conforme al procedimiento  y la consulta de la informaciòn en el sistema informàtico MUISCA módulo Carga.</t>
  </si>
  <si>
    <t>1. Tomar aleatoriamente muestra de actas de hechos verificaciòn de mercancìas en la modalidad de tràfico postal y envios urgentes FT COA  2302, por cada funcionario a fin de realizar seguimiento del correcto diligenciamiento.
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t>
  </si>
  <si>
    <t>Informe de los correctivos aplicados con  fundamento en el seguimiento de actas de hechos en donde se refleje el nivel de avance del mejoramiento en el correcto diligenciamiento.</t>
  </si>
  <si>
    <r>
      <rPr>
        <b/>
        <sz val="12"/>
        <rFont val="Arial"/>
        <family val="2"/>
      </rPr>
      <t>DGA</t>
    </r>
    <r>
      <rPr>
        <sz val="12"/>
        <rFont val="Arial"/>
        <family val="2"/>
      </rPr>
      <t xml:space="preserve">
DS – Subproceso Operación Aduanera
Dirección Seccional de Aduanas de Bogotá Aeropuerto El Dorado
Divisiòn de Control de Carga 
GIT de Tráfico Postal y Envíos Urgentes de la Divisiòn de Control de Carga</t>
    </r>
  </si>
  <si>
    <t xml:space="preserve">A3. Registrar la información en el "Acta de hechos de reconocimiento de mercancias sometidas a la modalidad de tráfico postal y envios urgentes",  implementada en el SIE CARGA MUISCA al momento de realizar el reconocimiento físico de las mercancias sometidas a esta modalidad. </t>
  </si>
  <si>
    <t>1. Reportar  las inconsistencias encontradas y correctivos aplicados.
2. Informar  en los eventos que no  se presenten inconsistencias.</t>
  </si>
  <si>
    <t xml:space="preserve">Reporte de inconsistencias  o reporte de no inconsistencias encontradas en el registro de la información en el SIE CARGA MUISCA.
Un reporte de inconsistencias encontradas  en el seguimiento mensual y correctivos aplicados y/o informar en el evento que no existan inconsistencias </t>
  </si>
  <si>
    <r>
      <rPr>
        <b/>
        <sz val="12"/>
        <rFont val="Arial"/>
        <family val="2"/>
      </rPr>
      <t>DGA</t>
    </r>
    <r>
      <rPr>
        <sz val="12"/>
        <rFont val="Arial"/>
        <family val="2"/>
      </rPr>
      <t xml:space="preserve">
DS – Subproceso Operación Aduanera
Dirección Seccional de Aduanas de Bogotá Aeropuerto El Dorado
 Divisiòn de Control de Carga 
GIT de Tráfico Postal y Envíos Urgentes de la Divisiòn de Control de Carga</t>
    </r>
  </si>
  <si>
    <t>H2. De los 147 casos (actas de hechos) analizados en 87, no se observó el diligenciamiento de la casilla “FUENTE VLR PROP del Formato – 2302” de la FT-COA- 2302 “Acta de hecho de verificación de mercancías en la Modalidad de Trafico postal y envíos urgentes”, incumpliendo con lo establecido en el manual de diligenciamiento del FT-COA-2302 “VLR PROP USD$: valor propuesto, es un campo numérico con contenido decimal donde diligencia el valor propuesto por el funcionario (valor en dólares americanos USD$). Es de aclarar que, para diligenciar este campo, previamente se debió diligenciar el campo PV (propuesta de valor). Indicar la “FUENTE VLR PROP PAG. WEB – SAR, esta información debe ir en observaciones”, lo que representa el 59,18% de incumplimiento.</t>
  </si>
  <si>
    <r>
      <rPr>
        <b/>
        <sz val="12"/>
        <rFont val="Arial"/>
        <family val="2"/>
      </rPr>
      <t>DGA</t>
    </r>
    <r>
      <rPr>
        <sz val="12"/>
        <rFont val="Arial"/>
        <family val="2"/>
      </rPr>
      <t xml:space="preserve">
DS – Subproceso Operación Aduanera
Dirección Seccional de Aduanas de Bogotá Aeropuerto El Dorado
Divisiòn de Control de Carga de la Dirección
GIT de Tráfico Postal y Envíos Urgentes</t>
    </r>
  </si>
  <si>
    <t>A4. Realizar retroalimentaciòn periodica del diligenciamiento del acta de hechos verificaciòn de mercancìas en la modalidad de tràfico postal y envios urgentes FT COA  2302, conforme al procedimiento  y la consulta de la informaciòn en el sistema informàtico MUISCA mòdulo Carga.</t>
  </si>
  <si>
    <t xml:space="preserve"> Reporte de inconsistencias  o reporte de no inconsistencias encontradas en el registro de la información en el SIE CARGA MUISCA.
Un reporte de inconsistencias encontradas  en el seguimiento mensual y correctivos aplicados y/o informar en el evento que no existan inconsistencias </t>
  </si>
  <si>
    <t>H3. Se encontró que en 146 casos no se registra argumento por el cual se da propuesta de valor en la casilla “observaciones” del FT-COA-2302 “Acta de hecho de verificación de mercancías en la Modalidad de Trafico postal y envíos urgentes”, generando incertidumbre de los argumentos objetivos tenidos en cuenta para las propuestas allí registradas e incumpliendo lo establecido en la actividad  “Realizar propuesta de valor” del PR-COA-0176 “Verificación de tráfico postal y envíos urgentes”, esto teniendo en cuenta la vigencia para cada caso y lo señalado en el manual de diligenciamiento de formato FT-COA-2302.</t>
  </si>
  <si>
    <t xml:space="preserve">1. Socializar a los funcionarios adscritos al GIT de Tráfico Postal y Envíos Urgentes de la Divisiòn de Control de Carga, el informe de valoraciòn de riesgo de gestiòn fraude y corrupcion emitido por la ITRC, en el marco de de la inspecciòn: Control a la carga en tràfico postal y envìos urgentes, con el fin de prevenir y corregir las falencias asociadas al procedimiento.
2. Capacitaciones (colectivas) a los funcionarios  GIT de Tráfico Postal y Envíos Urgentes de la Divisiòn de Control de Carga 
3. Continuar con la conformaciòn del archivo digital de las actas de hechos verificaciòn de mercancìas en la modalidad de tràfico postal y envios urgentes FT COA  2302 </t>
  </si>
  <si>
    <t xml:space="preserve">A3.Registrar la información en el "Acta de hechos de reconocimiento de mercancias sometidas a la modalidad de tráfico postal y envios urgentes",  implementada en el SIE CARGA MUISCA al momento de realizar el reconocimiento físico de las mercancias sometidas a esta modalidad. </t>
  </si>
  <si>
    <t xml:space="preserve">1. Reporte de inconsistencias  o reporte de no inconsistencias encontradas en el registro de la información en el SIE CARGA MUISCA.
Un reporte de inconsistencias encontradas  en el seguimiento mensual y correctivos aplicados y/o informar en el evento que no existan inconsistencias </t>
  </si>
  <si>
    <t xml:space="preserve">H4. Ausencia del formato FT-1154 “Acta de diligencia” dentro del SIE MUISCA CARGA correspondiente al documento de transporte 11667502738090, en contravía de lo establecido en las actividades 10. “Se autoriza al intermediario de tráfico postal y envíos urgentes para retirar la mercancía de zona primaria”, actividad 17 “Realizar propuesta de valor” y actividad 19 “Realizar el acta de diligencia” del procedimiento PR-COA-0176 “Verificación de tráfico postal y envíos urgentes”. </t>
  </si>
  <si>
    <t xml:space="preserve">A5. Validar que las operaciones de ingresos bajo la modalidad de trafico postal y envios urgentes cuenten con los formatos F-1165 "Manifiesto de carga", FT-1314 "Planilla de recepciòn", FT-1154  "Acta de diligencia".                                                                                                         </t>
  </si>
  <si>
    <t xml:space="preserve">1. Reportar  las inconsistencias encontradas y correctivos aplicados.
2. Informar  en los eventos que no  se presenten inconsistencias.
</t>
  </si>
  <si>
    <t xml:space="preserve">Informe sobre los correctivos aplicados respecto de las posibles inconsistencias encontradas en las actuaciones y formatos.
1. Reporte mensual de inconsistencias encontradas y correctivos aplicados o informar en el evento que no existan inconsitencias </t>
  </si>
  <si>
    <t>H5. Se observó que en ninguno de los 147 casos con propuesta de valor analizados, se diligenció la casilla 84 “observaciones” del FT-1154 “Acta de diligencia”, en contravía de lo establecido en el procedimiento PR-COA-0176 “Verificación de tráfico postal y envíos urgentes” actividad 10 “ Se autoriza al intermediario de tráfico postal y envíos urgentes para retirar la mercancía de zona primaria” y actividad 17 “Realizar propuesta de valor”, puesto que, en ambas actividades se indica que, el FT-1154 debe dejar constancia de todas las novedades presentadas, así como el procedimiento para determinar la propuesta de valor, lo cual debe guardar relación con lo consignado en el FT- COA-2302 “Acta de hecho de verificación de mercancías en la Modalidad de Trafico postal y envíos urgentes”, evidenciando el 100% de incumplimiento.</t>
  </si>
  <si>
    <t>A6. Poner a producciòn los ajustes en el sistema MUISCA CARGA  al FT-1154" Ajuste Acta de diligencia tráfico postal"  informaciòn en el sistema MUISCA CARGA, que permitirá garantizar la fiabilidad en los reportes generados.</t>
  </si>
  <si>
    <t xml:space="preserve"> Acta de diligencia de trafico postal  en funcionamiento en el Sistema MUISCA CARGA para tráfico postal.                                            </t>
  </si>
  <si>
    <t xml:space="preserve"> 1.Certificado de aceptación de pruebas del "acta de diligencia tráfico postal"
2. Habilitar casilla 85  "observaciones" del acta de diligencia.
Un (1) Certificado de aceptación de pruebas del "acta de diligencia tráfico postal"</t>
  </si>
  <si>
    <r>
      <rPr>
        <b/>
        <sz val="12"/>
        <rFont val="Arial"/>
        <family val="2"/>
      </rPr>
      <t>DGA</t>
    </r>
    <r>
      <rPr>
        <sz val="12"/>
        <rFont val="Arial"/>
        <family val="2"/>
      </rPr>
      <t xml:space="preserve">
NC -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Operación Aduanera</t>
    </r>
  </si>
  <si>
    <t>A7. Diligenciar la casilla 85 “observaciones” del FT-1154 “Acta de diligencia” de conformidad con el procedimiento PR-COA-0176 “Verificación de tráfico postal y envíos urgentes" dejando constancia de todas las novedades presentadas , incluidas las operaciones sujetas a propuesta de valor. antes del retiro de la mercancia por parte del usuario.</t>
  </si>
  <si>
    <t xml:space="preserve">1. Reportar  las inconsistencias encontradas y correctivos aplicados.
2. Informar  en los eventos que no  se presenten inconsistencias.
</t>
  </si>
  <si>
    <t xml:space="preserve">Seguimiento mensual  y correctivo aplicado
1. Reporte mensual de inconsistencias encontradas y correctivos aplicados y/o informar en el evento que no existan inconsistencias </t>
  </si>
  <si>
    <t xml:space="preserve">H6. Ausencia dentro del Servicio Informático Electrónico SIE MUISCA CARGA del Formato FT-1165 “Manifiesto de carga”, evidenciado en 48 casos de los 147 analizados y del formato FT- 1314 “Planilla de recepción”, evidenciado en 3 casos de los 147 en el SIE- DIAN, incumpliendo lo establecido en el procedimiento PR-COA-0176 “Verificación de tráfico postal y envíos urgentes” actividad 2 “Recibir insumos”. Estos registros son insumo para el inicio de la verificación realizada a los envíos que ingresan por la modalidad de tráfico postal y envíos urgentes, e igualmente de conformidad al numeral 5 del procedimiento citado estos deben estar dispuestos para su consulta en forma digital y física. </t>
  </si>
  <si>
    <t>A8. Registrar  la informaciòn en el sistema MUISCA CARGA, para garantizar la fiabilidad en los reportes generados.</t>
  </si>
  <si>
    <t xml:space="preserve">1. Ajustes implementados en el Sistema MUISCA CARGA para tràfico postal, en funcionamiento.                                                           </t>
  </si>
  <si>
    <t xml:space="preserve"> Certificado de aceptación de pruebas del "ajuste reportes de tráficos postal" en el SIE MUISCA CARGA.
Un (1) Certificado de aceptación de pruebas del " ajuste reportes de tráficos postal" en el SIE MUISCA CARGA </t>
  </si>
  <si>
    <t>A9. Actualizar el manual carga  sobre la forma de consulta de los insumos y documentos en el SIE MUISCA CARGA.</t>
  </si>
  <si>
    <t>1. Actualización del manual de CARGA.
2. Capacitación sobre los ajustes del manual de CARGA.</t>
  </si>
  <si>
    <t>1. Manual actualizado.
2. Capaciación sobre los ajustes al manual.
1. Una (1) actualización del manual.
2. Una (1) capacitación sobre los ajustes del manual de CARGA</t>
  </si>
  <si>
    <t>A10. Registrar información en las actas de diligencia de las operaciones de tràfico postal y envios urgentes en el SISTEMA MUISCA CARGA.</t>
  </si>
  <si>
    <t>1. Registrar la información en el SIE MUISCA CARGA.
2. Mantener actualizados los registros en el SIE MUISCA CARGA</t>
  </si>
  <si>
    <t>Informe avance de incorporación de actas de hechos en el SIE MUISCA CARGA
2 informes semestrales</t>
  </si>
  <si>
    <t>H7. Incumplimiento de las actividades 10 “Se autoriza al intermediario de tráfico postal y envíos urgentes para retirar la mercancía de zona primaria” y 24 “Generar nueva acta de diligencia” del procedimiento PR-COA-0176 “Verificación de tráfico postal y envíos urgentes” y del instructivo IN-COA-0188 “Control a las Propuestas de valor”, encontrando una presunta pérdida efectiva de recaudo por concepto de tributos aduaneros por valor de $2.275.081.718.</t>
  </si>
  <si>
    <t>A11. Realizar ajuste  en el SIE MUISCA CARGA al  FT-1154 "Acta de Diligencia Tràfico Postal" .</t>
  </si>
  <si>
    <t xml:space="preserve">1. Acta de diligencia de trafico postal  en funcionamiento en el Sistema MUISCA CARGA.                             </t>
  </si>
  <si>
    <t xml:space="preserve"> Certificado de aceptación de pruebas del "acta de diligencia tráfico postal"
Un (1) Certificado de aceptación de pruebas del "acta de diligencia tráfico postal"</t>
  </si>
  <si>
    <t>A12. Realizar cruce de la información del acta de hechos de verificación de mercancías en la Modalidad de Trafico postal y envíos urgentes FT-COA-2302, registrada en el SIE CARGA MUISCA y de la información de las actas de dilgencia trafico postal  FT-1154 con los pagos efectivamente hechos por los usuarios.</t>
  </si>
  <si>
    <t xml:space="preserve">
1. Comunicar las inconsistencias encontradas  a la División de Fiscalización de la Dirección Seccional.
2. Informar en el evento de no presentarse inconsistencias.</t>
  </si>
  <si>
    <t>Informe de seguimiento y si hay lugar al envio de las inconsistencias a Fiscalización.
Un (1) informe  mensual de inconsistencias y envio de insumos a la Divisón de Fiscalización de la Dirección Seccional o informar en el evento de no presentar inconsistencias.</t>
  </si>
  <si>
    <t>H8. De acuerdo con el análisis de los reportes de autocontrol de tráfico postal y envíos urgentes de los años 2019 al 2022, que corresponden a 42 meses desde enero de 2019 hasta junio de 2022, remitidos el 23 de junio de 2022 por la Dirección Seccional de Aduanas de Bogotá – Aeropuerto El Dorado, se observa el incumplimiento del memorando 101 de 2017.</t>
  </si>
  <si>
    <t>A13. Comunicado para consideración del Comité de Selectividad Aduanera,  respecto a la  disminución en la aplicación del porcentaje de selectividad indicado en el memorando 101 de 2017.</t>
  </si>
  <si>
    <t>1. Solicitud que contenga información de la cantidad de operaciones y recursos disponibles en el área de  tráfico Postal de la Dirección Seccional Aeropuerto Eldorado de Bogotá, información que permita tomar decisiones al Comite de selectividad respecto al porcentaje mínimo de selectividad aduanera para la operatividad de Tráfico Postal.</t>
  </si>
  <si>
    <t>Solicitud ajuste al Comité de Selectividad Aduanera, respecto del porcentaje de selectividad indicado en el memorando 101 de 2017
Un (1) Documento solicitud estudio de viabilidad al comité de selectividad del porcentaje de selectividad en la operatividad de tráfico postal.</t>
  </si>
  <si>
    <t>A14. Comunicación lineamientos emitidos por el comité de selectividad aduanera sobre la aplicaciòn del porcentaje de selectividad en trafico postal.</t>
  </si>
  <si>
    <t>Documento que contenga los lineamientos aprobados por el comité de selectividad respecto al porcentaje minimo de inspeccion en tafico postal y envios urgentes.</t>
  </si>
  <si>
    <t>Documento lineamientos.
Un  (1) documento lineamientos sobre el porcentaje de selectividad.</t>
  </si>
  <si>
    <t>A15. Seguimiento al cumplimiento de los lineamientos impartidos por el comité de selectividad respecto al porcentaje minimo de selectividad para reconocimiento fìsico sobre las guias de mensajeria.</t>
  </si>
  <si>
    <t>1. Informe de inconsistencias encontradas y/o correctivos aplicados.
2. Informe en el evento de no presentarse inconsistencias.</t>
  </si>
  <si>
    <t xml:space="preserve"> Informe bimestral  sobre la presentaciòn de inconsistencias o no.
Un  (1)  informe bimestral  sobre la presentaciòn de inconsistencias o no.</t>
  </si>
  <si>
    <r>
      <rPr>
        <b/>
        <sz val="12"/>
        <rFont val="Arial"/>
        <family val="2"/>
      </rPr>
      <t>DGA</t>
    </r>
    <r>
      <rPr>
        <sz val="12"/>
        <rFont val="Arial"/>
        <family val="2"/>
      </rPr>
      <t xml:space="preserve">
DS – Subproceso Operación Aduanera
Seccional de Aduanas de Bogotá Aeropuerto El Dorado
Divisiòn de Control de Carga de la Dirección
GIT de Tráfico Postal y Envíos Urgentes</t>
    </r>
  </si>
  <si>
    <t>INSP. 1707022451
 H 1, 2, 3, 4 y 5 
OB1, OB2
Control viajeros Direcciones Seccionales de Aduanas de Bogotá y Cali</t>
  </si>
  <si>
    <t xml:space="preserve">H1.  En el artículo 3 del Decreto 1742 de 2020,  en su numeral 3 se define que la Dian tiene la competencia de: “Dirigir, administrar, controlar y vigilar el cumplimiento de las obligaciones tributarias, aduaneras y cambiarias por importación y exportación de bienes y servicios, gastos asociados a las mismas, financiación· en moneda extranjera de importaciones y exportaciones y subfacturación y sobrefacturación de estas operaciones a nivel nacional, en concordancia con las políticas trazadas en el programa macroeconómico y las políticas generales adoptadas por el Ministerio de Hacienda y Crédito Público y dentro del modelo de gestión institucional”. 
No obstante, se evidenció que, dentro del mismo, no se encuentra asignada la función de recaudo de tributo único y no se identificó lineamiento interno de la DIAN que soporte la asignación de esta.   </t>
  </si>
  <si>
    <t>RG1: “Posibilidad de decisión final del proceso de control a viajeros por fuera de la norma”
RFC1: “Posibilidad de decisión final de un proceso de control a viajeros basada en hechos falsos o información adulterada”</t>
  </si>
  <si>
    <t>1. Elaborar un control  diario del paso a paso para el manejo del efectivo, para los casos donde a los viajeros no les sea posible pagar el tributo unico por medios electronicos o bancarios.</t>
  </si>
  <si>
    <t>1. Elaboraciòn del documento o  proyecto para control al manejo del dinero recibido como resultado del pago del tributo unico por parte de los viajeros.</t>
  </si>
  <si>
    <t>Documento  proyecto</t>
  </si>
  <si>
    <r>
      <rPr>
        <b/>
        <sz val="12"/>
        <rFont val="Arial"/>
        <family val="2"/>
      </rPr>
      <t>DGA</t>
    </r>
    <r>
      <rPr>
        <sz val="12"/>
        <rFont val="Arial"/>
        <family val="2"/>
      </rPr>
      <t xml:space="preserve">
Dirección Seccional de Aduanas de Bogotá Aeropuerto El Dorado
Jefe Divisón de viajeros</t>
    </r>
  </si>
  <si>
    <t>2. Implementar un control  diario del paso a paso para el manejo del efectivo, para los casos donde a los viajeros no les sea posible pagar el tributo unico por medios electronicos o bancarios.</t>
  </si>
  <si>
    <t>1. Emisión proyecto de lineamientos sobre el control 
2. Capacitar sobre el paso a paso para el recaudo del tributo unico.</t>
  </si>
  <si>
    <t>Documento para implementacion de control y capacitación sobre el mismo.</t>
  </si>
  <si>
    <r>
      <rPr>
        <b/>
        <sz val="12"/>
        <rFont val="Arial"/>
        <family val="2"/>
      </rPr>
      <t>DGA</t>
    </r>
    <r>
      <rPr>
        <sz val="12"/>
        <rFont val="Arial"/>
        <family val="2"/>
      </rPr>
      <t xml:space="preserve">
Dirección de Gestión de Aduanas
Subdirección de Operación Aduanera</t>
    </r>
  </si>
  <si>
    <t>3. Seguimiento al control implementado para el recaudo del efectivo por parte de los viajeros y  correcciòn de  inconsistencias</t>
  </si>
  <si>
    <t xml:space="preserve">1. Informe de correctivos aplicados en el evento de inconsistencias o informe de no generaciòn de  inconsistencias. </t>
  </si>
  <si>
    <t>informe diario de inconsistencias o de no generacion de  inconsistencias (1 diario)</t>
  </si>
  <si>
    <r>
      <rPr>
        <b/>
        <sz val="12"/>
        <rFont val="Arial"/>
        <family val="2"/>
      </rPr>
      <t>DGA</t>
    </r>
    <r>
      <rPr>
        <sz val="12"/>
        <rFont val="Arial"/>
        <family val="2"/>
      </rPr>
      <t xml:space="preserve">
Direcciones Seccionales de Aduanas y de Impuestos y Aduanas a nivel nacional.</t>
    </r>
  </si>
  <si>
    <t xml:space="preserve">H2. Se identificaron actividades que se ejecutan sin lineamiento formalmente definido por la DIAN y en las instalaciones de la división de viajeros de la Seccional de Aduanas de Bogotá – Aeropuerto el Dorado no se cuenta con una infraestructura alineada con el objetivo misional del control a viajeros incumpliendo el numeral 11.1.3 “Seguridad de oficinas, recintos e instalaciones” del Manual de políticas y lineamientos de seguridad de la información MN-IIT-0072, y que de acuerdo con su numeral 4 “Responsabilidad y cumplimiento”: </t>
  </si>
  <si>
    <t>4. Adelantar mesas de trabajo con el Banco de Bogotá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de Bogotá y Cali que se ajuste al sistema de contraprestación de la DIAN, a través del mecanismo denominado índice de consignación (término en días que tiene el banco para el traslado del recaudo).</t>
  </si>
  <si>
    <t>Gestionar con las entidades recaudadoras el mecanismo que facilite el recaudo de viajeros en los aeropuertos de Bogotá y Cali, los 7 dias a la semana las 24 horas al día</t>
  </si>
  <si>
    <t>Informes semestrales de las mesas de trabajo realizadas con las entidades recaudadoras y la DIAN.</t>
  </si>
  <si>
    <r>
      <rPr>
        <b/>
        <sz val="12"/>
        <rFont val="Arial"/>
        <family val="2"/>
      </rPr>
      <t>DGA</t>
    </r>
    <r>
      <rPr>
        <sz val="12"/>
        <rFont val="Arial"/>
        <family val="2"/>
      </rPr>
      <t xml:space="preserve">
Dirección de Gestión de Impuestos
Subdirección de Recaudo
Coordinación de Control a Entidades Reaudadoras.</t>
    </r>
  </si>
  <si>
    <t>26. Desarrollo e implementación del recibo de pago 690 (modalidad viajeros) en el sistema informático Muisca.</t>
  </si>
  <si>
    <t>(01) Un formato de Aceptación de Pruebas funcionales y salida a producción - FT-IIT-1851
Puesta en producción de la solución tecnológica: 
a. (01) Un formato información de versión             FT-IIT-2180
b. (01) Un Acta de comité de gestión de Cambios de Tecnología del correspondiente software instalado y en producción</t>
  </si>
  <si>
    <r>
      <rPr>
        <b/>
        <sz val="12"/>
        <rFont val="Arial"/>
        <family val="2"/>
      </rPr>
      <t>DGA</t>
    </r>
    <r>
      <rPr>
        <sz val="12"/>
        <rFont val="Arial"/>
        <family val="2"/>
      </rPr>
      <t xml:space="preserve">
Subdirección de Operación Aduanera
Direccioón de Innovación y Tecnología
Dirección de Gestión de Impuestos
Subdirección de Recaudo
Coordinación de Control a Entidades Reaudadoras.</t>
    </r>
  </si>
  <si>
    <t xml:space="preserve">5. Diseñar un Protocolo de seguridad impartiendo lineamientos sobre la gestiòn y  ejecución en las actividades de conteo y de retención de divisas para el  ingreso y salida de mercancías objeto de custodia, las cuales posteriormente pueden ser objeto de aprehensiòn o cambio de modalidad.                                                                                             </t>
  </si>
  <si>
    <t xml:space="preserve">1. Elaboración de un documento  que determine los  lineamientos de seguridad en el conteo de divisas y control de mercancias susceptibles de tramite aduanero.                                                         </t>
  </si>
  <si>
    <t xml:space="preserve">Documento </t>
  </si>
  <si>
    <t xml:space="preserve">6. Implementar el Protocolo de seguridad  que garantice la correcta gestiòn y  ejecución en las actividades de conteo y de retención de divisas para el  ingreso y salida de mercancías objeto de custodia, las cuales posteriormente pueden ser objeto de aprehensiòn o cambio de modalidad.           . </t>
  </si>
  <si>
    <t>Reunión de socialización para conocimiento y aplicación del Protocolo de seguridad.</t>
  </si>
  <si>
    <t>Listas de capacitaciòn para su implementaciòn</t>
  </si>
  <si>
    <r>
      <rPr>
        <b/>
        <sz val="12"/>
        <rFont val="Arial"/>
        <family val="2"/>
      </rPr>
      <t>DGA</t>
    </r>
    <r>
      <rPr>
        <sz val="12"/>
        <rFont val="Arial"/>
        <family val="2"/>
      </rPr>
      <t xml:space="preserve">
Direcciòn de Gestiòn de Aduanas
Subdirección de Operación Aduanera</t>
    </r>
  </si>
  <si>
    <t xml:space="preserve">7. Realizar seguimiento mensual a la aplicación de Protocolo de seguridad que garantice la gestiòn y  ejecución en las actividades de conteo y de retención de divisas para el  ingreso y salida de mercancías objeto de custodia, las cuales posteriormente pueden ser objeto de aprehensiòn o cambio de modalidad.           . </t>
  </si>
  <si>
    <t>Entrega de informe de control y correctivos aplicados, si hay lugar.</t>
  </si>
  <si>
    <t>Informe mensual y observaciones al control.</t>
  </si>
  <si>
    <t>H3. Falta de trazabilidad en los registros de la información de los archivos Excel de las aprehensiones, conteos y retención de divisas, derivado de la falta de un sistema de información electrónico que permita certificar y dejar registro para el control de las acciones de la división de viajeros, a fin de ubicar o rastrear, y conocer su histórico incumpliendo con la política de gobierno digital, establecida en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t>
  </si>
  <si>
    <t>8. Mantener  y asegurar los registros en el libro Excel de las Aprehensiones, Cambio de modalidad, Importaciones y Exportaciones temporales, Recaudo de tributo único, Conteo y Retenciones de divisas, confrontando con la informaciòn de los documentos físicos a fin de identificar los registros que requieren ajustes y aplicarlos.</t>
  </si>
  <si>
    <t xml:space="preserve">Revisar registros en archivo excel con los documentos fìsicos de encontrar inconsistencias aplicar los ajustes y correctivos a que haya lugar.                                                                                                                                                                                                                                                                                                                                                                                              	</t>
  </si>
  <si>
    <t>Reporte trimestral de control de revisión. (4)</t>
  </si>
  <si>
    <r>
      <rPr>
        <b/>
        <sz val="12"/>
        <rFont val="Arial"/>
        <family val="2"/>
      </rPr>
      <t>DGA</t>
    </r>
    <r>
      <rPr>
        <sz val="12"/>
        <rFont val="Arial"/>
        <family val="2"/>
      </rPr>
      <t xml:space="preserve">
Direcciones Seccionales de Aduanas y de Impuestos y Aduanas a nivel nacional.
División de Viajeros o quien haga sus veces</t>
    </r>
  </si>
  <si>
    <t>9. Definir la estrategia de digitalización</t>
  </si>
  <si>
    <r>
      <rPr>
        <b/>
        <sz val="12"/>
        <rFont val="Arial"/>
        <family val="2"/>
      </rPr>
      <t>DGA</t>
    </r>
    <r>
      <rPr>
        <sz val="12"/>
        <rFont val="Arial"/>
        <family val="2"/>
      </rPr>
      <t xml:space="preserve">
Subdirección de Operación Aduanera
Subdirección de Innovación y Proyectos
</t>
    </r>
  </si>
  <si>
    <t>10. Iniciar el proyecto con la definición de  los requerimientos funcionales</t>
  </si>
  <si>
    <r>
      <rPr>
        <b/>
        <sz val="12"/>
        <rFont val="Arial"/>
        <family val="2"/>
      </rPr>
      <t>DGA</t>
    </r>
    <r>
      <rPr>
        <sz val="12"/>
        <rFont val="Arial"/>
        <family val="2"/>
      </rPr>
      <t xml:space="preserve">
Subdirección de Operación Aduanera</t>
    </r>
  </si>
  <si>
    <t xml:space="preserve">11. Definir los requerimientos no funcionales </t>
  </si>
  <si>
    <r>
      <rPr>
        <b/>
        <sz val="12"/>
        <rFont val="Arial"/>
        <family val="2"/>
      </rPr>
      <t>DGA</t>
    </r>
    <r>
      <rPr>
        <sz val="12"/>
        <rFont val="Arial"/>
        <family val="2"/>
      </rPr>
      <t xml:space="preserve">
Dirección de Innovación y Tecnología </t>
    </r>
  </si>
  <si>
    <t xml:space="preserve">12. Iniciar el proceso de contratación </t>
  </si>
  <si>
    <r>
      <rPr>
        <b/>
        <sz val="12"/>
        <rFont val="Arial"/>
        <family val="2"/>
      </rPr>
      <t>DGA</t>
    </r>
    <r>
      <rPr>
        <sz val="12"/>
        <rFont val="Arial"/>
        <family val="2"/>
      </rPr>
      <t xml:space="preserve">
Dirección de Gestión de Innovación y Tecnología </t>
    </r>
  </si>
  <si>
    <r>
      <rPr>
        <b/>
        <sz val="12"/>
        <rFont val="Arial"/>
        <family val="2"/>
      </rPr>
      <t>DGA</t>
    </r>
    <r>
      <rPr>
        <sz val="12"/>
        <rFont val="Arial"/>
        <family val="2"/>
      </rPr>
      <t xml:space="preserve">
Subdirección de Operación Aduanera
Dirección de Innovación y Tecnología </t>
    </r>
  </si>
  <si>
    <t xml:space="preserve">DGA
Dirección de Innovación y Tecnología </t>
  </si>
  <si>
    <r>
      <rPr>
        <b/>
        <sz val="12"/>
        <rFont val="Arial"/>
        <family val="2"/>
      </rPr>
      <t>DGA</t>
    </r>
    <r>
      <rPr>
        <sz val="12"/>
        <rFont val="Arial"/>
        <family val="2"/>
      </rPr>
      <t xml:space="preserve">
Subdirección de operación aduanera</t>
    </r>
  </si>
  <si>
    <r>
      <rPr>
        <b/>
        <sz val="12"/>
        <rFont val="Arial"/>
        <family val="2"/>
      </rPr>
      <t>DGA</t>
    </r>
    <r>
      <rPr>
        <sz val="12"/>
        <rFont val="Arial"/>
        <family val="2"/>
      </rPr>
      <t xml:space="preserve">
Subdirección de operación aduanera
Dirección de Innovación y Tecnología </t>
    </r>
  </si>
  <si>
    <t>H4. En la revisión de los sesenta y dos (62) casos seleccionados de actas de retención de divisas en las Divisiones de viajeros de las direcciones de aduanas de Cali y Bogotá – aeropuerto el dorado se evidenció incumplimiento de lo establecido en las actividades 3, 7 y 9 del procedimiento PR-COA-0181 Viajeros internacionales.</t>
  </si>
  <si>
    <t xml:space="preserve">19. Capacitaciòn sobre el diligenciamiento del formato FT-COA-1561 correspondiente a Solicitud de investigacion para las retenciones de divisas cada vez que se genere una retenciòn a un viajero, con destino a la Division de Fiscalizacion Cambiaria de conformidad con la actividad No. 9 del procedimiento PR-COA-0181.                                                    </t>
  </si>
  <si>
    <t>1. Socializar a los funcionarios de la División de Viajeros el diligenciamiento del formato FT-COA-1561.                                                                 2. Seguimiento al correcto diligenciamiento.</t>
  </si>
  <si>
    <t>1. Lista de capacitaciòn sobre el diligenciamiento del FT-COA-1561. 2. informe resultados de seguimiento</t>
  </si>
  <si>
    <r>
      <rPr>
        <b/>
        <sz val="12"/>
        <rFont val="Arial"/>
        <family val="2"/>
      </rPr>
      <t>DGA</t>
    </r>
    <r>
      <rPr>
        <sz val="12"/>
        <rFont val="Arial"/>
        <family val="2"/>
      </rPr>
      <t xml:space="preserve">
Direcciones Seccionales de Aduanas y de Impuestos y Aduanas a nivel nacional.
División de Viajeros</t>
    </r>
  </si>
  <si>
    <t>20. Socializar el Formato FT-COA-1561 correspondiente a Solicitud de investigación para las retenciones de divisas</t>
  </si>
  <si>
    <t>1. Acompañamiento y socialización   para eldiligencimiento del Formato FT-COA-1561 de los coordinadores a los funcionarios que realicen las retenciones de divisas.                                                                                 2. Seguimiento al correcto diligenciamiento por parte del Coordinador de Turno y/o otro funcionario delegado por la Jefatura quien entregará e Informe de resultados.</t>
  </si>
  <si>
    <t>1. Diligenciamiento del Formato FT-COA-1561                           2. Informe resultados de seguimiento</t>
  </si>
  <si>
    <r>
      <rPr>
        <b/>
        <sz val="12"/>
        <rFont val="Arial"/>
        <family val="2"/>
      </rPr>
      <t>DGA</t>
    </r>
    <r>
      <rPr>
        <sz val="12"/>
        <rFont val="Arial"/>
        <family val="2"/>
      </rPr>
      <t xml:space="preserve">
Subdirección de Operación Aduanera
Subdirección de Innovación y Proyectos</t>
    </r>
  </si>
  <si>
    <t>H5. En la revisión de los sesenta y seis (66) casos seleccionados de actas de aprehensión de mercancías en las Divisiones de control viajeros de las direcciones de aduanas de Cali y Bogotá – aeropuerto el dorado, se evidenció incumplimiento del término establecido para realizar la aprehensión de mercancías, el cual no puede superar los cinco (5) días hábiles</t>
  </si>
  <si>
    <t>21. Generar informe mensual  de revisiòn del 2% de las aprehensiones realizadas a fin de verificar el cumplimiento de los terminos establecidos en la normatividad.</t>
  </si>
  <si>
    <t>Generar informe de revisiòn del  2% de las actas de aprehensiòn y de encontrar inconsistencias realizar los correctivos necesarios o generar informe de la NO configuracion de inconsistencias.</t>
  </si>
  <si>
    <t>informe mensual</t>
  </si>
  <si>
    <t xml:space="preserve">OB1. Se observó falta de confiabilidad en la información registrada en el inventario diario de bodega de la división de viajeros de la Seccional de Aduanas de Bogotá - Aeropuerto el Dorado. De acuerdo con lo evidenciado por el equipo inspector en el desarrollo del trabajo de campo, este presenta las inconsistencias </t>
  </si>
  <si>
    <t>22. Diligenciar para cada entrega de turno, el cuadro de informe de inventario diario de mercancía que se encuentre en bodega transitoria y/o bovedas de la División de Viajeros  para garantizar que los registros de rotación de las mercancías  almacenadas transitoriamente se mantengan actualizados.</t>
  </si>
  <si>
    <t>Diligenciamiento diario en cada entrega de turno del informe de inventario de mercancías objeto de trámite aduanero y cambiario de la Division de Viajeros.</t>
  </si>
  <si>
    <t xml:space="preserve">  Inventario actualizado en cada entrega de turno</t>
  </si>
  <si>
    <t>23. Generar alertas en el archivo  excel de registro de inventario de mercancías y divisas que conlleven a la realización de arqueo semanal del inventario fisico frente a lo registrado en el excel.</t>
  </si>
  <si>
    <t>1. incluir las modificacione necesarias al archivo excel. 2.  Diseño de plantilla de resultados de arqueo. 3. Generar informe de resultados del arqueo en bodega.4. Correctivos a inconsistencias, si hay lugar.</t>
  </si>
  <si>
    <t xml:space="preserve">Archivo de excel con ajuste  de inclusión de alerta.                                             Plantilla de informe de resultados  del arqueo de bodega.          </t>
  </si>
  <si>
    <t>OB2. El equipo inspector solicitó mediante radicado 2-2022013286 del 10/10/2022 información relacionada con el perfilamiento de viajeros así: “…4. Listado de viajeros internacionales perfilados en el período comprendido entre el 01/01/2018 al 30/09/2022 y 5. Listado de alertas internas sobre viajeros internacionales y la gestión realizada sobre las mismas para el período comprendido entre el 01/01/2018 al 30/09/2022.”, a la dirección seccional de aduanas de Bogotá - aeropuerto el dorado.
Con el objetivo de aclarar el requerimiento mencionado, por solicitud de la División de control viajeros de la seccional, se realizó reunión el 20/10/2022, en la cual se indicó al equipo inspector que todo lo registrado en las Tablas de Excel de seguimiento y control de las aprehensiones, conteo y retención de divisas fue perfilado, y que con las mismas se daría respuesta a los puntos descritos anteriormente.
Al revisar la información el equipo inspector observó que estos archivos cumplen con el registro de:
a)	Nombre e identificación del pasajero 
b)	Nacionalidad 
c)	País de procedencia o destino
Sin embargo, no se cuenta con información dentro de los archivos como lo solicita el Memorando 000299 del 06 de agosto de 2013, relacionado con la selectividad y el perfilamiento de riesgos para las operaciones en la modalidad de viajeros que indica en su punto 2 Registro de los resultados de la selección y el control, que se debe registrar además de los campos antes mencionados, los siguientes:
a) Hora de arribo o de partida del vuelo
b) Aerolínea
c) Resultados de los controles e inspecciones realizadas detallando su tipo.
Adicionalmente, el equipo inspector evidenció en la revisión de la información que únicamente se deja registro y trazabilidad de los eventos en que se ejecutó un control a un viajero y hubo novedad, lo que impide conocer la efectividad del perfilamiento realizado por la Seccional y la toma de decisiones a partir de los resultados obtenidos.</t>
  </si>
  <si>
    <t>24. Solicitud a la Direcciòn de Gestiòn de Aduanas sobre replanteamiento de los lineamientos del memorando 299 de 2013, para determinar su aplicabilidad teniendo en cuenta  la realidad logistica y de talento humano frente a la magnitud de la operaciòn en el aeropuerto Internacional El Dorado de Bogotà.</t>
  </si>
  <si>
    <t>La Direcciòn Seccional de Aduanas de Bogotà Aeropuerto El Dorado, remitira a la Direcciòn de Gestiòn de Aduanas un estudio incluyendo las estadisticas de los viajeros que ingresan y salen del pais a fin de relejar la magnitud de la operación que imposibilita el cumplimiento de lo indicado en el memorando 299 de 2013 y la necesidad de replanteamiento y modificaciòn de dicho memorando.</t>
  </si>
  <si>
    <t>Solicitud replanteamiento del memorando 299 de 2013.</t>
  </si>
  <si>
    <t xml:space="preserve">25. Diligenciar para cada entrega de turno, el anexo al Memorando 299 de 2013 en el porcentaje de selección de viajeros a quienes se les realice inspección intrusiva de los equipajes y los resultados de las diligencias. </t>
  </si>
  <si>
    <t>Diligenciamiento diario en cada entrega de turno del informe del anexo del Memorando 299 de 2013 correspondiente a los equipajes seleccionados para inspección intrusiva una vez el paso por el escaner. (Por parte del Coordinador de cadaturno y/o el funcionario de trámites)</t>
  </si>
  <si>
    <t xml:space="preserve">  Inventario actualizado en cada entrega de turno.</t>
  </si>
  <si>
    <t>INSP. 1707022456
Nacionalización de mercancías</t>
  </si>
  <si>
    <t>H1: Falta de consistencia  entre la información preparada y entregada por la DIAN, relacionada con las declaraciones de importación de los años 2019 a 2022, así como la imprecisión  de los datos, frente a la información observada en el sistema de información SYGA SIGLO XXI, contradiciendo los principios del Plan nacional de infraestructura del dato</t>
  </si>
  <si>
    <t>RG1: "Decisión final del proceso de control aduanero por fuera de la norma"
RFC1: "Decisión final de un proceso de control aduanero basado en hechos falsos y/o información inexistente"</t>
  </si>
  <si>
    <t>1. Migrar la información historica del sistema Syga Importaciones a un repositorio que permita realizar seguimiento y control del ciclo de vida de la calidad del dato  – ETL extracción, transformación y carga, con el fin de contar con información veraz o fiable, coherente, precisa y exacta para la toma de decisiones, de acuerdo con los lineamientos de Gobierno de Datos, enmarcados en el Plan de Modernización de la Entidad.</t>
  </si>
  <si>
    <t>1) Estudio que permita determinar el volumen de datos, estructuración y recursos necesarios para el proyecto de migración de datos.
1/05/2024	31/08/2024
2) Solicitud de proyecto
1/09/2024	30/11/2024
3) Seguimiento del proyecto
1/12/2024	31/08/2025
4) Despliegue del proyecto
1/09/2024	31/12/2025</t>
  </si>
  <si>
    <t>1) Estudio
2) Solicitud
3) Informe trimestral de seguimiento
4) Acta de cambios</t>
  </si>
  <si>
    <t>1.00
1.00
3.00
1.00</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</si>
  <si>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</si>
  <si>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2. Realizar mesas de trabajo conjuntas con las áreas involucradas, con el objeto de determinar si con ocasión al informe final de esta auditoría, hay lugar para adelantar eventuales procesos administrativos de decomiso o sancionatorios según corresponda.</t>
  </si>
  <si>
    <t xml:space="preserve">1) Realizar mesa de trabajo conjunta con la Dirección de Gestión de Aduanas, Fiscalización y Tecnología.
2) Elaborar un informe de resultados
3) Si como resultado del informe, se detectan casos a investigar, se deben remitir a las Direcciones Seccionales respectivas </t>
  </si>
  <si>
    <t>Informe que debe contener el resultado de la mesa de trabajo</t>
  </si>
  <si>
    <r>
      <rPr>
        <b/>
        <sz val="12"/>
        <rFont val="Arial"/>
        <family val="2"/>
      </rPr>
      <t>DGA</t>
    </r>
    <r>
      <rPr>
        <sz val="12"/>
        <rFont val="Arial"/>
        <family val="2"/>
      </rPr>
      <t xml:space="preserve">
NC – Subproceso Operación Aduanera
Dirección de Gestión de Aduanas
Dirección de Gestión de Fiscalización 
Subdirección de Fiscalización Aduanera
Dirección de Gestión de Estrategia y Analítica
Dirección de Gestión de Innovación y Tecnología</t>
    </r>
  </si>
  <si>
    <t>H2: Falta de una gestión eficiente de los roles y perfiles del sistema de información SYGA SIGLO XXI, en contravía del objetivo del procedimiento Gestión de roles de los sistemas de información PR-SI-0142 versión 8, “Asignar o inactivar roles de los Sistemas de Información de la Unidad Administrativa Especial Dirección de Impuestos y Aduanas Nacionales – UAE DIAN.”, encontrando que en los dos archivos relacionados con los roles entregados mediante correo electrónico el 10 y 16 de agosto de 2023, existen diferencias en cuanto a la cantidad de usuarios creados, a la estandarización del nombre o descripción de los roles, a la activación e inactivación de los mismos, así como la creación del rol en varias seccionales de forma repetitiva, mostrando que no existe control ni claridad en la gestión de los mismos</t>
  </si>
  <si>
    <t xml:space="preserve">3. Realizar de manera equitativa el reparto de las declaraciones de importación para inspección aduanera,conforme lo establecido en la actividad número 6 del procedimiento “Nacionalización de mercancías” PR-COA-0188 y el numeral 4.2. del instructivo “Inspección en el régimen de importación” IN-COA-0151.                                                                                                                                                                                                                                                                  </t>
  </si>
  <si>
    <t>1) Realizar la consulta de las declaraciones de importación objeto de inspección aduanera/ precisando lugar de las mercancías y demás novedades  .                                                                                                                                      2) Asignar o repartir las declaraciones a cada uno de los inspectores de acuerdo con las zonas primarias aduaneras y/o zonas francas donde se encuentran las mercancías.                                                                                        3) Agrupar las Declaraciones de Importaciòn por zonas conforme al número de funcionarios inspectores.
4) Realizar  la asignación de las diligencias de inspección, de manera aleatorio, transparente y equitativo. (aplicativo patman).                                                                                                                                                                                      5) Realizar el Auto Comisorio con el  anexo donde se relacionen el  listado de todas las declaraciones de importación que van a inspeccionarse.                                                                                                                                                     6) Dejar trazabilidad sobre los cambios de inspectores en los eventos de situaciones administrativas.</t>
  </si>
  <si>
    <t>Tres (3) Informes Trimestrales.</t>
  </si>
  <si>
    <r>
      <rPr>
        <b/>
        <sz val="12"/>
        <rFont val="Arial"/>
        <family val="2"/>
      </rPr>
      <t>DGA</t>
    </r>
    <r>
      <rPr>
        <sz val="12"/>
        <rFont val="Arial"/>
        <family val="2"/>
      </rPr>
      <t xml:space="preserve">
DS – Subproceso Operación Aduanera
Direcciones Seccionales a nivel nacionaL
Divisiòn de Operaciòn Aduanera 
G.I.T. Importaciones o quien haga sus veces.</t>
    </r>
  </si>
  <si>
    <t xml:space="preserve">4. Creacion e incorporacion de herramienta de reparto que cumpla con las caracteristicas “Aleatorio, transparente y equitativo.” dentro del modulo de aduanas. </t>
  </si>
  <si>
    <t>1) Solicitud PST 
2) Aprobación de proyecto
3) Seguimiento del proyecto
4) Despliegue y puesta en producción del proyecto
5) Divulgación de la herramienta</t>
  </si>
  <si>
    <t>1) PST solicitud 
2) Acta de aprobación del proyecto
3) Informe trimestral de seguimiento
4) Formato de Aceptación de Pruebas y Acta comité de cambios
5) Herramienta de control reparto</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</si>
  <si>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t>
    </r>
  </si>
  <si>
    <t>5. Formulación de un procedimiento en el marco del SGSPI para definir formalmente periodicidad, alcance y las actividades necesarias para efectuar un adecuado seguimiento y control a los roles y perfiles de los sistemas de información de la Entidad</t>
  </si>
  <si>
    <t>1.	 Análisis del procedimiento vigente y su alineación con el SGSPI.
2.	 Plan de choque para depuración de perfiles.
3.	 Elaboración y formalización del procedimiento.
4.	Socialización del nuevo procedimiento.
5.	 Monitoreo inicial y generación de informes de riesgo.
6.	 Gestión de alertas y ajustes solicitados.
7.	 Implementación de ajustes en los sistemas de información</t>
  </si>
  <si>
    <t xml:space="preserve">1.	Procedimiento y anexos y publicado en el listado maestro de documentos.
2.	Informe con definición de riesgo por número de roles asignados a cada usuario activo en el sistema de información SYGA SIGLO XXI.
3.	 Informe con ajustes efectuados en el sistema SYGA SIGLO XXI a solicitud de las áreas funcionales, producto del monitoreo y alertas emitidas por la OSI </t>
  </si>
  <si>
    <r>
      <rPr>
        <b/>
        <sz val="12"/>
        <rFont val="Arial"/>
        <family val="2"/>
      </rPr>
      <t>DGA</t>
    </r>
    <r>
      <rPr>
        <sz val="12"/>
        <rFont val="Arial"/>
        <family val="2"/>
      </rPr>
      <t xml:space="preserve">
Oficina de Seguridad de la Información - OSI 
Dirección de Gestión de Innovación y Tecnología - DGIT</t>
    </r>
  </si>
  <si>
    <t>H3: En la Dirección Seccional de Impuestos y Aduanas de Buenaventura se observaron 2 declaraciones de importación que presentan el mismo número de acta de inspección y se trata de casos diferentes, con información de importador, funcionario inspector y declarante entre otros, distintos.
Lo advertido incumple lo establecido en el Decreto 1165 de 2019 Artículo 3°. y el procedimiento Nacionalización de mercancías PR-COA-0188, en el numeral 6. Definiciones y sigas y el numeral 7.2 Descripción, actividades: 10. Realizar inspección documental (…) De acuerdo con la revisión documental se deja registro en el acta de inspección a través de SYGA de la actuación del inspector con la debida justificación. y 12. Realizar inspección física (…) debe quedar registro en el Acta de inspección la actuación del inspector con la debida justificación.</t>
  </si>
  <si>
    <t>6. Realizar los ajustes en el sistema de información SYGA SIGLO XXI , para corregir la duplicación en los consecutivos de los números de las actas de inspecciòn.</t>
  </si>
  <si>
    <t>1) Solicitud PST mediante la herramienta dispuesta
2) Aprobación de proyecto
3) Seguimiento del proyecto
4) Despliegue y puesta en produción del proyecto
5) Divulgación de la herramienta</t>
  </si>
  <si>
    <t>1) PST solicitud 
2) Acta de aprobación del proyecto
3) Informe trimestral de seguimiento
4) Formato de Aceptación de Pruebas y Acta comité de cambios
5) Herramienta de control de términos</t>
  </si>
  <si>
    <t xml:space="preserve"> 1.00
 1.00
3.00
 2.00
 1.00</t>
  </si>
  <si>
    <t>7. Realizar mesas de trabajo conjuntas con las áreas involucradas, con el objeto de determinar si con ocasión al informe final de esta auditoría, hay lugar para adelantar eventuales procesos administrativos de decomiso o sancionatorios según corresponda.</t>
  </si>
  <si>
    <t xml:space="preserve">1) Realizar mesa de trabajo conjunta con las Direcciones de Gestión de Aduanas, Fiscalización y Tecnología.
2) Elaborar un informe de resultados
3) Si como resultado del informe, se detectan casos a investigar, se deben remitir a las Direcciones Seccionales respectivas </t>
  </si>
  <si>
    <t>H4: En 50 de los casos revisados de las Direcciones Seccionales de Aduanas de Cartagena y Bogotá – Aeropuerto el Dorado, así como de la Dirección Seccional de Impuestos y Aduanas de Buenaventura, no se logró validar la notificación oportuna del horario de comparecencia del importador a la diligencia de inspección, incumpliendo lo establecido en el procedimiento Nacionalización de mercancías PR-COA-0188, numeral 7.2 Descripción, actividad: 6. Realizar reparto de las declaraciones (…) De igual manera el formato FT-COA-2299 Horario de comparecencia inspección se publica y/o comunica a los declarantes y a los depósitos o zonas francas, a través del canal establecido en cada Dirección Seccional. 
Lo anterior, podría generar que el declarante o su delegado no se haga presente en la hora en que se tenga programada la diligencia de inspección física de la mercancía; siendo esto un incumplimiento, que se debe registrar en el acta de inspección, y posteriormente informar a través de oficio al procedimiento PR-COA-0263 Determinación de Sanciones Aduaneras para iniciar investigación, causando afectación al declarante.</t>
  </si>
  <si>
    <t xml:space="preserve">8. Diligenciar el FT-COA-2299 registrando la totalidad  informaciòn  en sus casillas, cumpliendo con las exigencias respecto a la notificación y comparecencia de los repartos de inspecciones físicas a cargo. </t>
  </si>
  <si>
    <t>1) formatos debidamentre diligenciados                                                                                                                                                                                                                                                                                                                                           2. archivo de los formatos</t>
  </si>
  <si>
    <t xml:space="preserve">archivo </t>
  </si>
  <si>
    <t>9. Elevar solicitud  a la Oficina de Comunicaciones y a la Subdirección de Facilitación  sobre la posibilidad de agilizar la  publicación del reparto.</t>
  </si>
  <si>
    <t>Realizar el analisis de las demoras presentadas en la publicación</t>
  </si>
  <si>
    <r>
      <rPr>
        <b/>
        <sz val="12"/>
        <rFont val="Arial"/>
        <family val="2"/>
      </rPr>
      <t>DGA</t>
    </r>
    <r>
      <rPr>
        <sz val="12"/>
        <rFont val="Arial"/>
        <family val="2"/>
      </rPr>
      <t xml:space="preserve">
DS – Subproceso Operación Aduanera
Dirección Seccional de Aduanas de Bogotá Aeropuerto El Dorado</t>
    </r>
  </si>
  <si>
    <t>10. Verificar previo al envio del reparto  a la dependencia encargada de la  publicación del mismo,  que el horario de comparecencia a deposito por parte del Declarante tenga un lapso adecuado de tiempo  entre su publicación y su hora de comparecencia e implementar la publicación fisica en las carteleras de información  en el lugar  Administrativo.</t>
  </si>
  <si>
    <t xml:space="preserve">Carpeta Oficial en Shaire Point  que agrupa: 
Remisión correos a publicaciones.                   Remisión correo agremiaciones                                               Registro fotografico publicación reparto carteleras en Centro Administrativo de Carga                                                                                                                                                                                                                                                                          </t>
  </si>
  <si>
    <t>Informe cuatrimestral</t>
  </si>
  <si>
    <t>H6: Se identificaron 18 casos en las Direcciones Seccionales de Aduanas de Cartagena, Medellín, Barranquilla y Bogotá – Aeropuerto el Dorado, en los cuales el funcionario realizó la diligencia de inspección sin estar debidamente comisionado, en contravía de lo establecido en el numeral 7.2 Descripción actividad 6. “Realizar reparto de las declaraciones” y 12 “Realizar inspección física” del procedimiento PR-COA-0188 y los numerales 4.1 “Reparto” y 4.2 “diligenciamiento del auto comisorio y formatos” del instructivo IN-COA-0151.
El formato de auto comisorio contempla en el numeral 2 que, “Los funcionarios comisionados quedan investidos de las amplias facultades de Control Aduanero, contempladas en el Decreto 1165 de 2019, Resolución 046 de 2019, y demás normas concordantes.</t>
  </si>
  <si>
    <t>11. Verificar el  10% de las actuaciones de los funcionarios Inspectores,  evidenciando que  las mismas se encuentren facultadas y se hayan gestionado dentro de la oportunidad legal.</t>
  </si>
  <si>
    <t>1) Verificar que los funcionarios inspectores actuen de conformidad al acto administrativo de nombramiento en la Direcciòn Seccional.                                                                                                                                                           2) Verificar que el inspector no se encuentre en situacion administrativa al momento de gestionar la inspecciòn.                                                                                                                                                                                                                                                                                                        3) De encontrar inconsistencias en el control, tomar las medidas pertinentes de acuerdo con los resultados encontrados, para lo cual deberà realizarse  un análisis de lo evidenciado con el fin de validar las circunstancias de tiempo, modo,  lugar y tomar correctivos a que haya lugar.</t>
  </si>
  <si>
    <t>Evidencia física del control realizado, identificando el auto comisorio, acta de inspección, acta de hechos y /o acta de aprehensión según resulte de la actuacion oficial del Inspector.</t>
  </si>
  <si>
    <r>
      <rPr>
        <b/>
        <sz val="12"/>
        <rFont val="Arial"/>
        <family val="2"/>
      </rPr>
      <t>DGA</t>
    </r>
    <r>
      <rPr>
        <sz val="12"/>
        <rFont val="Arial"/>
        <family val="2"/>
      </rPr>
      <t xml:space="preserve">
DS – Subproceso Operación Aduanera
Direcciones Seccionales a nivel nacionaL
Divisiòn de Operaciòn Aduanera  o quien haga sus veces</t>
    </r>
  </si>
  <si>
    <t xml:space="preserve">12. Realizar capacitaciòn al  grupo de inspección sobre el diligenciamiento del acta de inspección, así como monitorear el cumplimiento del correcto diligenciamiento del acta de inspecciòn.                                                                                                                                                                                                    </t>
  </si>
  <si>
    <t>1) Gestionar capacitaciòn.                                                                                                                                                                                                                                                                                                                                                                                              2) Verificar las fechas de cada actuaciòn.                                                                                                                                                                                                                                                                                                                                                           3) Generar informe  correctivos.</t>
  </si>
  <si>
    <t>1) Listas de capacitaciòn                                                                                                                                                                                                                                                                                                                                                                                                       2) Informe con correctivos aplicados producto del monitoreo realizado</t>
  </si>
  <si>
    <t>OB2: 44 actas de inspección enviadas por las Direcciones Seccionales de Aduanas de Cartagena y Bogotá – Aeropuerto el Dorado, así como de la Dirección Seccional de Impuestos y Aduanas de Buenaventura, se descargaron del aplicativo SYGA SIGLO XXI, las cuales no tienen las firmas de quienes participaron en las diligencias. A continuación, se detalla por seccional esta situación.</t>
  </si>
  <si>
    <t xml:space="preserve">13. Gestionar reunión para recordar  a los  funcionarios inspectores el cumplimiento del artículo 182 del Decreto 1165  de 2019, sobre la obligación de suscribir las actas de Inspección en conjunto con el declararante.
</t>
  </si>
  <si>
    <t>1) Firmar el acta de reuniòn con el compromiso de cumplimiento.</t>
  </si>
  <si>
    <t xml:space="preserve"> Acta </t>
  </si>
  <si>
    <t>13. Adelantar autocontrol al 1% de las actas de inspección generadas, las cuales deben cumplir con lo determinado artículo 182 dle Decreto 1165  de 2019</t>
  </si>
  <si>
    <t>1) Realizar autocontrol
2) Generar informe</t>
  </si>
  <si>
    <t>Informe de autocontrol sobre el 1% de las actas de inspección trimestral debidamente suscritas por el declarante e importador.</t>
  </si>
  <si>
    <t xml:space="preserve">14. Implementar en el modulo de aduanas    herramienta o funcionalidad " firma electronica simple" tanto para usuarios internos como externos  </t>
  </si>
  <si>
    <t>1) Solicitud PST mediante la herramienta dispuesta
2) Aprobación de proyecto
3) Seguimiento del proyecto
4) Despliegue y puesta en producción del proyecto
5) Divulgación firma electrónica</t>
  </si>
  <si>
    <t>1) PST solicitud 
2) Acta de aprobación del proyecto
3) Informe trimestral de seguimiento 
"4) Formato de Aceptación de Pruebas y 
Acta comité de cambios"
5) Mecanismo de firma</t>
  </si>
  <si>
    <t>1.00
1.00
3.00
2.00
1.00</t>
  </si>
  <si>
    <t>OB4: En el sistema SYGA SIGLO XXI no se pueden identificar las ampliaciones de 30 días, en razón a que el sistema solo muestra dos opciones de ampliación y/o suspensión de 2 y 5 días, e igualmente no se pueden identificar cuáles de las diligencias de inspección fueron ampliadas, la única forma para poder identificarlas es en el campo “Observaciones” y si el funcionario lo registra.</t>
  </si>
  <si>
    <t xml:space="preserve">15. Implementar en el modulo de aduanas ajuste o funcionalidad " ampliacion de terminos"   </t>
  </si>
  <si>
    <t>1) Solicitud PST mediante la herramienta dispuesta
2) Aprobación de proyecto
3) Seguimiento del proyecto
4) Despliegue del proyecto</t>
  </si>
  <si>
    <t xml:space="preserve">1) PST solicitud 
2) Acta de aprobación del proyecto
3) Informe trimestral de seguimiento
4) Formato de Aceptación de Pruebas y Acta comité de cambios
</t>
  </si>
  <si>
    <t>1.00
1.00
3.00
2.00</t>
  </si>
  <si>
    <t>OB5: Para 8 declaraciones de importación analizadas, no se vio reflejado el pago realizado del tributo aduanero; teniendo en cuenta que en el formato de la declaración de importación en la casilla 127 “pagos anteriores” y la casilla 980 “pago total” no se observó el valor del pago. Esto permite evidenciar que no se tiene trazabilidad del pago dentro del formato de la declaración; así como en la casilla “996 Espacio para el número autoadhesivo”, no se evidenció sí se presentó en SYGA SIGLO XXI o en alguna entidad bancaria, o si el pago se realizó por medios electrónicos</t>
  </si>
  <si>
    <t xml:space="preserve">16. Implementar en el modulo de aduanas    ajuste o validacion " pago de tributo" </t>
  </si>
  <si>
    <t>2) Acta de aprobación del proyecto</t>
  </si>
  <si>
    <t>1.00
1.00
3.00
2.00</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</si>
  <si>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
Dirección de Gestión de Impuestos
Subdirección de Recaudo</t>
    </r>
  </si>
  <si>
    <t>RG1
RFC2</t>
  </si>
  <si>
    <t>I1: "...Después de efectuado un análisis de integridad de la información procesada por la selectividad aduanera de la DIAN en el periodo comprendido entre 01 de enero de 2022 al 31 de julio de 2023, se identificaron 407 declaraciones de importación con cambios en alguno de sus campos, tales como el NIT del declarante, NIT del importador y subpartida arancelaria, en la información procesada por selectividad aduanera  (ver Anexo 2)"</t>
  </si>
  <si>
    <t>RG1: "Decisión final del proceso de control aduanero por fuera de la norma"
RFC2: "Alteración de información electrónica estratégica para la toma de decisiones de control"</t>
  </si>
  <si>
    <t>17. 1) Realizar un analisis de la información presentada al ITRC en el curso de la auditoria, para determinar si hay inconsistencias en la información y/o actuaciones no permitidas en el sistema para determinar si hay lugar a un control posterior de la declaraciones
2) Implementar flujo de calidad de la información que permita validar datos incosistentes, por ejemplo, valores nulos, valores en cero, entre otros.
3) Realizar un analisis de información de un periodo de tiempo determinado extraida utilizando los script´s de extracción de la información para verificar si se presentan inconsistencias en la información y/o actuaciones no permitidas en el sistema para determinar la pertinenca de ajuste en los script´s o del sistema.</t>
  </si>
  <si>
    <t>1) Realizar mesa de trabajo conjuntas con las áreas responsables.
2) Elaborar  informe de resultados
3) Si como resultado del informe, se detectan fallas en las validaciones o indicios de fraude, se deben remitir a las áreas competentes, para los corretivos a que haya lugar.</t>
  </si>
  <si>
    <t>1) tres (3) Informes smestrales</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</si>
  <si>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Procesamiento de Datos
Dirección de Gestión Estrategica y Análitica
Subdirección de Análisis de Riesgo y programas
Dirección de Gestión de Fiscalización
Subdirección de Fiscalización Aduanera
Oficina de Seguridad de la Información</t>
    </r>
  </si>
  <si>
    <t xml:space="preserve">18.Implementar una nueva versión o sistema de Importaciones de la Entidad que permita mitigar los riesgos evidenciados por el ente de control 
</t>
  </si>
  <si>
    <t xml:space="preserve">1) Solicitud PST mediante la herramienta dispuesta
2) Aprobación de proyecto
3) Seguimiento del proyecto
4) Despliegue del proyecto
	</t>
  </si>
  <si>
    <t>1) PST solicitud 
1/05/2024 - 31/10/2025
2) Acta de aprobación del proyecto.
1/05/2024 - 31/10/2025
3) Informe trimestral de seguimiento.
1/05/2024 - 31/10/2025
4) Formato de Aceptación de Pruebas y
Acta comité de cambios.
1/05/2024 - 31/10/2025</t>
  </si>
  <si>
    <t>1.00 
1.00 
3.00  
2.00</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</si>
  <si>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
Oficina de Seguridad de la Informacion</t>
    </r>
  </si>
  <si>
    <t>19. Autoevaluación de los controles de los aplicativos SIE SYGA SIGLO XXI y Selectividad aduanera (LUCIA), para detectar quienes están posiblemente realizando modificaciones a la información, previo acuerdo con la Dirección de Gestión de Aduanas y el alcance de la herramienta de seguridad de la información definida por la entidad.</t>
  </si>
  <si>
    <t>Reporte de transacciones anómalas</t>
  </si>
  <si>
    <t>reporte</t>
  </si>
  <si>
    <r>
      <rPr>
        <b/>
        <sz val="12"/>
        <rFont val="Arial"/>
        <family val="2"/>
      </rPr>
      <t>DGA</t>
    </r>
    <r>
      <rPr>
        <sz val="12"/>
        <rFont val="Arial"/>
        <family val="2"/>
      </rPr>
      <t xml:space="preserve">
NC – Seguridad de la Informaación
Oficina de Seguridad de la Informacion</t>
    </r>
  </si>
  <si>
    <t>20. Realizar mesas de trabajo conjuntas con las áreas involucradas, con el objeto de determinar si con ocasión al informe final de esta auditoría, hay lugar para adelantar eventuales procesos administrativos de decomiso o sancionatorios según corresponda.</t>
  </si>
  <si>
    <t>Un (1) informe</t>
  </si>
  <si>
    <r>
      <rPr>
        <b/>
        <sz val="12"/>
        <rFont val="Arial"/>
        <family val="2"/>
      </rPr>
      <t>DGA</t>
    </r>
    <r>
      <rPr>
        <sz val="12"/>
        <rFont val="Arial"/>
        <family val="2"/>
      </rPr>
      <t xml:space="preserve">
NC – Subproceso Operación Aduanera
Dirección de Gestión de Aduanas
Subdirección de Operación Aduanera
Dirección de Gestión de Fiscalización  
Subdirección de Fiscalización Aduanera
Dirección de Gestión de Innovación y Tecnología
Dirección de Gestión de Estrategia y Analítica</t>
    </r>
  </si>
  <si>
    <t>INSP. 1707022460
I1, H1, I2, OB1, OB2, OB3, OB4y OB5</t>
  </si>
  <si>
    <t>I1.  "...Lo anotado se evidenció en las inconsistencias en la información y las formalidades aduaneras asociadas a los ingresos, salidas de mercancías y certificados de integración, junto con los procesos realizados por los usuarios industriales autorizados o calificados, cuyo control es responsabilidad de los Usuarios Operadores de las Zonas Francas, conforme al Decreto 1165 de 2019, artículo 475 “Ingreso, salida y permanencia de mercancía en zona franca”; artículo 494 “Obligaciones de los Usuarios Operadores de las Zonas Francas”; artículo 495 “Obligaciones de los Usuarios Industriales de Bienes, Industriales de Servicios y Comerciales De Zonas Francas”, lo cual pudo tener como causa la falta de cobertura en el seguimiento y control al cumplimiento de las obligaciones aduaneras de los Usuarios Operadores de las Zonas Francas por parte de la DIAN, en contravía de lo establecido en la Resolución 9 de 2008, “artículo 11. División de Gestión de la Operación Aduanera”, numerales 1 y 2; y la Resolución 69 de 2021, “artículo 2.17. División de la operación aduanera” numerales 1 y 2..."</t>
  </si>
  <si>
    <t>RG1: Posible decisión final del proceso de control fuera de la norma
RFC1: Posible decisión final de un proceso de control basado en hechos falsos y/o información inexistente</t>
  </si>
  <si>
    <r>
      <t>A1. Tramitar e incluir en proyecto normativo,  la obligación, como uno de los requisitos para la introducción de bienes procedentes de otros países con destino a las zonas francas, del diligenciamiento de la  "</t>
    </r>
    <r>
      <rPr>
        <b/>
        <sz val="12"/>
        <rFont val="Arial"/>
        <family val="2"/>
      </rPr>
      <t>Declaración de Ingreso".</t>
    </r>
  </si>
  <si>
    <t xml:space="preserve">"1. Proyecto normativo.  
 2. Justificación del proyecto normativo.                                                                                                                                                                                                                                                                                                             3. Publicación del proyecto de norma para comentarios.	</t>
  </si>
  <si>
    <t>Proyecto de norma</t>
  </si>
  <si>
    <r>
      <t xml:space="preserve">A2. Actualizar el  Procedimiento PR-COA-0208 denominado “Control Aleatorio de Ingresos y Salidas de Mercancía en Zona Franca” respecto al control  de insumos extranjeros incluidos en los certificados de integración, una vez reglamentada la obligación de diligenciar  la </t>
    </r>
    <r>
      <rPr>
        <b/>
        <sz val="12"/>
        <rFont val="Arial"/>
        <family val="2"/>
      </rPr>
      <t>"Declaración de ingreso"</t>
    </r>
    <r>
      <rPr>
        <sz val="12"/>
        <rFont val="Arial"/>
        <family val="2"/>
      </rPr>
      <t xml:space="preserve"> de mercancias desde el resto del mundo con destino a las zonas francas</t>
    </r>
  </si>
  <si>
    <t xml:space="preserve">1.  Realizar ajustes de conformidad con la normativa  2. Socializar ajustes al procedimiento 3. Revisión y diagramación procesos 4. publicación y capacitación. </t>
  </si>
  <si>
    <t>Actualizacion procedimiento</t>
  </si>
  <si>
    <t>A2.1. Elaborar un documento con los lineamientos que definan las actividades a realizar para el  control de los ingresos y salidas de las mercancías de zona franca.</t>
  </si>
  <si>
    <t>1.  Realizar mesas de trabajo.
2.Elaborar documento   3.Aprobar documento. 4.Socializar y divulgar documento.</t>
  </si>
  <si>
    <t>Documento.</t>
  </si>
  <si>
    <r>
      <t xml:space="preserve">A3. Tramitar e Incluir en el proyecto normativo,  para la mercancia "hidrocarburos",  la exigencia de documentos aduaneros, asi:                                                                                                                                                                                                                                                                                                                                       1. Para el ingreso de mercancias desde el resto del mundo con destino a las zonas francas,  la </t>
    </r>
    <r>
      <rPr>
        <b/>
        <sz val="12"/>
        <rFont val="Arial"/>
        <family val="2"/>
      </rPr>
      <t xml:space="preserve">"Declaración de Ingreso".                                                                                                                                               </t>
    </r>
    <r>
      <rPr>
        <sz val="12"/>
        <rFont val="Arial"/>
        <family val="2"/>
      </rPr>
      <t xml:space="preserve">                                                                                                                                                                                                                           2. Para el ingreso de mercancias desde el resto del Territorio Aduanero Nacional con destino a las zonas francas,  se exigira diligenciar la</t>
    </r>
    <r>
      <rPr>
        <b/>
        <sz val="12"/>
        <rFont val="Arial"/>
        <family val="2"/>
      </rPr>
      <t xml:space="preserve"> "Solicitud de Autorización de Embarque (SAE)".</t>
    </r>
  </si>
  <si>
    <t xml:space="preserve">"1. Proyectos normativos.  
 2. Justificación de los proyectos normativos.                                                                                                                                                                                                                                                                                                       3. Publicación de los  proyectos de norma para comentarios.	</t>
  </si>
  <si>
    <t>Proyectos de norma</t>
  </si>
  <si>
    <t>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t>
  </si>
  <si>
    <t xml:space="preserve">1. Cronograma de reuniones                                                                                                                                                                                                                                                                                                                                                                                                                                                                                                                                                                             2. Emitir diagnóstico y  evaluación sobre las necesidades y condiciones requeridas para el control aduanero al sector de hidrocarburos.                                                                                                                                                                                                                                                                                                    3. Informe con las acciones o lineamientos a seguir en la operatividad de la franca.                                         
4. Evaluar la necesidad de inclusión de la subpartida 2709000000 por selectividad aduanera, al momento de la nacionalizacion.                                                                                                                                                                                                                                                                                                                                                                                                                                                                                                                                                                                                                                                                                                                                                     </t>
  </si>
  <si>
    <t>Informe a partir del cual se indiquen las acciones o lineamientos a seguir.</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</si>
  <si>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 Laboratorio Aduanero</t>
    </r>
  </si>
  <si>
    <r>
      <t xml:space="preserve">A5. Tramitar e incluir en los proyectos normativos reglamentarios ,  la exigencia, como uno de los requisitos para la introducción de hidrocarburos procedentes desde el Territorio Aduanero Nacional con destino a las zonas francas, Del diligenciamiento de la </t>
    </r>
    <r>
      <rPr>
        <b/>
        <sz val="12"/>
        <rFont val="Arial"/>
        <family val="2"/>
      </rPr>
      <t xml:space="preserve">"Solicitud de Autorización de Embarque (SAE)". </t>
    </r>
  </si>
  <si>
    <t xml:space="preserve">1. Proyecto normativo.  
 2. Justificación del proyecto normativo.                                                                                                                                                                                                                                                                                                             3. Publicación del proyecto de norma para comentarios.	</t>
  </si>
  <si>
    <t>proyecto normativo</t>
  </si>
  <si>
    <t>A6. Aclarar la operación 312 "Ingreso Temporal” respecto de las operaciones de ingreso desde el territorio aduanero nacional con destino a las zonas francas, con el fin guardar la trazabilidad y unidad
de criterio.</t>
  </si>
  <si>
    <t>1. Evaluar la operación 312 y expedir documento aclaratorio sobre su utilización y trazabilidad.</t>
  </si>
  <si>
    <t>Documento aclaratorio (circular externa u otro)</t>
  </si>
  <si>
    <t xml:space="preserve">A7. Realizar control aleatorio simultáneo en forma mensual a las operaciones de ingreso y salida de mercancia (hidrocarburos), verificando la coincidencia  entre los documentos soporte registrados en el  sistema de control de inventarios del usuario operador, versus información reportada en el sistema de interoperabilidad y las declaraciones aduaneras. </t>
  </si>
  <si>
    <t>1- Perfilamiento aleatorio de Formulario de Movimiento de Mercancia a verificar. 
2- Verificación, durante la diligencia de reconocimiento, del FMM, de los documentos soporte fisicos presentados por el usuario calificado versus sistema de control de inventarios del usuario operador diligenciando listado de chequeo y dejando constancia en el acta de hechos.
3. Verificación de lo consignado en el FMM, contra lo informado en el sistema de interoperabilidad, diligenciando listado de chequeo. 
4.- Revisión por parte del Jefe del GIT de Zona Franca, de los listados de chequeo y acta de hecho diligenciadas por el funcionario asignado.                                                                                                5. Remisión a Fiscalización si hay lugar.</t>
  </si>
  <si>
    <t>Relación de actas de hecho mensuales y listado de chequeo</t>
  </si>
  <si>
    <r>
      <rPr>
        <b/>
        <sz val="12"/>
        <rFont val="Arial"/>
        <family val="2"/>
      </rPr>
      <t>DGA</t>
    </r>
    <r>
      <rPr>
        <sz val="12"/>
        <rFont val="Arial"/>
        <family val="2"/>
      </rPr>
      <t xml:space="preserve">
DS – Subproceso Operación Aduanera
Dirección Seccional de Aduanas de Barranquilla
División de Operación Aduanera
G.I.T. de Zona Franca</t>
    </r>
  </si>
  <si>
    <t>H1. Fallas en el cumplimiento de activades tendientes a ejercer control de las obligaciones aduaneras, con ocasión a la verificación de la conformidad de la información consignada en los documentos soporte de la operación de ingreso de mercancías a Zona Franca, y observancia de los requisitos legales. Esto, en contravía de los establecido en el Procedimiento PR-COA-0208 denominado “Control Aleatorio de Ingresos y Salidas de Mercancía en Zona Franca” actividad No. 7 “Comunicar a la División de Gestión de Fiscalización”, teniendo como efecto el ingreso de mercancías sin el lleno de requisitos, y la posible pérdida de oportunidad para el inicio de las acciones de fiscalización y liquidación, respecto de la comisión de posibles infracciones aduaneras.</t>
  </si>
  <si>
    <r>
      <t>A8. Tramitar e incluir en proyecto normativo,  la exigencia, como requisito para la introducción de bienes procedentes de otros países con destino a las zonas francas, el diligenciamiento de la  "</t>
    </r>
    <r>
      <rPr>
        <b/>
        <sz val="12"/>
        <rFont val="Arial"/>
        <family val="2"/>
      </rPr>
      <t>Declaración de Ingreso".</t>
    </r>
  </si>
  <si>
    <t xml:space="preserve">"1. Proyecto de Decreto para incluir la obligación de diligenciar la información exigida en la "Declaración de Ingreso".
 2. Justificación para la inclusión de la "Declaración de Ingreso" para las mercancias que ingresen desde el resto del mundo con destino a las zonas francas en el país.
3. Publicación del proyecto de norma para comentarios.	</t>
  </si>
  <si>
    <t>A9. Actualizar el  Procedimiento PR-COA-0208 denominado “Control Aleatorio de Ingresos y Salidas de Mercancía en Zona Franca” a efectos de definir parametros y momentos  para el control por parte de los Git de Zonas Francas o quien haga sus veces en  "oportunidad" respecto de  la verificación de mercancias que ingresan a las zonas francas  sin el cumplimiento o lleno de requisitos con el objetivo de comunicar oportunamente a la División de Gestión de Fiscalización.</t>
  </si>
  <si>
    <t xml:space="preserve">1.  Realizar ajustes  2. Socializar ajustes al procedimiento 3. Revisión y diagramación procesos 4. publicación y capacitación. </t>
  </si>
  <si>
    <t>A9.1. Realizar  diagnóstico de las operaciones de que demanda el control aduanero al comercio exterior de hidrocarburos.</t>
  </si>
  <si>
    <t xml:space="preserve">1. Realizar mesas de trabajo con partes interesadas.                                                                                                                                                                                                                                                                                                                                                                                                                                                                                                                                                                2. Elaborar informe.   
3. Definir  acciones a seguir.      
4.Gestionar las acciones a seguir.               </t>
  </si>
  <si>
    <t>Informe.</t>
  </si>
  <si>
    <t>I2. Se identificó un (1) caso en que el funcionario de la Dirección Seccional de impuestos y aduanas de Maicao José de Jesús Fonseca Lindao identificado con C.C 84.039.243, no realizó la aprehensión de la mercancía amparada con la declaración de importación 392019000000122-7, en contravía a lo dispuesto en el artículo 150 del decreto 349 de 2018 “Causales de aprehensión y decomiso de mercancías” ítem 4. “Cuando en la diligencia de reconocimiento de la carga se encuentra que la mercancía relacionada en los documentos de viaje es diferente a la efectivamente descargada, y no se trate de mercancía diferente por error de despacho del proveedor o transportador, de conformidad con la regulación aduanera vigente”. 
Lo anterior, teniendo en cuenta que otorgó levante según el acta de inspección No 392019000000088 con numero de levante 392019000000193 del 24/01/2019; y que la mercancía no cumplía con los requisitos para el tránsito en el TAN, como lo evidencia el acta de aprehensión de mercancía 200  del 06/02/2019, que se realizó sobre la misma mercancía y que se generó en acción de control posterior, la cual está soportada en el informe de análisis de prueba PIPH el cual indica que “el combustible analizado no cumple con los parámetros establecidos legalmente por Ecopetrol para los combustibles legalmente comercializados en el territorio nacional según decreto 3563/2003 (…)” .</t>
  </si>
  <si>
    <t>A10. Realizar seguimiento al 10% de las inspecciones físicas aduaneras realizadas en la Dirección Seccional en forma mensual, verificando que las mismas cumplan los requisitos legales establecidos y los documento soporte necesarios, según corresponda a la mercancia objeto de inspección asi como verificar el correcto diligenciamiento de los documentos soporte.</t>
  </si>
  <si>
    <t>1) Registro del 10% de las actuaciones en inspección física revisada en forma trimestral.                                                                                                                                                                                              2.Informe de inconsistencias encontradas o de no inconsistencias.
3) Si como resultado del informe, se detectan casos a investigar, se deben remitir a las areas competentes.</t>
  </si>
  <si>
    <t>1. Un archivo con el registro de las declaraciones objeto del 10% de verificación como resultado del seguimiento.                                                                                                                                                   2. Informe de inconsistencias encontradas o de no inconsistencias</t>
  </si>
  <si>
    <r>
      <rPr>
        <b/>
        <sz val="12"/>
        <rFont val="Arial"/>
        <family val="2"/>
      </rPr>
      <t>DGA</t>
    </r>
    <r>
      <rPr>
        <sz val="12"/>
        <rFont val="Arial"/>
        <family val="2"/>
      </rPr>
      <t xml:space="preserve">
DS – Subproceso Operación Aduanera
Dirección Seccional de Impuestos y Aduanas de Maicao
División Operación Aduanera </t>
    </r>
  </si>
  <si>
    <t xml:space="preserve">OB1. Con ocasión a la toma de muestras de la mercancía, en 4 casos se observó que la remisión de las muestras mediante la Solicitud de Pronunciamiento Técnico y/o Análisis Fisicoquímico se realizó hasta dos meses después de la fecha en la cual se efectuó la toma de estas, lo que pudo haber generado una afectación respecto a características fisicoquímicas de las muestras que se pretendían analizar; lo anterior, según lo validado en las actas de hechos, actas de toma de muestras y oficio de remisión de la solicitud </t>
  </si>
  <si>
    <t xml:space="preserve">A11. Definir las condiciones y los parámetros para los términos de  remisión de las muestras por parte de las direcciones seccionales a la Subdirección del Laboratorio para pronunciamiento técnico científico
 </t>
  </si>
  <si>
    <t>1. Proyectar documento conjunto areas involucradas.                                                                                                                                                                                                                                                                              2. Emitir documento con terminos definidos.                                                                                                                                                                                                                                                                                                 3. Divulgación del documento.</t>
  </si>
  <si>
    <t>Documento (a definir)</t>
  </si>
  <si>
    <r>
      <rPr>
        <b/>
        <sz val="12"/>
        <rFont val="Arial"/>
        <family val="2"/>
      </rPr>
      <t>DGA</t>
    </r>
    <r>
      <rPr>
        <sz val="12"/>
        <rFont val="Arial"/>
        <family val="2"/>
      </rPr>
      <t xml:space="preserve">
NC – Subproceso Operación Aduanera
Dirección de Gestión de Aduanas.                                                                                                                                                                                                                                                                                                      Subdirección de Laboratorio Aduanero
Subdirección de Operación Aduanera
Subdirección Técnica Aduanera
NC – Subproceso Fiscalización y Liquidación
Subdirección de Fiscalización Aduanera</t>
    </r>
  </si>
  <si>
    <t>OB2. De las solicitudes de Pronunciamiento Técnico y/o Análisis Fisicoquímico realizadas con el fin de obtener la identificación, características y clasificación arancelaria de las mercancías, la DIAN no ha obtenido el resultado  del análisis técnico-científico requerido, ocasionando la posible pérdida de oportunidad para iniciar acciones de control posterior ante la posible comisión de infracciones aduaneras</t>
  </si>
  <si>
    <t>A12. Elaborar un diagnostico sobre las condiciones y necesidades específicas que demanda el control aduanero al comercio exterior de hidrocarburos y sus derivados.</t>
  </si>
  <si>
    <t xml:space="preserve">Conocer el volumen de muestras de hidrocarburos remitidas desde las direcciones seccionales. Verficar con los laboratorios locales su capaciadad tecnica, operativa, dotación de equipos especializados para este  tipo de mercancia. </t>
  </si>
  <si>
    <t>Informe de resultados del diagnostico.</t>
  </si>
  <si>
    <r>
      <rPr>
        <b/>
        <sz val="12"/>
        <rFont val="Arial"/>
        <family val="2"/>
      </rPr>
      <t>DGA</t>
    </r>
    <r>
      <rPr>
        <sz val="12"/>
        <rFont val="Arial"/>
        <family val="2"/>
      </rPr>
      <t xml:space="preserve">
NC – Subproceso Operación Aduanera
Subdirección de Operación Aduanera
Subdirección del Laboratorio Aduanero</t>
    </r>
  </si>
  <si>
    <t xml:space="preserve">A13. Definir las condiciones y parámetros  relacionados con los términos  de respuesta a las solicitudes de análisis fisico quimico de mercancías de hidrocarburos y sus derivados.                                            </t>
  </si>
  <si>
    <t>1. Proyectar documento                                                                                                                                                                                                                                                                2. Emitir documento con términos definidos.                                                                                                                                                                                                                                                                                                 3. Divulgación del documento.</t>
  </si>
  <si>
    <t>Documento (Memorando)</t>
  </si>
  <si>
    <r>
      <rPr>
        <b/>
        <sz val="12"/>
        <rFont val="Arial"/>
        <family val="2"/>
      </rPr>
      <t>DGA</t>
    </r>
    <r>
      <rPr>
        <sz val="12"/>
        <rFont val="Arial"/>
        <family val="2"/>
      </rPr>
      <t xml:space="preserve">
NC – Subproceso Operación Aduanera
Subdirección del Laboratorio Aduanero</t>
    </r>
  </si>
  <si>
    <t>OB3. Los formatos y los documentos que soportan las operaciones en Zona Franca Barranquilla no generan una adecuada trazabilidad de los movimientos de mercancía, de sus elementos y de sus condiciones para poder garantizar su correcta ejecución.</t>
  </si>
  <si>
    <t xml:space="preserve">A14. Control trimestral del 10% de FMM de mercancía consistente en hidrocarburos, a traves de requerimientos ordinarios de información al usuario operador, solicitando FMM, planillas de envio correspondientes (Cuando aplique) y demas documentos soporte de viaje, de la operación comercial y de los documentos y su correcto diligenciamiento que den cuenta de la actividad a desarrollar por cada interviniente. </t>
  </si>
  <si>
    <t xml:space="preserve">1- Selección de la muestra de Formularios de Movimiento de Mercancia a verificar.
2- Poryección de los ROI
3.- Revision de la completitud y consistencia de la información consignada en documentos FMM, planilla de envio en su caso, y documentos soporte, diligenciando el listado de chequeo diseñado para el efecto  
4.- Revisión aleatoria por parte del Jefe del GIT Zona Franca de los listados de chequeo diligenciados por el funcionario asignado, contra los documentos recibidos </t>
  </si>
  <si>
    <t xml:space="preserve">Listados de chequeo donde conste la verificacion de la completitud y consistencia de la informacion documental    relacionada con el ingreso y salida de la mercancia de la zona franca. </t>
  </si>
  <si>
    <r>
      <rPr>
        <b/>
        <sz val="12"/>
        <rFont val="Arial"/>
        <family val="2"/>
      </rPr>
      <t>DGA</t>
    </r>
    <r>
      <rPr>
        <sz val="12"/>
        <rFont val="Arial"/>
        <family val="2"/>
      </rPr>
      <t xml:space="preserve">
DS – Subproceso Operación Aduanera
Dirección Seccional de Aduanas de Barranquilla
División de Operación Aduanera 
G.I.T. de Zona Franca</t>
    </r>
  </si>
  <si>
    <t>OB4. De los 4 expedientes de fiscalización tributaria analizados, los cuales se encuentran en términos, 3 presentan falta de celeridad en las actuaciones procesales</t>
  </si>
  <si>
    <t xml:space="preserve">A15. Generar un lineamiento para las áreas del nivel local y delegado, en las que se promuevan acciones de autocontrol y supervisión por parte de los funcionarios con expedientes a cargo y los Jefes de División y Grupos Internos de Trabajo, orientadas a emplear efectivamente las herramientas informáticas y procedimentales existentes, para llevar a cabo un control efectivo de la inactividad procesal y, o la falta de celeridad en las actuaciones requeridas. </t>
  </si>
  <si>
    <t xml:space="preserve">1. Redactar y proponer el lineamiento para firma del despacho del Subdirector de Fiscalización Tributaria.
2. Divulgar el Memorando expedido. </t>
  </si>
  <si>
    <t>1 Memorando divulgado con el lineamiento propuesto</t>
  </si>
  <si>
    <r>
      <rPr>
        <b/>
        <sz val="12"/>
        <rFont val="Arial"/>
        <family val="2"/>
      </rPr>
      <t>DGA</t>
    </r>
    <r>
      <rPr>
        <sz val="12"/>
        <rFont val="Arial"/>
        <family val="2"/>
      </rPr>
      <t xml:space="preserve">
NC – Subproceso Fiscalización y Liquidación
Subdirección de Fiscalización Tributaria</t>
    </r>
  </si>
  <si>
    <t>OB5. Se estableció que los acuerdos complementarios de servicio logístico integral  a crudos y sus derivados realizados entre usuarios operadores de la misma Zona Franca Barranquilla y entre zonas francas de distinta jurisdicción, no describen con claridad y trazabilidad las operaciones comerciales adelantadas, por lo que se hace necesario priorizar como insumo de control los negocios jurídicos realizados en el marco de los citados acuerdos para evitar que bajo estas figuras legales se puedan presentar transacciones irregulares.</t>
  </si>
  <si>
    <t xml:space="preserve">A16. Tramitar e incluir en proyecto de   reglamentación normativa, para las operaciones entre usuarios de zona franca, la exigencia,  de los documentos que den cuenta de los servicios logisticos asociados, asi como sus intervinientes,  producto de los negocios juridicos realizados entre estos.  </t>
  </si>
  <si>
    <t>proyecto de reglmentación</t>
  </si>
  <si>
    <t>INSP. 170700-29-2024-02-01
I1, H1, H2, H3, H4, H5, H6, H7 OB1, OB2 y OB3</t>
  </si>
  <si>
    <t>RG1 
RFC01</t>
  </si>
  <si>
    <t>I1. La DIAN omitió controles efectivos en la aplicación del procedimiento PR-COA-0414 “Control al mantenimiento de requisitos a usuarios aduaneros”, permitiendo que los usuarios aduaneros operen sin el mantenimiento y/o adecuación de requisitos que fueron acreditados al momento de obtener el registro aduanero, y la omisión del traslado de insumos para los respectivos procesos sancionatorios o de pérdida de la calidad.</t>
  </si>
  <si>
    <t>RG1: Decisión final del proceso de control por fuera de la norma.
RFC01: Decisión final de un proceso de control basado en hechos falsos o información inexistente</t>
  </si>
  <si>
    <t>A1. Elaborar formato de acta de entrega y/o lista de chequeo de carpetas y archivos relacionados con la gestión del GIT de las Visitas de Control de Mantenimiento de Requisitos, en el cual se incluirá el visto bueno de la persona encargada del archivo del GIT, quien verificará la correcta conformación, foliación y entrega de cada una de las carpetas entregadas por los funcionarios responsables de la misma.</t>
  </si>
  <si>
    <t>Elaborar formato de acta de entrega y/o lista de chequeo</t>
  </si>
  <si>
    <t>1. Elaborar formato de acuerdo a la norma, procedimiento e instructivo vigente.                     2. Solicitar al área pertinente la revisión y publicación</t>
  </si>
  <si>
    <r>
      <rPr>
        <b/>
        <sz val="12"/>
        <rFont val="Arial"/>
        <family val="2"/>
      </rPr>
      <t>DGA</t>
    </r>
    <r>
      <rPr>
        <sz val="12"/>
        <rFont val="Arial"/>
        <family val="2"/>
      </rPr>
      <t xml:space="preserve">
NC – Subproceso Operación Aduanera
Subdirección de Registro y Control Aduanero</t>
    </r>
  </si>
  <si>
    <t>A2. Cada Dirección Seccional diligenciara la lista de chequeo socializada por la Subdirección de Registro y control aduanero, por el funcionario responsable de la visita y el funcionario que recibe y archiva los documentos soporte de la visita (Archivo de Gestión), este ultimo verificará que los documentos se encuentren completos, organizados y foliados de acuerdo al instructivo IN-FI-0132 "ORGANIZACIÓN DE UNIDADES DOCUMENTALES EN DEPENDENCIAS DE LA
UAE DIAN".</t>
  </si>
  <si>
    <t>Cada Dirección Seccional diligenciara la lista de chequeo socializada por la Subdirección de Registro y control aduanero</t>
  </si>
  <si>
    <t xml:space="preserve">1. Realizar la verificación de la incorporación de documentos en el carpeta de la visita
2. Elaborar la lista de chequeo
3. Archivar los documentos en debida forma de acuerdo al instructivo  IN-ADF-0132  Versión 4 de fecha 09/11/2021 relacionado con el proceso de archivo </t>
  </si>
  <si>
    <r>
      <rPr>
        <b/>
        <sz val="12"/>
        <rFont val="Arial"/>
        <family val="2"/>
      </rPr>
      <t>DGA</t>
    </r>
    <r>
      <rPr>
        <sz val="12"/>
        <rFont val="Arial"/>
        <family val="2"/>
      </rPr>
      <t xml:space="preserve">
DS – Subproceso Operación Aduanera
GIT de Registro y Control a Usuarios Aduaneros
División de Gestión de Operación Aduanera</t>
    </r>
  </si>
  <si>
    <t>A3. Solicitar al área pertinente la actualización de la Tabla de Retención Documental respecto de los documentos relacionados con las visitas de mantenimiento y control de requisitos y cumplimiento de obligaciones.</t>
  </si>
  <si>
    <t>Solicitar al área pertinente la actualización de la Tabla de Retención Documental</t>
  </si>
  <si>
    <t>1. Revisar antecedentes y norma vigente.                                      2. Solicitud al área pertinente inclusion de la Serie en la Tabla de Retención Documental.</t>
  </si>
  <si>
    <t>A4. Cada Direción Seccional creara carpeta en el share point de la División de la Operación Aduanera de la Dirección Seccional, que contenga los documentos que soporten la visita y demás trámites que se generen en la Dirección Seccional con relación a las verificaciones realizadas a los usuarios aduaneros inscritos, habilitados o autorizados por el Nivel Central, autorizando  la consulta respectiva para la Subdirección de Registro y Control Aduanero. La conformación de esta carpeta cumplirá con lineamientos dados por la entidad referente a la Gestión Documental en el Manejo de Archivos Físicos, Electrónicos e Híbridos. IN-FI-0132 "ORGANIZACIÓN DE UNIDADES DOCUMENTALES EN DEPENDENCIAS DE LA
UAE DIAN".</t>
  </si>
  <si>
    <t>Cada Direción Seccional creara carpeta en el share point de la División de la Operación Aduanera de la Dirección Seccional</t>
  </si>
  <si>
    <t xml:space="preserve">1. Conformación de la carpeta digital en el share point de la División de Operación Aduanera. 
2. Ubicar en la mencionada carpeta, por tipo de usuario aduanero, todos los documentos que soporten las visitas de mantenemiento de requisitos, con la debida conformación de los mismos.
3. Crear acceso a la mencionada carpeta,  para consulta del Nivel Central, al funcionario que informe la Subdirección de Registro y Control Aduanero
</t>
  </si>
  <si>
    <t>A5. La SRCA diligenciara cuadro en excel "Control al Mantenimiento de Requisitos" para la revisión y trazabilidad de los Informes de las Visitas de Control de Mantenimiento de Requisitos, remitidos por las Direcciones Seccionales, revisando los documentos enviados y requiriendo a las DS cuando la información se encuentre incompleta o deba hacerse ajustes o correciones; así como el reporte de los insumos al área correspondientes y presuntos incumplimientos.</t>
  </si>
  <si>
    <t xml:space="preserve">La SRCA diligenciara cuadro en excel "Control al Mantenimiento de Requisitos" </t>
  </si>
  <si>
    <t>1. Recibir y revisar los Informes de las Visitas de Control de Mantenimiento de Requisitos enviados por las DS con sus documentos soporte.                2. Enviar correo con observaciones para que las DS ajusten o corrijan.                                                   3. Una vez corregida o aportada la información faltante y de encontrarse conforme se informa a la DS que cumple con los lineamientos generales.</t>
  </si>
  <si>
    <t>H1. Fallas en la gestión de las solicitudes de habilitación o autorización como usuario aduanero, en relación con el término para proferir el acto administrativo que resuelve de fondo la solicitud. Esto afecta la posibilidad del interesado de ejercer actividades de comercio exterior y la posible generación de costos adicionales por la falta de oportunidad en el trámite; en contravía de lo establecido en el Decreto 1165 de 2019.</t>
  </si>
  <si>
    <t>A6. Hacer seguimiento a las solicitudes radicadas por los usuarios con el fin de verificar el cumplimiento de terminos y generar las alertas para tomar las acciones pertinentes.</t>
  </si>
  <si>
    <t>1. Se asignará un funcionario responsable de desarrollar, realizar seguimiento y analisis a  la matriz de control de las solicitudes, detallando # solicitud, Fecha radicado, plazo establecido, estado actual, alertas y otros aspectos relevantes y reportara la información trimestral para el informe del control de términos establecidos para ejecutar y/o resolver la solicitudes de registro y RUI.</t>
  </si>
  <si>
    <t xml:space="preserve">Matriz (cuadro excel) que recolecta informacion base para el desarrollo de los informes de seguimiento de solicitudes.
</t>
  </si>
  <si>
    <r>
      <rPr>
        <b/>
        <sz val="12"/>
        <rFont val="Arial"/>
        <family val="2"/>
      </rPr>
      <t>DGA</t>
    </r>
    <r>
      <rPr>
        <sz val="12"/>
        <rFont val="Arial"/>
        <family val="2"/>
      </rPr>
      <t xml:space="preserve">
NC – Subproceso Operación Aduanera
Coordinación de Sustanciación</t>
    </r>
  </si>
  <si>
    <t>A7. Organizar reuniones de retroalimentación con los demás funcionarios de la dependencia para asegurar la coordinación y eficiencia en los procesos.</t>
  </si>
  <si>
    <t>2. Reuniones con los funcionario de la dependencia</t>
  </si>
  <si>
    <t xml:space="preserve">Listado de asistencia
 </t>
  </si>
  <si>
    <t>A8. Desarrollar herramienta de control para el seguimiento de la carga laboral de los funcionarios, con informes trimestrales que serán presentados al jefe de la Coordinación de Sustanciación.</t>
  </si>
  <si>
    <t>1. Seguimiento de cargas de trabajo  con las alertas generadas por la herramienta desarrollada.                                                                             2. Reporte del informe trimestral del control de términos establecidos para ejecutar y/o resolver la solicitudes de registro y RUI.</t>
  </si>
  <si>
    <t xml:space="preserve">Informe Trimestral de seguimiento
 </t>
  </si>
  <si>
    <t>A9. Realizar Diagnóstico integral de las condiciones, y necesidades específicas para la ejecución del procedimiento PR-COA-0005 “Gestión de Solicitudes de Registro
Aduanero”, determinando la capacidad del proceso de acuerdo con los recursos dispuestos.</t>
  </si>
  <si>
    <t>1.Seguimiento de cargas de trabajo
2.Generacion de informes cruzados</t>
  </si>
  <si>
    <t xml:space="preserve">Informe Diagnostico Integral de las condiciones y necesidades para la ejecución del procedimiento PR-COA-005
</t>
  </si>
  <si>
    <t xml:space="preserve">A10. Conforme al diseño y resultado del diagnóstico integral de las condiciones y necesidades del servicio actuales, se solicitara a las areas competentes de la entidad requerimiento de personal para el cumplimiento de estas acciones (diagnostico y seguimiento).
</t>
  </si>
  <si>
    <t>1.Seguimiento de cargas de trabajo
2.Generacion de informes cruzados
3. Analisis de matriz de seguimiento de las solicitudes de autorización, habilitación e inscripción de Registro Aduanero. 
4. Gestionar solicitudes de personal con las áreas competentes</t>
  </si>
  <si>
    <t xml:space="preserve">Correo electrónico
</t>
  </si>
  <si>
    <t>A11. Se diseñara e implementara un indicador ICP (indicador de cumpliento de plazos) el cual evaluara el desempeño en el cumplimiento de terminos en la gestion de la solicitudes de la SRCA.</t>
  </si>
  <si>
    <t xml:space="preserve">1. Mesa de trabajo entre las Coordinaciones y el despacho de la SRCA para diseñar el indicador de cumplimiento de plazos. 
2. Analisis de la Matriz de seguimiento la cual alimentara el indicador de cumplimiento  y determinara las variables y patrones para el resultado del indicado.
3. Socializar el indicador y realizar sesiones de capacitación con el equipo, para la retoalimentación  en aras del cumpliento de terminos.
4. Implementar en la SRCA el indicador para el cumplimiento de plazos y su periodicidad.
5. Valoración y seguimiento del indicador.
</t>
  </si>
  <si>
    <t xml:space="preserve">*Formulación del Indicador(es)         *Informe Trimestral 
 </t>
  </si>
  <si>
    <t>H2. Fallas en las actividades de ejecución, verificación y análisis en el trámite de solicitudes de registro aduanero, respecto de la revisión completa y detallada de los documentos soporte, en contravía de lo establecido en el Decreto 1165 de 2019.</t>
  </si>
  <si>
    <t xml:space="preserve">A12. Organizar mesas de retroalimentación trimestrales para revisar los casos relevantes presentados y realizar una revisión del 5% de las solicitudes radicadas, con el fin de identificar y evaluar los soportes proporcionados durante la visita de verificación de requisitos y el Registro Único de Identificación (RUI), buscando determinar mejoras y/o acciones correctivas necesarias.
</t>
  </si>
  <si>
    <t xml:space="preserve">
&gt;Seguimiento a la solicitud 
&gt;Generacion de informes cruazdos
&gt;Realizar mesas de retroalimentación para revisar los casos relevantes presentados en el trimestre
&gt; Realizar informe con la revision de la documentación y soportes (lista de chequeo)  al 5% de las solicitudes radicas dentro del trimestre. 
</t>
  </si>
  <si>
    <t>Informe de revisión Tiimestral</t>
  </si>
  <si>
    <t xml:space="preserve">H3. Se identificaron fallas en la validación del cumplimiento de los requisitos legales para la aplicación de porcentajes de descuento en la renovación de la garantía global, en contravía de lo establecido en el artículo. 30 del Decreto 1165 de 2019  que establece “(…) Las disminuciones anteriores se aplicarán: cuando al momento de la renovación el usuario aduanero no presente durante los treinta y seis (36) meses anteriores, sanciones por infracciones gravísimas o graves impuestas mediante acto administrativo en firme de imposición de sanción con o sin allanamiento, siempre que el usuario aduanero esté al día con el cumplimiento de sus obligaciones tributarias, aduaneras y cambiarias o subsane las obligaciones (…)”; lo anterior, teniendo en cuenta que se evidenciaron 4 casos con reporte de una obligación y 1 caso con reporte de sanciones por infracciones gravísimas o graves impuestas mediante acto administrativo en firme, aprobando garantías con coberturas menores a las exigidas por la autoridad aduanera o con descuentos sin el cumplimiento de requisitos. </t>
  </si>
  <si>
    <t>A13. Contar con un sistema que permita la automatización de los servicios informáticos y la interoperabilidad entre las áreas competentes para cumplir con los requisitos de la normatividad.</t>
  </si>
  <si>
    <t>* Documento de requerimientos funcionales
* Plan de trabajo 
*Informe de seguimiento / actas de reunión
* Puesta en producción de la solución tecnologica: 
a. (01) Un formato información de versión-FT-IIT-2180
b. (01) Un  formato de Aceptación de Pruebas funcionales y salida a producción - FT-IIT-1851.
c. (01) Un Acta de comité de gestión de Cambios de Tecnología del correspondiente software instalado y en producción</t>
  </si>
  <si>
    <t>* Documento de requerimientos funcionales * 1 Fecha inicio * 01/02/2024 final * 31/10/2024
* Plan de trabajo * 1 fecha inicio * 01/02/2024 final * 31/10/2024
*Informe de seguimiento / actas de reunión * 22 fecha inicio * 01/08/2024 final *12/31/2029
* Puesta en producción de la solución tecnologica: * 3 fecha inicio  * 01/08/2024 final *12/31/2029
a. (01) Un formato información de versión FT-IIT-2180
b. (01) Un  formato de Aceptación de Pruebas funcionales y salida a producción - FT-IIT-1851.
c. (01) Un Acta de comité de gestión de Cambios de Tecnología del correspondiente software instalado y en producción</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</si>
  <si>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NC - Subproceso Administración de Cartera
Subdirección de Cobranzas 
NC - Subproceso Fiscalización y Liquidación
Subdirección de Fiscalización</t>
    </r>
  </si>
  <si>
    <t xml:space="preserve">A14. Elaborar e implementar archivo en Excel, en el que se incluyan todos los tipos de usuarios y sus respectivos montos asegurables permitiendo diligenciar al funcionario responsable las casillas correspondientes a: 
1- Nombre del Usuario y Tipo
2- Fecha y valor de la TRM a utilizar
3- Valor Importaciones, exportaciones y/o mercancías almacenadas.
4- Valor porcentaje de descuento 
5- Nombre y cargo del sustanciador.                     para la aplicación de descuentos, con ocasión a la solicitud de renovación. </t>
  </si>
  <si>
    <t>1. Diseñar archivo en excel con la información requerida para identificar y validar los valores reportados por el usuario y cumplimiento de requisitos para la aplicación de descuentos en los eventos de renovación.                                            2. Validar con el jefe del área la conformidad del documento con el objetivo propuesto para el visto bueno.                                                                              3. Socialización y capacitación con los funcionarios responsables del proceso y actividad para el desarrollo e implementación de la misma en la revisión de las garantias presentadas por los usuarios para aprobación (renovación).</t>
  </si>
  <si>
    <t>*Archivo en Excel base para los funcionarios responsables del proceso.                                                 
*Archivo PDF con la liquidación realizada por solicitud radicada por el usuario que se cargara al SIE como soporte del estudio.</t>
  </si>
  <si>
    <t xml:space="preserve">A15. Se organizarán mesas de trabajo para revisar y ajustar el procedimiento PR-COA-0007, se enviará una solicitud al área encargada para que realice su actualización.
</t>
  </si>
  <si>
    <t>&gt; Se realizara mesas de trabajo para revisar y ajustar el procedimiento PR-COA-0007
&gt;Correo de solicitud al area encargada para que se contemplen la actualización  del procedimiento.
&gt; Realizar capacitación a los funcionarios en lo relacionado con el cálculo de la cobertura de la garantía y los descuentos cuando aplique.</t>
  </si>
  <si>
    <t xml:space="preserve">Procedimiento PR-COA-0007 Actualizado y publicado
</t>
  </si>
  <si>
    <t xml:space="preserve">H4. No se observaron en el SIE Garantías los registros correspondientes a correos electrónicos, reportes u oficios, que permitan evidenciar la verificación en las fuentes institucionales respecto a los montos por los cuales el Usuario Aduanero constituyó la garantía radicada, generando el riesgo de aprobación de la garantía global sin el efectivo cálculo del monto asegurado. </t>
  </si>
  <si>
    <t>A15. Se organizarán mesas de trabajo para revisar y ajustar el procedimiento PR-COA-0007, y se enviará una solicitud al área encargada para que contemple su actualización.</t>
  </si>
  <si>
    <t>H5. La Subdirección de Registro y Control Aduanero de la DIAN, junto con las Direcciones Seccionales de Aduanas de Barranquilla, Cartagena, Medellín y Bogotá – Aeropuerto el Dorado, omite el control documentado para la selección de los usuarios aduaneros a los cuales se les debe realizar la visita de control al mantenimiento de requisitos, conforme al procedimiento PR-COA- 0414 denominado “Control al Mantenimiento de Requisitos a Usuarios Aduaneros”, toda vez que no están teniendo en cuenta el resultado de la evaluación y puntaje obtenido desde la Herramienta de Conocimiento del Usuario Aduanero “CDU”, lo que permite una selección discrecional de usuarios aduaneros sujetos de control.</t>
  </si>
  <si>
    <t>A16. Expedir Memorando para unificar criterios en la selección aleatoria de usuarios para evaluación de los ítems correspondientes al conocimiento del cliente - CDU.</t>
  </si>
  <si>
    <t>1. Revisar normatividad aplicable y procedimiento, para unificar criterios y emitir lineamientos.</t>
  </si>
  <si>
    <t>A17. Actualización del procedimiento PR-COA-0414 "Control al mantenimiento de requisitos"</t>
  </si>
  <si>
    <t>1. Revisar normatividad aplicable para unificar criterios y emitir lineamientos.</t>
  </si>
  <si>
    <t>Procedimiento PR-COA-0414 Actualizado y publicado</t>
  </si>
  <si>
    <t>H6. Se renovaron cuatro (4) garantías globales sin el documento soporte mediante el cual el Usuario Aduanero relacionara los valores que se tuvieron en cuenta para realizar el cálculo de la garantía global, generando la aprobación de la garantía global sin el cumplimiento de los requisitos legales respecto de los documentos anexos requeridos para su trámite, en contravía de lo establecido en la Resolución 46 de 2019 de la DIAN</t>
  </si>
  <si>
    <t xml:space="preserve">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
</t>
  </si>
  <si>
    <t>&lt;reunion con el grupo de garantias 
&gt;Correo electronico de solicitud al area encargada para la estandarizacion del formato que permite la realizacion de los calculos base de la garantia para que exista interoperabilidad entre las áreas.
&gt;Correo al area encargada del proyecto de modernizacion para se contemple la interoperabilidad entre  los sistemas y cruce de información</t>
  </si>
  <si>
    <t xml:space="preserve">correo electrónico
</t>
  </si>
  <si>
    <t xml:space="preserve">H7. En la visita de control al mantenimiento de requisitos adelantada el 17/11/2021 al Depósito Privado Central Cervecera de Colombia SAS NIT 900.785.905, con código 25574, por los funcionarios Aris Johel Domínguez Castro y Karina Paola Roa Martinez de la Dirección Seccional de Aduanas de Barranquilla de la DIAN, se generó con oficio virtual No. 18727551-0176 del 10/11/2021 la solicitud de certificación de deudas exigibles a la Doctora Mónica Andrea Murcia Jefe de División de Cobranzas de la Dirección Seccional de Grandes Contribuyentes, esta certificación cuenta con un  término de 5 días para su respuesta. 
En el informe final de la visita del 01/12/2021, se relaciona en el numeral 4.  “DEUDAS EXIGIBLES DE PAGO CON LA DIAN”, que a la fecha no se había obtenido respuesta del particular; y posteriormente, el 27/12/2021 se da un alcance al informe en donde se incluye el resultado obtenido, toda vez que la respuesta a la solicitud fue remitida solo hasta el 7/12/2021. 
Teniendo presente que la información solicitada es insumo para adelantar de forma completa la verificación de requisitos de mantenimiento de los usuarios aduaneros y que la respuesta tardo 27 días en ser remitida, incumple el término establecido en el procedimiento PR-CA-0328 “Certificación de Obligaciones” el cual establece que dicha certificación debe ser expedida dentro de los 5 días siguientes a la recepción de la solicitud. </t>
  </si>
  <si>
    <t>A19. Efectuar durante 3 meses revision aleatoria de un 10% solicitudes de certificacion de obligaciones recibidas para verificar el tramite dado y el cumplimiento de los terminos de respuesta</t>
  </si>
  <si>
    <t>Selección de muestras a revisar aleatroriamente y elaboracion de informe de resultados</t>
  </si>
  <si>
    <t>Informe gerencial en PDF que contenga la informcion sobre objetivo, metodologia, muestra seleccionada, resultados y conclusiones de las revisiones realizadas</t>
  </si>
  <si>
    <r>
      <rPr>
        <b/>
        <sz val="12"/>
        <rFont val="Arial"/>
        <family val="2"/>
      </rPr>
      <t>DGA</t>
    </r>
    <r>
      <rPr>
        <sz val="12"/>
        <rFont val="Arial"/>
        <family val="2"/>
      </rPr>
      <t xml:space="preserve">
NC - Subproceso Administración de Cartera
Direccion Operativa de Grandes Contribuyentes
Coordinación  de Cobranzas </t>
    </r>
  </si>
  <si>
    <t>OB1. Se observó para los usuarios aduaneros GOODYEAR DE COLOMBIA S.A y COMERCIALIZADORA VIGIA C.I.  S.A.S., que los soportes aportados y utilizados en la liquidación de la base del valor asegurado son papeles de trabajo o cálculos en hojas de Excel que no cuentan con características de formalización tales como: quién realizó el análisis, quién aprobó el documento, su fecha de elaboración, entre otras.</t>
  </si>
  <si>
    <t xml:space="preserve">OB2. Se evidencian diferencias en la información remitida por la Subdirección de Registro y Control Aduanero de las visitas de control al mantenimiento de requisitos programadas mediante Tablero Balanceado de Gestión -TBG , y de las que son reportadas por la Dirección Seccional de Aduanas Barranquilla , toda vez que de 66 visitas programadas en el periodo comprendido entre el 01/01/2020 al 31/05/2023, se identificaron 24 que NO fueron reportadas por la seccional.
Todo lo anterior conlleva a no contar con información consistente y obtener mediciones y resultados de metas con diferencias en las fuentes de información. </t>
  </si>
  <si>
    <t>A20. La Subdirección de Registro y Control Aduanero solicitara a las Direcciones Seccionales de Aduanas que hayan ejecutado visitas durante el trimestre, el informe de las visitas realizadas con el fin de validar las cifras y usuarios reportados en el marco del TBG/Indicador de Procedimiento, asi como las visitas ejecutadas por iniciativa propia.</t>
  </si>
  <si>
    <t>1. Llevar registro mensual de las visitas realizadas en archivo excel por parte de las DS.                  2. La SRCA solicitara a la DS el envío de la información del trimestre a analizar.
2. La SRCA hará revisión de las cifras reportadas  por las direcciones seccionales en el SIE Planeación - Indicador Vs cuadro excel enviado a las DS y carpetas digitales de las visitas de control de mantenimiento de requisitos.</t>
  </si>
  <si>
    <t>Infome trimestral de validación</t>
  </si>
  <si>
    <r>
      <rPr>
        <b/>
        <sz val="12"/>
        <rFont val="Arial"/>
        <family val="2"/>
      </rPr>
      <t>DGA</t>
    </r>
    <r>
      <rPr>
        <sz val="12"/>
        <rFont val="Arial"/>
        <family val="2"/>
      </rPr>
      <t xml:space="preserve">
NC – Subproceso Operación Aduanera
Subdirección de Registro y Control Aduanero
DS - Subproceso Operación Aduanera
Direcciones Seccionales</t>
    </r>
  </si>
  <si>
    <t xml:space="preserve">OB3. La Agencia ITRC tomó información oficial según lo registrado en archivo Excel denominado “Solicitud ITRC 02 de abril”, recibido de la DIAN a través de correo electrónico No. 100210166-0218 del 16/04/2024; en este archivo se referencia el usuario aduanero ECOFERTIL S.A. con NIT 830095890 y se relaciona entre otros el tipo de garantía, la fecha de aceptación, las fechas de vigencia y el estado actual de la garantía, sin embargo, al validar esta información en el SIE de Garantías no es posible su consulta ingresando por el NIT de este usuario aduanero. 
Por medio de comunicaciones de respuesta posteriores por parte de la DIAN, se aclara que la empresa ECOFERTIL S.A., es una filial de la empresa MONOMEROS COLOMBO VENEZOLANOS SA NIT 860020439, y que para la renovación objeto de verificación, el tomador de la garantía fue la “empresa propietaria” a la cual se asociaron los documentos soporte en el SIE de Garantías utilizando el asunto 202081840100000203.
Evidenciando fallas en la trazabilidad de la información, lo cual dificulta la consulta de los documentos relacionados en el SIE Garantías. </t>
  </si>
  <si>
    <t xml:space="preserve">170700-29-2024-02-02
 H1, H2, H3, H4 y I1
</t>
  </si>
  <si>
    <t>RG1
RFC01</t>
  </si>
  <si>
    <t>H1: La División de Operación Aduanera de la Dirección Seccional de Aduanas de Bogotá – Aeropuerto el Dorado omitió controles efectivos en la aplicación del procedimiento PR-COA-0183 “Autorizaciones previas para el régimen de importación” en lo relacionado con la creación de la cuenta de usuario como importador ocasional, permitiendo la realización de operaciones no autorizadas provenientes de cambio de modalidad, las cuales tuvieron levante automático, en contravía de lo establecido en el artículo 6. de la Resolución 046 de 2019 de la DIAN, modificada por el artículo 3 de Resolución 00039 del 7 de mayo de 2021</t>
  </si>
  <si>
    <t>RG01: Posibles operaciones aduaneras no controladas y/o no autorizadas
RFC01: Posible acceso abusivo a un sistema informático</t>
  </si>
  <si>
    <t>A1: Implementar una norma que permita el control de operaciones que pueda realizar un importador ocasional, específicamente aquellas que son objeto de cambio de modalidad.</t>
  </si>
  <si>
    <t>* Proyecto con ajuste normativo.</t>
  </si>
  <si>
    <r>
      <rPr>
        <b/>
        <sz val="12"/>
        <rFont val="Arial"/>
        <family val="2"/>
      </rPr>
      <t>DGA</t>
    </r>
    <r>
      <rPr>
        <sz val="12"/>
        <rFont val="Arial"/>
        <family val="2"/>
      </rPr>
      <t xml:space="preserve">
NC – Subproceso Operación Aduanera
Dirección de  Gestión de Aduanas 
Subdirección de Operación Aduanera 
Subdirección de Registro y Control
NC - Subproceso Innovación y Tecnología
Dirección de Innovación y Tecnología
Subdirección de Innovación y Proyectos
Subdirección de Soluciones y Desarrollo 
Subdirección de Infraestructura Tecnológica y de Operaciones </t>
    </r>
  </si>
  <si>
    <t>A2. Contar con un sistema que permita la automatización de los servicios informáticos y la interoperabilidad entre las áreas competentes para cumplir con los requisitos de la normatividad.</t>
  </si>
  <si>
    <t>H2: Se identificó que la DIAN activó cuentas de usuario como importador ocasional para una operación que no procede de un cambio de modalidad, toda vez que no se evidenció acta de diligencia con decisión “Disponer el cambio de modalidad” en el SIE MUISCA – CARGA, generando posiblemente un acceso abusivo al SIE SYGA SIGLO XXI, e incumpliendo con lo definido en el artículo 6 de la Resolución 00046 del 26 de julio 2019 de la DIAN, modificado por el artículo 3 de la Resolución 00039 del 7 de mayo de 2021.</t>
  </si>
  <si>
    <t>A3.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</si>
  <si>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Subdirección de Registro y Control</t>
    </r>
  </si>
  <si>
    <t>A4: El jefe del GIT de Importaciones realizará autocontrol al 100% mensual, en la creación de cada cuenta sobre documentos aportados: Guía o BL o FMM, acta de diligencia de cambio de modalidad / acta de inspección o soporte trámite en Zona Franca, inventario en SIE DIAN, y vigencia de la cuenta del funcionario competente para la creación en el SIE SYGA SIGLO XXI). *Capacitar a los funcionarios que realizan las activaciones y/o creaciones de las cuentas. *Establecer un funcionario enlace para determinar y analizar los casos de cambio de modalidad.</t>
  </si>
  <si>
    <t>*Informe mensual de seguimiento periódico. 
*Listado de asistencia. *Nombre de los funcionarios enlaces encargados de la labor.</t>
  </si>
  <si>
    <t>*Informe mensual de seguimiento periódico. 
*Listado de asistencia. 
*Nombre de los funcionarios enlaces encargados de la labor.</t>
  </si>
  <si>
    <t xml:space="preserve">8.00 
1.00 
1.00 </t>
  </si>
  <si>
    <r>
      <rPr>
        <b/>
        <sz val="12"/>
        <rFont val="Arial"/>
        <family val="2"/>
      </rPr>
      <t>DGA</t>
    </r>
    <r>
      <rPr>
        <sz val="12"/>
        <rFont val="Arial"/>
        <family val="2"/>
      </rPr>
      <t xml:space="preserve">
DS – Subproceso Operación Aduanera
Direcciones Seccionales
Divisiones de la Operación Aduanera
GIT de Importaciones.
</t>
    </r>
  </si>
  <si>
    <t xml:space="preserve">H3: Falta de consistencia  e imprecisión  de los datos registrados en la información preparada y entregada por las Direcciones Seccionales de Aduanas de Bogotá – Aeropuerto el Dorado, Medellín y Cali, relacionada con la creación de usuarios ocasionales , frente a la información observada en el sistema de información SYGA SIGLO XXI en su tabla “LOGIN_USUARIO”  y a los cambios de modalidad en tráfico postal y envíos urgentes, control viajeros y menajes , contradiciendo los principios del Plan nacional de infraestructura del dato </t>
  </si>
  <si>
    <t>A5.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</si>
  <si>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t>
    </r>
  </si>
  <si>
    <t>A6: Validar para la creación y cancelación de la cuenta de usuario que, el delegado de SIGLO XXI SYGA, cuente con el acto de ubicación. *Realizar depuraciones bimestrales por parte del jefe GIT de Importaciones de los funcionarios que tienen rol para realizar la labor de activación y/o creación.</t>
  </si>
  <si>
    <t>*Resolución de ubicación en la Dependencia y, acto de situación administrativa. 
*Informe de verificación.</t>
  </si>
  <si>
    <t>*Resolución de ubicación en la Dependencia y, acto de situación administrativa. *Informe de verificación.</t>
  </si>
  <si>
    <t xml:space="preserve">A7: Realizar Sensibilización y socialización de las políticas establecidas en la entidad relacionadas con la Seguridad y Privacidad de la Información en ocho (8) seccionales durante el segundo semestre de 2024.
*Generar tres (3) piezas comunicativas asociadas a la Seguridad y privacidad de la información y que sean emitidas por la oficina de Comunicaciones.	</t>
  </si>
  <si>
    <t xml:space="preserve">*Visitas a Diferentes Seccionales,
 *Alistamiento de material de capacitación, socialización y sensibilización
 *Elaboración y diseño de mensajes para piezas comunicativas		</t>
  </si>
  <si>
    <t>* Actas de asistencia a reuniones
* Piezas elaboradas e informadas.</t>
  </si>
  <si>
    <t xml:space="preserve">8.00 
3.00 </t>
  </si>
  <si>
    <t>DGA
NC - Subproceso Seguridad de la Información
Oficina de Seguridad de la Información</t>
  </si>
  <si>
    <t>H4: La DIAN activó nueve (9) cuentas de usuario como importador ocasional con base en información inexistente y veinte (20) casos sin el diligenciamiento completo de formatos, en contravía de lo establecido en el instructivo IN-COA-0128 “Creación y/o reactivación de cuentas en el sistema informático SYGA para importadores directos”</t>
  </si>
  <si>
    <t>A8.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</si>
  <si>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Operación Aduanera
Dirección de  Gestión de Aduanas 
Subdirección de Registro y Control
NC - Subproceso Innovación y Tecnología
Dirección de Innovación y Tecnología
Subdirección de Innovación y Proyectos
Subdirección de Soluciones y Desarrollo 
Subdirección de Infraestructura Tecnológica y de Operaciones 
</t>
    </r>
  </si>
  <si>
    <t xml:space="preserve">A9: Realizar seguimiento bimestral frente al cumplimiento del procedimiento de creación de cuentas en el Aplicativo Aranda, incluyendo la vigencia de la cuenta del funcionario que realizará el trámite de creación de la cuenta en SIGLO XXI SYGA, y el debido diligenciamiento del formato. *Capacitar a los funcionarios encargados de los trámites. </t>
  </si>
  <si>
    <t xml:space="preserve">*Informe bimestral de seguimiento y autocontrol. 
* 3 capacitaciones </t>
  </si>
  <si>
    <t>*Informe bimestral de seguimiento y autocontrol. 
* 3 capacitaciones  (todas las Direcciones Seccionales)</t>
  </si>
  <si>
    <t>4.00 
3.00</t>
  </si>
  <si>
    <t>A10: Utilizar una Lista de Chequeo para el  control de los documentos físicos y virtuales que soportan los requisitos para el trámite del usuario ocasional y, conformación de la carpeta digitales</t>
  </si>
  <si>
    <t>El total de las listas de chequeo de los trámites gestionados en el periodo del plan de mejora</t>
  </si>
  <si>
    <t>Contar con un documento que apoye la validación de los requisitos</t>
  </si>
  <si>
    <t>I1: En cuanto al cumplimiento de los requisitos de la nacionalización de las mercancías que fueron sujetas a cambio de modalidad por parte de la DIAN, en operaciones de tráfico postal y envíos urgentes, control viajeros y menajes; se encontraron en la Dirección Seccional de Aduanas de Bogotá – Aeropuerto el Dorado, casos en los cuales existen diferencias en la descripción de la mercancía. Esto se evidenció al comparar la documentación de la carga, con respecto a los documentos soporte de la solicitud de creación de usuario ocasional y con respecto a la declaración de importación resultante, lo que generó el posible ingreso de mercancía al TAN sin el cumplimiento de requisitos (Contrabando técnico), en contravía de lo establecido en el Decreto 1165 de 2019</t>
  </si>
  <si>
    <t xml:space="preserve">A11: Impartir instrucciones a las Direcciones Seccionales para que a través de los roles habilitados en los servicios informáticos electrónicos soliciten a la Subdirección de Análisis de Riesgo y Programas la determinación de una inspección física para mercancía que haya tenido cambio de modalidad,  con base en los documentos de transporte  respecto de los cuales se haya hecho el cambio de modalidad para cada importador ocasional. 
</t>
  </si>
  <si>
    <t xml:space="preserve">*Lineamientos (memorando, circular o procedimiento). </t>
  </si>
  <si>
    <t xml:space="preserve">*Lineamientos (memorando, circular o procedimiento). 
</t>
  </si>
  <si>
    <r>
      <rPr>
        <b/>
        <sz val="12"/>
        <rFont val="Arial"/>
        <family val="2"/>
      </rPr>
      <t>DGA</t>
    </r>
    <r>
      <rPr>
        <sz val="12"/>
        <rFont val="Arial"/>
        <family val="2"/>
      </rPr>
      <t xml:space="preserve">
NC – Subproceso Operación Aduanera
Dirección de  Gestión de Aduanas 
Subdirección de Operación Aduanera
Subdirección de Registro y Control
NC - Subproceso Administración del sistema de gestión
Dirección Estrategia y Analítica 
Subdirección de Análisis de Riesgos y Programas
</t>
    </r>
  </si>
  <si>
    <t xml:space="preserve">12. La Dirección de Gestión de Innovación y Tecnología y la Subdirección de Soluciones y Desarrollo dentro del proyecto de modernización deberá implementar un nuevo sistema que permita asociar el documento transporte del importador ocasional cuando efectúe la activación de la cuenta de usuario, con fin de validar y realizar un control efectivo a la mercancía declarada e ingresada al TAN. (Largo plazo)
</t>
  </si>
  <si>
    <t xml:space="preserve">* Documento de requerimientos funcionales
 01/02/2024 - 31/10/2024
* Plan de trabajo 
01/11/2023 - 31/10/2024
*Informe de seguimiento / actas de reunión
 01/08/2024 - 12/31/2029
* Puesta en producción de la solución tecnológica: 
a. (01) Un formato información de versión 30001-FT-IT-2180
b. (01) Un  formato de Aceptación de Pruebas funcionales y salida a producción - FT-IT-1851.
c. (01) Un Acta de comité de gestión de Cambios de Tecnología del correspondiente software instalado y en producción
01/08/2024 - 12/31/2029
</t>
  </si>
  <si>
    <t xml:space="preserve">* Documento de requerimientos funcionales
* Plan de trabajo 
*Informe de seguimiento / actas de reunión
* Puesta en producción de la solución tecnológica: 
a. (01) Un formato información de versión 30001-FT-IT-2180
b. (01) Un  formato de Aceptación de Pruebas funcionales y salida a producción - FT-IT-1851.
c. (01) Un Acta de comité de gestión de Cambios de Tecnología del correspondiente software instalado y en producción
</t>
  </si>
  <si>
    <t>1.00
1.00
22.00
3.00</t>
  </si>
  <si>
    <t>13. Elevar solicitud a  la Dirección de Gestión Estratégica y de Analítica y la Subdirección de Análisis de Riesgo y Programas  para crear una regla de selectividad (inclusión forzosa) en los sistemas de gestión del riesgo que envié a inspección física a todos las importaciones de usuarios importadores ocasionales.</t>
  </si>
  <si>
    <t xml:space="preserve"> *Correo electrónico solicitud gestión Dirección de Gestión Estratégica y de Analítica y la Subdirección de Análisis de Riesgo y Programas. 
*3 mesas de trabajo conjuntas con las áreas de  Estratégica y de Analítica y la Subdirección de Análisis de Riesgo y Programas  para el desarrollo y seguimiento al cumplimiento de la acción</t>
  </si>
  <si>
    <t xml:space="preserve">*Correo electrónico solicitud gestión Dirección de Gestión Estratégica y de Analítica y la Subdirección de Análisis de Riesgo y Programas. 
*3 mesas de trabajo conjuntas con las áreas de  Estratégica y de Analítica y la Subdirección de Análisis de Riesgo y Programas  para el desarrollo y seguimiento al cumplimiento de la acción </t>
  </si>
  <si>
    <t>1.00
3.00</t>
  </si>
  <si>
    <t xml:space="preserve">170700-29-2024-02-05
"SYGA Siglo XXI – Importaciones y Selectividad Aduanera"
</t>
  </si>
  <si>
    <t>H1. Se identificó deficiencia en la planificación y ejecución de los cambios tecnológicos relacionados con la actualización de seguridad del SIE  SYGA SIGLO XXI -Importaciones. Esta situación contraviene lo estipulado en el procedimiento PR-IIT-0457 “Gestión de Cambios”, que requiere en el numeral 6.2, Descripción de actividades, la realización de un análisis para evaluar el riesgo y el impacto, así como el desarrollo de pruebas de funcionalidad</t>
  </si>
  <si>
    <t>RG01: Pérdida de la confidencialidad e integridad, así como disponibilidad de la información electrónica
RFC01: Alteración de información electrónica</t>
  </si>
  <si>
    <t>A1. Actualizar las actividades del procedimiento de GESTIÓN DE CAMBIOS PR-IIT-0457, alineadas a las buenas prácticas de ITIL, incluyendo el análisis  de riesgos de acuerdo con la Política para la administración de riesgos de la Dirección de Impuestos y Aduanas Nacionales – UAE DIAN y el  MANUAL DE POLÍTICAS Y LINEAMIENTOS 
DE SEGURIDAD DE LA INFORMACIÓN - MN-IIT-0072.</t>
  </si>
  <si>
    <t>A. Elaborar propuesta del procedimiento de Gestión de cambios tecnológicos y sus anexos(A cargo de DGIT ).
B. Publicar procedimiento (A cargo de Subdirección de Procesos SP de la Dirección de Gestión Estrategica y Análitica DGEA).
C. Socializar el procedimiento (A cargo de SP de la DGEA).
D. Realizar autoevelación de inicio y autoevaluación final (A cargo de DGIT ).</t>
  </si>
  <si>
    <t>"Procedimiento GESTIÓN DE CAMBIOS PR-IIT-0457 actualizado
FT-IIT-1877  Formato de Solicitud de cambio actualizado"</t>
  </si>
  <si>
    <r>
      <rPr>
        <b/>
        <sz val="12"/>
        <rFont val="Arial"/>
        <family val="2"/>
      </rPr>
      <t xml:space="preserve">DGA
</t>
    </r>
    <r>
      <rPr>
        <sz val="12"/>
        <rFont val="Arial"/>
        <family val="2"/>
      </rPr>
      <t>Dirección de Gestión de Innovación y Tecnología -DGIT
Dirección de Estratégica y Analítica 
Subdirección de Procesos</t>
    </r>
  </si>
  <si>
    <t xml:space="preserve">A2. Revisar y actualizar el procedimiento PR-ITT-0458 "Gestión de Incidentes" con el fin de alinearlo a lo establecido en los procedimiento PR-IIT-0457 “Gestión de Cambios y los protocolos de “Manejo de Incidentes e Identificación de Crisis” OD-PEC-003 V2 y “Manejo de Crisis” OD-PEC-004 V2. </t>
  </si>
  <si>
    <t>A. Reivsar y actualizar (A cargo de DGIT)
B. Publicar y divulgar el Procedimiento PR-ITT-0458 "Gestión de Incidentes" (A cargo de SP de la DGEA). 
C. Realizar autoevelación de inicio y autoevaluación final (A cargo de DGIT).
D. Socializar el procedimiento (A cargo de DGIT y SP de la DGEA).
E. Actualización del plan de continuidad del negocio con los escenarios actualizados de incidentes de los servicios tecnológicos y los cambios en el proedimiento de gestión de incidentes (A Cargo de SP de la DGEA)</t>
  </si>
  <si>
    <t>Procedimiento PR-ITT-0458 "Gestión de Incidentes" actualizado</t>
  </si>
  <si>
    <t xml:space="preserve">A3. Revisar y actualizar la matriz de riesgos del subproceso  Innovación y Tecnología </t>
  </si>
  <si>
    <t>A. Reivsar y actualizar (A cargo de DGIT)
B. Publicar y Divulgar matriz de riesgos (A cargo de SP de la DGEA). 
C. Realizar autoevelación de inicio y autoevaluación final (A cargo de DGIT).
D. Socializar matriz de riesgos(A cargo de DGIT y SP de la DGEA).</t>
  </si>
  <si>
    <t>Matriz de Riesgos actualizada</t>
  </si>
  <si>
    <r>
      <rPr>
        <b/>
        <sz val="12"/>
        <rFont val="Arial"/>
        <family val="2"/>
      </rPr>
      <t xml:space="preserve">DGA
</t>
    </r>
    <r>
      <rPr>
        <sz val="12"/>
        <rFont val="Arial"/>
        <family val="2"/>
      </rPr>
      <t>Dirección de Gestión de Innovación y Tecnología -DGIT</t>
    </r>
  </si>
  <si>
    <t>H2. Incorrecta clasificación del activo crítico SYGA SIGLO XXI - Importaciones, de conformidad con los lineamientos internos (Procedimiento PR-IIT-0366 “Gestión de activos de información” y la cartilla CT-IIT-0079 “Cartilla para la gestión de activos de información”) y la Política de Gobierno Digital (Decreto 767 de 2022). Esto, por cuanto se evidenció que aquel fue clasificado como un activo de información  y no como activo tipo software , de acuerdo con la naturaleza del aplicativo que es propiedad de la Subdirección de Operación Aduanera liderada por la Dra. Inírida Paredes.</t>
  </si>
  <si>
    <t>A4. Identificar, clasificar y aprobar el activo de nombre SYGA SIGLO XXI - Importaciones, de acuerdo con lo establecido Procedimiento PR-IIT-0366 "Gestión de activos de información" y la "Cartilla para la gestión de activos de información CT-IIT-0079</t>
  </si>
  <si>
    <t>A. Identificación, valoración, tratamiento y aprobación para la gestión del activo información SYGA SIGLO XXI - Importaciones.  (A cargo de las Subdirecciones de la Dirección de Gestión de Aduanas DGA con acompañamiento de la OSI).
B. Publicación del listado actualizado en el portal de datos abiertos y en el portal de Transparencia (A cargo de OSI)</t>
  </si>
  <si>
    <t xml:space="preserve">Reporte del registro del activo de información generado por la herramienta de gestión GRC. </t>
  </si>
  <si>
    <r>
      <t xml:space="preserve">DGA
</t>
    </r>
    <r>
      <rPr>
        <sz val="12"/>
        <rFont val="Arial"/>
        <family val="2"/>
      </rPr>
      <t>Dirección de Gestión de Aduanas
Subdirecciones
Oficina de Seguridad de la Información - OSI</t>
    </r>
  </si>
  <si>
    <t>A5. Revisar  y actualizar los lineamientos establecidos en el Procedimiento PR-IIT-0366 "Gestión de activos de información" y la "Cartilla para la gestión de activos de información CT-IIT-0079”, mediante los cuales se de aplicabilidad y  cumplimiento de la Política de Gobierno Digital.</t>
  </si>
  <si>
    <t>A. Revisión y actualización (A cargo de OSI).
B. Publicación y divulgación del Procedimiento PR-ITT-0366 "Gestión de activos de información” y la Cartilla para la gestión de activos de información "CT-IIT-0079". (A cargo de SP de la DGEA).
C. Socialización del procedimiento (A cargo de OSI y SP de la DGEA).</t>
  </si>
  <si>
    <t>Procedimiento PR-IIT-0366 ""Gestión de activos de información"" revisado y actualizado.
Cartilla para la gestión de activos de información ""CT-IIT-0079"" revisada y actualizada.</t>
  </si>
  <si>
    <t>DGA
Oficina de Seguridad de la Información - OSI</t>
  </si>
  <si>
    <t>H3. Incorrecta valoración de riesgos en el ámbito del Análisis de Impacto del Negocio – BIA de la DIAN, que no toma en cuenta lo establecido en el Modelo Integrado de Planeación y Gestión – MIPG, la Guía para la Administración del Riesgo y el Diseño de Controles en Entidades Públicas – DAFP, el Modelo de Seguridad y Privacidad de la Información – MSPI de la entidad y la Norma NTC ISO 31000 de Gestión del Riesgo, donde se indica que cada entidad debe implementar un proceso sistemático para identificar, evaluar y tratar los riesgos asociados a sus operaciones. Las áreas responsables identificadas son la Subdirección de Operación Aduanera liderada por la Dra. Inírida Paredes, la Subdirección de Procesos dirigida por el Dr. Iván Mauricio Quintero Sosa y la Oficina de Seguridad de la Información en cabeza del Ing. Hugo Alcides Pérez Pinilla.</t>
  </si>
  <si>
    <t>A6. Revisar y actualizar la Cartilla "CT-IIT-0132 Gestión de Riesgos de Seguridad de la Información" de acuerdo con la nueva versión de la Guía para adeministración de riesgos y el diseño de controles, y establecer los criterios para definir si estos afectan la continuidad del negocio.</t>
  </si>
  <si>
    <t xml:space="preserve">A.  Revisar el documento a la luz de las metodologías de referencia (A cargo de OSI y SP de la DGEA).		
B. Realizar los ajustes pertinentes (A cargo de OSI y SP de la DGEA).		
C. Revisión y aprobación por parte del dueño del proceso (A cargo de OSI y SP de la DGEA).	
D. Publicación y socialización (A cargo de SP de la DGEA).		
E. Revisión de activos de información y sus riesgos, a fin de identificar la afectación de la continuidad (A cargo de OSI y SP de la DGEA).		</t>
  </si>
  <si>
    <t xml:space="preserve">Cartilla "CT-IIT-0132 Gestión de Riesgos de Seguridad de la Información" actualizada
</t>
  </si>
  <si>
    <r>
      <rPr>
        <b/>
        <sz val="12"/>
        <rFont val="Arial"/>
        <family val="2"/>
      </rPr>
      <t>DGA</t>
    </r>
    <r>
      <rPr>
        <sz val="12"/>
        <rFont val="Arial"/>
        <family val="2"/>
      </rPr>
      <t xml:space="preserve">
Subdirección de Procesos 
Dirección de Estrategica y de Analitica 
</t>
    </r>
  </si>
  <si>
    <t>A7. Definir y diseñar el proceso "Administración Integral de riesgos" en el cual se alinee el Sistema de Gestión de Riesgos y el Plan de Continuidad del Negocio, en el marco de la actualización de procesos bajo la metodología BPM</t>
  </si>
  <si>
    <t>A.  Realizar mesas de trabajo con los expertos técnicos de las diferentes clases de la UAE DIAN, para definir la estructura general del proceso "Administración Integral de Riesgos" (A cargo de SP de la DGEA).		
B. Elaborar propuesta de modelo de Alto Nivel del Proceso (A cargo de SP de la DGEA).		
C. Revisar y Aprobar el modelo por parte del Líder del Proceso (A cargo de SP de la DGEA).</t>
  </si>
  <si>
    <t>Modelo de alto nivel del proceso "Administración Integral de Riesgos"</t>
  </si>
  <si>
    <t xml:space="preserve">A8. Revisión, actualización de las Matrices de Riesgos de Gestión (operacionales) y de seguridad de la información, del proceso de cumplimiento de obligaciones aduaneras </t>
  </si>
  <si>
    <t xml:space="preserve">A. Programar y realizar mesas de trabajo para análisis y revisión de las matrices de riesgos de gestión (operacionales) del Proceso COA (A cargo de la SP de la DGEA, Subdirecciones de la DGA y Oficina de Seguridad de la Información - OSI) 		
B. Identificación de matrices de riesgo a actualizar (A cargo de la SP de la DGEA, Subdirecciones de la DGA  y Oficina de Seguridad de la Información - OSI ).		
C. Mesas de trabajo de actualización entre las áreas involucradas (A cargo de la SP de la DGEA, Subdirecciones de la DGA y Oficina de Seguridad de la Información - OSI).		
D. Revisión y aprobación por parte del líder del proceso (DGA y Subdirecciones DGA y Oficina de Seguridad de la Información - OS)		
E. Publicación y socialización (A cargo de la SP de la DGEA y Subdirecciones DGA y Oficina de Seguridad de la Información - OS) 	</t>
  </si>
  <si>
    <t>Matrices de Riesgos de Proceso de Cumplimiento de Obligaciones Aduaneras COA  actualizadas</t>
  </si>
  <si>
    <r>
      <rPr>
        <b/>
        <sz val="12"/>
        <rFont val="Arial"/>
        <family val="2"/>
      </rPr>
      <t>DGA</t>
    </r>
    <r>
      <rPr>
        <sz val="12"/>
        <rFont val="Arial"/>
        <family val="2"/>
      </rPr>
      <t xml:space="preserve">
Dirección de Estrategica y de Analitica 
Subdirección de Procesos 
</t>
    </r>
  </si>
  <si>
    <t xml:space="preserve">H4. Ausencia de un análisis formal y documentado del Impacto del Negocio en el marco del desarrollo del Plan de Continuidad del Negocio de la DIAN, incumpliendo lo establecido en la cláusula 8 de la Norma Técnica ISO 22301:2019 , que define que es un “Proceso del análisis de actividades y el efecto que una interrupción del negocio podría tener sobre ellas relacionada con la operación”, se incumple además lo indicado en la Guía para Realizar el Análisis de Impacto de Negocios BIA elaborada por el Ministerio de Tecnologías de la Información y las Comunicaciones en el marco de la implementación de la Política de Gobierno Digital (Decreto 767 de 2022). Las áreas de la DIAN responsables de la construcción del Plan de Continuidad del Negocio son la Subdirección de Procesos dirigida por el Dr. Iván Mauricio Quintero Sosa y la Oficina de Seguridad de la Información liderada por el Ing. Hugo Alcides Pérez Pinilla.  </t>
  </si>
  <si>
    <t>A9. Revisión ajuste y formalización del documento metodológico del Plan de Continuidad del Negocio de la UAE DIAN.</t>
  </si>
  <si>
    <t xml:space="preserve">A.  Revisar el documento a la luz de las metodologías de referencia (A cargo de OSI Y SP de la DGEA).		
B. Realizar los ajustes pertinentes (A cargo de OSI Y SP de la DGEA).		
C. Revisión y aprobación por parte del dueño del proceso (A cargo de OSI Y SP de la DGEA).	
D. Publicación y socialización (A cargo de SP de la DGEA).		</t>
  </si>
  <si>
    <t>Documento metodológico formalizado, en le marco de la esctructura actual de procesos, fortaleciendo el análisis de impacto en el negocio.</t>
  </si>
  <si>
    <t xml:space="preserve">A10. Actualización del Análisis de Impacto de Necogio (BIA) de acuerdo con los ajustes realizados al documento metodológico </t>
  </si>
  <si>
    <t>A. Actualizar el documento del análisis del Impacto de Negocio (Determinación criticidad, RPO y del RTO), realizando la Conciliación con la DGIT, del RPO y RTO, con la  validación de las estrategias definidas (A cargo de SP de la DGEA).		
B. Revisión y aprobación del BIA por parte de los diferentes lideres de procesos involucrados (A cargo de OSI y SP de la DGEA).		
C. Publicación y socialización (A cargo de SP de la DGEA).</t>
  </si>
  <si>
    <t xml:space="preserve">Documento de Análisis de Impacto del Negocio BIA Actualizado </t>
  </si>
  <si>
    <t>H5. Falta de control en la gestión de accesos concedidos a los usuarios de los SIE SYGA SIGLO XXI - importaciones y Selectividad Aduanera LUCIA, en relación con las solicitudes de acceso por parte de la Oficina de seguridad de la información  a cargo del Ing. Hugo Alcides Pérez Pinilla, la Subdirección de Soluciones y Desarrollo a cargo de Martin Camilo Fonseca Trompa, y la Subdirección de Infraestructura Tecnológica y de Operaciones a cargo de Juan Carlos Vizcaíno Novoa, evidenciando 94 usuarios sin soporte de la solicitud en la herramienta de gestión de la mesa de servicio, en contravía de lo establecido en el procedimiento PR-IIT-0455 “Gestión de accesos” Versión 3 de fecha 11 de agosto de 2023 cuyo objetivo es: ”Controlar el acceso de usuarios a las plataformas tecnológicas, soluciones tecnológicas y/o redes de comunicaciones de la UAE DIAN, para preservar la disponibilidad, integridad y confidencialidad de la información de la Entidad.”, y que define en el numeral 6.2 Descripción de actividades en su actividad 1 Recibir solicitud de acceso...</t>
  </si>
  <si>
    <r>
      <t xml:space="preserve">A11. Revisar y comparar  las asignaciones  de roles registrados en la herramienta de la mesa de ayuda con el  listado de roles activos </t>
    </r>
    <r>
      <rPr>
        <b/>
        <sz val="12"/>
        <rFont val="Arial"/>
        <family val="2"/>
      </rPr>
      <t>SigloXXI,</t>
    </r>
    <r>
      <rPr>
        <sz val="12"/>
        <rFont val="Arial"/>
        <family val="2"/>
      </rPr>
      <t xml:space="preserve"> con el fin de validar que efectivamente se esta cumpliendo lo establecido en el procedimiento PR-IIT-0455 “Gestión de accesos”  para la toma de decisiones. 
</t>
    </r>
  </si>
  <si>
    <t xml:space="preserve">A. Programación de las diferentes mesas de trabajo con las áreas involucradas (A cargo de DGIT).
B. Comparación de reporte mesa de servicios y listado de roles activos DIAN Siglo XXI -Importaciones (A cargo de DGIT y SRCA de la DGA).		
C. Generar el informe del área técnico (A cargo de DGIT).		
D. Generar el informe del área funcional (A cargo de SRCA de la DGA).		
E.  Generar el informe de análisis resultados (A cargo de DGIT).		
Nota: Acompañamiento de la OSI	</t>
  </si>
  <si>
    <t xml:space="preserve">Informe de resultados </t>
  </si>
  <si>
    <r>
      <rPr>
        <b/>
        <sz val="12"/>
        <rFont val="Arial"/>
        <family val="2"/>
      </rPr>
      <t>DGA</t>
    </r>
    <r>
      <rPr>
        <sz val="12"/>
        <rFont val="Arial"/>
        <family val="2"/>
      </rPr>
      <t xml:space="preserve">
Dirección de Gestión de Innnovación y Tecnología 
Dirección de Géstión de Aduanas
Subdirección de Registro y Control Aduanero</t>
    </r>
  </si>
  <si>
    <r>
      <t xml:space="preserve">A12. Revisar y comparar  las asignaciones  de roles registrados en la herramienta de la mesa de ayuda con el  listado de roles activos </t>
    </r>
    <r>
      <rPr>
        <b/>
        <sz val="12"/>
        <rFont val="Arial"/>
        <family val="2"/>
      </rPr>
      <t>Selectividad Aduanera</t>
    </r>
    <r>
      <rPr>
        <sz val="12"/>
        <rFont val="Arial"/>
        <family val="2"/>
      </rPr>
      <t xml:space="preserve">, con el fin de validar que efectivamente se esta cumpliendo lo establecido en el procedimiento PR-IIT-0455 “Gestión de accesos”  para la toma de decisiones. 
</t>
    </r>
  </si>
  <si>
    <t xml:space="preserve">A. Programación de las diferentes mesas de trabajo con las áreas involucradas (A cargo de DGIT).
B. Comparación de reporte mesa de servicios y listado de roles activos Selectiva (A cargo de DGIT y Dirección de Gestión Estratégica y de Analítica).		
C. Generar el informe del área técnico (Dirección de Gestión Estratégica y de Analítica).		
D.  Generar el informe de análisis resultados (A cargo de DGIT).		
Nota: Acompañamiento de la OSI	</t>
  </si>
  <si>
    <r>
      <rPr>
        <b/>
        <sz val="12"/>
        <rFont val="Arial"/>
        <family val="2"/>
      </rPr>
      <t>DGA</t>
    </r>
    <r>
      <rPr>
        <sz val="12"/>
        <rFont val="Arial"/>
        <family val="2"/>
      </rPr>
      <t xml:space="preserve">
Dirección de Gestión de Innnovación y Tecnología 
Dirección de Gestión Estratégica y Analítica  </t>
    </r>
  </si>
  <si>
    <r>
      <t xml:space="preserve">A13. Identificar cuentas de usuarios de </t>
    </r>
    <r>
      <rPr>
        <b/>
        <sz val="12"/>
        <rFont val="Arial"/>
        <family val="2"/>
      </rPr>
      <t>Siglo XXI -Importaciones</t>
    </r>
    <r>
      <rPr>
        <sz val="12"/>
        <rFont val="Arial"/>
        <family val="2"/>
      </rPr>
      <t xml:space="preserve"> con mayores privilegios y definir acciones para el tratamiento y custodia de los mismos.  </t>
    </r>
  </si>
  <si>
    <t xml:space="preserve">A. Programación de las diferentes mesas de trabajo con las áreas involucradas ( A cargo de DGIT).
B. Generación y comparación de los reportes de roles de Siglo XXI -Importaciones (A cargo de OSI y SRCA de la DGA).		
C. Generar el informe del área técnico (A cargo de DGIT).		
D. Generar el informe del área funcional con el detalle de las cuentas de usuarios con roles no propios a su competencia  (A cargo de las Direcciones Seccionales y de las Subdirecciones con competencia aduanera ).		
E. Requerir y consolidar los informes generados por las Direcciones Seccionales y las Subdirecciones con competencia aduanera (a cargo de SRCA de la DGA) 		
F.  Generar el informe de análisis resultados (A cargo de DGIT).		</t>
  </si>
  <si>
    <t xml:space="preserve">Generar Informe de resultados
</t>
  </si>
  <si>
    <r>
      <rPr>
        <b/>
        <sz val="12"/>
        <rFont val="Arial"/>
        <family val="2"/>
      </rPr>
      <t>DGA</t>
    </r>
    <r>
      <rPr>
        <sz val="12"/>
        <rFont val="Arial"/>
        <family val="2"/>
      </rPr>
      <t xml:space="preserve">
Dirección de Gestión de  Innnovación y Tecnología - DGIT
</t>
    </r>
  </si>
  <si>
    <r>
      <t xml:space="preserve">A14. Identificar cuentas de usuarios de </t>
    </r>
    <r>
      <rPr>
        <b/>
        <sz val="12"/>
        <rFont val="Arial"/>
        <family val="2"/>
      </rPr>
      <t>Selectividad Aduanera</t>
    </r>
    <r>
      <rPr>
        <sz val="12"/>
        <rFont val="Arial"/>
        <family val="2"/>
      </rPr>
      <t xml:space="preserve"> Lucia con mayores privilegios y definir acciones para el tratamiento y custodia de los mismos.  </t>
    </r>
  </si>
  <si>
    <t>A. Programación de las diferentes mesas de trabajo con las áreas involucradas (A cargo de DGIT).
B. Generación y comparación de los reportes de roles de Selectividad Aduanera (A cargo de DGIT y Dirección de Gestión Estratégica y de Analítica).		
C. Generar el informe del área técnico (A cargo de Dirección de Gestión Estratégica y de Analítica).
D.  Generar el informe de análisis resultados (A cargo de DGIT ).</t>
  </si>
  <si>
    <t xml:space="preserve">Informe de resultados
</t>
  </si>
  <si>
    <r>
      <rPr>
        <b/>
        <sz val="12"/>
        <rFont val="Arial"/>
        <family val="2"/>
      </rPr>
      <t>DGA</t>
    </r>
    <r>
      <rPr>
        <sz val="12"/>
        <rFont val="Arial"/>
        <family val="2"/>
      </rPr>
      <t xml:space="preserve">
Dirección de Gestión de Innnovación y Tecnología - DGIT
Dirección de Gestión Estratégica y de Analítica
</t>
    </r>
  </si>
  <si>
    <r>
      <t xml:space="preserve">A15. Identificar cuentas de usuarios de Bases de datos de </t>
    </r>
    <r>
      <rPr>
        <b/>
        <sz val="12"/>
        <rFont val="Arial"/>
        <family val="2"/>
      </rPr>
      <t>SQL y ORACLE</t>
    </r>
    <r>
      <rPr>
        <sz val="12"/>
        <rFont val="Arial"/>
        <family val="2"/>
      </rPr>
      <t xml:space="preserve"> con mayores privilegios y definir acciones para el tratamiento y custodia de los mismos.  </t>
    </r>
  </si>
  <si>
    <t xml:space="preserve">A. Programación de las diferentes mesas de trabajo con las áreas involucradas (A cargo de DGIT).
B. Generación de los reportes de roles Bases de datos de SQL y ORACLE (A cargo de DGIT).	
C. Generar el informe de análisis resultados (A cargo de DGIT).	</t>
  </si>
  <si>
    <r>
      <rPr>
        <b/>
        <sz val="12"/>
        <rFont val="Arial"/>
        <family val="2"/>
      </rPr>
      <t>DGA</t>
    </r>
    <r>
      <rPr>
        <sz val="12"/>
        <rFont val="Arial"/>
        <family val="2"/>
      </rPr>
      <t xml:space="preserve">
Dirección de Gestión de Innnovación y Tecnología 
Dirección de Géstión de Aduanas</t>
    </r>
  </si>
  <si>
    <r>
      <t>A16. Revisar y actualizar  los logs de auditoria</t>
    </r>
    <r>
      <rPr>
        <b/>
        <sz val="12"/>
        <rFont val="Arial"/>
        <family val="2"/>
      </rPr>
      <t xml:space="preserve">  Siglo XXI -Importaciones </t>
    </r>
    <r>
      <rPr>
        <sz val="12"/>
        <rFont val="Arial"/>
        <family val="2"/>
      </rPr>
      <t xml:space="preserve"> con el fin de incluir campos adicionales que permitan identificar las transacciones  anómalas realizadas en el sistema 
</t>
    </r>
  </si>
  <si>
    <t xml:space="preserve">"A. Programación de las diferentes mesas de trabajo con las áreas involucradas (A cargo de DGIT).
B. Análisis Funcional Siglo XXI -Importaciones (A cargo de las Subdirecciones de la DGA).	
C. Análisis Técnico y Diseño Siglo XXI -Importaciones (A cargo de DGIT).		
D.  Pruebas técnicas y funcionales Siglo XXI -Importaciones (A cargo de DGITV y Subdirecciones de la DGA).		
E.  Puesta en producción Siglo XXI -Importaciones (A cargo de la DGA).	</t>
  </si>
  <si>
    <t xml:space="preserve">Puesta en producción de los ajustes de los logs:
a.  (01) Un  formato de Aceptación de Pruebas funcionales y salida a producción - FT-IIT-1851.
b. (01) Un formato información de versión             FT-IIT-2180
c. (01) Un Acta de comité de gestión de Cambios Puesta en producción de los ajustes de los logs
</t>
  </si>
  <si>
    <r>
      <t>A17. Revisar y actualizar  los logs de auditoria</t>
    </r>
    <r>
      <rPr>
        <b/>
        <sz val="12"/>
        <rFont val="Arial"/>
        <family val="2"/>
      </rPr>
      <t xml:space="preserve"> Selectividad Aduanera</t>
    </r>
    <r>
      <rPr>
        <sz val="12"/>
        <rFont val="Arial"/>
        <family val="2"/>
      </rPr>
      <t xml:space="preserve">, con el fin de incluir campos adicionales que permitan identificar las transacciones  anómalas realizadas en el sistema 
</t>
    </r>
  </si>
  <si>
    <t xml:space="preserve">A. Análisis Funcional Selectividad (A cargo de DGIT).		
B. Análisis Técnico y Diseño Selectividad (A cargo de DGIT).		
C. Pruebas técnicas y funcionales    Selectividad (A cargo de DGIT).		
D.  Puesta en producción Selectividad (A cargo de DGIT).	</t>
  </si>
  <si>
    <t xml:space="preserve">A18. Diseñar un protocolo para la custodia e intercambio de credenciales de los usuarios genericos  de las herramientas tecnológicas incluyendo los usuarios de datos </t>
  </si>
  <si>
    <t xml:space="preserve">A. Caracterización del protocolo: Identificar procesos y necesidades actuales (A cargo de DGIT).	
B. Definición de actividades y responsables: Asignar tareas y roles clave (A cargo de DGIT).	
C. Socialización del procedimiento: Comunicarlo a los usuarios involucrados (A cargo de DGIT).	
D. Publicación en el Sistema de Gestión de Calidad: Formalizar y documentar el procedimiento (A cargo de DGIT).		</t>
  </si>
  <si>
    <t>Protocolo publicado en el listado maestro de documentos</t>
  </si>
  <si>
    <r>
      <rPr>
        <b/>
        <sz val="12"/>
        <rFont val="Arial"/>
        <family val="2"/>
      </rPr>
      <t>DGA</t>
    </r>
    <r>
      <rPr>
        <sz val="12"/>
        <rFont val="Arial"/>
        <family val="2"/>
      </rPr>
      <t xml:space="preserve">
Dirección de Gestión de Innnovación y Tecnología - DGIT</t>
    </r>
  </si>
  <si>
    <t xml:space="preserve">H6. Falta de consistencia  entre la información preparada y entregada por la DIAN, relacionada con la creación de usuarios, así como la imprecisión  de los datos, frente a la información observada en el SIE SYGA SIGLO XXI - Importaciones en archivos entregados como “ROLES_ACTIVOS_SIGLOXXI_ITRC.xlsx”, “ROLES_INACTIVOS_SIGLOXXI_ITRC.xlsx”, perfiles permitidos y delegados de cuenta de las Veintinueve (29) direcciones seccionales, contradiciendo los principios del Plan nacional de infraestructura del dato </t>
  </si>
  <si>
    <t xml:space="preserve">A19. Elaborar  un protocolo para solicitar, extraer y verificar la información que va a ser entregada a los entes de control </t>
  </si>
  <si>
    <t xml:space="preserve">A. Programación de las diferentes mesas de trabajo con las áreas involucradas (A cargo de DGIT).
B. Análisis Funcional (A cargo de las Subdirecciones de la DGA).		
C. Análisis Técnico (A cargo de DGIT).
D. Elaborar el protocolo para entrega de información a entes externos (A cargo de DGIT).	
E. Publicar el protocolo para la extracción estándar de la información (A cargo de DGIT).	</t>
  </si>
  <si>
    <t>A20. Socializar el procedimiento  PR-PEC-0347 Atención de Asuntos Entes de Control Externo con el fin de  fortalecer conocimientos a los usuarios funcionales  y técnicos que preparan la información solicitada por entes de contro</t>
  </si>
  <si>
    <t xml:space="preserve">A. Programar las jornadas de socialización (A cargo de DGIT y DGA).		
B. Realizar las jornadas de Socialización con los usuarios técnicos (A cargo de DGIT).		
C. Realizar las jornadas de Socialización con los usuarios funcionales (A cargo de DGA).	</t>
  </si>
  <si>
    <t>Lista de asistencia</t>
  </si>
  <si>
    <t xml:space="preserve">A21. Socializar  y sensabilizar el protocolo para la entregada de información a los entes de control </t>
  </si>
  <si>
    <t xml:space="preserve">A. Programar las jornadas de socialización (A cargo de DGIT y DGA).		
B. Realizar las jornadas de Socialización con los usuarios técnicos (A cargo de DGIT).		
C. Realizar las jornadas de Socialización con los usuarios funcionales (A cargo de DGIT).	</t>
  </si>
  <si>
    <t>H7. Pérdida de la integridad  en la información que migra al SIE Selectividad Aduanera LUCIA de la DIAN al momento de solicitar el levante por parte del importador, en razón a la falta de monitoreo, generación de alertas y seguimiento a las políticas de seguridad de la información por parte de la Subdirección de Infraestructura Tecnológica y de Operaciones, en cabeza de Juan Carlos Vizcaíno Novoa y la Oficina de Seguridad de la Información liderada por el Ing. Hugo Alcides Pérez Pinilla, en contravía del “Manual de políticas y lineamientos de seguridad de la información MN-IIT-0072” versión 5 año 2023 en su capítulo “5.4.16 Actividades de seguimiento”, “D.  Lineamientos”</t>
  </si>
  <si>
    <t>A22. Refinar el análisis y documentar los casos para ajustar las herramientas que monitorean las bases de datos de Selectividad (RADAR) y SUMMA de LUCIA.</t>
  </si>
  <si>
    <t>A. Programar de las diferentes mesas de trabajo con las áreas involucrada (A cargo de OSI).	
B. Actualización o creación de casos de uso (A cargo de OSI, la SOA de la DGA y Dirección de Estratégica y de Analítica )		
C. Actualización de la herramienta de monitoreo (A cargo de la OSI).</t>
  </si>
  <si>
    <t xml:space="preserve">Acta de definición casos de uso </t>
  </si>
  <si>
    <r>
      <rPr>
        <b/>
        <sz val="12"/>
        <rFont val="Arial"/>
        <family val="2"/>
      </rPr>
      <t>DGA</t>
    </r>
    <r>
      <rPr>
        <sz val="12"/>
        <rFont val="Arial"/>
        <family val="2"/>
      </rPr>
      <t xml:space="preserve">
Oficina de Seguridad de la Información 
Dirección de Gestion de Aduanas 
Subdirección de Operación Aduanera
Dirección de Gestión Estratégica y de Analítica</t>
    </r>
  </si>
  <si>
    <t xml:space="preserve">A23. Poner en funcionamiento la  herramienta de monitoreo GUARDIUM de IBM </t>
  </si>
  <si>
    <t>A. Puesta en funcionamiento de la herramienta de monitoreo (A cargo de la OSI).		
B. Entrega del Informe puesta en funcionamiento a las partes interesadas (A cargo de la OSI).
A. Puesta en funcionamiento de la herramienta de monitoreo (A cargo de la OSI).
B. Entrega del Informe puesta en funcionamiento a las partes interesadas (A cargo de la OSI).</t>
  </si>
  <si>
    <t xml:space="preserve">Informe puesta en funcionamiento </t>
  </si>
  <si>
    <r>
      <rPr>
        <b/>
        <sz val="12"/>
        <rFont val="Arial"/>
        <family val="2"/>
      </rPr>
      <t>DGA</t>
    </r>
    <r>
      <rPr>
        <sz val="12"/>
        <rFont val="Arial"/>
        <family val="2"/>
      </rPr>
      <t xml:space="preserve">
Oficina de Seguridad de la Información - OSI
Dirección de Gestión Estratégica y de Analítica
</t>
    </r>
  </si>
  <si>
    <t>A24. Monitorear   las bases de datos de Selectividad (RADAR) y SUMMA de LUCIA, para detectar cambios no permitidos o no realizados por el flujo de desaduanamiento</t>
  </si>
  <si>
    <t>A. Entrega de un informe bimestral a las áreas involucradas para la toma de decisiones y/o alertas inmediatas en caso de detección de una desviación. (a cargo de DGA-SOA)
B. Entrega de un informe bimestral a las áreas involucradas para la toma de decisiones y/o alertas inmediatas en caso de detección de una desviación. (a cargo de la Dirección de Gestión de Estratégica y de Analítica )</t>
  </si>
  <si>
    <t>Informe de análisis y/o alertas inmediatas</t>
  </si>
  <si>
    <r>
      <rPr>
        <b/>
        <sz val="12"/>
        <rFont val="Arial"/>
        <family val="2"/>
      </rPr>
      <t>DGA</t>
    </r>
    <r>
      <rPr>
        <sz val="12"/>
        <rFont val="Arial"/>
        <family val="2"/>
      </rPr>
      <t xml:space="preserve">
Oficina de Seguridad de la Información - OSI</t>
    </r>
  </si>
  <si>
    <t>A25.Implementar nuevos controles para garantizar la integridad de los datos de las DIM, entre el repositorio primario o fuente primaria de los datos y los demás repositorios a donde se migra la información de las DIM.</t>
  </si>
  <si>
    <t xml:space="preserve">A. Cambio del procedimiento de generación del XML de las declaraciones de importación (A cargo de la OSI y Dirección de Innovación y Tecnología).		
B. Implementación de un proceso de verificación de la integridad de los datos del XML (A cargo de la OSI y Dirección de Innovación y Tecnología).	</t>
  </si>
  <si>
    <t xml:space="preserve">Puesta en producción de acuerdo al procedmiento establecido por la DGIT del proceso que verifique la integridad de los datos del XML de las declaraciones de importación:
a.  (01) Un  formato de Aceptación de Pruebas funcionales y salida a producción - FT-IIT-1851.
b. (01) Un formato información de versión             FT-IIT-2180
c. (01) Un Acta de comité de gestión de Cambios  </t>
  </si>
  <si>
    <r>
      <rPr>
        <b/>
        <sz val="12"/>
        <rFont val="Arial"/>
        <family val="2"/>
      </rPr>
      <t xml:space="preserve">DGA
</t>
    </r>
    <r>
      <rPr>
        <sz val="12"/>
        <rFont val="Arial"/>
        <family val="2"/>
      </rPr>
      <t xml:space="preserve">Oficina de Seguridad de la Información - OSI
Dirección de Innovación y Técnologia </t>
    </r>
  </si>
  <si>
    <t xml:space="preserve">A26. Validar la información de las DIM, con muestras selectivas de la información, de manera coordinada por las diferentes áreas “propietarias de los datos”, con el apoyo de consultas parametrizadas. </t>
  </si>
  <si>
    <t xml:space="preserve">A. Programar de las diferentes mesas de trabajo con las áreas involucrada (A cargo de DGIT).	
B. Definir los tipos y períodos de monitoreo de los datos de producción de las declaraciones de importación (A cargo de DGIT y Subdirección de Operación Aduanera de la DGA, Dirección de Gestión Estratégica y de Analítica).		
C. Construcción de consultas parametrizadas de acuerdo con lo definido en el punto B (A cargo de DGIT).			
D. Solicitar a la Subdirección de Procesamiento de Datos de la DGIT las declaraciones de importación de acuerdo a lo definido en el punto B (A cargo de la Subdirección de Operación Aduanera de la DGA y Dirección de Gestión Estratégica y de Analítica).		
E. Validar la información de las declaraciones de importación de acuerdo a lo definido en el punto B (A cargo de DGIT y Subdirección de Operación Aduanera de la DGA y Dirección de Gestión Estratégica y de Analítica).
Nota: Acompañamiento de la OSI		
</t>
  </si>
  <si>
    <t>Reportes mensuales</t>
  </si>
  <si>
    <r>
      <rPr>
        <b/>
        <sz val="12"/>
        <rFont val="Arial"/>
        <family val="2"/>
      </rPr>
      <t>DGA</t>
    </r>
    <r>
      <rPr>
        <sz val="12"/>
        <rFont val="Arial"/>
        <family val="2"/>
      </rPr>
      <t xml:space="preserve">
Dirección de Gestión de Innovación y Tecnología - DGIT
Dirección de Gestión Estratégica y de Analítica- DGEA
Oficina de la Seguridada de la Información- OSI </t>
    </r>
  </si>
  <si>
    <t>A27. Presentar ante el Comité de Selectividad  Aduanera, la propuesta de implementación de reglas antidumping para su aprobación e implementación en el Sistema de Selectividad Aduanera.</t>
  </si>
  <si>
    <t>A. Elaboración de Informe de reglas propuestas antidumping ante el Comité de Selectividad con el porcentaje estimado de cobertura (A cargo de SARP de la DGEA).		
B. Realización de la sesión del Comité de Selectividad (A cargo de SARP de la DGEA).</t>
  </si>
  <si>
    <t>Propuesta de implementación de reglas  antidumping ante el Comité de Selectividad con el porcentaje estimado de cobertura.</t>
  </si>
  <si>
    <r>
      <rPr>
        <b/>
        <sz val="12"/>
        <rFont val="Arial"/>
        <family val="2"/>
      </rPr>
      <t>DGA</t>
    </r>
    <r>
      <rPr>
        <sz val="12"/>
        <rFont val="Arial"/>
        <family val="2"/>
      </rPr>
      <t xml:space="preserve">
Subdirección de Análisis de Riesgos y programas - SARP 
 Dirección de Gestión Estratégica y de Analítica- DGEASARP 
</t>
    </r>
  </si>
  <si>
    <t>H8. Pérdida de la integridad  de la información de las tablas, “B2_LEV_DECALARACIONES_IMPO” y “B2_LEV_ITEMS_DECLARACION_IMPO” del SIE SYGA SIGLO XXI - Importaciones, relacionadas con las declaraciones de importación finales, las cuales presentan un comportamiento sistemático de modificaciones en los campos de los NIT del importador, NIT del declarante, subpartidas, cantidad y peso levantados, realizado por el usuario genérico  de base de datos USERDES, información que migra al SIE Selectividad Aduanera LUCIA al momento de solicitar el levante por parte del importador.</t>
  </si>
  <si>
    <t>A. Programar de las diferentes mesas de trabajo con las áreas involucrada (A cargo de OSI).	
B. Actualización o creación de casos de uso (A cargo de OSI, la SOA de la DGA y Dirección de Estratégica y de Analítica)		
C. Actualización de la herramienta de monitoreo (A cargo de la OSI).	
A. Puesta en funcionamiento de la herramienta de monitoreo (A cargo de la OSI).		
B. Entrega del Informe puesta en funcionamiento a las partes interesadas (A cargo de la OSI).</t>
  </si>
  <si>
    <r>
      <rPr>
        <b/>
        <sz val="12"/>
        <rFont val="Arial"/>
        <family val="2"/>
      </rPr>
      <t>DGA</t>
    </r>
    <r>
      <rPr>
        <sz val="12"/>
        <rFont val="Arial"/>
        <family val="2"/>
      </rPr>
      <t xml:space="preserve">
Oficina de Seguridad de la Información 
Dirección de Gestion de Aduanas -SOA
Dirección de Gestión Estratégica y de Analítica
</t>
    </r>
  </si>
  <si>
    <t>A. Puesta en funcionamiento de la herramienta de monitoreo (A cargo de la OSI).
B. Entrega del Informe puesta en funcionamiento a las partes interesadas (A cargo de la OSI).</t>
  </si>
  <si>
    <t>A. Entrega de un informe bimestral a las áreas involucradas para la toma de decisiones y/o alertas inmediatas en caso de detección de una desviación. (a cargo de DGA-SOA)
B. Entrega de un informe bimestral a las áreas involucradas para la toma de decisiones y/o alertas inmediatas en caso de detección de una desviación. (a cargo de la Dirección de Gestión Analítica )</t>
  </si>
  <si>
    <r>
      <rPr>
        <b/>
        <sz val="12"/>
        <rFont val="Arial"/>
        <family val="2"/>
      </rPr>
      <t>DGA</t>
    </r>
    <r>
      <rPr>
        <sz val="12"/>
        <rFont val="Arial"/>
        <family val="2"/>
      </rPr>
      <t xml:space="preserve">
Oficina de Seguridad de la Información - OSI
</t>
    </r>
  </si>
  <si>
    <t>A25. Implementar nuevos controles para garantizar la integridad de los datos de las DIM, entre el repositorio primario o fuente primaria de los datos y los demás repositorios a donde se migra la información de las DIM.</t>
  </si>
  <si>
    <t xml:space="preserve">A. Cambio del procedimiento de generación del XML de las declaraciones de importación (A cargo de la OSI).		
B. Implementación de un proceso de verificación de la integridad de los datos del XML (A cargo de la OSI).		</t>
  </si>
  <si>
    <r>
      <rPr>
        <b/>
        <sz val="12"/>
        <rFont val="Arial"/>
        <family val="2"/>
      </rPr>
      <t>DGA</t>
    </r>
    <r>
      <rPr>
        <sz val="12"/>
        <rFont val="Arial"/>
        <family val="2"/>
      </rPr>
      <t xml:space="preserve">
Oficina de Seguridad de la Información - OSI
Dirección de Innovación y Técnologia </t>
    </r>
  </si>
  <si>
    <t xml:space="preserve">A. Programar de las diferentes mesas de trabajo con las áreas involucrada (A cargo de DGIT).	
B. Definir los tipos y períodos de monitoreo de los datos de producción de las declaraciones de importación (A cargo de DGIT y Subdirección de Operación Aduanera de la DGA, Dirección de Gestión Estratégica y de Analítica).		
C. Construcción de consultas parametrizadas de acuerdo con lo definido en el punto B (A cargo de DGIT).			
D. Solicitar a la Subdirección de Procesamiento de Datos de la DGIT las declaraciones de importación de acuerdo a lo definido en el punto B (A cargo de la Subdirección de Operación Aduanera de la DGA y Dirección de Gestión Estratégica y de Analítica).		
E. Validar la información de las declaraciones de importación de acuerdo a lo definido en el punto B (A cargo de DGIT y Subdirección de Operación Aduanera de la DGA y Dirección de Gestión Estratégica y de Analítica).
Nota: Acompañamiento de la OSI"		</t>
  </si>
  <si>
    <t>A28. Revisar, aprobar y publicar el procedimiento para la gestión de incidentes de seguridad de la información, de tal forma que quede alineado con el procedimiento PR-ITT-0458 "Gestión de Incidentes".</t>
  </si>
  <si>
    <t xml:space="preserve">A. Revisión y actualización (A cargo de OSI).		
B. Publicación y divulgación del Procedimiento PR-ITT-0458 "Gestión de incidentes" (A cargo de SP de la DGEA).		
C. Socialización del procedimiento (A cargo de OSI y SP de la DGEA).	</t>
  </si>
  <si>
    <t xml:space="preserve">Procedimiento PR-ITT-0458 "Gestión de Incidentes" publicado </t>
  </si>
  <si>
    <t xml:space="preserve">A29. Realizar mesas de trabajo periódicas con el fin de dar a conocer los lineamientos  establecidos para el reporte de incidentes de seguridad. </t>
  </si>
  <si>
    <t>A. Programar las mesas de trabajo (A cargo de OSI, DGA-SOA, DGIT y DGEA).		
B. Ejecución de las mesas de trabajo (A cargo de OSI, DGA-SOA, DGIT y DGEA).</t>
  </si>
  <si>
    <t>Memorias de las reuniones - 5 mensuales</t>
  </si>
  <si>
    <t>H9. Falta de gestión del gobierno de identidades (roles y responsabilidades) y monitoreo a las directrices relacionadas con el control y asignación de permisos para el acceso a los sistemas de información de la entidad, por parte de la Oficina de seguridad de la información  a cargo del Ing. Hugo Alcides Pérez Pinilla, la Subdirección de Soluciones y Desarrollo a cargo del Ing. Martin Camilo Fonseca Trompa y la Dirección de Gestión de Innovación y tecnología  de la DIAN a cargo del Ing. Julián David Medina Herrera, que permitió la alteración de la información registrada en las tablas de las declaraciones importación finales “B2_LEV_DECALARACIONES_IMPO” y “B2_LEV_ITEMS_DECLARACION_IMPO” del SIE SYGA SIGLO XXI - Importaciones, por parte de un usuario de base de datos genérico denominado USERDES. Dicha información migró al SIE Selectividad Aduanera LUCIA, en donde fue procesada la información alterada, dando como resultado levantes automáticos en un 96.77% de las declaraciones analizadas, en contravía de lo establecido en el Procedimiento PR-ITT-0455 “Gestión de Accesos” capítulo 3. Condiciones Generales</t>
  </si>
  <si>
    <t xml:space="preserve">A30. Restricción y seguimiento de las acciones realizadas por el Usuario Userdes
</t>
  </si>
  <si>
    <t xml:space="preserve">1. Asegurar conexión de USERDES solo desde SYGA - (A cargo de DGIR)	
2. Monitoreo de las acciones de usuarios desde BD (Seguimiento LOGS SYGA)  (A cargo de OSI-DGIT)	
3. Monitoreo de las acciones de usuarios desde GARDIUM (A cargo de OSI-DGIT)		
4. Revisar y ajustar documentación relacionada con - Accesos seguros a servidores SYGA - (A cargo de DGIT)	</t>
  </si>
  <si>
    <t>Informe de restricciones - DGIT
Informe de monitoreo- OSI
Documento de Accesos seguros a Servidores SYGA - DGIT</t>
  </si>
  <si>
    <r>
      <rPr>
        <b/>
        <sz val="12"/>
        <rFont val="Arial"/>
        <family val="2"/>
      </rPr>
      <t>DGA</t>
    </r>
    <r>
      <rPr>
        <sz val="12"/>
        <rFont val="Arial"/>
        <family val="2"/>
      </rPr>
      <t xml:space="preserve">
Dirección de Gestión de Innovación y Tecnología 
Oficina de Seguridad de la Información - OSI</t>
    </r>
  </si>
  <si>
    <t xml:space="preserve">A31. Continuar con las mesas de trabajo de seguridad que se realizan con la Dirección de Innovación y Tecnología y la Oficina de Seguridad de la Información - OSI para definir la custodia del usuario "USERDES". </t>
  </si>
  <si>
    <t>Programación y ejecución de las mesas de trabajo.
Se definiran las políticas y acciones pertinentes para definir el responsable o CUSTODIO de la administración de clave USERDES, en esta acción no se definiran acciones que realice la clave USERDES, pues esta clave genérica es la de acceso a las bases de datos desde la aplicación SYGA y las acciones que se hacen sobre las BD respectivas las define la aplicación a través de los ROLES asignados a los usuarios de la misma (A cargo de OSI ).</t>
  </si>
  <si>
    <t xml:space="preserve">Ayuda de memoria y evidencias de acciones frente a los temas tratados </t>
  </si>
  <si>
    <t xml:space="preserve">A32. Entregar el usuario "USERDES" para su custodia con el fin de que los administradores de base de datos no puedan acceder a las credenciales del mismo.  </t>
  </si>
  <si>
    <t xml:space="preserve">Definición de la entrega del usuario (A cargo de OSI).
Documento de entrega (A cargo de OSI).	</t>
  </si>
  <si>
    <t>Documento de entrega del usuario "USERDES".</t>
  </si>
  <si>
    <t>A33. Implementar un nuevo proceso de creación de la clave del usuario USERDES para que esta no sea conocida por los mismos CUSTODIOS sino que se genere atraves de un procedimiento automatizado, similar al utilizado en los ambientes para las SIES sobre MUISCA.</t>
  </si>
  <si>
    <t xml:space="preserve">Análisis, desarrollo, pruebas, implementación y documentación del nuevo procedimiento ( A cargo de OSI ).  </t>
  </si>
  <si>
    <t xml:space="preserve">Documento con la especificación funcional y técnica del nuevo procedimiento de generación de clave 
Implementación del nuevo procedimiento en los ambientes de producción </t>
  </si>
  <si>
    <t>H10. Falta de monitoreo de las modificaciones identificadas en la herramienta GUARDIUM  realizadas por el usuario de base de datos USERDES en las tablas “B2_LEV_DECALARACIONES_IMPO” y “B2_LEV_ITEMS_DECLARACION_IMPO” del SIE SYGA SIGLO XXI - Importaciones desde marzo a diciembre de 2023, justificado por la oficina de seguridad de la información (OSI) a cargo del Ing. Hugo Alcides Pérez Pinilla,  en la ausencia de soporte por parte del proveedor y la cancelación de los Proyectos estratégicos de transformación digital, entre estos, la Plataforma Digital de Integración de Servicios (PDIS), en contravía de lo establecido en el “Manual de políticas y lineamientos de seguridad de la información MN-IIT-0072” versión 5 año 2023 en sus capítulos</t>
  </si>
  <si>
    <t xml:space="preserve">A34. Actualizar la herramienta a la última versión liberada y soportada por el fabricante </t>
  </si>
  <si>
    <t>A. Realización del informe  de la actualización de la herramienta (A cargo de la OSI).</t>
  </si>
  <si>
    <t xml:space="preserve">Informe de actualización de la herramienta </t>
  </si>
  <si>
    <t>170700-29-2024-02-09
Importación de vehículos DS de Santa Marta</t>
  </si>
  <si>
    <t>H1. Incumplimiento de los inspectores aduaneros y del perfilamiento de riesgos de la DIAN, respecto al control de los cupos establecidos para acceder a la franquicia o rebaja de los derechos de aduana para la importación de vehículos por parte de diplomáticos colombianos, dejando de pagar los tributos aduaneros exigibles por un valor de $37.165.988.513 en el periodo del 1 de enero de 2020 y el 14 de septiembre de 2024.</t>
  </si>
  <si>
    <t>RG1: Decisión final de un proceso de control basado en hechos falsos o información adulterada
RFC1: Decisión final de un proceso de control basado en hechos falsos o información adulterada</t>
  </si>
  <si>
    <t xml:space="preserve">A1. *Solicitar la revisión y/o ajuste del Concepto No. 032146 de 2019.    
</t>
  </si>
  <si>
    <t xml:space="preserve">Solicitar la revisión del Concepto jurídico sobre el tema      
                                                                                                                                                                                                                                                                                      </t>
  </si>
  <si>
    <t xml:space="preserve">*Oficio de la jurídica sobre revisión del Concepto No. 032146 de 2019
</t>
  </si>
  <si>
    <r>
      <rPr>
        <b/>
        <sz val="12"/>
        <rFont val="Arial"/>
        <family val="2"/>
      </rPr>
      <t>DGA</t>
    </r>
    <r>
      <rPr>
        <sz val="12"/>
        <rFont val="Arial"/>
        <family val="2"/>
      </rPr>
      <t xml:space="preserve">
Dirección de Gestión Jurídica 
Subdirección de Normativa y Doctrina 
Dirección de Gestión de Aduanas                                                                                                                                                                                                                                                                      
Subdirección de Subidrección de Operación Aduanera 
Subdirección Técnica Aduanera
</t>
    </r>
  </si>
  <si>
    <t>A2. Monitorear mediante informes consolidados enviados por las Direcciones Seccionales a la Subdirección de Operación Aduanera las declaraciones de importación que superen los valores límite.</t>
  </si>
  <si>
    <t>* Elaborar Informe bimensual  
(suscrito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t>
  </si>
  <si>
    <t xml:space="preserve">                                                                                                                                                                                                                                               * Informe bimensual  
(suscrito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
6 Informes (en el año)</t>
  </si>
  <si>
    <r>
      <rPr>
        <b/>
        <sz val="12"/>
        <rFont val="Arial"/>
        <family val="2"/>
      </rPr>
      <t>DGA</t>
    </r>
    <r>
      <rPr>
        <sz val="12"/>
        <rFont val="Arial"/>
        <family val="2"/>
      </rPr>
      <t xml:space="preserve">
Direcciones Seccionales de Barranquilla, Santa Marta, Cartagena y Buenaventura 
División de Operación Aduanera
GIT importaciones 
Dirección de Gestión de Aduanas 
Subdirección de Operación Aduanera                                                                                                                                                                                                                                                                     </t>
    </r>
  </si>
  <si>
    <t>H2. Se identificaron dos (2) casos de importaciones por parte de funcionarios diplomáticos colombianos donde se observa incumplimiento en el control al término fijado en la Resolución 3084 de 1991 artículo “19-1. Ingreso de Mercancías al País”, artículo adicionado por el artículo 1 de la Resolución 4863 de 2006</t>
  </si>
  <si>
    <t>A3. *Capacitación técnica y normativa a los funcionarios de sobre la correcta aplicación de los tributos aduaneros cuando se exceden los montos establecidos (cancillería y SOA).</t>
  </si>
  <si>
    <t>* Capacitación a las Direcciones Seccionales - GIT Importaciones para reforzar la aplicación normativa de importación de vehículos de diplomáticos y  la aplicación del procedimiento PR-COA-188.</t>
  </si>
  <si>
    <t>* Capacitación a los funcionarios de las Direcciones Seccionales  de Cartagena, Barranquilla, Santa Marta y Buenaventura- División de Operación Aduanera  - GIT importaciones., para retroalimentar la aplicación normativa en la importación de vehículos de diplomáticos y  la aplicación del procedimiento PR-COA-188.</t>
  </si>
  <si>
    <t>Dirección de Gestión de Aduanas                                                                                                                                                                                                                                                                      Subdirección de Operación Aduanera 
Direcciones Seccionales de Cartagena, Barranquilla, Santa Marta y Buenaventura
División de Operación Aduanera  - GIT importaciones.</t>
  </si>
  <si>
    <t>A4. *Revisión y/o actualización del procedimiento ide importación, asegurando la correcta liquidación de los tributos de vehículos de diplomáticos.</t>
  </si>
  <si>
    <t>* Actualización del procedimiento PR-PR-COA-188. (SOA)</t>
  </si>
  <si>
    <t>* Actualización del procedimiento PR-COA-188 (SOA)
*1 (procedimiento PR-COA-188) actualizado.</t>
  </si>
  <si>
    <r>
      <rPr>
        <b/>
        <sz val="12"/>
        <rFont val="Arial"/>
        <family val="2"/>
      </rPr>
      <t>DGA</t>
    </r>
    <r>
      <rPr>
        <sz val="12"/>
        <rFont val="Arial"/>
        <family val="2"/>
      </rPr>
      <t xml:space="preserve">
Dirección de Gestión de Aduanas         
Subdirección de Operación Aduanera                                                                                                                                                       </t>
    </r>
  </si>
  <si>
    <t>H3. Se identificaron diecisiete (17) casos con un valor estimado de pagos por concepto de arancel de $1.199.306.131, correspondiente a la importación de vehículos por diplomáticos colombianos donde se incumple lo fijado por el artículo 11 del Decreto 2148 de 1991 modificado por el artículo 1 del Decreto 379 de 1993</t>
  </si>
  <si>
    <t xml:space="preserve">A5. Implementar en el NSGA la validación de los cupos diplomáticos. Control en el NSGA que permita verificar los cupos diplomáticos previa validación de los requisitos establecidos en el Decreto 2148 de 1991 o el que haga sus veces.
</t>
  </si>
  <si>
    <t>1. Estrategia de digitalización de los sistemas de información, se pone en marcha el NSGA de la DIAN.
2. Definir los requerimientos funcionales
3. Definir los requerimientos no funcionales 
4. Validar o aceptar el proceso de contratación
5. Definir la priorización funcional de la implementación
6. Definir un plan de trabajo de desarrollo de la solución tecnológica
7. Aprobar o validar el plan de trabajo de la implementación de la solución tecnológica 
8. Desarrollo de la solución
9. Pruebas y evaluación funcional</t>
  </si>
  <si>
    <t>1. Estrategia de digitalización de los sistemas de información, se pone en marcha el NSGA de la DIAN.
2. Definir los requerimientos funcionales
3. Definir los requerimientos no funcionales 
4. Validar o aceptar el proceso de contratación
5. Definir la priorización funcional de la implementación
6. Definir un plan de trabajo de desarrollo de la solución tecnológica
7. Aprobar o validar el plan de trabajo de la implementación de la solución tecnológica 
8. Desarrollo de la solución
9. Pruebas y evaluación funcional
1. 1 (Documento de Estrategia)
2. 1 (Prueba de radicación por el PST de las necesidades funcionales)
3. 1 (Documento de requerimientos no funcionales V1)
4. 1(Documento de validación o aceptación del proceso de contratación)
5. 1(Documento de priorización funcional de la implementación V1)
6. 1(Plan de Trabajo V1)
7. 1 (Plan de Trabajo aprobado V1)
8. 2 (informes de seguimiento)
9. 1 (Un  formato de Aceptación de Pruebas funcionales y salida a producción - FT-IIT-1851)</t>
  </si>
  <si>
    <r>
      <rPr>
        <b/>
        <sz val="12"/>
        <rFont val="Arial"/>
        <family val="2"/>
      </rPr>
      <t>DGA</t>
    </r>
    <r>
      <rPr>
        <sz val="12"/>
        <rFont val="Arial"/>
        <family val="2"/>
      </rPr>
      <t xml:space="preserve">
1. Dirección de Gestión De Aduanas
Subdirección de Operación Aduanera
Dirección de Gestión de Innovación y Tecnología
Subdirección de Innovación y Proyectos
Subdirección de Soluciones y Desarrollos
2. Dirección de Gestión de Aduanas
Subdirección de operación aduanera
3. Dirección de Gestión de Innovación y Tecnología
Subdirección de Innovación y Proyectos
Subdirección de Soluciones y Desarrollos
4. Dirección de Gestión de Innovación y Tecnología
Subdirección de Innovación y Proyectos
Subdirección de Soluciones y Desarrollos
5. Dirección de Gestión de Aduanas
Subdirección de operación aduanera
6. Dirección de Gestión de Innovación y Tecnología
Subdirección de Innovación y Proyectos
Subdirección de Soluciones y Desarrollos
7. Dirección de Gestión de Innovación y Tecnología
Subdirección de Innovación y Proyectos
Subdirección de Soluciones y Desarrollos
8. Dirección de Gestión de Innovación y Tecnología
subdirección de Innovación y Proyectos
Subdirección de Soluciones y Desarrollos
9. Dirección de Gestión de Aduanas
Subdirección de operación aduanera</t>
    </r>
  </si>
  <si>
    <r>
      <t>A6. Realizar seguimiento a la</t>
    </r>
    <r>
      <rPr>
        <b/>
        <sz val="12"/>
        <rFont val="Arial"/>
        <family val="2"/>
      </rPr>
      <t xml:space="preserve"> "Solicitud actualización cupos de franquicia para diplomáticos y organismos internacionales acreditados en el país", </t>
    </r>
    <r>
      <rPr>
        <sz val="12"/>
        <rFont val="Arial"/>
        <family val="2"/>
      </rPr>
      <t>presentada por la Dirección de Gestión Jurídica al Ministerio de Hacienda y Crédito Público radicado No. 100202208 – 0142.</t>
    </r>
  </si>
  <si>
    <t>* Remitir correo electrónico a la DGJ de seguimiento a la solicitud de actualización de cupos.</t>
  </si>
  <si>
    <t>* Correo electrónico a la DGJ de seguimiento a la solicitud de actualización de cupos.</t>
  </si>
  <si>
    <r>
      <rPr>
        <b/>
        <sz val="12"/>
        <rFont val="Arial"/>
        <family val="2"/>
      </rPr>
      <t>DGA</t>
    </r>
    <r>
      <rPr>
        <sz val="12"/>
        <rFont val="Arial"/>
        <family val="2"/>
      </rPr>
      <t xml:space="preserve">
Dirección de Gestión de Aduanas; 
Subdirección de Operación Aduanera </t>
    </r>
  </si>
  <si>
    <t>H4. Se identificaron veintiún (21) casos donde no se evidenció en la información allegada a la Agencia ITRC,  los documentos soporte asociados a las Declaraciones de Importación, establecidos en el artículo 177 del Decreto 1165 de 2019 modificado por el artículo 57 del Decreto 360 de 2021</t>
  </si>
  <si>
    <t>A7. Verificar trimestralmente el 10% de las declaraciones inspeccionadas con levante físico o documental  de vehículos importados por diplomáticos colombianos que regresan a Colombia al término de su misión, mediante lista de chequeo que permita verificar que las declaraciones de importación se encuentren correctamente diligenciadas y cuenten con  los documentos soporte, observando el levante, franquicia y pago de tributos (Declaraciones de importación con inspección física y/o documental).</t>
  </si>
  <si>
    <t>1. Elaboración por parte del GIT de importaciones de Santa Marta la lista de chequeo, con revisión de la Subdirección de Operación Aduanera y remisión a las otras seccionales con operación aduanera en puerto 
2. Aprobación por parte del Jefe de la División de Operación Aduanera de dichas seccionales. 
3. verificación trimestral y elaboración de informe de resultado el cual será remitido al Director Seccional Correspondiente para que adopte las medidas a que hubiere lugar</t>
  </si>
  <si>
    <t xml:space="preserve">Informes de verificación trimestral de los Directores Seccionales, validando que se cumplieron los requisitos para la modalidad, utilizando para ello la validación de la lista de chequeo
2 Informes de verificación, validando la lista de chequeo </t>
  </si>
  <si>
    <r>
      <rPr>
        <b/>
        <sz val="12"/>
        <rFont val="Arial"/>
        <family val="2"/>
      </rPr>
      <t>DGA</t>
    </r>
    <r>
      <rPr>
        <sz val="12"/>
        <rFont val="Arial"/>
        <family val="2"/>
      </rPr>
      <t xml:space="preserve">
Direcciones seccionales de Buenaventura, Santa Marta, Cartagena y Barraquilla
División de operación aduanera
GIT importaciones.</t>
    </r>
  </si>
  <si>
    <t xml:space="preserve">1. Verificación de documentos soportes 
2. Verificación de declaración de importación 
3. Verificación liquidación de tributos aduaneros 4. Diligenciamiento de lista de chequeo conforme lo verificado. </t>
  </si>
  <si>
    <t xml:space="preserve">Aplicación de la lista de chequeo a la totalidad de las inspecciones físicas y/o documentales a declaraciones de importación de vehículos de diplomáticos
2 Informes de verificación </t>
  </si>
  <si>
    <r>
      <rPr>
        <b/>
        <sz val="12"/>
        <rFont val="Arial"/>
        <family val="2"/>
      </rPr>
      <t>DGA</t>
    </r>
    <r>
      <rPr>
        <sz val="12"/>
        <rFont val="Arial"/>
        <family val="2"/>
      </rPr>
      <t xml:space="preserve">
Todas las Direcciones Seccionales 
División de operación aduanera
GIT importaciones.</t>
    </r>
  </si>
  <si>
    <t>H5. Se evidenció falta de competencia en actuaciones de funcionarios que realizaron inspecciones físicas, incumpliendo lo establecido en el Memorando No. 000059 del 02/04/2020, mediante el cual se imparten lineamientos de obligatorio cumplimiento por parte de los funcionarios que sean comisionados, específicamente en el numeral 6</t>
  </si>
  <si>
    <t>A8. Implementar en el NSGA la validación que permita controlar el cumplimiento de los tiempos máximos permitidos y el valor limite permitido para la importación de vehículos. Control en el NSGA que permita verificar el valor limite y los tiempos máximos permitidos frente a la importación de vehículos previa validación de los requisitos establecidos en el Decreto 2148 de 1991.</t>
  </si>
  <si>
    <r>
      <rPr>
        <b/>
        <sz val="12"/>
        <rFont val="Arial"/>
        <family val="2"/>
      </rPr>
      <t>DGA</t>
    </r>
    <r>
      <rPr>
        <sz val="12"/>
        <rFont val="Arial"/>
        <family val="2"/>
      </rPr>
      <t xml:space="preserve">
1. Dirección de Gestión De Aduanas
Subdirección de Operación Aduanera
Dirección de Gestión de Innovación y Tecnología
Subdirección de Innovación y Proyectos
Subdirección de Soluciones y Desarrollos
2. Dirección de Gestión de Aduanas
Subdirección de operación aduanera
3. Dirección de Gestión de Innovación y Tecnología
Subdirección de Innovación y Proyectos
Subdirección de Soluciones y Desarrollos
4. Dirección de Gestión de Innovación y Tecnología
Subdirección de Innovación y Proyectos
Subdirección de Soluciones y Desarrollos
5. Dirección de Gestión de Aduanas
Subdirección de operación aduanera
6. Dirección de Gestión de Innovación y Tecnología
Subdirección de Innovación y Proyectos
Subdirección de Soluciones y Desarrollos
7. Dirección de Gestión de Innovación y Tecnología
Subdirección de Innovación y Proyectos
Subdirección de Soluciones y Desarrollos
8. Dirección de Gestión de Innovación y Tecnología
Subdirección de Innovación y Proyectos
Subdirección de Soluciones y Desarrollos
9. Dirección de Gestión de Aduanas
Subdirección de operación aduanera</t>
    </r>
  </si>
  <si>
    <t>A9. Se implementaran aleatoriamente revisiones en las Direcciones Seccionales para efectos de verificar la actuación del funcionario durante la inspección física,  respecto de la debida aplicación de la norma aduanera frente al otorgamiento de franquicia sobre el valor limite permitido a los vehículos de diplomáticos colombianos.</t>
  </si>
  <si>
    <t xml:space="preserve">Las direcciones seccionales elaborarán Informe bimensual y remitirán a la Subdirección de Operación Aduanera 
</t>
  </si>
  <si>
    <t>*Informe bimensual que deberán remitir las direcciones seccionales a la Subdirección de Operación Aduanera
*6 Informes (en el año)</t>
  </si>
  <si>
    <r>
      <rPr>
        <b/>
        <sz val="12"/>
        <rFont val="Arial"/>
        <family val="2"/>
      </rPr>
      <t>DGA</t>
    </r>
    <r>
      <rPr>
        <sz val="12"/>
        <rFont val="Arial"/>
        <family val="2"/>
      </rPr>
      <t xml:space="preserve">
Direcciones Seccionales que tengan competencia para la operación aduanera
División de operación aduanera
GIT importaciones</t>
    </r>
  </si>
  <si>
    <t>H6. Se identificaron fallas en el desarrollo de la diligencia de inspección física, sustentado en el trámite sobre la Declaración de Importación No. 192022000031274-0 con fecha de aceptación del 23/04/2022 y con levante de mercancía No. 192022000032455 del 06/05/2022, donde se soporta la importación realizada por Cesar Andres Caviedes Valencia (NIT 93436551) diplomático colombiano que regresa al país al término de su misión, en razón a que el periodo de la misión supera el año de servicio según certificado DTH No. V 06690 del 10/11/2021 expedido por el Ministerio de Relaciones Exteriores es exento de pago de arancel para la importación del vehículo; marca: BMW, línea o referencia M5; número VIN del vehículo o número de serie o número de chasis WBSDC9301j2791839; número de motor 0025820g; año modelo 1988; en esta declaración inicial se da el levante de mercancía No 192022000032455 del 06/05/2022.</t>
  </si>
  <si>
    <t xml:space="preserve">A10. Dar lineamientos a las Direcciones Seccionales e implementar un control frente al tratamiento y/o digitalización de los documentos soporte de la declaración de importación.
</t>
  </si>
  <si>
    <t>Dar lineamientos a las Direcciones Seccionales frente los documentos soporte de la declaración de importación.</t>
  </si>
  <si>
    <t>*Lineamientos a las Direcciones Seccionales frente los documentos soporte de la declaración de importación.
* 1   (Lineamientos dirigido a las Direcciones Seccionales)</t>
  </si>
  <si>
    <r>
      <rPr>
        <b/>
        <sz val="12"/>
        <rFont val="Arial"/>
        <family val="2"/>
      </rPr>
      <t>DGA</t>
    </r>
    <r>
      <rPr>
        <sz val="12"/>
        <rFont val="Arial"/>
        <family val="2"/>
      </rPr>
      <t xml:space="preserve">
Dirección de Gestión de Aduanas 
Subdirección de Operación Aduanera 
</t>
    </r>
  </si>
  <si>
    <t>A11. A efectos de fortalecer la planeación,  elaborar semanalmente un auto comisorio para asignar un inspector disponible 7 x 24 para las inspecciones físicas asignadas fuera del horario laboral, que comprenda además un  informe de ejecución de actividades.</t>
  </si>
  <si>
    <t>Elaborar semanalmente un auto comisorio para asignar un inspector disponible 7 x 24 para las inspecciones físicas asignadas fuera del horario laboral, que comprenda además un  informe de ejecución de actividades.</t>
  </si>
  <si>
    <t>* los autos comisorios 
* informes de ejecución de actividades 
* 1 archivo electrónico en las Direcciones Seccionales en el que reposen:
* Los autos comisorios por orden cronológico 
*Informes de ejecución.</t>
  </si>
  <si>
    <r>
      <rPr>
        <b/>
        <sz val="12"/>
        <rFont val="Arial"/>
        <family val="2"/>
      </rPr>
      <t>DGA</t>
    </r>
    <r>
      <rPr>
        <sz val="12"/>
        <rFont val="Arial"/>
        <family val="2"/>
      </rPr>
      <t xml:space="preserve">
Todas las Direcciones Seccionales con operación aduanera
División de operación aduanera
GIT importaciones</t>
    </r>
  </si>
  <si>
    <t>H7. "...se observó falta de consistencia  en la información preparada y entregada por la DIAN, relacionada con las declaraciones de importación del periodo comprendido entre enero 1 de 2022 a julio 16 de 2024, contradiciendo los principios del Plan Nacional de Infraestructura del Dato..."</t>
  </si>
  <si>
    <t>A12. A través informes y revisiones aleatorias verificar si la actuación del funcionario durante la inspección física se realiza dentro del período autorizado en el Auto Comisorio y si el acta de inspección se genera en los términos establecidos, adicional conocer el resultado de la inspección aduanera.</t>
  </si>
  <si>
    <r>
      <rPr>
        <b/>
        <sz val="12"/>
        <rFont val="Arial"/>
        <family val="2"/>
      </rPr>
      <t>DGA</t>
    </r>
    <r>
      <rPr>
        <sz val="12"/>
        <rFont val="Arial"/>
        <family val="2"/>
      </rPr>
      <t xml:space="preserve">
Dirección de Gestión de Aduanas 
Subdirección de Operación Aduanera 
Todas las Direcciones Seccionales que tengan competencia para la operación aduanera
División de operación aduanera
GIT importaciones</t>
    </r>
  </si>
  <si>
    <t>A13. Revisar el procedimiento PR-COA 188 en lo relativo a la  importación de vehículos  diplomáticos, para actualizar o expedir documento que de directrices para la revisión  de vehículos usados con características especiales y realizar control aleatorio para corroborar la correcta aplicación.</t>
  </si>
  <si>
    <t xml:space="preserve">* Actualizar Procedimiento PR-COA 188  o expedir de un documento contentivo de directrices.                         
*Realizar capacitación sobre la aplicación del procedimiento PR-COA 188 o las directrices
</t>
  </si>
  <si>
    <t xml:space="preserve">
* Procedimiento PR-COA 188 actualizado o la expedición de un documento contentivo de directrices.                         
*Asistencia a la capacitación sobre la aplicación del procedimiento PR-COA 188 o las directrices
*1 (Procedimiento PR-COA 188 actualizado o documento de directrices) 
*1 (lista de asistencia a la capacitación)</t>
  </si>
  <si>
    <t xml:space="preserve">A14. Fortalecer a través de verificaciones, que el reporte de las actuaciones y la trazabilidad de las declaraciones de importación gestionadas en la Dirección Seccional, se encuentren debidamente proyectados, revisados y aprobados.
</t>
  </si>
  <si>
    <t xml:space="preserve">*Actualizar la Base de datos con la información de los reportes de las actuaciones y la trazabilidad de las declaraciones de importación gestionadas en la Dirección Seccional </t>
  </si>
  <si>
    <t xml:space="preserve">*Base de datos con la información de los reportes de las actuaciones y la trazabilidad de las declaraciones de importación gestionadas en la Dirección Seccional 
*1 Base de datos con la información de los reportes de las actuaciones y la trazabilidad de las declaraciones </t>
  </si>
  <si>
    <t>OB1. Se presentan cinco (5) casos con diferencia entre el número del “Formulario de Movimiento de Mercancías” allegado virtualmente por la Zona Franca , con respecto al número relacionado en la casilla 42 de la Declaración de Importación (Manifiesto de carga)</t>
  </si>
  <si>
    <t>A15. Implementar un control al debido diligenciamiento de las plantillas, a través de informes trimestrales remitidos por las direcciones seccionales a SOA, y unificar la base de datos para el  diligenciamiento de las Direcciones Seccionales</t>
  </si>
  <si>
    <t xml:space="preserve">*Creación de una base de datos unificada
*Las Direcciones seccionales elaborarán Informe trimestral y remitirán a la Subdirección de Operación Aduanera (diligenciamiento de las plantillas)
</t>
  </si>
  <si>
    <t xml:space="preserve">*Creación de una base de datos unificada
*Informe trimestral de las Direcciones seccionales a la Subdirección de Operación Aduanera (diligenciamiento de las plantillas)
*1 base de datos unificada
* 2 Informes trimestrales
</t>
  </si>
  <si>
    <r>
      <rPr>
        <b/>
        <sz val="12"/>
        <rFont val="Arial"/>
        <family val="2"/>
      </rPr>
      <t>DGA</t>
    </r>
    <r>
      <rPr>
        <sz val="12"/>
        <rFont val="Arial"/>
        <family val="2"/>
      </rPr>
      <t xml:space="preserve">
Dirección de Gestión de Aduanas 
Subdirección de Operación Aduanera 
Todas las Direcciones Seccionales con operación aduanera
División de operación aduanera
GIT importaciones</t>
    </r>
  </si>
  <si>
    <t>170700-29-2024-02-08
Control viajeros Cartagena y Medellín</t>
  </si>
  <si>
    <t>H1. No se realizan alertas tempranas sobre los viajeros internacionales por parte de la Subdirección del Centro de Trazabilidad Aduanera</t>
  </si>
  <si>
    <t>RG1: Decisión final del proceso de control viajeros fuera de la norma
RFC1: Decisión final de un proceso de control viajeros basado en hechos falsos, información adulterada o inexistente</t>
  </si>
  <si>
    <t xml:space="preserve">A1. Realizar un diagnóstico de necesidad de adquisición de datos con base en la Información Anticipada de Pasajeros (API - por sus siglas en inglés - Advance Passenger Information System), y el Registro de Nombres de Pasajeros (PNR - por sus siglas en inglés - Passenger Name Record), como posible insumo para el establecimiento de perfiles de riesgo de incumplimiento tributario, aduanero y cambiario de Viajeros en el marco de las competencias de la Subdirección de Análisis de Riesgo y Programas establecidas en el artículo 45 del Decreto 1742 de 2020. 
</t>
  </si>
  <si>
    <t xml:space="preserve">*Revisión de antecedentes de estudio de oferentes de la solución tecnológica en el mercado y análisis de costos en su adquisición y mantenimiento.
*Análisis de necesidad de contar con un sistema de información API/PNR para la mejora del cumplimiento de las obligaciones tributarias, aduaneras y cambiarias, en el marco de las competencias de la Subdirección de Análisis de Riesgo y Programas.
* Elaboración del informe diagnóstico. 
</t>
  </si>
  <si>
    <t>Documento con diagnóstico de necesidad de adquisición de la información API/PNR</t>
  </si>
  <si>
    <r>
      <rPr>
        <b/>
        <sz val="12"/>
        <rFont val="Arial"/>
        <family val="2"/>
      </rPr>
      <t>DGA</t>
    </r>
    <r>
      <rPr>
        <sz val="12"/>
        <rFont val="Arial"/>
        <family val="2"/>
      </rPr>
      <t xml:space="preserve">
Dirección de Gestión de Estratégica y de Analítica
Subdirección de análisis de riesgo y programas 
Coordinación de Riesgos  de cumplimiento TAC</t>
    </r>
  </si>
  <si>
    <t>A19. Identificar y caracterizar el riesgo de cumplimiento aduanero en la modalidad de viajeros</t>
  </si>
  <si>
    <t>* Denominación y definición del riesgo con el apoyo de las áreas misionales.
* Identificación de causas internas y externas.
* Identificación de fuentes de información.
* Elaboración de indicadores.</t>
  </si>
  <si>
    <t>Ficha de identificación y caracterización de riesgo de cumplimiento aduanero en la modalidad de viajeros</t>
  </si>
  <si>
    <t>H2. Pérdida de la integridad   y trazabilidad  de la información en los archivos de hoja de cálculo Excel de las aprehensiones, conteos, retención y entrega de divisas, estadísticas y reporte en línea, de la división de viajeros de las Direcciones Seccionales de Aduanas de Cartagena y Medellín, lo que configura el riesgo de fraude y corrupción de posible “Decisión final de un proceso de control viajeros basado en hechos falsos, información adulterada o inexistente”, causado por la falta de un sistema de información electrónico que apoye la gestión misional de las labores de control de viajeros que permitan determinar quién realizo las actividades o a quien se perfilo dentro del procedimiento, así como la ubicación o rastreo efectivo de la información, incumpliendo con la política de gobierno digital, establecida el 16 de mayo con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t>
  </si>
  <si>
    <t>A2. Iniciar el desarrollo de la solución tecnológica.</t>
  </si>
  <si>
    <t>Informes avances desarrollo de la solución tecnológica</t>
  </si>
  <si>
    <r>
      <rPr>
        <b/>
        <sz val="12"/>
        <rFont val="Arial"/>
        <family val="2"/>
      </rPr>
      <t>DGA</t>
    </r>
    <r>
      <rPr>
        <sz val="12"/>
        <rFont val="Arial"/>
        <family val="2"/>
      </rPr>
      <t xml:space="preserve">
Dirección de Gestión De Aduanas 
Subdirección de Operación Aduanera 
Dirección de Gestión de Innovación y Tecnología 
Subdirección de Innovación y Proyectos
Subdirección de Soluciones y Desarrollos</t>
    </r>
  </si>
  <si>
    <t>A3. Iniciar la implementación de la solución tecnológica</t>
  </si>
  <si>
    <t>formatos aceptación pruebas</t>
  </si>
  <si>
    <t>(01) Un formato de Aceptación de Pruebas funcionales y salida a producción - FT-IIT-1851.</t>
  </si>
  <si>
    <t>H3. En la revisión de 6 casos seleccionados de actas de aprehensión en la División de viajeros de la Dirección Seccional de Aduanas de Cartagena y 75 casos de retención de divisas de la Dirección Seccional de Aduanas de Medellín se evidenció, el incumplimiento en lo establecido en el procedimiento PR-COA-0181 “Viajeros Internacionales” tanto en sus versiones 4 y 5</t>
  </si>
  <si>
    <t>A4. Poner en producción la solución tecnológica</t>
  </si>
  <si>
    <t xml:space="preserve">formato y acta de comité </t>
  </si>
  <si>
    <t>A5.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t>
  </si>
  <si>
    <t xml:space="preserve">Revisar registros en archivo Excel con los documentos físicos de encontrar inconsistencias aplicar los ajustes y correctivos a que haya lugar.                                                                                                                                                                                                                                                                                                                                                                                             </t>
  </si>
  <si>
    <r>
      <rPr>
        <b/>
        <sz val="12"/>
        <rFont val="Arial"/>
        <family val="2"/>
      </rPr>
      <t xml:space="preserve">DGA
</t>
    </r>
    <r>
      <rPr>
        <sz val="12"/>
        <rFont val="Arial"/>
        <family val="2"/>
      </rPr>
      <t xml:space="preserve">Direcciones Seccionales de Aduanas de Cartagena y Medellín.
División de Viajeros o quien haga sus veces </t>
    </r>
  </si>
  <si>
    <t xml:space="preserve">H4. En revisión practicada a ciento veinte (120) recaudos del tributo único  durante el mes de octubre y hasta el 20 de noviembre de 2024 de la división de viajeros de la Dirección Seccional de Aduanas Cartagena, se evidenció que en ciento dos (102) recaudos se realizaron las consignaciones del tributo único por fuera del término, de igual forma en la Dirección Seccional de Aduanas de Medellín en los recibos de pago de octubre y noviembre remitidos a la Agencia ITRC el 29 de noviembre de 2024, se observa que 14 recibos de pago correspondientes a los tributos únicos recaudados entre el 05, 22, 23, 24 y 25 de octubre y el 20 de noviembre de 2024, fueron consignados en bancos por fuera del término, incumpliendo lo establecido en la actividad No. 20 “Terminar trámite de pago de tributo único” del PR-COA-0181 “Viajeros Internacionales” y en el numeral 16 del anexo 5 Lineamientos manejo de dinero por concepto pago de tributo único del procedimiento PR-COA-0181 “Viajeros Internacionales” </t>
  </si>
  <si>
    <t>A6.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t>
  </si>
  <si>
    <t>1- Verificación de  libro radicador de conteos y retención de divisas
2- Confrontar la información de libros frente a formatos físicos
3-Capacitar a los funcionarios de la División de Viajeros en el correcto diligenciamiento de cada uno de los formatos
4- Realizar seguimiento a todos  los formatos diligenciados que tengan que ver con la actividad de retención de divisas verificando que estén debidamente diligenciados</t>
  </si>
  <si>
    <t xml:space="preserve">1. Formato Asistencia Capacitaciones
1. dos (2) actas asistencia capacitación semestral </t>
  </si>
  <si>
    <r>
      <rPr>
        <b/>
        <sz val="12"/>
        <rFont val="Arial"/>
        <family val="2"/>
      </rPr>
      <t>DGA</t>
    </r>
    <r>
      <rPr>
        <sz val="12"/>
        <rFont val="Arial"/>
        <family val="2"/>
      </rPr>
      <t xml:space="preserve">
Dirección Seccional de Aduanas de Medellín
División de viajeros</t>
    </r>
  </si>
  <si>
    <t>H5. En seis (6) casos de retención de divisas revisados en la Dirección Seccional Aduanas de Medellín en los cuales se realizó la entrega conforme a lo evidenciado en el archivo “10. INFORME ACTAS DE ENTREGA DE DIVISAS 2022-2023-2024.xlsx”  no se encontró en la documentación el soporte de esta actuación, incumpliendo lo establecido en el anexo 2. Lineamientos de seguridad retención de divisas del procedimiento PR-COA-0181 “Viajeros Internacionales”</t>
  </si>
  <si>
    <t>A7. El jefe de la División de Viajeros realizará controles mensuales del 10% de las actuaciones realizadas respecto del diligenciamiento de los formatos por parte de los funcionarios, con el fin de verificar su correcta aplicación durante la ejecución de los procedimientos.</t>
  </si>
  <si>
    <t xml:space="preserve"> 2. Informes Seguimiento Mensual (Jefe División de Viajeros o quien haga sus veces)
2. Doce (12) Informes mensuales se seguimiento con evidencias y soportes.</t>
  </si>
  <si>
    <t xml:space="preserve">H6. En la División de Viajeros de la Dirección Seccional de Aduanas de Medellín se evidenció que, no se realiza el traslado de las divisas retenidas para su custodia incumpliendo lo establecido en el instructivo IN-COA-0153 numeral 4.3 “TRASLADO DE DIVISAS, MONEDA LEGAL Y/O TÍTULOS REPRESENTATIVOS DE DINERO” </t>
  </si>
  <si>
    <t>A8. Controlar el estricto cumplimiento a lo establecido en el procedimiento PR-COA-0181, relacionado con la aprehensión de mercancías, pago de tributos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en especial dar cumplimiento al Anexo 5 "Lineamientos manejo de dinero por concepto pago de tributo único"</t>
  </si>
  <si>
    <t xml:space="preserve">1. Realizar dos capacitaciones semestrales sobre PR-COA-0181 y especial con la debda aplicación y control a su Anexo 5                                                                         </t>
  </si>
  <si>
    <t>Formato asistencia capacitaciones con compromisos suscritos por funcionarios asistentes con respecto al debido cumplimiento y control al anexo 5 del procedimiento.</t>
  </si>
  <si>
    <r>
      <rPr>
        <b/>
        <sz val="12"/>
        <rFont val="Arial"/>
        <family val="2"/>
      </rPr>
      <t>DGA</t>
    </r>
    <r>
      <rPr>
        <sz val="12"/>
        <rFont val="Arial"/>
        <family val="2"/>
      </rPr>
      <t xml:space="preserve">
Direcciones Seccionales
División de Operación Aduanera y/o División de viajeros</t>
    </r>
  </si>
  <si>
    <t>OB1. Al analizar los soportes del pago de tributo de la Dirección seccional de Aduanas de Cartagena se evidencia diferencias entre lo registrado en el archivo Excel y el soporte escaneado, para el caso del recibo de pago No. “06908006424119 4”, en el cual se registra en el archivo Excel “CONTROL VIAJEROS 2022 – 2023.xlsx” en la hoja denominada “4. RECAUDO DE TRIBUTO” que el pago de este fue el 21/12/2023, pero al revisar el soporte escaneado se evidencia que el pago fue el 23/12/2023</t>
  </si>
  <si>
    <t>A9. Adelantar mesas de trabajo con el Banco de Bogotá o cualquier entidad financiera vigilada por la superFinanciera,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Internacionales del País para que se ajuste al sistema de contraprestación de la DIAN, a través del mecanismo denominado índice de consignación (término en días que tiene el banco para el traslado del recaudo).</t>
  </si>
  <si>
    <t>Gestionar con las entidades recaudadoras el mecanismo que facilite el recaudo de viajeros en los aeropuertos Internacionales con ingreso de viajeros internacionales  los 7 días a la semana las 24 horas al día</t>
  </si>
  <si>
    <r>
      <rPr>
        <b/>
        <sz val="12"/>
        <rFont val="Arial"/>
        <family val="2"/>
      </rPr>
      <t>DGA</t>
    </r>
    <r>
      <rPr>
        <sz val="12"/>
        <rFont val="Arial"/>
        <family val="2"/>
      </rPr>
      <t xml:space="preserve">
Dirección de Gestión de Impuestos
Subdirección de Recaudo
Coordinación de Control a Entidades Recaudadoras</t>
    </r>
  </si>
  <si>
    <t>A10. Desarrollo e implementación del recibo de pago 690 (modalidad viajeros) en el sistema informático Muisca.</t>
  </si>
  <si>
    <t>Gestionar con las entidades recaudadoras el mecanismo que facilite el recaudo de viajeros en los aeropuertos de Medellín y Cartagena, los 7 días a la semana las 24 horas al día</t>
  </si>
  <si>
    <t>(01) Un formato de Aceptación de Pruebas funcionales y salida a producción - FT-IIT-1851</t>
  </si>
  <si>
    <r>
      <rPr>
        <b/>
        <sz val="12"/>
        <rFont val="Arial"/>
        <family val="2"/>
      </rPr>
      <t>DGA</t>
    </r>
    <r>
      <rPr>
        <sz val="12"/>
        <rFont val="Arial"/>
        <family val="2"/>
      </rPr>
      <t xml:space="preserve">
Subdirección de Operación Aduanera
Dirección de Gestión de Impuestos
Subdirección de Recaudo</t>
    </r>
  </si>
  <si>
    <t>A11.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Adicionalmente, El jefe de la División de Viajeros realizará controles mensuales del 20% de las actuaciones realizadas respecto del diligenciamiento de los formatos por parte de los funcionarios, con el fin de verificar su correcta aplicación durante la ejecución de los procedimientos.</t>
  </si>
  <si>
    <t>1. Formato Asistencia Capacitaciones
2. Informes Seguimiento Mensual (Jefe División de Viajeros o quien haga sus veces)
1. dos (2) actas asistencia capacitación semestral  
2. Doce (12) Informes mensuales se seguimiento con evidencias y soportes.</t>
  </si>
  <si>
    <r>
      <t>A12. Diseñar un Protocolo de seguridad impartiendo lineamientos sobre la gestión y  ejecución en las ac</t>
    </r>
    <r>
      <rPr>
        <b/>
        <sz val="12"/>
        <color rgb="FF000000"/>
        <rFont val="Arial"/>
        <family val="2"/>
      </rPr>
      <t>tividades de conteo y de retención de divisas</t>
    </r>
    <r>
      <rPr>
        <sz val="12"/>
        <color rgb="FF000000"/>
        <rFont val="Arial"/>
        <family val="2"/>
      </rPr>
      <t xml:space="preserve"> para el  ing</t>
    </r>
    <r>
      <rPr>
        <b/>
        <sz val="12"/>
        <color rgb="FF000000"/>
        <rFont val="Arial"/>
        <family val="2"/>
      </rPr>
      <t>reso y salida de mercancías objeto de custodia,</t>
    </r>
    <r>
      <rPr>
        <sz val="12"/>
        <color rgb="FF000000"/>
        <rFont val="Arial"/>
        <family val="2"/>
      </rPr>
      <t xml:space="preserve"> las cuales posteriormente pueden ser objeto de aprehensión o cambio de modalidad.                                                                                             </t>
    </r>
  </si>
  <si>
    <t xml:space="preserve">1. Elaboración de un documento  que determine los  lineamientos de seguridad en el conteo de divisas y control de mercancías susceptibles de tramite aduanero.                                                         </t>
  </si>
  <si>
    <r>
      <rPr>
        <b/>
        <sz val="12"/>
        <rFont val="Arial"/>
        <family val="2"/>
      </rPr>
      <t>DGA</t>
    </r>
    <r>
      <rPr>
        <sz val="12"/>
        <rFont val="Arial"/>
        <family val="2"/>
      </rPr>
      <t xml:space="preserve">
Dirección de Gestión de Aduanas
Subdirección de Operación Aduanera
Direcciones Seccionales
División de Operación Aduanera y/o División de viajero</t>
    </r>
  </si>
  <si>
    <t xml:space="preserve">A13. Implementar el Protocolo de seguridad  que garantice la correcta gestión y  ejecución en las actividades de conteo y de retención de divisas para el  ingreso y salida de mercancías objeto de custodia, las cuales posteriormente pueden ser objeto de aprehensión o cambio de modalidad.           . </t>
  </si>
  <si>
    <t>Listas de capacitación para su implementación</t>
  </si>
  <si>
    <r>
      <rPr>
        <b/>
        <sz val="12"/>
        <rFont val="Arial"/>
        <family val="2"/>
      </rPr>
      <t>DGA</t>
    </r>
    <r>
      <rPr>
        <sz val="12"/>
        <rFont val="Arial"/>
        <family val="2"/>
      </rPr>
      <t xml:space="preserve">
Dirección de Gestión de Aduanas
Subdirección de Operación Aduanera.</t>
    </r>
  </si>
  <si>
    <t>OB2. En la Dirección Seccional de Aduanas de Medellín, en las actas de conteo de divisas, no se registran el auto comisorio por el cual se encuentran habilitados para realizar la actividad, así como la hora de inicio de esta, información que, si registran los funcionarios de la Dirección Seccional de Aduanas de Cartagena, esta situación se evidencio en catorce (14) actas de conteos de divisas analizadas.
Por otra parte, se evidenció que, en seis (6) actas de conteo de divisas de la Dirección Seccional de Aduanas de Medellín no se realiza la conversión de la divisa a dólares</t>
  </si>
  <si>
    <t xml:space="preserve">A14. Realizar seguimiento mensual a la aplicación de Protocolo de seguridad que garantice la gestión y  ejecución en las actividades de conteo y de retención de divisas para el  ingreso y salida de mercancías objeto de custodia, las cuales posteriormente pueden ser objeto de aprehensión o cambio de modalidad.          </t>
  </si>
  <si>
    <t>A15.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t>
  </si>
  <si>
    <r>
      <rPr>
        <b/>
        <sz val="12"/>
        <rFont val="Arial"/>
        <family val="2"/>
      </rPr>
      <t>DGA</t>
    </r>
    <r>
      <rPr>
        <sz val="12"/>
        <rFont val="Arial"/>
        <family val="2"/>
      </rPr>
      <t xml:space="preserve">
Direcciones Seccionales de Aduanas de Cartagena y Medellín
División de Viajeros o quien haga sus veces </t>
    </r>
  </si>
  <si>
    <t>A16.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t>
  </si>
  <si>
    <t>OB3. En respuesta de la Dirección Seccional de Aduanas de Cartagena bajo radicado No. 1-48-201-277-122 de 15/11/2024, en relación con las cámaras de seguridad y los escáneres, la seccional responde que:
“Teniendo en cuenta que el control, monitoreo y mantenimiento de las cámaras es competencia de la concesión OINAC, se solicitó mediante Oficio Virtual No. 1-48-201-277-116 del 05 de noviembre de 2024 remitido vía correo electrónico al jefe de seguridad OINAC, Henry Soto, dicha información. (El correo se encuentra ubicado en Share Point, se comparte link) 
Rta: “Referente su comunicación le informo, que damos estricto cumplimiento a la Reglamentación Aeronáutica RAC 160 Seguridad de la aviación civil adjunto 11 Mantenimiento, pruebas de rendimiento y especificaciones técnicas de equipos y sistema de seguridad de la aviación civil y al plan de seguridad del aeropuerto en anexo 32 su equipos o sistema de apoyo a la seguridad de la aviación civil.
En el Aeropuerto se tiene implementado un sistema de vigilancia mediante un circuito cerrado de televisión CCTV que incluye ciento sesenta y ocho (168) cámaras fijas, ubicadas en las zonas internas y externas del edificio Terminal de Pasajeros, así como en la zona de plataforma de estacionamiento de aeronaves. Este sistema es monitoreado permanentemente desde un cuarto exclusivo dotado con cinco (5) monitores, equipos secuenciador, multiplexor, DVR y equipo de grabación (duración 30 días), a los cuales se les realizan mantenimientos preventivos trimestralmente y correctivos permanentemente.”
En visita realizada por el equipo de inspección de la Agencia ITRC el 13/11/2024, se observa que en el sitio donde se revisa el equipaje cuenta con cámaras, las cuales son de la administración del aeropuerto, pero en el sitio donde se realiza la aprehensión no existen cámaras. En la parte de llegadas internacionales se identifica una cámara y un escáner con tres mesas para revisar equipaje. En el lugar donde se realiza la liquidación y el conteo de divisas, en este no hay cámara, ya que el día de la visita se percatan que una de las cámaras no se encuentra funcionando.</t>
  </si>
  <si>
    <t xml:space="preserve">17. Proponer en la modificación a el Decreto 1165 de 2019, se fijen los estándares mínimos en cuanto a la infraestructura con la que deben contar los aeropuertos para el control de viajeros y/o mercancías. </t>
  </si>
  <si>
    <t>Análisis del Decreto 1165 de 2019, Resolución 46 de 2019 y modificatorios de los mismos.</t>
  </si>
  <si>
    <t>Propuesta de modificación a el Decreto 1165 de 2019</t>
  </si>
  <si>
    <r>
      <rPr>
        <b/>
        <sz val="12"/>
        <rFont val="Arial"/>
        <family val="2"/>
      </rPr>
      <t>DGA</t>
    </r>
    <r>
      <rPr>
        <sz val="12"/>
        <rFont val="Arial"/>
        <family val="2"/>
      </rPr>
      <t xml:space="preserve">
Dirección de Gestión de Aduanas
Subdirección de Registro y Control Aduanero</t>
    </r>
  </si>
  <si>
    <t>A18. Realizar visita de verificación de mantenimiento de requisitos al aeropuerto de Cartagena, una vez sea modificado el Decreto 1165 de 2019 (cumplida acción A1).</t>
  </si>
  <si>
    <t>Programar la visita de mantenimiento de requisitos del Aeropuerto de Cartagena, para el primer semestre de 2026.</t>
  </si>
  <si>
    <t>Informe de visita</t>
  </si>
  <si>
    <r>
      <rPr>
        <b/>
        <sz val="12"/>
        <rFont val="Arial"/>
        <family val="2"/>
      </rPr>
      <t>DGA</t>
    </r>
    <r>
      <rPr>
        <sz val="12"/>
        <rFont val="Arial"/>
        <family val="2"/>
      </rPr>
      <t xml:space="preserve">
Dirección de Gestión de Aduanas
Subdirección de Registro y Control Aduanero
Coordinación de Sustanciación</t>
    </r>
  </si>
  <si>
    <t>ATI 2024-003
H1</t>
  </si>
  <si>
    <r>
      <rPr>
        <b/>
        <sz val="12"/>
        <rFont val="Arial"/>
        <family val="2"/>
      </rPr>
      <t>Hallazgo No. 1 - Deficiencia en el control de términos y gestión de los seleccionados de acciones de control fiscalización cambiaria, tributaria y aduanera</t>
    </r>
    <r>
      <rPr>
        <sz val="12"/>
        <rFont val="Arial"/>
        <family val="2"/>
      </rPr>
      <t xml:space="preserve">
</t>
    </r>
    <r>
      <rPr>
        <b/>
        <sz val="12"/>
        <rFont val="Arial"/>
        <family val="2"/>
      </rPr>
      <t xml:space="preserve">Fiscalización Cambiaria: </t>
    </r>
    <r>
      <rPr>
        <sz val="12"/>
        <rFont val="Arial"/>
        <family val="2"/>
      </rPr>
      <t xml:space="preserve">Revisada una muestra de acciones de control remitidas desde la Subdirección de Fiscalización Cambiaria, entre las vigencias 2021 a 2023, a las DSIA de Armenia y DSA de Bogotá, se encontró lo siguiente:
</t>
    </r>
    <r>
      <rPr>
        <b/>
        <sz val="12"/>
        <rFont val="Arial"/>
        <family val="2"/>
      </rPr>
      <t xml:space="preserve">DSIA de Armenia: </t>
    </r>
    <r>
      <rPr>
        <sz val="12"/>
        <rFont val="Arial"/>
        <family val="2"/>
      </rPr>
      <t>Ver en informe de auditoría ATI2024-003 la</t>
    </r>
    <r>
      <rPr>
        <b/>
        <sz val="12"/>
        <rFont val="Arial"/>
        <family val="2"/>
      </rPr>
      <t xml:space="preserve"> </t>
    </r>
    <r>
      <rPr>
        <sz val="12"/>
        <rFont val="Arial"/>
        <family val="2"/>
      </rPr>
      <t xml:space="preserve">Tabla No. 4 </t>
    </r>
    <r>
      <rPr>
        <i/>
        <sz val="12"/>
        <rFont val="Arial"/>
        <family val="2"/>
      </rPr>
      <t xml:space="preserve">Gestión a seleccionados DSIA Armenia </t>
    </r>
    <r>
      <rPr>
        <sz val="12"/>
        <rFont val="Arial"/>
        <family val="2"/>
      </rPr>
      <t xml:space="preserve">
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
• Para 23 seleccionados, el auto de apertura de investigación se profirió excediendo la fecha límite prevista para esta actividad en el cronograma, entre 19 y 219 días calendario, pese a que en 20 de ellos no se adelantaron la totalidad de etapas previas contempladas. (Anexo 1 FC)
• Tres seleccionados fueron remitidos por competencia a otras seccionales excediendo en 117, 172 y 246 días hábiles la fecha límite establecida en el cronograma para la actividad, sin gestión de apertura. (Anexo 2 FC)
•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
•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
</t>
    </r>
    <r>
      <rPr>
        <b/>
        <sz val="12"/>
        <rFont val="Arial"/>
        <family val="2"/>
      </rPr>
      <t>DSA de Bogotá:</t>
    </r>
    <r>
      <rPr>
        <sz val="12"/>
        <rFont val="Arial"/>
        <family val="2"/>
      </rPr>
      <t xml:space="preserve">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
• Siete casos fueron sometidos a decisión de comité de nivel directivo superando en 105 días hábiles la fecha establecida en el procedimiento para la gestión de los seleccionados. (Anexo 4 FC)
• Para 14 seleccionados, el auto de apertura de investigación se emitió superando en 75 días hábiles la fecha establecida para el cambio de estado del insumo. (Anexo 5 FC)
•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
</t>
    </r>
    <r>
      <rPr>
        <b/>
        <sz val="12"/>
        <rFont val="Arial"/>
        <family val="2"/>
      </rPr>
      <t xml:space="preserve">Fiscalización Tributaria: </t>
    </r>
    <r>
      <rPr>
        <sz val="12"/>
        <rFont val="Arial"/>
        <family val="2"/>
      </rPr>
      <t xml:space="preserve">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t>
    </r>
    <r>
      <rPr>
        <b/>
        <sz val="12"/>
        <rFont val="Arial"/>
        <family val="2"/>
      </rPr>
      <t>DSIA de Armenia</t>
    </r>
    <r>
      <rPr>
        <sz val="12"/>
        <rFont val="Arial"/>
        <family val="2"/>
      </rPr>
      <t xml:space="preserve">:De una muestra de 107 seleccionados recibidos por la DSIA de Armenia, 66 de la acción de control 146 de 2021, 33 de la acción 170 de 2022 y siete de la acción 234 de 2022, se encontró que:
•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 En 12 seleccionados del memorando 170/2022, se incumplió con la actividad “3. Reunión de Nivel Directivo”, previo a la apertura de las cargas de servicio. (Anexo 12 FT) 
•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
•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
•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
</t>
    </r>
    <r>
      <rPr>
        <b/>
        <sz val="12"/>
        <rFont val="Arial"/>
        <family val="2"/>
      </rPr>
      <t>DSI de Medellín:</t>
    </r>
    <r>
      <rPr>
        <sz val="12"/>
        <rFont val="Arial"/>
        <family val="2"/>
      </rPr>
      <t xml:space="preserve">De una muestra de 43 seleccionados de la DSI de Medellín, 13 de la acción de control 146 de 2021, 19 de la acción 170 de 2022 y 11 de la acción 234 de 2022, se encontró que:
•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
</t>
    </r>
    <r>
      <rPr>
        <b/>
        <sz val="12"/>
        <rFont val="Arial"/>
        <family val="2"/>
      </rPr>
      <t xml:space="preserve">Fiscalización Aduanera: </t>
    </r>
    <r>
      <rPr>
        <sz val="12"/>
        <rFont val="Arial"/>
        <family val="2"/>
      </rPr>
      <t xml:space="preserve">Revisada una muestra de acciones de control remitidas desde la Subdirección de Fiscalización Aduanera, entre las vigencias 2021 a 2023, a las DSA de Medellín y DSA de Bogotá, </t>
    </r>
    <r>
      <rPr>
        <u/>
        <sz val="12"/>
        <rFont val="Arial"/>
        <family val="2"/>
      </rPr>
      <t>se evidenció incumplimiento a los términos establecidos para las actividades descritas en los cronogramas</t>
    </r>
    <r>
      <rPr>
        <sz val="12"/>
        <rFont val="Arial"/>
        <family val="2"/>
      </rPr>
      <t xml:space="preserve">, así:
</t>
    </r>
    <r>
      <rPr>
        <b/>
        <sz val="12"/>
        <rFont val="Arial"/>
        <family val="2"/>
      </rPr>
      <t xml:space="preserve">DSA de Medellín y DSA Bogotá: Ver </t>
    </r>
    <r>
      <rPr>
        <sz val="12"/>
        <rFont val="Arial"/>
        <family val="2"/>
      </rPr>
      <t xml:space="preserve">Tabla No. 5 Gestión a seleccionados DSA Medellín y DSA Bogotá 
De lo reseñado, para la muestra de 17 seleccionados en la DSA de Medellín se advierte lo siguiente:  
•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 En ocho expedientes, se superó el plazo razonable señalado en el cronograma para proferir decisión de archivo o requerimiento especial aduanero entre 157 a 298 días hábiles. 
• En los cuatro expedientes del memorando 53, al 10 de mayo de 2024, no se había proferido decisión de archivo o requerimiento especial aduanero, transcurriendo un lapso de 185 días hábiles que superan el término razonable planteado en el cronograma. (Anexo 21 FA) 
 Tal como se indica en la tabla anterior, para la muestra de 36 seleccionados en la DSA de Bogotá, se observó lo siguiente:  
• En 35 insumos la apertura de investigación surtió entre 74 a 259 días hábiles después de la fecha razonable descrita en el memorando para cumplir la actividad.  
• Ocho asuntos, superaron entre 74 a 547 días hábiles la fecha razonable señalada en el cronograma para proferir decisión de requerimiento especial aduanero o archivo. (Anexo 22 FA) </t>
    </r>
  </si>
  <si>
    <t>1.Deficiente autocontrol por parte de los responsables en las direcciones seccionales frente al cumplimiento a las gestiones y términos en los seleccionados de acciones de control
2. Insuficiente seguimiento desde la segunda línea de defensa, lo que genera incumplimiento a las actividades y cronogramas previstos en los memorandos Además, a las actividades establecidas en el procedimiento de investigaciones cambiarias, tributarias y aduaneras. 
 3. Altas cargas de expedientes con las que cuentan los auditores, que los obliga a gestionar primero aquellos expedientes cuyas declaraciones  están próximas a quedar en firme.  
4.Tardanza en la gestión de los seleccionados, en la apertura de las investigaciones, en la determinación de competencia y el traslado a otras seccionales</t>
  </si>
  <si>
    <t xml:space="preserve">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
</t>
  </si>
  <si>
    <t xml:space="preserve"> Proferir Memorando con lineamientos sobre la inclusión de la información en las nuevas columnas dirigido a las Seccionales y correo de socialización
</t>
  </si>
  <si>
    <t xml:space="preserve"> Memorando y correo de socialización</t>
  </si>
  <si>
    <r>
      <rPr>
        <b/>
        <sz val="12"/>
        <rFont val="Arial"/>
        <family val="2"/>
      </rPr>
      <t>DGF</t>
    </r>
    <r>
      <rPr>
        <sz val="12"/>
        <rFont val="Arial"/>
        <family val="2"/>
      </rPr>
      <t xml:space="preserve">
NC – Subproceso de Fiscalización y Liquidación
Dirección de Gestión de Fiscalización
Subdirección de Fiscalización  Cambiaria
DS – Subproceso de Fiscalización y Liquidación
Direcciones Seccionales
Divisiones de  Fiscalización y Liquidación Cambiaria     </t>
    </r>
  </si>
  <si>
    <t xml:space="preserve">2.  Verificar y hacer seguimiento a la información de actos proferidos y estados de los expedientes en el SI INTEGRA y manuales, generando alertas preventivas para el autocontrol por parte de las seccionales y lograr que la información sea veraz en tiempo real.
</t>
  </si>
  <si>
    <t xml:space="preserve">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t>
  </si>
  <si>
    <t xml:space="preserve"> Capacitaciones y/o mesas de trabajo trimestrales , realizadas  desde el Nivel Central a las DSIA de Armenia y DSI de Medellín, con énfasis en la funcionalidad de la herramienta y de las cargas de servicio.
</t>
  </si>
  <si>
    <r>
      <rPr>
        <b/>
        <sz val="12"/>
        <rFont val="Arial"/>
        <family val="2"/>
      </rPr>
      <t>DGF</t>
    </r>
    <r>
      <rPr>
        <sz val="12"/>
        <rFont val="Arial"/>
        <family val="2"/>
      </rPr>
      <t xml:space="preserve">
NC – Subproceso de Fiscalización y Liquidación
Dirección de Gestión de Fiscalización
Subdirección de Fiscalización  Tributaria </t>
    </r>
  </si>
  <si>
    <t xml:space="preserve">3. Verificar trimestralmente  la oportunidad y consistencia en la generación de la matriz de seguimiento, supervisión y control desde el nivel central, promoviendo la construcción de alertas preventivas continuas y oportunas. </t>
  </si>
  <si>
    <t xml:space="preserve">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
</t>
  </si>
  <si>
    <t xml:space="preserve"> Historias de usuario desarrolladas y puestas en producción  (HU22-Integra-LP-Carga_masiva_expedientes_preliminares-definitivos y HU24-Integra-LP-Carga_masiva_preliminares- control perceptivo.)
</t>
  </si>
  <si>
    <t xml:space="preserve">3.2. Verificar de manera trimestral  el proceso de depuración de la información de la matriz de seguimiento, control y supervisión mediante la acción directa de los gerentes designados desde la Coordinación de Supervisión y Control de la SG Fiscalización Tributaria.  </t>
  </si>
  <si>
    <t xml:space="preserve"> Matriz de seguimiento  actualizada trimestral.</t>
  </si>
  <si>
    <r>
      <rPr>
        <b/>
        <sz val="12"/>
        <rFont val="Arial"/>
        <family val="2"/>
      </rPr>
      <t>DGF</t>
    </r>
    <r>
      <rPr>
        <sz val="12"/>
        <rFont val="Arial"/>
        <family val="2"/>
      </rPr>
      <t xml:space="preserve">
NC – Subproceso de Fiscalización y Liquidación
Dirección de Gestión de Fiscalización
Subdirección de Fiscalización  Tributaria 
Coordinación de Supervisión y Seguimiento</t>
    </r>
  </si>
  <si>
    <t xml:space="preserve">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t>
  </si>
  <si>
    <t xml:space="preserve">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t>
  </si>
  <si>
    <r>
      <rPr>
        <b/>
        <sz val="12"/>
        <rFont val="Arial"/>
        <family val="2"/>
      </rPr>
      <t>DGF</t>
    </r>
    <r>
      <rPr>
        <sz val="12"/>
        <rFont val="Arial"/>
        <family val="2"/>
      </rPr>
      <t xml:space="preserve">
NC – Subproceso de Fiscalización y Liquidación
Dirección de Gestión de Fiscalización
Subdirección de Fiscalización  Aduanera</t>
    </r>
  </si>
  <si>
    <t>ATI 2024-003
H2</t>
  </si>
  <si>
    <r>
      <rPr>
        <b/>
        <sz val="12"/>
        <rFont val="Arial"/>
        <family val="2"/>
      </rPr>
      <t>Hallazgo No. 2 - Deficiencia en la gestión y control de las solicitudes de investigación remitidas a las seccionales auditadas mediante el formato FT-1561 “Solicitud de Investigación” u otros de la fiscalización cambiaria, tributaria y aduanera</t>
    </r>
    <r>
      <rPr>
        <sz val="12"/>
        <rFont val="Arial"/>
        <family val="2"/>
      </rPr>
      <t xml:space="preserve">
</t>
    </r>
    <r>
      <rPr>
        <b/>
        <sz val="12"/>
        <rFont val="Arial"/>
        <family val="2"/>
      </rPr>
      <t xml:space="preserve">Fiscalización Cambiaria: </t>
    </r>
    <r>
      <rPr>
        <sz val="12"/>
        <rFont val="Arial"/>
        <family val="2"/>
      </rPr>
      <t xml:space="preserve">
</t>
    </r>
    <r>
      <rPr>
        <b/>
        <sz val="12"/>
        <rFont val="Arial"/>
        <family val="2"/>
      </rPr>
      <t>DSIA de Armenia:</t>
    </r>
    <r>
      <rPr>
        <sz val="12"/>
        <rFont val="Arial"/>
        <family val="2"/>
      </rPr>
      <t xml:space="preserve">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
• En siete casos, la expedición del auto de apertura de investigación se efectuó superando entre 60 a 122 días hábiles los términos establecidos en el procedimiento para la gestión del insumo. (Anexo 6 FC) 
• Un insumo se reportó por la misma DSIA de Armenia mediante formato FT-1561 el 11/04/2023, luego de 2 años y nueve meses de presentarse la infracción que la originó, la cual ocurrió el 10/07/2020, ante la falta de respuesta a Requerimiento Oficial de Información. (Anexo 6 FC)
</t>
    </r>
    <r>
      <rPr>
        <b/>
        <sz val="12"/>
        <rFont val="Arial"/>
        <family val="2"/>
      </rPr>
      <t>DSA de Bogotá:</t>
    </r>
    <r>
      <rPr>
        <sz val="12"/>
        <rFont val="Arial"/>
        <family val="2"/>
      </rPr>
      <t xml:space="preserve">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
• En 10 casos, el auto de apertura de investigación se emitió excediendo entre 40 a 224 días hábiles, los términos establecidos en el procedimiento para su gestión. (Anexo 7 FC) 
• En seis casos se ha presentado inactividad y falta de decisión de archivo o formulación de cargos a corte 31/05/2024, así: para cinco casos, transcurrieron entre 128 a 275 días hábiles y en un caso, 581 días hábiles, posteriores a la apertura de investigación.  (Anexo 8 FC)
En solicitud de información realizada a la DSA Bogotá frente a los 62 casos restantes, de la información aportada se identificó que:
• 25 casos que a 28/05/2024 registran estado “Pendiente de gestionar”, para los cuales: en siete casos transcurrieron entre 159 a 298 días y para 18 casos, transcurrieron entre 308 y 1.085 días calendario luego de su recepción en la seccional. (Anexo 9 FC) 
•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
• 16 casos frente a los cuales se informó que no fueron recibidos en la División de Fiscalización y Liquidación Cambiaria, pese a que fue la misma DSA de Bogotá quien reportó la remisión de casos con presuntas infracciones cambiarias a esa división. (Anexo 9 FC) 
Revisada una muestra de 36 insumos reportados en la base de datos LINC “Listado de Información Cambiaria” de la DSA de Bogotá, se evidenciaron tiempos de inactividad en cuanto al análisis de insumos e impulso de la investigación, así:
• 16 insumos en los cuales el auto de apertura de investigación se emitió: para 10 casos entre 49 a 178 días hábiles y para seis, entre 478 a 954 días hábiles, excediendo los términos establecidos en el procedimiento para su gestión. (Anexo 10 FC)
•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t>
    </r>
    <r>
      <rPr>
        <b/>
        <sz val="12"/>
        <rFont val="Arial"/>
        <family val="2"/>
      </rPr>
      <t xml:space="preserve">Fiscalización Tributaria: </t>
    </r>
    <r>
      <rPr>
        <sz val="12"/>
        <rFont val="Arial"/>
        <family val="2"/>
      </rPr>
      <t xml:space="preserve">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
</t>
    </r>
    <r>
      <rPr>
        <b/>
        <sz val="12"/>
        <rFont val="Arial"/>
        <family val="2"/>
      </rPr>
      <t>DSIA de Armenia:</t>
    </r>
    <r>
      <rPr>
        <sz val="12"/>
        <rFont val="Arial"/>
        <family val="2"/>
      </rPr>
      <t xml:space="preserve">De una muestra de 45 solicitudes de investigación recibidas en la DSIA de Armenia mediante el formato FT-1561 u otros para ser tramitados por las divisiones de fiscalización y liquidación tributaria, se identificó lo siguiente:
•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
•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 Frente al insumo del contribuyente con Nit 9779XXX se observa contradicción en la decisión adoptada en el acta de comité de nivel directivo 80/2021, así: de un lado en la hoja dos registro 22 se indica “Se apertura (…)”; pero en la hoja tres "Depuración de seleccionados" se relaciona de nuevo el usuario en el consecutivo 12, indicando que "Los numerales del 01 al 13 fueron depurados porque ya están siendo revisados y sustanciados en la División de Fiscalización y Liquidación Tributaria Extensiva". Este insumo no se gestionó ni se aportó acta o soporte para tomar la decisión de no apertura. 
•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
• Dos insumos para investigación de los contribuyentes con Nit 41925XXX y 1120738XXX recibidos el 11/09/2023 y 11/12/2023 y asignados a la etapa persuasiva URIIT el 11/09/2023 y 14/09/2023, superan en dos y cinco meses, respectivamente, el término para culminarla.
•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
• En dos expedientes con números 202381690100009970 y 202181690100017260 se evidenció inactividad procesal de 197 y 614 días hábiles, respectivamente, contados a partir de la última actuación hasta el 30/04/2024. (Anexo 19 FT)
</t>
    </r>
    <r>
      <rPr>
        <b/>
        <sz val="12"/>
        <rFont val="Arial"/>
        <family val="2"/>
      </rPr>
      <t>DSI de Medellín</t>
    </r>
    <r>
      <rPr>
        <sz val="12"/>
        <rFont val="Arial"/>
        <family val="2"/>
      </rPr>
      <t xml:space="preserve">: De una muestra de 35 solicitudes de investigación recibidas en la DSI de Medellín mediante el formato FT-1561 u otros para ser tramitados por las Divisiones de Fiscalización y Liquidación Tributaria, se identificó que:
•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
</t>
    </r>
    <r>
      <rPr>
        <b/>
        <sz val="12"/>
        <rFont val="Arial"/>
        <family val="2"/>
      </rPr>
      <t>Fiscalización Aduanera</t>
    </r>
    <r>
      <rPr>
        <sz val="12"/>
        <rFont val="Arial"/>
        <family val="2"/>
      </rPr>
      <t xml:space="preserve">
</t>
    </r>
    <r>
      <rPr>
        <b/>
        <sz val="12"/>
        <rFont val="Arial"/>
        <family val="2"/>
      </rPr>
      <t>DSA de Medellín:</t>
    </r>
    <r>
      <rPr>
        <sz val="12"/>
        <rFont val="Arial"/>
        <family val="2"/>
      </rPr>
      <t xml:space="preserve">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 En 27 casos el término transcurrido entre la recepción del insumo de investigación y la presentación a comité de nivel directivo fue entre 60 a 300 días hábiles y tres entre 301 a 418 días hábiles. 
• En 14 expedientes se observó inactividad procesal así: en nueve entre 180 a 300 días hábiles y en cinco entre 301 y 470 días hábiles, contados desde la última actuación hasta el 10/05/2024. (Anexo 23 FA)
</t>
    </r>
    <r>
      <rPr>
        <b/>
        <sz val="12"/>
        <rFont val="Arial"/>
        <family val="2"/>
      </rPr>
      <t>DSA de Bogotá:</t>
    </r>
    <r>
      <rPr>
        <sz val="12"/>
        <rFont val="Arial"/>
        <family val="2"/>
      </rPr>
      <t xml:space="preserve">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 10 casos en los cuales el auto de apertura de investigación se emitió entre 64 y 280 días hábiles posteriores a la recepción del insumo y uno después de 345 días hábiles. 
• En ocho expedientes se observó inactividad procesal así: en siete entre 117 a 271 días hábiles y uno de 385 días hábiles, contados desde la última actuación hasta el 31/05/2024. (Anexo 24 FA)
</t>
    </r>
  </si>
  <si>
    <t>1.- Insuficientes controles por parte de los auditados en la gestión a las solicitudes de investigación recibidas o generadas al interior de otros procesos
2,- Deficientes herramientas para efectuar seguimiento y trazabilidad a las gestiones, términos y vencimientos de los insumos para investigación
3,-Falta de un sistema informático que permita mantener información centralizada y actualizada frente a la creación, registro, traslado y flujo de actividades que surten los insumos para investigación.</t>
  </si>
  <si>
    <t xml:space="preserve">1. Revisar el Procedimiento  PR COA- 0223 y  de ser necesario hacer los ajustes correspondientes  al flujograma que permitan la inclusión del  Formato FT- 1561 para los casos de los traslados de insumos entre dependencias y direcciones seccionales.     
     </t>
  </si>
  <si>
    <t xml:space="preserve">1.1 Revisar el Procedimiento  PR-COA- 223 y si es necesario hacer los ajustes correspondientes  al flujograma que permitan la inclusión del  Formato FT- 1561 para los casos de los traslados de insumos entre dependencias y direcciones seccionales                                                                    </t>
  </si>
  <si>
    <t>Procedimiento actualizado y publicado</t>
  </si>
  <si>
    <r>
      <rPr>
        <b/>
        <sz val="12"/>
        <rFont val="Arial"/>
        <family val="2"/>
      </rPr>
      <t>DGF</t>
    </r>
    <r>
      <rPr>
        <sz val="12"/>
        <rFont val="Arial"/>
        <family val="2"/>
      </rPr>
      <t xml:space="preserve">
NC – Subproceso de Fiscalización y Liquidación
Dirección de Gestión de Fiscalización
Subdirección de Fiscalización  Cambiaria
NC –  Proceso  Planeación Estrategia y Control 
Dirección de Gestión de Estratégica y Analítica
Subdirección de Procesos</t>
    </r>
  </si>
  <si>
    <t xml:space="preserve">2. Actualizar los términos y condiciones de la supervisión, seguimiento y control, dentro del  procedimiento PR-COT-465 Investigación y determinación de tributos e imposición de sanciones, frente al  formatos 1561 que se reciba como insumo  
 </t>
  </si>
  <si>
    <t xml:space="preserve">2.1. Revisar y Actualizar el procedimiento PR-COT-465 Investigación y determinación de tributos e imposición de sanciones  generando la obligación de realizar el  de seguimiento a los formatos 1561. 
</t>
  </si>
  <si>
    <t xml:space="preserve">El   PR-COT-465 Investigación y determinación de tributos e imposición de sanciones, actualizado, publicado y socializado
</t>
  </si>
  <si>
    <r>
      <rPr>
        <b/>
        <sz val="12"/>
        <rFont val="Arial"/>
        <family val="2"/>
      </rPr>
      <t>DGF</t>
    </r>
    <r>
      <rPr>
        <sz val="12"/>
        <rFont val="Arial"/>
        <family val="2"/>
      </rPr>
      <t xml:space="preserve">
NC – Subproceso de Fiscalización y Liquidación
Dirección de Gestión de Fiscalización
Subdirección de Fiscalización Tributaria
NC –  Proceso  Planeación Estrategia y Control 
Dirección de Gestión de Estratégica y Analítica
Subdirección de Procesos
 </t>
    </r>
  </si>
  <si>
    <t xml:space="preserve">3. Promover la sistematización del proceso de generación y asignación del formato 1561 solicitud de Investigación dentro del SI INTEGRA.
</t>
  </si>
  <si>
    <t xml:space="preserve">3.1. Elaborar la historia de Usuario HU para la sistematización del proceso de generación y asignación del formato 1561 al interior de la célula de fiscalización, dentro de la épica o componente funcional de preliminares. </t>
  </si>
  <si>
    <t xml:space="preserve">Historia de Usuario propuesta a la célula de fiscalización.
 </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</si>
  <si>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Innovación y Proyectos  
</t>
    </r>
  </si>
  <si>
    <t>3.2. Priorizar la ejecución del desarrollo de la HU para la sistematización del F1561 dentro de la célula de fiscalización.</t>
  </si>
  <si>
    <t xml:space="preserve">Historia de Usuario propuesta a la célula de fiscalización. Product Backlog de la célula de Fiscalización  actualizado, donde se evidencie la priorización de la HU. </t>
  </si>
  <si>
    <t xml:space="preserve">3..3. Efectuar los desarrollos y plan de pruebas del requerimiento, con participación de las Direcciones Seccionales. 
</t>
  </si>
  <si>
    <t>Formato de paso a producción y aceptación de pruebas.</t>
  </si>
  <si>
    <t>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t>
  </si>
  <si>
    <t xml:space="preserve">4.1.Revisar los procedimientos PR-COA-0226 y PR-COA-0263 con el fin de determinar el uso del formato FT-1561  para ajustarlos en caso de ser necesario. Si no hay lugar a ajustes proferir documento con la justificación </t>
  </si>
  <si>
    <t xml:space="preserve"> Procedimientos ajustados PR-COA-0226 y PR-COA-0263 y/o documento con justificación</t>
  </si>
  <si>
    <r>
      <rPr>
        <b/>
        <sz val="12"/>
        <rFont val="Arial"/>
        <family val="2"/>
      </rPr>
      <t>DGF</t>
    </r>
    <r>
      <rPr>
        <sz val="12"/>
        <rFont val="Arial"/>
        <family val="2"/>
      </rPr>
      <t xml:space="preserve">
NC – Subproceso de Fiscalización y Liquidación
Dirección de Gestión de Fiscalización
Subdirección de Fiscalización  Aduanera
NC –  Proceso  Planeación Estrategia y Control 
Dirección de Gestión de Estratégica y Analítica
Subdirección de Procesos</t>
    </r>
  </si>
  <si>
    <t xml:space="preserve">
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t>
  </si>
  <si>
    <t xml:space="preserve">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t>
  </si>
  <si>
    <t xml:space="preserve">Documento  socializado 
</t>
  </si>
  <si>
    <r>
      <rPr>
        <b/>
        <sz val="12"/>
        <rFont val="Arial"/>
        <family val="2"/>
      </rPr>
      <t xml:space="preserve">DGF
</t>
    </r>
    <r>
      <rPr>
        <sz val="12"/>
        <rFont val="Arial"/>
        <family val="2"/>
      </rPr>
      <t>NC – Subproceso de Fiscalización y Liquidación
Dirección de Gestión de Fiscalización
Subdirección de Fiscalización  Aduanera</t>
    </r>
  </si>
  <si>
    <t xml:space="preserve">6. Revisar los Procedimientos Acciones de Control  PR-COA -0417 y PR-COT -417 y realizar los  ajustes que sean necesarios  respecto al uso del  FT- 1561 para los casos de los traslados de insumos entre dependencias y direcciones seccionales. </t>
  </si>
  <si>
    <r>
      <t>6.1. Revisar los procedimientos, realizar los ajustes correspondientes.</t>
    </r>
    <r>
      <rPr>
        <i/>
        <sz val="12"/>
        <rFont val="Arial"/>
        <family val="2"/>
      </rPr>
      <t xml:space="preserve">         </t>
    </r>
    <r>
      <rPr>
        <sz val="12"/>
        <rFont val="Arial"/>
        <family val="2"/>
      </rPr>
      <t xml:space="preserve">                                                                 </t>
    </r>
  </si>
  <si>
    <t>Procedimientos publicados</t>
  </si>
  <si>
    <r>
      <rPr>
        <b/>
        <sz val="12"/>
        <rFont val="Arial"/>
        <family val="2"/>
      </rPr>
      <t>DGF</t>
    </r>
    <r>
      <rPr>
        <sz val="12"/>
        <rFont val="Arial"/>
        <family val="2"/>
      </rPr>
      <t xml:space="preserve">
NC – Subproceso de Fiscalización y Liquidación
Dirección de Gestión de Fiscalización
Subdirección de Fiscalizacion Aduanera
Subdireccion de Fiscalización cambiaria
Subdirección de Fiscalización Tributaria
NC –  Proceso  Planeación Estrategia y Control 
Dirección de Gestión de Estratégica y Analítica
Subdirección de Procesos</t>
    </r>
  </si>
  <si>
    <t>ATI 2024-003
H3</t>
  </si>
  <si>
    <r>
      <rPr>
        <b/>
        <sz val="12"/>
        <rFont val="Arial"/>
        <family val="2"/>
      </rPr>
      <t>Hallazgo No. 3 - Deficiencia en el trámite de insumos y caducidad de la acción administrativa sancionatoria (D)</t>
    </r>
    <r>
      <rPr>
        <sz val="12"/>
        <rFont val="Arial"/>
        <family val="2"/>
      </rPr>
      <t xml:space="preserve">
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t>
    </r>
  </si>
  <si>
    <t>1.- Falencias en el seguimiento, monitoreo y control por parte de los líderes responsables del proceso y subproceso
2.- Deficiencias en la aplicación de los controles de la matriz de riesgos del Subproceso de Fiscalización y Liquidación V4</t>
  </si>
  <si>
    <r>
      <t xml:space="preserve">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
</t>
    </r>
    <r>
      <rPr>
        <sz val="10"/>
        <color rgb="FFFF0000"/>
        <rFont val="Nunito sa"/>
      </rPr>
      <t/>
    </r>
  </si>
  <si>
    <t xml:space="preserve">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
</t>
  </si>
  <si>
    <t>Documento socializado</t>
  </si>
  <si>
    <r>
      <t>2. Revisar la matriz  de riesgos  de Fiscalización  para  determinar si hay lugar a hacer los ajustes en los controles y riesgos que se sugieren  en los informes de las auditor</t>
    </r>
    <r>
      <rPr>
        <b/>
        <sz val="12"/>
        <rFont val="Arial"/>
        <family val="2"/>
      </rPr>
      <t>í</t>
    </r>
    <r>
      <rPr>
        <sz val="12"/>
        <rFont val="Arial"/>
        <family val="2"/>
      </rPr>
      <t xml:space="preserve">as e inspecciones del año 2024 realizadas por entes de control </t>
    </r>
  </si>
  <si>
    <t xml:space="preserve"> Mesas de trabajo para revisar la matriz, ajustes respectivos y publicación
</t>
  </si>
  <si>
    <t>Matriz publicada</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</si>
  <si>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Fiscalizacion Aduanera
Subdirección de Fiscalización Internacional
Subdirección de Apoyo en la Lucha 
Subdireccion de Fiscalización Cambiaria
NC –  Proceso  Planeación Estrategia y Control 
Dirección de Gestión de Estratégica y Analítica
Subdirección de Procesos
Coordinación de Procesos y Riesgos Operacionales</t>
    </r>
  </si>
  <si>
    <t xml:space="preserve">Socializar los ajustes realizados.
</t>
  </si>
  <si>
    <t>Correo</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</si>
  <si>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Fiscalizacion Aduanera
Subdirección de Fiscalización Internacional,
Subdirección de Apoyo en la Lucha Contra el Delito Aduanero y Fiscal 
Subdireccion de Fiscalización Cambiaria
NC –  Proceso  Planeación Estrategia y Control 
Dirección de Gestión de Estratégica y Analítica
Subdirección de Procesos
Coordinación de Procesos y Riesgos Operacionales</t>
    </r>
  </si>
  <si>
    <t>ATI 2024-003
H4</t>
  </si>
  <si>
    <r>
      <rPr>
        <b/>
        <sz val="12"/>
        <rFont val="Arial"/>
        <family val="2"/>
      </rPr>
      <t>Hallazgo No. 4 - Inoportunidad en el trámite de insumos para la apertura de la investigación, respecto al trámite de aceptación de allanamiento - DSA Bogotá (D)</t>
    </r>
    <r>
      <rPr>
        <sz val="12"/>
        <rFont val="Arial"/>
        <family val="2"/>
      </rPr>
      <t xml:space="preserve">
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
•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
• 13 insumos no fueron entregados al equipo de auditoría, por tanto, no fue posible determinar el estado actual de las solicitudes presentadas por los usuarios con pago de sanción reducida. (Anexo 27 FA) </t>
    </r>
  </si>
  <si>
    <t>1.- Falta de control, monitoreo y seguimiento por parte de los líderes del proceso</t>
  </si>
  <si>
    <t xml:space="preserve">2. Elaborar un Plan de Trabajo por parte de la DSA de Bogotá para la evacuación de los casos detectados en la Auditoria respecto al tramite de aceptación de allanamiento.
</t>
  </si>
  <si>
    <t xml:space="preserve">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t>
  </si>
  <si>
    <t xml:space="preserve">Plan de Trabajo
</t>
  </si>
  <si>
    <r>
      <rPr>
        <b/>
        <sz val="12"/>
        <rFont val="Arial"/>
        <family val="2"/>
      </rPr>
      <t>DGF</t>
    </r>
    <r>
      <rPr>
        <sz val="12"/>
        <rFont val="Arial"/>
        <family val="2"/>
      </rPr>
      <t xml:space="preserve">
DS-Subproceso de Fiscalización y Liquidación
Dirección Seccional de Aduanas de Bogotá
División de Fiscalización y Liquidación de Determinación de Tributos y Gravámenes Aduaneros</t>
    </r>
  </si>
  <si>
    <t>ATI 2024-003
H5</t>
  </si>
  <si>
    <r>
      <rPr>
        <b/>
        <sz val="12"/>
        <rFont val="Arial"/>
        <family val="2"/>
      </rPr>
      <t xml:space="preserve">Hallazgo No. 5 - Deficiencias en la gestión de roles de acceso y el incumplimiento de las normas, políticas y procedimientos de seguridad de la información </t>
    </r>
    <r>
      <rPr>
        <sz val="12"/>
        <rFont val="Arial"/>
        <family val="2"/>
      </rPr>
      <t xml:space="preserve">
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"Roles de las soluciones tecnológicas según procedimientos y procesos_V3_R054” publicado en el Listado Maestro de Documentos, de los roles activos en los sistemas de información INTEGRA  e IRIS , se encontraron las siguientes situaciones:
• Existen roles relacionados en el archivo de “Anexo de Roles de las soluciones tecnológicas…” que deben ser asignados al nivel central dado que permiten la consulta nacional y que en el archivo Roles_Muisca_Corte_9_Mayo_2024.xlsx” están asignados al nivel seccional así:
El Rol 2640 “…Generación de Reportes SI INTEGRA Nivel Central", asignado a 10    funcionarios del nivel seccional.
El Rol 1420 “…consulta del Estado de los Expedientes de Fiscalización, de las Planillas Múltiples de Remisión, de los actos enviados a Notificar y de la Información Paramétrica …", asignado a 91 funcionarios de nivel seccional. (Anexo 28 SD)
• Desactualización de los campos (dirección_seccional y nombre_cargo) en el archivo Roles_Muisca_Corte_9_Mayo_2024.xlsx publicado por la Coordinación de Soporte Técnico al usuario en DIANNET, referente a:
Inconsistencias presentadas respecto al campo dirección_seccional: 10 funcionarios con 33 roles. (Anexo 29 SD) 
Inconsistencias presentadas respecto al campo nombre_cargo: 17 funcionarios con 49 roles, de los cuales siete corresponden a roles del SI IRIS y 42 del SI INTEGRA. (Anexo 30 SD) 
• Existen ocho funcionarios con 21 roles del SI INTEGRA no pertenecientes al proceso de Fiscalización y Liquidación. (Anexo 31 SD)
 </t>
    </r>
  </si>
  <si>
    <t>1.- Falta de cumplimiento a los controles establecidos por parte de la primera y segunda línea de defensa en relación con la gestión y seguimiento de roles de acceso a los sistemas de información</t>
  </si>
  <si>
    <t xml:space="preserve">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
</t>
  </si>
  <si>
    <t>1.1. Colocar un PST para obtener el listado para verificar trimestralmente los roles a cargo de los servidores publicos del area</t>
  </si>
  <si>
    <t>PST generado por trimestre</t>
  </si>
  <si>
    <r>
      <rPr>
        <b/>
        <sz val="12"/>
        <rFont val="Arial"/>
        <family val="2"/>
      </rPr>
      <t>DGF</t>
    </r>
    <r>
      <rPr>
        <sz val="12"/>
        <rFont val="Arial"/>
        <family val="2"/>
      </rPr>
      <t xml:space="preserve">
DS – Subproceso de Fiscalización y Liquidación
Dirección Seccional de Aduanas de Bogotá
División de Fiscalización y Liquidación Aduanera
Dirección Seccional de Aduanas de Medellín 
División de Fiscalización y Liquidación Aduanera</t>
    </r>
  </si>
  <si>
    <t>1.2. Solicitar la Depuración del listado aplicando el procedimiento una vez se haya Verificardo el listado teniendo en cuenta la situacion y/o ubicacion del servidor público.</t>
  </si>
  <si>
    <t>Solicitud de depuracion o actualización al area de tecnología</t>
  </si>
  <si>
    <t>1.3. Verificar trimestralmente la actualización de los roles de los servidores públicos del area antes requeridos al area de tecnología</t>
  </si>
  <si>
    <t>Listado de roles actualizado de manera trimestral generado por Tecnología</t>
  </si>
  <si>
    <r>
      <rPr>
        <b/>
        <sz val="12"/>
        <rFont val="Arial"/>
        <family val="2"/>
      </rPr>
      <t>DGF</t>
    </r>
    <r>
      <rPr>
        <sz val="12"/>
        <rFont val="Arial"/>
        <family val="2"/>
      </rPr>
      <t xml:space="preserve">
DS – Subproceso de Fiscalización y Liquidación
Dirección Seccional de Aduanas de Bogotá
División de Fiscalización y Liquidación Aduanera
Dirección Seccional de Aduanas de Medellín 
División de Fiscalización y Liquidación Aduanera
NC Proceso de Información,  Innovación y Tecnología
Dirección de Gestión de Innovación y Tecnología 
Subdirección de Innovación y Proyectos</t>
    </r>
  </si>
  <si>
    <r>
      <t>2. Realizar mensualmente seguimiento al cumplimiento del procedimiento PR-I</t>
    </r>
    <r>
      <rPr>
        <b/>
        <sz val="12"/>
        <rFont val="Arial"/>
        <family val="2"/>
      </rPr>
      <t>T-0445</t>
    </r>
    <r>
      <rPr>
        <sz val="12"/>
        <rFont val="Arial"/>
        <family val="2"/>
      </rPr>
      <t xml:space="preserve"> e instructivo IN-IT-0202 de los roles informaticos a las Direcciones Seccionales con competencia cambiaria.
</t>
    </r>
  </si>
  <si>
    <t>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t>
  </si>
  <si>
    <t xml:space="preserve">Informe mensual </t>
  </si>
  <si>
    <r>
      <rPr>
        <b/>
        <sz val="12"/>
        <rFont val="Arial"/>
        <family val="2"/>
      </rPr>
      <t>DGF</t>
    </r>
    <r>
      <rPr>
        <sz val="12"/>
        <rFont val="Arial"/>
        <family val="2"/>
      </rPr>
      <t xml:space="preserve">
NC – Subproceso de Fiscalización y Liquidación
Dirección de Gestión de Fiscalización
Subdirección de Fiscalización Cambiaria
DS – Subproceso de Fiscalización y Liquidación
Direcciones seccionales con competencia cambiaria </t>
    </r>
  </si>
  <si>
    <r>
      <t xml:space="preserve">3. Registrar un PST por parte de las Direcciones seccionales, trimestralmente para obtener el listado actualizado de roles del SI INTEGRA de los funcionarios pertenecientes al </t>
    </r>
    <r>
      <rPr>
        <u/>
        <sz val="12"/>
        <rFont val="Arial"/>
        <family val="2"/>
      </rPr>
      <t>á</t>
    </r>
    <r>
      <rPr>
        <sz val="12"/>
        <rFont val="Arial"/>
        <family val="2"/>
      </rPr>
      <t>rea y con base en el listado   solicitar la depuración  teniendo en cuenta si el servidor p</t>
    </r>
    <r>
      <rPr>
        <u/>
        <sz val="12"/>
        <rFont val="Arial"/>
        <family val="2"/>
      </rPr>
      <t>ú</t>
    </r>
    <r>
      <rPr>
        <sz val="12"/>
        <rFont val="Arial"/>
        <family val="2"/>
      </rPr>
      <t xml:space="preserve">blico permanece en el </t>
    </r>
    <r>
      <rPr>
        <u/>
        <sz val="12"/>
        <rFont val="Arial"/>
        <family val="2"/>
      </rPr>
      <t>á</t>
    </r>
    <r>
      <rPr>
        <sz val="12"/>
        <rFont val="Arial"/>
        <family val="2"/>
      </rPr>
      <t xml:space="preserve">rea, fue trasladado o se encuentra en situación administrativa, etc para contar con el listado actualizado.
</t>
    </r>
  </si>
  <si>
    <t xml:space="preserve">3.1. Colocar un PST para obtener el listado para verificar trimestralmente los roles a cargo de los servidores publicos del area
</t>
  </si>
  <si>
    <r>
      <rPr>
        <b/>
        <sz val="12"/>
        <rFont val="Arial"/>
        <family val="2"/>
      </rPr>
      <t>DGF</t>
    </r>
    <r>
      <rPr>
        <sz val="12"/>
        <rFont val="Arial"/>
        <family val="2"/>
      </rPr>
      <t xml:space="preserve">
NC-  Subproceso de Fiscalización y liquidación
Subdirección de Fiscalización Tributaria
NC - Proceso de Información,  Innovación y Tecnología
Dirección de Gestión de Innovación y Tecnología 
Subdirección de Innovación y Proyectos 
DS- Subproceso de Fiscalización y liquidación 
Dirección Seccional de Impuestos y Aduanas de Armenia 
DSI de Medellín</t>
    </r>
  </si>
  <si>
    <t>3.2. Solicitar la Depuración del listado aplicando el procedimiento una vez se haya Verificardo el listado teniendo en cuenta la situacion y/o ubicacion del servidor público.</t>
  </si>
  <si>
    <t>Solicitud de depuración o actualización trimestral</t>
  </si>
  <si>
    <r>
      <rPr>
        <b/>
        <sz val="12"/>
        <rFont val="Arial"/>
        <family val="2"/>
      </rPr>
      <t>DGF</t>
    </r>
    <r>
      <rPr>
        <sz val="12"/>
        <rFont val="Arial"/>
        <family val="2"/>
      </rPr>
      <t xml:space="preserve">
NC  Subproceso de Fiscalización y liquidación
Subdirección de Fiscalización Tributaria
NC Proceso de Información,  Innovación y Tecnología
Dirección de Gestión de Innovación y Tecnología 
Subdirección de Innovación y Proyectos 
DS - Subproceso de Fiscalización y liquidación
Dirección Seccional de Impuestos y Aduanas de Armenia 
DSI de Medellín</t>
    </r>
  </si>
  <si>
    <t xml:space="preserve">3.3. Verificar trimestralmente la actualización de los roles de los servidores públicos del area 
</t>
  </si>
  <si>
    <t>Listado de roles actualizado de manera trimestral de las DSIA de Armenia y DSI de Medellín</t>
  </si>
  <si>
    <r>
      <rPr>
        <b/>
        <sz val="12"/>
        <rFont val="Arial"/>
        <family val="2"/>
      </rPr>
      <t>DGF</t>
    </r>
    <r>
      <rPr>
        <sz val="12"/>
        <rFont val="Arial"/>
        <family val="2"/>
      </rPr>
      <t xml:space="preserve">
NC  Subproceso de Fiscalización y liquidación
Subdirección de Fiscalización Tributaria
DS- Dirección Seccional de Impuestos y Aduanas de Armenia 
DSI de Medellín</t>
    </r>
  </si>
  <si>
    <t>ATI 2024-003
H6</t>
  </si>
  <si>
    <r>
      <rPr>
        <b/>
        <sz val="12"/>
        <rFont val="Arial"/>
        <family val="2"/>
      </rPr>
      <t>Hallazgo No. 6 - Requerimientos funcionales y nuevos desarrollos sin avance de gestión, reportados en la herramienta JIRA para los sistemas INTEGRA e IRIS</t>
    </r>
    <r>
      <rPr>
        <sz val="12"/>
        <rFont val="Arial"/>
        <family val="2"/>
      </rPr>
      <t xml:space="preserve">
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
Para el SI INTEGRA, en la siguiente tabla se evidencia que existen un total de 95 solicitudes de ajustes y nuevos desarrollos que no tienen avance entre los años 2020 y 2024.
Ver en informe de auditoría ATI2024-003 la Tabla No. 6 </t>
    </r>
    <r>
      <rPr>
        <i/>
        <sz val="12"/>
        <rFont val="Arial"/>
        <family val="2"/>
      </rPr>
      <t>Registro de requerimientos funcionales y nuevos desarrollos INTEGRA.</t>
    </r>
    <r>
      <rPr>
        <sz val="12"/>
        <rFont val="Arial"/>
        <family val="2"/>
      </rPr>
      <t xml:space="preserve">
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t>
    </r>
  </si>
  <si>
    <t>1.- No ejecución de los ajustes y nuevos desarrollos solicitados que requieren los sistemas de información INTEGRA e IRIS</t>
  </si>
  <si>
    <t>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t>
  </si>
  <si>
    <t xml:space="preserve">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t>
  </si>
  <si>
    <t>Un Informe semestral con el resultado de la actividad 1.1</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</si>
  <si>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Innovación y Proyectos 
 </t>
    </r>
  </si>
  <si>
    <t xml:space="preserve">2. Ejecutar el Plan de ejecución continuo de la célula de fiscalización en las distintas épicas asociadas al SI IRIS, efectuando seguimiento al repositorio de HU pendientes de asignación o Backlog de la célula de fiscalización.
</t>
  </si>
  <si>
    <t xml:space="preserve">2.1.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</si>
  <si>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2.1.  evidencia de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</si>
  <si>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Innovación y Proyectos</t>
    </r>
  </si>
  <si>
    <t xml:space="preserve">
2.2. Ejecutar los Sprint o fases de desarrollo al interior de la célula de Fiscalización.</t>
  </si>
  <si>
    <t xml:space="preserve">
2.2.-  Acta de ejecución del Sprint de la célula de fiscalización.</t>
  </si>
  <si>
    <t xml:space="preserve">2.3. Efectuar las evaluaciones periódicas o review de la célula de fiscalización a fin de identificar las mejoras implementadas y el cambio periódico en el remanente o backlog de la célula de fiscalización. </t>
  </si>
  <si>
    <t xml:space="preserve">
 2.3. Acta de ejecución del Sprint de la célula de fiscalización.</t>
  </si>
  <si>
    <t xml:space="preserve">
2.4. Divulgar los resultados de cada uno de los Sprint a nivel nacional
</t>
  </si>
  <si>
    <t>2.4 Soporte de paso a producción</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</si>
  <si>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Soluciones y Desarrollo
</t>
    </r>
  </si>
  <si>
    <t xml:space="preserve">3. Depurar el estado de JIRAS creados para programar mejoras y ajustes dentro del SI INTEGRA, teniendo en cuenta las Historias de Usuario levantadas, desarrolladas e implementadas desde octubre de 2023 en la célula de fiscalización.
</t>
  </si>
  <si>
    <t xml:space="preserve">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
</t>
  </si>
  <si>
    <t xml:space="preserve">1.1. Informe de verificación y confrontación de JIRAS y PST abiertos frente a Historias de Usuario creadas en la célula de Fiscalización.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</si>
  <si>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 </t>
    </r>
  </si>
  <si>
    <t xml:space="preserve">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</si>
  <si>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t xml:space="preserve">4.1.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</si>
  <si>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4.1.  Evidencia de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</si>
  <si>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t>
    </r>
  </si>
  <si>
    <t xml:space="preserve">
4.2. Ejecutar los Sprint o fases de desarrollo al interior de la célula de Fiscalización.</t>
  </si>
  <si>
    <t xml:space="preserve">
4.2.-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</si>
  <si>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t>
    </r>
  </si>
  <si>
    <t xml:space="preserve">4.3. Efectuar las evaluaciones periódicas o review de la célula de fiscalización a fin de identificar las mejoras implementadas y el cambio periódico en el remanente o backlog de la célula de fiscalización. </t>
  </si>
  <si>
    <t xml:space="preserve">
 4.3.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</si>
  <si>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 Proceso de Información,  Innovación y Tecnología
Dirección de Gestión de Innovación y Tecnología 
Subdirección de Innovación y Proyectos </t>
    </r>
  </si>
  <si>
    <t xml:space="preserve">
4.4. Divulgar los resultados de cada uno de los Sprint a nivel nacional
</t>
  </si>
  <si>
    <t xml:space="preserve">
Soporte de paso a producción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</si>
  <si>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Soluciones y Desarrollo
</t>
    </r>
  </si>
  <si>
    <r>
      <rPr>
        <b/>
        <sz val="12"/>
        <rFont val="Arial"/>
        <family val="2"/>
      </rPr>
      <t>Hallazgo No. 7</t>
    </r>
    <r>
      <rPr>
        <sz val="12"/>
        <rFont val="Arial"/>
        <family val="2"/>
      </rPr>
      <t xml:space="preserve"> -</t>
    </r>
    <r>
      <rPr>
        <b/>
        <sz val="12"/>
        <rFont val="Arial"/>
        <family val="2"/>
      </rPr>
      <t xml:space="preserve"> Controles de seguridad y privacidad de la información</t>
    </r>
    <r>
      <rPr>
        <sz val="12"/>
        <rFont val="Arial"/>
        <family val="2"/>
      </rPr>
      <t xml:space="preserve">
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"Transparencia" del portal institucional, no se evidencia la publicación del SI IRIS. </t>
    </r>
  </si>
  <si>
    <t xml:space="preserve">1.- Incumplimiento en la actualización del inventario de activos de información </t>
  </si>
  <si>
    <t xml:space="preserve">Realizar la revisión de los activos de la dependencia y  generar los ajustes correspondientes y Publicar el listado de activos de información y el índice de información Calsificada y reservada en el botón de transparencia de la  DIAN y en el portal de datos abiertos
</t>
  </si>
  <si>
    <t>° Reuniones de revisión y ajuste de los activos de información de la depedencia.
° Realizar la publicación de los Activos de información en la página de transparencia y datos abiertos.</t>
  </si>
  <si>
    <t xml:space="preserve">Listado de activos de información actualizado y  Publicación del registro de activos de información en el botón de transparencia de la entidad y en el portal de datos abiertos. </t>
  </si>
  <si>
    <r>
      <rPr>
        <b/>
        <sz val="12"/>
        <rFont val="Arial"/>
        <family val="2"/>
      </rPr>
      <t>DGF</t>
    </r>
    <r>
      <rPr>
        <sz val="12"/>
        <rFont val="Arial"/>
        <family val="2"/>
      </rPr>
      <t xml:space="preserve">
NC – Subproceso de Fiscalización y Liquidación
Dirección de Gestión de Fiscalización
Subdirección de Fiscalización  Aduanera
NC – Proceso de Información,  Innovación y Tecnología  
Oficina de Seguridad de la Información</t>
    </r>
  </si>
  <si>
    <t>ATI2024-003
H8</t>
  </si>
  <si>
    <r>
      <rPr>
        <b/>
        <sz val="12"/>
        <rFont val="Arial"/>
        <family val="2"/>
      </rPr>
      <t>Hallazgo No. 8 - Funcionalidades de los sistemas de información</t>
    </r>
    <r>
      <rPr>
        <sz val="12"/>
        <rFont val="Arial"/>
        <family val="2"/>
      </rPr>
      <t xml:space="preserve">
</t>
    </r>
    <r>
      <rPr>
        <b/>
        <sz val="12"/>
        <rFont val="Arial"/>
        <family val="2"/>
      </rPr>
      <t xml:space="preserve">Sistema INTEGRA  </t>
    </r>
    <r>
      <rPr>
        <sz val="12"/>
        <rFont val="Arial"/>
        <family val="2"/>
      </rPr>
      <t xml:space="preserve">
Revisado el funcionamiento del sistema se observaron las siguiente falencias e inconsistencias:
• El sistema no cuenta con un módulo de insumos, lo que genera una brecha de seguridad de la información, toda vez que su registro, control y gestión se está realizando en hojas Excel que no hacen parte de la trazabilidad del expediente.
•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 Se evidenciaron algunos actos administrativos generados por contingencia del período auditado que no estaban cargados en el sistema, lo que incurre en la pérdida de trazabilidad de los expedientes.
•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
</t>
    </r>
    <r>
      <rPr>
        <b/>
        <sz val="12"/>
        <rFont val="Arial"/>
        <family val="2"/>
      </rPr>
      <t>Sistema IRIS</t>
    </r>
    <r>
      <rPr>
        <sz val="12"/>
        <rFont val="Arial"/>
        <family val="2"/>
      </rPr>
      <t>:
Revisado el sistema se evidenciaron las siguientes falencias: 
•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
• En la captura de los insumos se evidenció que carece de validaciones en los campos número de documento y razón social, de igual forma, no se cuenta con un campo específico donde se registre la procedencia del formato E46.
• El sistema no genera número de expediente, lo que conlleva a que las direcciones seccionales utilicen los sistemas no corporativos para su creación, control y seguimiento (CORAN - Seccional Aduanas Medellín y EL MAR - Seccional Aduanas de Bogotá) . 
• La trazabilidad del proceso se genera en una bitácora que es alimentada a discreción del funcionario y no automáticamente por las actuaciones registradas en el sistema.
• El módulo de reportes tiene filtros limitados para las búsquedas, solo se permite por rango de fechas y los resultados al generarse presentan error en más de 2.000 registros.
• El sistema no cuenta con una funcionalidad que permita el traslado de los expedientes entre áreas o seccionales ni la integración entre las áreas de jurídica y notificaciones para el manejo de los expedientes.</t>
    </r>
  </si>
  <si>
    <t>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t>
  </si>
  <si>
    <t xml:space="preserve">1. Generar un esquema de seguimiento quincenal al estado y tipología de los incidentes del SI INTEGRA reportados a través de los PST ARANDA a nivel nacional que estén pendientes de solución o requieran desarrollos técnicos
</t>
  </si>
  <si>
    <t xml:space="preserve">
1.1. Generar la rutina de consulta y suministro semanal de casos pst activos relacionados con el comportamiento nacional del SI INTEGRA</t>
  </si>
  <si>
    <t xml:space="preserve">Consulta quincenal del reporte de estado de casos PST del árbol de especialistas del SI Integra   
Reuniones de replaneación o pre planning para identificar Historias de Usuario HU. </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</si>
  <si>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Soluciones y Desarrollo</t>
    </r>
  </si>
  <si>
    <t>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t>
  </si>
  <si>
    <t>2. Las HU definidas/ # incidentes identificados</t>
  </si>
  <si>
    <t xml:space="preserve">1.3. Generar las pruebas y puesta en producción de las historias de usuario derivadas de incidentes PST para divulgar los ajustes a nivel nacional una vez se realicen.
</t>
  </si>
  <si>
    <t>3. Paso a producción (Una vez culminados los Sprint y aceptadas las pruebas) / Historias de usuario definidas</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</si>
  <si>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Soluciones y Desarrollo</t>
    </r>
  </si>
  <si>
    <t xml:space="preserve">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</si>
  <si>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t xml:space="preserve">2.1. Efectuar una preplaneación o pre planning para identificar Historias de Usuario HU para priorizar en cada una de las fases o sprints de la célula de fiscalización, bajo la metodología de desarrollo ágil SCRUM que actualmente se ejecuta con el área de innovación de TI. </t>
  </si>
  <si>
    <t xml:space="preserv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</si>
  <si>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Tributaria 
Subdireccion de Fiscalización Cambiaria
NC Proceso de Información,  Innovación y Tecnología
Dirección de Gestión de Innovación y Tecnología 
Subdirección de Soluciones y Desarrollo</t>
    </r>
  </si>
  <si>
    <t>2.2. Ejecutar los Sprint o fases de desarrollo al interior de la célula de Fiscalización.</t>
  </si>
  <si>
    <t>2.2.- 2.3.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</si>
  <si>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Subdireccion de Fiscalización Cambiaria
NC- Proceso de Información,  Innovación y Tecnología
Dirección de Gestión de Innovación y Tecnología 
Subdirección de Soluciones y Desarrollo</t>
    </r>
  </si>
  <si>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Soluciones y Desarrollo</t>
    </r>
  </si>
  <si>
    <t xml:space="preserve">
Soporte de paso a producción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</si>
  <si>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NC-Proceso de Información,  Innovación y Tecnología
Dirección de Gestión de Innovación y Tecnología 
Subdirección de Soluciones y Desarrollo
</t>
    </r>
  </si>
  <si>
    <t xml:space="preserve">3. Ejecutar el Plan de ejecución continuo de la célula de fiscalización en las distintas épicas asociadas al SI IRIS, efectuando seguimiento al repositorio de HU pendientes de asignación o Backlog de la célula de fiscalización.
</t>
  </si>
  <si>
    <t xml:space="preserve">3.1.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</si>
  <si>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3.1.  Evidencia de reuniones de replaneación o pre planning para identificar Historias de Usuario HU</t>
  </si>
  <si>
    <t xml:space="preserve">
3.2. Ejecutar los Sprint o fases de desarrollo al interior de la célula de Fiscalización.</t>
  </si>
  <si>
    <t xml:space="preserve">
3.2.-  Acta de ejecución del Sprint de la célula de fiscalización.</t>
  </si>
  <si>
    <t xml:space="preserve">3.3. Efectuar las evaluaciones periódicas o review de la célula de fiscalización a fin de identificar las mejoras implementadas y el cambio periódico en el remanente o backlog de la célula de fiscalización. </t>
  </si>
  <si>
    <t xml:space="preserve">
 3.3.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</si>
  <si>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Aduanera
NC-Proceso de Información,  Innovación y Tecnología
Dirección de Gestión de Innovación y Tecnología 
Subdirección de Innovación y Proyectos</t>
    </r>
  </si>
  <si>
    <t xml:space="preserve">
3.4. Divulgar los resultados de cada uno de los Sprint a nivel nacional
</t>
  </si>
  <si>
    <t xml:space="preserve">
Soporte de paso a producción</t>
  </si>
  <si>
    <r>
      <rPr>
        <b/>
        <sz val="12"/>
        <rFont val="Arial"/>
        <family val="2"/>
      </rPr>
      <t>DGF</t>
    </r>
    <r>
      <rPr>
        <sz val="12"/>
        <rFont val="Arial"/>
        <family val="2"/>
      </rPr>
      <t xml:space="preserve">
NC – Subproceso de Fiscalización y Liquidación
Dirección de Gestión de Fiscalización
Subdirección de Fiscalización  Aduanera
NC-Proceso de Información,  Innovación y Tecnología
Dirección de Gestión de Innovación y Tecnología 
Subdirección de Soluciones y Desarrollo
</t>
    </r>
  </si>
  <si>
    <t>4. Generar un esquema de seguimiento trimestral al estado y tipología de los incidentes del SI IRIS reportados a través de los PST ARANDA a nivel nacional que estén pendientes de solución o requieran desarrollos técnicos</t>
  </si>
  <si>
    <t>Trimestralmente verificar los casos reportados por ARANDA versus los casos solucionados del SI IRIS.</t>
  </si>
  <si>
    <t xml:space="preserve">Cantidad de casos solucionados/ cantidad de casos allegados
</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</si>
  <si>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Soluciones y Desarrollo
</t>
    </r>
  </si>
  <si>
    <t>ATI2024-003
H9</t>
  </si>
  <si>
    <r>
      <rPr>
        <b/>
        <sz val="12"/>
        <rFont val="Arial"/>
        <family val="2"/>
      </rPr>
      <t>Hallazgo No. 9 - Deficiencias en la gestión de datos (NC DG Fiscalización y Subdirecciones TAC)</t>
    </r>
    <r>
      <rPr>
        <sz val="12"/>
        <rFont val="Arial"/>
        <family val="2"/>
      </rPr>
      <t xml:space="preserve">
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 Casos no radicados, no encontrados, no reportados o incompletos.
• Insumos de investigación no registrados en la dirección seccional de destino. 
• Imposibilidad de validar la completitud, calidad, oportunidad en la remisión y gestión efectuada por el área receptora.
• Falta de estandarización y parametrización que permita la identificación y ubicación de insumos en los sistemas de información.
• Presentación de casos ante Comité Directivo extemporáneos, según cronogramas establecidos o atemporales en el caso de los formatos FT-1561 o no presentación de éstos ante el comité. 
• Actas de comité sin soportes de las decisiones.
• Falta de control a las decisiones del comité.
• Sistemas informáticos que no facilitan la gestión de información, no cuentan con control de términos, incompletos y desactualizados. 
• Falta de mecanismos de seguridad frente a la custodia y almacenamiento de la información.
Ver en informe de auditoría ATI2024-003 la Tabla No. 7 </t>
    </r>
    <r>
      <rPr>
        <i/>
        <sz val="12"/>
        <rFont val="Arial"/>
        <family val="2"/>
      </rPr>
      <t>Deficiencias en el manejo y control de la información</t>
    </r>
  </si>
  <si>
    <t>1.- Deficiente control por parte de los responsables de la primera línea de defensa en las direcciones seccionales frente al cumplimiento del registro, control y trazabilidad de las gestiones y términos de los seleccionados de acciones de control e insumos de investigación 
2.-insuficiente seguimiento desde la segunda línea de defensa en el nivel central, al no ejercer de manera específica controles de seguimiento a su desarrollo.
3.- Además, falta de un aplicativo o repositorio unificado de estas actuaciones, que garantice el flujo de actividades desde el registro inicial del caso hasta la finalización del expediente o traslado de manera centralizada.</t>
  </si>
  <si>
    <t xml:space="preserve"> Proferir Memorando con lineamientos sobre la inclusión de la información en las nuevas columnas dirigido a las Seccionales y correo de socilización
</t>
  </si>
  <si>
    <t>Memorando y correo de socialialización</t>
  </si>
  <si>
    <t xml:space="preserve">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t>
  </si>
  <si>
    <t xml:space="preserve">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t>
  </si>
  <si>
    <t xml:space="preserve">4. Emitir directriz a los subdirectores de fiscalización  para que en las visitas de Autoevaluación que realicen se revise y haga seguimiento entre otros temas, al uso del Formato 1561. </t>
  </si>
  <si>
    <t xml:space="preserve">4.1. Correo con Directriz </t>
  </si>
  <si>
    <r>
      <rPr>
        <b/>
        <sz val="12"/>
        <rFont val="Arial"/>
        <family val="2"/>
      </rPr>
      <t>DGF</t>
    </r>
    <r>
      <rPr>
        <sz val="12"/>
        <rFont val="Arial"/>
        <family val="2"/>
      </rPr>
      <t xml:space="preserve">
NC – Subproceso de Fiscalización y Liquidación
Dirección de Gestión de Fiscalización
Subdirecciónes de Fiscalización  Aduanera, Tributaria, Cambiaria, internacional y de Apoyo </t>
    </r>
  </si>
  <si>
    <t xml:space="preserve">Cumplimiento de Obligaciones Formales de Usuarios  Aduaneros AOF2015005
H5
Periodo 01/01/2014 a
31/07/2015  </t>
  </si>
  <si>
    <t>AOF2015005</t>
  </si>
  <si>
    <t>1)No se ha dado prioridad para el desarrollo de los sistemas informáticos electrónicos que soporten los procedimientos.
2)Desactualización de la información contenida en las carpetas públicas de la SGRA que son consultadas permanentemente por las Direcciones Seccionales.</t>
  </si>
  <si>
    <t>Definir Estrategia de Digitalización del Proyecto.
NOTA: Reformulación elaborada por cambios normativos de acuerdo a  Decreto 1165 de Junio de 2019 que reemplaza-deroga el Decreto 390 de 2016 y este SIE "RAHC" estaba dentro del Proyecto 390.</t>
  </si>
  <si>
    <t>Estrategia de digitalizacion</t>
  </si>
  <si>
    <r>
      <rPr>
        <b/>
        <sz val="12"/>
        <rFont val="Arial"/>
        <family val="2"/>
      </rPr>
      <t>DGIT</t>
    </r>
    <r>
      <rPr>
        <sz val="12"/>
        <rFont val="Arial"/>
        <family val="2"/>
      </rPr>
      <t xml:space="preserve">
NC - Subproceso Innovación y Tecnología
Dirección de Gestión de Innovación y Tecnología
Subdirección de Innovación y Proyectos
ACTUALIZADO
30112021</t>
    </r>
  </si>
  <si>
    <t>Desarrollar o adquirir la solución tecnológica del Proyecto.
NOTA: Reformulación elaborada por cambios normativos de acuerdo a  Decreto 1165 de Junio de 2019 que reemplaza-deroga el Decreto 390 de 2016 y este SIE "RAHC" estaba dentro del Proyecto 390.</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</si>
  <si>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30112021
20052022</t>
    </r>
  </si>
  <si>
    <t>Iniciar el proyecto con la definición de  los requerimientos funcionales</t>
  </si>
  <si>
    <r>
      <t xml:space="preserve">DGIT
</t>
    </r>
    <r>
      <rPr>
        <sz val="12"/>
        <rFont val="Arial"/>
        <family val="2"/>
      </rPr>
      <t>NC – Subproceso Operación Aduanera
Dirección de Gestión de Aduanas
Subdirección de Registro y Control Aduanero</t>
    </r>
  </si>
  <si>
    <t>Validar requerimientos funcionales</t>
  </si>
  <si>
    <t>Documento de requerimientos funcionales aprobado  V1</t>
  </si>
  <si>
    <r>
      <t xml:space="preserve">DGIT
</t>
    </r>
    <r>
      <rPr>
        <sz val="12"/>
        <rFont val="Arial"/>
        <family val="2"/>
      </rPr>
      <t>NC - Subproceso Innovación y Tecnología
Dirección de Gestión de Innovación y Tecnología
Subdirección de Innovación y Proyectos
Subdirección de Soluciones y Desarrollo</t>
    </r>
  </si>
  <si>
    <r>
      <t xml:space="preserve">DGIT
</t>
    </r>
    <r>
      <rPr>
        <sz val="12"/>
        <rFont val="Arial"/>
        <family val="2"/>
      </rPr>
      <t>NC - Subproceso Innovación y Tecnología
Dirección de Gestión de Innovación y Tecnología
Subdirección de Innovación y Proyectos
Subdirección de Soluciones y Desarrollo
NC – Subproceso Operación Aduanera
Dirección de Gestión de Aduanas
Subdirección de Registro y Control Aduanero</t>
    </r>
  </si>
  <si>
    <r>
      <t xml:space="preserve">DGIT
</t>
    </r>
    <r>
      <rPr>
        <sz val="12"/>
        <rFont val="Arial"/>
        <family val="2"/>
      </rPr>
      <t>NC - Subproceso Innovación y Tecnología
Dirección de Gestión de Innovación y Tecnología
Subdirección de Innovación y Proyectos
Subdirección de Soluciones y Desarrollo
REFORMULADO
30112021
20052022</t>
    </r>
  </si>
  <si>
    <t>Puesta en producción de la solución tecnológica:
a. (01) Un formato información de versión             FT-IIT-2180
b. (01) Un Acta de comité de gestión de Cambios de Tecnología del correspondiente software instalado y en producción</t>
  </si>
  <si>
    <r>
      <t xml:space="preserve">DGIT
</t>
    </r>
    <r>
      <rPr>
        <sz val="12"/>
        <rFont val="Arial"/>
        <family val="2"/>
      </rPr>
      <t>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Aduanero
REFORMULADO
30112021
20052022</t>
    </r>
  </si>
  <si>
    <t>Auditoría a la efectividad de la seguridad y privacidad de la información ASI2018-08
H2
Período
01/07/2016 al 31/08/2018</t>
  </si>
  <si>
    <t>ASI 2018008</t>
  </si>
  <si>
    <r>
      <rPr>
        <b/>
        <sz val="12"/>
        <rFont val="Arial"/>
        <family val="2"/>
      </rPr>
      <t>Falta de gobernabilidad sobre los aplicativos no corporativos de la entidad.</t>
    </r>
    <r>
      <rPr>
        <sz val="12"/>
        <rFont val="Arial"/>
        <family val="2"/>
      </rPr>
      <t xml:space="preserve">
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
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
b) Las bases de datos no presentan bitácora de las transacciones que se realizan a través del aplicativo o directamente a la base de datos, que permita realizar control y análisis sobre los cambios efectuados a los mismos.
c) Las bases de datos sobre las cuales se soportan estos aplicativos, no presentan la robustez , ni seguridad que se requiere para almacenar los datos críticos, tales como Acces, MySQL, Dbase y FoxBase.
Con esta situación, se incumplen los numerales A.8 “Gestión de Activos”, A.9 “Control de Acceso”, A.12.4 “Registro y seguimiento” y A.12.6.1 “Gestión de vulnerabilidades técnicas"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
</t>
    </r>
  </si>
  <si>
    <t>Lo anterior, se presenta por el no reconocimiento de los aplicativos no corporativos bajo la administración de la SGTIT y la falta de política o lineamiento sobre el uso y administración de estos.</t>
  </si>
  <si>
    <t xml:space="preserve">Realizar informes de seguimiento trimestral del cumplimiento a los memorandos 0203 de 2020 y 0213 de 2021. </t>
  </si>
  <si>
    <t>Realizar informes de seguimiento al cumplimiento de los lineamientos de los memorandos 0203 de 2020 y 0213 de 2021.</t>
  </si>
  <si>
    <t>Informes de seguimiento trimestrales</t>
  </si>
  <si>
    <r>
      <rPr>
        <b/>
        <sz val="12"/>
        <rFont val="Arial"/>
        <family val="2"/>
      </rPr>
      <t>DGIT</t>
    </r>
    <r>
      <rPr>
        <sz val="12"/>
        <rFont val="Arial"/>
        <family val="2"/>
      </rPr>
      <t xml:space="preserve">
NC - Subproceso Seguridad de la Información
Oficina de Seguridad de la Información
REFORMULADO
22072020
20102022
ACTUALIZADO
30112021</t>
    </r>
  </si>
  <si>
    <t>Crear repositorios de evidencias por Dirección de Gestión y/o Dirección Seccional del cumplimento de los lineamientos de los memorandos 0203 de 2020 y 0213 de 2021.</t>
  </si>
  <si>
    <t>Repositorios de evidencias de las 17 áreas identificadas, se realizaran 34 reuniones divididas en dos fases o momentos,  en el Inventario de Aplicativos No Corporativos que hacen uso de estas herramientas.</t>
  </si>
  <si>
    <t>34 Repositorios de evidencias con todo tipo de documentación referente al tema, por ejemplo: actas de asistencias a reunión virtual o presencial, correos electrónicos y formatos de la entidad.</t>
  </si>
  <si>
    <r>
      <rPr>
        <b/>
        <sz val="12"/>
        <rFont val="Arial"/>
        <family val="2"/>
      </rPr>
      <t>DGIT</t>
    </r>
    <r>
      <rPr>
        <sz val="12"/>
        <rFont val="Arial"/>
        <family val="2"/>
      </rPr>
      <t xml:space="preserve">
NC - Subproceso Innovación y Tecnología
Dirección de Gestión de Innovación y Tecnología
REFORMULADO
24102022</t>
    </r>
  </si>
  <si>
    <t>Auditoría a la Gestión de Cartera 2024-001
Periodo 01/01/2023 al 30/03/2024</t>
  </si>
  <si>
    <r>
      <rPr>
        <b/>
        <sz val="12"/>
        <rFont val="Arial"/>
        <family val="2"/>
      </rPr>
      <t>Hallazgo No. 7 Manejador de bases de datos (DBMS) sin soporte del proveedor y falta de completitud en el diccionario de datos</t>
    </r>
    <r>
      <rPr>
        <sz val="12"/>
        <rFont val="Arial"/>
        <family val="2"/>
      </rPr>
      <t xml:space="preserve">
Verificada las funcionalidades, características y documentación de los Sistemas de Información de Planeación y Administración de Cartera – SIPAC, Obligación Financiera y aplicativo OBLIGA y los controles que han sido implementados, se evidenció:																				
a. El manejador de la base de datos del Sistema SIPAC y Obligación Financiera opera en una versión antigua y sin soporte del proveedor, en cuanto al "Soporte Premier" y "Soporte Extendido", que impide que se reciban nuevas actualizaciones, correcciones, alertas de seguridad y parches críticos. </t>
    </r>
    <r>
      <rPr>
        <b/>
        <sz val="12"/>
        <rFont val="Arial"/>
        <family val="2"/>
      </rPr>
      <t xml:space="preserve">Dirección de Gestión de Innovación y Tecnología.								</t>
    </r>
    <r>
      <rPr>
        <sz val="12"/>
        <rFont val="Arial"/>
        <family val="2"/>
      </rPr>
      <t xml:space="preserve">
b. El diccionario de la base de datos contiene la descripción de los paquetes, sin embargo, no se describe cada tabla y falta completitud en algunos campos. </t>
    </r>
    <r>
      <rPr>
        <b/>
        <sz val="12"/>
        <rFont val="Arial"/>
        <family val="2"/>
      </rPr>
      <t xml:space="preserve">Dirección de Gestión de Innovación y Tecnología.
</t>
    </r>
    <r>
      <rPr>
        <sz val="12"/>
        <rFont val="Arial"/>
        <family val="2"/>
      </rPr>
      <t xml:space="preserve">
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t>
    </r>
  </si>
  <si>
    <t>Falta de renovaciones tecnológicas y actualización de la meta data en el diccionario de las bases de datos</t>
  </si>
  <si>
    <t xml:space="preserve">Documento de requerimientos funcionales V1 </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</si>
  <si>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</si>
  <si>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t>
    </r>
    <r>
      <rPr>
        <sz val="12"/>
        <rFont val="Arial"/>
        <family val="2"/>
      </rPr>
      <t xml:space="preserve">
NC- Subproceso Innovación y Tecnología
Dirección de Gestión de Innovación y Tecnología
</t>
    </r>
  </si>
  <si>
    <t>Mapa de historias con la priorización funcional de la implementación  V1</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</si>
  <si>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</si>
  <si>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t>
    </r>
    <r>
      <rPr>
        <sz val="12"/>
        <rFont val="Arial"/>
        <family val="2"/>
      </rPr>
      <t xml:space="preserve">
NC- Subproceso Innovación y Tecnología
Dirección de Gestión de Innovación y Tecnología
</t>
    </r>
  </si>
  <si>
    <t>Plan de trabajo aprobado  V1</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</si>
  <si>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</si>
  <si>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</si>
  <si>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Actualizar el diccionario de datos en el repositorio central de Enterprise Architect</t>
  </si>
  <si>
    <t>Habilitar el repositorio y usuario de acceso para los ingenieros que van a realizar la actualización. Revisar el estado actual  y actualizar  la información de cada una de las tablas que hacen parte del sistema de SIPAC en el repositorio central de Enterprise Architec</t>
  </si>
  <si>
    <t>Diccionario de datos actualizado</t>
  </si>
  <si>
    <t>Auditoría a la Gestión en la Administración de Mercancías ADA y BRDP - AAB 2019003
Periodo 01/01/2018 al 15/03/2019
H8</t>
  </si>
  <si>
    <t>AAB 2019003</t>
  </si>
  <si>
    <r>
      <rPr>
        <b/>
        <sz val="12"/>
        <rFont val="Arial"/>
        <family val="2"/>
      </rPr>
      <t xml:space="preserve">Deficiencias para la disposición de bienes recibidos en dación de pago - BRDP
</t>
    </r>
    <r>
      <rPr>
        <sz val="12"/>
        <rFont val="Arial"/>
        <family val="2"/>
      </rPr>
      <t xml:space="preserve">
Analizada la normatividad vigente para la disposición de BRDP y la información de inventarios de las direcciones seccionales se estableció que:
•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
• No existe un procedimiento que garantice la administración oportuna, eficiente y efectiva para la disposición de los BRDP.
•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t>
    </r>
  </si>
  <si>
    <t>•Debido a la ausencia de un procedimiento que garantice la administración y control de los BRDP 
•Insuficiente gestión para la disposición de los mismos.</t>
  </si>
  <si>
    <t xml:space="preserve">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t>
  </si>
  <si>
    <t xml:space="preserve">Valor de los bienes dispuestos en el período / Valor total de los bienes.  </t>
  </si>
  <si>
    <r>
      <rPr>
        <b/>
        <sz val="12"/>
        <rFont val="Arial"/>
        <family val="2"/>
      </rPr>
      <t xml:space="preserve">DGC
</t>
    </r>
    <r>
      <rPr>
        <sz val="12"/>
        <rFont val="Arial"/>
        <family val="2"/>
      </rPr>
      <t>NC - Subproceso Operación Logística 
Dirección de Gestión Corporativa
Subdirección Logística
Coordinación de optimización de Operación Logística
Coordinación de Gestión Social y Comercialización                                   
Coordinación de  Chatarrización y Destrucciones
DS - Subproceso Operación Logística 
Direcciones Seccionales de Impuestos y Aduanas de:
Manizales,Aduanas de Cúcuta, Aduanas de Cali, Pasto
Aduanas de Bogotá 
REFORMULADO 
18032021
20052022
ACTUALIZADO
30112021</t>
    </r>
  </si>
  <si>
    <t xml:space="preserve">Auditoría a la Disposición de mercancías aprehendidas, decomisadas o abandonadas a favor de la Nación - ADA.  ADM2022-002
Periodo: 1/01/2021 - 28/02/2022
H1
</t>
  </si>
  <si>
    <t>ADA.  ADM2022-002</t>
  </si>
  <si>
    <r>
      <rPr>
        <b/>
        <sz val="12"/>
        <rFont val="Arial"/>
        <family val="2"/>
      </rPr>
      <t xml:space="preserve">1. Inoportunidad en la disposición de las mercancías Aprehendidas, Decomisadas o Abandonadas – ADA a favor de la Nación.
</t>
    </r>
    <r>
      <rPr>
        <sz val="12"/>
        <rFont val="Arial"/>
        <family val="2"/>
      </rPr>
      <t xml:space="preserve">
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1.1. Demoras en la disposición de mercancías ADA.  (Ver anexo 1)
a. Dirección Seccional de Aduanas de Cartagena
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
b. Dirección Seccional de Impuestos y Aduanas de Buenaventura
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
1.2. Mercancías ADA que continúan sin disponer (Ver anexo 2)
a. Dirección Seccional de Aduanas de Cartagena 
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
b. Dirección Seccional de Impuestos y Aduanas de Buenaventura
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t>
    </r>
  </si>
  <si>
    <t>Deficiencias en la aplicación de los controles existentes para la oportunidad en la disposición de mercancías ADA a favor de la Nación.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t>
  </si>
  <si>
    <t>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t>
  </si>
  <si>
    <t>Egresos de mercancía</t>
  </si>
  <si>
    <r>
      <rPr>
        <b/>
        <sz val="12"/>
        <rFont val="Arial"/>
        <family val="2"/>
      </rPr>
      <t xml:space="preserve">DGC
</t>
    </r>
    <r>
      <rPr>
        <sz val="12"/>
        <rFont val="Arial"/>
        <family val="2"/>
      </rPr>
      <t>NC - Subproceso Operación Logística</t>
    </r>
    <r>
      <rPr>
        <b/>
        <sz val="12"/>
        <rFont val="Arial"/>
        <family val="2"/>
      </rPr>
      <t xml:space="preserve">
</t>
    </r>
    <r>
      <rPr>
        <sz val="12"/>
        <rFont val="Arial"/>
        <family val="2"/>
      </rPr>
      <t>Subdirección Logística
Coordinación de Gestión Social y Comercialización
Coordinación de Destrucción y Chatarrización, 
DS - Subproceso Operación Logística 
Dirección Seccional de Aduanas de Cartagena
GIT de Operación Logística</t>
    </r>
  </si>
  <si>
    <t>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t>
  </si>
  <si>
    <r>
      <rPr>
        <b/>
        <sz val="12"/>
        <rFont val="Arial"/>
        <family val="2"/>
      </rPr>
      <t xml:space="preserve">DGC
</t>
    </r>
    <r>
      <rPr>
        <sz val="12"/>
        <rFont val="Arial"/>
        <family val="2"/>
      </rPr>
      <t>NC - Subproceso Operación Logística
Subdirección Logística
Coordinación de Gestión Social y Comercialización 
Coordinación de Destrucción y Chatarrización, 
DS - Subproceso Operación Logística
Dirección Seccional de Impuestos y Aduanas de Buenaventura
GIT de Operación Logística</t>
    </r>
  </si>
  <si>
    <t xml:space="preserve">Actualizar del procedimiento PR-ADF-312 </t>
  </si>
  <si>
    <t xml:space="preserve">Publicación del procedimiento PR-ADF-312 </t>
  </si>
  <si>
    <r>
      <rPr>
        <b/>
        <sz val="12"/>
        <rFont val="Arial"/>
        <family val="2"/>
      </rPr>
      <t xml:space="preserve">DGC
</t>
    </r>
    <r>
      <rPr>
        <sz val="12"/>
        <rFont val="Arial"/>
        <family val="2"/>
      </rPr>
      <t xml:space="preserve">NC - Subproceso Operación Logística
Subdirección Logística.
</t>
    </r>
  </si>
  <si>
    <t>AUDITORÍA AL PROCEDIMIENTO DE NOTIFICACIONES AND 2023 002
Periodo: 1/01/2022 - 28/02/2023
H1</t>
  </si>
  <si>
    <t>AND 2023 002</t>
  </si>
  <si>
    <r>
      <rPr>
        <b/>
        <sz val="12"/>
        <rFont val="Arial"/>
        <family val="2"/>
      </rPr>
      <t>Hallazgo No. 1. Deficiencia en el cumplimiento de los términos para notificar mandamientos de pago y resoluciones de seguir adelante la ejecución</t>
    </r>
    <r>
      <rPr>
        <sz val="12"/>
        <rFont val="Arial"/>
        <family val="2"/>
      </rPr>
      <t xml:space="preserve"> – DSIA de Santa Marta y DSI de Cali
1. Realizada la comparación de la información suministrada por la Subdirección de Recaudo (SIPAC) con la entregada por la Coordinación de Correspondencia y Notificaciones (Libro radicador - SI Notificar) a corte 28/02/2023 se identificaron:
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
1.2 61 mandamientos de pago y 23 resoluciones de seguir adelante la ejecución registradas en el aplicativo SIPAC que no habían sido capturadas por el área técnica en el SI-Notificar para iniciar la notificación. DSI de Cali. Ver Anexo H1_1.2 (Responsable Proceso de Cobranzas)
2. Verificados los "informes proceso por acto" generados a través el SI Notificar, de los 145 actos administrativos seleccionados en la muestra, se encontraron 15 mandamientos de pago y 15 resoluciones de seguir adelante la ejecución en estado "Capturado en el área técnica", sin que se surtiera la remisión de estos al GIT de Documentación para iniciar la notificación. DSI de Cali. Ver Anexo H1_2 (Responsable Proceso de Cobranzas) 
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
Adicionalmente, se observó falta de celeridad en el desarrollo de las notificaciones de 11 actos para los cuales transcurren entre 23 y 198 días hábiles entre la fecha de la guía de devolución del correo y la notificación subsidiaria efectiva. Ver anexo H1_3A.
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
Adicionalmente, se observó falta de celeridad en el desarrollo de las notificaciones así:
- 37 actos administrativos en los cuales su notificación por correo electrónico se surte entre 8 y hasta 158 días hábiles después de ser proferidos. Ver anexo H1_4A.
- 28 actos administrativos en los cuales transcurren de 6 a 111 días hábiles entre la devolución al área técnica y la remisión de la planilla solicitando notificación personal al GIT de Documentación. Ver anexo H1_4B.</t>
    </r>
  </si>
  <si>
    <t>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t>
  </si>
  <si>
    <t>Notificar los 2 mandamientos de pago y 8 resoluciones de seguir adelante la ejecución registradas en el aplicativo SIPAC, actos administrativos que no habian sido capturados en el area tecnica  que se encuentran pendientes por finalizar su proceso de notificación.</t>
  </si>
  <si>
    <t xml:space="preserve">Lista de Actos administrativos  notificados con constancia de notificación  e informe en pdf del cumplimiento del proceso de  las notificaciones en el SI Notificar </t>
  </si>
  <si>
    <r>
      <rPr>
        <b/>
        <sz val="12"/>
        <rFont val="Arial"/>
        <family val="2"/>
      </rPr>
      <t>DGC</t>
    </r>
    <r>
      <rPr>
        <sz val="12"/>
        <rFont val="Arial"/>
        <family val="2"/>
      </rPr>
      <t xml:space="preserve">
DS – Subproceso Administración de Cartera
Dirección Seccional de Impuestos y Aduanas de Santa Marta
División de Recaudo y Cobranzas.
DS - Subproceso de Recursos Administrativos
Dirección Seccional de Impuestos y Aduanas de Santa Marta
GIT Documentación
ELABORACIÓN (dd/mm/aaaa)
23/08/2023</t>
    </r>
  </si>
  <si>
    <t xml:space="preserve">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t>
  </si>
  <si>
    <t xml:space="preserve">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t>
  </si>
  <si>
    <r>
      <rPr>
        <b/>
        <sz val="12"/>
        <rFont val="Arial"/>
        <family val="2"/>
      </rPr>
      <t>DGC</t>
    </r>
    <r>
      <rPr>
        <sz val="12"/>
        <rFont val="Arial"/>
        <family val="2"/>
      </rPr>
      <t xml:space="preserve">
DS- Subproceso Administración de Cartera.                
Dirección Seccional de Impuestos y Aduanas de Santa Marta
División de Recaudo y Cobranzas                     
DS- Subproceso de Recursos Administrativos.          
Dirección Seccional de Impuestos y Aduanas de Santa Marta
GIT Documentación
ELABORACIÓN (dd/mm/aaaa)
23/08/2023</t>
    </r>
  </si>
  <si>
    <t>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"Capturado en el área técnica", seleccionados de la base que no se habian remitido al GIT Documentación que se encuentran pendientes por finalizar su proceso de notificación.</t>
  </si>
  <si>
    <t>Lista de Actos administrativos notificados con constancia de notificación e informe en pdf del cumplimiento del proceso de las notificaciones en el SI Notificar</t>
  </si>
  <si>
    <r>
      <rPr>
        <b/>
        <sz val="12"/>
        <rFont val="Arial"/>
        <family val="2"/>
      </rPr>
      <t>DGC</t>
    </r>
    <r>
      <rPr>
        <sz val="12"/>
        <rFont val="Arial"/>
        <family val="2"/>
      </rPr>
      <t xml:space="preserve">
DS- Subproceso Administración de Cartera
Dirección Seccional de Impuestos de Cali
División de Recaudo y Cobranzas                     
DS- Subproceso de Recursos Administrativos
Dirección Seccional de Impuestos de Cali
GIT Documentación
ELABORACIÓN (dd/mm/aaaa)
23/08/2023</t>
    </r>
  </si>
  <si>
    <t xml:space="preserve">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t>
  </si>
  <si>
    <r>
      <rPr>
        <b/>
        <sz val="12"/>
        <rFont val="Arial"/>
        <family val="2"/>
      </rPr>
      <t>DGC</t>
    </r>
    <r>
      <rPr>
        <sz val="12"/>
        <rFont val="Arial"/>
        <family val="2"/>
      </rPr>
      <t xml:space="preserve">
DS – Subproceso Administración de Cartera
Dirección Seccional de Impuestos CALI
División de Recaudo y Cobranzas
DS - Subproceso de Recursos Administrativos 
Dirección Seccional de Impuestos CALI
GIT Documentación
ELABORACIÓN (dd/mm/aaaa)
23/08/2023</t>
    </r>
  </si>
  <si>
    <t>Actualizar el Instructivo  0035 "Seguimiento en el aplicativo Notificar y SINOT", para la optimización de los autocontroles que permitan el seguimiento y culminación del trámite en el Aplicativo notificar y SINOT.</t>
  </si>
  <si>
    <t>Publicación del instructivo en el Listado Maestro de Documentos</t>
  </si>
  <si>
    <r>
      <rPr>
        <b/>
        <sz val="12"/>
        <rFont val="Arial"/>
        <family val="2"/>
      </rPr>
      <t>DGC</t>
    </r>
    <r>
      <rPr>
        <sz val="12"/>
        <rFont val="Arial"/>
        <family val="2"/>
      </rPr>
      <t xml:space="preserve">
NC – Subproceso Recursos Administrativos
Dirección de Gestión Corporativa
Subdirección Administrativa
ELABORACIÓN (dd/mm/aaaa)
23/08/2023</t>
    </r>
  </si>
  <si>
    <r>
      <t>Socializar el Instructivo  0035 "</t>
    </r>
    <r>
      <rPr>
        <i/>
        <sz val="12"/>
        <rFont val="Arial"/>
        <family val="2"/>
      </rPr>
      <t>Seguimiento en el aplicativo Notificar y SINOT</t>
    </r>
    <r>
      <rPr>
        <sz val="12"/>
        <rFont val="Arial"/>
        <family val="2"/>
      </rPr>
      <t>" mediante  capacitación dirigida a las áreas de Documentación o quien haga sus veces a nivel nacional, una vez el mismo se encuentre actualizado y publicado en el Listado Maestro de Documentos</t>
    </r>
  </si>
  <si>
    <t>Lista de asistencia a capacitación virtual o link de video</t>
  </si>
  <si>
    <t>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t>
  </si>
  <si>
    <t>Tip publicado</t>
  </si>
  <si>
    <t>Implantar el  Sistema SINOT a Nivel Nacional</t>
  </si>
  <si>
    <t>Reporte consolidado  generado a través del SINOT, donde se evidencia las direcciones Seccionales donde fue implementado</t>
  </si>
  <si>
    <t>AUDITORÍA AL PROCEDIMIENTO DE NOTIFICACIONES AND 2023 002
Periodo: 1/01/2022 - 28/02/2023
H7</t>
  </si>
  <si>
    <r>
      <rPr>
        <b/>
        <sz val="12"/>
        <rFont val="Arial"/>
        <family val="2"/>
      </rPr>
      <t>Hallazgo No. 7. Deficiencia en la generación y/o archivo de soportes de notificación</t>
    </r>
    <r>
      <rPr>
        <sz val="12"/>
        <rFont val="Arial"/>
        <family val="2"/>
      </rPr>
      <t xml:space="preserve"> - DSIA de Santa Marta y DSI de Cali
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
1. Respecto a 18 mandamientos de pago y 13 resoluciones de seguir adelante la ejecución, no se encontró la completitud de los soportes de notificación y/o las certificaciones generadas en el SI Notificar. DSIA de Santa Marta. Ver Anexo H7_1
2. Para 22 resoluciones de devolución y/o compensación o autos inadmisorios de devoluciones con notificación subsidiaria, no se había realizado la debida conformación de los expedientes híbridos. DSIA de Santa Marta. Ver Anexo H7_2.
3. En 126 expedientes asociados a 126 actas de aprehensión, no se encontró la certificación de la notificación y/o publicación de los actos administrativos generada por el aplicativo Notificar. DSIA de Santa Marta. Ver Anexo H7_3.
4. Respecto a 29 mandamientos de pago y 12 resoluciones de seguir adelante la ejecución, no se encontró la completitud de los soportes de notificación y/o las certificaciones generadas en el SI Notificar. DSI de Cali. Ver Anexo H7_4.
5. Para 29 resoluciones de devolución y/o compensación o autos inadmisorios de devoluciones con notificación subsidiaria, no se había realizado la debida conformación de los expedientes híbridos. DSI de Cali. Ver Anexo H7_5</t>
    </r>
  </si>
  <si>
    <t>Debido a deficiente autocontrol y seguimiento a los procedimientos PR-ADF-159, PR-COT-0270, PR-COT-0124 y PR-COA-0396, por parte de los funcionarios con competencia para ejecutar y para notificar, comunicar y/o publicar</t>
  </si>
  <si>
    <t>Capacitar en el tema de Conformar expedientes a los funcionarios que desarrollan funciones en el subproceso de Devoluciones, Instructivo "MANEJO DE LOS ARCHIVOS EN LA UAE DIAN" IN-ADF-0132.</t>
  </si>
  <si>
    <t>Formato FT-TAH-1722 diligenciado</t>
  </si>
  <si>
    <r>
      <rPr>
        <b/>
        <sz val="12"/>
        <rFont val="Arial"/>
        <family val="2"/>
      </rPr>
      <t>DGC</t>
    </r>
    <r>
      <rPr>
        <sz val="12"/>
        <rFont val="Arial"/>
        <family val="2"/>
      </rPr>
      <t xml:space="preserve">
DS - Subproceso de Recaudo y Devoluciones
Dirección Seccional de Impuestos y Aduanas de Santa Marta
División de Recaudo y Cobranzas
DS - Subproceso Recursos Administrativos
Dirección Seccional de Impuestos y Aduanas de Santa Marta
División Administrativa y Financiera
GIT Documentación
DS - Subproceso de Recaudo y Devoluciones
Dirección Seccional de Impuestos de Cali
División de Recaudo y Cobranzas
DS - Subproceso Recursos Administrativos
Dirección Seccional de Impuestos de Cali
GIT Documentación
ELABORACIÓN (dd/mm/aaaa)
23/08/2023</t>
    </r>
  </si>
  <si>
    <t>Realizar seguimiento mensual a la conformación de expedientes que contengan los documentos de las notificaciones y ejecutoria  a los expedientes que ya hayan finalizado el mes anterior, a una muestra del 20% de estos.</t>
  </si>
  <si>
    <t>Informe mensual del seguimiento de la muestra de los expedientes que ya hayan finalizado el mes anterior de conformidad con el procedimiento, verificando que el expediente cumpla con lo establecido al instructivo IN-ADF-0132.</t>
  </si>
  <si>
    <r>
      <rPr>
        <b/>
        <sz val="12"/>
        <rFont val="Arial"/>
        <family val="2"/>
      </rPr>
      <t>DGC</t>
    </r>
    <r>
      <rPr>
        <sz val="12"/>
        <rFont val="Arial"/>
        <family val="2"/>
      </rPr>
      <t xml:space="preserve">
DS - Subproceso de Recaudo y Devoluciones
Dirección Seccional de Impuestos y Aduanas de Santa Marta
División de Recaudo y Cobranzas
DS - Subproceso de Recaudo y Devoluciones
Dirección Seccional de Impuestos de Cali
División de Recaudo y Cobranzas
ELABORACIÓN (dd/mm/aaaa)
23/08/2023</t>
    </r>
  </si>
  <si>
    <t>Conformar los expedientes de cobro respecto de 18 mandamientos de pago y 13 resoluciones de seguir adelante la ejecución que no se encontró la completitud de los soportes  de notifiación y/o certificaciones  generadas por el SI Notificar. De acuerdo con Anexo H7_1</t>
  </si>
  <si>
    <t xml:space="preserve">Informe de los casos verificados vs cumplimiento de la notificación y su inclusión en el expediente, archivo PDF debidamente firmado por el jefe de División de Cobranzas.          </t>
  </si>
  <si>
    <r>
      <rPr>
        <b/>
        <sz val="12"/>
        <rFont val="Arial"/>
        <family val="2"/>
      </rPr>
      <t>DGC</t>
    </r>
    <r>
      <rPr>
        <sz val="12"/>
        <rFont val="Arial"/>
        <family val="2"/>
      </rPr>
      <t xml:space="preserve">
DS -Subproceso Administración de Cartera
Dirección Seccional de Impuestos y Aduanas de Santa Marta
División de Recaudo y Cobranzas
ELABORACIÓN (dd/mm/aaaa)
23/08/2023</t>
    </r>
  </si>
  <si>
    <t>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t>
  </si>
  <si>
    <r>
      <rPr>
        <b/>
        <sz val="12"/>
        <rFont val="Arial"/>
        <family val="2"/>
      </rPr>
      <t>DGC</t>
    </r>
    <r>
      <rPr>
        <sz val="12"/>
        <rFont val="Arial"/>
        <family val="2"/>
      </rPr>
      <t xml:space="preserve">
DS -Subproceso Administración de Cartera
Dirección Seccional de Impuestos de Cali
División de Recaudo y Cobranzas
ELABORACIÓN (dd/mm/aaaa)
23/08/2023</t>
    </r>
  </si>
  <si>
    <t>Realizar seguimiento mensual en una muestra aleatoria del 12% de la conformación de los expedientes de cobro en SIPAC con mandamientos de pago y resoluciones de seguir adelante la ejecución</t>
  </si>
  <si>
    <t xml:space="preserve">Informe mensual de la conformacion segun  el IN ADF 132 , en archivo PDF con fecha cierta, indicando el objetivo, metodología, selección de la muestra, resultados y conclusiones, debidamente firmado por el jefe de División de Cobranzas </t>
  </si>
  <si>
    <t>Verificar y controlar la conformacion de los expedientes con unidades documentales físicas y digitales (hibridas) con los soportes de notificación subsidiaria de las resoluciones de devolución y/o compensación o autos inadmisorios de la base relacionada en el anexo H7_5</t>
  </si>
  <si>
    <t>Informe de los casos verificados vs cumplimiento del PR ADF 159 e IN ADF 132 y en archivo PDFcon fecha cierta, indicando el objetivo, metodología, selección de la muestra, resultados y conclusiones, debidamente firmado por el jefe de División de Cobranzas</t>
  </si>
  <si>
    <r>
      <rPr>
        <b/>
        <sz val="12"/>
        <rFont val="Arial"/>
        <family val="2"/>
      </rPr>
      <t>DGC</t>
    </r>
    <r>
      <rPr>
        <sz val="12"/>
        <rFont val="Arial"/>
        <family val="2"/>
      </rPr>
      <t xml:space="preserve">
DS - Subproceso de Recaudo y Devoluciones
Dirección Seccional de Impuestos de Cali.
División de Recaudo y Cobranzas
ELABORACIÓN (dd/mm/aaaa)
23/08/2023</t>
    </r>
  </si>
  <si>
    <t>Realizar seguimiento mensual con una muestra aleatoria del 20% de la conformación de los expedientes hibridos que requieren de notificacion subsidiaria de las resoluciones de devolución y/o compensación o autos inadmisorios.</t>
  </si>
  <si>
    <t xml:space="preserve">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t>
  </si>
  <si>
    <r>
      <rPr>
        <b/>
        <sz val="12"/>
        <rFont val="Arial"/>
        <family val="2"/>
      </rPr>
      <t>DGC</t>
    </r>
    <r>
      <rPr>
        <sz val="12"/>
        <rFont val="Arial"/>
        <family val="2"/>
      </rPr>
      <t xml:space="preserve">
DS – Subproceso Recaudo y Devoluciones
Dirección Seccional de Impuestos y Aduanas de Santa Marta
División de Recaudo y Cobranzas.
DS - Subproceso Recaudo y Devoluciones
Dirección Seccional de Impuestos de Cali
División de Recaudo y Cobranzas
ELABORACIÓN (dd/mm/aaaa)
23/08/2023</t>
    </r>
  </si>
  <si>
    <t>Implementar Sistema  SINOT" por contener repositorios virtuales para consulta de los soportes por acto administrativo</t>
  </si>
  <si>
    <r>
      <rPr>
        <b/>
        <sz val="12"/>
        <rFont val="Arial"/>
        <family val="2"/>
      </rPr>
      <t>DGC</t>
    </r>
    <r>
      <rPr>
        <sz val="12"/>
        <rFont val="Arial"/>
        <family val="2"/>
      </rPr>
      <t xml:space="preserve">
NC - Subproceso Recursos Administrativos
Dirección de Gestión Corporativa
Subdirección Administrativa
ELABORACIÓN (dd/mm/aaaa)
23/08/2023</t>
    </r>
  </si>
  <si>
    <t xml:space="preserve"> Auditoría a la Contratación de la DIAN - ACD 2023-006
H1</t>
  </si>
  <si>
    <t>ACD 2023-006</t>
  </si>
  <si>
    <r>
      <rPr>
        <b/>
        <sz val="12"/>
        <rFont val="Arial"/>
        <family val="2"/>
      </rPr>
      <t xml:space="preserve">Hallazgo No. 1 Deficiencias en la planeación y ejecución del contrato No. 00-087-2022 Laboratorio Aduanero – Nivel Central. (D)
Subdirección de Laboratorio Aduanero, Subdirección de Compras y Contratos
</t>
    </r>
    <r>
      <rPr>
        <sz val="12"/>
        <rFont val="Arial"/>
        <family val="2"/>
      </rPr>
      <t xml:space="preserve">
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
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
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
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
d. Informes periódicos de supervisión que no cumplen con la periodicidad establecida, el último informe del mes de noviembre del 2022 se elaboró el 15/08/2023, después del levantamiento de la suspensión del contrato.
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
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t>
    </r>
  </si>
  <si>
    <t>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t>
  </si>
  <si>
    <t>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t>
  </si>
  <si>
    <t xml:space="preserve">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t>
  </si>
  <si>
    <t xml:space="preserve">Actas de asistencia a jornadas de actualización </t>
  </si>
  <si>
    <r>
      <rPr>
        <b/>
        <sz val="12"/>
        <rFont val="Arial"/>
        <family val="2"/>
      </rPr>
      <t>DGC</t>
    </r>
    <r>
      <rPr>
        <sz val="12"/>
        <rFont val="Arial"/>
        <family val="2"/>
      </rPr>
      <t xml:space="preserve">
NC - Subproceso Compras y Contratos
Dirección de Gestión Corporativa
Subdirección de Compras y Contratos 
ELABORACIÓN 
18/01/2024</t>
    </r>
  </si>
  <si>
    <t>Elaborar y divulgar tips relacionados la planeación contractual</t>
  </si>
  <si>
    <t xml:space="preserve">Publicación trimestral de Tips en los canales de difusión de comunicación interna de la Entidad, recordando aspectos escenciales sobre planeación contractual. </t>
  </si>
  <si>
    <t xml:space="preserve"> Auditoría a la Contratación de la DIAN - ACD 2023-006
H2</t>
  </si>
  <si>
    <r>
      <t xml:space="preserve">Hallazgo No. 2 Deficiencias en la aplicación de las reglas establecidas en el pliego de condiciones en la subasta pública presencial No. SAEBSU-00-002-2023
Subdirección de Compras y Contratos
</t>
    </r>
    <r>
      <rPr>
        <sz val="12"/>
        <rFont val="Arial"/>
        <family val="2"/>
      </rPr>
      <t>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
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
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t>
    </r>
    <r>
      <rPr>
        <b/>
        <sz val="12"/>
        <rFont val="Arial"/>
        <family val="2"/>
      </rPr>
      <t xml:space="preserve"> </t>
    </r>
    <r>
      <rPr>
        <sz val="12"/>
        <rFont val="Arial"/>
        <family val="2"/>
      </rPr>
      <t>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
De otra parte, en el numeral 7.1 se indica que “se tomará como definitiva la Oferta económica inicial presentada por el Oferente Habilitado que no presentó lances en la Subasta Pública”, lo cual no guarda relación con las reglas establecidas.</t>
    </r>
    <r>
      <rPr>
        <b/>
        <sz val="12"/>
        <rFont val="Arial"/>
        <family val="2"/>
      </rPr>
      <t xml:space="preserve">
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t>
    </r>
  </si>
  <si>
    <t>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t>
  </si>
  <si>
    <t>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t>
  </si>
  <si>
    <t xml:space="preserve">Actualizar el modelo de  pliego de condiciones para que las reglas de las subastas presenciales sean ajustadas al proceso de selección que corresponda.  </t>
  </si>
  <si>
    <t>Modelo de pliego de condiciones ajustado y socializado por correo electrónico con los funcionarios de compras y contratos.</t>
  </si>
  <si>
    <t xml:space="preserve"> Auditoría a la Contratación de la DIAN - ACD 2023-006
H3</t>
  </si>
  <si>
    <r>
      <rPr>
        <b/>
        <sz val="12"/>
        <rFont val="Arial"/>
        <family val="2"/>
      </rPr>
      <t>Hallazgo No. 3 Deficiencias en la identificación, tratamiento y monitoreo de riesgos de las matrices de riesgos de los contratos.
Subdirección de Compras y Contratos y Dirección Seccional de Aduanas de Cúcuta</t>
    </r>
    <r>
      <rPr>
        <sz val="12"/>
        <rFont val="Arial"/>
        <family val="2"/>
      </rPr>
      <t xml:space="preserve">
Verificada la identificación, monitoreo y seguimiento realizado a los riesgos contenidos en la matriz del proceso contractual y el plan de tratamiento de estos; así como, la inclusión del resultado del monitoreo en los informes periódicos de supervisión se evidenció que:
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"Por tratarse de Contratos de Arrendamientos no aplica Matriz de Riesgos basados en el Análisis de Riesgo realizado en los estudios previos".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
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t>
    </r>
  </si>
  <si>
    <t>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t>
  </si>
  <si>
    <t>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t>
  </si>
  <si>
    <t xml:space="preserve">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t>
  </si>
  <si>
    <t xml:space="preserve"> Auditoría a la Contratación de la DIAN - ACD 2023-006
H4</t>
  </si>
  <si>
    <r>
      <rPr>
        <b/>
        <sz val="12"/>
        <rFont val="Arial"/>
        <family val="2"/>
      </rPr>
      <t>Hallazgo No.4 Inoportunidad de la Liquidación de contratos y el cierre de expedientes electrónicos en SECOP II
Subdirección de Compras y Contratos y Dirección Seccional de Aduanas de Cúcuta</t>
    </r>
    <r>
      <rPr>
        <sz val="12"/>
        <rFont val="Arial"/>
        <family val="2"/>
      </rPr>
      <t xml:space="preserve">
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
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 sobre los cuales se expone a la entidad al riesgo de pérdida de competencia para liquidar los contratos.
Nivel Central: 00-127-2022, 00-103-2022, 00-069-2022, 00-086-2022, 00-112-2022, 00-125-2022, DSA Cúcuta: 89-017-2022, 89-011-2022, 89-007-2022, 89-002-2022, 89-006-2022, 89-004-2022, 89-019-2022, 89-013-2022, 89-009-2022, 89-014-2022, 89-003-2022, 89-018-2022, 89-012-2022, 89-008-2022.
De igual forma, contratos donde la entidad perdió competencia para efectuar la liquidación dado el vencimiento de términos para efectuar el trámite. Nivel Central: 00-167-2017, 00-129-2018, 00-123-2017.
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
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t>
    </r>
  </si>
  <si>
    <t>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t>
  </si>
  <si>
    <t>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t>
  </si>
  <si>
    <t xml:space="preserve">Adelantar visitas aleatorias a las Seccionales donde se evidencie mayor dificultad en los procesos de liquidación contractual y cargue de información al SECOP.
En estas visitas se reiterará el Abece del proceso de Supervisión o Interventoria en un Contrato Estatal, el cual fue dado a conocer a los supervisores el pasado mes de agosto de 2023. 
</t>
  </si>
  <si>
    <t xml:space="preserve">Emitir alertas dirigidas a los supervisores respecto de la obligatoriedad en el cumplimiento de las activudades pendientes a la finalización del contrato que se encuentren supervisando. (informe final de supervisión, proyectos de actas de liquidación y actas de cierre) 
</t>
  </si>
  <si>
    <t>Correos electronicos enviados a los supervisores</t>
  </si>
  <si>
    <t xml:space="preserve"> Auditoría a la Contratación de la DIAN - ACD 2023-006
H5</t>
  </si>
  <si>
    <r>
      <rPr>
        <b/>
        <sz val="12"/>
        <rFont val="Arial"/>
        <family val="2"/>
      </rPr>
      <t>Hallazgo No.5 Deficiencias en el contenido y periodicidad de los informes de supervisión e inoportunidad en la publicación en SECOP II y en el cumplimiento de los requisitos de ejecución de los contratos.
Subdirección de Compras y Contratos y Dirección Seccional de Aduanas de Cúcuta</t>
    </r>
    <r>
      <rPr>
        <sz val="12"/>
        <rFont val="Arial"/>
        <family val="2"/>
      </rPr>
      <t xml:space="preserve">
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
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
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
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
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
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
Las situaciones relacionadas con las deficiencias en la supervisión y la publicación de informes en la plataforma SECOP ll son reiterativas tal y como se observa en el informe de auditoría de esta Oficina de Control Interno en la vigencia 2022.
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t>
    </r>
  </si>
  <si>
    <t>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t>
  </si>
  <si>
    <t>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t>
  </si>
  <si>
    <t xml:space="preserve">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
</t>
  </si>
  <si>
    <t>AUDITORIA A LA GESTIÓN DOCUMENTAL AGD 2024 004
H1</t>
  </si>
  <si>
    <t>AGD 2024 004</t>
  </si>
  <si>
    <r>
      <rPr>
        <b/>
        <sz val="12"/>
        <rFont val="Arial"/>
        <family val="2"/>
      </rPr>
      <t>Hallazgo 1. Vulnerabilidad y deficiencia en el control y administración de los flujos de información de las Soluciones Tecnológicas y los Roles relacionados con la Gestión Documental de la Entidad.</t>
    </r>
    <r>
      <rPr>
        <sz val="12"/>
        <rFont val="Arial"/>
        <family val="2"/>
      </rPr>
      <t xml:space="preserve">
Verificado el Anexo “Roles de las soluciones tecnológicas V3” del proceso de Información, Innovación y Tecnología, publicado en la Diannet en el listado maestro de documentos de la Entidad en relación con la Gestión Documental y confrontado con el "Concepto Técnico Herramienta SGDIAN - Gestión Documental de septiembre 30 de 2022" de la Dirección de Gestión de Innovación y Tecnología se estableció lo siguiente:
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
2. Ambigüedad y no coherencia en la información reportada en el Anexo “Roles de las soluciones tecnológicas V3”, con relación al inventario de las soluciones tecnológicas, estado de estas y sus roles, así:  
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
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t>
    </r>
  </si>
  <si>
    <t>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t>
  </si>
  <si>
    <t>1. Adquisicion de una nueva herramienta tecnologica para soportar las diferentes etapas de la gestion  documental.</t>
  </si>
  <si>
    <r>
      <rPr>
        <b/>
        <sz val="12"/>
        <rFont val="Arial"/>
        <family val="2"/>
      </rPr>
      <t xml:space="preserve">DGC
</t>
    </r>
    <r>
      <rPr>
        <sz val="12"/>
        <rFont val="Arial"/>
        <family val="2"/>
      </rPr>
      <t xml:space="preserve">NC - Subproceso Innovación y Tecnología
Subdirección de Soluciones y Desarrollo 
Subdirección de Innovación y Proyectos
</t>
    </r>
    <r>
      <rPr>
        <b/>
        <sz val="12"/>
        <rFont val="Arial"/>
        <family val="2"/>
      </rPr>
      <t xml:space="preserve">
</t>
    </r>
    <r>
      <rPr>
        <sz val="12"/>
        <rFont val="Arial"/>
        <family val="2"/>
      </rPr>
      <t>NC - Subproceso Recursos Administrativos
Direción de Gestión Corporativa</t>
    </r>
  </si>
  <si>
    <t xml:space="preserve">Plan de trabajo de
implementación de la solución
tecnológica. </t>
  </si>
  <si>
    <t>Puesta en producción de la solución tecnológica: 
a. (01) Un formato información de versión FT-IIT-1851.
b) (01) Un formato de Aceptación de Pruebas funcionales y salida a producción 
FT-IIT-2180
b. (01) Un Acta de comité de gestión de Cambios de Tecnología del correspondiente software instalado y en producción</t>
  </si>
  <si>
    <t>Documento con la solicitud de retiro del sistema SGDIAN del inventario de las soluciones tecnológicas.
Documento de solicitud de retiro de la placa del sistema SGDIAN del inventario de activos de la DIAN.</t>
  </si>
  <si>
    <r>
      <rPr>
        <b/>
        <sz val="12"/>
        <rFont val="Arial"/>
        <family val="2"/>
      </rPr>
      <t>DGC</t>
    </r>
    <r>
      <rPr>
        <sz val="12"/>
        <rFont val="Arial"/>
        <family val="2"/>
      </rPr>
      <t xml:space="preserve">
NC - Subproceso Innovación y Tecnología
Subdirección de Soluciones y Desarrollo 
Coordinación de Soporte Técnico al Usuario
NC - Subproceso Recursos Administrativos
Subdirección Administrativa
Coordinación de Correspondencia y Notificaciones</t>
    </r>
  </si>
  <si>
    <t>Anexo de Roles actualizado y publicado</t>
  </si>
  <si>
    <r>
      <rPr>
        <b/>
        <sz val="12"/>
        <rFont val="Arial"/>
        <family val="2"/>
      </rPr>
      <t>DGC</t>
    </r>
    <r>
      <rPr>
        <sz val="12"/>
        <rFont val="Arial"/>
        <family val="2"/>
      </rPr>
      <t xml:space="preserve">
NC - Subproceso Innovación y Tecnología
Subdirección de Soluciones y Desarrollo 
Coordinación de Soporte Técnico al Usuario</t>
    </r>
  </si>
  <si>
    <t>Auditoría a la Radicación y Trámite de Quejas Disciplinarias ATD 2024-005</t>
  </si>
  <si>
    <r>
      <t xml:space="preserve">Hallazgo No. 1. Deficiencias en la gestión, trámite y evaluación de las quejas y/o noticias disciplinarias. </t>
    </r>
    <r>
      <rPr>
        <sz val="12"/>
        <rFont val="Arial"/>
        <family val="2"/>
      </rPr>
      <t xml:space="preserve">
De una muestra de 81 quejas o noticias disciplinarias recibidas en la Subdirección de Asuntos Disciplinarios y radicadas en VIGIA entre el 01/01/2023 al 30/06/2024 se evidenció que:
1.1  	En 24 casos, se presentó dilación para emitir el auto con el que se evaluó la noticia disciplinaria, entre 30 a 179 días hábiles desde su recepción. (Anexo 1)
1.2	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
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
1.3	En 43 casos transcurrieron entre 34 a 165 días hábiles desde la recepción de la noticia disciplinaria en la Subdirección de Asuntos Disciplinarios hasta la expedición del auto de Indagación Previa. Así mismo, se identificó que: (Anexo 2)
• 	En un expediente, había operado la caducidad de la acción disciplinaria incluso al momento de recibir la noticia; sin embargo, se ordenó la apertura de Indagación Previa. (Anexo 3)
•	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
•	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
1.4  	En ocho expedientes transcurrieron entre 65 a 123 días hábiles para evaluar la noticia disciplinaria desde su recepción hasta la expedición del auto con el que se dio inicio a la actuación mediante apertura de Investigación Disciplinaria. (Anexo 4)
1.5   	En dos expedientes transcurrieron más de cinco y seis meses desde la recepción de la noticia disciplinaria en la Subdirección de Asuntos Disciplinarios hasta la expedición del auto que ordenó su acumulación a otro expediente o actuación en curso. (Anexo 5)
</t>
    </r>
  </si>
  <si>
    <t>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t>
  </si>
  <si>
    <t xml:space="preserve">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
</t>
  </si>
  <si>
    <t>Documento de lineamiento</t>
  </si>
  <si>
    <r>
      <rPr>
        <b/>
        <sz val="12"/>
        <rFont val="Arial"/>
        <family val="2"/>
      </rPr>
      <t>DGC</t>
    </r>
    <r>
      <rPr>
        <sz val="12"/>
        <rFont val="Arial"/>
        <family val="2"/>
      </rPr>
      <t xml:space="preserve">
Dirección de Gestión Corporativa
Subdirección de Asuntos Disciplinarios
Coordinación de Instrucción </t>
    </r>
  </si>
  <si>
    <t xml:space="preserve">Efectuar seguimiento a la implementación y cumplimiento del lineamiento interno.  El primer informe incluirá el reporte de gestión de las quejas disciplinarias que al momento de la auditoría estaban pendientes de cumplir el direccionamiento dispuesto. </t>
  </si>
  <si>
    <t xml:space="preserve">Informe de seguimiento mensual </t>
  </si>
  <si>
    <t>Efectuar, para la vigencia 2025, sensibilización a los Jefes de área y demás personal de la entidad sobre la importancia que reviste la presentación de los informes con incidencia disciplinaria, una vez se tenga conocimiento de la situación irregular.</t>
  </si>
  <si>
    <t>Publicaciones</t>
  </si>
  <si>
    <r>
      <t xml:space="preserve">Hallazgo No. 2. Deficiencias en la gestión de comunicación y notificación de actos administrativos proferidos en la etapa de instrucción disciplinaria.
</t>
    </r>
    <r>
      <rPr>
        <sz val="12"/>
        <rFont val="Arial"/>
        <family val="2"/>
      </rPr>
      <t xml:space="preserve">De una muestra de 68 expedientes, asociados a 70 quejas recibidas entre el 01/01/2023 a 30/06/2024 se identificaron deficiencias en la gestión de comunicación y notificación de actos administrativos, así:
</t>
    </r>
    <r>
      <rPr>
        <b/>
        <sz val="12"/>
        <rFont val="Arial"/>
        <family val="2"/>
      </rPr>
      <t>2.1</t>
    </r>
    <r>
      <rPr>
        <sz val="12"/>
        <rFont val="Arial"/>
        <family val="2"/>
      </rPr>
      <t xml:space="preserve">	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
</t>
    </r>
    <r>
      <rPr>
        <b/>
        <sz val="12"/>
        <rFont val="Arial"/>
        <family val="2"/>
      </rPr>
      <t xml:space="preserve">2.2  </t>
    </r>
    <r>
      <rPr>
        <sz val="12"/>
        <rFont val="Arial"/>
        <family val="2"/>
      </rPr>
      <t xml:space="preserve">	En dos expedientes no se dio cumplimiento a la comunicación del auto de terminación y archivo al quejoso, limitando la posibilidad de recurrir esta decisión. (Anexo 7).
</t>
    </r>
    <r>
      <rPr>
        <b/>
        <sz val="12"/>
        <rFont val="Arial"/>
        <family val="2"/>
      </rPr>
      <t>2.3</t>
    </r>
    <r>
      <rPr>
        <sz val="12"/>
        <rFont val="Arial"/>
        <family val="2"/>
      </rPr>
      <t xml:space="preserve">	  Se observaron deficiencias y dilación en las gestiones para la notificación de actos proferidos en la etapa de instrucción disciplinaria, así:
•	Para cuatro expedientes, el envío de los autos y documentos para efectuar la notificación a través de comisionado se realizó habiendo transcurrido entre 16 y 17 días hábiles posteriores a la expedición de los autos de Investigación Disciplinaria. (Anexo 8)
•	En un expediente reposa notificación del auto de Investigación Disciplinaria realizada por la Dirección Seccional de Aduanas de Barranquilla, no obstante, en el expediente no reposa el auto o soporte mediante el cual se comisionó para tal efecto. (Anexo 8)
•	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
•	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
•	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
•	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t>
    </r>
  </si>
  <si>
    <t xml:space="preserve">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t>
  </si>
  <si>
    <t xml:space="preserve">Realizar seguimiento al 50% de las providencias radicadas para notificaciones y/o comunicaciones registradas en la base de datos dispuesta para tal fin, con el propósito de asegurar la consistencia, oportunidad y completitud de la gestión encomendada. </t>
  </si>
  <si>
    <r>
      <rPr>
        <b/>
        <sz val="12"/>
        <rFont val="Arial"/>
        <family val="2"/>
      </rPr>
      <t>DGC</t>
    </r>
    <r>
      <rPr>
        <sz val="12"/>
        <rFont val="Arial"/>
        <family val="2"/>
      </rPr>
      <t xml:space="preserve">
Dirección de Gestión Corporativa
Subdirección de Asuntos Disciplinarios
Coordinación de Enlace Procesal</t>
    </r>
  </si>
  <si>
    <r>
      <rPr>
        <b/>
        <sz val="12"/>
        <rFont val="Arial"/>
        <family val="2"/>
      </rPr>
      <t>Hallazgo No. 3. Incumplimiento en la conformación, gestión documental y en el manejo de información reservada y/o de datos personales en los expedientes.</t>
    </r>
    <r>
      <rPr>
        <sz val="12"/>
        <rFont val="Arial"/>
        <family val="2"/>
      </rPr>
      <t xml:space="preserve">
</t>
    </r>
    <r>
      <rPr>
        <b/>
        <sz val="12"/>
        <rFont val="Arial"/>
        <family val="2"/>
      </rPr>
      <t>3.1</t>
    </r>
    <r>
      <rPr>
        <sz val="12"/>
        <rFont val="Arial"/>
        <family val="2"/>
      </rPr>
      <t xml:space="preserve">	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	Una queja sin su correspondiente antecedente de noticia y/o queja disciplinaria que motivó la expedición del acto administrativo de evaluación con auto inhibitorio. (Anexo 10)
•	Una queja que reporta en VIGIA con evaluación de auto inhibitorio, sin allegarse el referido acto administrativo. (Anexo 10) 
</t>
    </r>
    <r>
      <rPr>
        <b/>
        <sz val="12"/>
        <rFont val="Arial"/>
        <family val="2"/>
      </rPr>
      <t xml:space="preserve">Quejas contenidas en carpeta digital: </t>
    </r>
    <r>
      <rPr>
        <sz val="12"/>
        <rFont val="Arial"/>
        <family val="2"/>
      </rPr>
      <t xml:space="preserve">
•	Dos quejas sin su respectivo antecedente de noticia y/o queja disciplinaria que motivó la expedición del acto administrativo de evaluación con auto inhibitorio. (Anexo 11)
Adicionalmente, de la muestra de 68 expedientes, asociados a 70 quejas o noticias disciplinarias recibidas en el período auditado, se encontró lo siguiente:
</t>
    </r>
    <r>
      <rPr>
        <b/>
        <sz val="12"/>
        <rFont val="Arial"/>
        <family val="2"/>
      </rPr>
      <t xml:space="preserve">3.2  </t>
    </r>
    <r>
      <rPr>
        <sz val="12"/>
        <rFont val="Arial"/>
        <family val="2"/>
      </rPr>
      <t xml:space="preserve">	Incumplimiento al deber de garantizar la reserva de la actuación disciplinaria, así:
•	Ocho expedientes contienen información que goza de reserva, pese a lo cual no se dio cumplimiento a la conformación de cuadernos separados. (Anexo 12)
•	En un expediente que se encontraba sujeto a reserva, se remitió el auto de investigación disciplinaria a ser notificado por comisión, a funcionario diferente al comisionado para tal actividad. (Anexo 12)
•	En un expediente, reposa información con datos personales (nombres, direcciones electrónicas y físicas) de investigados de otras actuaciones disciplinarias. (Anexo 12)
</t>
    </r>
    <r>
      <rPr>
        <b/>
        <sz val="12"/>
        <rFont val="Arial"/>
        <family val="2"/>
      </rPr>
      <t>3.3</t>
    </r>
    <r>
      <rPr>
        <sz val="12"/>
        <rFont val="Arial"/>
        <family val="2"/>
      </rPr>
      <t xml:space="preserve">	 67 expedientes no cuentan con el duplicado o copia integral de la actuación disciplinaria.  (Anexo 13) 
</t>
    </r>
    <r>
      <rPr>
        <b/>
        <sz val="12"/>
        <rFont val="Arial"/>
        <family val="2"/>
      </rPr>
      <t xml:space="preserve">3.4 </t>
    </r>
    <r>
      <rPr>
        <sz val="12"/>
        <rFont val="Arial"/>
        <family val="2"/>
      </rPr>
      <t xml:space="preserve">	Se identificaron deficiencias en la conformación de las unidades documentales que componen las actuaciones disciplinarias revisadas, así:
•	51 expedientes cuentan con carátula en el formato FT-ADF-2338 “Identificación Unidad Documental”, pero ésta no se encuentra diligenciada. (Anexo 13)
•	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t>
    </r>
  </si>
  <si>
    <t xml:space="preserve">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t>
  </si>
  <si>
    <t xml:space="preserve">
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
</t>
  </si>
  <si>
    <t xml:space="preserve">Lista que de cuenta de la asistencia de los servidores SAD a la capacitación.
</t>
  </si>
  <si>
    <t>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t>
  </si>
  <si>
    <t xml:space="preserve">Lista de Chequeo físico y/o Virtual </t>
  </si>
  <si>
    <t>Efectuar jornada especial de trabajo para la creación de cuadernos separados con información reservada en relación con los expedientes que fueron identificados en la auditoría, sin esa condición.</t>
  </si>
  <si>
    <t>Informe que de cuenta del cumplimiento de la debida conformación del cuaderno separado con información reservada del 100% de los expedientes  a que refiere la acción.</t>
  </si>
  <si>
    <t xml:space="preserve">Efectuar jornada para realizar la actualización de carátulas o formato FT-ADF-2338, a fin de registrar en éstas la información mínima requerida de cada expediente, de conformidad con las directrices y procedimientos vigentes. </t>
  </si>
  <si>
    <t>Carátulas actualizadas</t>
  </si>
  <si>
    <t>Verificar aleatoriamente el cumplimiento del registro de infomación en el formato FT-ADF-2338 en el 50% de los expedientes, de conformidad con las directrices y procedimientos vigentes y el Instructivo IN-ADF-0132 v 5 en materia de gestión documental.</t>
  </si>
  <si>
    <t xml:space="preserve">
Solicitar a la Dirección de Gestión de Innovación y Tecnología la ampliación del espacio de SharePoint asignado a la Subdirección de Asuntos Disciplinarios o la asignación de otro espacio. </t>
  </si>
  <si>
    <t>Correo electrónico de solicitud de ampliación de espacio en SharePoint o de asignación de otro espacio para repositorio de archivos digitalizados</t>
  </si>
  <si>
    <r>
      <rPr>
        <b/>
        <sz val="12"/>
        <rFont val="Arial"/>
        <family val="2"/>
      </rPr>
      <t>DGC</t>
    </r>
    <r>
      <rPr>
        <sz val="12"/>
        <rFont val="Arial"/>
        <family val="2"/>
      </rPr>
      <t xml:space="preserve">
Dirección de Gestión Corporativa
Subdirección de Asuntos Disciplinarios
Dirección de Gestión de Innovación y Tecnología   
Subdirección Innovación y Proyectos </t>
    </r>
  </si>
  <si>
    <t>Realizar la digitalización y almacenamiento progresivo de los expedientes, para contar con una copia de respaldo.</t>
  </si>
  <si>
    <t xml:space="preserve">Captura de imagen de SharePoint </t>
  </si>
  <si>
    <r>
      <t xml:space="preserve">Hallazgo No. 4. Deficiencias en la gestión de accesos al aplicativo VIGIA. 
</t>
    </r>
    <r>
      <rPr>
        <sz val="12"/>
        <rFont val="Arial"/>
        <family val="2"/>
      </rPr>
      <t xml:space="preserve">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"Roles de las soluciones tecnológicas según procedimientos y procesos_V4_R003”,  como se describen a continuación: 
</t>
    </r>
    <r>
      <rPr>
        <b/>
        <sz val="12"/>
        <rFont val="Arial"/>
        <family val="2"/>
      </rPr>
      <t>4.1</t>
    </r>
    <r>
      <rPr>
        <sz val="12"/>
        <rFont val="Arial"/>
        <family val="2"/>
      </rPr>
      <t xml:space="preserve">	Cuatro funcionarios con roles activos en el aplicativo VIGIA, que no aparecen registrados en la planta de personal activa a 01/07/2024. (Anexo 14)
</t>
    </r>
    <r>
      <rPr>
        <b/>
        <sz val="12"/>
        <rFont val="Arial"/>
        <family val="2"/>
      </rPr>
      <t>4.2</t>
    </r>
    <r>
      <rPr>
        <sz val="12"/>
        <rFont val="Arial"/>
        <family val="2"/>
      </rPr>
      <t xml:space="preserve">	Cuatro funcionarios ubicados en Direcciones Seccionales con roles activos del aplicativo VIGIA. (Anexo 15)
</t>
    </r>
    <r>
      <rPr>
        <b/>
        <sz val="12"/>
        <rFont val="Arial"/>
        <family val="2"/>
      </rPr>
      <t>4.3</t>
    </r>
    <r>
      <rPr>
        <sz val="12"/>
        <rFont val="Arial"/>
        <family val="2"/>
      </rPr>
      <t xml:space="preserve">	Siete funcionarios que se encuentran ubicados en el Nivel Central, en dependencias diferentes a la Subdirección de Asuntos Disciplinarios y poseen roles activos en el aplicativo VIGIA (Anexo 16).</t>
    </r>
  </si>
  <si>
    <t xml:space="preserve">Falta de cumplimiento a los controles establecidos por parte de la primera y segunda línea de defensa en relación con la gestión y seguimiento de roles de acceso a los sistemas de información. </t>
  </si>
  <si>
    <t>Gestionar la cancelación de roles del aplicativo Vigía  de los exfuncionarios de la SAD y de los que no se encuentren adscritos a ella, ante la Subdirección de Soluciones y Desarrollo, a través de la herramienta Aranda.</t>
  </si>
  <si>
    <t xml:space="preserve">Casos registrados y gestionados en la herramienta Aranda </t>
  </si>
  <si>
    <r>
      <rPr>
        <b/>
        <sz val="12"/>
        <rFont val="Arial"/>
        <family val="2"/>
      </rPr>
      <t>DGC</t>
    </r>
    <r>
      <rPr>
        <sz val="12"/>
        <rFont val="Arial"/>
        <family val="2"/>
      </rPr>
      <t xml:space="preserve">
Dirección de Gestión Corporativa
Subdirección de Asuntos Disciplinarios
Coordinación de Instrucción  
Dirección de Gestión de Innovación y Tecnología   
Subdirección Innovación y Proyectos </t>
    </r>
  </si>
  <si>
    <t>Contrastar mensualmente los reportes de roles que se publican por parte de la DGIT en la DIANNET vs el listado de funcionarios de la Subdirección de Asuntos Disciplinarios.</t>
  </si>
  <si>
    <t xml:space="preserve">Informe mensual de verificación contentivo de lo encontrado y de las acciones a realizar en caso de advertir alguna inconsistencia. </t>
  </si>
  <si>
    <r>
      <rPr>
        <b/>
        <sz val="12"/>
        <rFont val="Arial"/>
        <family val="2"/>
      </rPr>
      <t xml:space="preserve">DGC
</t>
    </r>
    <r>
      <rPr>
        <sz val="12"/>
        <rFont val="Arial"/>
        <family val="2"/>
      </rPr>
      <t xml:space="preserve">Dirección de Gestión Corporativa
Subdirección de Asuntos Disciplinarios
Coordinación de Instrucción
Coordinación de Decisiones
Coordinación de Enlace Procesal                                       </t>
    </r>
  </si>
  <si>
    <r>
      <rPr>
        <b/>
        <sz val="12"/>
        <rFont val="Arial"/>
        <family val="2"/>
      </rPr>
      <t xml:space="preserve">Hallazgo No. 5. Deficiencias en los Sistemas de Información y archivos que apoyan el Subproceso de Investigaciones Disciplinarias. </t>
    </r>
    <r>
      <rPr>
        <sz val="12"/>
        <rFont val="Arial"/>
        <family val="2"/>
      </rPr>
      <t xml:space="preserve">
Revisados los aplicativos SISCO, VIGIA y los archivos Excel empleados por el subproceso de Investigaciones Disciplinarias, se encontraron las siguientes deficiencias:
5.1	Aplicativo SISCO: Conforme a la información suministrada por la Coordinación de   Servicios y Administración Técnica de la Subdirección de Soluciones y Desarrollo  y la consignada en el Informe No. 2 “</t>
    </r>
    <r>
      <rPr>
        <i/>
        <sz val="12"/>
        <rFont val="Arial"/>
        <family val="2"/>
      </rPr>
      <t>Aplicativos no corporativos</t>
    </r>
    <r>
      <rPr>
        <sz val="12"/>
        <rFont val="Arial"/>
        <family val="2"/>
      </rPr>
      <t>”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5.2	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
5.3	Archivos Excel: Se emplean diversidad de archivos para el control de la información de las noticias disciplinarias y de los expedientes que cursan en la Subdirección de Asuntos Disciplinarios; frente a los cuales se encontraron las siguientes situaciones: 
•	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
•	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
•	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t>
    </r>
  </si>
  <si>
    <t xml:space="preserve">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t>
  </si>
  <si>
    <t>Adelantar el proceso de contratación de la solución tecnológica</t>
  </si>
  <si>
    <t>Contrato Firmado</t>
  </si>
  <si>
    <t xml:space="preserve">DGC
Dirección de Gestión de Innovación y Tecnología
Coordinación para el apoyo a los sistemas de información.
Dirección de Gestión Corporativa
Subdirección de Asuntos Disciplinarios            </t>
  </si>
  <si>
    <t>Definir un plan de trabajo de desarrollo de la solución tecnológica</t>
  </si>
  <si>
    <t>Definir el plan de
trabajo de la solución
tecnológica</t>
  </si>
  <si>
    <t xml:space="preserve">DGC
Dirección de Gestión de Innovación y Tecnología
Coordinación para el apoyo a los sistemas de información.
Dirección de Gestión Corporativa
Subdirección de Asuntos Disciplinarios </t>
  </si>
  <si>
    <t>Definir la puesta producción de la solución tecnológica</t>
  </si>
  <si>
    <t>a) (01) Un formato de Aceptación de Pruebas funcionales y salida a producción - FT-IIT-1851.
b) (01) Un formato información de versión FT-IIT-2180
c) (01) Un Acta de comité de gestión de Cambios de Tecnología del correspondiente software instalado y en producción</t>
  </si>
  <si>
    <t xml:space="preserve">DGC
Dirección de Gestión de Innovación y Tecnología
Coordinación para el apoyo a los sistemas de información.
Dirección de Gestión Corporativa
Subdirección de Asuntos Disciplinarios             </t>
  </si>
  <si>
    <t>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t>
  </si>
  <si>
    <t xml:space="preserve">1. Oficio de solicitud al administrador de SharePoint de la SAD para la gestión relacionada con el almacenamiento de Bases de Datos en espacio de la Coordinación de Instrucción, otorgamiento de permisos de acceso y modificación.
2. Captura de imagen de SharePoint que de cuenta del almacenamiento de las bases de datos. </t>
  </si>
  <si>
    <r>
      <rPr>
        <b/>
        <sz val="12"/>
        <rFont val="Arial"/>
        <family val="2"/>
      </rPr>
      <t>DGC</t>
    </r>
    <r>
      <rPr>
        <sz val="12"/>
        <rFont val="Arial"/>
        <family val="2"/>
      </rPr>
      <t xml:space="preserve">
Dirección de Gestión Corporativa
Subdirección de Asuntos Disciplinarios
Coordinación de Instrucción</t>
    </r>
  </si>
  <si>
    <t>Actualizar los nombres de las bases de datos de la Subdirección, según el nombre que se les dio en NOVASEC</t>
  </si>
  <si>
    <t>1. Correo electrónico contentivo de la respectiva instrucción
2. Captura de imagen del SharePoint que de cuenta del cumplimiento de la actualización de los nombres de las bases de datos</t>
  </si>
  <si>
    <t>Realizar la gestión del registro de base de datos de noticias disciplinarias en NOVASEC</t>
  </si>
  <si>
    <t xml:space="preserve">1. Correo electrónico de solicitud de registro - Pantallazo reporte Novasec
2. Captura de imagen tomada de la plataforma NOVASEC que de cuenta del registro de la base de datos de noticias disciplinarias. </t>
  </si>
  <si>
    <r>
      <rPr>
        <b/>
        <sz val="12"/>
        <rFont val="Arial"/>
        <family val="2"/>
      </rPr>
      <t>DGC</t>
    </r>
    <r>
      <rPr>
        <sz val="12"/>
        <rFont val="Arial"/>
        <family val="2"/>
      </rPr>
      <t xml:space="preserve">
Dirección de Gestión Corporativa
Subdirección de Asuntos Disciplinarios</t>
    </r>
  </si>
  <si>
    <t xml:space="preserve">Auditoría de Seguimiento a Planes Integrados de Mejoramiento del Proceso de Administración de Cartera - ASA 2017005
Período
01/01/2016 a 30/01/02017
</t>
  </si>
  <si>
    <t>ASA 2017005</t>
  </si>
  <si>
    <r>
      <rPr>
        <b/>
        <i/>
        <sz val="12"/>
        <rFont val="Arial"/>
        <family val="2"/>
      </rPr>
      <t>"No. 16 Debilidad en la caracterización del proceso,</t>
    </r>
    <r>
      <rPr>
        <i/>
        <sz val="12"/>
        <rFont val="Arial"/>
        <family val="2"/>
      </rPr>
      <t xml:space="preserve">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Auditoría:
De conformidad con las pruebas de auditoría realizadas para las situaciones anteriores, se evidencia que:  
a) Existen actos administrativos proferidos por la Dirección Seccional de Aduanas de Bogotá, que no han sido remitidos a la Dirección Seccional de Impuestos de Bogotá para su incorporación en los aplicativos de cobranzas.
b) Se evidencian actos administrativos aduaneros frente a los cuales se interpuso recurso, y es allegado a la División de Gestión de Cobranzas únicamente el fallo de dicho recurso, sin el respectivo acto administrativo que constituye el título ejecutivo.
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t>
    </r>
  </si>
  <si>
    <t>Ausencia de un sistema informático de la Dian para la gestión de actos administrativos aduaneros y cambiarios  y por falta de lineamientos para el debido control.</t>
  </si>
  <si>
    <t>Implementar una solución informatica sujeta a la implementación del plan de modernización tecnologica de la DIAN.(LEY 1819 DEL 2016), con el fin de contar con la información integrada, actualizada y confiable para el proceso de Administración de Cartera.</t>
  </si>
  <si>
    <r>
      <t xml:space="preserve">DGI
</t>
    </r>
    <r>
      <rPr>
        <sz val="12"/>
        <rFont val="Arial"/>
        <family val="2"/>
      </rPr>
      <t xml:space="preserve">NC - Subproceso Innovación y Tecnología
Dirección de Gestión de Innovación y Tecnología
Subdirección de Innovación y Proyectos
Subdirección de Soluciones y Desarrollo
</t>
    </r>
  </si>
  <si>
    <t>Auditoría de Seguimiento a Planes Integrados de Mejoramiento del Proceso de Administración de Cartera - ASA 2017005
Período
01/01/2016 a 30/01/02017</t>
  </si>
  <si>
    <r>
      <rPr>
        <b/>
        <sz val="12"/>
        <rFont val="Arial"/>
        <family val="2"/>
      </rPr>
      <t>"Desactualización del aplicativo SISCOBRA ADUANERO. - AUDITORÍA ARC 2015003 - Grandes Contribuyentes</t>
    </r>
    <r>
      <rPr>
        <sz val="12"/>
        <rFont val="Arial"/>
        <family val="2"/>
      </rPr>
      <t xml:space="preserve">
a. Verificado el reporte de los cien (100) actos administrativos más representativos por un valor de $85.974 millones, clasificados en SISCOBRA ADUANERO como debido cobrar, se evidenció que 14 están pendientes de actualizar en Siscobra aduanero."
Prueba de Auditoria:
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
De igual forma se presentan las siguientes situaciones:
1. Existen obligaciones sin descargar en SISCOBRA: NIT 830118785. No se actualizaron los pagos en SISCOBRA Aduanero, el usuario aduanero canceló la suma de $ 367.594,000. de igual forma, no se afectó el estado de las obligaciones que estaban demandadas.
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t>
    </r>
  </si>
  <si>
    <t>Problemas en los insumos para la conformación del expediente y su inclusión en el aplicativo SISCOBRA ADUANERO.
Falta de una solución informática para la gestión de cobro aduanero y cambiario.</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</si>
  <si>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r>
      <rPr>
        <b/>
        <sz val="12"/>
        <rFont val="Arial"/>
        <family val="2"/>
      </rPr>
      <t xml:space="preserve">
</t>
    </r>
    <r>
      <rPr>
        <sz val="12"/>
        <rFont val="Arial"/>
        <family val="2"/>
      </rPr>
      <t xml:space="preserve">NC - Subproceso Innovación y Tecnología
Dirección de Gestión de Innovación y Tecnología
Subdirección de Innovación y Proyectos
Subdirección de Soluciones y Desarrollo
</t>
    </r>
    <r>
      <rPr>
        <b/>
        <sz val="12"/>
        <rFont val="Arial"/>
        <family val="2"/>
      </rPr>
      <t xml:space="preserve">
REFORMULADO 
20052022</t>
    </r>
  </si>
  <si>
    <t xml:space="preserve">DGI
NC - Subproceso Administración de Cartera
NC - Subproceso  Recaudo-Devoluciones 
Dirección de Gestión de Impuestos
Subdirección de Recaudo
Subdirección de Cobranzas y Control Extensivo
Coordinación de Administración de Aplicativos de  Impuestos
Coordinación de Cobranzas
</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</si>
  <si>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</si>
  <si>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r>
      <rPr>
        <b/>
        <sz val="12"/>
        <rFont val="Arial"/>
        <family val="2"/>
      </rPr>
      <t xml:space="preserve">
</t>
    </r>
    <r>
      <rPr>
        <sz val="12"/>
        <rFont val="Arial"/>
        <family val="2"/>
      </rPr>
      <t xml:space="preserve">NC - Subproceso Innovación y Tecnología
Dirección de Gestión de Innovación y Tecnología
Subdirección de Innovación y Proyectos
Subdirección de Soluciones y Desarrollo
</t>
    </r>
    <r>
      <rPr>
        <b/>
        <sz val="12"/>
        <rFont val="Arial"/>
        <family val="2"/>
      </rPr>
      <t xml:space="preserve">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</si>
  <si>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</si>
  <si>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Auditoría de Seguimiento a Planes Integrados de Mejoramiento del Proceso de Administración de Cartera - ASA 2017005
01/01/2016 a 30/01/02017
B</t>
  </si>
  <si>
    <r>
      <rPr>
        <b/>
        <i/>
        <sz val="12"/>
        <rFont val="Arial"/>
        <family val="2"/>
      </rPr>
      <t>"b. En revisión física de expedientes se encontró que:</t>
    </r>
    <r>
      <rPr>
        <i/>
        <sz val="12"/>
        <rFont val="Arial"/>
        <family val="2"/>
      </rPr>
      <t xml:space="preserv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
Prueba de Auditoría:
Verificada la gestión de cobro de las obligaciones en mora de los contribuyentes en 8 expedientes con NIT 830.035.717, 830.118.785, 892.400.030, 900.088.538, 900.041.323, 830.065.609, 800.142.612 y 800.154.771, se evidenciaron las siguientes situaciones:
1. Expedientes donde la última actuación es el mandamiento de pago, expedido desde septiembre de 2014:  Expediente 830023202 en SIPAC en etapa coactiva, última actuación en SIPAC fue el mandamiento de pago No. 144896 del 04/09/2014
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
3. Actuaciones sin realizar en los aplicativos: NIT 892400030, con Resolución Sanción 455 del 23/03/2011, Declaración de nulidad de la sanción antes indicada desde 6/12/2012, sin actualizar el saldo de la obligación en SISCOBRA Aduanero.
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
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
</t>
    </r>
  </si>
  <si>
    <t>Auditoría de Seguimiento a Planes Integrados de Mejoramiento del Proceso de Administración de Cartera - ASA 2017005
01/01/2016 a 30/01/02017</t>
  </si>
  <si>
    <r>
      <rPr>
        <b/>
        <sz val="12"/>
        <rFont val="Arial"/>
        <family val="2"/>
      </rPr>
      <t>"Debilidad en la caracterización del proceso, en los lineamientos que establecen los requisitos de entrada</t>
    </r>
    <r>
      <rPr>
        <sz val="12"/>
        <rFont val="Arial"/>
        <family val="2"/>
      </rPr>
      <t xml:space="preserve">, flujo de información y trazabilidad de los actos administrativos que llegan a cobranzas - AUDITORÍA ARC 2015003-Grandes Contribuyentes-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Auditoria:
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1. Frente a los Actos Administrativos allegados a la Dirección Seccional de Grandes Contribuyentes, no se informa si frente a ellos se interpuso recurso.
2. No se indica a la Dirección Seccional si el Acto Administrativo fue objeto de demanda.
3. Las Divisiones de Gestión Jurídica no informan sobre el resultado del fallo del recurso interpuesto frente al Acto Administrativo.
4. La Seccional de Grandes Contribuyentes debe realizar las consultas pertinentes para determinar si el Acto administrativo fue demandado.
5. El área de Notificaciones envía todos los Actos Administrativos, se hayan presentado recurso o no contra ellos, lo que origina que en la seccional de Grandes Contribuyentes deba realizarse la trazabilidad para determinar la exigibilidad del título ejecutivo o no.
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
</t>
    </r>
  </si>
  <si>
    <t>Realizar al interior de la División de Gestión de Cobranzas jornadas de retroalimentación en el proceso de Administración de Cartera, sobre los procedimientos y las orientaciones necesarias para su cumplimiento.</t>
  </si>
  <si>
    <t>FT-GH-1722
Registro de Asistencia Capacitación Interna</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</si>
  <si>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
</t>
    </r>
  </si>
  <si>
    <t>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</si>
  <si>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t>
    </r>
  </si>
  <si>
    <t>Evaluación a la Administración de  Riesgos asociados a los procedimientos de Devoluciones y/o Compensaciones y Tráfico Postal y envios urgentes
H7
Periodo 01/01/2016 al 30/09/2016</t>
  </si>
  <si>
    <t xml:space="preserve"> ARC 2016008</t>
  </si>
  <si>
    <r>
      <rPr>
        <b/>
        <sz val="12"/>
        <rFont val="Arial"/>
        <family val="2"/>
      </rPr>
      <t xml:space="preserve">Deficiencia en la gestión de riesgos en el Subproceso de Devoluciones y/o Compensaciones.
</t>
    </r>
    <r>
      <rPr>
        <sz val="12"/>
        <rFont val="Arial"/>
        <family val="2"/>
      </rPr>
      <t xml:space="preserve">
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
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
a) Limitación en la sustanciación: En 25 expedientes no se está realizando la verificación de los requisitos de fondo de las marcas asignadas por el SIE Devoluciones. 
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"Monitoreo y Mejoramiento de la Gestión de Riesgos” y el  Módulo de Control de Planeación y Gestión, Componente Administración del Riesgo, elemento  Análisis y Valoración del riesgo del MECI 2014. 
</t>
    </r>
  </si>
  <si>
    <t xml:space="preserve">a) Del análisis de las estadísticas suministradas por la DSI de Medellín, se identificó incremento significativo de las solicitudes de devolución y/o compensación, las cuales son atendidas con los mismos recursos asignados. 
b) Diversos lineamientos y planes de contingencia permanentes implementados desde el nivel central y la seccional, que conducen a levantar las marcas sin verificar y a disminuir los documentos mínimos para la conformación de los expedientes.
c) Alto número de tareas asignadas por el SIE y marcas repetidas para verificar.
d) Falta de oportunidad en la actualización del SIE Devoluciones y de desarrollos informáticos que permitan utilizar el sistema para solicitudes de devolución por otros conceptos.
e) Deficiencia en la aplicación de los controles para evitar el vencimiento de los  términos para proferir la resolución de devolución y/o compensación, y para garantizar que se incluyan los documentos establecidos en el PR-RE-0124.
f) Desatención del Procedimiento PR-IC-0293 Monitoreo y Mejoramiento de la Gestión de Riesgos.
</t>
  </si>
  <si>
    <t>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
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</si>
  <si>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</si>
  <si>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a.i) Documento FT SI 2007 Especificación funcional detallada Fase I, entregado a la Subdirección de Gestión de Tecnología para que dicha dependencia realice el análisis y diseño.</t>
  </si>
  <si>
    <r>
      <rPr>
        <b/>
        <sz val="12"/>
        <rFont val="Arial"/>
        <family val="2"/>
      </rPr>
      <t>DGI</t>
    </r>
    <r>
      <rPr>
        <sz val="12"/>
        <rFont val="Arial"/>
        <family val="2"/>
      </rPr>
      <t xml:space="preserve">
NC - Subproceso Recaudo - Devoluciones
Dirección de Gestión  de Impuestos
Subdirección de Devoluciones.
ACTUALIZADO
30112021</t>
    </r>
  </si>
  <si>
    <t xml:space="preserve">Desarrollar o adquirir la solución tecnológica </t>
  </si>
  <si>
    <r>
      <t xml:space="preserve">DGI
</t>
    </r>
    <r>
      <rPr>
        <sz val="12"/>
        <rFont val="Arial"/>
        <family val="2"/>
      </rPr>
      <t>NC - Subproceso Administración de Cartera
NC - Subproceso  Recaudo-Devoluciones 
Dirección de Gestión de Impuestos
Subdirección de Recaudo
Subdirección de Cobranzas y Control Extensivo
Subdirección de Devoluciones
Coordinación de Administración de Aplicativos de  Impuestos
Coordinación de Cobranzas
NC - Subproceso Innovación y Tecnología
Dirección de Gestión de Innovación y Tecnología
Subdirección de Innovacioón y Proyectos
Subdirección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</si>
  <si>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Subdirección de Devoluciones
Coordinación de Administración de Aplicativos de  Impuestos
Coordinación de Cobranzas
</t>
    </r>
  </si>
  <si>
    <r>
      <t xml:space="preserve">DGI
</t>
    </r>
    <r>
      <rPr>
        <sz val="12"/>
        <rFont val="Arial"/>
        <family val="2"/>
      </rPr>
      <t>NC - Subproceso Innovación y Tecnología
Dirección de Gestión de Innovación y Tecnología
Subdirección de Innovacioón y Proyectos
Subdirección de Soluciones y Desarrollo</t>
    </r>
  </si>
  <si>
    <t>b.i.) Adicionar al reporte de Solicitudes Radicadas por Dirección Seccional una columna donde se registre el número de días transcurrido desde la fecha de radicación a la fecha de generación del reporte-</t>
  </si>
  <si>
    <t>b.i) Documento especificación funcional FT SI 2206 Adición columna Días Transcurridos</t>
  </si>
  <si>
    <r>
      <rPr>
        <b/>
        <sz val="12"/>
        <rFont val="Arial"/>
        <family val="2"/>
      </rPr>
      <t>DGI</t>
    </r>
    <r>
      <rPr>
        <sz val="12"/>
        <rFont val="Arial"/>
        <family val="2"/>
      </rPr>
      <t xml:space="preserve">
NC - Proceso Recaudo - Devoluciones
Dirección de Gestión  de Impuestos
Subdirección de Devoluciones
ACTUALIZADO
30112021</t>
    </r>
  </si>
  <si>
    <t>b.ii) Puesta en producción adición columna días transcurridos desde la fecha de radicación a la fecha de generación del reporte</t>
  </si>
  <si>
    <t>b.ii) Reporte en producción</t>
  </si>
  <si>
    <r>
      <rPr>
        <b/>
        <sz val="12"/>
        <rFont val="Arial"/>
        <family val="2"/>
      </rPr>
      <t>DGI</t>
    </r>
    <r>
      <rPr>
        <sz val="12"/>
        <rFont val="Arial"/>
        <family val="2"/>
      </rPr>
      <t xml:space="preserve">
NC - Subproceso de Innovación y Tecnologia
Dirección de Gestión de Innovación y Tecnología
Subdirección de Soluciones y Desarrollo
ACTUALIZADO
30112021
  </t>
    </r>
  </si>
  <si>
    <t xml:space="preserve"> AUDITORÍA CONTROL INTERNO CONTABLE FUNCIÓN RECAUDADORA. - ACC2018-02
Periodo 01/01/2017 al 31/12/2018
H3</t>
  </si>
  <si>
    <t>ACC 2018002</t>
  </si>
  <si>
    <r>
      <rPr>
        <b/>
        <sz val="12"/>
        <rFont val="Arial"/>
        <family val="2"/>
      </rPr>
      <t>INADECUADA CONCILIACIÓN DE LA CUENTA FONDOS EN TRÁNSITO:</t>
    </r>
    <r>
      <rPr>
        <sz val="12"/>
        <rFont val="Arial"/>
        <family val="2"/>
      </rPr>
      <t xml:space="preserve">
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
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
</t>
    </r>
  </si>
  <si>
    <t>Debido a que no se tiene un inventario mensual de documentos que ingresan por la red bancaria y a los continuos reprocesos de la obligación financiera que producen notas contables automáticas</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</si>
  <si>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NC - Subproceso Innovación y Tecnología
Dirección de Gestión de Innovación y Tecnología
Subdirección de Innovacioón y Proyectos
Subdirección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</si>
  <si>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t>
    </r>
  </si>
  <si>
    <t xml:space="preserve">Auditoría al flujo de la información contable que impacta la Función Recaudadora AFR 2023-003
Periodo: 01/01/2022 al 30/03/2023
H1
</t>
  </si>
  <si>
    <t>AFR 2023-003</t>
  </si>
  <si>
    <r>
      <rPr>
        <b/>
        <sz val="12"/>
        <rFont val="Arial"/>
        <family val="2"/>
      </rPr>
      <t>Hallazgo No. 1 Inoportunidad y diferencias en las resoluciones de cancelación de obligaciones mediante la adjudicación de bienes a favor de la Nación - DIAN</t>
    </r>
    <r>
      <rPr>
        <sz val="12"/>
        <rFont val="Arial"/>
        <family val="2"/>
      </rPr>
      <t xml:space="preserve">
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
a.	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t>
    </r>
    <r>
      <rPr>
        <b/>
        <sz val="12"/>
        <rFont val="Arial"/>
        <family val="2"/>
      </rPr>
      <t>DSI Bogotá</t>
    </r>
    <r>
      <rPr>
        <sz val="12"/>
        <rFont val="Arial"/>
        <family val="2"/>
      </rPr>
      <t xml:space="preserve">
b.	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Para los NIT 900.594.234, 19.265.957, en desarrollo del ejercicio auditor se profirieron los Autos de trámite para la cancelación de obligaciones mediante la adjudicación de bienes a favor de la Nación, que están pendientes de su contabilización. </t>
    </r>
    <r>
      <rPr>
        <b/>
        <sz val="12"/>
        <rFont val="Arial"/>
        <family val="2"/>
      </rPr>
      <t>DSI Bogotá</t>
    </r>
    <r>
      <rPr>
        <sz val="12"/>
        <rFont val="Arial"/>
        <family val="2"/>
      </rPr>
      <t xml:space="preserve">
c.	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t>
    </r>
    <r>
      <rPr>
        <b/>
        <sz val="12"/>
        <rFont val="Arial"/>
        <family val="2"/>
      </rPr>
      <t xml:space="preserve">DSI Bogotá y Coordinación de Contabilidad FR. </t>
    </r>
    <r>
      <rPr>
        <sz val="12"/>
        <rFont val="Arial"/>
        <family val="2"/>
      </rPr>
      <t xml:space="preserve">
d.	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t>
    </r>
    <r>
      <rPr>
        <b/>
        <sz val="12"/>
        <rFont val="Arial"/>
        <family val="2"/>
      </rPr>
      <t>DSI Bogotá y Coordinación de Contabilidad FR.</t>
    </r>
    <r>
      <rPr>
        <sz val="12"/>
        <rFont val="Arial"/>
        <family val="2"/>
      </rPr>
      <t xml:space="preserve">
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t>
    </r>
  </si>
  <si>
    <t xml:space="preserve">Deficiencias en los controles para la expedición oportuna de las resoluciones de cancelación de obligaciones,
Fallas en el flujo de la información hacia el proceso contable y en la depuración de las cuentas por cobrar
Ausencia de lineamientos que garanticen la adecuada expedición de los actos administrativos correspondientes. </t>
  </si>
  <si>
    <t>Actualizar, como resulte procedente, el contenido y normatividad aplicables de los procedimientos administrativos relativos a la adjudicación de bienes ijnmuebles a la Nación por concepto de obligaciones tributarias administradas por la DIAN.</t>
  </si>
  <si>
    <t>Procedimientos Actualizados (Documentación administrativa actualizada)</t>
  </si>
  <si>
    <r>
      <rPr>
        <b/>
        <sz val="12"/>
        <rFont val="Arial"/>
        <family val="2"/>
      </rPr>
      <t>DGI</t>
    </r>
    <r>
      <rPr>
        <sz val="12"/>
        <rFont val="Arial"/>
        <family val="2"/>
      </rPr>
      <t xml:space="preserve">
NC- Subproceso Administración de Cartera
 Dirección de Gestión de Impuestos
 Subdirección Cobranzas y Control Extensivo
 Coordinación de Cobranzas                                                                                                                                                                                                                                                                                                                                                                                                                                                                                                                                                                                                                                                                                                                                                                                                                                                                                                                                                                                                                                                                                                                                                                                                                                                                                                                                                                                                                             
NC - Subproceso Recursos Administrativos
Dirección de Gestión Corporativa
Subdirección Administrativa </t>
    </r>
    <r>
      <rPr>
        <b/>
        <sz val="12"/>
        <rFont val="Arial"/>
        <family val="2"/>
      </rPr>
      <t xml:space="preserve">      </t>
    </r>
    <r>
      <rPr>
        <sz val="12"/>
        <rFont val="Arial"/>
        <family val="2"/>
      </rPr>
      <t xml:space="preserve">                                                                                                                                                                                                                                                                                                                                                                                                                                                                                                                                                                                                              
NC - Subproceso de operación logística                                                                                                          Subdirección logística                                                                                                                                                                                                                                                                                                                                                                                                                                                                                                                                                                                                                                                                                                                                                                                                                                                                                                                                                                                                                                                                                                                                                                                                                                                                                                                                                                                                                                                                                                                                                                                                                                                                                                                                                                                                                                                                                                                                                                                                                                                                                                                                                                                                                                                                                                                                                                                                                                                                                                                                                                                                                                                            NC - Subproceso Administración del Sistema de Gestión
Dirección de Gestión Estratégica y Analítica
Subdirección de Procesos        
Coordinación de Procesos y Riesgos Operacionales                                                                                                                                                                                                                                                                                                                                                                                                                                                                            
ELABORACIÓN (dd/mm/aaaa)
10/08/2023                                                                                                                                                                                                                              18/02/2024</t>
    </r>
  </si>
  <si>
    <t>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t>
  </si>
  <si>
    <t>Base de datos de bienes actualizada</t>
  </si>
  <si>
    <r>
      <rPr>
        <b/>
        <sz val="12"/>
        <rFont val="Arial"/>
        <family val="2"/>
      </rPr>
      <t>DGI</t>
    </r>
    <r>
      <rPr>
        <sz val="12"/>
        <rFont val="Arial"/>
        <family val="2"/>
      </rPr>
      <t xml:space="preserve">
DS – Subproceso Administración de Cartera
Dirección Seccional de Impuestos de Bogotá
División de Cobranzas
GIT de Representación Externa de Cobranzas
GIT Ejecución de Bienes
ELABORACIÓN (dd/mm/aaaa)
10/08/2023</t>
    </r>
  </si>
  <si>
    <t>Realizar seguimiento mensual a la base de bienes adjudicados para garantizar la oportuna expedición de los actos a través de los cuales se cancelan las obligaciones.</t>
  </si>
  <si>
    <t>Informe mensual</t>
  </si>
  <si>
    <t>Conciliar y depurar la totalidad de los casos que fueron objeto de hallazgo en la auditoría, salvo aquellos que resulte no procedente su conciliación y depuración.</t>
  </si>
  <si>
    <t>Notas contables de los casos depurados y conciliados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</si>
  <si>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Recursos Administrativos
Dirección de Gestión Corporativa
Subdirección Administrativa                                                                                                                                                                                                                                                                                                                                                                                                                                                                                                                             
DS – Subproceso Función Recaudadora
Dirección Seccional de Impuestos de Bogotá
División de Recaudo
GIT Contabilidad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</si>
  <si>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
ELABORACIÓN (dd/mm/aaaa)
10/08/2023</t>
    </r>
  </si>
  <si>
    <t>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</si>
  <si>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</si>
  <si>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</si>
  <si>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</si>
  <si>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NC - Subproceso Innovación y Tecnologia
Dirección de Gestión de Innovación y Tecnología
Subdirección de Innovación y Proyectos
Subdirección de Soluciones y Desarrollo
REFORMULADO 
31102020
ACTUALIZADO
30112021</t>
    </r>
  </si>
  <si>
    <t xml:space="preserve">Auditoría al flujo de la información contable que impacta la Función Recaudadora AFR 2023-003
Periodo: 01/01/2022 al 30/03/2023
H2
</t>
  </si>
  <si>
    <r>
      <rPr>
        <b/>
        <sz val="12"/>
        <rFont val="Arial"/>
        <family val="2"/>
      </rPr>
      <t>Hallazgo No. 2 Sociedades liquidadas con obligaciones pendientes de normalizar que afectan los saldos de las cuentas por cobrar en la contabilidad función recaudadora.</t>
    </r>
    <r>
      <rPr>
        <sz val="12"/>
        <rFont val="Arial"/>
        <family val="2"/>
      </rPr>
      <t xml:space="preserve">
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
</t>
    </r>
    <r>
      <rPr>
        <b/>
        <sz val="12"/>
        <rFont val="Arial"/>
        <family val="2"/>
      </rPr>
      <t>Dirección Seccional de Impuestos de Cali y Coordinación de Contabilidad Función Recaudadora</t>
    </r>
    <r>
      <rPr>
        <sz val="12"/>
        <rFont val="Arial"/>
        <family val="2"/>
      </rPr>
      <t xml:space="preserve">
a.	Sociedad con NIT 890.305.707 con liquidación judicial desde el 06/06/2012 por la Superintendencia de Sociedades, aproximadamente 11 años de haberse liquidado, presenta lo siguiente: 
• En contabilidad de la función recaudadora en la cuenta por cobrar 1305-04-001-01 - IVA Interno a 31/12/2022, tiene saldo por valor de $ 150.814.000.  
•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
</t>
    </r>
    <r>
      <rPr>
        <b/>
        <sz val="12"/>
        <rFont val="Arial"/>
        <family val="2"/>
      </rPr>
      <t xml:space="preserve">
Dirección Seccional de Impuestos y Aduanas de Pereira y Coordinación de Contabilidad Función Recaudadora
</t>
    </r>
    <r>
      <rPr>
        <sz val="12"/>
        <rFont val="Arial"/>
        <family val="2"/>
      </rPr>
      <t xml:space="preserve">
c.	Sociedad con NIT 891.400.372 con proceso especial, la liquidación de la sociedad fue declarada mediante Auto 400-19320 desde el 19/11/2013, por la Superintendencia de Sociedades, presentando:
•	En la cuenta 1311-02-009-01 Sanciones Tributarias registra saldo a 31/12/2022 por valor de $4.592.830.000. 
•	Obligaciones con la acción de cobro prescrita desde hace 9 años, sin que se evidencie la expedición de los actos administrativos para la normalización de los saldos de las obligaciones a que haya lugar y/o de prescripción. 
d. Sociedad con NIT 816.008.234 con Auto por medio de cual se aprueba la rendición de cuentas finales y declara terminado el proceso de liquidación judicial No. 400-017580 desde el 17/11/2016, por la Superintendencia de Sociedades, presenta:
•	En la cuenta 1305-05-001-01 Retenciones a 31/12/2022 saldo por $ 653.471.000.
•	Obligaciones por normalizar y/o prescritas por valor de $ 1.638.689.000.
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
</t>
    </r>
  </si>
  <si>
    <t xml:space="preserve">Inadecuados flujos de información entre las áreas que intervienen en el proceso para la depuración de los saldos de los contribuyentes que presentan inconsistencias, no son reales o la acción de cobro esta prescrita.
</t>
  </si>
  <si>
    <t>Actualizar, como resulte procedente, la documentación del proceso contable de la función recaudadora.</t>
  </si>
  <si>
    <t>Documentación del proceso contable de la función recaudadora actualizada</t>
  </si>
  <si>
    <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</si>
  <si>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t>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t>
  </si>
  <si>
    <t>Formato 1674 Control Registro de capacitacion diligenciado y firmado</t>
  </si>
  <si>
    <r>
      <rPr>
        <b/>
        <sz val="12"/>
        <rFont val="Arial"/>
        <family val="2"/>
      </rPr>
      <t>DGI</t>
    </r>
    <r>
      <rPr>
        <sz val="12"/>
        <rFont val="Arial"/>
        <family val="2"/>
      </rPr>
      <t xml:space="preserve">
DS – Subproceso Administración de Cartera
Dirección seccional de impuestos y aduanas de Pereira
División de recaudo y cobranzas
ELABORACIÓN (dd/mm/aaaa)
10/08/2023</t>
    </r>
  </si>
  <si>
    <t>Proferir la Resolución de Prescripción previa verificación de los términos establecidos, (30-08-2023).</t>
  </si>
  <si>
    <t xml:space="preserve">Resoluciones de Prescripción  proferidas y notificadas  a 30-08-2023.                             </t>
  </si>
  <si>
    <r>
      <rPr>
        <b/>
        <sz val="12"/>
        <rFont val="Arial"/>
        <family val="2"/>
      </rPr>
      <t>DGI</t>
    </r>
    <r>
      <rPr>
        <sz val="12"/>
        <rFont val="Arial"/>
        <family val="2"/>
      </rPr>
      <t xml:space="preserve">
DS – Subproceso administración de cartera
DS – Subproceso función recaudadora
Dirección seccional de impuestos y aduanas de Pereira
División de recaudo y cobranzas
GIT de cobranzas
ELABORACIÓN (dd/mm/aaaa)
10/08/2023</t>
    </r>
  </si>
  <si>
    <t>Diligenciar y actualizar el Formato de seguimiento y control de procesos concursales (FT-COT-2615)</t>
  </si>
  <si>
    <t>Formato  FT-COT-2615 actualizado</t>
  </si>
  <si>
    <t>Auditoría al flujo de la información contable que impacta la Función Recaudadora AFR 2023-003
Periodo: 01/01/2022 al 30/03/2023
H3</t>
  </si>
  <si>
    <r>
      <rPr>
        <b/>
        <sz val="12"/>
        <rFont val="Arial"/>
        <family val="2"/>
      </rPr>
      <t>Hallazgo No. 3 Bien Inmueble recibido en dación de pago pendiente de contabilizar, sin individualizar y saldos contrarios a su naturaleza.</t>
    </r>
    <r>
      <rPr>
        <sz val="12"/>
        <rFont val="Arial"/>
        <family val="2"/>
      </rPr>
      <t xml:space="preserve">
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a.	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t>
    </r>
    <r>
      <rPr>
        <b/>
        <sz val="12"/>
        <rFont val="Arial"/>
        <family val="2"/>
      </rPr>
      <t>DSI Cali</t>
    </r>
    <r>
      <rPr>
        <sz val="12"/>
        <rFont val="Arial"/>
        <family val="2"/>
      </rPr>
      <t xml:space="preserve">
Así mismo, la bodega recibida con MI 370-180973 por valor $ 802.510.000 según la resolución de cancelación de obligaciones antes señalada, está pendiente del respectivo registro contable en la cuenta 1510-03-001-05 Bodegas. NIT 890.314.942.</t>
    </r>
    <r>
      <rPr>
        <b/>
        <sz val="12"/>
        <rFont val="Arial"/>
        <family val="2"/>
      </rPr>
      <t xml:space="preserve"> DSI Cali</t>
    </r>
    <r>
      <rPr>
        <sz val="12"/>
        <rFont val="Arial"/>
        <family val="2"/>
      </rPr>
      <t xml:space="preserve">
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t>
    </r>
    <r>
      <rPr>
        <b/>
        <sz val="12"/>
        <rFont val="Arial"/>
        <family val="2"/>
      </rPr>
      <t>DSI Cali</t>
    </r>
    <r>
      <rPr>
        <sz val="12"/>
        <rFont val="Arial"/>
        <family val="2"/>
      </rPr>
      <t xml:space="preserve">
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t>
    </r>
    <r>
      <rPr>
        <b/>
        <sz val="12"/>
        <rFont val="Arial"/>
        <family val="2"/>
      </rPr>
      <t>DSI Cali y Coordinación de Contabilidad de la Función Recaudadora.</t>
    </r>
    <r>
      <rPr>
        <sz val="12"/>
        <rFont val="Arial"/>
        <family val="2"/>
      </rPr>
      <t xml:space="preserve">
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t>
    </r>
    <r>
      <rPr>
        <b/>
        <sz val="12"/>
        <rFont val="Arial"/>
        <family val="2"/>
      </rPr>
      <t>DSI Cali y Coordinación de Contabilidad de la Función Recaudadora.</t>
    </r>
    <r>
      <rPr>
        <sz val="12"/>
        <rFont val="Arial"/>
        <family val="2"/>
      </rPr>
      <t xml:space="preserve">
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t>
    </r>
    <r>
      <rPr>
        <b/>
        <sz val="12"/>
        <rFont val="Arial"/>
        <family val="2"/>
      </rPr>
      <t>DSI Cali.</t>
    </r>
    <r>
      <rPr>
        <sz val="12"/>
        <rFont val="Arial"/>
        <family val="2"/>
      </rPr>
      <t xml:space="preserve">
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t>
    </r>
  </si>
  <si>
    <t>Deficiencias en el flujo de información de los sistemas que son proveedores de información contable de la función recaudadora
Insuficiencia en los controles para garantizar que la totalidad de los hechos económicos con incidencia contable queden debidamente registrados y se realicen las actividades que correspondan para la depuración de las cuentas por cobrar.</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</si>
  <si>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</si>
  <si>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
ELABORACIÓN (dd/mm/aaaa)
10/08/2023</t>
    </r>
  </si>
  <si>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t>
  </si>
  <si>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</si>
  <si>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</si>
  <si>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</si>
  <si>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t>Auditoría al flujo de la información contable que impacta la Función Recaudadora AFR 2023-003
Periodo: 01/01/2022 al 30/03/2023
H4</t>
  </si>
  <si>
    <r>
      <rPr>
        <b/>
        <sz val="12"/>
        <rFont val="Arial"/>
        <family val="2"/>
      </rPr>
      <t xml:space="preserve">Hallazgo No.4 Deficiencias en la depuración de terceros según Memorando 193 del 26 octubre de 2022 y en la Reclasificación de cuentas por cobrar.
</t>
    </r>
    <r>
      <rPr>
        <sz val="12"/>
        <rFont val="Arial"/>
        <family val="2"/>
      </rPr>
      <t xml:space="preserve">
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
a.	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t>
    </r>
    <r>
      <rPr>
        <b/>
        <sz val="12"/>
        <rFont val="Arial"/>
        <family val="2"/>
      </rPr>
      <t xml:space="preserve"> DSI Cali</t>
    </r>
    <r>
      <rPr>
        <sz val="12"/>
        <rFont val="Arial"/>
        <family val="2"/>
      </rPr>
      <t xml:space="preserve">
b.	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t>
    </r>
    <r>
      <rPr>
        <b/>
        <sz val="12"/>
        <rFont val="Arial"/>
        <family val="2"/>
      </rPr>
      <t>DSI Cali</t>
    </r>
    <r>
      <rPr>
        <sz val="12"/>
        <rFont val="Arial"/>
        <family val="2"/>
      </rPr>
      <t xml:space="preserve"> NIT 805.011.229, 800.079.742, 805.026.197, 900.341.531, 890.318.278. (Ver Anexo No.2 H1) </t>
    </r>
    <r>
      <rPr>
        <b/>
        <sz val="12"/>
        <rFont val="Arial"/>
        <family val="2"/>
      </rPr>
      <t>DSIA Pereira</t>
    </r>
    <r>
      <rPr>
        <sz val="12"/>
        <rFont val="Arial"/>
        <family val="2"/>
      </rPr>
      <t xml:space="preserve"> NIT 816.008.234, 816.002.492, 891.401.711, 900.391.332, 891.401.345. (Ver anexo No.3 H1) 
c.	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t>
    </r>
    <r>
      <rPr>
        <b/>
        <sz val="12"/>
        <rFont val="Arial"/>
        <family val="2"/>
      </rPr>
      <t>DSIA Pereira</t>
    </r>
    <r>
      <rPr>
        <sz val="12"/>
        <rFont val="Arial"/>
        <family val="2"/>
      </rPr>
      <t xml:space="preserve">. (Ver anexo No.3 H2)
d.	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t>
    </r>
    <r>
      <rPr>
        <b/>
        <sz val="12"/>
        <rFont val="Arial"/>
        <family val="2"/>
      </rPr>
      <t>Coordinación de Contabilidad FR.</t>
    </r>
    <r>
      <rPr>
        <sz val="12"/>
        <rFont val="Arial"/>
        <family val="2"/>
      </rPr>
      <t xml:space="preserve">
e.	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
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t>
    </r>
    <r>
      <rPr>
        <b/>
        <sz val="12"/>
        <rFont val="Arial"/>
        <family val="2"/>
      </rPr>
      <t xml:space="preserve">DSI Cali y Coordinación de Contabilidad FR
</t>
    </r>
    <r>
      <rPr>
        <sz val="12"/>
        <rFont val="Arial"/>
        <family val="2"/>
      </rPr>
      <t xml:space="preserve">
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t>
    </r>
  </si>
  <si>
    <t>Falta de coordinación y comunicación entre las dependencias proveedoras de información contable y el área de contabilidad para garantizar que las acciones realizadas para depurar los terceros se realice de forma eficaz, oportuna y se logren los objetivos.
Deficiencias en la aplicación de las políticas contables y operativas de la contabilidad de la función recaudadora.</t>
  </si>
  <si>
    <t>Actualizar, como resulte procedente la documentación que impacte la depuracion de los saldos de cartera, informados al proceso contable de la función recaudadora.</t>
  </si>
  <si>
    <t>Documentación actualizada</t>
  </si>
  <si>
    <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</si>
  <si>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t>Actualizacion de saldos en los inventarios de cartera</t>
  </si>
  <si>
    <t>Saldos Actualizados</t>
  </si>
  <si>
    <t>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</si>
  <si>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</si>
  <si>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Hoja de trabajo con el concepto sobre la procedencia o improcedencia de la reclasificación contable de los registros de que trata el hallazgo y auxiliar de los terceros reclasificados en la contabilidad FR, en los casos en en que procede.</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</si>
  <si>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DS – Subproceso administración de cartera
DS – Subproceso función recaudadora
Dirección seccional de impuestos y aduanas de Pereira
División de recaudo y cobranzas
GIT de cobranzas                                                                                                                                                                                                                                                                                                                                                                                                                                                                                                                                                                                                                              
DS – Subproceso administración de cartera
DS – Subproceso función recaudadora
Dirección seccional de impuestos de Cali
División de recaudo y cobranzas
                                                                                                                                                                                           O la Dirección seccional que resulte competente en razón de los traslados efectuados por competencia
                                                                                                                                           ELABORACIÓN (dd/mm/aaaa)
10/08/2023                                                                                                                    18/02/2024</t>
    </r>
  </si>
  <si>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(dd/mm/aaaa)
10/08/2023</t>
    </r>
  </si>
  <si>
    <t>Auditoría al flujo de la información contable que impacta la Función Recaudadora AFR 2023-003
Periodo: 01/01/2022 al 30/03/2023
H7</t>
  </si>
  <si>
    <r>
      <rPr>
        <b/>
        <sz val="12"/>
        <rFont val="Arial"/>
        <family val="2"/>
      </rPr>
      <t>Hallazgo No.7 Documentos sin contabilizar e inoportunidad en el registro contable</t>
    </r>
    <r>
      <rPr>
        <sz val="12"/>
        <rFont val="Arial"/>
        <family val="2"/>
      </rPr>
      <t xml:space="preserve">
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
</t>
    </r>
    <r>
      <rPr>
        <b/>
        <sz val="12"/>
        <rFont val="Arial"/>
        <family val="2"/>
      </rPr>
      <t xml:space="preserve">
a.	 Actos administrativos sin contabilizar</t>
    </r>
    <r>
      <rPr>
        <sz val="12"/>
        <rFont val="Arial"/>
        <family val="2"/>
      </rPr>
      <t xml:space="preserve">
• 14 actos administrativos sin registro contable, que corresponden a 10 sanciones independientes tributarias y 4 liquidaciones oficiales por un valor total de $1.924.568.000, donde ha transcurrido entre 9 y 18 meses desde la fecha de ejecutoría. (Ver anexo No.3 H3). </t>
    </r>
    <r>
      <rPr>
        <b/>
        <sz val="12"/>
        <rFont val="Arial"/>
        <family val="2"/>
      </rPr>
      <t xml:space="preserve">DSIA Pereira y Coordinación de Contabilidad de la Función Recaudadora.
</t>
    </r>
    <r>
      <rPr>
        <sz val="12"/>
        <rFont val="Arial"/>
        <family val="2"/>
      </rPr>
      <t xml:space="preserve">
• Igual situación se presenta para la DSI Cali, donde se evidenció 4 liquidaciones oficiales sin registro contable, por un valor total de $ 119.369.000, donde ha transcurrido entre 5 y 8 meses desde la fecha de ejecutoría. (Ver anexo No.2 H4). </t>
    </r>
    <r>
      <rPr>
        <b/>
        <sz val="12"/>
        <rFont val="Arial"/>
        <family val="2"/>
      </rPr>
      <t>DSI Cali y Coordinación de Contabilidad de la Función Recaudadora.</t>
    </r>
    <r>
      <rPr>
        <sz val="12"/>
        <rFont val="Arial"/>
        <family val="2"/>
      </rPr>
      <t xml:space="preserve">
</t>
    </r>
    <r>
      <rPr>
        <b/>
        <sz val="12"/>
        <rFont val="Arial"/>
        <family val="2"/>
      </rPr>
      <t xml:space="preserve">b. Inoportunidad en el registro contable de los actos administrativos </t>
    </r>
    <r>
      <rPr>
        <sz val="12"/>
        <rFont val="Arial"/>
        <family val="2"/>
      </rPr>
      <t xml:space="preserve">
•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
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t>
    </r>
    <r>
      <rPr>
        <b/>
        <sz val="12"/>
        <rFont val="Arial"/>
        <family val="2"/>
      </rPr>
      <t>DSI Cali y Coordinación de Contabilidad de la Función Recaudadora.</t>
    </r>
    <r>
      <rPr>
        <sz val="12"/>
        <rFont val="Arial"/>
        <family val="2"/>
      </rPr>
      <t xml:space="preserve">
•	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t>
    </r>
    <r>
      <rPr>
        <b/>
        <sz val="12"/>
        <rFont val="Arial"/>
        <family val="2"/>
      </rPr>
      <t>DSIA Pereira y Coordinación de Contabilidad de la Función Recaudadora.</t>
    </r>
    <r>
      <rPr>
        <sz val="12"/>
        <rFont val="Arial"/>
        <family val="2"/>
      </rPr>
      <t xml:space="preserve">
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t>
    </r>
  </si>
  <si>
    <t>Deficiencias en el flujo de información interna con incidencia contable 
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
Fallas en el seguimiento y control sobre los actos administrativos identificados que no han sido reconocidos contablemente.</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</si>
  <si>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</si>
  <si>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</si>
  <si>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</si>
  <si>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</si>
  <si>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DS – Subproceso Administración de Cartera
Dirección Seccional de Impuestos de Cali
División de Recaudo
GIT de Contabilidad
ELABORACIÓN (dd/mm/aaaa)
10/08/2023</t>
    </r>
  </si>
  <si>
    <t>Auditoría al flujo de la información contable que impacta la Función Recaudadora AFR 2023-003
Periodo: 01/01/2022 al 30/03/2023
H5</t>
  </si>
  <si>
    <r>
      <rPr>
        <b/>
        <sz val="12"/>
        <rFont val="Arial"/>
        <family val="2"/>
      </rPr>
      <t>Hallazgo No. 5 Inoportunidad en la expedición de los actos administrativos para declarar sin efecto la facilidad de pago.</t>
    </r>
    <r>
      <rPr>
        <sz val="12"/>
        <rFont val="Arial"/>
        <family val="2"/>
      </rPr>
      <t xml:space="preserve">
Revisado el Inventario de facilidades de pago formato FT-ADF-1954 de enero a diciembre de 2022, las fechas máximas para el pago de la última cuota, el Control Facilidades de Pago FT-COT- 2616 y los registros contables, se evidenció que:
a.	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t>
    </r>
    <r>
      <rPr>
        <b/>
        <sz val="12"/>
        <rFont val="Arial"/>
        <family val="2"/>
      </rPr>
      <t xml:space="preserve">DSI Cali </t>
    </r>
    <r>
      <rPr>
        <sz val="12"/>
        <rFont val="Arial"/>
        <family val="2"/>
      </rPr>
      <t xml:space="preserve">
b.	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t>
    </r>
    <r>
      <rPr>
        <b/>
        <sz val="12"/>
        <rFont val="Arial"/>
        <family val="2"/>
      </rPr>
      <t>DSI Cali</t>
    </r>
    <r>
      <rPr>
        <sz val="12"/>
        <rFont val="Arial"/>
        <family val="2"/>
      </rPr>
      <t xml:space="preserve">
c.	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t>
    </r>
    <r>
      <rPr>
        <b/>
        <sz val="12"/>
        <rFont val="Arial"/>
        <family val="2"/>
      </rPr>
      <t xml:space="preserve">DSI Cali </t>
    </r>
    <r>
      <rPr>
        <sz val="12"/>
        <rFont val="Arial"/>
        <family val="2"/>
      </rPr>
      <t xml:space="preserve">
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t>
    </r>
  </si>
  <si>
    <t>Deficiencias en el control, seguimiento y evaluación de los resultados de la gestión a cargo de la primera y segunda línea de defensa.
Deficiencias en el monitoreo y seguimiento mensual al cumplimiento de las facilidades de pago contenidas en el formato FT-COT-2616 “Control facilidades de pago”.
Falencias en la expedición oportuna y notificación de las resoluciones  que declaran sin vigencia la facilidad de pago y de cancelación de estas y en los controles para el flujo de la información hacia el proceso contable.</t>
  </si>
  <si>
    <t>Realizar nuevamente reinduccion y capacitacion a los funcionarios del GIT de Facilidades de Pago para fortalecer el conocimiento de las actividades de los procedimientos PR-COT-0272 "Facilidades de pago" Y PR-COT-0424 "Facilidades de pago consagradas en normas transitorias"</t>
  </si>
  <si>
    <t>realizar nuevamente reinduccion y capacitacion a los funcionarios del GIT de Facilidades de Pago para fortalecer el conocimiento de las actividades de los procedimientos PR-COT-0272 "Facilidades de pago" Y PR-COT-0424 "Facilidades de pago consagradas en normas transitorias"</t>
  </si>
  <si>
    <t>FT-TAH-1722 Registro de asistencia capacitación interna, TEAMS  o evidencia del servicio tecnológico utilizado</t>
  </si>
  <si>
    <r>
      <rPr>
        <b/>
        <sz val="12"/>
        <rFont val="Arial"/>
        <family val="2"/>
      </rPr>
      <t>DGI</t>
    </r>
    <r>
      <rPr>
        <sz val="12"/>
        <rFont val="Arial"/>
        <family val="2"/>
      </rPr>
      <t xml:space="preserve">
DS- Subproceso Administración de Cartera    
Direccion Seccional de Impuestos de Cali
División de Recaudo y Cobranzas
GIT Secretaria de Cobranzas
ELABORACIÓN (dd/mm/aaaa)
10/08/2023</t>
    </r>
  </si>
  <si>
    <t>Realizar bimestralmente verificacion del FT-COT-2616 Control facilidades de pago para certificar que se encuentra debidamente actualizada toda la informacion y gestionada oportunamente las facilidades de pago a cargo de cada funcionario</t>
  </si>
  <si>
    <t>certificacion firmada por el jefe de division de informacion actualizada en el FT-COT-2616</t>
  </si>
  <si>
    <t>DGI
DS- Subproceso Administración de Cartera    
Direccion Seccional de Impuestos de Cali
División de Recaudo y Cobranzas
GIT Secretaria de Cobranzas
ELABORACIÓN (dd/mm/aaaa)
10/08/2023</t>
  </si>
  <si>
    <t>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t>
  </si>
  <si>
    <t>Verificar mensualmente la gestión oportuna de las actuaciones de expedientes con facilidad de pago que presenten obligaciones incumplidas en el FT-COT-2616 “Control facilidades de pago”</t>
  </si>
  <si>
    <t>Relación en excel de los NITs verificados vs vencimiento de términos y archivo PDF con fecha cierta, indicando el objetivo, metodología, selección de la muestra, resultados y conclusiones, debidamente firmado por el jefe de División de Cobranzas</t>
  </si>
  <si>
    <r>
      <rPr>
        <b/>
        <sz val="12"/>
        <rFont val="Arial"/>
        <family val="2"/>
      </rPr>
      <t>DGI</t>
    </r>
    <r>
      <rPr>
        <sz val="12"/>
        <rFont val="Arial"/>
        <family val="2"/>
      </rPr>
      <t xml:space="preserve">
DS- Subproceso Administración de Cartera
Direccion Seccional de Impuestos de Cali            
División de Recaudo y Cobranzas   
GIT Secretaria de Cobranzas
DS- Subproceso Recaudo - Devoluciones
Dirección Seccional de Impuestos de Cali   
Divisón de Recaudo y Cobranzas GIT de Contabilidad y Control de Obligaciones
ELABORACIÓN (dd/mm/aaaa)
10/08/2023</t>
    </r>
  </si>
  <si>
    <t>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t>
  </si>
  <si>
    <t>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t>
  </si>
  <si>
    <r>
      <rPr>
        <b/>
        <sz val="12"/>
        <rFont val="Arial"/>
        <family val="2"/>
      </rPr>
      <t>DGI</t>
    </r>
    <r>
      <rPr>
        <sz val="12"/>
        <rFont val="Arial"/>
        <family val="2"/>
      </rPr>
      <t xml:space="preserve">
DS- Subproceso Administración de Cartera
Direccion Seccional de Impuestos de Cali            
División de Recaudo y Cobranzas  
GIT Secretaria de Cobranzas
ELABORACIÓN (dd/mm/aaaa)
10/08/2023</t>
    </r>
  </si>
  <si>
    <t>Auditoría a los Mecanismos de Atención al Ciudadano - AMA2024-002 Periodo 01/07/2023 al 29/02/2024</t>
  </si>
  <si>
    <t>AMA2024-002 
H1</t>
  </si>
  <si>
    <r>
      <rPr>
        <b/>
        <sz val="12"/>
        <rFont val="Arial"/>
        <family val="2"/>
      </rPr>
      <t xml:space="preserve">Hallazgo 1. Desactualización de procedimiento, cartillas, formatos, así como de la información dispuesta para la atención del ciudadano cliente 
</t>
    </r>
    <r>
      <rPr>
        <sz val="12"/>
        <rFont val="Arial"/>
        <family val="2"/>
      </rPr>
      <t xml:space="preserve">
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
a)	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
	El procedimiento PR-CAC-0265 V8 “Atención en Canales”, no contempla la modalidad de atención virtual que se desarrolla en los puntos de contacto, a través de Microsoft Teams, la cual es una plataforma unificada de comunicación y colaboración al servicio de la entidad.
	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
	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
	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
	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
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
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
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
b)	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
</t>
    </r>
  </si>
  <si>
    <t>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t>
  </si>
  <si>
    <t xml:space="preserve">Solicitar apoyo metodológico al área competente. </t>
  </si>
  <si>
    <t>Solicitar formalmente a la Subdirección de procesos y riesgos operativos el apoyo metodológico para la modificación de los procedimientos, formatos y cartillas.</t>
  </si>
  <si>
    <t>Oficio solicitud apoyo metodológico a la Subdirección de procesos y riesgos operativos</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</si>
  <si>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</si>
  <si>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 Gestionar la actualización del procedimiento PR-CAC-0265 V8, Atención en Canales</t>
  </si>
  <si>
    <t xml:space="preserve">
Revisar los cambios técnicos que requiere El procedimiento PR-CAC-0265 V8, Atención en Canales, para que contemple la atención virtual.
</t>
  </si>
  <si>
    <t>Procedimiento técnicamente ajustado en escrito dirigido a la dependencia competente para proceder con las actualizaciones correspondientes.</t>
  </si>
  <si>
    <t>Solicitar apoyo metodológico al área competente</t>
  </si>
  <si>
    <t>Solicitar formalmente a la Subdirección de procesos y riesgos operativos el apoyo metodológico para la modificación de los procedimientos y cartillas.</t>
  </si>
  <si>
    <t xml:space="preserve"> Gestionar la actualización de la cartilla CT-CAC-0052 V4 “Agendamiento de Citas”</t>
  </si>
  <si>
    <t xml:space="preserve">Revisar los cambios técnicos que requiere la cartilla CT-CAC-0052
V4 “Agendamiento de Citas”, para que el correo de agendamiento sea coord_canal_experiencia@dian.gov.co, 
</t>
  </si>
  <si>
    <t>Cartilla técnicamente ajustada en escrito dirigido a la dependencia competente para proceder con las actualizaciones correspondientes.</t>
  </si>
  <si>
    <t xml:space="preserve"> Gestionar la actualización del formato FT-CAC-2612 V3 “Solicitud agendamiento de
citas” </t>
  </si>
  <si>
    <t>Revisar los cambios técnicos que requiere El formato  FT-CAC-2612 V3 “Solicitud agendamiento de
citas” para ajustar el tiempo y tramites que se encuentre acorde a lo establecido para las direcciones seccionales.</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</si>
  <si>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t>
    </r>
  </si>
  <si>
    <t xml:space="preserve"> Gestionar la actualización de la cartilla CT-CAC-0057 V4 “Evaluación del servicio y atención al ciudadano cliente”</t>
  </si>
  <si>
    <t xml:space="preserve"> Revisar los cambios técnicos que requiere La cartilla CT-CAC-0057 V4 “Evaluación del servicio y atención al ciudadano cliente” para que se ajusten a los acuerdos de niveles de servicio actuales.</t>
  </si>
  <si>
    <t>Revisar y solicitar la actualización de la información de las páginas
web SUIT (Sistema Único de Información de Trámites) y el Portal Único
del Estado Colombiano GOV.CO, según su competencia.</t>
  </si>
  <si>
    <t xml:space="preserve"> Solicitar a tecnología la actualización de la información como lo indica el procedimiento PR-IIT-0342.   </t>
  </si>
  <si>
    <t>Solicitar la actualización de la información de las páginas
web SUIT (Sistema Único de Información de Trámites) y el Portal Único
del Estado Colombiano GOV.CO, según su competencia.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</si>
  <si>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</si>
  <si>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Solicitar a todas las áreas, la revisión de la información que se encuentra publicada en las páginas web SUIT (Sistema Único de Información de Trámites) y el Portal Único
del Estado Colombiano GOV.CO para que cada una de ellas, revise que la información se encuentre actualizada y en caso de ser necesario usen el procedimiento PR-IIT-0342.   </t>
  </si>
  <si>
    <t>Reporte de las actualizaciones solicitadas y de la información actualizada</t>
  </si>
  <si>
    <r>
      <rPr>
        <b/>
        <sz val="12"/>
        <rFont val="Arial"/>
        <family val="2"/>
      </rPr>
      <t>DGI</t>
    </r>
    <r>
      <rPr>
        <sz val="12"/>
        <rFont val="Arial"/>
        <family val="2"/>
      </rPr>
      <t xml:space="preserve">
NC - Subproceso Innovación y Tecnología
Dirección de Gestión Innovación y Tecnología</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</si>
  <si>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</si>
  <si>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Solicitar apoyo metodológico al área competente </t>
  </si>
  <si>
    <r>
      <t>Solicitar los cambios técnicos para Individualizar y ajustar en la cartilla CT-CAC-0052 V4 “Agendamiento de Citas”, el apartado de: "</t>
    </r>
    <r>
      <rPr>
        <i/>
        <sz val="12"/>
        <rFont val="Arial"/>
        <family val="2"/>
      </rPr>
      <t>documentos relacionados</t>
    </r>
    <r>
      <rPr>
        <sz val="12"/>
        <rFont val="Arial"/>
        <family val="2"/>
      </rPr>
      <t xml:space="preserve">" con el procedimiento adecuado, que es el PR-IIT-0342  “Gestión de trámites, otros procedimientos administrativos (OPA) y/o consultas". El procedimiento PR-PEC-0342  no existe.
</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</si>
  <si>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</si>
  <si>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AMA2024-002 
H2</t>
  </si>
  <si>
    <r>
      <rPr>
        <b/>
        <sz val="12"/>
        <rFont val="Arial"/>
        <family val="2"/>
      </rPr>
      <t xml:space="preserve">Hallazgo 2. Incumplimiento de políticas, normas, lineamientos, procedimientos, formatos y cartillas, dispuestos para la atención del ciudadano cliente
</t>
    </r>
    <r>
      <rPr>
        <sz val="12"/>
        <rFont val="Arial"/>
        <family val="2"/>
      </rPr>
      <t xml:space="preserve">
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
a)	Al revisar los 24 correos electrónicos remitidos para la solicitud de agendamiento por parte de las Direcciones Seccionales Auditadas (ocho por seccional), se observó que:
</t>
    </r>
    <r>
      <rPr>
        <b/>
        <sz val="12"/>
        <rFont val="Arial"/>
        <family val="2"/>
      </rPr>
      <t xml:space="preserve">DSI Medellín
</t>
    </r>
    <r>
      <rPr>
        <sz val="12"/>
        <rFont val="Arial"/>
        <family val="2"/>
      </rPr>
      <t xml:space="preserve">	En el punto de contacto La Alpujarra, la solicitud de agendamiento se remite por el jefe Grupo Interno de Trabajo Servicio al Ciudadano.
</t>
    </r>
    <r>
      <rPr>
        <b/>
        <sz val="12"/>
        <rFont val="Arial"/>
        <family val="2"/>
      </rPr>
      <t xml:space="preserve">DSI Bogotá
</t>
    </r>
    <r>
      <rPr>
        <sz val="12"/>
        <rFont val="Arial"/>
        <family val="2"/>
      </rPr>
      <t>	En el punto de contacto BCH, la solicitud la hace un funcionario del Despacho de la División de Servicio al Ciudadano, precisando que se realiza atendiendo la instrucción del jefe de la División.
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
b)	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
c)	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
d)	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
e)	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
Para el período auditado, se observó que solo se registraron por parte de la División de Servicio al Ciudadano 8 casos con PST, correspondientes a errores del sistema Digiturno y 3.669 sin registro de incidente asociado, a pesar de que en la herramienta ARANDA se reportaron 1.432.
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
f)	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
g)	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t>
    </r>
  </si>
  <si>
    <t>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t>
  </si>
  <si>
    <t xml:space="preserve">
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
</t>
  </si>
  <si>
    <t>Realizar acción de control</t>
  </si>
  <si>
    <t>Realizar acción de control que permita subsanar los problemas identificados con la solicitud de agendamiento</t>
  </si>
  <si>
    <t>Informe donde se documente la revisión y el control definido.</t>
  </si>
  <si>
    <r>
      <rPr>
        <b/>
        <sz val="12"/>
        <rFont val="Arial"/>
        <family val="2"/>
      </rPr>
      <t>DGI</t>
    </r>
    <r>
      <rPr>
        <sz val="12"/>
        <rFont val="Arial"/>
        <family val="2"/>
      </rPr>
      <t xml:space="preserve">
DS - Subproceso Asistencia al Usuario
Dirección Seccional de Impuestos de Bogotá 
Dirección Seccional de Impuestos de Medellín </t>
    </r>
  </si>
  <si>
    <t>Programar visita de autoevaluación, auditoría y retroalimentación respecto de la aplicación Cartilla CT-CAC-0052 V4</t>
  </si>
  <si>
    <t>Incorporar en el plan de autoevaluación la visita (virtual o presencial) para verificar el cumplimiento de la CT-CAC-0052 V4 “Agendamiento de Citas”.</t>
  </si>
  <si>
    <t>Plan de autoevaluación e Informe de visita.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</si>
  <si>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</si>
  <si>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 Gestionar la actualización de la cartilla CT-CAC -0052 </t>
  </si>
  <si>
    <t xml:space="preserve">
Revisar los cambios técnicos que requieren para ajustar cartilla de agendamiento CT-CAC 052 para subsanar los tiempos de solicitud de agendamiento, de acuerdo con la dinámica de la operación.
</t>
  </si>
  <si>
    <t>Incorporar en el plan de autoevaluación la visita (virtual o presencial) para verificar el cumplimiento de la CT-CAC-0052 V4 “Agendamiento de Citas”. Por el incumplimiento en el tiempo de remisión</t>
  </si>
  <si>
    <t>Realizar acción de control que permita subsanar los problemas identificados con el tiempo de remisión de la solicitud de agendamiento.</t>
  </si>
  <si>
    <r>
      <rPr>
        <b/>
        <sz val="12"/>
        <rFont val="Arial"/>
        <family val="2"/>
      </rPr>
      <t>DGI</t>
    </r>
    <r>
      <rPr>
        <sz val="12"/>
        <rFont val="Arial"/>
        <family val="2"/>
      </rPr>
      <t xml:space="preserve">
DS - Subproceso Asistencia al Usuario
Dirección Seccional de Impuestos de Bogotá
Dirección Seccional de Impuestos de Medellín 
Dirección Seccional de Impuestos de Cali</t>
    </r>
  </si>
  <si>
    <t>Realizar acción de control que permita subsanar los problemas identificados con los roles de los agentes de servicio.</t>
  </si>
  <si>
    <r>
      <rPr>
        <b/>
        <sz val="12"/>
        <rFont val="Arial"/>
        <family val="2"/>
      </rPr>
      <t>DGI</t>
    </r>
    <r>
      <rPr>
        <sz val="12"/>
        <rFont val="Arial"/>
        <family val="2"/>
      </rPr>
      <t xml:space="preserve">
DS - Subproceso Asistencia al Usuario
Dirección Seccional de Impuestos de Cali</t>
    </r>
  </si>
  <si>
    <t>Programar visita de autoevaluación, auditoría y retroalimentación respecto de la aplicación Cartilla CT-CAC-0056 V3</t>
  </si>
  <si>
    <t>Se adelantará una mesa de trabajo (virtual o presencial) para retroalimentar la aplicación de la Cartilla CT-CAC-0056 V3 en lo relacionado con el Rol de los servidores que realizan funciones de filtro y suministro de información.</t>
  </si>
  <si>
    <t>Acta de la mesa de trabajo donde se documente lo tratado.</t>
  </si>
  <si>
    <r>
      <rPr>
        <b/>
        <sz val="12"/>
        <rFont val="Arial"/>
        <family val="2"/>
      </rPr>
      <t>DGI</t>
    </r>
    <r>
      <rPr>
        <sz val="12"/>
        <rFont val="Arial"/>
        <family val="2"/>
      </rPr>
      <t xml:space="preserve">
Dirección de Gestión de Impuestos
Subdirección de Servicio al Ciudadano en Asuntos Tributarios
Coordinación de Canales de servicio y experiencia de Usuario
NS - Subproceso Asistencia al Usuario
Dirección Seccional de Impuestos de Cali</t>
    </r>
  </si>
  <si>
    <t xml:space="preserve">Realizar un diagnóstico con el fin de validar las políticas y lineamientos establecidos y configurados en  los equipos de los Kioscos de autogestión, teniendo en cuenta el servicio prestado al ciudadano y el derecho de acceso a la información pública y nacional.  </t>
  </si>
  <si>
    <t xml:space="preserve">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t>
  </si>
  <si>
    <t xml:space="preserve">Documento de diagnóstico </t>
  </si>
  <si>
    <r>
      <rPr>
        <b/>
        <sz val="12"/>
        <rFont val="Arial"/>
        <family val="2"/>
      </rPr>
      <t>DGI
Subproceso Innovación y Tecnología</t>
    </r>
    <r>
      <rPr>
        <sz val="12"/>
        <rFont val="Arial"/>
        <family val="2"/>
      </rPr>
      <t xml:space="preserve">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</si>
  <si>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t xml:space="preserve">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t>
  </si>
  <si>
    <t xml:space="preserve">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t>
  </si>
  <si>
    <t xml:space="preserve">Resolución 484 de 2013 actualizada 
Resolución 121 de 2014 actualizada
MN-ITT-0072 Manual de Políticas y Lineamientos de Seguridad de la Información Actualizado </t>
  </si>
  <si>
    <t xml:space="preserve"> Gestionar la actualización del procedimiento  PR-CAC 0265 V8 “Atención en Canales” en las actividades 7, 8, 9 y 10 </t>
  </si>
  <si>
    <t xml:space="preserve">Revisar los cambios técnicos que se requieren para ajustar el procedimiento  de atención en canales PR-CAC 0265 V8 “Atención en Canales” en las actividades 7, 8, 9 y 10 . Para complementar las fallas que se presentan en la atención presencial de las actividades descritas. 
 </t>
  </si>
  <si>
    <t xml:space="preserve"> Solicitar la aplicación de la evaluación de experiencia de usuario</t>
  </si>
  <si>
    <t>Requerimiento a la Subdirección de Soluciones y Desarrollo para aplicar la evaluación de experiencia de usuario, junto con los ajustes a los servicios de digiturno y el agendamiento.</t>
  </si>
  <si>
    <t>Solicitud a la Dirección de Gestión de Innovación y Tecnología</t>
  </si>
  <si>
    <r>
      <rPr>
        <b/>
        <sz val="12"/>
        <rFont val="Arial"/>
        <family val="2"/>
      </rPr>
      <t>DGI</t>
    </r>
    <r>
      <rPr>
        <sz val="12"/>
        <rFont val="Arial"/>
        <family val="2"/>
      </rPr>
      <t xml:space="preserve">
Subproceso Innovcaicón y Tecnología
NC- Dirección de Gestión Innovación y Tecnología
NC - Subproceso Asistencia al Usuario
Dirección de Gestión de Impuestos
Subdirección de Servicio al Ciudadano en Asuntos Tributarios
Coordinación de Canales de servicio y experiencia de Usuario
</t>
    </r>
  </si>
  <si>
    <t xml:space="preserve">Desarrollar el proceso de contratación </t>
  </si>
  <si>
    <t xml:space="preserve">Desarrollo del proceso de contratación  en sus diferentes etapas </t>
  </si>
  <si>
    <r>
      <rPr>
        <b/>
        <sz val="12"/>
        <rFont val="Arial"/>
        <family val="2"/>
      </rPr>
      <t>DGI</t>
    </r>
    <r>
      <rPr>
        <sz val="12"/>
        <rFont val="Arial"/>
        <family val="2"/>
      </rPr>
      <t xml:space="preserve">
Subproceso Innovación y Tecnología
NC-Dirección de Gestión de Innovación y Tecnología – DGIT
DS - Subproceso Asistencia al Usuario
Dirección Seccional de Impuestos de Bogotá 
Dirección Seccional de Impuestos de Medellín 
Dirección Seccional de Impuestos de Cali
</t>
    </r>
  </si>
  <si>
    <t xml:space="preserve">Implementación de la solución tecnológica del proyecto </t>
  </si>
  <si>
    <t xml:space="preserve">Informe de la implementación y puesta en producción de la solución tecnólogica </t>
  </si>
  <si>
    <r>
      <rPr>
        <b/>
        <sz val="12"/>
        <rFont val="Arial"/>
        <family val="2"/>
      </rPr>
      <t xml:space="preserve">DGI
</t>
    </r>
    <r>
      <rPr>
        <sz val="12"/>
        <rFont val="Arial"/>
        <family val="2"/>
      </rPr>
      <t xml:space="preserve">Subproceso Innovación y Tecnología
NC- Dirección de Gestión de Innovación y Tecnología – DGIT
NS - Subproceso Asistencia al Usuario
Dirección de Gestión de Impuestos
Dirección Seccional de Impuestos de Bogotá 
Dirección Seccional de Impuestos de Medellín 
Dirección Seccional de Impuestos de Cali
</t>
    </r>
  </si>
  <si>
    <t>Realizar acción de control que permita subsanar los problemas identificados con los tiempos de espera en sala.</t>
  </si>
  <si>
    <t>Programar visita de autoevaluación, auditoría y retroalimentación respecto de los tiempos de espera en la promesa de servicio</t>
  </si>
  <si>
    <t>Incorporar en el plan de autoevaluación la visita (virtual o presencial) para verificar el cumplimiento de los tiempos de espera</t>
  </si>
  <si>
    <t>AMA2024-002 
H3</t>
  </si>
  <si>
    <r>
      <rPr>
        <b/>
        <sz val="12"/>
        <rFont val="Arial"/>
        <family val="2"/>
      </rPr>
      <t xml:space="preserve">Hallazgo 3. Deficiencia de controles en las publicaciones de los documentos del Subproceso Asistencia al Usuario
</t>
    </r>
    <r>
      <rPr>
        <sz val="12"/>
        <rFont val="Arial"/>
        <family val="2"/>
      </rPr>
      <t xml:space="preserve">
Revisadas las publicaciones realizadas por la Subdirección de Servicio al Ciudadano en Asuntos Tributarios, se evidenció lo siguiente:
a)	El Informe anual “Resultados Encuesta Nacional de Percepción de la Calidad General del Servicio DIAN 2023” Versión 1 enero de 2024, publicado en la página web de la DIAN, de acceso y consulta a la ciudadanía en general presenta:
•	Gráficas incompletas o cortadas que impiden la lectura adecuada. (Págs. 30, 33 y 52)
•	No presenta imagen o tabla asociada en el texto. (Págs. 48, 65 y 66)
•	Páginas en blanco. (Págs. 52 y 60) 
•	Falta cuadro o imagen comparativa. (Pág. 71)
•	Inexactitud de los datos: La sumatoria de “Genero” no es igual a 14.593. (Pág. 13)
b)	La Política de Servicio publicada en la página de la DIAN  de acceso y consulta a la ciudadanía en general presenta:
•	Errores de ortografía.
•	Sin numeración de páginas (5 páginas).
•	La plantilla publicada se encuentra desactualizada. 
•	El pie de página hace referencia a la Subdirección de Gestión de Asistencia al Cliente.
c)	La Cartilla CT-CAC-0057 V4 “Evaluación del servicio y atención al ciudadano cliente”, en el numeral 4.3 “Tipo de trámite” hace referencia a un enlace cuya ruta electrónica direcciona a una página no encontrada propiedad de la DIAN.</t>
    </r>
  </si>
  <si>
    <t>Debido a deficiencias en la aplicación de los controles, seguimiento y monitoreo por parte de la primera y segunda línea de defensa, en las publicaciones web de los documentos de consulta, tanto interna como externa.</t>
  </si>
  <si>
    <t>Implementar control de calidad de los documentos antes de su publicación.</t>
  </si>
  <si>
    <r>
      <t>Comunicar que los documentos a publicar en la red previo a su publicación, deben ser revisados mínimo por dos personas, quienes figurarán en el documento como: "</t>
    </r>
    <r>
      <rPr>
        <i/>
        <sz val="12"/>
        <rFont val="Arial"/>
        <family val="2"/>
      </rPr>
      <t>Proyectó y reviso</t>
    </r>
    <r>
      <rPr>
        <sz val="12"/>
        <rFont val="Arial"/>
        <family val="2"/>
      </rPr>
      <t>"</t>
    </r>
  </si>
  <si>
    <t>Comunicación a todas las áreas implicadas de la implementación del control de calidad de los documentos.</t>
  </si>
  <si>
    <t>Presentar proyecto con las correcciones del Informe anual “Resultados Encuesta Nacional de Percepción de la Calidad General del Servicio DIAN 2023” Versión 1 enero de 2024</t>
  </si>
  <si>
    <t>Se acogerán las recomendaciones que suministra la Oficina de Control Interno y se ajustará el documento, se le remitirá a la Subdirección de soluciones y desarrollo para que lo públique en el portal correspondiente.</t>
  </si>
  <si>
    <t>Presentación proyecto corregido de los Resultados Encuesta Nacional de Percepción de la Calidad General del Servicio DIAN 2023” Versión 1 enero de 2024</t>
  </si>
  <si>
    <t>Presentar proyecto para actualizar la Política de Servicio publicada en la página de la DIAN</t>
  </si>
  <si>
    <t>Se acogerán las recomendaciones que suministra la Oficina de Control Interno para la política y se le remitirá a la Subdirección de Soluciones y Desarrollo para que lo públique en el portal correspondiente.</t>
  </si>
  <si>
    <t>Presentar proyecto para actualizar la Política de Servicio publicada en la página de la DIAN y remisión a la Subdirección de Soluciones y Desarrollo</t>
  </si>
  <si>
    <t xml:space="preserve"> Gestionar la actualización la cartilla de agendamiento CT-CAC-0052 </t>
  </si>
  <si>
    <t xml:space="preserve">Revisar los cambios técnicos que requieren para ajustar cartilla de agendamiento CT-CAC -0052 para subsanar los enlaces afectados.
</t>
  </si>
  <si>
    <t>AMA2024-002 
H4</t>
  </si>
  <si>
    <r>
      <rPr>
        <b/>
        <sz val="12"/>
        <rFont val="Arial"/>
        <family val="2"/>
      </rPr>
      <t xml:space="preserve">Hallazgo 4. Incumplimiento de las políticas de privacidad y seguridad de la información, evidenciado en los Kioscos de auto gestión de los Puntos de Contacto, con ocasión de los trámites realizados por los ciudadanos 
</t>
    </r>
    <r>
      <rPr>
        <sz val="12"/>
        <rFont val="Arial"/>
        <family val="2"/>
      </rPr>
      <t xml:space="preserve">
Al revisar un total de nueve estaciones de cómputo destinadas para los servicios de auto gestión, tres por cada uno de los puntos de contacto auditados (BCH, La Alpujarra y Cali – Sede Centro), se evidenció:
</t>
    </r>
    <r>
      <rPr>
        <b/>
        <sz val="12"/>
        <rFont val="Arial"/>
        <family val="2"/>
      </rPr>
      <t xml:space="preserve">DSI Bogotá, DSI Medellín y DSI Cali
</t>
    </r>
    <r>
      <rPr>
        <sz val="12"/>
        <rFont val="Arial"/>
        <family val="2"/>
      </rPr>
      <t>a)	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
b)	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
c)	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
DSI Bogotá y DSI Medellín
d)	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
DSI Medellín
e)	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
DSI Cali
f)	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t>
    </r>
  </si>
  <si>
    <t>Debido al incumplimiento o deficiencia en la aplicación de las normas, políticas o procedimientos de seguridad digital.</t>
  </si>
  <si>
    <r>
      <rPr>
        <b/>
        <sz val="12"/>
        <rFont val="Arial"/>
        <family val="2"/>
      </rPr>
      <t>DGI</t>
    </r>
    <r>
      <rPr>
        <sz val="12"/>
        <rFont val="Arial"/>
        <family val="2"/>
      </rPr>
      <t xml:space="preserve">
NC-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</si>
  <si>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t xml:space="preserve">Actualizar el sistema operativo en las versiones que se consideren necesarias para mantener las políticas de seguridad de la información, en los equipos de los kioscos de autogestión </t>
  </si>
  <si>
    <t xml:space="preserve">Realizar reuniones y visitas técnicas con las partes interesadas para realizar las actualizaciones del sistema operativo en las versiones que se consideren necesarias para mantener las políticas de seguridad de la información </t>
  </si>
  <si>
    <t xml:space="preserve">Caso registrado con la solución implementada </t>
  </si>
  <si>
    <t>Implementar una política  de GPO para realizar diariamente el borrado seguro de información (temporales, archivo de escritorio, papelera, descargas, historial de navegación, contraseñas) y demás información que este almacenada en los equipos de los kioscos de autogestión</t>
  </si>
  <si>
    <t xml:space="preserve">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
</t>
  </si>
  <si>
    <r>
      <rPr>
        <b/>
        <sz val="12"/>
        <rFont val="Arial"/>
        <family val="2"/>
      </rPr>
      <t>DGI</t>
    </r>
    <r>
      <rPr>
        <sz val="12"/>
        <rFont val="Arial"/>
        <family val="2"/>
      </rPr>
      <t xml:space="preserve">
NC- Subproceso Innovación y Tecnología
Dirección de Gestión de Innovación y Tecnología – DGIT
Subdirección de Infraestructura Tecnológica y de Operaciones
DS - Subproceso Asistencia al Usuario
Dirección Seccional de Impuestos de Bogotá
Dirección Seccional de Impuestos de Medellín 
Dirección Seccional de Impuestos de Cali</t>
    </r>
  </si>
  <si>
    <t>Implementar una politíca para la inactivación de los puertos USB en los equipos de los kioscos de autogestión</t>
  </si>
  <si>
    <t xml:space="preserve">Realizar la solicitud a la Subdirección de Infraestructura Tecnológica y de Operaciones para la implementación de una política para la inactivación de los puertos USB en los equipos de los kioscos de autogestión
</t>
  </si>
  <si>
    <t xml:space="preserve">Actualizar Microsoft Office en las versiones que se consideren necesarias para mantener las políticas de seguridad de la información, en los equipos de los kioscos de autogestión </t>
  </si>
  <si>
    <t xml:space="preserve">Realizar reuniones y visitas técnicas con las partes interesadas para realizar las actualizaciones Microsoft Office en las versiones que se consideren necesarias para mantener las políticas de seguridad de la información </t>
  </si>
  <si>
    <t xml:space="preserve">Sensibilizar sobre las políticas de seguridad de la información, a los equipos de los kioscos de autogestión con ocasión de los trámites realizados por los ciudadanos. </t>
  </si>
  <si>
    <t xml:space="preserve">Realizar sesiones de sensibilización con las partes interesadas para revisar las políticas de seguridad con los equipos de los kioscos de autogestión con ocasión de los trámites realizados por los ciudadanos.  </t>
  </si>
  <si>
    <t>Sesiones de Sensibilización</t>
  </si>
  <si>
    <t>AMA2024-002 
H5</t>
  </si>
  <si>
    <r>
      <rPr>
        <b/>
        <sz val="12"/>
        <rFont val="Arial"/>
        <family val="2"/>
      </rPr>
      <t xml:space="preserve">Hallazgo 5. Deficiencia en el control de la información registrada en la aplicación  Digiturno
</t>
    </r>
    <r>
      <rPr>
        <sz val="12"/>
        <rFont val="Arial"/>
        <family val="2"/>
      </rPr>
      <t xml:space="preserve">
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
a)	Identificación errada y con registros en blanco del ciudadano cliente.
b)	Razón social errada y con registros en blanco.
c)	Resultado del trámite con registros en blanco.
d)	Trámites en blanco.
 </t>
    </r>
    <r>
      <rPr>
        <b/>
        <sz val="12"/>
        <rFont val="Arial"/>
        <family val="2"/>
      </rPr>
      <t>(Ver Tabla Nro. 6  Registros con inconsistencias en reporte A18- Digiturno, página 22 - INFORME AUDITORÍA A LOS MECANISMOS DE ATENCIÓN AL CIUDADANO AMA2024-002)</t>
    </r>
  </si>
  <si>
    <t>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t>
  </si>
  <si>
    <t>Definición de los requerimientos técnicos para ajustar el servicio de agendamiento, digiturno y evaluación de experiencia de usuario.</t>
  </si>
  <si>
    <t>Requerimiento técnico a la Subdirección de Soluciones y Desarrollo</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</si>
  <si>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Dirección de Gestión Innovación y Tecnología</t>
    </r>
  </si>
  <si>
    <t xml:space="preserve">Desarrollo  del proceso de contratación  en sus diferentes etapas </t>
  </si>
  <si>
    <r>
      <rPr>
        <b/>
        <sz val="12"/>
        <rFont val="Arial"/>
        <family val="2"/>
      </rPr>
      <t>DGI</t>
    </r>
    <r>
      <rPr>
        <sz val="12"/>
        <rFont val="Arial"/>
        <family val="2"/>
      </rPr>
      <t xml:space="preserve">
NS - Subproceso Innovación y Tecnología
Dirección de Gestión de Innovación y Tecnología – DGIT</t>
    </r>
  </si>
  <si>
    <t xml:space="preserve">Informe de implementación y puesta en producción de la solución tecnólogica </t>
  </si>
  <si>
    <r>
      <rPr>
        <b/>
        <sz val="12"/>
        <rFont val="Arial"/>
        <family val="2"/>
      </rPr>
      <t>DGI</t>
    </r>
    <r>
      <rPr>
        <sz val="12"/>
        <rFont val="Arial"/>
        <family val="2"/>
      </rPr>
      <t xml:space="preserve">
Subproceso Innovación y Tecnología
NC - Dirección de Gestión de Innovación y Tecnología – DGIT 
NC - Subproceso Asistencia al Usuario
Dirección de Gestión de Impuestos
Subdirección de Servicio al Ciudadano en Asuntos Tributarios.</t>
    </r>
  </si>
  <si>
    <t>Auditoría a los Mecanismos de Atención al Ciudadano - AMA2024-002 Periodo 01/07/2023 al 29/02/2025</t>
  </si>
  <si>
    <t>AMA2024-002 
H6</t>
  </si>
  <si>
    <r>
      <rPr>
        <b/>
        <sz val="12"/>
        <rFont val="Arial"/>
        <family val="2"/>
      </rPr>
      <t xml:space="preserve">Hallazgo 6. Incumplimiento de características de operatividad de las zonas de acceso público a internet inalámbrico y señalética en los Puntos de Contacto auditados
</t>
    </r>
    <r>
      <rPr>
        <sz val="12"/>
        <rFont val="Arial"/>
        <family val="2"/>
      </rPr>
      <t xml:space="preserve">
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
</t>
    </r>
    <r>
      <rPr>
        <b/>
        <sz val="12"/>
        <rFont val="Arial"/>
        <family val="2"/>
      </rPr>
      <t xml:space="preserve">DSI Bogotá, DSI Medellín y DSI Cali
</t>
    </r>
    <r>
      <rPr>
        <sz val="12"/>
        <rFont val="Arial"/>
        <family val="2"/>
      </rPr>
      <t>a)	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
DSI Medellín y DSI Cali
b)	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t>
    </r>
  </si>
  <si>
    <t>Debido a deficiencias en la aplicación de los controles, seguimiento y monitoreo por parte de la primera y segunda línea de defensa, en la aplicación de las normas, políticas o procedimientos de seguridad digital.</t>
  </si>
  <si>
    <t>Realizar control a la totalidad de políticas de control de contenido aplicadas en el proxy para la red gratuita Wifi con la que cuenta la entidad en los puntos de contacto denominada “Zona +Digital Mejor País”.</t>
  </si>
  <si>
    <t>Solicitar al proveedor realizar control a la totalidad de políticas de control de contenido aplicadas en el proxy para la red gratuita Wifi con la que cuenta la entidad en los puntos de contacto denominada “Zona +Digital Mejor País”.</t>
  </si>
  <si>
    <t xml:space="preserve">Reporte de filtros configurados en el proxy para la red gratuita WIFI. </t>
  </si>
  <si>
    <r>
      <rPr>
        <b/>
        <sz val="12"/>
        <rFont val="Arial"/>
        <family val="2"/>
      </rPr>
      <t>DGI</t>
    </r>
    <r>
      <rPr>
        <sz val="12"/>
        <rFont val="Arial"/>
        <family val="2"/>
      </rPr>
      <t xml:space="preserve">
Subproceso Innovación y Tecnología
NC - Dirección de Gestión de Innovación y Tecnología – DGIT
DS - Subproceso Asistencia al Usuario
Dirección Seccional de Impuestos de Bogotá
Dirección Seccional de Impuestos de Medellín 
Dirección Seccional de Impuestos de Cali</t>
    </r>
  </si>
  <si>
    <t>Corrección de los filtros de contenido exigidos en la resolución del  MINTIC 0003436 en todos los puntos de contacto</t>
  </si>
  <si>
    <t xml:space="preserve">Corrección de los filtros exigidos en la resolución del  MINTIC 0003436 en todos los puntos de contacto. 
Levantamiento de evidencia de los filtros configurados y pruebas de acceso en los puntos de contacto, con la verificación del cumplimiento de  los controles establecidos en el  MN-IIT-0072 “Manual de Políticas y Lineamientos de Seguridad de la Información”. </t>
  </si>
  <si>
    <t>Reporte de evidencias de acceso desde los puntos de contacto</t>
  </si>
  <si>
    <r>
      <rPr>
        <b/>
        <sz val="12"/>
        <rFont val="Arial"/>
        <family val="2"/>
      </rPr>
      <t xml:space="preserve">DGI
</t>
    </r>
    <r>
      <rPr>
        <sz val="12"/>
        <rFont val="Arial"/>
        <family val="2"/>
      </rPr>
      <t>NC -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t>
    </r>
  </si>
  <si>
    <t>Realizar acción de control que permita subsanar los problemas identificados con la señalética.</t>
  </si>
  <si>
    <r>
      <rPr>
        <b/>
        <sz val="12"/>
        <rFont val="Arial"/>
        <family val="2"/>
      </rPr>
      <t>DGI</t>
    </r>
    <r>
      <rPr>
        <sz val="12"/>
        <rFont val="Arial"/>
        <family val="2"/>
      </rPr>
      <t xml:space="preserve">
DS - Subproceso Asistencia al Usuario
Dirección Seccional de Impuestos de Medellín 
Dirección Seccional de Impuestos de Cali</t>
    </r>
  </si>
  <si>
    <t>Programar visita de autoevaluación, auditoría y retroalimentación señaletica</t>
  </si>
  <si>
    <t xml:space="preserve">Incorporar en el plan de autoevaluación la visita para verificar el cumplimiento de normativa de la señaletica, constatando si ya fue colocada o que acciones fueron adelantadas con la dependencia correspondiente </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</si>
  <si>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DS - Subproceso Asistencia al Usuario
Dirección Seccional de Impuestos de Medellín 
Dirección Seccional de Impuestos de Cali</t>
    </r>
  </si>
  <si>
    <t>AGC2024-001
H1</t>
  </si>
  <si>
    <r>
      <rPr>
        <b/>
        <sz val="12"/>
        <rFont val="Arial"/>
        <family val="2"/>
      </rPr>
      <t xml:space="preserve">Hallazgo No.1 Deficiencias en la expedición y notificación de los mandamientos de pago y de la resolución que ordena seguir adelante la ejecución </t>
    </r>
    <r>
      <rPr>
        <sz val="12"/>
        <rFont val="Arial"/>
        <family val="2"/>
      </rPr>
      <t xml:space="preserve">
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
a.	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t>
    </r>
    <r>
      <rPr>
        <b/>
        <sz val="12"/>
        <rFont val="Arial"/>
        <family val="2"/>
      </rPr>
      <t xml:space="preserve">(Ver anexo No.1 MP Sin Notificar). DSI Bogotá.
</t>
    </r>
    <r>
      <rPr>
        <sz val="12"/>
        <rFont val="Arial"/>
        <family val="2"/>
      </rPr>
      <t xml:space="preserve">				
b.	29 mandamientos de pago pendientes del trámite de notificación, proferidos entre el 29/06/2022 y el 07/03/2024 y 19 fueron notificados con demoras entre dos (2) y cinco (5) meses contados desde la fecha de devolución o de expedición del acto administrativo.  </t>
    </r>
    <r>
      <rPr>
        <b/>
        <sz val="12"/>
        <rFont val="Arial"/>
        <family val="2"/>
      </rPr>
      <t xml:space="preserve">(Ver anexo No.2 MP Sin Notificar). DSI Barranquilla	
</t>
    </r>
    <r>
      <rPr>
        <sz val="12"/>
        <rFont val="Arial"/>
        <family val="2"/>
      </rPr>
      <t xml:space="preserve">
c.	Cuatro (4) mandamientos de pago pendientes del trámite de notificación, proferidos entre el 05/09/2023 y el 10/01/2024 y para el NIT 77.094.887 y NIT 901.058.547, con demoras entre cuatro (4) y cinco (5) meses respectivamente para efectuar la notificación. </t>
    </r>
    <r>
      <rPr>
        <b/>
        <sz val="12"/>
        <rFont val="Arial"/>
        <family val="2"/>
      </rPr>
      <t>(Ver anexo No.3 MP Sin Notificar). DSIA Valledupar</t>
    </r>
    <r>
      <rPr>
        <sz val="12"/>
        <rFont val="Arial"/>
        <family val="2"/>
      </rPr>
      <t xml:space="preserve">	
d.	En el expediente no obra el mandamiento de pago, están sin firmas y/o la constancia de notificación no reposa en este, que demuestre que se haya librado el mandamiento de pago y su debida notificación.</t>
    </r>
    <r>
      <rPr>
        <b/>
        <sz val="12"/>
        <rFont val="Arial"/>
        <family val="2"/>
      </rPr>
      <t xml:space="preserve"> DSI Barranquilla</t>
    </r>
    <r>
      <rPr>
        <sz val="12"/>
        <rFont val="Arial"/>
        <family val="2"/>
      </rPr>
      <t xml:space="preserve"> NIT 27.001.732, 72.211.845, 901.172.637, 19.367.732, 88.060.131, 72.195.546, 900.646.311, 800.177.119, 890.113.551, 5.764.861, 72.211.845, 901.172.637, 19.367.732</t>
    </r>
    <r>
      <rPr>
        <b/>
        <sz val="12"/>
        <rFont val="Arial"/>
        <family val="2"/>
      </rPr>
      <t xml:space="preserve"> DSIA Valledupar</t>
    </r>
    <r>
      <rPr>
        <sz val="12"/>
        <rFont val="Arial"/>
        <family val="2"/>
      </rPr>
      <t xml:space="preserve"> NIT 901.058.547, 92.258.957, 824.002.380, 824.000.795.  </t>
    </r>
    <r>
      <rPr>
        <b/>
        <sz val="12"/>
        <rFont val="Arial"/>
        <family val="2"/>
      </rPr>
      <t>DSI Bogotá</t>
    </r>
    <r>
      <rPr>
        <sz val="12"/>
        <rFont val="Arial"/>
        <family val="2"/>
      </rPr>
      <t xml:space="preserve"> NIT 900.223.901, 830.050.525, 800.249.401.	
e.	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t>
    </r>
    <r>
      <rPr>
        <b/>
        <sz val="12"/>
        <rFont val="Arial"/>
        <family val="2"/>
      </rPr>
      <t>DSIA Valledupar</t>
    </r>
    <r>
      <rPr>
        <sz val="12"/>
        <rFont val="Arial"/>
        <family val="2"/>
      </rPr>
      <t xml:space="preserve"> NIT 77.188.544, 901.272.534, 900.932.959, 900.871.261, 77.187.122, 901.092.583, 49.605.792, 900.679.774.		
f.	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t>
    </r>
    <r>
      <rPr>
        <b/>
        <sz val="12"/>
        <rFont val="Arial"/>
        <family val="2"/>
      </rPr>
      <t>DSI Bogotá:</t>
    </r>
    <r>
      <rPr>
        <sz val="12"/>
        <rFont val="Arial"/>
        <family val="2"/>
      </rPr>
      <t xml:space="preserve"> NIT 830.061.338, 1.158.833, 900.664.939, 900.223.901 Similar situación se observó en la</t>
    </r>
    <r>
      <rPr>
        <b/>
        <sz val="12"/>
        <rFont val="Arial"/>
        <family val="2"/>
      </rPr>
      <t xml:space="preserve"> DSI Barranquilla: </t>
    </r>
    <r>
      <rPr>
        <sz val="12"/>
        <rFont val="Arial"/>
        <family val="2"/>
      </rPr>
      <t xml:space="preserve">NIT 27.001.732, 72.211.845, 900.389.024, 22.368.763, 72.195.546, 900.527.429, 72.211.845, 900.389.024 y </t>
    </r>
    <r>
      <rPr>
        <b/>
        <sz val="12"/>
        <rFont val="Arial"/>
        <family val="2"/>
      </rPr>
      <t>DSIA Valledupar</t>
    </r>
    <r>
      <rPr>
        <sz val="12"/>
        <rFont val="Arial"/>
        <family val="2"/>
      </rPr>
      <t xml:space="preserve"> NIT 900.073.672, 900.359.618.
g.	Dilaciones en la expedición de la resolución que ordena seguir adelante la ejecución, desde la notificación del mandamiento de pago, observando que transcurren hasta 4 años y 10 meses o a la fecha no habían sido proferidas.</t>
    </r>
    <r>
      <rPr>
        <b/>
        <sz val="12"/>
        <rFont val="Arial"/>
        <family val="2"/>
      </rPr>
      <t xml:space="preserve"> DSI Bogotá:</t>
    </r>
    <r>
      <rPr>
        <sz val="12"/>
        <rFont val="Arial"/>
        <family val="2"/>
      </rPr>
      <t xml:space="preserve"> NIT 80.469.963, 1.158.833, 830.049.117, 900.664.939, 19.129.919, 79.857.283, 900.223.901, 39.775.456, 93.396.253, 860.079.278, 900.209.137, 800.249.401, 830.050.525, 79.555.471, 900.662.664. </t>
    </r>
    <r>
      <rPr>
        <b/>
        <sz val="12"/>
        <rFont val="Arial"/>
        <family val="2"/>
      </rPr>
      <t>DSI Barranquilla</t>
    </r>
    <r>
      <rPr>
        <sz val="12"/>
        <rFont val="Arial"/>
        <family val="2"/>
      </rPr>
      <t xml:space="preserve"> NIT 5.764.861, 900.527.429, 7.448.225, 27.001.732, 19.367.732, 72.211.845, 900.389.024, 901.172.637. </t>
    </r>
    <r>
      <rPr>
        <b/>
        <sz val="12"/>
        <rFont val="Arial"/>
        <family val="2"/>
      </rPr>
      <t>DSIA Valledupar</t>
    </r>
    <r>
      <rPr>
        <sz val="12"/>
        <rFont val="Arial"/>
        <family val="2"/>
      </rPr>
      <t xml:space="preserve"> NIT 5.645.982, 77.176.802, 824.004.287, 824.002.380, 49.758.958, 5.645.982, 824.000.425, 77.034.143, 77.176.802, 49.758.858.
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t>
    </r>
  </si>
  <si>
    <t>Deficiencias en la supervisión, monitoreo, seguimiento y control que deben ejercer los responsables de su ejecución, que garanticen la expedición oportuna de los mandamientos de pago y de las resoluciones que ordenan seguir adelante la ejecución
Insuficiencia en la aplicación de la norma y de los controles establecidos en los procedimientos para la notificación de estos actos administrativos</t>
  </si>
  <si>
    <t>Efectuar seguimiento a la expedicion de mandamientos de pago y resoluciones de seguir la ejecucion de acuerdo con los inventarios de cartera publicados por la Subdireccion de Cobranzas</t>
  </si>
  <si>
    <t>De acuerdo con inventario de obligaciones que se remite a cada seccional, realizar seguimiento a la expedicion oportuna de mandamientos de pago y resoluciones de ejecucion por parte de los funcionarios a cargo de los expedientes</t>
  </si>
  <si>
    <t>Informe mensual ( 6 informes) de seguimiento realizado en PDF en donde se consignen todos los datos del seguimiento efectuado</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</si>
  <si>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t>
    </r>
  </si>
  <si>
    <t xml:space="preserve">Gestionar aplicando criterios de priorización cada uno de los casos   identificados en la Auditoría AGC 2024 -001 . </t>
  </si>
  <si>
    <t>Revision y solucion de las falencias determinadas en la auditoria respecto a los casos enumerados</t>
  </si>
  <si>
    <t>Informe PDF que contenga la descripcion de solucion dada a cada uno de los casos señalados por la OCI en la auditoria</t>
  </si>
  <si>
    <r>
      <rPr>
        <b/>
        <sz val="12"/>
        <rFont val="Arial"/>
        <family val="2"/>
      </rPr>
      <t xml:space="preserve">DGI
</t>
    </r>
    <r>
      <rPr>
        <sz val="12"/>
        <rFont val="Arial"/>
        <family val="2"/>
      </rPr>
      <t>DS - Subproceso Administración de Cartera
Dirección Seccional de Impuestos de Bogotá, Barranquilla y Valledupar
División de Cobranzas y/o de Recaudo y Cobranzas</t>
    </r>
  </si>
  <si>
    <t xml:space="preserve">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t>
  </si>
  <si>
    <t>Enviar mensualmente a cada Jefe de  GIT, una base de datos en donde se evidencian los actos administrativos notificados y no notificados.</t>
  </si>
  <si>
    <t>Reporte en archivo excel en el que se identifiquen los mandamientos de pago y resoluciones de seguir adelante la ejecución notificados y sin fecha de notificación registrada remitido por correo electrónico</t>
  </si>
  <si>
    <t xml:space="preserve">Verificar trimestralmente la notificación de  mandamientos de pago y resoluciones de seguir adelante la ejecución proferidos.
   </t>
  </si>
  <si>
    <t>Elaborar informe en PDF donde se evidencie el número de actos proferidos, con fecha de notificación registrada en el período</t>
  </si>
  <si>
    <t>Informe en PDF donde se evidencie el número de actos proferidos, con fecha de notificación registrada en el período</t>
  </si>
  <si>
    <r>
      <rPr>
        <b/>
        <sz val="12"/>
        <rFont val="Arial"/>
        <family val="2"/>
      </rPr>
      <t xml:space="preserve">DGI
</t>
    </r>
    <r>
      <rPr>
        <sz val="12"/>
        <rFont val="Arial"/>
        <family val="2"/>
      </rPr>
      <t>DS - Subproceso Administración de Cartera
Dirección Seccional de Impuestos de Bogotá, Barranquilla y Valledupar
División de Cobranzas y/o Recaudo y Cobranzas</t>
    </r>
  </si>
  <si>
    <t>AGC2024-001
H2</t>
  </si>
  <si>
    <r>
      <rPr>
        <b/>
        <sz val="12"/>
        <rFont val="Arial"/>
        <family val="2"/>
      </rPr>
      <t>Hallazgo No. 2 Dilaciones en las actuaciones que se deben surtir en la gestión de cobro</t>
    </r>
    <r>
      <rPr>
        <sz val="12"/>
        <rFont val="Arial"/>
        <family val="2"/>
      </rPr>
      <t xml:space="preserve">
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																
a.	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t>
    </r>
    <r>
      <rPr>
        <b/>
        <sz val="12"/>
        <rFont val="Arial"/>
        <family val="2"/>
      </rPr>
      <t>DSI Barranquilla</t>
    </r>
    <r>
      <rPr>
        <sz val="12"/>
        <rFont val="Arial"/>
        <family val="2"/>
      </rPr>
      <t xml:space="preserve"> NIT 88.060.131, 900.335.216, 5.764.861, 19.088.860, 3.675.616, 12.114.845, 900.043.191, 900.468.030, 27.001.732, 800.019.254, 900.047.321, 900.389.024, 8.531.547, 900.306.966.
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t>
    </r>
    <r>
      <rPr>
        <b/>
        <sz val="12"/>
        <rFont val="Arial"/>
        <family val="2"/>
      </rPr>
      <t>DSI Barranquilla</t>
    </r>
    <r>
      <rPr>
        <sz val="12"/>
        <rFont val="Arial"/>
        <family val="2"/>
      </rPr>
      <t xml:space="preserve"> NIT 900.335.216, 72.195.546, 72.211.845, 900.043.191, 19.088.860, 19.367.732, 900.047.321, 901.172.637, 8.531.547. </t>
    </r>
    <r>
      <rPr>
        <b/>
        <sz val="12"/>
        <rFont val="Arial"/>
        <family val="2"/>
      </rPr>
      <t xml:space="preserve">DSIA Valledupar </t>
    </r>
    <r>
      <rPr>
        <sz val="12"/>
        <rFont val="Arial"/>
        <family val="2"/>
      </rPr>
      <t xml:space="preserve">NIT 901.092.583, 900.932.959, 900.679.774, 824.000.795. </t>
    </r>
    <r>
      <rPr>
        <b/>
        <sz val="12"/>
        <rFont val="Arial"/>
        <family val="2"/>
      </rPr>
      <t>DSI Bogotá</t>
    </r>
    <r>
      <rPr>
        <sz val="12"/>
        <rFont val="Arial"/>
        <family val="2"/>
      </rPr>
      <t xml:space="preserve"> NIT 830.061.338, 830.049.117, 19.129.919, 900.664.939, 79.857.283, 830.050.525, 38.864.317, 79.555.471.
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t>
    </r>
    <r>
      <rPr>
        <b/>
        <sz val="12"/>
        <rFont val="Arial"/>
        <family val="2"/>
      </rPr>
      <t>DSI Barranquilla</t>
    </r>
    <r>
      <rPr>
        <sz val="12"/>
        <rFont val="Arial"/>
        <family val="2"/>
      </rPr>
      <t xml:space="preserve"> NIT 88.060.131, 72.195.546, 900.527.429, 900.047.321, 901.172.637, 900.389.024, 901.172.637,72.211.845. </t>
    </r>
    <r>
      <rPr>
        <b/>
        <sz val="12"/>
        <rFont val="Arial"/>
        <family val="2"/>
      </rPr>
      <t>DSIA Valledupar</t>
    </r>
    <r>
      <rPr>
        <sz val="12"/>
        <rFont val="Arial"/>
        <family val="2"/>
      </rPr>
      <t xml:space="preserve"> NIT 824.002.380: (Matrículas inmobiliarias No. 190-24085, 190-8933, 190-8000,190-15145 y 190-39555); y NIT 900.542.303, 900.008.328, 900.272.582, 900.825.151.
d.	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t>
    </r>
    <r>
      <rPr>
        <b/>
        <sz val="12"/>
        <rFont val="Arial"/>
        <family val="2"/>
      </rPr>
      <t>DSI Barranquilla</t>
    </r>
    <r>
      <rPr>
        <sz val="12"/>
        <rFont val="Arial"/>
        <family val="2"/>
      </rPr>
      <t xml:space="preserve"> NIT 8.531.547, 82.330.349, </t>
    </r>
    <r>
      <rPr>
        <b/>
        <sz val="12"/>
        <rFont val="Arial"/>
        <family val="2"/>
      </rPr>
      <t>900.047.321 (D) (F).</t>
    </r>
    <r>
      <rPr>
        <sz val="12"/>
        <rFont val="Arial"/>
        <family val="2"/>
      </rPr>
      <t xml:space="preserve">
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t>
    </r>
    <r>
      <rPr>
        <b/>
        <sz val="12"/>
        <rFont val="Arial"/>
        <family val="2"/>
      </rPr>
      <t>DSI Valledupar</t>
    </r>
    <r>
      <rPr>
        <sz val="12"/>
        <rFont val="Arial"/>
        <family val="2"/>
      </rPr>
      <t xml:space="preserve"> NIT 900.008.328, 12.720.906, 900.129.765, 900.664.250, 900.221.435, 824.001.382, 822.006.210. </t>
    </r>
    <r>
      <rPr>
        <b/>
        <sz val="12"/>
        <rFont val="Arial"/>
        <family val="2"/>
      </rPr>
      <t>DSI Barranquill</t>
    </r>
    <r>
      <rPr>
        <sz val="12"/>
        <rFont val="Arial"/>
        <family val="2"/>
      </rPr>
      <t xml:space="preserve">a NIT 5.764.861, 890.101.466, 900.343.521.
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t>
    </r>
    <r>
      <rPr>
        <b/>
        <sz val="12"/>
        <rFont val="Arial"/>
        <family val="2"/>
      </rPr>
      <t>DSI Valledupar</t>
    </r>
    <r>
      <rPr>
        <sz val="12"/>
        <rFont val="Arial"/>
        <family val="2"/>
      </rPr>
      <t xml:space="preserve"> NIT 901.308.124, 900.008.328, 900.542.303, 822.006.210, 19.379.230, 17.123.009, 824.001.382, 901.059.733.  </t>
    </r>
    <r>
      <rPr>
        <b/>
        <sz val="12"/>
        <rFont val="Arial"/>
        <family val="2"/>
      </rPr>
      <t>DSI Barranquilla</t>
    </r>
    <r>
      <rPr>
        <sz val="12"/>
        <rFont val="Arial"/>
        <family val="2"/>
      </rPr>
      <t xml:space="preserve"> NIT 900.842.287, 890.113.551, 5.764.861, 890.101.466, 900.343.521, 802.018.299.
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t>
    </r>
    <r>
      <rPr>
        <b/>
        <sz val="12"/>
        <rFont val="Arial"/>
        <family val="2"/>
      </rPr>
      <t xml:space="preserve">DSI Bogotá </t>
    </r>
    <r>
      <rPr>
        <sz val="12"/>
        <rFont val="Arial"/>
        <family val="2"/>
      </rPr>
      <t xml:space="preserve">NIT 830.061.338, 830.049.117, 80.469.963, 900.664.939, 19.129.919, 79.857.283, 900.223.901, 93.396.253, 860.079.278, 900.209.137, 38.864.317, 800.249.401, 830.050.525, 900.662.664, 79.555.471. </t>
    </r>
    <r>
      <rPr>
        <b/>
        <sz val="12"/>
        <rFont val="Arial"/>
        <family val="2"/>
      </rPr>
      <t>DSI Barranquilla</t>
    </r>
    <r>
      <rPr>
        <sz val="12"/>
        <rFont val="Arial"/>
        <family val="2"/>
      </rPr>
      <t xml:space="preserve"> NIT 27.001.732, 82.330.349, 900.527.429, 900.306.966, 800.019.254, 890.106.778, 19.367.732, 900.047.321, 901.172.637, 8.531.547, 12.114.845, 88.060.131, 72.195.546, 900.646.311, 19.088.860, 5.764.861, 22.368.763, 900.043.191, 900.468.030, 3.675.616, 72.211.845, 900.389.024,</t>
    </r>
    <r>
      <rPr>
        <b/>
        <sz val="12"/>
        <rFont val="Arial"/>
        <family val="2"/>
      </rPr>
      <t xml:space="preserve"> DSIA Valledupar</t>
    </r>
    <r>
      <rPr>
        <sz val="12"/>
        <rFont val="Arial"/>
        <family val="2"/>
      </rPr>
      <t xml:space="preserve"> NIT 901.308.124, 900.359.618, 900.197.845, 77.188.544, 824.004.287, 900.932.959, 900.871.261, 77.016.480, 49.758.958, 901.092.583, 900.679.774, 5.645.982, 49.605.792, 824.000.795, 824.001.382, 901.059.733, 824.000.425, 77.034.143, 900.129.765, 901.272.534, 900.134.397,  77.176.802, 890.300.016.
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t>
    </r>
  </si>
  <si>
    <t>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t>
  </si>
  <si>
    <t>Efectuar seguimiento a la oportuna gestion de cobro de acuerdo con los inventarios de cartera publicados por la Subdireccion de Cobranzas.</t>
  </si>
  <si>
    <t>De acuerdo con inventario de obligaciones que se remite a cada seccional, realizar seguimiento a la oportuna gestion procesal por parte de los funcionarios a cargo de los expedientes</t>
  </si>
  <si>
    <t xml:space="preserve">Informar mensualmente a cada Jefe de GIT, los expedientes sin gestión de cobro en los últimos tres  meses, priorizados de acuerdo con las mejoras de la metodología identificadas. </t>
  </si>
  <si>
    <t>Enviar mensualmente a cada Jefe de  GIT, una base de datos en donde se evidencian los expedientes de cobro sin gestión en los últimos tres meses.</t>
  </si>
  <si>
    <t>Reporte en archivo excel con relación de expedientes sin gestión remitido por correo electrónico</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</si>
  <si>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t>
    </r>
  </si>
  <si>
    <t xml:space="preserve">Verificar en las bases y aplicativos de la División el número de expedientes a los que se les realizó gestión de cobro durante el trimestre, priorizados de acuerdo con las mejoras de la metodología identificadas.  
</t>
  </si>
  <si>
    <t>Adelantar verificaciones y elaborar informe donde se identifique el número de expedientes a los que se le realizó gestión de cobro durante el trimestre.</t>
  </si>
  <si>
    <t>Informe en PDF donde se identifique el número de expedientes a los que se le realizó gestión de cobro durante el trimestre</t>
  </si>
  <si>
    <r>
      <rPr>
        <b/>
        <sz val="12"/>
        <rFont val="Arial"/>
        <family val="2"/>
      </rPr>
      <t>DGI</t>
    </r>
    <r>
      <rPr>
        <sz val="12"/>
        <rFont val="Arial"/>
        <family val="2"/>
      </rPr>
      <t xml:space="preserve">
DS - Subproceso Administración de Cartera
Dirección Seccional de Impuestos de Bogotá, Barranquilla y Valledupar
División de Cobranzas y/o de Recaudo y Cobranzas</t>
    </r>
  </si>
  <si>
    <t>AGC2024-001
H3</t>
  </si>
  <si>
    <r>
      <rPr>
        <b/>
        <sz val="12"/>
        <rFont val="Arial"/>
        <family val="2"/>
      </rPr>
      <t xml:space="preserve">Hallazgo No.3 Depósitos judiciales (DJ) pendientes de gestionar </t>
    </r>
    <r>
      <rPr>
        <sz val="12"/>
        <rFont val="Arial"/>
        <family val="2"/>
      </rPr>
      <t xml:space="preserve">
Verificada la gestión de los depósitos judiciales constituidos a favor de la Nación UAE DIAN, la aplicación de estos a las obligaciones objeto del proceso y/o gestión de cobro y el seguimiento y control realizado frente a la gestión ordenada, se evidenció:																				
a.	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t>
    </r>
    <r>
      <rPr>
        <b/>
        <sz val="12"/>
        <rFont val="Arial"/>
        <family val="2"/>
      </rPr>
      <t xml:space="preserve"> DSI Bogotá</t>
    </r>
    <r>
      <rPr>
        <sz val="12"/>
        <rFont val="Arial"/>
        <family val="2"/>
      </rPr>
      <t xml:space="preserve"> NIT 1.577.835.
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
De igual forma, procesos de cobro sin gestión de depósitos o pendientes de pago en el Banco Agrario. DSI Bogotá. </t>
    </r>
    <r>
      <rPr>
        <b/>
        <sz val="12"/>
        <rFont val="Arial"/>
        <family val="2"/>
      </rPr>
      <t>DSI Bogotá.</t>
    </r>
    <r>
      <rPr>
        <sz val="12"/>
        <rFont val="Arial"/>
        <family val="2"/>
      </rPr>
      <t xml:space="preserve"> NIT 830.061.338, 830.049.117, 80.469.963, 1.158.833, 830.126.433, 900.664.939, 19.129.919, 79.857.283, 900.223.901, 93.396.253, 38.864.317, 800.249.401, 79.555.471.
c.	Los contribuyentes con NIT 800.177.119 y NIT 900.955.501 presentan 28 y nueve (9) depósitos judiciales respectivamente en la base de datos del Banco Agrario pendientes de aplicar por valor de $2.518.475.438 y $247.501.836, respectivamente. </t>
    </r>
    <r>
      <rPr>
        <b/>
        <sz val="12"/>
        <rFont val="Arial"/>
        <family val="2"/>
      </rPr>
      <t xml:space="preserve">DSI Barranquilla.	
</t>
    </r>
    <r>
      <rPr>
        <sz val="12"/>
        <rFont val="Arial"/>
        <family val="2"/>
      </rPr>
      <t xml:space="preserve">																		
d.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t>
    </r>
    <r>
      <rPr>
        <b/>
        <sz val="12"/>
        <rFont val="Arial"/>
        <family val="2"/>
      </rPr>
      <t>DSI Valledupar.</t>
    </r>
    <r>
      <rPr>
        <sz val="12"/>
        <rFont val="Arial"/>
        <family val="2"/>
      </rPr>
      <t xml:space="preserve">
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t>
    </r>
  </si>
  <si>
    <t>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t>
  </si>
  <si>
    <t xml:space="preserve">Gestionar aplicando  criterios de priorización en la gestión, los depósitos judiciales   identificados en la Auditoría AGC 2024 -001 como "pendientes de gestionar". </t>
  </si>
  <si>
    <t>Verificar el cumplimiento de requisitos legales para la aplicación, endoso, fraccionamiento y/o conversión, de los depósitos judiciales  identificados en la Auditoría AGC 2024 -001 como "pendientes de gestionar" y proferir los actos administrativos  necesarios para su efectiva gestión, en los casos en que sea procedente.</t>
  </si>
  <si>
    <t>Numero de TDJ identificados en el hallazgo gestionados / Total TDJ  identificados en el hallazgo para los que procede gestión</t>
  </si>
  <si>
    <t xml:space="preserve">Informar mensualmente a cada Jefe de GIT los TDJ  sin gestionar, priorizados de acuerdo con las mejoras de la metodología identificadas 
</t>
  </si>
  <si>
    <t>Enviar mensualmente a cada Jefe de GIT, una base en datos en donde se evidencian los TDJ  sin gestionar.</t>
  </si>
  <si>
    <t>Reporte remitido por correo electrónico</t>
  </si>
  <si>
    <t xml:space="preserve">Verificar en la base de Administración de  TDJ,  la gestión de depósitos durante el trimestre, priorizados de acuerdo con las mejoras de la metodología identificadas </t>
  </si>
  <si>
    <t>Adelantar verificaciones y elaborar informe en donde se identifique el número de TDJ  gestionados durante el trimestre.</t>
  </si>
  <si>
    <t>Informe en PDF donde se evidencie el número de TDJ  gestionados durante el trimestre. En este informe se debe incluir el estado de conciliacion de los titulos gestionados en el periodo</t>
  </si>
  <si>
    <t>AGC2024-001
H4</t>
  </si>
  <si>
    <r>
      <rPr>
        <b/>
        <sz val="12"/>
        <rFont val="Arial"/>
        <family val="2"/>
      </rPr>
      <t xml:space="preserve">Hallazgo No.4 Deficiencias en el seguimiento y control de los procesos concursales
</t>
    </r>
    <r>
      <rPr>
        <sz val="12"/>
        <rFont val="Arial"/>
        <family val="2"/>
      </rPr>
      <t xml:space="preserve">
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
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t>
    </r>
    <r>
      <rPr>
        <b/>
        <sz val="12"/>
        <rFont val="Arial"/>
        <family val="2"/>
      </rPr>
      <t>DSIA Valledupar</t>
    </r>
    <r>
      <rPr>
        <sz val="12"/>
        <rFont val="Arial"/>
        <family val="2"/>
      </rPr>
      <t xml:space="preserve"> NIT 88.142.681, 800.002.818, 824.000.263, 12.721.808, 892.301.175, 830.508.513, 900.751.541, 800.075.700, 892.300.222, 892.301.629, 85.460.718, 800.173.673, 892.300.531, 824.004.657, 900.596.875, 807.004.688, 900.502.919, 17.115.786, 26.940.099, 900.587.861, 892.301.090, 824.006.265,  84.040.063, 900.637.017, 900.433.810, 900.606.573, 892.301.629.</t>
    </r>
    <r>
      <rPr>
        <b/>
        <sz val="12"/>
        <rFont val="Arial"/>
        <family val="2"/>
      </rPr>
      <t>DSI Bogotá</t>
    </r>
    <r>
      <rPr>
        <sz val="12"/>
        <rFont val="Arial"/>
        <family val="2"/>
      </rPr>
      <t xml:space="preserve"> NIT 79.143.675, 830.120.172, 900.298.200, 900.267.095, 900.316.933, 800.001.075, 830.040.332, 900.156.448, 19.412.666, 901.440.527, 900.023.512, 900.480.908, 1.073.512.646, 900.177.976, 900.189.751, 900.201.524, 830.101.778, 830.134.871, 41.773.249, 900.457.077, 860.036.856, 19.348.724, 860.001.113.</t>
    </r>
    <r>
      <rPr>
        <b/>
        <sz val="12"/>
        <rFont val="Arial"/>
        <family val="2"/>
      </rPr>
      <t xml:space="preserve"> DSI Barranquilla</t>
    </r>
    <r>
      <rPr>
        <sz val="12"/>
        <rFont val="Arial"/>
        <family val="2"/>
      </rPr>
      <t xml:space="preserve"> NIT 800.075.337, 901.177.895, 900.144.157, 900.343.521, 900.763.559, 900.504.965, 900.302.613, 800.205.719, 900.529.637, 900.040.054, 900.073.226, 7.474.651, 890.116.937, 890.107.394, 802.006.132, 900.842.287.	
b. El formato FT-COT-1466 “Seguimiento acuerdo de Reorganización”, no se encuentra diligenciado, dificultando evidenciar cual fue la fórmula de pago con el fin de que el área conozca y controle la ejecución del acuerdo. </t>
    </r>
    <r>
      <rPr>
        <b/>
        <sz val="12"/>
        <rFont val="Arial"/>
        <family val="2"/>
      </rPr>
      <t>DSI Valledupar</t>
    </r>
    <r>
      <rPr>
        <sz val="12"/>
        <rFont val="Arial"/>
        <family val="2"/>
      </rPr>
      <t xml:space="preserve"> NIT 88.142.681, 824.000.263, 12.721.808, 892.301.175, 830.508.513, 900.751.541, 800.075.700, 892.300.222, 892.301.629, 85.460.718, 800.173.673, 892.300.531, 824.004.657, 900.596.875, 807.004.688, 900.502.919, 17.115.786, 900.576.285, 12.644.035, 900.587.861, 892.301.090, 824.006.265, 84.040.063, 900.637.017, 900.433.810, 900.606.573. </t>
    </r>
    <r>
      <rPr>
        <b/>
        <sz val="12"/>
        <rFont val="Arial"/>
        <family val="2"/>
      </rPr>
      <t>DSI Bogotá</t>
    </r>
    <r>
      <rPr>
        <sz val="12"/>
        <rFont val="Arial"/>
        <family val="2"/>
      </rPr>
      <t xml:space="preserve"> NIT 900.127.114, 800.001.075, 860.051.688, 901.440.527, 900.023.512, 900.480.908, 1.073.512.646, 900.177.976, 900.189.751, 900.201.524, 830.101.778, 830.134.871, 41.773.249, 900.457.077, 860.036.856, 19.348.724, 860.001.113, 900.298.200. </t>
    </r>
    <r>
      <rPr>
        <b/>
        <sz val="12"/>
        <rFont val="Arial"/>
        <family val="2"/>
      </rPr>
      <t>DSI Barranquilla</t>
    </r>
    <r>
      <rPr>
        <sz val="12"/>
        <rFont val="Arial"/>
        <family val="2"/>
      </rPr>
      <t xml:space="preserve"> NIT 900.452.511, 800.075.337, 900.461.017, 800.038.391, 900.763.559, 900.504.965, 900.302.613, 800.205.719, 900.529.637, 900.040.054, 890.116.937, 890.107.394, 802.006.132, 900.842.287, 72.277.612.
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t>
    </r>
    <r>
      <rPr>
        <b/>
        <sz val="12"/>
        <rFont val="Arial"/>
        <family val="2"/>
      </rPr>
      <t>DSI Bogotá.</t>
    </r>
    <r>
      <rPr>
        <sz val="12"/>
        <rFont val="Arial"/>
        <family val="2"/>
      </rPr>
      <t xml:space="preserve"> NIT 860.031.131, 899.999.453, 860.532.520, 860.026.222, 19.424.950, 20.357.968, 79.454.660, 900.156.448.
d.	Inoportunidad en la expedición de la resolución "Por la cual se cancelan obligaciones mediante la adjudicación de bienes a favor de la Nación U.A.E.- DIAN", de los bienes inmuebles adjudicados con registros de Matricula Inmobiliaria 50N-20286620 y 50N-20286417, la cual desde el 22 de junio de 2023 a la fecha de la auditoría estaba en el buzón del GIT de Representación Externa, para la gestión correspondiente. </t>
    </r>
    <r>
      <rPr>
        <b/>
        <sz val="12"/>
        <rFont val="Arial"/>
        <family val="2"/>
      </rPr>
      <t>DSI Bogotá</t>
    </r>
    <r>
      <rPr>
        <sz val="12"/>
        <rFont val="Arial"/>
        <family val="2"/>
      </rPr>
      <t xml:space="preserve"> NIT 830.120.172. Similar situación NIT 860.001.113.
e.	Procesos concursales de Liquidación Judicial, que presentan rendición de cuentas final y el juez de concurso ordenó la cancelación del RUT, los cuales aún están en estado activo. </t>
    </r>
    <r>
      <rPr>
        <b/>
        <sz val="12"/>
        <rFont val="Arial"/>
        <family val="2"/>
      </rPr>
      <t>DSI Bogotá</t>
    </r>
    <r>
      <rPr>
        <sz val="12"/>
        <rFont val="Arial"/>
        <family val="2"/>
      </rPr>
      <t xml:space="preserve"> NIT 830.120.172, 830.060.292. </t>
    </r>
    <r>
      <rPr>
        <b/>
        <sz val="12"/>
        <rFont val="Arial"/>
        <family val="2"/>
      </rPr>
      <t>DSI Barranquilla</t>
    </r>
    <r>
      <rPr>
        <sz val="12"/>
        <rFont val="Arial"/>
        <family val="2"/>
      </rPr>
      <t xml:space="preserve"> NIT 901.177.895, 900.364.771, 900.717.280.	
f.	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t>
    </r>
    <r>
      <rPr>
        <b/>
        <sz val="12"/>
        <rFont val="Arial"/>
        <family val="2"/>
      </rPr>
      <t xml:space="preserve"> DSI Barranquilla (F) (D).</t>
    </r>
    <r>
      <rPr>
        <sz val="12"/>
        <rFont val="Arial"/>
        <family val="2"/>
      </rPr>
      <t xml:space="preserve">
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t>
    </r>
  </si>
  <si>
    <t xml:space="preserve">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
</t>
  </si>
  <si>
    <t xml:space="preserve">Realizar trimestralmente verificación aleatoria a una muestra de 20 expedientes en proceso especial para confirmar la actualización de los registros correspondientes en el Formato FT COT 2615 “Seguimiento y control procesos concursales”.  </t>
  </si>
  <si>
    <t>Adelantar verificaciones a partir de una muestra de expedientes en proceso especial para confirmar actualización de formato de control y elaborar informe en donde se consoliden resultados</t>
  </si>
  <si>
    <t>Informe en PDF en el que se consolide el resultado de la verificación a la actualización del Formato FT COT 2615 “Seguimiento y control procesos concursales”.</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</si>
  <si>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
GIT de Representación Externa de Cobranzas o quien haga sus veces</t>
    </r>
  </si>
  <si>
    <t xml:space="preserve">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t>
  </si>
  <si>
    <t xml:space="preserve">Adelantar verificaciones a partir de una muestra de expedientes en proceso especial para confirmar actualización de formato de control  y elaborar informe  en donde se consoliden resultados </t>
  </si>
  <si>
    <t xml:space="preserve">Informe en PDF en el que se consolide el resultado de la verificación a la actualización del FT COT 1466 “Seguimiento acuerdo de Reorganización” . </t>
  </si>
  <si>
    <r>
      <rPr>
        <b/>
        <sz val="12"/>
        <rFont val="Arial"/>
        <family val="2"/>
      </rPr>
      <t>DGI</t>
    </r>
    <r>
      <rPr>
        <sz val="12"/>
        <rFont val="Arial"/>
        <family val="2"/>
      </rPr>
      <t xml:space="preserve">
DS - Subproceso Administración de Cartera
Dirección Seccional de Impuestos de Bogotá, Barranquilla y Valledupar
División de Cobranzas
GIT de Representación Externa  Cobranzas o quien haga sus veces</t>
    </r>
  </si>
  <si>
    <t xml:space="preserve">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t>
  </si>
  <si>
    <t>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t>
  </si>
  <si>
    <t>Informe en PDF de la gestión adelantada y/o la oportuna expedición de los actos administrativos en los expedientes en proceso especial en los cuales se ordene la adjudicación de bienes a favor de la Nación U.A.E.- DIAN</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</si>
  <si>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
GIT de Representación Externa  Cobranzas o quien haga sus veces</t>
    </r>
  </si>
  <si>
    <t xml:space="preserve">Adelantar revisión trimestral para establecer la realización por parte del GIT de Representación Externa, de la solicitud de cancelación de RUT de las sociedades en liquidación judicial que tengan orden de cancelación dada por el competente. </t>
  </si>
  <si>
    <t>Adelantar verificación  trimestral para establecer la solicitud de cancelación de RUT de las sociedades en liquidación judicial que tengan orden  dada por el competente y su estado</t>
  </si>
  <si>
    <t xml:space="preserve">Informe en PDF el que se consolide el resultado de la verificación de solicitud cancelación de RUT, cuando proceda. </t>
  </si>
  <si>
    <t>DGI
DS - Subproceso Administración de Cartera
Dirección Seccional de Impuestos de Bogotá, Barranquilla y valledupar
División de Cobranzas
GIT de Representación Externa  Cobranzas o quien haga sus veces</t>
  </si>
  <si>
    <t>AGC2024-001
H5</t>
  </si>
  <si>
    <r>
      <rPr>
        <b/>
        <sz val="12"/>
        <rFont val="Arial"/>
        <family val="2"/>
      </rPr>
      <t>Hallazgo No. 5 Inadecuada conformación y/o desactualización de unidades documentales y expedientes de cobro</t>
    </r>
    <r>
      <rPr>
        <sz val="12"/>
        <rFont val="Arial"/>
        <family val="2"/>
      </rPr>
      <t xml:space="preserve">
Revisada la gestión documental en los expedientes de cobro, la conformación de las unidades documentales en los procesos concursales, el cumplimiento de las normas emitidas por el Archivo General de la Nación se evidenció:		
a.	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t>
    </r>
    <r>
      <rPr>
        <b/>
        <sz val="12"/>
        <rFont val="Arial"/>
        <family val="2"/>
      </rPr>
      <t xml:space="preserve">DSI Bogotá, DSI Barranquilla, DSIA Valledupar. 	
</t>
    </r>
    <r>
      <rPr>
        <sz val="12"/>
        <rFont val="Arial"/>
        <family val="2"/>
      </rPr>
      <t xml:space="preserve">													
b.	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t>
    </r>
    <r>
      <rPr>
        <b/>
        <sz val="12"/>
        <rFont val="Arial"/>
        <family val="2"/>
      </rPr>
      <t>DSI Bogotá, DSI Barranquilla, DSIA Valledupar.</t>
    </r>
    <r>
      <rPr>
        <sz val="12"/>
        <rFont val="Arial"/>
        <family val="2"/>
      </rPr>
      <t xml:space="preserve">
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
							</t>
    </r>
  </si>
  <si>
    <t>Deficiencias en la implementación de autocontroles, para que la gestión documental se realice según las normas que rigen la materia, se conformen los expedientes y unidades documentales conservando su trazabilidad</t>
  </si>
  <si>
    <r>
      <t xml:space="preserve">Seleccionar en cada GIT de Cobranzas una muestra de 20 expedientes </t>
    </r>
    <r>
      <rPr>
        <b/>
        <sz val="12"/>
        <rFont val="Arial"/>
        <family val="2"/>
      </rPr>
      <t>BIMESTRALMENTE</t>
    </r>
    <r>
      <rPr>
        <sz val="12"/>
        <rFont val="Arial"/>
        <family val="2"/>
      </rPr>
      <t xml:space="preserve"> para revisar la aplicación de procedimientos de conformacion de expedientes</t>
    </r>
  </si>
  <si>
    <t xml:space="preserve">Verificacion en los expedientes seleccionados de correcta conformacion documental </t>
  </si>
  <si>
    <t>Informe en PDF que contenga la descripcion de las muestras seleccionadas, la metodologia empleada y las conclusiones obtenidas</t>
  </si>
  <si>
    <t xml:space="preserve">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t>
  </si>
  <si>
    <t>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t>
  </si>
  <si>
    <t>Memorias de las mesas de trabajo realizadas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</si>
  <si>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DS - Subproceso Administración de Cartera
Dirección Seccional de Impuestos de Bogotá, Barranquilla y Valledupar
Jefe División de Cobranzas y/o Recaudo y Cobranzas
</t>
    </r>
  </si>
  <si>
    <t>Implementar plan de trabajo acordado en las mesas de trabajo realizadas</t>
  </si>
  <si>
    <t>cronograma de ejecucion de tareas del plan de trabajo acordado en las mesas de trabajo</t>
  </si>
  <si>
    <t>Informe en PDF donde se indique ele cumplimiento de las acciones  identificadas en las mesas de trabajo realizadas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</si>
  <si>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DS - Subproceso Administración de Cartera
Dirección Seccional de Impuestos de Bogotá, Barranquilla y Valledupar
División de Cobranzas y/o Recaudo y Cobranzas
</t>
    </r>
  </si>
  <si>
    <t>AGC2024-001
H6</t>
  </si>
  <si>
    <r>
      <rPr>
        <b/>
        <sz val="12"/>
        <rFont val="Arial"/>
        <family val="2"/>
      </rPr>
      <t xml:space="preserve">Hallazgo No.6 Deficiencias en la gestión para la inactivación de roles en los sistemas de información Obligación Financiera, SIPAC y aplicativo OBLIGA y en la actualización de los listados.
</t>
    </r>
    <r>
      <rPr>
        <sz val="12"/>
        <rFont val="Arial"/>
        <family val="2"/>
      </rPr>
      <t xml:space="preserve">
Verificada la actualización de los catálogos de roles, los listados de roles activos y la oportunidad en la inactivación de estos, se evidenció:																
a. 7 de los 8 roles establecidos para el Sistema SIPAC en el catálogo “Anexo Roles de las soluciones tecnológicas según procedimientos y procesos_V3_R054/Soluciones Digitales",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t>
    </r>
    <r>
      <rPr>
        <b/>
        <sz val="12"/>
        <rFont val="Arial"/>
        <family val="2"/>
      </rPr>
      <t>(Ver anexo No.5 Roles. Hoja a).</t>
    </r>
    <r>
      <rPr>
        <sz val="12"/>
        <rFont val="Arial"/>
        <family val="2"/>
      </rPr>
      <t xml:space="preserve"> </t>
    </r>
    <r>
      <rPr>
        <b/>
        <sz val="12"/>
        <rFont val="Arial"/>
        <family val="2"/>
      </rPr>
      <t xml:space="preserve">Dirección de Gestión de Innovación y Tecnología, Dirección de Gestión de Impuestos/Coordinación de Cobranzas.								</t>
    </r>
    <r>
      <rPr>
        <sz val="12"/>
        <rFont val="Arial"/>
        <family val="2"/>
      </rPr>
      <t xml:space="preserve">									
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t>
    </r>
    <r>
      <rPr>
        <b/>
        <sz val="12"/>
        <rFont val="Arial"/>
        <family val="2"/>
      </rPr>
      <t xml:space="preserve">Dirección de Gestión de Impuestos/ Coordinación de Cobranzas.	</t>
    </r>
    <r>
      <rPr>
        <sz val="12"/>
        <rFont val="Arial"/>
        <family val="2"/>
      </rPr>
      <t xml:space="preserve">							
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t>
    </r>
    <r>
      <rPr>
        <b/>
        <sz val="12"/>
        <rFont val="Arial"/>
        <family val="2"/>
      </rPr>
      <t xml:space="preserve">(Ver anexo No.5 Roles. Hoja c). Dirección de Gestión de Impuestos/Coordinación de Cobranzas. Dirección de Gestión de Innovación y Tecnología.	
			</t>
    </r>
    <r>
      <rPr>
        <sz val="12"/>
        <rFont val="Arial"/>
        <family val="2"/>
      </rPr>
      <t xml:space="preserve">				
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t>
    </r>
    <r>
      <rPr>
        <b/>
        <sz val="12"/>
        <rFont val="Arial"/>
        <family val="2"/>
      </rPr>
      <t>(Ver anexo No.5 Roles. Hoja d). DSI Bogotá, Dirección de Gestión de Innovación y Tecnología, Coordinación de Administración de Aplicativos de Impuestos.</t>
    </r>
    <r>
      <rPr>
        <sz val="12"/>
        <rFont val="Arial"/>
        <family val="2"/>
      </rPr>
      <t xml:space="preserve">
e. En el aplicativo OBLIGA, el exfuncionario identificado con C.C. 1.042.769.784 mantiene roles activos de consulta, grabación y eliminación. </t>
    </r>
    <r>
      <rPr>
        <b/>
        <sz val="12"/>
        <rFont val="Arial"/>
        <family val="2"/>
      </rPr>
      <t xml:space="preserve">DSI Barranquilla.	</t>
    </r>
    <r>
      <rPr>
        <sz val="12"/>
        <rFont val="Arial"/>
        <family val="2"/>
      </rPr>
      <t xml:space="preserve">									
f. En el Sistema SIPAC, según "Lista de usuarios con roles activos asignados en el Sistema SIPAC"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t>
    </r>
    <r>
      <rPr>
        <b/>
        <sz val="12"/>
        <rFont val="Arial"/>
        <family val="2"/>
      </rPr>
      <t xml:space="preserve"> (Ver anexo No.5 Roles Hoja f). DSI Bogotá, DSI Barranquilla, Dirección de Gestión de Innovación y Tecnología/CO Soporte Técnico al Usuario.	</t>
    </r>
    <r>
      <rPr>
        <sz val="12"/>
        <rFont val="Arial"/>
        <family val="2"/>
      </rPr>
      <t xml:space="preserve">
g. En el Sistema SIPAC, según el listado en mención, 25 exfuncionarios mantienen roles activos, distribuidos así: 24 en DSI Bogotá y uno (1) en DO Grandes Contribuyentes </t>
    </r>
    <r>
      <rPr>
        <b/>
        <sz val="12"/>
        <rFont val="Arial"/>
        <family val="2"/>
      </rPr>
      <t>(Ver anexo No.5 Roles Hoja g). DSI Bogotá, DO Grandes Contribuyentes, Dirección de Gestión de Innovación y Tecnología/CO de Soporte Técnico al Usuario.</t>
    </r>
    <r>
      <rPr>
        <sz val="12"/>
        <rFont val="Arial"/>
        <family val="2"/>
      </rPr>
      <t xml:space="preserve">
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t>
    </r>
    <r>
      <rPr>
        <b/>
        <sz val="12"/>
        <rFont val="Arial"/>
        <family val="2"/>
      </rPr>
      <t>(Ver anexo No.5 Roles. Hoja h)</t>
    </r>
    <r>
      <rPr>
        <sz val="12"/>
        <rFont val="Arial"/>
        <family val="2"/>
      </rPr>
      <t xml:space="preserve">. </t>
    </r>
    <r>
      <rPr>
        <b/>
        <sz val="12"/>
        <rFont val="Arial"/>
        <family val="2"/>
      </rPr>
      <t>DSI Barranquilla, DSI Bogotá, DO Grandes Contribuyentes.</t>
    </r>
    <r>
      <rPr>
        <sz val="12"/>
        <rFont val="Arial"/>
        <family val="2"/>
      </rPr>
      <t xml:space="preserve">
i. En el Sistema SIPAC, dos (2) exfuncionarias de la Dirección de Gestión de Innovación y Tecnología mantienen roles activos con privilegios de consulta sobre las bases de datos, así: uno (1) con acceso a Barranquilla, Bogotá y Valledupar y otra para Barranquilla y Valledupar. </t>
    </r>
    <r>
      <rPr>
        <b/>
        <sz val="12"/>
        <rFont val="Arial"/>
        <family val="2"/>
      </rPr>
      <t>(Ver anexo No.5 Roles. Hoja i). Dirección de Gestión de Innovación y Tecnología.</t>
    </r>
    <r>
      <rPr>
        <sz val="12"/>
        <rFont val="Arial"/>
        <family val="2"/>
      </rPr>
      <t xml:space="preserve">
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"Segregación de funciones"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t>
    </r>
  </si>
  <si>
    <t xml:space="preserve">Deficiencias en el seguimiento y control de los roles que han sido asignados al personal externo y a los funcionarios; y en los autocontroles para verificar la inactivación de éstos; 
Desactualización del catálogo de roles "Anexo Roles de las soluciones tecnológicas según procedimientos y procesos_V3_R054"
Falta de incorporación de la información de los roles asignados y activos del Sistema SIPAC y aplicativo OBLIGA en el reporte del “Listado de Roles Activos”
Ausencia de campos en los “Listados de Roles Activos” que permitan identificar la calidad del usuario relacionado en el reporte (funcionario DIAN, funcionario de ente de control externo, nombre del ente de control externo o contratista) e inoportunidad en la inactivación de roles.
					</t>
  </si>
  <si>
    <t>Revisar y gestionar la solucion de cada uno de los casos enumerados en el informe de auditoria en los numerales a,b,c,d,e,f.g.h.i</t>
  </si>
  <si>
    <t>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t>
  </si>
  <si>
    <t>Informe en PDF que contenga la descripcion y solucion de los casos enumerados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</si>
  <si>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t>
    </r>
  </si>
  <si>
    <t>Realizar una auditoria a los roles asignados en aplicativos de cobro para verificar que no se presenten inconsistencias o desactualizaciones</t>
  </si>
  <si>
    <t>Efectuar los cruces y verificaciones necesarios para determinar la correcta asignacion y control de roles de acceso en los aplicativos de cobro</t>
  </si>
  <si>
    <t>Informe en PDF que contenga objetivo, metodologia, muestras  y conclusiones de la auditoria efectuada recomendando efectuar posteriores auditorias periodicas de esta indole</t>
  </si>
  <si>
    <t>AGC2024-001
H8</t>
  </si>
  <si>
    <r>
      <rPr>
        <b/>
        <sz val="12"/>
        <rFont val="Arial"/>
        <family val="2"/>
      </rPr>
      <t>Hallazgo No. 8 Deficiencias de las herramientas tecnológicas que soportan la gestión de cobro</t>
    </r>
    <r>
      <rPr>
        <sz val="12"/>
        <rFont val="Arial"/>
        <family val="2"/>
      </rPr>
      <t xml:space="preserve">
Verificados los sistemas de información SIPAC, Obligación Financiera, aplicativo OBLIGA, Candado Aduanero y formatos en hoja de cálculo que soportan tecnológicamente el Subproceso Administración de Cartera, enmarcados dentro de la política de gobierno digital, se evidenció:								
a.	Multiplicidad de fuentes de información sin integración automatizada ni consolidada a nivel nacional. </t>
    </r>
    <r>
      <rPr>
        <b/>
        <sz val="12"/>
        <rFont val="Arial"/>
        <family val="2"/>
      </rPr>
      <t xml:space="preserve">Dirección de Gestión de Innovación y Tecnología. Dirección de Gestión de Impuestos/ Coordinación de Cobranzas.	</t>
    </r>
    <r>
      <rPr>
        <sz val="12"/>
        <rFont val="Arial"/>
        <family val="2"/>
      </rPr>
      <t xml:space="preserve">
b.	Deficiencias en la calidad y confiabilidad de la información registrada en los diferentes sistemas de información que soportan la administración de Cartera e interoperabilidad parcial entre estos.</t>
    </r>
    <r>
      <rPr>
        <b/>
        <sz val="12"/>
        <rFont val="Arial"/>
        <family val="2"/>
      </rPr>
      <t xml:space="preserve"> Dirección de Gestión de Impuestos/ Coordinación de Cobranzas</t>
    </r>
    <r>
      <rPr>
        <sz val="12"/>
        <rFont val="Arial"/>
        <family val="2"/>
      </rPr>
      <t xml:space="preserve">.
c.	El aplicativo OBLIGA y Candado Aduanero están desarrollados en una tecnología antigua y el primero carece de funcionalidades que faciliten la gestión de la información, por ejemplo: la agrupación de obligaciones por expediente. </t>
    </r>
    <r>
      <rPr>
        <b/>
        <sz val="12"/>
        <rFont val="Arial"/>
        <family val="2"/>
      </rPr>
      <t>Dirección de Gestión de Innovación y Tecnología, Dirección de Gestión de Impuestos/ Coordinación de Cobranzas.</t>
    </r>
    <r>
      <rPr>
        <sz val="12"/>
        <rFont val="Arial"/>
        <family val="2"/>
      </rPr>
      <t xml:space="preserve">
d. Formatos construidos en hoja de cálculo que se convierten en sistemas de gestión, sin la observancia de buenas prácticas de construcción de bases de datos, de gestión de accesos y segregación de funciones. </t>
    </r>
    <r>
      <rPr>
        <b/>
        <sz val="12"/>
        <rFont val="Arial"/>
        <family val="2"/>
      </rPr>
      <t>Dirección de Gestión de Innovación y Tecnología. Dirección de Gestión de Impuestos/ Coordinación de Cobranzas.</t>
    </r>
    <r>
      <rPr>
        <sz val="12"/>
        <rFont val="Arial"/>
        <family val="2"/>
      </rPr>
      <t xml:space="preserve">
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
</t>
    </r>
  </si>
  <si>
    <t xml:space="preserve">Falta de desarrollos tecnológicos que satisfagan las necesidades del negocio y una arquitectura de datos unificada para el apoyo del subproceso.
</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</si>
  <si>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</si>
  <si>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
    </r>
    <r>
      <rPr>
        <sz val="12"/>
        <rFont val="Arial"/>
        <family val="2"/>
      </rPr>
      <t xml:space="preserve">
NC- Subproceso Innovación y Tecnología
Dirección de Gestión de Innovación y Tecnología
</t>
    </r>
  </si>
  <si>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</si>
  <si>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
    </r>
    <r>
      <rPr>
        <sz val="12"/>
        <rFont val="Arial"/>
        <family val="2"/>
      </rPr>
      <t xml:space="preserve">
NC- Subproceso Innovación y Tecnología
Dirección de Gestión de Innovación y Tecnología
</t>
    </r>
  </si>
  <si>
    <t xml:space="preserve">Plan de trabajo aprobado </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</si>
  <si>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</si>
  <si>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</si>
  <si>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Auditoría al Proyecto de Implementación de Factura Electrónica y Controles a Proveedores Tecnológicos 
AFE 2024-006</t>
  </si>
  <si>
    <t>AFE 2024-006</t>
  </si>
  <si>
    <t>Lo anterior, obedece a deficiencias en la implementación de autocontroles y seguimiento a los procedimientos auditados y actos administrativos emitidos desde la Subdirección de Factura Electrónica y Soluciones Operativas.</t>
  </si>
  <si>
    <t xml:space="preserve">1. Elaborar, aprobar y publicar en el Sistema de Gestión  el procedimiento de determinación de sanciones a Proveedores Tecnológicos. </t>
  </si>
  <si>
    <t>Procedimiento publicado</t>
  </si>
  <si>
    <r>
      <rPr>
        <b/>
        <sz val="12"/>
        <rFont val="Arial"/>
        <family val="2"/>
      </rPr>
      <t>DGI</t>
    </r>
    <r>
      <rPr>
        <sz val="12"/>
        <rFont val="Arial"/>
        <family val="2"/>
      </rPr>
      <t xml:space="preserve">
Subdirección de Factura Electrónica y Soluciones Operativas</t>
    </r>
  </si>
  <si>
    <t xml:space="preserve">2. Modificar el procedimiento PR-CAC-0466 "Habilitación o renovación de Proveedor Tecnológico" que incluya  un control para verificar el registro de la responsabilidad generada en el RUT por las resoluciones de habilitación y/ o renovación de los proveedores tecnológicos. </t>
  </si>
  <si>
    <t>Nueva versión de Procedimiento publicada</t>
  </si>
  <si>
    <t xml:space="preserve">3. Modificar el procedimiento PR-CAC-0467 "Cancelación de la Habilitación del Proveedor Tecnológico" que incluya  un control para verificar el registro de la responsabilidad generada en el RUT por las resoluciones de cancelación de los proveedores tecnológicos. </t>
  </si>
  <si>
    <t xml:space="preserve">Hallazgo No. 2. Falencias en la conformación y desactualización de unidades documentales 
Revisada la gestión documental de las solicitudes de habilitación, renovación, cancelación, terminación o revocatoria de proveedores tecnológicos- PT se evidenció: 
1.	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2.	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t>
  </si>
  <si>
    <t>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t>
  </si>
  <si>
    <t xml:space="preserve">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</si>
  <si>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Listado de asistencia de capacitaciones</t>
  </si>
  <si>
    <t xml:space="preserve">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
</t>
  </si>
  <si>
    <t>Concertación de compromisos laborales (servidores públicos)
Obligaciones contractuales (contratistas)</t>
  </si>
  <si>
    <t xml:space="preserve">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</si>
  <si>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 xml:space="preserve">Informe trimestral de avance de las Unidades documentales ajustadas.
</t>
  </si>
  <si>
    <t>Hallazgo No. 3. Deficiencias en la planeación y ejecución del premio fiscal 2023 
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1.	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2.	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3.	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4.	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5.	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t>
  </si>
  <si>
    <t>Lo anterior, debido a deficiencias en la planeación y ejecución del sorteo de premio fiscal por parte de la DIAN, en el autocontrol, monitoreo y seguimiento de las etapas de este.</t>
  </si>
  <si>
    <t xml:space="preserve">1. Elaborar, aprobar y publicar un procedimiento integral y sus documentos conexos para la realización del Premio Fiscal, dentro del Sistema de Gestión bajo los lineamientos del Modelo Integrado de Planeación y Gestión - MIPG
</t>
  </si>
  <si>
    <t>Procedimiento aprobado y publicado en el Sistema de Gestión</t>
  </si>
  <si>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</si>
  <si>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t xml:space="preserve">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
</t>
  </si>
  <si>
    <t>Acta de comité</t>
  </si>
  <si>
    <r>
      <rPr>
        <b/>
        <sz val="12"/>
        <rFont val="Arial"/>
        <family val="2"/>
      </rPr>
      <t>DGI</t>
    </r>
    <r>
      <rPr>
        <sz val="12"/>
        <rFont val="Arial"/>
        <family val="2"/>
      </rPr>
      <t xml:space="preserve">
Subdirección de Factura electrónica y soluciones operativas
Subdirección de Servicio al Ciudadano</t>
    </r>
  </si>
  <si>
    <t>Hallazgo No. 4. Inconsistencias entre la información depurada y el protocolo de la depuración de bases de datos del Premio Fiscal 2023 
Verificada la base de datos depurada sobre la cual se realizó el sorteo del Premio Fiscal 2023 y la aplicación del protocolo relacionado en el artículo 10 de la resolución 8743 de 2023 que reglamentó la ejecución de dicho premio, se encontró lo siguiente: 
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1.	Campo denominado VAL_CORREO_ELECTRONICO registro de correos sin la sintaxis correcta (nombre@dominio), registro de correos de tipo numérico, registros en blanco, registros de correos sin dominios válidos, más de dos correos registrados en el mismo campo. 
2.	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3.	Campo NUM_IDENTIFICACIÓN se evidencian datos con números incoherentes, por ejemplo: 1111111, campos con datos de NIT. (Anexo_No.4_SI). 
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t>
  </si>
  <si>
    <t>Lo anterior, se debe a deficiencias en la elaboración, aplicación, validación y control de correcto uso del protocolo determinado para la depuración de la base de datos del sorteo del Premio Fiscal “La Factura Electrónica Me Premia” 2023.</t>
  </si>
  <si>
    <t xml:space="preserve">Procedimiento aprobado y publicado en el Sistema de Gestión </t>
  </si>
  <si>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</si>
  <si>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r>
      <t xml:space="preserve">Hallazgo No. 6. Deficiencias en la gestión de roles de los activos sistemas de información del subproceso de Factura Electrónica y Servicios Digitales
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
</t>
    </r>
    <r>
      <rPr>
        <u/>
        <sz val="12"/>
        <rFont val="Arial"/>
        <family val="2"/>
      </rPr>
      <t>Sistema Premio Fiscal 2023 "La factura electrónica me premia"</t>
    </r>
    <r>
      <rPr>
        <sz val="12"/>
        <rFont val="Arial"/>
        <family val="2"/>
      </rPr>
      <t xml:space="preserve">
1.	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2.	El sistema no dispone de un rol de consulta para auditoría de entes internos y externos. 
Sistema de Factura Electrónica - SFESO 
1.	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
2.	Al revisar los 78 usuarios con roles habilitados del sistema SFESO, 12 funcionarios reportan un cargo distinto del reportado al archivo de planta de personal tomado como referencia para el ejercicio auditor (01/07/2024) es decir el 15% de ellos. 
3.	Los Log del Sistema de Factura Electrónica se generan y se almacenan por 90 días, sin permitir disponer una trazabilidad a largo plazo sobre las modificaciones que se realicen en las configuraciones del sistema de información y en las bases de datos de usuarios. 
4.	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"Roles de las soluciones tecnológicas", todos son de perfil administrador sin posibilidad de asignar rol de consulta o auditoría. 
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
 </t>
    </r>
  </si>
  <si>
    <t xml:space="preserve">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t>
  </si>
  <si>
    <t xml:space="preserve">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t>
  </si>
  <si>
    <t>Documento de diagnóstico</t>
  </si>
  <si>
    <r>
      <rPr>
        <b/>
        <sz val="12"/>
        <rFont val="Arial"/>
        <family val="2"/>
      </rPr>
      <t>DGI</t>
    </r>
    <r>
      <rPr>
        <sz val="12"/>
        <rFont val="Arial"/>
        <family val="2"/>
      </rPr>
      <t xml:space="preserve">
Subdirección de Factura Electrónica y Soluciones Operativas
Subdirección de Servicio al Ciudadano
Subdirección de Innovación y Proyectos</t>
    </r>
  </si>
  <si>
    <t xml:space="preserve">2. Solicitar la inactivación de los roles 2242 “Rol básico 4 Administración Catalogo” y 2243 “Rol básico 5 Consulta Auditoria” en el archivo “Roles_Muisca” 
</t>
  </si>
  <si>
    <t>Solicitud de inactivación y verificación del Formato con los  Listados de usuarios y roles inactivados</t>
  </si>
  <si>
    <t xml:space="preserve">3. Revisar, depurar y hacer seguimiento mensual al listado general de roles del SFESO, para solicitar la inactivación o eliminación de los usuarios y roles que no se requieran con los cargos y dependencias de estos, de acuerdo al procedimiento.
</t>
  </si>
  <si>
    <r>
      <t>Acta</t>
    </r>
    <r>
      <rPr>
        <b/>
        <sz val="12"/>
        <rFont val="Arial"/>
        <family val="2"/>
      </rPr>
      <t xml:space="preserve"> </t>
    </r>
    <r>
      <rPr>
        <sz val="12"/>
        <rFont val="Arial"/>
        <family val="2"/>
      </rPr>
      <t xml:space="preserve">de seguimiento mensual que registre los Listados de usuarios y roles actualizados según Formato de requerimientos realizados
</t>
    </r>
  </si>
  <si>
    <t>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t>
  </si>
  <si>
    <t>Acta de reunión que evidencie las decisiones</t>
  </si>
  <si>
    <r>
      <rPr>
        <b/>
        <sz val="12"/>
        <rFont val="Arial"/>
        <family val="2"/>
      </rPr>
      <t xml:space="preserve">DGI
</t>
    </r>
    <r>
      <rPr>
        <sz val="12"/>
        <rFont val="Arial"/>
        <family val="2"/>
      </rPr>
      <t>Subdirección de Factura Electrónica y Soluciones Operativas
Subdirección de Infraestructura Tecnológica y de Operaciones</t>
    </r>
  </si>
  <si>
    <t>5. Elaborar un plan de acción derivado de las decisiones tomadas en la mesa de trabajo</t>
  </si>
  <si>
    <t xml:space="preserve">Plan de acción </t>
  </si>
  <si>
    <r>
      <rPr>
        <b/>
        <sz val="12"/>
        <rFont val="Arial"/>
        <family val="2"/>
      </rPr>
      <t>DGI</t>
    </r>
    <r>
      <rPr>
        <sz val="12"/>
        <rFont val="Arial"/>
        <family val="2"/>
      </rPr>
      <t xml:space="preserve">
Subdirección de Factura Electrónica y Soluciones Operativas
Subdirección de Infraestructura Tecnológica y de Operaciones</t>
    </r>
  </si>
  <si>
    <t>6. Realizar los terminos de referencia y anexo técnico del módulo de roles y perfiles del Sistema de Facturación Electrónica SFESO</t>
  </si>
  <si>
    <t>Documento de terminos de referencia y anexo técnico</t>
  </si>
  <si>
    <r>
      <rPr>
        <b/>
        <sz val="12"/>
        <rFont val="Arial"/>
        <family val="2"/>
      </rPr>
      <t xml:space="preserve">DGI
</t>
    </r>
    <r>
      <rPr>
        <sz val="12"/>
        <rFont val="Arial"/>
        <family val="2"/>
      </rPr>
      <t>Subdirección de Factura Electrónica y Soluciones Operativas
Subdirección de Innovación y Proyectos</t>
    </r>
  </si>
  <si>
    <t>7. Adelantar las acciones contractuales del mantenimiento evolutivo de las funcionalidades del sistema de Facturación electrónica que incluya el mejoramiento de roles y perfiles del Sistema de Facturación Electrónica SFESO</t>
  </si>
  <si>
    <r>
      <rPr>
        <b/>
        <sz val="12"/>
        <rFont val="Arial"/>
        <family val="2"/>
      </rPr>
      <t>DGI</t>
    </r>
    <r>
      <rPr>
        <sz val="12"/>
        <rFont val="Arial"/>
        <family val="2"/>
      </rPr>
      <t xml:space="preserve">
Subdirección de Factura Electrónica y Soluciones Operativas
Subdirección de Innovación y Proyectos</t>
    </r>
  </si>
  <si>
    <t>8. Desarrollar, probar e implementar el módulo de roles y perfiles del Sistema de Facturación Electrónica SFESO</t>
  </si>
  <si>
    <t>Puesta en producción del módulo de roles y perfiles del sistema 
(01) Un Acta de comité de gestión de Cambios de Tecnología del correspondiente software instalado y en producción</t>
  </si>
  <si>
    <t xml:space="preserve">Hallazgo No. 7. Deficiencias en la documentación y manuales de los sistemas de información 
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1.	Falta de Manuales de Administración del Sistema Premio Fiscal 2023 -"La Factura Electrónica Me Premia". 
2.	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
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t>
  </si>
  <si>
    <t xml:space="preserve">Debido a la falta de monitoreo y gestión en la actualización de la documentación técnica de los sistemas de información que apoyan el subproceso de  Factura Electrónica y Servicios Digitales, </t>
  </si>
  <si>
    <t>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t>
  </si>
  <si>
    <t>2. Actualizar la documentación técnica del Sistema de Facturación Electrónica - SFESO 
-Manual del Administrador.
-Diccionario de Datos. 
- Arquitectura de Software.</t>
  </si>
  <si>
    <t xml:space="preserve">Documentos  técnicos  actualizados </t>
  </si>
  <si>
    <r>
      <rPr>
        <b/>
        <sz val="12"/>
        <rFont val="Arial"/>
        <family val="2"/>
      </rPr>
      <t>DGI</t>
    </r>
    <r>
      <rPr>
        <sz val="12"/>
        <rFont val="Arial"/>
        <family val="2"/>
      </rPr>
      <t xml:space="preserve">
Subdirección de Factura electrónica y Soluciones Operativas
Subdirección de Innovación y Proyectos
Subdirección de Soluciones y Desarrollo
Subdirección de Procesamiento de Datos</t>
    </r>
  </si>
  <si>
    <t xml:space="preserve">Hallazgo No. 8. Inconsistencias en el cumplimiento de los Acuerdos de Niveles de Servicio - ANS establecidos para la atención de solicitudes en las herramientas Aranda, Service Now y Bugs sobre el Sistema de Factura Electrónica - SFESO
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
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t>
  </si>
  <si>
    <t xml:space="preserve">Debido a deficiencias en la gestión y monitoreo de los acuerdos de niveles de servicios para la atención de incidentes y requerimientos funcionales y no funcionales para los sistemas de información que apoyan el subproceso </t>
  </si>
  <si>
    <t xml:space="preserve">1. Diseñar un reporte de seguimiento de ANS por cada integrante del equipo de mesa de soporte para los incidentes registrados en la herramienta SERVICENOW y posterior escalamiento en BUGs. Esta solicitud se hará al área encargada de implementar reportes dentro de la herramienta.
</t>
  </si>
  <si>
    <t xml:space="preserve">Reporte de seguimiento de ANS implementado </t>
  </si>
  <si>
    <r>
      <rPr>
        <b/>
        <sz val="12"/>
        <rFont val="Arial"/>
        <family val="2"/>
      </rPr>
      <t xml:space="preserve">DGI
</t>
    </r>
    <r>
      <rPr>
        <sz val="12"/>
        <rFont val="Arial"/>
        <family val="2"/>
      </rPr>
      <t>Subdirección de Factura Electronica y Soluciones Operativas
Subdirección de Soluciones y Desarrollo</t>
    </r>
  </si>
  <si>
    <t>2. Realizar reunión semanal con Administracion Técnica para la validación de incidentes escalados y que estén sin resolver, registrando en un acta dicha situación y la gestiones adelantadas.</t>
  </si>
  <si>
    <t>Acta de Reunion de las sesiones semanales realizadas que registren  cumplimiento de los ANS, la documentación, trazabilidad y la gestión de los casos reportados.</t>
  </si>
  <si>
    <r>
      <rPr>
        <b/>
        <sz val="12"/>
        <rFont val="Arial"/>
        <family val="2"/>
      </rPr>
      <t>DGI</t>
    </r>
    <r>
      <rPr>
        <sz val="12"/>
        <rFont val="Arial"/>
        <family val="2"/>
      </rPr>
      <t xml:space="preserve">
Subdirección de Factura Electronica y Soluciones Operativas
Subdirección de Soluciones y Desarrollo</t>
    </r>
  </si>
  <si>
    <t>Auditoria a la Gestión de Cartera
AGC2025-003</t>
  </si>
  <si>
    <r>
      <rPr>
        <b/>
        <sz val="12"/>
        <rFont val="Arial"/>
        <family val="2"/>
      </rPr>
      <t>Hallazgo No.1 Ausencia de informes y de seguimiento a la gestión del secuestre (D)</t>
    </r>
    <r>
      <rPr>
        <sz val="12"/>
        <rFont val="Arial"/>
        <family val="2"/>
      </rPr>
      <t xml:space="preserve">
Verificados los controles relacionados con la gestión que realiza el secuestre sobre los bienes que administra; así como, la presentación de los informes mensuales y finales relacionados con su administración y las acciones emprendidas por parte de la entidad respecto de los bienes secuestrados se evidenció que:
a.	En los expedientes no obran los informes mensuales y finales que debe rendir el secuestre sobre la gestión desarrollada, que den cuenta del estado de los bienes embargados y secuestrados, del pago del canon de arriendo mensual y si éste continúa o no arrendado, si hay depósitos y se consignaron a órdenes del proceso, si se reintegraron los bienes, cambios en estos y/o estado de productividad; se precisa que en los expedientes obran las actas donde se declaran legalmente secuestrados los inmuebles; así mismo, se indica que se realizó la entrega real y material al secuestre.
b.	En los expedientes no obran documentos soporte que den cuenta que se hayan realizado verificaciones oculares a los bienes para establecer su estado y su coincidencia con lo descrito en el acta de secuestro; así mismo, cuando el bien sea garantía de facilidad de pago y esté secuestrado, no se evidenció que se haya realizado el seguimiento cada tres (3) meses según lo establecido en el procedimiento PR-COT-0419 “Seguimiento a la gestión y aprobación de cuentas del secuestre”.
c.	Mediante Resolución No. 20241021001438 del 25/07/2024 se ordenó declarar nulidad de lo actuado desde auto No.2022234000023 del 15/09/2022 que ordenó la diligencia de secuestro del bien “por no existir plena identificación del inmueble puesto que la medida se materializó en un inmueble diferente al correspondiente al folio de matrícula inmobiliaria 321-46810, (…) de propiedad del contribuyente”, el cual fue objeto de secuestro, avalúo y remate, y no pudo efectuarse la entrega material a favor del adjudicatario por lo antes expuesto, lo que evidencia deficiencias en el control de las actuaciones previas y concurrentes por parte del funcionario ejecutor para adelantar la diligencia de secuestro.
En consecuencia, durante aproximadamente dos (2) años desde el momento de la diligencia de secuestro, el auxiliar designado como secuestre no rindió informe alguno de su gestión, sin ser materia de seguimiento previo al remate para su adjudicación por parte del funcionario, que permitiera establecer la identificación plena del inmueble y las condiciones físicas del lote y de esta manera evitar las inconsistencias y el riesgo de acciones judiciales. DSIA Bucaramanga NIT 900.559.099.
d.	Solicitudes de informes al secuestre que no han sido atendidas y ausencia de seguimiento referente a su incumplimiento, evidenciando bienes inmuebles legalmente secuestrados desde el 2018 y a la fecha el secuestre no ha rendido los informes correspondientes. De igual forma, no se evidenció que se hayan adelantado las acciones correspondientes por el funcionario ejecutor para el relevo de los secuestres y remisión de oficios para solicitar la exclusión de la lista de auxiliares de justicia, dado el presunto incumplimiento de los deberes sobre la gestión encomendada.
e.	Ausencia del auto y comunicado que fija fecha para la entrega del bien inmueble por parte del secuestre, en aquellos casos en los que el bien fue adjudicado en remate o en los que el contribuyente canceló la totalidad de las obligaciones fiscales. Así mismo, no se encontraron actas de la diligencia de entrega material del bien secuestrado que respalde dicho procedimiento. DSI Medellín.
De las situaciones anteriores, una o varias de éstas, se evidenciaron en los siguientes expedientes: DSI Medellín: NIT 70.163.877, 39.412.911, 43.275.363, 800.032.189, 98.524.075, 901.048.130, 21.979.932, 8.128.266, 98.471.907, 900.641.075, 70.130.864, 900.805.626, 24.361.941, 1.045.418.912, 811.013.353, 1.128.264.998 DSIA Bucaramanga: NIT 900.851.792, 129.973, 91.205.007, 900.201.235, 830.035.495, 63.562.022, 900.518.059, 91.289.799, 91.244.813, 13.743.244, 91.289.553, 13.512.011, 804.013.017, 900.824.105, 900.210.927, 5.560.469, 6.104.319, 37.547.834, 900.559.099, 3.044.649, 91.295.055, 91.247.978, 900.365.786, 900.406.196.
Criterios: Artículo 51 y 52 del Código General del Proceso; artículo 3 principios de eficacia, eficiencia y transparencia de la Ley 489 de 1998; actividades 1, 2, 3 y 4 del procedimiento PR-COT-0419 V3; actividad 1 del procedimiento PR-COT-0391 V3, actividades 31 y 34 del procedimiento PR-COT-0388 V3, Procedimiento PR-COT-0319 V3.
Riesgos: Materialización del riesgo R1 “Obligaciones exigibles no gestionadas eficientemente en los términos de la ley y los procedimientos” y exposición al riesgo R3 “Bienes secuestrados perdidos o dañados” de la Matriz de riesgos del Subproceso Administración de Cartera V4 del 11/10/2022.</t>
    </r>
  </si>
  <si>
    <t>Deficiencias en la aplicación de los controles de la matriz de riesgos del subproceso, en el seguimiento de la gestión del auxiliar designado como secuestre, en la verificación de la presentación de la rendición de cuentas y/o informe mensual de la gestión del secuestre en el término establecido y de efectuar verificación ocular del bien secuestrado.</t>
  </si>
  <si>
    <t>Realizar seguimiento a la correcta gestión de los auxiliares de justicia  y entrega de bienes adjudicados</t>
  </si>
  <si>
    <t>Revisar mensualmente una muestra del 10% de los bienes en los que se haya designado auxiliar de justicia/secuestre, incluyendo para el muestreo los expedientes que cumplan con los siguientes criterios: 
1. Mayores cuantías en el avalúo del bien
2. Expedientes con obligaciones próximas a prescribir
3. Auxiliares de justicia/secuestres que no hayan rendido cuentas en el último trimestre
4. Bienes que no hayan sido objeto de revisión en el periodo anterior
Validando que se esté realizando la evaluación a la gestión del secuestre, la rendición de cuentas y que existan los soportes respectivos dentro del expediente de cobro, así como todos los documentos necesarios para los casos en que se realice adjudicación de bienes en remate o cuando el contribuyente canceló la totalidad de obligaciones.</t>
  </si>
  <si>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
Dirección Seccional de Impuestos y Aduanas de Bucaramanga</t>
    </r>
  </si>
  <si>
    <t>Realizar, según sea procedente, las actuaciones para subsanar las situaciones de: Inexistencia de informes de rendición de cuentas de los auxiliares de justicia, relevo en caso de incumplimiento y solicitud de exclusión de la lista de auxiliares de justicia, Inspección ocular para validar el estado del bien, existencia del auto y comunicado que fija fecha para la entrega del bien inmueble por parte del secuestre y el  acta de la diligencia de entrega material del bien secuestrado, de los contribuyentes: DSI Medellín: NIT 70.163.877, 39.412.911, 43.275.363, 800.032.189, 98.524.075, 901.048.130, 21.979.932, 8.128.266, 98.471.907, 900.641.075, 70.130.864, 900.805.626, 24.361.941, 1.045.418.912, 811.013.353, 1.128.264.998 DSIA Bucaramanga: NIT 900.851.792, 129.973, 91.205.007, 900.201.235, 830.035.495, 63.562.022, 900.518.059, 91.289.799, 91.244.813, 13.743.244, 91.289.553, 13.512.011, 804.013.017, 900.824.105, 900.210.927, 5.560.469, 6.104.319, 37.547.834, 900.559.099, 3.044.649, 91.295.055, 91.247.978, 900.365.786, 900.406.196</t>
  </si>
  <si>
    <t>Validar la información registrada en el FT-COT-5255 "Inventario de bienes embargados" con la realidad procesal del expediente de cobro</t>
  </si>
  <si>
    <t>Revisar bimestralmente una muestra de 20 expedientes de ejecución de bienes contrastando lo evidenciado en el expediente con lo registrado en el FT-COT-5255 "Inventario de bienes embargados"</t>
  </si>
  <si>
    <r>
      <rPr>
        <b/>
        <sz val="12"/>
        <rFont val="Arial"/>
        <family val="2"/>
      </rPr>
      <t>Hallazgo No.2 Deficiencias en el seguimiento a las facilidades de pago</t>
    </r>
    <r>
      <rPr>
        <sz val="12"/>
        <rFont val="Arial"/>
        <family val="2"/>
      </rPr>
      <t xml:space="preserve">
Verificado el seguimiento a las facilidades de pago, el estado de éstas según las cuotas y condiciones pactadas; así como, la calidad, veracidad y consistencia de la información reportada en el control, las actuaciones adelantadas en los casos de incumplimiento, los recibos de pago en la Obligación Financiera y estado de las obligaciones que hacen parte de la facilidad, se evidenció que:
a.	Facilidades de pago con incumplimiento de las cuotas pactadas o de obligaciones surgidas con posterioridad, sin que se haya proferido o expedido oportunamente el oficio de verificación de cumplimiento y/o la resolución que la deje sin efecto o declare sin vigencia el plazo y ordene hacer efectiva la garantía hasta la concurrencia del saldo de la deuda garantizada cuando corresponda; evidenciando contribuyentes con incumplimientos desde la primera cuota sin que se hayan surtido las citadas actuaciones. DSI Medellín: NIT 71.723.959, 901.449.917, 901.760.448, 900.550.536, 901.376.317, 8.104.516, 70.163.877, 43.275.363, 24.361.941, 901.528.551, 98.626.930, 1.017.185.790. DSIA Bucaramanga: NIT 900.720.690, 901.278.385.
b.	Facilidades de pago declaradas sin efecto en las que se ofrecieron bienes inmuebles en garantía para respaldar el cumplimiento de éstas, y a pesar de haberse ordenado en el acto administrativo hacer efectiva la garantía otorgada hasta la concurrencia del saldo de la deuda garantizada, no se han adelantado las acciones pertinentes para el remate de los bienes embargados y secuestrados. DSIA Bucaramanga. NIT 900.851.792, 129.973.
c.	En el expediente con NIT 800.121.406 obra Acta No. 20236538000371 de fecha 28/06/2023 “Por la cual se suscribe una Facilidad de pago por un término no superior a un año” y con Resolución No. 20240811000026 de fecha 30/01/2024 se declara sin efecto la facilidad de pago, ordenándose hacer efectiva la garantía ofrecida por el tercero garante consistente en el inmueble con MI 300-72028; no obstante, revisado el certificado de tradición y libertad del bien inmueble en cuestión, se evidencia que el propietario es una empresa y no el tercero que lo ofreció en garantía quien tiene constituido fideicomiso civil.  DSIA Bucaramanga. NIT 800.121.406
d.	Inconsistencias en la información registrada en el control de facilidades de pago formato FT-COT-2616 "Control facilidades de pago” y FT-COT-2639 "Control a facilidades de pago – Normas transitorias". DSI Medellín. NIT 811.022.917, 901.528.551, 72.344.185, 1.128.264.998, 900.455.326, 900.284.917, 900.958.259, 900.263.762, 70.163.877, 8.128.266, 70.130.864, 98.626.930, 900.823.127, 1.017.185.790.
e.	Dos expedientes de facilidades de pago para el mismo contribuyente con NIT 901.360.705 donde la primera facilidad de pago fue otorgada con Acta No. 202365380000-0078 de fecha 01/02/2024 por valor de $63,651,000, y de forma posterior se otorgó otra facilidad con Acta 202465380002030 del 24/10/2024 por valor de $ 49,433,000; a su vez la primera facilidad fue declarada sin efecto mediante Resolución No. 20250811002170 del 20/02/2025 notificada el 26/02/2025. DSI Medellín. NIT 901.360.705.
f.	Falta la expedición de la resolución de cumplimiento de la facilidad de pago, donde han transcurrido hasta 14 meses desde la finalización del pago de la última cuota por parte del contribuyente. DSI Medellín. NIT 8.128.266, 72.344.185
Con lo anterior, se incumplen criterios normativos, dimensiones de MIPG y procedimientos institucionales generando efectos y riesgos con ocasión a las causas como se muestra en la siguiente tabla:
Criterios: Artículo 814 del Estatuto Tributario; artículo 3 principios de celeridad, eficacia y eficiencia de la Ley 489 de 1998; actividades 6, 38, 41, 48 y 56 del procedimiento PR-COT-0272 V9; actividades 36 y 54 del procedimiento PR-COT-0424 V3; actividad 31 del procedimiento PR-COT-0388 V3.
Riesgos: Exposición a los riesgos R1 “Obligaciones exigibles no gestionadas eficientemente en los términos de la ley y los procedimientos” de la Matriz de riesgos del Subproceso Administración de Cartera V4 del 11/10/2022.</t>
    </r>
  </si>
  <si>
    <t>Deficiencias en el seguimiento de las facilidades de acuerdo con los términos establecidos para verificar su cumplimiento e inaplicación de los controles definidos en los procedimientos.</t>
  </si>
  <si>
    <t>Realizar seguimiento y generar alertas a la gestión de las facilidades de pago otorgadas</t>
  </si>
  <si>
    <t xml:space="preserve">Generar alertas bimestralmente a los funcionarios de cobro sobre una muestra del 5% de las facilidades de pago en estado vigente que no cuenten con actividades de control registradas en el formato FT-COT-2616 “Control a las facilidades de pago” al final del período anterior, generando posteriormente el correspondiente registro de las actuaciones que se deriven de ese control </t>
  </si>
  <si>
    <t>Verificar trimestralmente la gestión del 30% de los expedientes de facilidades de pago con garantía validando que: la garantía se encuentre debidamente conformada, se este realizando seguimiento al auxiliar de justicia y se este realizando la inspección ocular cada 3 meses como mínimo.</t>
  </si>
  <si>
    <r>
      <rPr>
        <b/>
        <sz val="12"/>
        <rFont val="Arial"/>
        <family val="2"/>
      </rPr>
      <t>Hallazgo No.3 Deficiencias en la gestión de cobro e incumplimiento de los términos señalados en el procedimiento para el trámite de las actuaciones.</t>
    </r>
    <r>
      <rPr>
        <sz val="12"/>
        <rFont val="Arial"/>
        <family val="2"/>
      </rPr>
      <t xml:space="preserve">
Verificadas las actuaciones surtidas en la gestión de cobro, la oportunidad en la expedición del mandamiento de pago, de la resolución que ordena seguir adelante la ejecución, el decreto y perfeccionamiento de las medidas cautelares con su respectiva notificación; así como, la inscripción de la orden de embargo de acuerdo con la naturaleza del bien y el seguimiento del respectivo registro en el formato FT-COT-5255 "Inventario de bienes embargados", se evidenció que:
a.	Obligaciones con o sin mandamiento de pago con riesgo de prescripción o incumplimiento de los términos señalados en el procedimiento para la expedición de la resolución que ordena seguir adelante la ejecución con demoras hasta de 5 años. Así como, deficiencias en la investigación de bienes, consulta de información exógena, decreto de medidas cautelares donde transcurren aproximadamente hasta 6 años para gestionarlas y/o inactividad en las actuaciones que deben surtirse para la gestión de cobro. DSI Medellín: NIT 811.000.953, 900.691.832, 15.333.232, 98.471.907, 900.251.766, 70.529.318, 900.597.008, 900.752.183, 71.746.739, 42.973.189. DSIA Bucaramanga: NIT 900.865.534, 41.455.786, 900.777.892, 804.012.750, 37.726.553, 37.555.847, 13.831.422, 900.091.889, 63.352.042, 900.723.454, 13.512.011, 900.723.454, 900.365.786, 900.032.222, 804.003.247, 900.291.178, 900.734.750.
b.	Acción de cobro posiblemente prescrita para la obligación contenida en la resolución sanción No.112412018000273 del 30/10/2018 ejecutoriada el 04-01-2019 por valor de $424.185.000, con mandamiento de pago No. 20190302002082 del 8/05/2019, notificado 7/06/2019 y resolución que ordena seguir adelante la ejecución No. 20190309001485 del 11/07/2019, en el expediente no obran otras actuaciones para su gestión con posible prescripción desde 8/06/2024. DSI Medellín: NIT 900.251.766. (D) (F)
c.	El contribuyente con NIT 900.851.792, presenta 79 obligaciones por un total de $ 529.862.363 de las cuales 74 corresponden a ventas y retenciones, expediente clasificado en el segmento de “Representación Externa” por cuanto el tercero garante de la facilidad de pago fue admitido a un “proceso de negociación de deudas de persona natural no comerciante” del cual posteriormente desistió, por tanto, se debe verificar la clasificación de las obligaciones del contribuyente reportadas en este segmento. De otra parte, no se han realizado las gestiones para la conformación de insumos para la denuncia por el delito de omisión de agente retenedor o recaudador. DSIA Bucaramanga y Coordinación de Cobranzas.
d.	Con resolución No. 2021004060000297 de fecha 4/10/2021 se le impuso sanción al contribuyente por no suministrar la información exógena del año 2017 por una cuantía de $ 497.340.000, en el inventario de cartera se registra como obligación por Renta 2017 y también como Sanción 2021, las dos por igual valor. La misma situación se presenta con Retención en la fuente 2016 -12 que con resolución sanción por no declarar No.2021004060000613 de fecha 16/12/2021 se impuso un valor de $44.560.000 y en el inventario de cartera se observa doble obligación para el contribuyente tanto en Retención como en Sanción y con una vigencia diferente. Estas obligaciones están reconocidas en los aplicativos SIPAC y Obliga. DSIA Bucaramanga. NIT 900.865.534. Similar situación NIT 900.777.892, 804.012.750.
e.	Deficiencias en el control de la notificación o comunicación de los actos administrativos los cuales se encuentran en estado “planilla de devolución al área técnica” para un total de 26 casos, los cuales fueron proferidos entre el 31/10/2020 y el 07/03/2025 referentes a mandamientos de pago,  resolución que ordena seguir adelante la ejecución, resolución por la cual se declara sin vigencia una facilidad de pago, resolución por medio de la cual se decreta un desistimiento, respuesta solicitud de facilidad de pago para completar requisitos, comunicado de la resolución embargo de créditos u otros derechos semejantes, entre otros. Anexo No.1. DSI Medellín.
En el mismo sentido se presentan 19 mandamientos de pagos en estado “capturado en el área técnica” y 18 resoluciones de embargo de créditos u otros derechos semejantes, sin evidencia del trámite de notificación o comunicación respectivamente. Anexo No.2 DSIA Bucaramanga.
f.  Actos administrativos donde transcurren entre tres (3) meses hasta tres (3) años desde su expedición para proceder con la notificación o comunicación de éstos y/o se encuentran sin firma en el expediente y sin la correspondiente notificación y/o en el expediente no obra ésta. DSI Medellín. NIT 901.290.119, 900.597.008 y Anexo No.1 DSI Medellín. y DSIA Bucaramanga. 3.044.649, 900.032.222.
g.	No se ha procedido con la organización del insumo para la remisión de éste a la Unidad Penal para la respectiva denuncia del contribuyente en la Fiscalía por el delito de Omisión del Agente retenedor y/o Recaudador. DSIA Bucaramanga NIT 900.865.534, 41.455.786, 37.726.553 y DSI Medellín: NIT 900.882.524. Contribuyente denunciado por 22 obligaciones y a la fecha presenta 37 obligaciones penalizables, por lo que se debe organizar el insumo para adición de denuncia. 
h.	Desactualización del formato FT-COT-5255 "Inventario de bienes embargados" en el cual no se relacionan todos los bienes que han sido objeto de medidas de embargo y secuestro de acuerdo con lo establecido en los procedimientos: “Decretar Medidas Cautelares” - PR-COT-0327 y “Secuestro de bienes'' - PR-COT-0388. DSI Medellín NIT 98.626.930, 900.823.127, 70.163.877, 19.456.154. DSIA Bucaramanga. NIT 129.973, 37.747.570, 900.656.724, 900.851.792.
Criterios: Artículo 209 principios de publicidad y celeridad de la Constitución Política, artículo 3 principios de celeridad, eficacia y publicidad de la Ley 489 de 1998; numerales 9, 11 y 13 del artículo 3 de la Ley 1437 de 2011; artículo 826 del Estatuto Tributario, actividades 3, 4, 5, 18, 19 y 22 del procedimiento PR-COT-0270 V5; condiciones generales del procedimiento PR-COT-0326 V4; condiciones generales y actividad 20 del procedimiento PR-COT-0327 V5; actividades 31 y 34 del procedimiento PR-COT-0388 V3; Manual de la herramienta capturador obligaciones-Obliga; condiciones generales y los requisitos de entrada del procedimiento PR-ADF-0159 V5.
Riesgos: Exposición de los riesgos R1 “Obligaciones exigibles no gestionadas eficientemente en los términos de la ley y los procedimientos” y R2 “Actos administrativos, decisiones o actuaciones en general expedidos con deficiencia de fondo y/o forma” de la matriz de riesgos del Subproceso de Administración de Cartera V4 del 11/10/2022.</t>
    </r>
  </si>
  <si>
    <t>Insuficiencias en las labores de seguimiento y control por parte de los responsables del proceso para la expedición de los actos administrativos, en el registro de las obligaciones del contribuyente y su correspondiente notificación y/o comunicación.</t>
  </si>
  <si>
    <t>Identificar en el inventario de cartera obligaciones sin gestión de cobro y adelantar las actuaciones procedentes, teniendo en cuenta criterios de priorización</t>
  </si>
  <si>
    <t>Realizar cuatrimestralmente gestión de cobro, en cuanto sea procedente, de las obligaciones que no hayan presentado actividad procesal en un periodo superior a seis (6) meses, mediante la ejecución de las siguientes actuaciones: (i) Embargo de sumas de dinero. (ii) Investigación de bienes. (iii) Vinculación de deudores solidarios o subsidiarios. (iv) Remisión de insumos a la unidad penal; respecto del inventario de cartera, priorizando aquellas de mayor cuantía y con riesgo de prescripción en los próximos doce (12) meses, excluyendo los segmentos no gestionables.</t>
  </si>
  <si>
    <t>Reporte de obligaciones con actuaciones realizadas</t>
  </si>
  <si>
    <t>Realizar seguimiento a la eficaz comunicación y/o notificación de actos administrativos proferidos por las áreas de cobranzas</t>
  </si>
  <si>
    <t>Requerir trimestralmente a la dependencia encargada de la comunicación y/o notificación de actos administrativos para que informe las causales de la no  comunicación/notificación de los actos expedidos por las áreas de cobranzas para proceder con las actuaciones a que haya lugar para la debida notificación de los mismos</t>
  </si>
  <si>
    <t>Realizar, según sea procedente, las actuaciones para subsanar las situaciones detectadas en el proceso de auditoria</t>
  </si>
  <si>
    <t>Revisar los casos descritos en los Anexos 1 y 2 de las situaciones encontradas para garantizar la comunicación y/o notificación procedente</t>
  </si>
  <si>
    <t xml:space="preserve"> Revisar los casos descritos en los numerales a, b, c, d, e, f, g y h para adelantar las actuaciones relacionadas con: Expedición de mandamiento de pago, Resolución de seguir adelante la ejecución, Investigación de bienes, decreto de medidas cautelares y remisión de insumo para denuncia penal, según sea procedente</t>
  </si>
  <si>
    <t xml:space="preserve"> Revisar el caso de posible prescripción (literal b), para adelantar las actuaciones a que haya lugar, y/o proferir el acto administrativo para la declaratoria de prescripción de la(s) obligaciones(s) </t>
  </si>
  <si>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t>
    </r>
  </si>
  <si>
    <r>
      <t>Revisar el caso en particular (literal c) para reclasificar el segmento de cartera al que pertenece según los criterios definidos en el IN-COT-0305 "Clasificación de la cartera" actualizando la información en el</t>
    </r>
    <r>
      <rPr>
        <b/>
        <sz val="12"/>
        <rFont val="Arial"/>
        <family val="2"/>
      </rPr>
      <t xml:space="preserve"> </t>
    </r>
    <r>
      <rPr>
        <sz val="12"/>
        <rFont val="Arial"/>
        <family val="2"/>
      </rPr>
      <t>FT-COT-2615 "Seguimiento y control a procesos concursales"</t>
    </r>
  </si>
  <si>
    <r>
      <rPr>
        <b/>
        <sz val="12"/>
        <rFont val="Arial"/>
        <family val="2"/>
      </rPr>
      <t>DGI</t>
    </r>
    <r>
      <rPr>
        <sz val="12"/>
        <rFont val="Arial"/>
        <family val="2"/>
      </rPr>
      <t xml:space="preserve">
Dirección de Gestión de Impuestos
Subdirección de Cobranzas y Control Extensivo
Coordinación de Cobranzas
Dirección Seccional de Impuestos y Aduanas de Bucaramanga</t>
    </r>
  </si>
  <si>
    <t>Realizar validaciones de presuntos casos de duplicidad en la cartera</t>
  </si>
  <si>
    <t>Detectar mensualmente casos de presunta duplicidad en la cartera, remitiendo a las Direcciones Seccionales la relación de presuntas duplicidades para que se adelante la gestión procedente</t>
  </si>
  <si>
    <r>
      <t xml:space="preserve">DGI
</t>
    </r>
    <r>
      <rPr>
        <sz val="12"/>
        <rFont val="Arial"/>
        <family val="2"/>
      </rPr>
      <t>Dirección de Gestión de Impuestos
Subdirección de Cobranzas y Control Extensivo
Coordinación de Cobranzas</t>
    </r>
  </si>
  <si>
    <r>
      <rPr>
        <b/>
        <sz val="12"/>
        <rFont val="Arial"/>
        <family val="2"/>
      </rPr>
      <t>Hallazgo No.4 Depósitos judiciales producto de remate y de embargo de créditos u otros derechos semejantes sin gestionar</t>
    </r>
    <r>
      <rPr>
        <sz val="12"/>
        <rFont val="Arial"/>
        <family val="2"/>
      </rPr>
      <t xml:space="preserve">
Verificada la gestión de los depósitos judiciales constituidos a favor de la Nación UAE DIAN producto de remates, embargo de créditos u otros derechos semejantes y/o de la productividad de los bienes secuestrados; así como el seguimiento y control realizado, se evidenció:
a.	Contribuyentes que tienen entre 4 y 31 depósitos judiciales producto de embargo de créditos u otros derechos semejantes y/o de la productividad de los bienes secuestrados, los cuales están pendientes de gestión según reporte del Banco Agrario de fecha 19/05/2025, así: DSI Medellín: NIT 17.314.410 con 31 depósitos por $ 32.173.986 sin gestionar en el Aplicativo de títulos y en el Banco Agrario, NIT 901.304. 466 con 4 por $ 112.234.538, NIT 15.433.536 con 10 por $31.855.744. 
b.	El NIT 71.748.711 cuenta con 24 depósitos endosados por valor de $ 8.991.391 que a la fecha están pendientes de gestionar en el Banco Agrario, deben realizarse las gestiones que correspondan a fin de establecer la debida comunicación al contribuyente del endoso realizado. Igual situación, para el NIT 21.252.669 con 27 depósitos por valor de $5.495.700, NIT 42.878.648 con 13 depósitos por $ 25.400.687 y NIT 890.982.430 con 14 depósitos por $ 16.858.833 en trámite de endoso a la fecha de auditoría. DSI Medellín. 
c.	Depósitos judiciales producto de remates sin gestionar constituidos desde el 27/05/2022 con comunicado de aplicación de título sin firma en el expediente DJ No. 413230003885122 de fecha 21/06/2022 por valor de $ 29.500.000 para el NIT 80.804.837. Similar situación: DSI Medellín: NIT 98.492.622 con DJ 413230004122045 por valor de $ 13.909.389 de fecha 14/09/2023; NIT 6.030.537 con DJ 413230004012341 por valor de $12.400.000 y DJ 413230004012561 por valor de $ 10.200.000 de fechas 13 y 14 de febrero de 2023 respectivamente y NIT 18.494.912 con DJ 413230004040666 por valor de $ 4.310.874 de fecha 11/04/2023. Igual situación para los NIT. 900.094.789, 43.538.556 y 39.412.911.
d.	Depósito judicial No. 413230003454443 por valor de $ 108.172.080 de fecha 23/12/2019 producto del fallo emitido dentro del incidente de reparación integral que se siguió en contra del señor Jose Gilberto Londoño por el delito de contrabando, ordenándose el pago de perjuicios materiales causados a favor de la DIAN, depósito que a la fecha se encuentra sin gestionar. Así mismo, no existe reconocimiento contable para este tercero, únicamente se revela en cuentas de orden “Otros activos contingentes – Garantías”. DSI Medellín. NIT 71.646.305.
e.	Contribuyentes con depósitos judiciales producto de embargo de créditos u otros derechos semejantes y/o producto de remates que están pendientes de gestión según reporte del Banco Agrario a la fecha de revisión, sobre los cuales se deben realizar las gestiones de acuerdo con las actuaciones que procedan en el proceso de cobro y el seguimiento respectivo. Anexo No.3 Depósitos Judiciales. DSIA Bucaramanga.
Con lo anterior, se incumplen criterios normativos, dimensiones de MIPG y procedimientos institucionales generando efectos y riesgos con ocasión a las causas como se muestra en la siguiente tabla:
Criterios: Artículo 209 “Principio de celeridad” de la Constitución Política; artículo 3 principios de celeridad y eficacia de la Ley 489 de 1998; numeral 13 del artículo 3 de la Ley 1437 de 2011; actividades 16, 40 y 53 del procedimiento PR-COT-0275 V7; numeral 5.2.1 del Manual contable función recaudadora - MN-ADF-0005 V4.
Riesgos: Exposición a los riesgos “R1 Obligaciones exigibles no gestionadas eficientemente en los términos de la ley y los procedimientos” y “R2 Actos Administrativos, decisiones o actuaciones en general expedidos con deficiencia de fondo y/o forma” de la matriz de riesgos del Subproceso Administración de Cartera V4 11/10/2022.</t>
    </r>
  </si>
  <si>
    <t>Falencias en el control y en las actividades de verificación para la oportuna y debida gestión de los depósitos bien sea para su aplicación en las obligaciones o endoso al contribuyente según corresponda.</t>
  </si>
  <si>
    <t>Verificar el cumplimiento de requisitos legales para la aplicación, endoso, fraccionamiento y/o conversión de los depósitos judiciales identificados en la Auditoría AGC 2025-003 como "pendientes de gestionar" y proferir los actos administrativos necesarios para su efectiva gestión, en los casos en que sea procedente</t>
  </si>
  <si>
    <t>Realizar seguimiento a la eficaz gestión de los depósitos judiciales</t>
  </si>
  <si>
    <t>Enviar trimestralmente a los funcionarios de cobro una relación de Títulos de Deposito Judicial sin gestionar, priorizando la gestión según los siguientes criterios:
1. Mayores cuantías del Titulo de Deposito Judicial
2. Títulos de mas de 6 meses de conformación</t>
  </si>
  <si>
    <t>Reporte de títulos gestionados</t>
  </si>
  <si>
    <t>Revisar bimestralmente una muestra de 10 expedientes en los que se hayan endosado depósitos judiciales, validando que dentro del expediente obre soporte de la comunicación del endoso al contribuyente</t>
  </si>
  <si>
    <r>
      <rPr>
        <b/>
        <sz val="12"/>
        <rFont val="Arial"/>
        <family val="2"/>
      </rPr>
      <t xml:space="preserve">Hallazgo No.5 Inadecuada gestión documental en la conformación de los expedientes de cobro </t>
    </r>
    <r>
      <rPr>
        <sz val="12"/>
        <rFont val="Arial"/>
        <family val="2"/>
      </rPr>
      <t xml:space="preserve">
Revisada la conformación de los expedientes del proceso de Recuperación de Cartera, el cumplimiento de las normas relacionadas con la gestión documental emitidas por el Archivo General de la Nación y los procedimientos internos se evidenció:	
a.	Deficiencias en la conformación de los expedientes, no contienen la totalidad de las actuaciones que se han surtido, obran documentos repetidos, sin orden cronológico, sin foliación, documentos sueltos allegados de forma posterior y desactualización del formato FT-ADF-2558 “Hoja de control unidad documental” que indique el estado real de la gestión de cobro. DSI Medellín y DSIA Bucaramanga.
Criterios:
Artículo 12 del Acuerdo 02 de 2014 del Archivo General de la Nación; Procedimiento - PR-ADF-0163 V4; numeral 4 del Instructivo - IN-ADF-0132 V5; Formato FT-ADF-2558 “Hoja de control unidad documental”.
Riesgos:
Exposición a los riesgos R1 “Obligaciones exigibles no gestionadas eficientemente en los términos de la ley y los procedimientos”, R2 “Actos Administrativos, decisiones o actuaciones en general expedidos con deficiencia de fondo y/o forma” y R5 “Información afectada en su integridad y/o confidencialidad y/o disponibilidad” de la matriz de riesgos del Subproceso Administración de Cartera V4 11/10/2022 y R6 “Documentos e información institucional perdida, dañada, deteriorada o entregada extemporáneamente” de la matriz de riesgos del Subproceso Recursos Administrativos V1 09/05/2023.</t>
    </r>
  </si>
  <si>
    <t>Deficiencias en la implementación de controles para la conformación de los expedientes de acuerdo con los lineamientos de gestión documental.</t>
  </si>
  <si>
    <t>Realizar seguimiento a la aplicación de normas de gestión documental</t>
  </si>
  <si>
    <t>Seleccionar bimestralmente una muestra de 20 expedientes para revisar la correcta aplicación de procedimientos de conformación de expedientes</t>
  </si>
  <si>
    <t>Informe de chequeos realizados</t>
  </si>
  <si>
    <r>
      <rPr>
        <b/>
        <sz val="12"/>
        <rFont val="Arial"/>
        <family val="2"/>
      </rPr>
      <t>Hallazgo No.6 Deficiencias en el registro y la publicación de los activos de información en el portal web de la Entidad, enlace de transparencia y en la herramienta de Gestión, Riesgo y Control GRC.</t>
    </r>
    <r>
      <rPr>
        <sz val="12"/>
        <rFont val="Arial"/>
        <family val="2"/>
      </rPr>
      <t xml:space="preserve">
Dirección de Gestión de Impuestos/Subdirección de Cobranzas y Control Extensivo/Oficina de Seguridad de la Información
Verificadas las herramientas de información relacionadas con los activos SIPAC , Remates Virtuales, Obligación Financiera y repositorio Obliga que apoyan al proceso de Recuperación de Cartera, tales como: documento “Anexo de Roles de las soluciones tecnológicas según procedimientos y procesos_V4_R011” del proceso de Información, Innovación y Tecnología, publicado en el listado maestro de documentos de la DIANNET, al igual que el enlace de transparencia del portal web de la Entidad y la información registrada en la herramienta de Gestión, Riesgo y Control GRC, se evidenció que:
a.	El activo de información “Remates Virtuales” registrado en la herramienta de Gestión Riesgo y Control como "Aplicativo Remate Virtual-SCCE NIVEL CENTRAL", no cuenta con el registro de riesgos, controles ni planes de acción.
b.	En el enlace de trasparencia del portal Web de la Entidad, el Activo “Remate Virtual-SCCE NIVEL CENTRAL” no se identificó la categoría de este activo, al señalarse como “No aplica”.
c.	En el “Anexo de Roles de las soluciones tecnológicas según procedimientos y procesos_V4_R011”, no se encuentra registrado el repositorio Obliga, además dicho anexo presenta desactualización de los procedimientos asociados a los SIES antes mencionados.
</t>
    </r>
    <r>
      <rPr>
        <b/>
        <sz val="12"/>
        <rFont val="Arial"/>
        <family val="2"/>
      </rPr>
      <t xml:space="preserve">
Criterios:
</t>
    </r>
    <r>
      <rPr>
        <sz val="12"/>
        <rFont val="Arial"/>
        <family val="2"/>
      </rPr>
      <t xml:space="preserve">Literal j) del artículo 11 de la Ley 1712 del 2014; artículos 2, 6 y 7 de la Resolución DIAN 0033 del 08/06/2017; numerales 1.5 y 1.6 del Manual de Gobierno Digital de MINTIC; numeral 5.3 del Modelo de Seguridad y Privacidad de la Información OD-IIT-0001 V4; actividades 3 y 5 del procedimiento - PR-IIT-0366 V6; numeral 4 de la “Cartilla para la gestión de activos de información” CT-IIT-0079 V4; numeral 4.2 del instructivo - IN-IIT-0105 V4.
</t>
    </r>
    <r>
      <rPr>
        <b/>
        <sz val="12"/>
        <rFont val="Arial"/>
        <family val="2"/>
      </rPr>
      <t>Riesgos:</t>
    </r>
    <r>
      <rPr>
        <sz val="12"/>
        <rFont val="Arial"/>
        <family val="2"/>
      </rPr>
      <t xml:space="preserve">
Exposición a los riesgos R5 “Información afectada en su integridad y/o confidencialidad y/o disponibilidad” de la matriz de riesgos del Subproceso Administración de Cartera V4 y al riesgo R3 “Medidas de seguridad y privacidad de la Información inadecuadas que amenazan la integridad, confidencialidad y disponibilidad de los datos” de la matriz de riesgos de Seguridad de la Información V2.</t>
    </r>
  </si>
  <si>
    <t>Deficiencias en el seguimiento, control y monitoreo de los registros de los activos de información que apoyan al proceso auditado.</t>
  </si>
  <si>
    <t>Analizar, determinar, solicitar la actualización y actualizar, conforme sea procedente, el activo de información "Sistema de Remates Virtuales" y el "Anexo de Roles"</t>
  </si>
  <si>
    <t>Analizar, determinar, solicitar la actualización y actualizar, conforme sea procedente, en la herramienta GRC y Portal Web de la entidad el activo de información "Sistema de Remates Virtuales" con sus: riesgos, planes de acción, controles asociados y categoría</t>
  </si>
  <si>
    <t>Activo actualizado en la Herramienta de Gestión, Riesgo y Cumplimiento GRC</t>
  </si>
  <si>
    <r>
      <rPr>
        <b/>
        <sz val="12"/>
        <rFont val="Arial"/>
        <family val="2"/>
      </rPr>
      <t>DGI</t>
    </r>
    <r>
      <rPr>
        <sz val="12"/>
        <rFont val="Arial"/>
        <family val="2"/>
      </rPr>
      <t xml:space="preserve">
Dirección de Gestión de Impuestos
Subdirección de Cobranzas y Control Extensivo
Coordinación de Cobranzas
Oficina de Seguridad de la Información</t>
    </r>
  </si>
  <si>
    <t>Analizar, determinar, solicitar la actualización y actualizar, conforme sea procedente, el "Anexo de Roles de las soluciones tecnológicas" en lo relacionado con el capturador "OBLIGA" y el Aplicativo SIPAC</t>
  </si>
  <si>
    <t xml:space="preserve">Anexo de roles de las soluciones tecnológicas actualizado </t>
  </si>
  <si>
    <r>
      <rPr>
        <b/>
        <sz val="12"/>
        <rFont val="Arial"/>
        <family val="2"/>
      </rPr>
      <t>DGI</t>
    </r>
    <r>
      <rPr>
        <sz val="12"/>
        <rFont val="Arial"/>
        <family val="2"/>
      </rPr>
      <t xml:space="preserve">
Dirección de Gestión de Impuestos
Subdirección de Cobranzas y Control Extensivo
Coordinación de Cobranzas
Dirección de Gestión de Innovación y Tecnología
Subdirección de Soluciones y Desarrollo</t>
    </r>
  </si>
  <si>
    <r>
      <rPr>
        <b/>
        <sz val="12"/>
        <rFont val="Arial"/>
        <family val="2"/>
      </rPr>
      <t>Hallazgo No.7 Falta de completitud de los manuales y documentación técnica, soporte de base de datos de los sistemas de información que apoyan al proceso de Recuperación de Cartera.</t>
    </r>
    <r>
      <rPr>
        <sz val="12"/>
        <rFont val="Arial"/>
        <family val="2"/>
      </rPr>
      <t xml:space="preserve">
Verificadas las funcionalidades, manuales, documentación técnica, diccionarios de base de datos de los sistemas de información SIPAC, Remates Virtuales, Obligación Financiera y repositorio Obliga ; así como, la información registrada en el enlace de Arquitectura de la DIANNET se evidenció:
a.	Los diccionarios de base datos de los sistemas Remates Virtuales, Obligación Financiera y SIPAC, se encuentran desactualizados e incompletos, por cuanto, no detallan la descripción de la totalidad de las tablas y campos que conforman cada uno de los sistemas, lo que dificulta la gestión del conocimiento y administración de estos sistemas. DGIT/ DGI
b.	Manuales técnicos desactualizados e incompletos, sin evidenciar el registro de las versiones y ajustes realizados a los sistemas: Manual Técnico Operativo del SIPAC (Referencia: SpmtO01) de fecha 02/07/2002, Manual del usuario SIPAC de 2021; Manual Técnico de Obligación Financiera no relaciona fecha de elaboración además no detalla información lenguaje de programación, base de datos, requerimientos para instalación, procedimientos de instalación y demás ajustes de la última versión realizados al sistema. DGIT/ DGI
c.	Ausencia de un manual técnico para el Sistema Remates Virtuales y Repositorio Obliga que detalle información sobre lenguaje de programación, base de datos, requerimientos para instalación, procedimientos de instalación del sistema, entre otros que sirva de guía para los técnicos y desarrolladores en la solución de los problemas, mantenimiento y configuración de estos. DGIT/ DGI
d.	Inexistencia del manual para usuario funcional del Sistema Remates Virtuales, que facilite el uso de las funcionalidades del sistema y de esta manera se eviten reprocesos, suspensión de las diligencias o acciones judiciales en contra de la entidad. DGIT/ DGI
e.	La obsolescencia del motor de base de datos Oracle 8 sobre el cual opera el Sistema SIPAC, no cuenta con soporte por parte del fabricante para las actualizaciones de seguridad, correcciones de errores ni parches, generando riesgo de vulnerabilidad del sistema, con la posible pérdida de información en caso de presentarse incidentes de seguridad. DGIT/ DGI
Criterios:</t>
    </r>
    <r>
      <rPr>
        <b/>
        <sz val="12"/>
        <rFont val="Arial"/>
        <family val="2"/>
      </rPr>
      <t xml:space="preserve">
</t>
    </r>
    <r>
      <rPr>
        <sz val="12"/>
        <rFont val="Arial"/>
        <family val="2"/>
      </rPr>
      <t xml:space="preserve">Directriz 2 de la Directiva Presidencial 02 de 2022; Literal a. del numeral 3 en su literal d. “Lineamientos” del numeral 5.1.37 del “Manual de Políticas y Lineamientos de Seguridad de la Información” - MN-IIT-0072 V5; Literal c del numeral 1.4. Manual de Gobierno Digital - Implementación de la Política de Gobierno Digital” del Decreto 1008 de 2018; condiciones Generales” del procedimiento - PR-IIT-0458 V2; numeral 4.2 del Instructivo - IN-IIT-0255 V2.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 </t>
    </r>
  </si>
  <si>
    <t>Deficiencias de control y seguimiento en la actualización de la documentación técnica, manuales de los sistemas de información; así como, utilización de sistemas obsoletos que carecen de soporte del fabricante en los sistemas que apoyan al proceso de Recuperación de Cartera.</t>
  </si>
  <si>
    <t xml:space="preserve">Actualizar el diccionario de datos en el repositorio central de Enterprise Architect (SIPAC) </t>
  </si>
  <si>
    <r>
      <rPr>
        <b/>
        <sz val="12"/>
        <rFont val="Arial"/>
        <family val="2"/>
      </rPr>
      <t>DGIT</t>
    </r>
    <r>
      <rPr>
        <sz val="12"/>
        <rFont val="Arial"/>
        <family val="2"/>
      </rPr>
      <t xml:space="preserve">
Dirección de Gestión de Innovación y Tecnología
Subdirección de Soluciones y Desarrollo 
Subdirección Innovación y Proyectos </t>
    </r>
  </si>
  <si>
    <t>Actualizar el diccionario de datos en el repositorio central de Enterprise Architect (Remates Virtuales)</t>
  </si>
  <si>
    <t>Habilitar el repositorio y usuario de acceso para los ingenieros que van a realizar la actualización. Revisar el estado actual  y actualizar  la información de cada una de las tablas que hacen parte del sistema de Remates Virtuales en el repositorio central de Enterprise Architec</t>
  </si>
  <si>
    <t>Actualizar el diccionario de datos en el repositorio central de Enterprise Architect (Obligación Financiera)</t>
  </si>
  <si>
    <t>habilitar el repositorio y usuario de acceso para los ingenieros que van a realizar la actualización. Revisar el estado actual  y actualizar  la información de cada una de las tablas que hacen parte del sistema de Obligación Financiera en el repositorio central de Enterprise Architec</t>
  </si>
  <si>
    <t xml:space="preserve">Actualizar el manual técnico de SIPAC  informando los cambios que se han dado hasta el año 2025 </t>
  </si>
  <si>
    <t>Crear una nueva versión del manual técnico con la actualización pertinente, dejando registro de versiones del documento.
* Consultar al área de infraestructura para validar cambios técnicos sobre los que se soporta actualmente el aplicativo</t>
  </si>
  <si>
    <t>Manual técnico actualizado</t>
  </si>
  <si>
    <t xml:space="preserve">Actualizar el manual técnico de Obligación Financiera  informando los cambios que se han dado hasta el año 2025 </t>
  </si>
  <si>
    <t xml:space="preserve">Actualizar el manual técnico de Remates Virtuales   informando los cambios que se han dado hasta el año 2025 </t>
  </si>
  <si>
    <t xml:space="preserve">Diseñar el manual técnico del Repositorio Obliga </t>
  </si>
  <si>
    <t xml:space="preserve">Definir los diferentes componentes técnicos del repositorio Obliga </t>
  </si>
  <si>
    <t>Manual técnico</t>
  </si>
  <si>
    <t>Revisar y actualizar el manual de usuario del sistema de remates virtuales</t>
  </si>
  <si>
    <t>Revisar y actualizar, en lo pertinente, el manual de usuario del sistema de remates virtuales</t>
  </si>
  <si>
    <t>Manual de usuario del sistema de remates virtuales actualizado</t>
  </si>
  <si>
    <t xml:space="preserve">Iniciar el desarrollo de la solución tecnológica para el módulo de Cobranzas </t>
  </si>
  <si>
    <t>Informes trimestrales de seguimiento</t>
  </si>
  <si>
    <t>Iniciar la implementación de la solución tecnológica para el módulo de Cobranzas</t>
  </si>
  <si>
    <r>
      <rPr>
        <b/>
        <sz val="12"/>
        <rFont val="Arial"/>
        <family val="2"/>
      </rPr>
      <t>DGI</t>
    </r>
    <r>
      <rPr>
        <sz val="12"/>
        <rFont val="Arial"/>
        <family val="2"/>
      </rPr>
      <t xml:space="preserve">
Dirección de Gestión de Impuestos
Subdirección de Cobranzas y Control Extensivo
Coordinación de Cobranzas
Subdirección de Recaudo 
Coordinación de Administración de Aplicativos de Impuestos
Dirección de Gestión de Innovación y Tecnología</t>
    </r>
  </si>
  <si>
    <t xml:space="preserve">Poner en  producción la solución tecnológica para el módulo de Cobranzas </t>
  </si>
  <si>
    <r>
      <rPr>
        <b/>
        <sz val="12"/>
        <rFont val="Arial"/>
        <family val="2"/>
      </rPr>
      <t>Hallazgo No.8 Deficiencias en la gestión de roles de acceso de los sistemas de información</t>
    </r>
    <r>
      <rPr>
        <sz val="12"/>
        <rFont val="Arial"/>
        <family val="2"/>
      </rPr>
      <t xml:space="preserve">
Verificada la información asociada a los roles asignados y activos en los sistemas Remates Virtuales, Obligación Financiera, SIPAC y repositorio Obliga, relacionada con el registro, seguimiento y control para los funcionarios que hacen parte del Proceso de Recuperación de Cartera   en el Nivel Central y en las Direcciones Seccionales auditadas, se evidenció: 
a.	Deficiencias en el registro, seguimiento y control de los roles del capturador Obliga, en razón a que en el listado “Anexo de Roles de las soluciones tecnológicas según procedimientos y procesos_V4_R011” no se relacionan los tres (3) roles de este capturador; de igual forma, no están incluidos en el archivo “Roles activos DIAN”  los usuarios con roles asignados para su seguimiento y gestión de acuerdo con lo indicado en el procedimiento “Gestión de Accesos” PR- IIT-0455. DGIT/ DGI
b.	En los archivos publicados “Roles activos DIAN” no se evidencian los roles asignados y activos para el Sistema SIPAC. De otra parte, los roles relacionados en el “Anexo de Roles de las soluciones tecnológicas según procedimientos y procesos_V4_R011” para este Sistema, difieren de los creados, asignados y activos en las direcciones seccionales , lo que representa deficiencias en los controles, para garantizar la gestión adecuada de accesos y seguridad de la información. Anexo No.4 Roles. DGIT/ DGI
c.	En el Sistema SIPAC existen cuatro roles genéricos que están activos e identificados de la siguiente manera: 88888888, 11111111, 5551155, 99999999, sobre los cuales se deben realizar las gestiones que correspondan para su desactivación a fin de mitigar los riesgos de su uso. Anexo No.4 Roles. DSIA Bucaramanga
Criterios:
Numeral 3.2  del artículo 2.2.9.1.2.1. del Decreto 767 de 2022 “Política de Gobierno Digital”; numeral 3.2 y la actividad 6. del procedimiento PR-IIT-0455; numerales 5.1 y 5.4.15 del “Manual de Políticas y Lineamientos de Seguridad de la Información” MN-IIT-0072 V5; numeral 4.2 del instructivo IN-IIT-0273; numeral 4 del instructivo IN-IIT-0203 V6.
Riesgos:
Exposición a los riesgos R3 “Medidas de seguridad y privacidad de la Información inadecuadas que amenazan la integridad, confidencialidad y disponibilidad de los datos” de la Matriz de riesgos Seguridad de la Información V2 y R5 “Información afectada en su integridad y/o confidencialidad y/o disponibilidad” de la Matriz de riesgos del Subproceso Administración de Cartera V4.</t>
    </r>
  </si>
  <si>
    <t>Fallas en el cumplimiento de los controles establecidos por parte de la primera y segunda línea de defensa en relación con la información, gestión y seguimiento a los roles de acceso a los sistemas de información que apoyan el proceso de Recuperación de Cartera.</t>
  </si>
  <si>
    <t>Analizar, determinar, solicitar la actualización y actualizar, conforme sea procedente, el "Anexo de Roles"</t>
  </si>
  <si>
    <t>Revisar los casos descritos en el literal c del informe de auditoria y realizar la gestión pertinente para actualizar los roles asignados</t>
  </si>
  <si>
    <r>
      <t xml:space="preserve">DGI
</t>
    </r>
    <r>
      <rPr>
        <sz val="12"/>
        <rFont val="Arial"/>
        <family val="2"/>
      </rPr>
      <t>Dirección de Gestión de Impuestos
Subdirección de Cobranzas y Control Extensivo
Coordinación de Cobranzas
Dirección Seccional de Impuestos y Aduanas de Bucaramanga</t>
    </r>
  </si>
  <si>
    <r>
      <rPr>
        <b/>
        <sz val="12"/>
        <rFont val="Arial"/>
        <family val="2"/>
      </rPr>
      <t xml:space="preserve">Hallazgo No.9 Deficiencias en el seguimiento y gestión de incidentes y/o requerimientos para los sistemas de información que apoyan al proceso </t>
    </r>
    <r>
      <rPr>
        <sz val="12"/>
        <rFont val="Arial"/>
        <family val="2"/>
      </rPr>
      <t xml:space="preserve">
Verificados los casos de soporte para los sistemas de información que apoyan el Proceso de Recuperación de Cartera, se identificaron deficiencias en los mecanismos actuales para el seguimiento y gestión en la atención de los casos reportados así:
a.	SIPAC
De 21 casos registrados, 14 se encuentran estado en “Fabrica de Software”, no detallan avance, tienen fecha de registro entre el 22/03/2024 y el 31/01/2025, donde se solicitan ajustes en: modificación de saldos para aplicación de títulos, no se calcula correctamente fecha de prescripción cuando se incumple una facilidad de pago, obligaciones repetidas en origen y destino TEE, problema en la generación de facilidades de pago y títulos judiciales, error "no se pudo realizar operación" al generar actos, error al aplicar títulos judiciales, error en traslado electrónico de expedientes, entre otros. Anexo No.5 Incidentes. DGIT/DGI
b.	Remates Virtuales
•	De un total de cinco (5) casos registrados entre el 6/03/2024 y el 28/01/2025 según “Anexo_4_problemas RematesV (1ene24-28feb25).xlsx” remitido por la DGIT, se indica que presentan estado “En Fabrica de Software”, relacionados con: errores al ingresar al SIE Remates Virtuales, audiencia no refleja datos correctos, el sistema no muestra las audiencias a los funcionarios asignados como secretarios, error en acta y cierre de audiencia y error descarga video de audiencia. Anexo No.5 Incidentes. DGIT/DGI
•	De un total de 31 casos registrados en el archivo “Incidentes Remates Virtuales 26/05/2025” remitido por la Subdirección, 16 incidentes y cuatro (4) requerimientos reportan requerir ajustes en software, se presentan fallas al crear la diligencia de remate, audiencias que no se han podido finalizar, errores en la firma del acta, errores en la creación de la audiencia, inconsistencias en la audiencia, inconsistencia en el cronometro y error al descargar la grabación de la audiencia, entre otros. Anexo No.5 Incidentes DGIT/DGI
Criterios:
Condiciones generales del procedimiento - PR-IIT-0458 V2; numeral 4.2 del Instructivo -IN-IIT-0255 V2.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t>
    </r>
  </si>
  <si>
    <t>Deficiencias en el seguimiento, control y cumplimiento de la solución de los incidentes de los sistemas de información que apoyan al proceso auditado.</t>
  </si>
  <si>
    <t xml:space="preserve">Establecer el plan de atención para los casos reportados para SIPAC </t>
  </si>
  <si>
    <t>* Revisión y definición del estado de los problemas indicados en el anexo y registrados en la herramienta Aranda
* Solicitar priorización funcional para la atención de los casos
* Análisis de cada caso buscando la causa y estableciendo si requiere ajuste de software o de datos
* Establecer cronograma de atención de los problemas de acuerdo a prioridad funcional</t>
  </si>
  <si>
    <t xml:space="preserve">Documento con la revisión, priorización y cronograma de los casos registrados </t>
  </si>
  <si>
    <r>
      <rPr>
        <b/>
        <sz val="12"/>
        <rFont val="Arial"/>
        <family val="2"/>
      </rPr>
      <t>DGI</t>
    </r>
    <r>
      <rPr>
        <sz val="12"/>
        <rFont val="Arial"/>
        <family val="2"/>
      </rPr>
      <t xml:space="preserve">
Dirección de Gestión de Innovación y Tecnología
Subdirección de Soluciones y Desarrollo 
Subdirección Innovación y Proyectos </t>
    </r>
  </si>
  <si>
    <t xml:space="preserve">Establecer el plan de atención para los casos reportados para Remates Virtuales </t>
  </si>
  <si>
    <r>
      <rPr>
        <b/>
        <sz val="12"/>
        <rFont val="Arial"/>
        <family val="2"/>
      </rPr>
      <t>Hallazgo No.10 Fallas en la herramienta de Remates Virtuales para el registro y desarrollo de las audiencias</t>
    </r>
    <r>
      <rPr>
        <sz val="12"/>
        <rFont val="Arial"/>
        <family val="2"/>
      </rPr>
      <t xml:space="preserve">
Verificada la relación de los remates de la vigencia 2024 y primer trimestre del 2025 a nivel nacional, las direcciones seccionales reportaron inconvenientes técnicos presentados con el aplicativo de remates previos a la audiencia y durante el desarrollo de ésta, que impidieron su registro, realización o finalización en el sistema así:
a.	El reporte “base del sistema de remates” evidencia 160 audiencias de remate con estado “en curso”, desde el 1/02/2024 hasta el 20/03/2025, lo que no permite establecer el estado real de la diligencia y algunas reportan que el bien objeto de remate fue adjudicado. Anexo No.6 Audiencias en curso. DGIT/DGI 
b.	En 19 audiencias virtuales se indicó que presentaron “fallas tecnológicas”, y consultadas las direcciones seccionales informaron que el sistema presenta errores o inconvenientes relacionadas con: “inconsistencias para ingresar un contribuyente en el sistema, mal construido al firmar el acta por formato que no cumple con lo establecido, audiencia con ganador solo presenta la opción de tipo de acta para desierta, error en la infraestructura de agendamiento, audiencia no refleja los datos correctos al momento de su desarrollo, la solución de la inconsistencia requiere un diagnóstico, la audiencia no muestra a los funcionarios asignados como Secretarios, no hay mensaje para firmar por intermitencias y no se genera acta, error con el cronómetro de la audiencia, no permite crear audiencia con un Nit en estado suspendido, y con el video de la audiencia - Video no encontrado 404”. Situaciones que en 15 casos no fueron reportadas a través de PST en la herramienta Aranda que permita la trazabilidad y seguimiento de los incidentes. Anexo No.7 Casos Remates Virtuales DGIT/DGI
c.	El acta de la audiencia de remate generada por la herramienta de Remates Virtuales no suministra la información detallada de los hechos y datos relevantes de la respectiva diligencia; de igual forma, la normatividad que se relaciona está derogada y/o no se encuentra vigente, debiéndose elaborar el acta de forma manual.   DGIT/DGI
Criterios:
Condiciones generales del procedimiento - PR-IIT-0458 V2; numeral 4.2 del Instructivo - IN-IIT-0255 V2.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t>
    </r>
  </si>
  <si>
    <t>Deficiencias en el registro de los incidentes del sistema de información de Remates Virtuales.</t>
  </si>
  <si>
    <t>Validar en el SIE de remates virtuales el estado real de las diligencias de remate descritas en el Anexo 6, generando las gestiones correspondientes para el cierre de las diligencias (de ser procedente), o el reporte de fallas en el aplicativo si se considera necesario</t>
  </si>
  <si>
    <t>Informe de gestión de cada caso</t>
  </si>
  <si>
    <t>Realizar las validaciones y generar las gestiones necesarias para la actualización del acta de audiencia de diligencia de remates</t>
  </si>
  <si>
    <t>Identificar las diferencias entre el acta de audiencia de remate generada por el SIE de Remates Virtuales y la plantilla publicada en el Listado Maestro de documentos, al igual que la normatividad asociada, definiendo una plantilla final</t>
  </si>
  <si>
    <t>Plantilla de acta de audiencia de remate actualizada</t>
  </si>
  <si>
    <t>Desarrollar  mesa de trabajo con la Subdirección de Soluciones y Desarrollo para analizar la pertinencia y viabilidad de realizar ajustes en el SIE de Remates Virtuales para que el acta de audiencia se ajuste a la normatividad y los procesos</t>
  </si>
  <si>
    <t>Memorias de mesa de trabajo</t>
  </si>
  <si>
    <r>
      <rPr>
        <b/>
        <sz val="12"/>
        <rFont val="Arial"/>
        <family val="2"/>
      </rPr>
      <t>DGI</t>
    </r>
    <r>
      <rPr>
        <sz val="12"/>
        <rFont val="Arial"/>
        <family val="2"/>
      </rPr>
      <t xml:space="preserve">
Dirección de Gestión de Impuestos
Subdirección de Cobranzas y Control Extensivo
Coordinación de Cobranzas
Dirección de Gestión de Innovación y Tecnología
Subdirección de Soluciones y Desarrollo
Subdirección de Innovación y Proyectos </t>
    </r>
  </si>
  <si>
    <r>
      <rPr>
        <b/>
        <sz val="12"/>
        <rFont val="Arial"/>
        <family val="2"/>
      </rPr>
      <t xml:space="preserve">Hallazgo No.11 Deficiencias en el cumplimiento de los criterios de accesibilidad Web
</t>
    </r>
    <r>
      <rPr>
        <sz val="12"/>
        <rFont val="Arial"/>
        <family val="2"/>
      </rPr>
      <t xml:space="preserve">
Verificado el cumplimiento de las directrices de accesibilidad Web para los Sistemas Obligación Financiera y Remates Virtuales a través de la herramienta Tawdis  se evidencio: 
a.	Deficiencias en el cumplimiento de los estándares AA de la Guía de Accesibilidad de Contenidos Web (Web Content Accesibillity Guidelines - WCAG), lo que dificulta la compresión del contenido a las personas en situación de discapacidad visual, auditiva o cognitiva, para acceder a estos sistemas Obligación Financiera y Remates Virtuales, por las falencias que se presentan en cuanto a los principios de perceptibilidad, comprensión y robustez con que deben contar los sistemas con acceso Web. DGIT/DGI
Criterios:
Artículo 3 de la resolución 1519 de 2020, numeral 2.1.1.2.1.1 del Decreto 1081 de 2015, principio de la calidad de la información del artículo 3 de la Ley 1712 de 2014, numeral 3.2 “Lineamientos TIC para el Estado y TIC para la Sociedad” del Manual de Gobierno Digital y la Norma Técnica de Accesibilidad 5854 del ICONTEC.
Riesgos:
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t>
    </r>
  </si>
  <si>
    <t>Deficiencias en el cumplimiento y actualización de los criterios de accesibilidad Web para los sistemas de información Obligación Financiera y Remates Virtuales y deficiencias en el lenguaje del sitio.</t>
  </si>
  <si>
    <t>Realizar mesas de trabajo con el objetivo de definir la viabilidad y alcance de incluir los estándares de la Guía de Accesibilidad de Contenidos Web en el Sistema actual o en el nuevo sistema de gestión tributaria</t>
  </si>
  <si>
    <t>Realizar mesas de trabajo con el objetivo de definir la viabilidad y alcance de incluir los estándares de la Guía de Accesibilidad de Contenidos Web en el Sistema actual (SIE Remates Virtuales - SIE Obligación Financiera) o en el nuevo sistema de gestión tributaria</t>
  </si>
  <si>
    <t>Actas de reunión</t>
  </si>
  <si>
    <r>
      <rPr>
        <b/>
        <sz val="12"/>
        <rFont val="Arial"/>
        <family val="2"/>
      </rPr>
      <t>DGI</t>
    </r>
    <r>
      <rPr>
        <sz val="12"/>
        <rFont val="Arial"/>
        <family val="2"/>
      </rPr>
      <t xml:space="preserve">
Dirección de Gestión de Impuestos
Subdirección de Cobranzas y Control Extensivo
Coordinación de Cobranzas
Subdirección de Recaudo
Coordinación de Administracion de Aplicativos de Impuestos
Dirección de Gestión de Innovación y Tecnología
Subdirección de Soluciones y Desarrollo
Subdirección de Innovación y Proyectos </t>
    </r>
  </si>
  <si>
    <t xml:space="preserve">INFORME PLAN DE MEJORAMIENTO INSTITUCIONAL </t>
  </si>
  <si>
    <t>Representante Legal: JAIRO ORLANDO VILLABONA ROBAYO</t>
  </si>
  <si>
    <t>Períodos que cubre: 2005 a 2021</t>
  </si>
  <si>
    <t>Fecha actualización CGR</t>
  </si>
  <si>
    <t>CÓDIGO DELHALLAZGO/
OBSERVACIÓN/ITEM</t>
  </si>
  <si>
    <t>DESCRIPCIÓN DEL HALLAZGO/OBSERVACIÓN/ITEM</t>
  </si>
  <si>
    <t>CAUSA  DEL HALLAZGO/OBSERVACIÓN/ITEM</t>
  </si>
  <si>
    <t>Períodos que cubre: 2005 a 2022</t>
  </si>
  <si>
    <t>Fecha actualización OCI</t>
  </si>
  <si>
    <t>1.00</t>
  </si>
  <si>
    <t>2.00</t>
  </si>
  <si>
    <t>3.00</t>
  </si>
  <si>
    <t>28/02/2026</t>
  </si>
  <si>
    <t>30/07/2025</t>
  </si>
  <si>
    <t>Fecha de corte cumplimiento AGN</t>
  </si>
  <si>
    <t>Fecha actualización AGN</t>
  </si>
  <si>
    <t>Visita de Inspección y Vigilancia Archivo general de la Nación 
H 1</t>
  </si>
  <si>
    <t>La DIAN, presuntamente incumple lo establecido en el artículo 2.8.2.5.6. del Decreto 1080 de 2015, al no contar con una política de gestión documental actualizada conforme al Plan Estratégico Actual de la entidad y en atención a los componentes descritos en la norma.</t>
  </si>
  <si>
    <t>Contar con una política de gestión documental actualizada y aprobada  conforme al Plan Estratégico vigente</t>
  </si>
  <si>
    <t>Elaborar, revisar y presentar para aprobación al Comité Institucional de Gestión y Desempeño la nueva Política de Gestión Documental</t>
  </si>
  <si>
    <t>Acto Administrativo</t>
  </si>
  <si>
    <r>
      <rPr>
        <b/>
        <sz val="12"/>
        <rFont val="Arial"/>
        <family val="2"/>
      </rPr>
      <t>DGC</t>
    </r>
    <r>
      <rPr>
        <sz val="12"/>
        <rFont val="Arial"/>
        <family val="2"/>
      </rPr>
      <t xml:space="preserve">
NC - Subproceso de Recursos Administrativos
Dirección de Gestión Corporativa                                                                            
Integrantes del Comité Institucional de Gestión y Desempeño 
Subdirección Administrativa
Coordinación de Documentación
NC - Subproceso Administración del Sistema de Gestión
Dirección de Gestión Estratégica y de Análitica                                                                     
Subdirección de Procesos                                                                                                         
Coordinación de Procesos y Riesgos Operacionales       
NC - Subproceso  Innovacion y Tecnologia
Oficina de Seguridad de la Información                                                                                                                     
ACTUALIZADO
30112021
</t>
    </r>
  </si>
  <si>
    <t>Visita de Inspección y Vigilancia Archivo general de la Nación 
H 2</t>
  </si>
  <si>
    <t>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t>
  </si>
  <si>
    <t>Contar con las TRD y el CCD en convalidados</t>
  </si>
  <si>
    <t>Contar con las TRD  (mínimo 102) y el CCD convalidados</t>
  </si>
  <si>
    <t>TRD y CCD Nivel Central</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</si>
  <si>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</si>
  <si>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Visita de Inspección y Vigilancia Archivo general de la Nación 
H 3</t>
  </si>
  <si>
    <t>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t>
  </si>
  <si>
    <t>Avanzar en el Programa de Gestión Documental (PGD)</t>
  </si>
  <si>
    <t>Definir y realizar estudios de benchmarking que permita identificar el mejor Programa de Gestión Documental y establecer si el programa actual se ajusta a la modernización de la DIAN</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</si>
  <si>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NC - Subproceso  Innovacion y Tecnologia
Oficina de Seguridad de la Información
Dirección de Gestión de Innovación y Tecnología                                                                                                Subdirección de Soluciones y Desarrollo
ACTUALIZADO
30112021</t>
    </r>
  </si>
  <si>
    <t>Visita de Inspección y Vigilancia Archivo general de la Nación 
H 4</t>
  </si>
  <si>
    <t>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t>
  </si>
  <si>
    <t>Avanzar en el levantamiento de  inventarios  en los archivos de gestión de la entidad</t>
  </si>
  <si>
    <t>Realizar autodiagnóstico, elaborar el plan de trabajo  del levantamiento de los inventarios de los archivos de gestión. (Priorizando: Subdirección de Gestión de Fiscalización Tributaria, Subdirección de Gestión de Registro Aduanero,  Subdirección de Representación Externa, Coordinación de Historias Laborales, Coordinación de Contratos y Coordinación de Infraestructura)</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</si>
  <si>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</si>
  <si>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Avanzar con el levantamiento de  inventarios  en los archivos centrales 20.000 metros lineales</t>
  </si>
  <si>
    <t>Realizar autodiagnóstico y elaborar el plan de trabajo del levantamiento de los inventarios de los archivos centrales de la DIAN</t>
  </si>
  <si>
    <t>Auto diagnostico</t>
  </si>
  <si>
    <r>
      <rPr>
        <b/>
        <sz val="12"/>
        <rFont val="Arial"/>
        <family val="2"/>
      </rPr>
      <t>DGC</t>
    </r>
    <r>
      <rPr>
        <sz val="12"/>
        <rFont val="Arial"/>
        <family val="2"/>
      </rPr>
      <t xml:space="preserve">
NC - Subproceso de Recursos Administrativos
Director de Gestión Corporativa 
Directores Seccionales
Subdirector Administrativo
Coordinación de Documentación
ACTUALIZADO
30112021</t>
    </r>
  </si>
  <si>
    <t>Ejecutar el plan de trabajo y presentar informes trimestral  de avance de levantamiento de inventarios de los archivos de gestión y de los archivos centrales.</t>
  </si>
  <si>
    <t>Avance del levantamiento</t>
  </si>
  <si>
    <t>Visita de Inspección y Vigilancia Archivo general de la Nación 
H 5</t>
  </si>
  <si>
    <t>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t>
  </si>
  <si>
    <t xml:space="preserve">Contar con  las TVD elaboradas, aprobadas y convalidadas. </t>
  </si>
  <si>
    <t>Elaborar diagnóstico identificando los documentos de fondos acumulados en los archivos centrales  de la DIAN</t>
  </si>
  <si>
    <t>Compilado información Institucional</t>
  </si>
  <si>
    <r>
      <rPr>
        <b/>
        <sz val="12"/>
        <rFont val="Arial"/>
        <family val="2"/>
      </rPr>
      <t>DGC</t>
    </r>
    <r>
      <rPr>
        <sz val="12"/>
        <rFont val="Arial"/>
        <family val="2"/>
      </rPr>
      <t xml:space="preserve">
NC - Subproceso de Recursos Administrativos
Director de Gestión Corporativa
Subdirector Administrativo
Coordinación de Documentación 
DS - Subproceso de Recursos Administrativos
Directores Seccionales
GIT de Documentación o quien hagan sus veces
ACTUALIZADO
30112021</t>
    </r>
  </si>
  <si>
    <t>Elaborar y ejecutar plan de trabajo archivístico integral para los archivos centrales resultando la  tabla de valoración de los fondos documentales que reposan en los archivos centrales</t>
  </si>
  <si>
    <t>plan de trabajo</t>
  </si>
  <si>
    <t>Presentar para aprobación al Comité Institucional de Gestión y Desempeño y  remitir las Tablas de Valoración Documental (TVD) al AGN para su respectiva convalidación.</t>
  </si>
  <si>
    <t>Acta de Comité</t>
  </si>
  <si>
    <r>
      <rPr>
        <b/>
        <sz val="12"/>
        <rFont val="Arial"/>
        <family val="2"/>
      </rPr>
      <t>DGC</t>
    </r>
    <r>
      <rPr>
        <sz val="12"/>
        <rFont val="Arial"/>
        <family val="2"/>
      </rPr>
      <t xml:space="preserve">
NC - Subproceso de Recursos Administrativos
Director de Gestión Corporativa
Subdirector Administrativo
Coordinación de Documentación
Comité Institucional de Gestión y Desempeño
ACTUALIZADO
30112021</t>
    </r>
  </si>
  <si>
    <t>Visita de Inspección y Vigilancia Archivo general de la Nación 
H 6</t>
  </si>
  <si>
    <t>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
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t>
  </si>
  <si>
    <t>Contar con archivos de gestión organizados en las dependencias (Priorizando: Despacho de la Subdirección de Gestión de Fiscalización Tributaria, Despacho de la  Subdirección de Gestión de Registro Aduanero, Subdirección de Representación Externa, Coordinación de Infraestructura, Coordinación de Historias Laborales, Coordinación de Contratos)</t>
  </si>
  <si>
    <t>Elaborar y ejecutar plan de trabajo para cada una de las dependencias, a fin de dar continuidad  a la organización documental de los archivos de gestión (Priorizando: Subdirección de Gestión de Fiscalización Tributaria, Subdirección de Gestión de Registro Aduanero, Subdirección de Representación Externa, Coordinación de Infraestructura, Coordinación de Historias Laborales y Coordinación de Contratos)</t>
  </si>
  <si>
    <t xml:space="preserve">Archivos debidamente organizados </t>
  </si>
  <si>
    <r>
      <rPr>
        <b/>
        <sz val="12"/>
        <rFont val="Arial"/>
        <family val="2"/>
      </rPr>
      <t>DGC</t>
    </r>
    <r>
      <rPr>
        <sz val="12"/>
        <rFont val="Arial"/>
        <family val="2"/>
      </rPr>
      <t xml:space="preserve">
NC - Subproceso de Recursos Administrativos
Director de Gestión Corporativa
Subdirector Administrativo
Coordinación de Documentación
Jefes de las dependencias
ACTUALIZADO
30112021</t>
    </r>
  </si>
  <si>
    <t>Visita de Inspección y Vigilancia Archivo general de la Nación 
H 7</t>
  </si>
  <si>
    <t xml:space="preserve">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t>
  </si>
  <si>
    <t>Ajustar el procedimiento  PR-FI-0168, Administración del Archivo Central, para dar cumplimiento con lo establecido en el parágrafo del artículo 2.8.2.2.5 del Decreto 1080 de 2015</t>
  </si>
  <si>
    <t>Ajustar, aprobar y publicar el procedimiento PR-FI-0168. Administración de Archivo Central</t>
  </si>
  <si>
    <t xml:space="preserve">Procedimiento ajustado </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</si>
  <si>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ACTUALIZADO
30112021</t>
    </r>
  </si>
  <si>
    <t>Visita de Inspección y Vigilancia Archivo general de la Nación 
H 8</t>
  </si>
  <si>
    <t>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t>
  </si>
  <si>
    <t xml:space="preserve">Ajustar, aprobar e implementar el Sistema Integrado de Conservación (SIC), </t>
  </si>
  <si>
    <t>Revisar, actualizar y aprobar el Sistema Integrado de Conservación (SIC)</t>
  </si>
  <si>
    <t>SIC</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</si>
  <si>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</si>
  <si>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 xml:space="preserve">Adelantar el seguimiento y control de la implementación del Sistema Integrado de Conservación (SIC) </t>
  </si>
  <si>
    <t>Informe semestral  de seguimiento</t>
  </si>
  <si>
    <r>
      <rPr>
        <b/>
        <sz val="12"/>
        <rFont val="Arial"/>
        <family val="2"/>
      </rPr>
      <t>DGC</t>
    </r>
    <r>
      <rPr>
        <sz val="12"/>
        <rFont val="Arial"/>
        <family val="2"/>
      </rPr>
      <t xml:space="preserve">
NC - Subproceso de Recursos Administrativos
Dirección de Gestión Corporativa
Subdirección Administrativa
Coordinación de Documentación
DS - Subproceso de Recursos Administrativos
Directores Seccionales 
Jefes del GIT de Documentación o quien haga sus veces
NC - Subproceso Control Interno 
Oficina de Control Interno
ACTUALIZADO
30112021</t>
    </r>
  </si>
  <si>
    <t>Períodos que cubre: 2005 a 2024</t>
  </si>
  <si>
    <t>Fecha actualización ITRC</t>
  </si>
  <si>
    <t>ok (ver Pplan 2436)</t>
  </si>
  <si>
    <t>ok(180)</t>
  </si>
  <si>
    <t>revisado</t>
  </si>
  <si>
    <t>NO SE CORRIGE FECHA</t>
  </si>
  <si>
    <t>verificado</t>
  </si>
  <si>
    <t>verificado area</t>
  </si>
  <si>
    <t>AGC2025-003
H1</t>
  </si>
  <si>
    <t>AGC2025-003
H2</t>
  </si>
  <si>
    <t>AGC2025-003
H3</t>
  </si>
  <si>
    <t>AGC2025-003
H4</t>
  </si>
  <si>
    <t>AGC2025-003
H5</t>
  </si>
  <si>
    <t>AGC2025-003
H6</t>
  </si>
  <si>
    <t>AGC2025-003
H7</t>
  </si>
  <si>
    <t>AGC2025-003
H8</t>
  </si>
  <si>
    <t>AGC2025-003
H9</t>
  </si>
  <si>
    <t>AGC2025-003
H10</t>
  </si>
  <si>
    <t>AGC2025-003
H11</t>
  </si>
  <si>
    <r>
      <t xml:space="preserve">DGI
</t>
    </r>
    <r>
      <rPr>
        <sz val="12"/>
        <rFont val="Arial"/>
        <family val="2"/>
      </rPr>
      <t>Dirección de Gestión de Impuestos
Subdirección de Cobranzas y Control Extensivo
Coordinación de Cobranzas
Impuestos de: Barranquilla, Bogotá, Cali, Cartagena, Cúcuta y de Medellín
Impuestos y Aduanas de: Armenia, Barrancabermeja, Bucaramanga, Ibagué, Manizales, Montería, Palmira, Pasto, Pereira, Popayán, Quibdó, Santa Marta, Sincelejo, Tuluá, Tunja, Villavicencio y de Yopal</t>
    </r>
  </si>
  <si>
    <r>
      <t xml:space="preserve">DGI
</t>
    </r>
    <r>
      <rPr>
        <sz val="12"/>
        <rFont val="Arial"/>
        <family val="2"/>
      </rPr>
      <t>Dirección de Gestión de Impuestos
Subdirección de Cobranzas y Control Extensivo
Coordinación de Cobranzas
Dirección Seccional de Impuestos de Medellín
Dirección Seccional de Impuestos y Aduanas de Bucaramanga</t>
    </r>
  </si>
  <si>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
División de Recaudo y Cobranzas
GIT
Dirección Seccional de Impuestos y Aduanas de Bucaramanga
GIT de Gestión de Cobranzas</t>
    </r>
  </si>
  <si>
    <r>
      <rPr>
        <b/>
        <sz val="12"/>
        <rFont val="Arial"/>
        <family val="2"/>
      </rPr>
      <t>DGI</t>
    </r>
    <r>
      <rPr>
        <sz val="12"/>
        <rFont val="Arial"/>
        <family val="2"/>
      </rPr>
      <t xml:space="preserve">
Dirección de Gestión de Impuestos
Subdirección de Cobranzas y Control Extensivo
Coordinación de Cobranzas
Dirección Seccional de Impuestos de Medellín
División de Recaudo y Cobranzas
GIT
Dirección Seccional de Impuestos y Aduanas de Bucaramanga
Gestión de Cobranzas</t>
    </r>
  </si>
  <si>
    <t>Deficiencias en la planeación e identificación de la necesidad a contratar, en la elaboración de los estudios previos y falta de aplicación e insuficiencia de controles y su monitoreo. Falencias en la identificación, monitoreo, mitigación y tratamiento de riesgos asociados a la culminación del contrato de leasing financiero durante el término de ejecución del contrato; así como con relación al inmueble con hipoteca abierta para el cual no se exigieron garantías por parte de la DSIA Villavicencio.</t>
  </si>
  <si>
    <t>Revisar y actualizar el instructivo IN-ADF-0226 “Modalidades de selección” para incluir listas de chequeo por modalidad de selección, que garanticen cumplimiento de la normatividad vigente y estandarización de procesos a nivel nacional</t>
  </si>
  <si>
    <t>Actualizar el instructivo IN-ADF-0226 “Modalidades de selección” para incluir listas de chequeo por modalidad de selección, que garanticen cumplimiento de la normatividad vigente y estandarización de procesos a nivel nacional</t>
  </si>
  <si>
    <t xml:space="preserve">IN-ADF-0226 “Modalidades de selección”
</t>
  </si>
  <si>
    <t>Elaborar y publicar listas de chequeo por modalidad de selección</t>
  </si>
  <si>
    <t>Lista de chequeo por modalidad de selección</t>
  </si>
  <si>
    <t>Socializar a través de comunicación interna actualización del instructivo IN-ADF-0226 “Modalidades de selección” y las listas de chequeo por modalidad de selección</t>
  </si>
  <si>
    <t>Llevar a cabo seguimiento al cumplimiento de cronogramas y obligaciones derivadas de la etapa precontractual, contractual y post contractual</t>
  </si>
  <si>
    <t xml:space="preserve">Realizar seguimiento mensual al cumplimiento de cronogramas y obligaciones derivadas de la etapa precontractual, contractual y , para garantizar el inicio oportuno de la ejecución de los contratos programados en el PAA, verificando el cumplimiento de hitos y remitiendo los requerimientos que sean necesarios, así como verificando la expedición y publicación oportuna de informes de supervisión en la etapa contractual y  </t>
  </si>
  <si>
    <t>Actas de seguimiento con el consolidado mensual a nivel nacional</t>
  </si>
  <si>
    <t>Impartir lineamientos para que se incluya en los compromisos laborales de los funcionarios que participan en la planeación, ejecución y etapa  de los procesos de selección, la evaluación de la oportunidad en el cumplimiento de sus funciones.</t>
  </si>
  <si>
    <t>Expedir memorando lineamientos para que se incluya en los compromisos laborales de los funcionarios que participan en la planeación, ejecución y etapa  de los procesos de selección, la evaluación de la oportunidad en el cumplimiento de sus funciones.</t>
  </si>
  <si>
    <t>Memorando impartiendo lineamientos para que se incluya en los compromisos laborales de los funcionarios que participan en la planeación, ejecución y etapa  de los procesos de selección, la evaluación de la oportunidad en el cumplimiento de sus funciones.</t>
  </si>
  <si>
    <t>Fortalecer los conocimientos de todos los funcionarios que participan en los procesos de contratación.</t>
  </si>
  <si>
    <t xml:space="preserve">Realizar capacitación en planeación y gestión de riesgos para todos los servidores públicos a nivel nacional que participen en los Procesos de Contratación de la entidad, en sus etapas precontractual, contractual y </t>
  </si>
  <si>
    <t>Registros de asistencia a la capacitación, presentación socializada o material expuesto y  la evaluación de impacto de la capacitación (conocimientos pre y post)</t>
  </si>
  <si>
    <t>Actualizar la Matriz de Riesgos del subproceso de Compras y Contratos para revisar los controles existentes e identificar posibles nuevos riesgos, causas y controles.</t>
  </si>
  <si>
    <t>Realizar la actualización de la matriz de riesgos del subproceso de Compras y Contratos</t>
  </si>
  <si>
    <t>Matriz de riesgos actualizada</t>
  </si>
  <si>
    <t>Fortalecer los conocimientos de los funcionarios que participan en la estructuración de los procesos de contratación, específicamente en la solicitud de adquisición y estudios del sector.</t>
  </si>
  <si>
    <t>Realizar curso de Investigación de Mercados, el cual tiene como objetivo fortalecer el criterio técnico a través del conocimiento normativo y ético aplicable a la elaboración del estudio del sector, así como promover habilidades investigativas con enfoque técnico que permitan estructurar decisiones basadas en evidencia real del mercado</t>
  </si>
  <si>
    <t>Insuficiencia de controles que permitan mitigar las causas asociadas a la deficiente previsión de los tiempos necesarios para adelantar las gestiones de la contratación y falta de implementación de controles encaminados a garantizar el cumplimiento de los términos para el desarrollo de la etapa precontractual.</t>
  </si>
  <si>
    <t xml:space="preserve">Llevar a cabo seguimiento al cumplimiento de cronogramas y obligaciones derivadas de la etapa precontractual, contractual y </t>
  </si>
  <si>
    <t xml:space="preserve"> Actas de seguimiento con el consolidado mensual a nivel nacional</t>
  </si>
  <si>
    <t>Realizar capacitación en planeación y gestión de riesgos para todos los servidores públicos a nivel nacional que participen en los Procesos de Contratación de la entidad, en sus etapas precontractual, contractual y post contractual</t>
  </si>
  <si>
    <t>Insuficiencia de controles en la matriz de riesgos del Subproceso de Compras y Contratos asociados a la oportuna publicación de los documentos del proceso contractual en SECOP II, así como en la aplicación de controles del procedimiento, por parte de quienes intervienen tanto en la etapa precontractual como en la ejecución de los contratos.</t>
  </si>
  <si>
    <t>Inaplicación e insuficiencia de controles que permitan garantizar que las actividades de seguimiento y verificación a la ejecución contractual se realicen, documenten y publiquen de manera permanente y en la periodicidad establecida.</t>
  </si>
  <si>
    <t xml:space="preserve">Fortalecer los conocimientos de  los funcionarios que ejercer funciones de supervisión en las etapas contractual y  </t>
  </si>
  <si>
    <t xml:space="preserve">Realizar capacitación en supervisión contractual y </t>
  </si>
  <si>
    <t xml:space="preserve"> ATD 2024-005
H1</t>
  </si>
  <si>
    <t xml:space="preserve"> ATD 2024-005
H2</t>
  </si>
  <si>
    <t xml:space="preserve"> ATD 2024-005
H3</t>
  </si>
  <si>
    <t xml:space="preserve"> ATD 2024-005
H4</t>
  </si>
  <si>
    <t xml:space="preserve"> ATD 2024-005
H5</t>
  </si>
  <si>
    <t>APF 2025-004</t>
  </si>
  <si>
    <t>Auditoría a los Procedimientos de Fiscalización 
H1
APF 2025-004</t>
  </si>
  <si>
    <t>Deficiencia en la planeación, coordinación y control de implementación de nuevos canales, así como su integración con los lineamientos y procedimientos establecidos y la falta de análisis para medir el impacto de capacidad de la entidad.</t>
  </si>
  <si>
    <t>Revisar el procedimiento de Gestión de Denuncias de Fiscalización, las entradas respecto de los canales autorizados y hacer los ajustes que sean necesarios</t>
  </si>
  <si>
    <t>Revisar el procedimiento de Gestión de Denuncias de Fiscalización.</t>
  </si>
  <si>
    <t>Actualizar el procedimiento de Gestión de Denuncias de Fiscalización</t>
  </si>
  <si>
    <t xml:space="preserve">Convocar reuniones con POLFA para analizar la viabilidad de la atención y tratamiento de la información recibida a través de este canal (línea 159 anticontrabando) con el procedimiento de Gestión de Denuncias de Fiscalización y garantizar su trazabilidad. 
 </t>
  </si>
  <si>
    <t>Realizar reuniones con  POLFA para analizar la viabilidad de la atención y tratamiento de la información recibida a través de este canal (línea 159 anticontrabando).</t>
  </si>
  <si>
    <t>Elaborar informe con los compromisos de las reuniones realizadas y las acciones a implementar.</t>
  </si>
  <si>
    <t>Documento con compromisos y acciones a implementar</t>
  </si>
  <si>
    <t>Convocar mesas de trabajo con la Coordinación de Administración del Sistema de PQSRD - Peticiones, Quejas, Sugerencias, Reclamos y Denuncias con el propósito de analizar la viabilidad de indicar de manera separada en la página web de la Entidad, los requisitos mínimos para las Denuncias de Fiscalización.</t>
  </si>
  <si>
    <t>Realizar mesa de trabajo con la Coordinación de Administración del Sistema de PQSRD - Peticiones, Quejas, Sugerencias, Reclamos y Denuncias</t>
  </si>
  <si>
    <t>Acta de reunión</t>
  </si>
  <si>
    <t>Elaborar informe con los compromisos de la reunión realizada y las acciones a implementar.</t>
  </si>
  <si>
    <t>Convocar mesas técnicas para revisar la viabilidad de la interoperabilidad entre PQRS y SIDF.</t>
  </si>
  <si>
    <t>Realizar mesa de trabajo con la Coordinación de Administración del Sistema de PQSRD - Peticiones, Quejas, Sugerencias, la DGIT y la Coordinación de Denuncias de Fiscalización.</t>
  </si>
  <si>
    <r>
      <rPr>
        <b/>
        <sz val="12"/>
        <rFont val="Arial"/>
        <family val="2"/>
      </rPr>
      <t>DGF</t>
    </r>
    <r>
      <rPr>
        <sz val="12"/>
        <rFont val="Arial"/>
        <family val="2"/>
      </rPr>
      <t xml:space="preserve">
Dirección de Gestión de Fiscalización 
Subdirección de Apoyo en la Lucha Contra el Delito Aduanero y Fiscal
Coordinación de Denuncias de Fiscalización</t>
    </r>
  </si>
  <si>
    <r>
      <rPr>
        <b/>
        <sz val="12"/>
        <rFont val="Arial"/>
        <family val="2"/>
      </rPr>
      <t>DGF</t>
    </r>
    <r>
      <rPr>
        <sz val="12"/>
        <rFont val="Arial"/>
        <family val="2"/>
      </rPr>
      <t xml:space="preserve">
Dirección de Gestión de Fiscalización 
Subdirección de Apoyo en la Lucha Contra el Delito Aduanero y Fiscal
Coordinación de Denuncias de Fiscalización
Dirección de Gestión de Policía Fiscal y Aduanera - POLFA
Centro Integrado Policial Permanente Anticontrabando -  CIPPA</t>
    </r>
  </si>
  <si>
    <r>
      <rPr>
        <b/>
        <sz val="12"/>
        <rFont val="Arial"/>
        <family val="2"/>
      </rPr>
      <t>DGF</t>
    </r>
    <r>
      <rPr>
        <sz val="12"/>
        <rFont val="Arial"/>
        <family val="2"/>
      </rPr>
      <t xml:space="preserve">
Dirección de Gestión de Fiscalización 
Subdirección de Apoyo en la Lucha Contra el Delito Aduanero y Fiscal
Coordinación de Denuncias de Fiscalización
Dirección de Gestión de Impuestos
Subdirección de Servicio al Ciudadano en Asuntos Tributarios
Coordinación de Administración del Sistema de Peticiones, Quejas, Sugerencias, Reclamos y Denuncias -  PQSRD</t>
    </r>
  </si>
  <si>
    <t>Deficiencias en el seguimiento y monitoreo, falta de eficiencia y efectividad en la resolución de las denuncias, al seguimiento, monitoreo y análisis de la información de las herramientas de control ofimático con que cuentan las direcciones seccionales, falta de reportes con alertas en el sistema de información SIDF e insumos incompletos, inoportunos, con deficiencias y/o con vencimientos cercanos.</t>
  </si>
  <si>
    <t>Realizar seguimiento a la evacuación de las Denuncias de Fiscalización</t>
  </si>
  <si>
    <t>Realizar seguimiento bimestral a las Denuncias de Fiscalización evacuadas en la Coordinación de Denuncias de Fiscalización.</t>
  </si>
  <si>
    <t>Informe bimestral de seguimiento</t>
  </si>
  <si>
    <t>Realizar seguimiento bimestral a las Denuncias de Fiscalización trasladadas a las Direcciones Seccionales y Dirección Operativa de Grandes Contribuyente.</t>
  </si>
  <si>
    <t>Revisar el procedimiento de Gestión de Denuncias de Fiscalización, en lo relacionado con los tiempos de radicación en el Sistema Denuncias de Fiscalización.</t>
  </si>
  <si>
    <t xml:space="preserve">Realizar mesa de trabajo con la Subdirección de Fiscalización Tributaria con el propósito de realizar acciones conjuntas frente a la inactividad de las denuncias luego de aperturadas.
</t>
  </si>
  <si>
    <t>Realizar mesa de trabajo con la Subdirección de Fiscalización Tributaria</t>
  </si>
  <si>
    <t>Realizar seguimiento al envío del formato 2440 a las Subdirecciones de Fiscalización por parte de la Coordinación de Denuncias de Fiscalización, en el cual se relacionan las denuncias decidas en RND para traslado.</t>
  </si>
  <si>
    <t>Realizar seguimiento al envío del Formato 2440  a las Subdirecciones de Fiscalización.</t>
  </si>
  <si>
    <t>Correo mediante el cual se remite el formato 2440 "Control y seguimiento de las denuncias trasladadas a la Direcciones Seccionales" a las Subdirecciones de Fiscalización.</t>
  </si>
  <si>
    <t>Crear Historia de usuario para  implementar la opción de consulta y reportes estadísticos asociados al Rol de Jefe de División de Fiscalización o Subdirección Operativa de Fiscalización.</t>
  </si>
  <si>
    <t>Crear Historia de usuario.
Radicar la Historia de Usuario ante la DGIT</t>
  </si>
  <si>
    <t>Historia de usuario</t>
  </si>
  <si>
    <t>Poner en producción la solución tecnológica para las denuncias de Fiscalización.</t>
  </si>
  <si>
    <t>Poner en producción la solución tecnológica.</t>
  </si>
  <si>
    <t>Un formato de Aceptación de Pruebas funcionales y salida a producción - FT-IIT-1851.
Un Acta de comité de gestión de Cambios de Tecnología del correspondiente software instalado y en producción</t>
  </si>
  <si>
    <t>Desarrollar un algoritmo con el apoyo de la Subdirección de Analítica, que permita la  reducción de tiempos en la clasificación de las denuncias de fiscalización.</t>
  </si>
  <si>
    <t>Desarrollar algoritmo</t>
  </si>
  <si>
    <t>Algoritmo</t>
  </si>
  <si>
    <t>Auditoría a los Procedimientos de Fiscalización 
H2
APF 2025-004</t>
  </si>
  <si>
    <r>
      <rPr>
        <b/>
        <sz val="12"/>
        <rFont val="Arial"/>
        <family val="2"/>
      </rPr>
      <t xml:space="preserve">DGF
</t>
    </r>
    <r>
      <rPr>
        <sz val="12"/>
        <rFont val="Arial"/>
        <family val="2"/>
      </rPr>
      <t>Dirección de Gestión de Fiscalización 
Subdirección de Apoyo en la Lucha Contra el Delito Aduanero y Fiscal
Coordinación de Denuncias de Fiscalización
Dirección de Gestión Estratégica y de Analítica
Subdirección de Procesos</t>
    </r>
  </si>
  <si>
    <r>
      <rPr>
        <b/>
        <sz val="12"/>
        <rFont val="Arial"/>
        <family val="2"/>
      </rPr>
      <t xml:space="preserve">DGF
</t>
    </r>
    <r>
      <rPr>
        <sz val="12"/>
        <rFont val="Arial"/>
        <family val="2"/>
      </rPr>
      <t>Dirección de Gestión de Fiscalización 
Subdirección de Apoyo en la Lucha Contra el Delito Aduanero y Fiscal
Coordinación de Denuncias de Fiscalización
Subdirección de Fiscalización Tributaria</t>
    </r>
  </si>
  <si>
    <r>
      <rPr>
        <b/>
        <sz val="12"/>
        <color theme="1"/>
        <rFont val="Arial"/>
        <family val="2"/>
      </rPr>
      <t>DGF</t>
    </r>
    <r>
      <rPr>
        <sz val="12"/>
        <color theme="1"/>
        <rFont val="Arial"/>
        <family val="2"/>
      </rPr>
      <t xml:space="preserve">
Dirección de Gestión de Fiscalización 
Subdirección de Apoyo en la Lucha Contra el Delito Aduanero y Fiscal
Coordinación de Denuncias de Fiscalización
Dirección de Gestión Estratégica y de Analítica
Subdirección de Información y Analítica</t>
    </r>
  </si>
  <si>
    <t>Registros manuales por no disponer de reportes en el sistema informático y la falta de control y seguimiento a la información.</t>
  </si>
  <si>
    <t xml:space="preserve">Implementar el tablero de control de denuncias, soportado en Power BI, para fortalecer el seguimiento de las Denuncias de Fiscalización. </t>
  </si>
  <si>
    <t>Implementar el tablero de control de denuncias, soportado en Power BI.</t>
  </si>
  <si>
    <t>Link de acceso al tablero de control</t>
  </si>
  <si>
    <t>Realizar mesas de trabajo internas con el objetivo de definir la viabilidad y alcance de incluir los lineamientos definidos en el hallazgo para la actualización del procedimiento de Denuncias de Fiscalización.</t>
  </si>
  <si>
    <t>Realizar reuniones periódicas con las Direcciones Seccionales para Capacitación (SIDF - Procedimiento) teniendo en cuenta la movilidad de la planta de personal en la entidad.</t>
  </si>
  <si>
    <t>Realizar reuniones de Capacitación (SIDF - Procedimiento)  con las Direcciones Seccionales.</t>
  </si>
  <si>
    <t>Acta de Reunión</t>
  </si>
  <si>
    <t>Realizar seguimiento al envío del Formato 2440  a las Subdirecciones de Fiscalización y su consistencia con la información registrada en el Sistema de Denuncias.</t>
  </si>
  <si>
    <t>Realizar seguimiento bimestral al envío formato 2440 y consistencia de la información registrada con el Sistema de Denuncias.</t>
  </si>
  <si>
    <t>Construir una historia de usuario para actualizar el campo NIT en el SIDF, en el listado de radicaciones</t>
  </si>
  <si>
    <t>Construir una historia de usuario para actualizar el campo NIT en el SIDF.</t>
  </si>
  <si>
    <t>Realizar seguimiento al diligenciamiento de los formato 2440 que son remitidos desde las Subdirecciones de Fiscalización a la Coordinación de Denuncias de Fiscalización.</t>
  </si>
  <si>
    <t>Realizar seguimiento trimestral al diligenciamiento de los  formato 2440 que son remitidos desde las Subdirecciones de Fiscalización tengan diligenciado los campos de acto administrativo y la fecha.</t>
  </si>
  <si>
    <t>Socializar el diligenciamiento del Formato FT-COT-2439 “Entrega denuncias para archivo” por parte de la Coordinación de Denuncias de Fiscalización, con los servidores de la CDF.</t>
  </si>
  <si>
    <t>Socializar el diligenciamiento del Formato FT COT 2439 “Entrega denuncias para archivo”.</t>
  </si>
  <si>
    <t>Realizar monitoreo del diligenciamiento del FT-COT-2439 “Entrega denuncias para archivo” por parte de los servidores de la Coordinación de denuncias.</t>
  </si>
  <si>
    <t>Realizar monitoreo del diligenciamiento del FT-COT-2439 “Entrega denuncias para archivo.</t>
  </si>
  <si>
    <t>Informe del monitoreo</t>
  </si>
  <si>
    <t>Auditoría a los Procedimientos de Fiscalización 
H3
APF 2025-004</t>
  </si>
  <si>
    <t>Deficiencias en el seguimiento, monitoreo y análisis de la información de las herramientas de control ofimático</t>
  </si>
  <si>
    <t>Proferir lineamiento a las Direcciones Seccionales y Dirección Operativa de Grandes Contribuyentes para que agilicen la gestión de las denuncias pendientes por llevar al estado terminado en el aplicativo DENFIS, realizando seguimiento de su cumplimiento</t>
  </si>
  <si>
    <t>Elaborar memorando impartiendo instrucciones sobre la gestión de las denuncias pendientes por llevar al estado terminado en el aplicativo DENFIS</t>
  </si>
  <si>
    <t>Realizar seguimiento mensual de las denuncias pendientes por llevar al estado terminado en el aplicativo DENFIS.</t>
  </si>
  <si>
    <t>Realizar mesas de trabajo con la Subdirección de Soluciones y Desarrollo de Software para solicitar el apoyo en lo relacionado con la solución de incidentes tecnológicos que presenta DENFIS en el cierre de las Denuncias de Fiscalización.</t>
  </si>
  <si>
    <t>Realizar mesa de trabajo con Subdirección de Soluciones y Desarrollo</t>
  </si>
  <si>
    <t>Ejecutar los compromisos de la reunión realizada y las acciones a implementar.</t>
  </si>
  <si>
    <t>Informe que relacione la ejecución de los compromisos de la reunión realizada y las acciones implementadas</t>
  </si>
  <si>
    <t>Auditoría a los Procedimientos de Fiscalización 
H4
APF 2025-004</t>
  </si>
  <si>
    <t>Debido a deficiencias en la gestión para la actualización de la documentación que permita la oportuna y efectiva gestión de las denuncias de fiscalización, actualización que refleje la información reciente de manera que facilite la comprensión y uso de los procedimientos; insumos incompletos, inoportunos, con deficiencias y/o con vencimientos cercanos; definición de términos y criterios del traslado de las denuncias con vencimientos cercanos y el análisis para el envío de las denuncias a las direcciones seccionales y falta de monitoreo y actualización permanente de los formatos atendiendo a cambios normativos.
Falta de implementación de controles para garantizar la integridad y completitud de los registros, exactitud de la información contenida, la evolución de los procesos y procedimientos y la falta de comunicación y coordinación entre las diferentes áreas responsables de la ejecución.</t>
  </si>
  <si>
    <t>Realizar mesa de trabajo interna con el objetivo de definir la viabilidad y alcance de incluir los lineamientos definidos en el hallazgo  para la actualización del procedimiento de Denuncias de Fiscalización, incluyendo la modificación de los formatos correspondientes.</t>
  </si>
  <si>
    <t>Actualizar el procedimiento de Gestión de Denuncias de Fiscalización, con los lineamientos que se definan en la mesa de trabajo.</t>
  </si>
  <si>
    <t>Realizar mesa de trabajo para proponer los cambios en los formatos asociados al procedimiento de Denuncias de Fiscalización que lo requieran.</t>
  </si>
  <si>
    <t>Actualizar los formatos asociados al procedimiento de Denuncias de Fiscalización que se definieron en la mesa de trabajo.</t>
  </si>
  <si>
    <t>Informe con la relación de los formatos que fueron actualizados y publicados en el listado maestro de documentos</t>
  </si>
  <si>
    <t>Convocar mesas de trabajo con la Coordinación de Administración del Sistema de PQSRD - Peticiones, Quejas, Sugerencias, Reclamos y Denuncias con el propósito de analizar la  actualización de los documentos relacionados con Denuncias de Fiscalización.</t>
  </si>
  <si>
    <t>Auditoría a los Procedimientos de Fiscalización 
H5
APF 2025-004</t>
  </si>
  <si>
    <t>Auditoría a los Procedimientos de Fiscalización 
H6
APF 2025-004</t>
  </si>
  <si>
    <t>Deficiencias en el seguimiento, control y monitoreo de los activos de información que apoyan el subproceso auditado, impidiendo su correcta gobernanza, publicación y control de riesgos.</t>
  </si>
  <si>
    <t>Actualizar el índice de información clasificada y reservada en lo relacionado con el proceso de Denuncias de Fiscalización, realizando su publicación en el portal de transparencia y de datos abiertos.</t>
  </si>
  <si>
    <t>Actualizar el índice de información clasificada y reservada en lo relacionado con Denuncias de Fiscalización</t>
  </si>
  <si>
    <t>Índice de información clasificada y reservada actualizado y publicado</t>
  </si>
  <si>
    <t>Actualizar el inventario de activos de información de la Subdirección de Apoyo en la Lucha contra del Delito Aduanero y Fiscal en NOVASEC, realizando su publicación en el portal de transparencia y de datos abiertos.</t>
  </si>
  <si>
    <t>Actualizar el inventario de activos de información de la Subdirección de Apoyo en la Lucha contra del Delito Aduanero y Fiscal en NOVASEC.</t>
  </si>
  <si>
    <t>Registro actualizado de los activos de información en NOVASEC</t>
  </si>
  <si>
    <r>
      <rPr>
        <b/>
        <sz val="12"/>
        <rFont val="Arial"/>
        <family val="2"/>
      </rPr>
      <t>DGF</t>
    </r>
    <r>
      <rPr>
        <sz val="12"/>
        <rFont val="Arial"/>
        <family val="2"/>
      </rPr>
      <t xml:space="preserve">
Dirección de Gestión de Fiscalización
Subdirección de Apoyo en la Lucha Contra el Delito Aduanero y Fiscal
Oficina de Seguridad de la Información</t>
    </r>
  </si>
  <si>
    <r>
      <rPr>
        <b/>
        <sz val="12"/>
        <rFont val="Arial"/>
        <family val="2"/>
      </rPr>
      <t>DGF</t>
    </r>
    <r>
      <rPr>
        <sz val="12"/>
        <rFont val="Arial"/>
        <family val="2"/>
      </rPr>
      <t xml:space="preserve">
Dirección de Gestión de Fiscalización
Subdirección de Apoyo en la Lucha Contra el Delito Aduanero y Fiscal
Coordinación de Denuncias de Fiscalización
Dirección de Gestión de Innovación y Tecnología
Subdirección de Soluciones y Desarrollo
</t>
    </r>
  </si>
  <si>
    <r>
      <rPr>
        <b/>
        <sz val="12"/>
        <rFont val="Arial"/>
        <family val="2"/>
      </rPr>
      <t>DGF</t>
    </r>
    <r>
      <rPr>
        <sz val="12"/>
        <rFont val="Arial"/>
        <family val="2"/>
      </rPr>
      <t xml:space="preserve">
Dirección de Gestión de Fiscalización
Subdirección de Apoyo en la Lucha Contra el Delito Aduanero y Fiscal
</t>
    </r>
  </si>
  <si>
    <r>
      <rPr>
        <b/>
        <sz val="12"/>
        <rFont val="Arial"/>
        <family val="2"/>
      </rPr>
      <t>DGF</t>
    </r>
    <r>
      <rPr>
        <sz val="12"/>
        <rFont val="Arial"/>
        <family val="2"/>
      </rPr>
      <t xml:space="preserve">
Dirección de Gestión de Innovación y Tecnología
Subdirección de Soluciones y Desarrollo
Subdirección de Innovación y Proyectos
Dirección de Gestión de Fiscalización
Subdirección de Apoyo en la Lucha Contra el Delito Aduanero y Fiscal
Coordinación de Denuncias de Fiscalización</t>
    </r>
  </si>
  <si>
    <t>Deficiencias en el seguimiento, control y monitoreo de los roles que se habilitan a los diferentes servidores públicos de la Entidad, sin la debida aplicación de controles en las asignaciones de estos, corroborando que la información de los funcionarios sea consistente con la realidad que maneja la Subdirección del Empleo Público a nivel de cargos y ubicaciones de los funcionarios de la DIAN. </t>
  </si>
  <si>
    <t xml:space="preserve">Realizar la actualización del anexo de roles del SIDF y DENFIS
</t>
  </si>
  <si>
    <t xml:space="preserve">Actualizar el anexo de roles respecto de los aplicativos DENFIS y SIDF
</t>
  </si>
  <si>
    <t>Anexo de roles actualizado para SIDF y DENFIS</t>
  </si>
  <si>
    <t>Realizar mesas de trabajo para actualizar el Manual Técnico del SIDF</t>
  </si>
  <si>
    <t>Actualizar el manual del SIDF.</t>
  </si>
  <si>
    <t>Manual técnico SIDF actualizado</t>
  </si>
  <si>
    <t>Auditoría a los Procedimientos de Fiscalización 
H7
APF 2025-004</t>
  </si>
  <si>
    <r>
      <rPr>
        <b/>
        <sz val="12"/>
        <rFont val="Arial"/>
        <family val="2"/>
      </rPr>
      <t>DGF</t>
    </r>
    <r>
      <rPr>
        <sz val="12"/>
        <rFont val="Arial"/>
        <family val="2"/>
      </rPr>
      <t xml:space="preserve">
Dirección de Gestión de Fiscalización
Subdirección de Apoyo en la Lucha Contra el Delito Aduanero y Fiscal 
Coordinación de Denuncias de Fiscalización 
Dirección de Gestión de Innovación y Tecnología
Subdirección de Soluciones y Desarrollo
Coordinación de Soporte Técnico al Usuario.
Direcciones Seccionales a Nivel Nacional</t>
    </r>
  </si>
  <si>
    <r>
      <rPr>
        <b/>
        <sz val="12"/>
        <rFont val="Arial"/>
        <family val="2"/>
      </rPr>
      <t>DGF</t>
    </r>
    <r>
      <rPr>
        <sz val="12"/>
        <rFont val="Arial"/>
        <family val="2"/>
      </rPr>
      <t xml:space="preserve">
Dirección de Gestión de Innovación y Tecnología
Subdirección de Innovación y proyectos
Dirección de Gestión de Fiscalización
Subdirección de Apoyo en la Lucha Contra el Delito Aduanero y Fiscal 
Coordinación de Denuncias de Fiscalización</t>
    </r>
  </si>
  <si>
    <t>Deficiencias en la implementación de las mejores prácticas en el desarrollo de aplicaciones empresariales que permitan dar valor agregado a los procesos de las entidades.</t>
  </si>
  <si>
    <t>Diseñar manual que pueda ser  consultado por los contribuyentes para realizar el proceso de registro de denuncias TAC</t>
  </si>
  <si>
    <t>Diseñar y publicar el manual.</t>
  </si>
  <si>
    <t>Manual publicado</t>
  </si>
  <si>
    <t>Publicar en el listado maestro de documentos  en la DIANNET los documentos solicitados en los numerales b y c</t>
  </si>
  <si>
    <t>Actualizar en el listado maestro los manuales de usuario del  DENFIS y SIDF.</t>
  </si>
  <si>
    <t>Crear Historia de usuario para deshabilitar la opción "Generar Informe Denuncias" y crear el que debe tener habilitado el reporte estadístico en cada ROL</t>
  </si>
  <si>
    <t>Crear Historia de usuario.</t>
  </si>
  <si>
    <t>Crear historia de usuario para cambiar el nombre de la etiqueta de  “Número de Expediente” por "Acto administrativo" (auto de apertura, acta de hechos, acta de visitas, acta de aprehensión, entre otras)</t>
  </si>
  <si>
    <t>Crear historia de usuario.</t>
  </si>
  <si>
    <t>Realizar pruebas funcionales de la solución tecnológica para las denuncias fiscalización.</t>
  </si>
  <si>
    <t xml:space="preserve">Un formato de Aceptación de Pruebas funcionales y salida a producción - FT-IIT-1851.
</t>
  </si>
  <si>
    <t>Poner el producción la solución tecnológica para las denuncias fiscalización.</t>
  </si>
  <si>
    <t>Un Acta de comité de gestión de Cambios de Tecnología del correspondiente software instalado y en producción</t>
  </si>
  <si>
    <t>Auditoría a los Procedimientos de Fiscalización 
H8
APF 2025-004</t>
  </si>
  <si>
    <r>
      <rPr>
        <b/>
        <sz val="12"/>
        <rFont val="Arial"/>
        <family val="2"/>
      </rPr>
      <t>DGF</t>
    </r>
    <r>
      <rPr>
        <sz val="12"/>
        <rFont val="Arial"/>
        <family val="2"/>
      </rPr>
      <t xml:space="preserve">
Dirección de Gestión de Fiscalización
Subdirección de Apoyo en la Lucha Contra el Delito Aduanero y Fiscal 
Coordinación de Denuncias de Fiscalización.
Dirección de Gestión de Innovación y Tecnología
Subdirección de Soluciones y Desarrollo
Subdirección de Innovación y Proyectos</t>
    </r>
  </si>
  <si>
    <t>Deficiencias en la gestión y monitoreo de los Acuerdos de Niveles de Servicio.</t>
  </si>
  <si>
    <t>Actualizar los acuerdos de nivel de servicio - ANS</t>
  </si>
  <si>
    <t xml:space="preserve">Realizar la mesa de trabajo para definir los acuerdos de servicio.
</t>
  </si>
  <si>
    <t>Configurar en la herramienta ARANDA los acuerdos de niveles de Servicio.</t>
  </si>
  <si>
    <t>Informe de resultados con la configuración realizada</t>
  </si>
  <si>
    <t>Realizar mesas de trabajo con el objetivo de priorizar las historias de usuarios creadas</t>
  </si>
  <si>
    <t>Realizar mesas de trabajo.</t>
  </si>
  <si>
    <t>Crear historia de usuario para corregir la funcionalidad que genera los consecutivos de radicación de la denuncias de fiscalización.</t>
  </si>
  <si>
    <t>Radicar la historia de usuario para corregir la funcionalidad que genera los consecutivos de radicación de la denuncias de fiscalización.</t>
  </si>
  <si>
    <t>Historia de usuario radicada</t>
  </si>
  <si>
    <t>Poner en producción la solución tecnológica que corrige el error en la funcionalidad que genera los consecutivos de radicación de la denuncias de fiscalización.</t>
  </si>
  <si>
    <t>Poner el producción la solución tecnológica que corrige el error en la funcionalidad que genera los consecutivos de radicación de la denuncias de fiscalización.</t>
  </si>
  <si>
    <t>Auditoría a los Procedimientos de Fiscalización 
H9
APF 2025-004</t>
  </si>
  <si>
    <r>
      <rPr>
        <b/>
        <sz val="12"/>
        <rFont val="Arial"/>
        <family val="2"/>
      </rPr>
      <t>DGF</t>
    </r>
    <r>
      <rPr>
        <sz val="12"/>
        <rFont val="Arial"/>
        <family val="2"/>
      </rPr>
      <t xml:space="preserve">
Dirección de Gestión de Innovación y Tecnología
Subdirección de Soluciones y Desarrollo
Coordinación de Servicios y Administración Técnica.
Dirección de Gestión de Fiscalización
Subdirección de Apoyo en la Lucha Contra el Delito Aduanero y Fiscal 
Coordinación de Denuncias de Fiscalización.</t>
    </r>
  </si>
  <si>
    <r>
      <rPr>
        <b/>
        <sz val="12"/>
        <rFont val="Arial"/>
        <family val="2"/>
      </rPr>
      <t>DGF</t>
    </r>
    <r>
      <rPr>
        <sz val="12"/>
        <rFont val="Arial"/>
        <family val="2"/>
      </rPr>
      <t xml:space="preserve">
Dirección de Gestión de Innovación y Tecnología
Subdirección de Soluciones y Desarrollo
Subdirección de Innovación y Proyectos
Dirección de Gestión de Fiscalización
Subdirección de Apoyo en la Lucha Contra el Delito Aduanero y Fiscal
Coordinación de Denuncias de Fiscalización.</t>
    </r>
  </si>
  <si>
    <t>Deficiencias en el monitoreo y validación de las directrices de accesibilidad del sitio web habilitado para el subproceso auditado.</t>
  </si>
  <si>
    <t>Realizar mesas de trabajo con el objetivo de definir la viabilidad y alcance de incluir los lineamiento definidos en el hallazgo para el Sistema actual o en el nuevo sistema de Denuncias de Fiscalización.</t>
  </si>
  <si>
    <t>Realizar mesas de trabajo</t>
  </si>
  <si>
    <t>Realizar seguimiento a los compromisos y acciones definidos en las mesas de trabajo.</t>
  </si>
  <si>
    <t>Auditoría a los Procedimientos de Fiscalización 
H10
APF 2025-004</t>
  </si>
  <si>
    <r>
      <rPr>
        <b/>
        <sz val="12"/>
        <rFont val="Arial"/>
        <family val="2"/>
      </rPr>
      <t>Hallazgo No. 1 Deficiencias en la planeación y gestiones en la etapa precontractual de contratos de arrendamiento: DSA Medellín, DSA Cali, DSIA Villavicencio.</t>
    </r>
    <r>
      <rPr>
        <sz val="12"/>
        <rFont val="Arial"/>
        <family val="2"/>
      </rPr>
      <t xml:space="preserve">
Como parte de la muestra general (44) contratos, se verificaron siete (07) contratos de arrendamiento celebrados entre la vigencia 2022 a 28 de febrero de 2025: uno (1) del Nivel Central, uno (1) de la DSA de Cali, dos (2) de la DSA de Medellín, uno (1) de la DSI de Bogotá, y dos (2) de la DSIA de Villavicencio, respecto a los cuales se identificó lo siguiente:
a. Edificio El Colombiano - Direcciones Seccionales de Impuestos y Aduanas de Medellín. Contratos 90-013-2024 y 90-001-2025 (F-D)
La DSA de Medellín suscribió los contratos 90-013-2024 y 90-001-2025 cuyo objeto era el “Arrendamiento de un inmueble para el funcionamiento de la DIAN – Direcciones Seccionales de Impuestos y Aduanas de Medellín”.
 Para el contrato </t>
    </r>
    <r>
      <rPr>
        <b/>
        <sz val="12"/>
        <rFont val="Arial"/>
        <family val="2"/>
      </rPr>
      <t>90-013-2024</t>
    </r>
    <r>
      <rPr>
        <sz val="12"/>
        <rFont val="Arial"/>
        <family val="2"/>
      </rPr>
      <t xml:space="preserve">,  se sustentó la necesidad en el FT-ADF-2617 V3 “Solicitud de Adquisición” de “un área mínima de 2.780 m2 para uso de oficinas, con 290 estaciones de trabajo; teniendo en cuenta que por necesidades del servicio se hace imperativo el traslado de aproximadamente 290 funcionarios que son la planta actual y que llegaran en el segundo trimestre del 2024, que deben realizar sus funciones de manera presencial e ininterrumpida para la no afectación de los servicios que presta la Dirección Seccional de Aduanas de Medellín…”(sic a lo transcrito), celebrándose  el 18 de julio de 2024, el contrato de arrendamiento de las instalaciones del edificio El Colombiano, “Sede Dirección Seccional de Aduanas Envigado”, cuya ejecución inició desde el 23/07/2024 hasta el 31/12/2024, por un valor de $1.297.240.000, para el cual se identificaron deficiencias en la planeación, así:
· Se estableció la necesidad de contratar el arrendamiento del inmueble con 290 estaciones de trabajo, aunque las DSI y DSA de Medellín disponían a julio de 2024 de siete (07) sedes para ubicar a los funcionarios de las seccionales, las cuales contaban con un total de 1.320 puestos de trabajo habilitados. Así mismo,+D12 a 30 de junio de 2024 las DSI y DSA de Medellín contaban con un total de 639 y 269 servidores públicos respectivamente, quedando 412 puestos de trabajo disponibles.
· Así mismo, se identificó que, a 31 de diciembre de 2024, ingresaron con ocasión al proceso de selección No. 2497 de 2022 un total de 201 funcionarios, 139 para la DSI de Medellín y 62 para la DSA de Medellín, lo que sumado a la planta con la que contaban dichas seccionales a junio de 2024, arroja un total de 1.109 servidores, cifra inferior a la totalidad de puestos con los que contaban las Direcciones Seccionales, previo a la contratación del Edificio El Colombiano.
Para el contrato </t>
    </r>
    <r>
      <rPr>
        <b/>
        <sz val="12"/>
        <rFont val="Arial"/>
        <family val="2"/>
      </rPr>
      <t>90-001-2025</t>
    </r>
    <r>
      <rPr>
        <sz val="12"/>
        <rFont val="Arial"/>
        <family val="2"/>
      </rPr>
      <t>, se sustentó la necesidad en el FT-ADF-2617 V3 “Solicitud de Adquisición” de “(…) “Considerando lo anterior la Dirección Seccional de Aduanas de Medellín y Dirección Seccional de Impuestos de Medellín deben celebrar un nuevo contrato de arrendamiento, con el fin de suplir la infraestructura física y tecnológica requerida para su operación, y de este modo, seguir prestando un adecuado y eficiente servicio de atención al ciudadano, cumpliendo así con la misión institucional”, en virtud de lo cual se suscribió contrato de arrendamiento por el periodo comprendido desde el 02/01/2025 hasta el 31/03/2025, por un valor de $946.239.000, en las instalaciones del edificio El Colombiano, donde ya se contaba con un área de 2.870m2 y 290 estaciones de trabajo, para el cual se identificaron falencias en la planeación, así:
· Deficiencias en la validación de la necesidad de efectuar la contratación, dado que previo a celebrar el contrato de arrendamiento de ese espacio, las DSI y DSA de Medellín disponían de 1.320 puestos (estaciones) de trabajo habilitados distribuidos en siete (7) sedes. A corte del 30 de junio de 2024, contaban con una planta de 908 funcionarios, a la que se sumaron 201 nuevos empleados vinculados al 31 de diciembre de 2024 en el marco del proceso de selección No. 2497 de 2022, para un total de 1.109 funcionarios, manteniendo en consecuencia, una disponibilidad de 211 puestos de trabajo.
· Con fecha 31 de marzo de 2025 se formalizó la entrega (devolución) del Edificio El Colombiano, lo cual implicó la reubicación de 290 funcionarios que se encontraban en esas instalaciones en la sede La Alpujarra, que contaba con un total de 1.191 puestos de trabajo habilitados, de los cuales tenía 794 ocupados, esto sin que fuera necesario realizar adecuaciones físicas a dicho edificio para el traslado de estos funcionarios.
Una vez revisados los pagos soportados con las facturas de arrendamiento relacionadas a continuación, se pudo determinar que estos ascendieron a la suma de $2.243.479.000, tal como se muestra en la tabla No. 4 Pagos Contratos Arrendamiento DSA – Medellín, página nueve (9) del Informe Auditoría a la Contratación de la DIAN - ACD-2025-001.
b. Edificio Pacific Tower – Dirección Seccional de Aduanas de Cali. Contrato 88-001-2025 (D):
La DSA de Cali, suscribió el contrato 88-001-2025, cuyo objeto es “Contratar a título de arrendamiento los espacios del inmueble denominado Edificio Pacific Tower, ubicado en la carrera 1 #13-10 - Barrio San Pedro de la ciudad de Cali, identificado con matrícula inmobiliaria No. 370-564080 incluyendo bienes muebles, redes, equipos, usos directos, conexos, parqueaderos y servicios necesarios para el funcionamiento de las dependencias de la Dirección Seccional de Impuestos de Cali de la UAE-DIAN”, en el cual se identificaron deficiencias en la etapa precontractual, así:
· Falencias en la verificación de la capacidad jurídica del arrendador, en tanto se suscribió contrato con la Unión Temporal - UT Pacific Tower, la cual fue constituida mediante Contrato de Colaboración Empresarial bajo el modelo de Unión Temporal el 13/12/2023 entre las sociedades Asesorías y Proyectos Minerva S.A.S y Argolider S.A., disponiendo en la Cláusula Segunda “Objeto: Con motivo de la solicitud y aprobación de un contrato de arrendamiento de los espacios del inmueble denominado Edificio Pacific Tower, ubicado en la carrea 2 (sic) #13-42 Barrio San Pedro de la ciudad de Cali, identificado con matrícula inmobiliaria matriz No. 370-564080 incluyendo bienes muebles, redes, equipos, usos directos, conexos, parqueaderos y servicios necesario para el funcionamiento de las dependencias de la Dirección Seccional de Impuestos de Cali de la UAE DIAN…”, este acto de constitución de Unión Temporal fue el mismo documento aportado para la suscripción del contrato de arrendamiento No. 88-002-2024.
· En el referido Contrato de Colaboración Empresarial – Acto de Constitución Unión Temporal “Pacific Tower” Cláusula Segunda – Parágrafo Primero, se precisó “La integración de la unión temporal se refiere únicamente al desarrollo de las actividades y ejecución de los actos necesarios para la preparación y presentación de la oferta para participar en el proceso de contratación, así como al cumplimiento de las obligaciones directamente emanadas de la eventual asignación del contrato, de acuerdo con los términos y condiciones exigidos por el Contratante, en el clausulado del contrato, en el evento de resultar seleccionados…”, precisando también en la Cláusula Cuarta. Duración que “La duración de esta Unión Temporal se extenderá durante el plazo de ejecución y liquidación del contrato y un (1) año más y por el tiempo en que se generen obligaciones del contrato suscrito con el Arrendatario”, identificándose que su integración se dio específicamente para la celebración del contrato de arrendamiento No. 88-002-2024 de la vigencia 2024, expidiéndose el 20/06/2025 “OTROSÍ CONTRATO DE COLABORACIÓN EMPRESARIAL”, mediante el cual se extiende la duración de la UT y se aclara la capacidad de la misma para suscribir “durante el plazo de su vigencia, el o los contratos de arrendamiento sobre el inmueble EDIFICIO PACIFIC TOWER”. No obstante, este otrosí se suscribió con posterioridad a la celebración del contrato No. 88-001-2025 que fue el 03/01/2025. 
A continuación, se relacionan los contratos celebrados en las vigencias 2024 y 2025 por la DSA de Cali, para el arrendamiento del inmueble denominado Edificio Pacific Tower, ver tabla No. 5 Datos Contratos Arrendamiento DSA – Cali, página 10 del Informe Auditoría a la Contratación de la DIAN - ACD-2025-001.
• Adicionalmente, existe Contrato de Leasing Financiero  Inmobiliario Número 102720 suscrito el 19/03/2015 entre el Banco de Occidente y los locatarios Argolide (sic) S.A. (integrante de la UT Pacific Tower) e Inversiones Novantatre S.A.S, sobre entre otros, el inmueble ubicado en “Carrera 1 o Av. Colombia No. 13-42 Edificio Caja Agraria Cali”, con duración del contrato de ciento veinte (120) meses, fecha de iniciación 18/06/2015, fecha de terminación el 18/06/2025, fecha de pago primer canon 18/07/2015 y frente a lo cual no se evidencia soporte que dé cuenta de la verificación o aclaración de las condiciones en que se continuará el contrato posterior a la fecha de terminación. Aunque el documento establece que el 18/06/2025 se da la posibilidad de pago para opción de adquisición, es un hecho incierto, ante el cual no se efectuaron las validaciones, aclaraciones o explicaciones para la suscripción del contrato de arrendamiento No. 88-001-2025, cuya duración se extiende hasta el 31/12/2025. Al respecto se remitió certificación fechada 16/06/2025 expedida por el Banco de Occidente, en la que se indica que el contrato 180-102720 tiene fecha final 18/06/2029.
c. Contratos de arrendamiento DSIA de Villavicencio No. 22-001-2024 y No. 22-001-2025:
Revisados los estudios previos que sustentan los procesos de contratación directa, vigencias 2024 y 2025, para el arrendamiento del inmueble en el que funciona la Dirección Seccional, no se encontró análisis y comparación de bienes inmuebles que cumplieran las necesidades identificadas por la DIAN, en la ciudad de Villavicencio, o la mención de que sólo un inmueble cumplía con los requerimientos de la entidad.
De otra parte, si bien no es obligatorio exigir garantías en los contratos celebrados por contratación directa - según lo dispuesto en el artículo 2.2.1.2.1.4.5 del Decreto 1082 de 2015 -, la decisión de exigirlas o no debe estar debidamente justificada en los estudios y documentos previos. En este caso, la DSIA Villavicencio dejó constancia de que no se requerían garantías, argumentando que contaban con herramientas adecuadas de seguimiento y control para la ejecución del contrato.
Sin embargo, se identificó que el bien relacionado con matrícula inmobiliaria No. 230-26492, presenta una hipoteca abierta sin límite de cuantía a favor de una persona natural, inscrita en la anotación No. 10 del 09/10/2015 en el certificado de tradición y libertad, quedando, gravado así el bien en garantía que podría hacerse efectiva en el momento requerido.</t>
    </r>
  </si>
  <si>
    <r>
      <rPr>
        <b/>
        <sz val="12"/>
        <rFont val="Arial"/>
        <family val="2"/>
      </rPr>
      <t>DGC</t>
    </r>
    <r>
      <rPr>
        <sz val="12"/>
        <rFont val="Arial"/>
        <family val="2"/>
      </rPr>
      <t xml:space="preserve">
Dirección de Gestión Corporativa
Subdirección de Compras y Contratos</t>
    </r>
  </si>
  <si>
    <r>
      <rPr>
        <b/>
        <sz val="12"/>
        <rFont val="Arial"/>
        <family val="2"/>
      </rPr>
      <t>DGC</t>
    </r>
    <r>
      <rPr>
        <sz val="12"/>
        <rFont val="Arial"/>
        <family val="2"/>
      </rPr>
      <t xml:space="preserve">
Dirección de Gestión Corporativa
Subdirección de Compras y Contratos
Direcciones Seccionales
Divisiones Administrativas y Financieras </t>
    </r>
  </si>
  <si>
    <r>
      <rPr>
        <b/>
        <sz val="12"/>
        <rFont val="Arial"/>
        <family val="2"/>
      </rPr>
      <t>DGC</t>
    </r>
    <r>
      <rPr>
        <sz val="12"/>
        <rFont val="Arial"/>
        <family val="2"/>
      </rPr>
      <t xml:space="preserve">
Dirección de Gestión Corporativa
Subdirección de Compras y Contratos
Subdirección de Talento Humano</t>
    </r>
  </si>
  <si>
    <r>
      <rPr>
        <b/>
        <sz val="12"/>
        <rFont val="Arial"/>
        <family val="2"/>
      </rPr>
      <t>DGC</t>
    </r>
    <r>
      <rPr>
        <sz val="12"/>
        <rFont val="Arial"/>
        <family val="2"/>
      </rPr>
      <t xml:space="preserve">
Dirección de Gestión Corporativa
Subdirección de Compras y Contratos
Subdirección Escuela de Impuestos y Aduanas
 </t>
    </r>
  </si>
  <si>
    <r>
      <rPr>
        <b/>
        <sz val="12"/>
        <rFont val="Arial"/>
        <family val="2"/>
      </rPr>
      <t xml:space="preserve">Hallazgo No. 2. Inoportunidad en la presentación de la solicitud de adquisición: Nivel Central, DSA Cali, DSA Medellín, DSIA Villavicencio. </t>
    </r>
    <r>
      <rPr>
        <sz val="12"/>
        <rFont val="Arial"/>
        <family val="2"/>
      </rPr>
      <t xml:space="preserve">
De la muestra de 44 contratos verificados se observó en 30 de estos, inoportunidad en la presentación de la “Solicitud de Adquisición” a través del Formato FT-ADF-2617, con la antelación establecida según la programación en el Plan Anual de Adquisiciones, pese a la priorización y el cronograma determinado para la entrega de esta, como se relaciona en la tabla No. 7 Auditoría a la Contratación de la DIAN - ACD-2025-001.</t>
    </r>
  </si>
  <si>
    <r>
      <rPr>
        <b/>
        <sz val="12"/>
        <rFont val="Arial"/>
        <family val="2"/>
      </rPr>
      <t xml:space="preserve">Hallazgo No. 3. Inoportunidad o falta de publicación de documentos del proceso contractual en el Sistema Electrónico para la Contratación Pública – SECOP II: Nivel Central, DSA Cali, DSA Medellín, DSI Bogotá, DSIA Villavicencio.
</t>
    </r>
    <r>
      <rPr>
        <sz val="12"/>
        <rFont val="Arial"/>
        <family val="2"/>
      </rPr>
      <t xml:space="preserve">
Revisada la gestión de la información contractual publicada en la plataforma SECOP II, respecto a la muestra seleccionada, se identificó que no se cumple con la oportunidad de esta, de acuerdo con los requisitos establecidos en la normativa vigente, y en otros no obra la publicación de los actos contractuales. Lo anterior se observó en los siguientes contratos, que se relacionan en la Tabla No. 9 Contratos inoportunidad publicación SECOP II, página 12 del Informe, y Tabla No. 10 Contratos falta publicación SECOP II, página 13 del Informe Auditoría a la Contratación de la DIAN - ACD-2025-001.</t>
    </r>
  </si>
  <si>
    <r>
      <rPr>
        <b/>
        <sz val="12"/>
        <rFont val="Arial"/>
        <family val="2"/>
      </rPr>
      <t xml:space="preserve">Hallazgo No. 4. Deficiencias en la supervisión de contratos: Nivel Central, DSA Cali, DSA Medellín, DSI Bogotá, DSIA Villavicencio.
</t>
    </r>
    <r>
      <rPr>
        <sz val="12"/>
        <rFont val="Arial"/>
        <family val="2"/>
      </rPr>
      <t xml:space="preserve">
Verificado el seguimiento y monitoreo en la ejecución contractual realizado por los supervisores asignados tanto en el Nivel Central como en las DSA Cali, DSA Medellín, DSI de Bogotá y DSIA Villavicencio, se identificaron deficiencias que pueden afectar la calidad y cumplimiento relacionadas con:
• Informes de supervisión con deficiencias en su contenido en cuanto a la verificación del cumplimiento de pago de aportes parafiscales, información del estado financiero del contrato, para el periodo objeto de seguimiento, Nivel Central: 00-042-2024 y 00-103-2024. (Anexo 4 - Deficiencias en la labor de supervisión del contrato).
• Sin publicación en la plataforma SECOP II de la totalidad de informes de supervisión requeridos para el proceso, que acrediten el seguimiento y verificación a la ejecución de los contratos Nivel Central: 00-053-2024, 00-084-2024, 00-007-2025, DSA Medellín: 90-013-2024, DSI Bogotá: 32-001-2022. (Anexo 4 – Ibidem).
• Incumplimiento en la periodicidad en la emisión de informes de supervisión en los contratos Nivel Central: 00-053-2024, 00-084-2024, 00-172-2024, 00-175-2024, 00-219-2024, 00-007-2025, DSA Cali: 88-006-2024, DSA Medellín: 90-013-2024, DSI Bogotá: OC 137800, DSIA Villavicencio: 22-001-2024. (Anexo 4 - Ibidem).
• Deficiente monitoreo y seguimiento a los riesgos en los contratos Nivel Central: 00-175-2024, 00-007-2025, DSA Cali: 88-006-2024, DSA Medellín: 90-013-2024, 90-001-2025. (Anexo 4 - Ibidem).</t>
    </r>
  </si>
  <si>
    <r>
      <rPr>
        <b/>
        <sz val="12"/>
        <rFont val="Arial"/>
        <family val="2"/>
      </rPr>
      <t xml:space="preserve">Hallazgo 1. Desarticulación del ciclo de la denuncia TAC </t>
    </r>
    <r>
      <rPr>
        <sz val="12"/>
        <rFont val="Arial"/>
        <family val="2"/>
      </rPr>
      <t xml:space="preserve">
En el desarrollo de la auditoria se evidenciaron diferentes canales de ingreso de las denuncias de fiscalización TAC, los cuales se encuentran desarticulados al interior de la entidad y no están definidos en el procedimiento, ni disponibles en la página web, como son la aplicación WhatsApp y la línea anticontrabando 159 administrada por la Dirección de Gestión de Policía Fiscal y Aduanera - POLFA. Observando:
a)	En la línea anticontrabando 159 se recibieron en el periodo objeto de auditoria 3.580 llamadas, de las cuales 104 corresponden a denuncias de fiscalización en el tema aduanero, que fueron recibidas por la Dirección de Gestión POLFA y tramitadas a través de las divisiones de control operativo de las Direcciones Seccionales, sin embargo, no fueron reportadas al área de fiscalización o a los despachos de los directores seccionales.
b)	En el canal de WhatsApp se recibieron 10.948 denuncias, dentro del periodo de marzo a octubre de 2024, impactando la capacidad operativa de la Entidad, generando retrasos por el cumulo en la atención y resolución de casos y la falta de priorización de las denuncias.
c)	Teniendo en cuenta que la actividad 1 del procedimiento “Peticiones, quejas, sugerencias, reclamos, felicitaciones y denuncias” PR-CAC-0043 señala que se debe “recibir la solicitud de acuerdo a los requisitos establecidos en el numeral 7.1” por parte de la Subdirección de Servicio al Ciudadano en Asuntos Tributarios, y por otra parte, los procedimientos “Gestión Denuncias de Fiscalización” PR-COA-0375 V2 y PR-COT-0375 V2, en la actividad 5 establecen que la Coordinación de Denuncias de Fiscalización debe “verificar requisitos denuncias de fiscalización”; se observa desarticulación respecto a la verificación del cumplimiento de requisitos de las denuncias de fiscalización TAC entre estas dependencias.
Según información suministrada por la Coordinación de Denuncias de Fiscalización, que contiene la relación de denuncias TAC, radicadas en el Sistema de Información de Denuncias de Fiscalización - SIDF, se identificaron 1.253 denuncias que no cumplen requisitos, de un total de 17.884 denuncias radicadas durante el periodo comprendido entre el 1 de enero de 2024 al 31 de enero de 2025. 
d)	Falta de articulación y completitud de los insumos recibidos y generados en la gestión de denuncias por parte de la Subdirección de Apoyo en la Lucha contra el Delito Fiscal y Aduanero y la Subdirección de Servicio al Ciudadano en Asuntos Tributarios; dado que no hay interoperatividad entre los sistemas de Dynamics 365 y el SIDF, no se cuenta con un consecutivo compartido que contribuya en la trazabilidad y no hay retroalimentación de la información entre las dependencias.
Criterio:
Artículo 209, Constitución Política; principios de eficacia, economía, celeridad, publicidad y transparencia; Artículo 3, Ley 489 de 1998 principios de eficacia, coordinación y responsabilidad; Artículo 3, Ley 1437 de 2011, principios de economía, responsabilidad y eficacia.
Criterio MIPG V6:
Política de “Simplificación, racionalización y estandarización de trámites”. De la Dimensión 3. “Gestión con valores para resultados”, 4. “Evaluación de Resultados”, 5. “Información y comunicación” y 7. “Control Interno” en sus componentes “Evaluación del riesgo”, “Actividades de control”, “Actividades de monitoreo” e “Información y comunicación”.</t>
    </r>
  </si>
  <si>
    <r>
      <rPr>
        <b/>
        <sz val="12"/>
        <rFont val="Arial"/>
        <family val="2"/>
      </rPr>
      <t>Hallazgo 2. Inoportunidad en la gestión de las denuncias TAC</t>
    </r>
    <r>
      <rPr>
        <sz val="12"/>
        <rFont val="Arial"/>
        <family val="2"/>
      </rPr>
      <t xml:space="preserve">
a)	Verificadas las denuncias TAC reportadas por la Subdirección de Servicio al Ciudadano en Asuntos Tributarios, que fueron recibidas por medio del sistema Dymanics 365-PQSRD se establece que en 19 casos se supera el tiempo de radicado de tres días hábiles, establecido en el PR-COA-0375 “Gestión Denuncias de Fiscalización” V2 y PR-COT-0375 “Gestión Denuncias de Fiscalización” V2. (Ver anexo 1: Oportunidad en Dynamics)
b)	Para los meses de junio, julio, agosto y septiembre de 2024 no se evidenció la realización de las Reuniones de Nivel Directivo - RND, siendo esta la instancia de análisis de las denuncias y toma de decisiones sobre el curso de las mismas, incumpliendo con la periodicidad mensual, establecida en los procedimientos PR-COA-0375 “Gestión Denuncias de Fiscalización” V2 y PR-COT-0375 “Gestión Denuncias de Fiscalización” V2.
c)	En cuanto a la presentación de las denuncias a la Reunión de Nivel Directivo RND se evidenció que sobre una muestra de 592 denuncias presentadas en la vigencia 2024 y enero de 2025, que corresponden a denuncias radicadas entre los años 2021 a 2024, se observó que tardan entre 89 a 716 días hábiles en ser atendidas por la Coordinación de Denuncias de Fiscalización y en algunos casos transcurren aproximadamente 3 años para que se realice el análisis y se decida trasladar a las direcciones seccionales o archivar. (Ver Anexo 2: Denuncias analizadas en Reuniones de Nivel Directivo (RND) realizadas en el año 2024 y enero de 2025).
d)	Verificada la ejecución de las decisiones tomadas en la Reunión del Nivel Directivo RND se evidenció que en una muestra de 69 denuncias, para 7 casos la Coordinación de Denuncias de Fiscalización no gestionó el traslado dentro del término de cinco días hábiles siguientes a la realización de la RND para la ejecución de las acciones correspondientes a la decisión tomada, incumpliendo con lo establecido en la actividad 21 de los procedimientos PR-COA-0375 “Gestión Denuncias de Fiscalización” V2 y PR-COT-0375 “Gestión Denuncias de Fiscalización” V2 (Ver Anexo 3: Inoportunidad en traslado de denuncias con decisión en RND).
e)	Verificado el trámite de traslado de las denuncias TAC por parte del Nivel central a las Direcciones Seccionales de Impuestos Bogotá, de Aduanas Bogotá, de Impuestos Cali y de Impuestos y Aduanas Armenia, se evidenció:
En DSI Bogotá, de una muestra de 45 denuncias, 25 presentan falta de oportunidad en su traslado por el Nivel central tardando de dos a tres años aproximadamente en su remisión. (Ver Anexo 4: Inoportunidad traslado denuncias a DSI Bogotá).
En DSA Bogotá: De una muestra de 21 denuncias, se encuentran 20 casos que presentan falta de oportunidad en su traslado por el Nivel central tardando entre 11 meses y 4 años en su remisión. (Ver Anexo 5: Inoportunidad traslado denuncias DSA Bogotá).
Adicionalmente, se identificaron 211 denuncias de acción inmediata trasladas el 22 de mayo de 2025 a la DSA Bogotá, que corresponden a radicados:  6 del año 2022; 58 del año 2023; 113 del 2024 y del año 2025, 4 denuncias del mes de enero y 30 denuncias restantes corresponden a radicados de los meses de febrero a abril; lo que denota falta de oportunidad en su remisión. (Ver Anexo 6: Inoportunidad traslado Denuncias de Acción Inmediata a DSA Bogotá).
Se precisa que, sobre las denuncias por acción inmediata la Dirección Seccional debe adelantar un informe o acta de hechos de acción de control dentro de los 10 días hábiles siguientes; con la falta de oportunidad se pierde la principal característica de la inmediatez de la acción, debido a que en su gran mayoría son de contrabando abierto.
En la DSI Cali de una muestra de 10 denuncias, se encuentra 9 casos que presentan falta de oportunidad en su traslado por el Nivel central tardando de 2 a 3 años. (Ver Anexo 7: Inoportunidad traslado denuncias DSI Cali). 
En la DSIA Armenia de una muestra de 10 denuncias se encuentran 3 casos que presentan falta de oportunidad en su traslado por el Nivel central tardando de 1 a 2 años. (Ver Anexo 8: Inoportunidad traslado denuncias DS Armenia).
f)	En la revisión de la gestión realizada en las investigaciones aperturadas con ocasión de denuncias TAC, recibidas en la entidad, una vez se trasladan a las direcciones seccionales auditadas por la Coordinación de Denuncias de Fiscalización, se evidenció inactividad superior a los 11 meses, en 2 casos de la DSI Cali,que se pueden evidenciar en la tabla 2 Inactividad procesal (pág 8), del informe de auditoria publicado en el vínculo:  https://www.dian.gov.co/dian/rendicioncuentas/Paginas/InformescontrolInterno.aspx
g)	Se evidencia inoportunidad en la gestión de las denuncias a cargo de la Coordinación de Denuncias de Fiscalización, en las que trascurren varios meses sin gestión, así: Denuncia 2023-xxx-173-xxx40 radicada el 8/08/2023 y con RND del 21/02/2025; denuncia 2024-xxx-416-xxx06 radicada el 12/06/2024 sin gestión; denuncia 2024-xxx-416-xxx00 radicada el 16/04/2024, asignada el 11/11/2024 sin gestión y denuncia 2024-xxx-535-xxx53 radicada el 4/06/2024, asignada el 5 de junio de 2024 sin gestión
Criterio:
Art. 209 de la Constitución Política de Colombia, principios de eficacia, eficiencia, celeridad y responsabilidad; Art. 3º de la Ley 489 de 1998; Art. 684 del Estatuto Tributario, Procedimientos PR-PEC-0339 V3; PR-COA-0375 V2 y PR-COT-0375 V2.
Criterio MIPG V6:
Dimensiones 3 “evaluación de resultados”, 5 “Información y Comunicación” y 7 “Control Interno” en los Componentes 3 “Actividades de Control” y 5 “Actividades de Monitoreo”.
</t>
    </r>
  </si>
  <si>
    <r>
      <rPr>
        <b/>
        <sz val="12"/>
        <rFont val="Arial"/>
        <family val="2"/>
      </rPr>
      <t>Hallazgo 3. Deficiencia en el control para la trazabilidad de las denuncias TAC en los lugares auditados</t>
    </r>
    <r>
      <rPr>
        <sz val="12"/>
        <rFont val="Arial"/>
        <family val="2"/>
      </rPr>
      <t xml:space="preserve">
Evaluada la integridad y confiabilidad de la información de denuncias reportada por las dependencias auditadas se presentan deficiencias en el control para la trazabilidad de estas, así:
a)	En cinco casos se estableció diferencia entre la fecha registrada en el sistema SIDF, respecto de la fecha de los formatos 2104 “Reunión del Nivel Directivo – RND”, las cuales son: Denuncia 2024-xxx-173-xxx68 en el SIDF, aparece "Revisada RND el 10/03/2025"; 2023-xxx-173-xxx40 en el SIDF aparece "Revisada RND 21/02/2025”; 2024-xxx-173-xxx86 "Revisada RND 17/02/2025”;  2024-xxx-524-xxx19 "Revisada RND 3/03/2025” y la 2024-xxx-416-xxx22 en el SIDF aparece "Revisada RND 26/02/2025”, las cuales figuran en la RND número 7 con fecha inicial 18/10/2024 y fecha final 10/11/2024.
b)	Se identificaron cuatro casos en la Dirección Seccional de Impuestos de Bogotá y uno en la Dirección Seccional de Aduanas de Bogotá en los cuales la Coordinación de Denuncias de Fiscalización reporta una fecha de traslado a la dirección seccional, que no coincide con la fecha real del reporte a los lugares administrativos, evidenciando que estas fueron trasladas durante el ejercicio auditor. Para los siguientes casos: denuncia 2022-xxx-418-xxx77 trasladada a DSIB por NC el 02/05/2025, denuncia 2022-xxx-418-xxx73 trasladada a DSIB por NC el 07/05/2025, denuncia 2022-xxx-418-xxx75 trasladada a DSIB por NC el 07/05/2025, denuncia 2022-xxx-418-xxx34 trasladada a DSIB por NC el 6/05/2025, denuncia 2021-xxx-348-x12 trasladada a la DSAB por NC el 15/05/2025.
c)	Verificadas las denuncias trasladadas a la DSI Cali, se identificaron 5 casos que no aparecen en la información de denuncias suministrada por la Coordinación de Denuncias de Fiscalización, adicionalmente no se cuenta con investigaciones en informe generado por la mencionada coordinación para los NITs señalados. (Ver Anexo 9 Control denuncias DSI Cali).
d)	Verificadas las denuncias trasladadas a la DSI Bogotá, se identificaron 13 casos que no aparecen en la información de denuncias suministrada por la Subdirección de Fiscalización Tributaria. (Ver Anexo 10 denuncias DSI Bogotá_SFT).
e)	Diferencias en las fechas de traslado reportadas por la Subdirección de Fiscalización Tributaria con la información suministrada por la Coordinación de Denuncias de Fiscalización, en 63 casos para la DSI Bogotá (Ver Anexo 11 DSIB-SFT fechas) y 10 casos de la DSI Cali (Ver Anexo 12 DSIC_SFT fechas).
f)	Verificadas las denuncias trasladadas a la DSI Bogotá, se identificaron 3 casos que no aparecen en la información de denuncias suministrada por la Subdirección de Fiscalización Tributaria, que corresponden a las denuncias 2022-xxx-524-xxx80, 2022-xxx-173-xxx97 y 2022-xxx-173-xxx11.
g)	En dos reportes suministrados por la Coordinación de Denuncias de Fiscalización, se identificaron diferencias en los datos del denunciado, respecto de una misma denuncia. Ver tabla 4 Denuncia con datos diferentes respecto al denunciado (pág 9), en el infome de la auditoria publicado en el vínculo:  https://www.dian.gov.co/dian/rendicioncuentas/Paginas/InformescontrolInterno.aspx
h)	No se evidenció el diligenciamiento de los campos "Número del acto administrativo de apertura" y fecha del mismo en los formatos FT-COT-2440 “Control y seguimiento de las Denuncias Trasladadas a las Direcciones Seccionales” por parte de la Subdirección de Fiscalización Tributaria y Fiscalización Aduanera, lo que permite realizar el control del trámite de las denuncias.
i)	No se evidencia el diligenciamiento del Formato FT COT 2439 “Entrega denuncias para archivo” por parte de la Coordinación de Denuncias de Fiscalización.  
Criterio:
Art. 209 de la Constitución Política de Colombia, principios de eficacia y eficiencia; Art. 3º de la Ley 489 de 1998; procedimientos PR-PEC-0339 V3, PR-COA-0375 V2 y PR-COT-0375 V2.
Criterio MIPG V6:
Dimensiones 3 “Evaluación de resultados”, 5 “Información y Comunicación” y 7 “Control Interno” en los Componentes 1 “Ambiente de control”, 3 “Actividades de Control” y 5 “Actividades de Monitoreo”.</t>
    </r>
  </si>
  <si>
    <r>
      <rPr>
        <b/>
        <sz val="12"/>
        <rFont val="Arial"/>
        <family val="2"/>
      </rPr>
      <t>Hallazgo 4. Deficiencias en el seguimiento al marchitamiento de las denuncias TAC en el sistema DENFIS</t>
    </r>
    <r>
      <rPr>
        <sz val="12"/>
        <rFont val="Arial"/>
        <family val="2"/>
      </rPr>
      <t xml:space="preserve">
Verificadas las acciones implementadas por la Coordinación de Denuncias de Fiscalización se estableció que estas no han sido efectivas para el marchitamiento de las denuncias radicadas en el sistema DENFIS, en cumplimiento de lo establecido en el Memorando 206 de 19 de octubre de 2021 expedido por la Dirección de Gestión de Fiscalización del cual se desprende que el mismo dejó de funcionar a partir de la fecha , y que se han trasladado a las Direcciones Seccionales para lo de su competencia, dado que se reportan 3.577 denuncias que no están en estado terminado en dicho aplicativo, según la información suministrada por la mencionada coordinación de acuerdo con la solicitud de información 11.
Criterio:
Art. 209 de la Constitución Política de Colombia, principios de eficacia, eficiencia, celeridad y responsabilidad; Art. 3º de la Ley 489 de 1998; procedimientos PR-PEC-0339 V3, PR-COA-0375 V2 y PR-COT-0375 V2
Criterio MIPG V6:
Dimensiones 3 “Evaluación de resultados”, 5 “Información y Comunicación” y 7 “Control Interno” en los Componentes 3 “Actividades de Control” y 5 “Actividades de Monitoreo”.</t>
    </r>
  </si>
  <si>
    <r>
      <rPr>
        <b/>
        <sz val="12"/>
        <rFont val="Arial"/>
        <family val="2"/>
      </rPr>
      <t>Hallazgo 5. Deficiencias de los documentos del sistema de gestión para la atención y gestión de las denuncias Tributarias, Aduaneras y Cambiarias – TAC y desactualización de los procedimientos asociados.</t>
    </r>
    <r>
      <rPr>
        <sz val="12"/>
        <rFont val="Arial"/>
        <family val="2"/>
      </rPr>
      <t xml:space="preserve">
a)	Deficiencia en los procedimientos establecidos 
Analizada la estructura de los procedimientos PR-COA-0375 “Gestión Denuncias de Fiscalización” V2 y PR-COT-0375 “Gestión Denuncias de Fiscalización” V2 se presentan las siguientes deficiencias: 
•	No se señalan términos o plazos para la realización de las siguientes actividades:  entrega y aceptación del auditor responsable en el Nivel central, sustanciación o análisis de la denuncia y presentación en la Reunión del Nivel Directivo – RND. 
•	No se indica las actividades a realizar en los casos que se requiera reasignar las denuncias entre direcciones seccionales. 
•	No se establecen lineamientos para los casos en que las direcciones seccionales requieran hacer una devolución de una denuncia. 
•	En el procedimiento se indica que la denuncia se escala por el sistema y adicional se remite correo al 201YYenunciasXX@dian.gov.co; esta última actividad hace referencia a un buzón que no existe actualmente.  
•	Existen diferentes canales de ingreso de las denuncias, tales como WhatsApp y línea 159 anticontrabando, que no hacen parte de los canales oficiales definidos en el procedimiento y disponibles en la página web.
b)	Desactualización de documentos del sistema de gestión y de la matriz de riesgos, dispuestos para la atención y gestión de las denuncias Tributarias, Aduaneras y Cambiarias – TAC - Nivel Central 
En la revisión efectuada a los documentos procedimentales, que soportan la gestión y atención de las denuncias TAC, se observó la desactualización en los siguientes: Procedimiento “Peticiones, quejas, sugerencias, reclamos, felicitaciones y denuncias” PR-CAC-0043 V5; Cartilla CT-AC-0004 Servicio informático electrónico - SIE – Peticiones, Quejas, Reclamos, Sugerencias y Denuncias – PQSRD; PR-COA-0375 “Gestión Denuncias de Fiscalización” V2; PR-COT-0375 “Gestión Denuncias de Fiscalización” V2; Formatos 2104 “Informe de Reunión del Nivel Directivo”; FT-COT-2459 “Informe Análisis Denuncia”; FT-COT-2440 “Control y seguimiento de las denuncias trasladas a las Direcciones Seccionales”; FT-COT-2441 “Relación insumos para programas”; FT-COT-2439 “Entrega denuncias para archivo”; Formato 2440 “Control y seguimiento de las denuncias trasladas a las Dirección Seccionales” y Manual MN-COT-0043 “Manual de usuario DENFIS”.
Al respecto se registran entre otras, las siguientes actualizaciones que deben surtirse respecto de los documentos procedimentales, así:
•	Procedimientos PR-COA-0375 “Gestión Denuncias de Fiscalización” V2 y PR-COT-0375 “Gestión Denuncias de Fiscalización” V2, relaciona únicamente el sistema DENFIS, el cual dejó de funcionar desde 29 de octubre de 2021; menciona la Coordinación RILO y Auditoría Denuncias de Fiscalización, la cual dejó de existir desde la reestructuración de la entidad Decreto 1742 del año 2020; falta de coherencia en la ejecución de la actividad "19. Elaborar informe análisis de denuncia”, como quiera que se conforman carpetas en SharePoint y se remite la información de manera virtual y en la actividad 27. “Envío por competencia”, respecto de la cual al revisar se estableció que el envío se hace de forma electrónica y digital. 
•	Se hace referencia al formato 2270 “Acta de hechos de acción de control”, el cual no se encuentra publicado en el listado maestro de documentos; y al realizar las visitas derivadas de las denuncias, se elabora acta de hechos en plantilla diseñada por la Dirección Seccional. 
•	Desactualización de los formatos 2104 “Informe de Reunión del Nivel Directivo”, FT-COT-2459 “Informe Análisis Denuncia”, FT-COT-2440 “Control y seguimiento de las denuncias trasladas a las Direcciones Seccionales”, FT-COT-2441 “Relación insumos para programas”, y FT-COT-2439 “Entrega denuncias para archivo”, los cuales tienen logotipo DIAN que no está acorde con el señalado en el Manual Corporativo de Marca. Así mismo, los formatos 2459 y 2440 hacen referencia al SIE – DENFIS, el cual no está vigente.
•	La matriz de riesgos del Subproceso de Fiscalización y Liquidación, versión 4 del 29/11/2021, no incluye un riesgo asociado directamente a la gestión de denuncias de fiscalización TAC.
•	La cartilla CT-AC-0004 Servicio informático electrónico - SIE – Peticiones, Quejas, Reclamos, Sugerencias y Denuncias – PQSRD publicada en el año 2021, relaciona el sistema anterior de Peticiones, Quejas, Reclamos y Sugerencias “SIE PQRS” cuando en su lugar debe relacionarse el “sistema Dynamics 365 PQSRD”.
Criterio:
Art. 209 de la Constitución Política, principio de eficacia; Art. 3 de la Ley 489 de 1998 principios de eficacia y responsabilidad; Art. 3 de la Ley 1437 de 2011 principios de economía, responsabilidad y eficacia.
Criterio MIPG V6:
Dimensiones 3. “Gestión con valores para resultados”, 4. “Evaluación de Resultados”, 5. “Información y comunicación” y 7. “Control Interno” en sus componentes “Evaluación del riesgo”, “Actividades de control”, “Actividades de monitoreo” e “Información y comunicación”.</t>
    </r>
  </si>
  <si>
    <r>
      <rPr>
        <b/>
        <sz val="12"/>
        <rFont val="Arial"/>
        <family val="2"/>
      </rPr>
      <t>Hallazgo 6. Deficiencias en el registro y control sobre los activos de información en la herramienta institucional de gestión de activos de información GRC – Novasec </t>
    </r>
    <r>
      <rPr>
        <sz val="12"/>
        <rFont val="Arial"/>
        <family val="2"/>
      </rPr>
      <t xml:space="preserve">
Verificado el Anexo "Roles de las soluciones tecnológicas" según procedimientos y procesos_V4_R011, del proceso de Información, Innovación y Tecnología, publicado en la DIANNET en el listado maestro de documentos de la Entidad, se identificaron los activos de información DENFIS y Sistema de Información de Denuncias de Fiscalización – SIDF, que apoyan el subproceso de Fiscalización y Liquidación de los procesos de Cumplimiento de Obligaciones Tributarias y de Cumplimiento de Obligaciones Aduaneras y Cambiarias, evidenciando lo siguiente: 
a)	Los sistemas de información identificados en el subproceso auditado están publicados en el índice de información clasificada y reservada como un activo tipo “Software”, pero con una categoría referente a “Actas de Comité” y no como un “Sistema de información”. (Ver Anexo 13: Sistemas de Información).
b)	En Novasec está el registro de los activos de información, con los riesgos, controles y planes de acción de los mismos, pero sin las aprobaciones respectivas. (Ver Anexo 13: Sistemas de Inform ación).
Criterio:
Numerales 1.5, 1.6 y 2.1 del “Manual de Gobierno Digital”, procedimiento PR-IIT-0366 V6, cartilla CT-IIT-0079 V4
Criterio MIPG V6:
Política 5.2.3 “Transparencia, acceso a la información pública y lucha contra la corrupción” de la Dimensión 5 “Información y comunicación” y los componentes 3 “Actividades de Control”, 4 “Información y Comunicación” y 5 “Actividades de Monitoreo” de la Dimensión 7 “Control Interno”.</t>
    </r>
  </si>
  <si>
    <r>
      <rPr>
        <b/>
        <sz val="12"/>
        <rFont val="Arial"/>
        <family val="2"/>
      </rPr>
      <t xml:space="preserve">Hallazgo 7. Deficiencias en la gestión de los roles de los sistemas de información – SI, del subproceso Fiscalización y Liquidación
</t>
    </r>
    <r>
      <rPr>
        <sz val="12"/>
        <rFont val="Arial"/>
        <family val="2"/>
      </rPr>
      <t xml:space="preserve">
Al evaluar la información reportada como insumo por parte de la auditoría de accesos de la Oficina de Control Interno para la vigencia del primer semestre del 2025 referente a las plantas de personal, ausentismos y retiros, junto con los roles activos asignados a los funcionarios de la entidad publicados en la DIANET y los roles publicados en el Anexo "Roles de las soluciones tecnológicas" según procedimientos y procesos_V4_R011, del proceso de Información, Innovación y Tecnología, referentes a los roles de los sistemas de información del subproceso auditado, se evidenció lo siguiente:
a)	Publicación de los roles 159, 143 y 158, asociados al sistema SIDF en el Anexo de Roles de las soluciones tecnológicas, sin correlación a la solución tecnológica, sin asignación a funcionarios, ni relación en la documentación suministrada de administración de dicha plataforma. (Ver Anexo 13: Sistemas de Información).
b)	Desactualización en el Anexo de Roles de las soluciones tecnológicas en las columnas relacionadas a los procedimientos, procesos y ubicación cartillas/manuales/ayudas del usuario, referentes a los sistemas de información SIDF y DENFIS.
c)	El Manual técnico del SIDF relaciona los siguientes roles: 2304, 2306, 2308, 2314, 2312, 2310, 2316, 2318, 2341, 2343, que no son empleados para el manejo del sistema.
d)	Se identificaron 36 funcionarios de dependencias diferentes a las del subproceso auditado con roles activos tanto en el sistema informático de denuncias de fiscalización – SIDF, como del Sistema de denuncias – DENFIS, dentro del periodo de la presente auditoría; distribuidos así: (Ver Anexo 13: Sistemas de Información).  
•	Para el Sistema de Información de Denuncias de Fiscalización - SIDF, 14 casos: Nivel Central: 2, DSI Bogotá: 5, DSA Bogotá: 0, DSI Cali: 3 y DSIA Armenia: 4. 
•	Para el Sistema de Información - DENFIS, 22 casos:  Nivel Central: 5, DSI Bogotá: 0, DSA Bogotá: 0, DSI Cali: 9 y DSIA Armenia: 4.
e)	Se identificaron 28 funcionarios con roles activos tanto en el sistema informático de denuncias de fiscalización – SIDF, como del Sistema de denuncias – DENFIS, en situación administrativa, el cual debió ser inactivado, así: (Ver Anexo 13: Sistemas de Información).
•	Para el Sistema de Información de Denuncias de Fiscalización - SIDF, 27 casos: Nivel Central: 2, DSI Bogotá: 15, DSA Bogotá: 0, DSI Cali: 4 y DSIA Armenia: 6. 
•	Para el Sistema de Información - DENFIS, se estableció 1 caso en el Nivel central. 
f)	Inconsistencia en la información en los archivos de roles asignados referente a los cargos de los servidores públicos que se ubican en las dependencias objeto del ejercicio auditor dentro del periodo de la presente auditoría, estableciendo 125 servidores, los cuales están distribuidos así: (Ver Anexo 13: Sistemas de Información).  
•	Para el Sistema de Información de Denuncias de Fiscalización - SIDF 113 casos:  Nivel Central: 14, DSI Bogotá: 42, DSA Bogotá: 7, DSI Cali: 27 y DSIA Armenia: 23 
•	Para el Sistema de Información – DENFIS 46, casos: Nivel Central: 21, DSI Bogotá: 8, DSA Bogotá: 7, DSI Cali: 8 y DSIA Armenia: 2.
Criterio:
Numerales 1.6, 5.2, 5.3 y 5.6 del “Manual de Gobierno Digital”, el procedimiento PR-IIT-0455 V3, los instructivos IN-IIT-0203 V6, IN-IIT-0273 V2 e IN-IIT-0105; numeral 5.1.18 del “Manual de políticas y lineamientos de seguridad de la información”, el numeral 5.3 de la norma ISO IEC 27001:2022.
Criterio MIPG V6:
Política 5.2.4 “Gestión de la Información Estadística” de la Dimensión 5 “Información y comunicación” y los componentes 3 “Actividades de Control”, 4 “Información y Comunicación” y 5 “Actividades de Monitoreo” de la Dimensión 7“Control Interno”</t>
    </r>
  </si>
  <si>
    <r>
      <rPr>
        <b/>
        <sz val="12"/>
        <rFont val="Arial"/>
        <family val="2"/>
      </rPr>
      <t xml:space="preserve">Hallazgo 8. Inconsistencias en el flujo de la información consignada en la documentación, manuales y funcionalidades del sistema de información de denuncias de fiscalización - SIDF  </t>
    </r>
    <r>
      <rPr>
        <sz val="12"/>
        <rFont val="Arial"/>
        <family val="2"/>
      </rPr>
      <t xml:space="preserve">
Luego de validar la documentación y flujo de la información alojada en el sistema SIDF que apoya el subproceso auditado, se evidenció lo siguiente:  
a)	Ausencia de los manuales y cartillas que puedan ser consultados por los contribuyentes para realizar el proceso de registro de denuncias TAC. La opción indica “Sitio web en construcción”.
b)	Publicación en el listado maestro de documentos de la DIANNET, del manual de usuario del anterior sistema de información de denuncias MN-COT-0043 “Manual de usuario DENFIS”.
c)	Falta de publicación del manual funcional del actual sistema de información SIDF para ser consultado por los servidores públicos, en el listado maestro de documentos en la DIANNET. 
d)	Al validar el manual funcional del sistema actual de denuncias de fiscalización SIDF, aportado por la Dirección de Gestión de Innovación y Tecnología – DGIT y de la opción habilitada en el sistema referente a reportes, no genera ninguna información para ninguno de los perfiles asignados validado en los lugares auditados.
e)	El campo denominado “Número de Expediente” no define claramente qué se debe diligenciar, tampoco se establece si es obligatorio o no; este campo debería contener información relevante a la gestión de las investigaciones propias de la denuncia. 
f)	Falta de medidas que restrinjan el tipo de archivos a cargar en el sistema por parte de los denunciantes, que pueden explotar vulnerabilidades en la seguridad de la información, tales como los archivos “.exe”, de acuerdo con lo referenciado en el Documento de Apoyo remitido a las seccionales referente al uso del sistema SIDF. 
g)	El sistema SIDF no cuenta con funcionalidades de gestión de reportes, de cargas operativas, de asignaciones y traslados, control del proceso y flujo de la denuncia, alertas para prevenir vencimientos, inactividades en la gestión de las denuncias y/o trazabilidad de las mismas; obligando al desarrollo de herramientas tecnológicas alternas en archivos de Excel y tableros de control en Power BI, con insumos externos al SIDF, construidos manualmente por los analistas de datos de las Direcciones seccionales junto con la Dirección de Gestión Estratégica y de Analítica enfocados entre otros procesos a las Denuncias de Fiscalización. Cabe resaltar que para las denuncias tributarias y cambiarias se hace uso del Sistema “INTEGRA” para la gestión de los expedientes resultantes en la investigación de las denuncias, sin embargo, en la información referenciada por las seccionales auditadas esta plataforma no permite obtener de forma clara y veraz las cargas operativas ni la gestión total de las denuncias, igualmente no se interrelaciona con el SIDF para relacionar los expedientes con las mismas.  
h)	Limitación para la creación caso padre y casos hijos cuando la denuncia así lo amerita, para tener trazabilidad de la denuncia y de las diferentes investigaciones derivadas de esta. Ocasionado que en estas situaciones los casos hijos se deben de trasladar por correo electrónico y crearlos en el sistema de forma independiente, dificultando el control de los mismos. 
i)	No hay conectividad entre el SIDF y otras herramientas de la entidad que le permita consultar información referente de las denuncias.  
Criterio:
Directriz 2 de la Directiva Presidencial 02 de 2022, actualización de los catálogos de los sistemas de información, servicios e información, literales a y b del numeral 2, el literal d del Numeral 5.1.37 del “Manual de Políticas y Lineamientos de Seguridad de la Información” - MN-IIT-0072, V5; numeral 4.2 de la norma ISO IEC 27001:2022.
Criterio MIPG V6:
Numeral 3.4.2 “Política de Seguridad Digital” de la Dimensión 3 “Gestión con Valores para Resultados”, la política 5.3 “Política Gestión Documental” de la Dimensión 5 “Información y Comunicación” y los componentes 3 “Actividades de Control” y 5 “Actividades de Monitoreo” de la Dimensión 7 “Control Interno”.</t>
    </r>
  </si>
  <si>
    <r>
      <rPr>
        <b/>
        <sz val="12"/>
        <rFont val="Arial"/>
        <family val="2"/>
      </rPr>
      <t>Hallazgo 9. Incumplimiento en los Acuerdos de Niveles de Servicio – ANS, establecidos para la atención de solicitudes en las plataformas habilitadas de soporte de incidentes y funcionalidades Aranda y DEVOPS, habilitadas por la Dirección de Gestión Innovación y Tecnología - DGIT para el subproceso auditado </t>
    </r>
    <r>
      <rPr>
        <sz val="12"/>
        <rFont val="Arial"/>
        <family val="2"/>
      </rPr>
      <t xml:space="preserve">
Al verificar las solicitudes reportadas tanto en las plataformas Aranda como en DEVOPS registrados con casos funcionales e incidentes del subproceso auditado, se estableció que:  
a)	En la plataforma Aranda de las 6 solicitudes reportadas para el tema de denuncias el 100% tienen incumplimiento en los ANS, el tiempo estimado de solución es de 1 día, pero todas superan esa cifra. Solo una cuenta con un cierre en 3 días, a diferencia del caso con ID 939388, que presentó una demora en cierre de 22 días. El 50% de las solicitudes se relacionan con la lentitud del sistema para realizar proceso de asignaciones, aceptaciones y cierre de las denuncias. Los incidentes reportados fueron cerrados y escalados al área de desarrollo para ser manejados en la herramienta Devops.
b)	En la plataforma Devops se encuentran 7 solicitudes para el periodo auditado, las cuales corresponden a las solicitudes radicadas en la plataforma Aranda que fueron cerradas allí, para iniciar su gestión en Devops. El 100% de las solicitudes superan los ANS establecidos de 8 días, con un promedio de 12,83 días de atención para las 7 solicitudes. Existe desde el 2024 una solicitud para la asignación masiva de denuncias a las direcciones seccionales; que a corte 29/05/2024 no se ha definido fecha de solución, ni priorización en Sprint, lo que evidencia incumplimiento injustificado de los ANS del servicio. 
c)	Se identificaron 398 saltos de 16.327 denuncias en los ID de las denuncias de acuerdo con las muestras del presente ejercicio auditor, que se presentan en la información remitida por la Coordinación de Denuncias de Fiscalización y por la Dirección de Gestión e Innovación y Tecnología – DGIT. Se valida que existe el caso registrado en la plataforma Devops con ID 33027, con priorización en Sprint referente a: “Corregir saltos en el consecutivo de radicación de denuncias”. Sin embargo, la inconsistencia persiste al validar con la información suministrada como muestra en las denuncias del mes de enero de 2025. (Ver Anexo 14: Verificación consecutivos SIDF)
Criterio:
“Condiciones Generales” del procedimiento PR-IIT-0458, numeral 4.2 “Solución de Incidentes y Problemas” del Instructivo IN-IIT-0255 V2.
Criterio MIPG V6:
Política 3.4.2 “Política de Seguridad Digital” de la Dimensión 3 “Gestión con Valores para Resultados”, el numeral 5.2 de la Dimensión 5 “Información y Comunicación” y los componentes 3 “Actividades de Control” y 5 “Actividades de Monitoreo” de la Dimensión 7 “Control Interno”.</t>
    </r>
  </si>
  <si>
    <r>
      <rPr>
        <b/>
        <sz val="12"/>
        <rFont val="Arial"/>
        <family val="2"/>
      </rPr>
      <t xml:space="preserve">Hallazgo 10. Deficiencias en la aplicación de políticas de accesibilidad del portal web que aloja el Sistema Informático de Denuncias de Fiscalización – SIDF  </t>
    </r>
    <r>
      <rPr>
        <sz val="12"/>
        <rFont val="Arial"/>
        <family val="2"/>
      </rPr>
      <t xml:space="preserve">
Al validar el cumplimiento de las directrices de Accesibilidad para sitios web suministradas por el Ministerio de Tecnologías de la información y las Comunicaciones - MinTIC en cuanto al acceso y diseño de páginas digitales, se realizó una prueba de validación de accesibilidad por parte del equipo auditor al portal de denuncias de fiscalización, por medio de la herramienta gratuita denominada “Tawdis” , la cual contiene un conjunto de herramientas para el análisis de la accesibilidad de sitios web. En el análisis que arrojó la herramienta se relacionaron 3 problemas y 33 oportunidades enfocadas a mejorar el diseño, funcionalidades e implementación de herramientas para personas en condición de discapacidad visual y auditiva, inclusive herramientas multilenguaje relacionadas al cumplimiento del nivel AA de accesibilidad a sitios web , en cuanto a la percepción del contenido de la información del sitio y de los componentes de la interfaz de cara a los contribuyentes que ingresan y hacen uso del SIDF. (Ver Anexo 15: TAW Informe resumen.mhtml).
Criterio:
Anexo 1 “Directrices de accesibilidad web” de la Resolución MinTIC 1519 del 2020, criterios de accesibilidad. 
Criterio MIPG V6:
Políticas 3.3.4 “Política Gobierno Digital”, 3.4.1 “Política de Transparencia, acceso a la información pública y lucha contra la corrupción” y 3.4.2 “Política de Seguridad Digital” de la Dimensión 3 “Gestión con Valores para Resultados”, el numeral 5.2 de la Dimensión 5 “Información y Comunicación” y los componentes 3 “Actividades de Control” y 5 “Actividades de Monitoreo” de la Dimensión 7 “Control Interno”.</t>
    </r>
  </si>
  <si>
    <r>
      <rPr>
        <b/>
        <sz val="12"/>
        <rFont val="Arial"/>
        <family val="2"/>
      </rPr>
      <t>Hallazgo No. 1. Deficiencias en la documentación del sistema de gestión del subproceso y en el seguimiento y control de los actos administrativos proferidos</t>
    </r>
    <r>
      <rPr>
        <sz val="12"/>
        <rFont val="Arial"/>
        <family val="2"/>
      </rPr>
      <t xml:space="preserve">
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1.	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2.	Revisados los pliegos de cargos y autos de archivo no existe segregación de funciones, por cuanto es el mismo subdirector de Facturación Electrónica y Soluciones Operativas, quien revisa, firma y emite estos actos administrativos. 
3.	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t>
    </r>
  </si>
  <si>
    <r>
      <rPr>
        <b/>
        <sz val="12"/>
        <rFont val="Arial"/>
        <family val="2"/>
      </rPr>
      <t xml:space="preserve">Deficiencias en los sistemas de información para apoyar la gestión de la habilitación, reconocimiento, autorización y control de usuarios.
</t>
    </r>
    <r>
      <rPr>
        <sz val="12"/>
        <rFont val="Arial"/>
        <family val="2"/>
      </rPr>
      <t xml:space="preserve">
En la auditoría realizada a la verificación del estado de los sistemas de información que soportan los procedimientos de verificación y control de los usuarios aduaneros se observó lo siguiente:
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2. El control para el vencimiento de las pólizas que se estableció en la carpeta pública "POLIZA" de la SGRA esta actualizado solo hasta el 10 de junio de 2015. sin embargo, existe al carpeta "usuario aduanero" con la relación de usuarios vigentes y su respectiva información de las pólizas. Para lo cual se debe unificar la fuente de información de pólizas.
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
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
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
Las situaciones descritas incumplen con lo establecido en los principios del código de buen gobierno de la DIAN, en su numeral 3.5 “políticas de control y manejo de la información y la comunicación”.</t>
    </r>
  </si>
  <si>
    <t>INSP. 170700-29-2024-02-10
"Registro Único Tributario - RUT"</t>
  </si>
  <si>
    <t>RG01
RFC01
RG02
RFC02</t>
  </si>
  <si>
    <t>H1. 175 trámites de RUT, entre actualizaciones de oficio, cancelaciones de oficio, actualizaciones sujetas a verificación y Levantamiento de suspensión, realizadas y sin evidencia de los soportes que validan el cumplimiento de los requisitos en la gestión de trámites en el RUT.</t>
  </si>
  <si>
    <t>A1. Elaborar memorando conjunto entre la Subdirección de Administración del RUT y la Coordinación de Documentación de la Subdirección Administrativa, con el fin de impartir lineamientos que permitan estandarizar, a las Divisiones de Servicio al  ciudadano o quien  haga  sus  veces  a nivel nacional, la rotulación,  conformación de las unidades documentales electrónicas y los documentos soporte que deben incorporarse para garantizar su trazabilidad y conservación, de acuerdo con la normatividad vigente (Instructivo IN-ADF-0132).</t>
  </si>
  <si>
    <t>RG01: “Pérdida de la confidencialidad, disponibilidad e integridad de la información física y electrónica”
RFC01: “Alteración de la información”
RG02: “Decisión final del proceso de control fuera de la norma”
RFC02: “Decisión final de un proceso de control basada en información inexistente”</t>
  </si>
  <si>
    <t xml:space="preserve">1.	Realizar mesa de trabajo conjunta entre la Subdirección de Administración del RUT y la Coordinación de Documentación.
2.	Proyectar el memorando.
3.	Expedir el memorando.
4.	Divulgar y socializar el memorando con las Direcciones Seccionales.
</t>
  </si>
  <si>
    <t>Memorando Conjunto</t>
  </si>
  <si>
    <r>
      <rPr>
        <b/>
        <sz val="12"/>
        <rFont val="Arial"/>
        <family val="2"/>
      </rPr>
      <t>DGI</t>
    </r>
    <r>
      <rPr>
        <sz val="12"/>
        <rFont val="Arial"/>
        <family val="2"/>
      </rPr>
      <t xml:space="preserve">
Subdirección de Administración del Registro Único Tributario
Coordinación de Documentación de la Subdireción Administrativa</t>
    </r>
  </si>
  <si>
    <t>H2. Ausencia de los soportes de comunicación, publicación y/o certificación que permitan evidenciar la comunicación al usuario o interesado en 107 trámites asociados a actualizaciones de oficio; cancelación de oficio; y levantamiento de la suspensión del RUT validados y debidamente formalizados a través del sistema de información RUT.</t>
  </si>
  <si>
    <r>
      <t xml:space="preserve">A2. Actualizar el procedimiento PR-CAC-0494 " </t>
    </r>
    <r>
      <rPr>
        <i/>
        <sz val="11"/>
        <color rgb="FF000000"/>
        <rFont val="Verdana"/>
        <family val="2"/>
      </rPr>
      <t>Cancelación de oficio y/o Reactivación RUT"</t>
    </r>
  </si>
  <si>
    <t>1. Revisión versión actual del Procedimiento.                                        2. Ajuste versión actual del procedimiento.                                                          3. Envió propuesta de ajuste al procedimiento a la Coordinación de Procesos y Riesgos Operacionales.                                           4.Aprobación del ajuste al procedimiento por parte de la Dirección de Gestión de Impuestos.                                                                           5.Publicación de la versión actualizada del procedimiento en el listado maestro de documentos.</t>
  </si>
  <si>
    <t xml:space="preserve">Procedimiento PR-CAC-0494  Versión 1 " Cancelación de oficio y/o Reactivación RUT"- Actualizado </t>
  </si>
  <si>
    <r>
      <rPr>
        <b/>
        <sz val="12"/>
        <rFont val="Arial"/>
        <family val="2"/>
      </rPr>
      <t>DGI</t>
    </r>
    <r>
      <rPr>
        <sz val="12"/>
        <rFont val="Arial"/>
        <family val="2"/>
      </rPr>
      <t xml:space="preserve">
Subdirección de Administración del Registro Único Tributario</t>
    </r>
  </si>
  <si>
    <t>A3. Establecer un lineamiento que permita monitorear  la comunicación, notificación y/o publicación de los actos administrativos proferidos en los trámites de  solicitudes de actualización al RUT sujetas a verificación, y solicitudes de actuación de oficio del Registro Único Tributario, dirigido a las Direcciones Seccionales.  Como parte del lineamiento se dará a conocer la herramienta  a utilizar para el control de estos soportes.</t>
  </si>
  <si>
    <t xml:space="preserve">1. Diseñar una herramienta de control ( archivo Excel) que permita monitorear los soportes de la comunicación, notificación y/o publicación de los actos administrativos proferidos en los trámites de  solicitudes de actualización al RUT sujetas a verificación, y solicitudes de actuación de oficio del Registro Único Tributario.
2. Elaborar el lineamiento para las Direcciones Seccionales.
3. Implementar en conjunto  con las Direcciones Seccionales. </t>
  </si>
  <si>
    <t xml:space="preserve">Documento que contiene el lineamiento para las Direcciones Seccionales </t>
  </si>
  <si>
    <t>H3. Fallas en el control respecto a los actos administrativos proferidos en los trámites de solicitudes de actualización al RUT sujetas a verificación, y solicitudes de actuación de oficio del Registro Único Tributario RUT, generando incertidumbre respecto a la información que es registrada y actualizada, y a la veracidad y confiabilidad de esta.</t>
  </si>
  <si>
    <t>A10. Complementar la muestra de calidad de RUT existente que hace parte de los indicadores: Consistencia en la información del RUT de inscritos y actualizados para Persona Jurídica (Indicador 406), Consistencia de la información del RUT de inscritos y actualizados Persona Natural (Indicador 407), Calidad de las Solicitudes de Actualización del RUT sujetas a verificación concepto 21, 22 y 5 (Indicador 431), incorporando los trámites de los siguientes conceptos:
07 Solicitud de Cancelación de asignación de NIT Errado
12 Inscripción de oficio
13 Actualización de oficio
14 Suspensión RUT
16 Levantamiento de suspensión RUT
18 Cancelación de oficio
20 Actualización de responsabilidades
23 Actualización de oficio
26 Retiro renta presencia económica significativa PES
Igualmente se pretende ajustar la matriz que contiene la lista de chequeo, incorporando preguntas dirigidas a la verificación de los soportes documentales de los diferentes tramites resultantes en el muestreo.
Nota: Los indicadores mencionados se trabajan con las bases de datos del sistema  SI RUT, de los cuales se obtiene el muestreo.</t>
  </si>
  <si>
    <t>1. Ajustar el algoritmo estadístico que genera y organiza la muestra de calidad de RUT, incorporando los trámites de los nuevos conceptos.
2. Ajustar los campos de la lista de chequeo, adicionando preguntas que permitan monitorear la documentación soporte de los trámites de RUT incluyendo: actuaciones de oficio y actualizaciones sujetas a verificación, de los indicadores 406, 407 y 431.
3. Incluir los nuevos lineamientos de la muestra de calidad en el memorando “Lineamientos para la gestión y acciones a realizar”, emitido anualmente por la Subdirección de RUT y dirigido a todas las Direcciones Seccionales a nivel nacional.
4. Implementar en conjunto  con las Direcciones Seccionales.</t>
  </si>
  <si>
    <t>Muestra de calidad base de indicadores 406, 407 y 431, de RUT, ajustada con nuevos conceptos.</t>
  </si>
  <si>
    <t>H4. Fallas en los reportes generados a través del aplicativo DIGITURNO.</t>
  </si>
  <si>
    <t xml:space="preserve">A4. Realizar seguimiento y control trimestral al registro y captura de la información en el aplicativo Digiturno para garantizar su correcto diligenciamiento </t>
  </si>
  <si>
    <t xml:space="preserve">1.Expedir lineamientos para adelantar el seguimiento y control de manera trimestral.
2.Realizar el reporte
3.Analizar y retroalimentar a los funcionarios involucrados en el seguimiento
4.Consolidar y analizar los resultados
</t>
  </si>
  <si>
    <t>Informe consolidado del seguimiento y control realizado en el trimestre</t>
  </si>
  <si>
    <r>
      <rPr>
        <b/>
        <sz val="12"/>
        <rFont val="Arial"/>
        <family val="2"/>
      </rPr>
      <t>DGI</t>
    </r>
    <r>
      <rPr>
        <sz val="12"/>
        <rFont val="Arial"/>
        <family val="2"/>
      </rPr>
      <t xml:space="preserve">
Dirección Seccional - DSIA Armenia
División de Servicio al Ciudadano 
Dirección de Gestión de Impuestos
Subdirección de Servicio al Ciudadano en Asuntos Tributarios </t>
    </r>
  </si>
  <si>
    <t>H5. Fallas en la administración de los roles asociados al Registro Único Tributario, en atención a que se identificaron 31 funcionarios con roles activos y que no se encuentran en el directorio activo de fecha 31/10/2024</t>
  </si>
  <si>
    <t>A5. Monitorear los roles asignados para el Sistema de Información RUT a los usuarios internos, con base en los reportes consolidados de roles entregados por la Dirección de Gestión de Innovación y Tecnología</t>
  </si>
  <si>
    <t>1. Consolidar y verificar los reportes de roles entregados, identificando los que correspondan al SIE RUT y contrastándolos con la planta de personal y novedades de talento Humano.
2. Detectar inconsistencias en la asignación de roles y remitir los hallazgos a los responsables funcionales o jefes inmediatos para su validación.
3. Solicitar a través de la mesa de serivicios intitucional, y en coordinación con la dependencia competente, la inactivación de los roles validados como no pertinentes.</t>
  </si>
  <si>
    <t>Informes bimestrales de monitoreo de roles asociados al Sistema de Información RUT.</t>
  </si>
  <si>
    <r>
      <rPr>
        <b/>
        <sz val="12"/>
        <rFont val="Arial"/>
        <family val="2"/>
      </rPr>
      <t>DGI</t>
    </r>
    <r>
      <rPr>
        <sz val="12"/>
        <rFont val="Arial"/>
        <family val="2"/>
      </rPr>
      <t xml:space="preserve">
Oficina de Seguridad de la Información </t>
    </r>
  </si>
  <si>
    <t>H6. Insuficiencia de la información contenida en los logs que albergan los registros de las actividades realizadas en el Sistema Informático RUT</t>
  </si>
  <si>
    <t>A6. Desarrollar reporte que permita identificar el Qué, Quién, y Cuándo se realiza una acción que modifica un Nit en los procesos asociados al RUT</t>
  </si>
  <si>
    <t xml:space="preserve">1.	Análisis de la situación actual.
2.	Diseño de la solución
3.	Implementación de la solución
4.	Pruebas unitarias
5.	Despliegue en ambiente de pruebas funcionales
6.	Ajustes
7.	Despliegue en ambiente de producción
</t>
  </si>
  <si>
    <t xml:space="preserve">1. Pruebas Funcionales </t>
  </si>
  <si>
    <t>Reporte, que presentará las modificaciones relacionadas a un Nit en los procesos del RUT.</t>
  </si>
  <si>
    <t>01) Un formato de Aceptación de Pruebas funcionales y salida a producción - FT-IIT-1851.</t>
  </si>
  <si>
    <r>
      <rPr>
        <b/>
        <sz val="11"/>
        <color theme="1"/>
        <rFont val="Verdana"/>
        <family val="2"/>
      </rPr>
      <t>DGI</t>
    </r>
    <r>
      <rPr>
        <sz val="11"/>
        <color theme="1"/>
        <rFont val="Verdana"/>
        <family val="2"/>
      </rPr>
      <t xml:space="preserve">
Dirección de Gestión de Innovación y  Tecnología   
Subdirección de Soluciones y Desarrollo
Subdirección de Innovación y Proyectos </t>
    </r>
  </si>
  <si>
    <r>
      <rPr>
        <b/>
        <sz val="11"/>
        <color theme="1"/>
        <rFont val="Verdana"/>
        <family val="2"/>
      </rPr>
      <t>DGI</t>
    </r>
    <r>
      <rPr>
        <sz val="11"/>
        <color theme="1"/>
        <rFont val="Verdana"/>
        <family val="2"/>
      </rPr>
      <t xml:space="preserve">
Subdirección de Administración del Registro Único Tributario</t>
    </r>
  </si>
  <si>
    <t>H7. Ausencia de monitoreo y análisis de las transacciones realizadas en el aplicativo SIE RUT</t>
  </si>
  <si>
    <t xml:space="preserve">H7. Realizar la solicitud a la DGIT para convertir los logs de transacciones existentes en el formato requerido por la herramienta de monitoreo establecida por la Entidad (SIEM Security Information and Event Management - Gestión de Información y Eventos de Seguridad).
 </t>
  </si>
  <si>
    <t xml:space="preserve">H8. Realizar un diagnóstico para implementar la transaccionalidad de los logs, basado en los estándares de generación de logs para que puedan ser monitoreados por la herramienta establecida por la Entidad (SIEM Security Information and Event Management - Gestión de Información y Eventos de Seguridad). 
</t>
  </si>
  <si>
    <t>H9. Monitoreo de modificaciones en los datos  sensibles sobre las Bases de Datos de MUISCA  utilizando la herramienta GUARDIUM</t>
  </si>
  <si>
    <t>1. Definir los requerimientos no funcionales para el formato de logs requerido por la OSI. 
2. Realizar reunión con el área funcional con el fin de definir de manera completa el requerimiento. (OSI- SRUT)</t>
  </si>
  <si>
    <t xml:space="preserve">Realizar el análisis y diseño para la implementación </t>
  </si>
  <si>
    <t>1- Solicitar la instalación de los agentes de Guardium sobre los nodos de las Bases de Datos de Muisca.
2. Solicitud de permisos al usuario de Guardium para la identificación de datos sensibles sobre las BD de RUT.
3. Determinar la viabilidad de creación de casos de uso para el monitoreo de la data de RUT.</t>
  </si>
  <si>
    <t>FT-IIT-2206 Solicitud de servicio para soluciones tecnológicas.</t>
  </si>
  <si>
    <t>Documento de análisis y diseño.</t>
  </si>
  <si>
    <t xml:space="preserve">Informe de configuración de la herramienta para el monitoreo de en los datos  sensibles sobre las Bases de Datos de MUISCA </t>
  </si>
  <si>
    <t>H8. Se evidenciaron fallas en los roles sensibles asignados a usuarios que desarrollan funciones de menor complejidad, así como la concentración de roles en un solo usuario</t>
  </si>
  <si>
    <t xml:space="preserve">A11. Monitorear los roles asignados  a los funcionarios de la DIAN </t>
  </si>
  <si>
    <t>1.Verificación de los roles asignados a través del informe de roles activos publicado por el área de Tecnología.
2.Envío de correo dirigido a cada uno de los jefes de división, o a quien haga sus veces, informando las novedades encontradas y manifestando la necesidad de su cancelación o justificación.
3.Seguimiento al cumplimiento por parte de los jefes de división, o de quien haga sus veces.</t>
  </si>
  <si>
    <t>Informe Trimestral de monitoreo</t>
  </si>
  <si>
    <r>
      <rPr>
        <b/>
        <sz val="12"/>
        <color rgb="FF000000"/>
        <rFont val="Arial"/>
        <family val="2"/>
      </rPr>
      <t>Hallazgo No. 1. Inconsistencias en la verificación de requisitos en las autorizaciones de tránsitos aduaneros (DSA de Bogotá Aeropuerto El Dorado)</t>
    </r>
    <r>
      <rPr>
        <sz val="12"/>
        <color rgb="FF000000"/>
        <rFont val="Arial"/>
        <family val="2"/>
      </rPr>
      <t xml:space="preserve">
En el análisis de 20 trámites de autorización de declaraciones de tránsito aduanero nacional y continuaciones de viaje (DUTA) y declaraciones de tránsito aduanero internacional (DTAI), solicitadas a través del buzón de correspondencia dsa_bog_zftransito_aut@dian.gov.co se identificaron deficiencias en la validación de los requisitos, de acuerdo con lo establecido en la normatividad y en los procedimientos para su aprobación, así:
a) Ausencia de las facturas de los servicios prestados por el usuario calificado que justificaron el ingreso previo de las mercancías a la zona franca con el código 105 y su salida al resto del mundo bajo el código 221, las cuales se debieron verificar para otorgar las autorizaciones de salida de la DUTA 6511003066764 y de las DTAI 32024910001197 y 32024910001170.
b) Falta de registro en la casilla “descripción de la mercancía” de los Formularios de Movimiento de Mercancías (FMM) de salida, del tipo de servicio prestado por el usuario calificado de la zona franca según Clasificación Central de Productos (CPC) y su valor, conforme a lo indicado en la Circular 4 de 2023 para operaciones de salida de mercancías de zona franca bajo el código 221, observado en el trámite de autorización de las DUTA 6511003066764, 6511003088231, 6511003082841, 6511003003558 y 6511002867267 y de las DTAI 32024910001197, 32024910001170 y 30202491000064.
Al respecto, se observa que la falta de completitud en el diligenciamiento de los FMM de salida y de los documentos que soportan las autorizaciones de los tránsitos aduaneros de salida al TAN o resto del mundo y demás operaciones en zona franca, impiden una adecuada trazabilidad de los movimientos de mercancías, sus condiciones y requisitos para garantizar la correcta ejecución y control aduanero, haciendo necesario la implementación de soluciones tecnológicas robustas para garantizar la completitud y precisión de los formatos y/o documentos necesarios, esto contribuye a automatizar el subproceso de Operación Aduanera y reducir la posibilidad de errores humanos.</t>
    </r>
  </si>
  <si>
    <t>Inadecuada aplicación de las normas y procedimientos
Falencias en el seguimiento, monitoreo y control por parte de la primera línea de defensa e insuficiencia de controles de la matriz de riesgos de tránsito aduanero.</t>
  </si>
  <si>
    <t>Fortalecer la verificación de requisitos en las autorizaciones de tránsitos aduaneros, realizando una sensibilización trimestral a los funcionarios que realizan la actividad.</t>
  </si>
  <si>
    <r>
      <t xml:space="preserve">Lista de asistencia y material </t>
    </r>
    <r>
      <rPr>
        <sz val="12"/>
        <rFont val="Arial"/>
        <family val="2"/>
      </rPr>
      <t>pres</t>
    </r>
    <r>
      <rPr>
        <sz val="12"/>
        <color rgb="FF000000"/>
        <rFont val="Arial"/>
        <family val="2"/>
      </rPr>
      <t xml:space="preserve">entado
</t>
    </r>
  </si>
  <si>
    <t>Realizar seguimiento mensual a cada solicitud de autorización de transito aduanero, en la que se aporte la factura del servicio prestado dentro de la zona franca, para operaciones de salida con código 221.</t>
  </si>
  <si>
    <t xml:space="preserve">
Informe mensual de validación de solicitudes con factura.</t>
  </si>
  <si>
    <r>
      <t>Realizar reuniones mensuales con usuarios operadores de la jurisdicción para informar el cumplimiento de dicho requisito en los Form</t>
    </r>
    <r>
      <rPr>
        <sz val="12"/>
        <rFont val="Arial"/>
        <family val="2"/>
      </rPr>
      <t>ula</t>
    </r>
    <r>
      <rPr>
        <sz val="12"/>
        <color rgb="FF000000"/>
        <rFont val="Arial"/>
        <family val="2"/>
      </rPr>
      <t>rio de Movimiento de Mercancías - FMM (se realizará por grupos según tamaño y/o desarrollo de aplicativo de consulta de inventarios.)</t>
    </r>
  </si>
  <si>
    <t>Actas de reunión de mensual</t>
  </si>
  <si>
    <r>
      <t>A1  Realizar seguimiento a la presentación de la factura del servicio prestado dentro de la zona franca, para operaciones de salida con código 221,</t>
    </r>
    <r>
      <rPr>
        <sz val="12"/>
        <rFont val="Arial"/>
        <family val="2"/>
      </rPr>
      <t xml:space="preserve"> asig</t>
    </r>
    <r>
      <rPr>
        <sz val="12"/>
        <color rgb="FF000000"/>
        <rFont val="Arial"/>
        <family val="2"/>
      </rPr>
      <t>nando la tarea específica a un grupo de funcionarios.</t>
    </r>
  </si>
  <si>
    <t>A2 Socializar con usuarios operadores para que en el campo de descripción ítem incluyan la clasificación central de productos de cámara de comercio.</t>
  </si>
  <si>
    <r>
      <rPr>
        <b/>
        <sz val="12"/>
        <color rgb="FF000000"/>
        <rFont val="Arial"/>
        <family val="2"/>
      </rPr>
      <t>DGA</t>
    </r>
    <r>
      <rPr>
        <sz val="12"/>
        <color rgb="FF000000"/>
        <rFont val="Arial"/>
        <family val="2"/>
      </rPr>
      <t xml:space="preserve">
Dirección de Gestión de Aduanas 
Subdirección de Operación Aduanera 
DSA de Bogotá Aeropuerto El Dorado
División de Operación Aduanera
GIT Zona Franca</t>
    </r>
  </si>
  <si>
    <r>
      <rPr>
        <b/>
        <sz val="12"/>
        <color rgb="FF000000"/>
        <rFont val="Arial"/>
        <family val="2"/>
      </rPr>
      <t>Hallazgo No. 2 - Tránsitos aduaneros sin registro de trazabilidad de finalización. (DSA de Bogotá Aeropuerto El Dorado y Cartagena)</t>
    </r>
    <r>
      <rPr>
        <sz val="12"/>
        <color rgb="FF000000"/>
        <rFont val="Arial"/>
        <family val="2"/>
      </rPr>
      <t xml:space="preserve">
Evaluados los controles del registro de finalización de tránsitos aduaneros, efectuados a los GIT Zona Franca, se observaron las siguientes situaciones:
a) DSA de Bogotá Aeropuerto El Dorado
En la revisión de una muestra de 90 tránsitos aduaneros autorizados en el año 2024 por el GIT Zona Franca se encontraron seis (6) DUTA y 14 DTAI sin registro de finalización en la hoja de control “Consolidado tránsitos salidas”; con lo cual se incumple la obligación de la aduana de partida de realizar seguimiento periódico a los tránsitos autorizados para controlar su finalización de acuerdo con los procedimientos de tránsito aduanero nacional e internacional. Vale la pena señalar que la actualización de la “base de datos de control tránsito aduanero” se efectuó con ocasión de la visita de auditoría. (Ver Anexo 2).
b) DSA de Cartagena
Sobre una muestra de 20 tránsitos aduaneros, 10 DUTA y 10 DTAI, autorizados por el GIT Zona Franca, se observó que la DUTA 6511003705111 no cuenta con el registro de finalización en la “base de datos del control tránsito aduanero”, ni en el SIE Tránsito. Consultado con el GIT Zona Franca, informó que remitió oficio a la aduana de destino (DSA de Barranquilla), para verificar la fecha real del aviso de llegada y por tanto su finalización. Incumpliendo la obligación de la aduana de partida de efectuar seguimiento periódico a los tránsitos autorizados.
Al respecto, se observa una deficiente gestión por parte de los GIT Zona Franca en el control de los términos establecidos para la finalización de los tránsitos autorizados, así como la falta de coordinación con la Subdirección Centro de Trazabilidad Aduanera (SCTA) para el seguimiento y monitoreo de las cargas en tránsito por el TAN, dificultando la oportuna generación de alertas ante posibles riesgos en las operaciones, de acuerdo con la normatividad vigente, en su rol de vigilancia a través de las tecnologías de información.
 </t>
    </r>
  </si>
  <si>
    <t>Inadecuada aplicación de las normas y procedimientos
Ausencia de medidas de control y seguimiento a la trazabilidad de las mercancías por parte de los líderes responsables del proceso y subproceso.
Insuficiencia de controles de la matriz de riesgos de tránsito aduanero.</t>
  </si>
  <si>
    <t>Realizar sensibilización cuiatrimestralmente sobre el uso adecuado del SIE de Tránsito y el cumplimiento normativo relacionado con los registros de salida y llegada oportuna de los tránsitos aduaneros, basadas en los lineamientos de la circular 006 del 19 de mayo de 2025, para fortalecer la cultura de cumplimiento.</t>
  </si>
  <si>
    <t xml:space="preserve">
Lista de asistencia a la capacitación y material </t>
  </si>
  <si>
    <r>
      <rPr>
        <b/>
        <sz val="12"/>
        <color rgb="FF000000"/>
        <rFont val="Arial"/>
        <family val="2"/>
      </rPr>
      <t>DGA</t>
    </r>
    <r>
      <rPr>
        <sz val="12"/>
        <color rgb="FF000000"/>
        <rFont val="Arial"/>
        <family val="2"/>
      </rPr>
      <t xml:space="preserve">
Dirección de Gestión de Aduanas 
Subdirección de Operación Aduanera</t>
    </r>
  </si>
  <si>
    <t>Designar y capacitar trimestralmente a un grupo específico de tres funcionarios para el seguimiento exclusivo y trazabilidad de los tránsitos aduaneros, estableciendo roles y responsabilidades claras.</t>
  </si>
  <si>
    <t>Capacitaciones trimestrales</t>
  </si>
  <si>
    <r>
      <rPr>
        <b/>
        <sz val="12"/>
        <color rgb="FF000000"/>
        <rFont val="Arial"/>
        <family val="2"/>
      </rPr>
      <t>DGA</t>
    </r>
    <r>
      <rPr>
        <sz val="12"/>
        <color rgb="FF000000"/>
        <rFont val="Arial"/>
        <family val="2"/>
      </rPr>
      <t xml:space="preserve">
Dirección de Gestión de Aduanas 
Subdirección de Operación Aduanera
DSA de Bogotá Aeropuerto El Dorado
Dirección Seccional de Aduanas Cartagena 
Divisiones de Operación Aduanera
Grupos Internos de Trabajo Zona Franca
</t>
    </r>
  </si>
  <si>
    <t>Realizar un reporte mensual de finalización de tránsitos que no cuenten con registro correspondiente, para asegurar la actualización oportuna de la información.</t>
  </si>
  <si>
    <t>Reportes</t>
  </si>
  <si>
    <t>A1 - Capacitar a las Direcciones Seccionales - funcionarios del GIT Zona Franca sobre el SIE de Tránsito con el fin de que se realice el control a través del sistema, por alta rotación del personal, e indicar que para tránsitos manuales se debe hacer inspección aleatoria</t>
  </si>
  <si>
    <t>Deficiente aplicación de las normas.
Debilidades en los mecanismos de control ejercidos por la primera línea de defensa sobre la trazabilidad de las mercancías que ingresan a zona franca.</t>
  </si>
  <si>
    <t xml:space="preserve">Solicitar  mensualmente a traves de ROI a los Usuarios Operadores de zona franca, los FMM de ingresos extemporaneos y sus documentos soporte que no tuvieron reconocimiento para su validacion.
</t>
  </si>
  <si>
    <t>Informe Trimestral  de las validaciones de ingresos extemporáneos</t>
  </si>
  <si>
    <t>Remitir los insumos a la División de Fiscalización Aduanera si es procedente .</t>
  </si>
  <si>
    <t>Informe trimestral de insumos remitidos a la División de Fiscalización</t>
  </si>
  <si>
    <t>Capacitar  trimestralmente a los funcionarios del GIT Zona Franca sobre la verificación de los terminos de traslado de la mercancia a zona franca y la remisión de los insumos a la División de Fiscalización Aduanera y sobre los proecedimientos de competncia del grupo .</t>
  </si>
  <si>
    <t xml:space="preserve">Planilla de asistencia </t>
  </si>
  <si>
    <r>
      <rPr>
        <b/>
        <sz val="12"/>
        <color rgb="FF000000"/>
        <rFont val="Arial"/>
        <family val="2"/>
      </rPr>
      <t>DGA</t>
    </r>
    <r>
      <rPr>
        <sz val="12"/>
        <color rgb="FF000000"/>
        <rFont val="Arial"/>
        <family val="2"/>
      </rPr>
      <t xml:space="preserve">
Dirección de Gestión de Aduanas 
Subdirección de Operación Aduanera
Dirección Seccional de Aduanas Barranquilla
División de Operación Aduanera
GIT Zona Franca
</t>
    </r>
  </si>
  <si>
    <t>Inadecuada aplicación de las normas y procedimientos
Falencias en el seguimiento, monitoreo y control por parte de los líderes responsables del proceso como primera línea de defensa.
Deficiencias en la aplicación de los controles de la matriz de riesgos de zona franca.</t>
  </si>
  <si>
    <t>Verificar mensualmente la aplicación de la lista de chequeo, al porcentaje de actas definido por cada seccional, de acuerdo con su capacidad y estructura.</t>
  </si>
  <si>
    <t>Informe de verificación de actas, con base en la lista de chequeo</t>
  </si>
  <si>
    <r>
      <rPr>
        <b/>
        <sz val="12"/>
        <rFont val="Arial"/>
        <family val="2"/>
      </rPr>
      <t>DGA</t>
    </r>
    <r>
      <rPr>
        <sz val="12"/>
        <rFont val="Arial"/>
        <family val="2"/>
      </rPr>
      <t xml:space="preserve">
Dirección de Gestión de Aduanas 
Subdirección de Operación Aduanera
DSA de Bogotá Aeropuerto El Dorado
Dirección Seccional de Aduanas Cartagena 
Divisiones de Operación Aduanera
Grupos Internos de Trabajo Zona Franca</t>
    </r>
  </si>
  <si>
    <t xml:space="preserve">Desarrollar jornadas trimestrales de socialización y sensibilización con los funcionarios del GIT Zona Franca, orientadas a reforzar el conocimiento y la aplicación de los requisitos mínimos que debe tener el COA-2157 acta de hechos y el FT-COA-2647 “Registro, Seguimiento y Control de Ingresos y Salida de Mercancías, así como las estrategias para su diligenciamiento adecuado.
</t>
  </si>
  <si>
    <t xml:space="preserve">Lista de asistencia y material presentado
</t>
  </si>
  <si>
    <t>Realizar seguimiento mensual al diligenciamiento de los formatos COA-2157 acta de hechos y el FT-COA-2647 “Registro, Seguimiento y Control de Ingresos y Salida de Mercancías de la Zona Franca.</t>
  </si>
  <si>
    <t>Informe mensual de las direcciones seccionales</t>
  </si>
  <si>
    <r>
      <rPr>
        <b/>
        <sz val="12"/>
        <color rgb="FF000000"/>
        <rFont val="Arial"/>
        <family val="2"/>
      </rPr>
      <t>DGA</t>
    </r>
    <r>
      <rPr>
        <sz val="12"/>
        <color rgb="FF000000"/>
        <rFont val="Arial"/>
        <family val="2"/>
      </rPr>
      <t xml:space="preserve">
Dirección de Gestión de Aduanas 
Subdirección de Operación Aduanera
DSA de Bogotá Aeropuerto El Dorado
Dirección Seccional de Aduanas Cartagena 
Dirección Seccional de Aduanas Barranquilla
Divisiones de Operación Aduanera
Grupos Internos de Trabajo Zona Franca</t>
    </r>
  </si>
  <si>
    <r>
      <rPr>
        <b/>
        <sz val="12"/>
        <color rgb="FF000000"/>
        <rFont val="Arial"/>
        <family val="2"/>
      </rPr>
      <t xml:space="preserve">Hallazgo No. 4 - Inconsistencias en la validación del cumplimiento de las formalidades aduaneras en la ejecución de controles de ingresos y salidas de mercancías en Zona Franca. (DSA de Bogotá Aeropuerto El Dorado y Cartagena).
</t>
    </r>
    <r>
      <rPr>
        <sz val="12"/>
        <color rgb="FF000000"/>
        <rFont val="Arial"/>
        <family val="2"/>
      </rPr>
      <t>Realizadas las validaciones de los procedimientos y formatos establecidos para el cumplimiento de las formalidades aduaneras, asociadas a los ingresos y salidas de mercancías hacia o desde una zona franca, se evidenció lo siguiente:
4.1 FT-COA-2157 “Acta de Hechos”. Verificada la muestra de las actas de hechos generadas por las direcciones seccionales auditadas (130 para la DSA de Bogotá Aeropuerto el Dorado y 56 para la DSA de Cartagena) en el control aleatorio de ingresos y salidas de mercancías en zona franca, se observó lo siguiente:
a) DSA de Bogotá Aeropuerto El Dorado
• Falta de diligenciamiento del código de la operación en la zona franca (necesario para establecer el tipo de transacción y los documentos soporte a validar), en 19 actas de hechos.
• Sin firmas, observado en tres (3) actas de hechos.
• Insuficiente sustentación en la motivación, observado en 16 actas de hechos (Ver Anexo 3).
b) DSA de Cartagena
Falta de diligenciamiento del código de la operación en la zona franca (necesario para establecer el tipo de transacción y los documentos soporte a validar), observado en 45 actas de hechos (Ver Anexo 4).
4.2. FT-COA-2647 “Registro, Seguimiento y Control de Ingresos y Salida de Mercancías de la Zona Franca”. Validado el diligenciamiento de este formato en el cual se deben registrar las generalidades de los controles de ingresos y salidas de mercancías ejecutados, así como del resultado de la actuación aduanera, se evidenció lo siguiente:
a) DSA de Bogotá Aeropuerto El Dorado y Barranquilla.
Falta de diligenciamiento físico y/o digital del formato. Contrario a lo anterior, el registro, seguimiento y control de ingresos y salidas de mercancías de la zona franca, se consolida en herramientas de colaboración (Excel) propias de las direcciones seccionales identificadas como “Control Zona Franca 2024 Ingresos y Salidas”, “Control Zona Franca 2025 Ingresos y Salidas” y “Formato funciones perfilamiento”, respectivamente.
b) DSA de Cartagena
Diligenciamiento incompleto del formato. No se registra la completitud de la información sobre las operaciones de seguimiento y control de ingresos y salidas de mercancías de la zona franca, como: falta del código de la transacción evidenciado en 12 casos, sin tipo de control observado en un caso, sin tipo de movimiento de ingreso/ salida en cinco (5) casos y sin número o datos del formulario de movimiento de mercancías (FMM) en 37 casos (Ver Anexo 5).
Lo mencionado previamente, conlleva al incumplimiento de las actividades dispuestas en los procedimientos establecidos para tal fin, así como la falta de certeza de los controles operacionales o de inventarios realizados por el GIT Zona Franca, generando que se autoricen movimientos de mercancías sin el lleno de los requisitos normativos y procedimentales.</t>
    </r>
  </si>
  <si>
    <t>A1 Designar a un grupo de funcionarios para que ejerzan el control de las mercancías de origen extranjero, para verificar que ingresen dentro de los terminos legales previstos en el artículo 169 del Decreto 1165 de 2019 e informar oportunamente para tomar acciones correctivas de manera oportuna</t>
  </si>
  <si>
    <t>A2 Programar jornadas de capacitación a los funcionarios del GIT Zona Franca relativo al regimen franco y al proceso de entregas de las mercancias al deposito o zona franca</t>
  </si>
  <si>
    <t xml:space="preserve">A1 Generar una lista de chequeo para el  diligenciamiento y cargue del archivo PDF del FT-COA-2157 “Acta de Hechos” con la totalidad de los campos y de las firmas.
</t>
  </si>
  <si>
    <t>A2 Reforzar el conocimiento y la aplicación de los requisitos mínimos que debe tener el FT-COA-2157 acta de hechos y el FT-COA-2647 “Registro, Seguimiento y Control de Ingresos y Salida de Mercancías de la Zona Franca mediante la capacitación trimestral a todos los funcionarios del GIT de Zona Franca en estrategias para su diligenciamiento adecuado garantizando el cumplimiento de las normas, procedimientos y controles definidos en la matriz de riesgos de Zona Franca.</t>
  </si>
  <si>
    <t xml:space="preserve">A3 Designar a un grupo de funcionarios para que ejerzan el control sobre el correcto diligenciamiento de los formatos COA-2157 acta de hechos y el FT-COA-2647 “Registro, Seguimiento y Control de Ingresos y Salida de Mercancías de la Zona Franca </t>
  </si>
  <si>
    <t>AZF-2025-005</t>
  </si>
  <si>
    <r>
      <rPr>
        <b/>
        <sz val="12"/>
        <color rgb="FF000000"/>
        <rFont val="Arial"/>
        <family val="2"/>
      </rPr>
      <t>Hallazgo No. 5. Deficiencias en el control de las salidas temporales al TAN y reingresos de mercancías a Zona Franca. (DSA de Cartagena) (D)</t>
    </r>
    <r>
      <rPr>
        <sz val="12"/>
        <color rgb="FF000000"/>
        <rFont val="Arial"/>
        <family val="2"/>
      </rPr>
      <t xml:space="preserve">
a) Mediante la solicitud No. 26 del 26/05/2025, efectuada a través del GIT Zona Franca se requirió al usuario operador de la Zona Franca La Candelaria, el envío de los informes y reportes sobre el incumplimiento del término otorgado a los usuarios calificados para el reingreso de los bienes que salieron para procesamiento parcial, reparación, revisión o mantenimiento en el período 01/01/2024 al 28/02/2025. En respuesta suministrada con el oficio 1-48-275–549-622 del 28/05/2025, el usuario radicó el escrito No. ZFC-019274-2024-S del 27/10/2024 donde le informó al jefe del GIT Zona Franca que las mercancías amparadas en el FMM de salida 918722157 operación código 408, salieron al TAN para procesamiento parcial con fecha máxima de reingreso el 24/07/2024, excediendo el término autorizado sin haber retornado.
Frente a la evidencia del incumplimiento, se solicitó con oficio No. 36 del 03/06/2025 al GIT Zona Franca informar el trámite adelantado frente al incumplimiento de términos reportado por el usuario operador; de lo que se obtuvo respuesta con el oficio 1-48-275–549-687 del 05/06/2025 en los siguientes términos “Verificadas las bases de datos existentes en el GIT Zona Franca, no se encontraron registros de la información solicitada”. (D)
b) A través de la solicitud de información No. 20 del 13/05/2025 y alcance a solicitud No. 20 del 27/05/2025 se requirió a la jefe del GIT Zona Franca, suministrar la herramienta de control del inventario de salidas temporales al TAN para procesamiento parcial o reparación, revisión o mantenimiento de bienes de capital, de sus partes o repuestos generales, para el período objeto de auditoría. Así mismo, con el oficio No. 36 del 03/06/2025 se remitió una muestra de 20 registros de movimientos de mercancías de la Zona Franca Permanente Especial Puerto Bahía Colombia de Urabá, solicitando informar los controles ejercidos frente a las operaciones con códigos 408, 409, 420 y 426, de lo que entregaron respuestas con los oficios 1-48-275–549-589 del 21/05/2025, sin número del 04/06/2025 y 1-48-275-549-687 del 05/06/2025, en los siguientes términos “Verificando la solicitud realizada y las bases de datos existentes en el GIT Zona Franca, no se encontraron registros de esta información”. (D)
De los casos anteriores, se concluye que el GIT Zona Franca no realizó las acciones necesarias que permitieran determinar la presunta responsabilidad en el ingreso extemporáneo de la mercancía amparada con el FMM de salida 918722157, como tampoco, efectuó controles ni supervisión a las operaciones de salidas temporales al TAN para procesamiento parcial.</t>
    </r>
  </si>
  <si>
    <t>Deficiencias en el seguimiento, monitoreo y control por parte de los líderes responsables del proceso y subproceso y en la aplicación de los controles establecidos en la matriz de riesgos de Zona Franca.</t>
  </si>
  <si>
    <t>Diseñar y desarrollar la herramienta de control para el seguimiento de salidas temporales al TAN y reingresos de mercancías, asegurando que sea funcional y accesible para los responsables del proceso.</t>
  </si>
  <si>
    <t xml:space="preserve">Documento con diseño de la herramienta
</t>
  </si>
  <si>
    <r>
      <rPr>
        <b/>
        <sz val="12"/>
        <color rgb="FF000000"/>
        <rFont val="Arial"/>
        <family val="2"/>
      </rPr>
      <t>DGA</t>
    </r>
    <r>
      <rPr>
        <sz val="12"/>
        <color rgb="FF000000"/>
        <rFont val="Arial"/>
        <family val="2"/>
      </rPr>
      <t xml:space="preserve">
Dirección de Gestión de Aduanas 
Subdirección de Operación Aduanera 
Dirección Seccional de Aduanas de Cartagena 
División de la Operación Aduanera
GIT Zona Franca</t>
    </r>
  </si>
  <si>
    <t>Implementar la herramienta de control para el monitoreo de salidas y reingresos de mercancías, asegurando que se utilice adecuadamente por todos los responsables del GIT Zona Franca.</t>
  </si>
  <si>
    <t>Informe de implementación</t>
  </si>
  <si>
    <t>Auditoría a la Operación en Zona Franca 
H5
AZF-2025-005</t>
  </si>
  <si>
    <r>
      <rPr>
        <b/>
        <sz val="12"/>
        <color rgb="FF000000"/>
        <rFont val="Arial"/>
        <family val="2"/>
      </rPr>
      <t xml:space="preserve">Hallazgo No. 6. Deficiencias en el módulo de consulta de movimiento de mercancías en Zona Franca. (Subdirección de Operación Aduanera y Dirección de Gestión de Innovación y Tecnología)
</t>
    </r>
    <r>
      <rPr>
        <sz val="12"/>
        <color rgb="FF000000"/>
        <rFont val="Arial"/>
        <family val="2"/>
      </rPr>
      <t xml:space="preserve">
Verificada la funcionalidad de los servicios de interoperabilidad de la DIAN aplicables a la operación en zona franca (en particular, el módulo de consulta de FMM y el acceso a los inventarios reportados por los usuarios operadores) se identificaron limitaciones técnicas y funcionales que comprometen la trazabilidad, la validación documental y el ejercicio efectivo del control aduanero, así:
</t>
    </r>
    <r>
      <rPr>
        <b/>
        <sz val="12"/>
        <color rgb="FF000000"/>
        <rFont val="Arial"/>
        <family val="2"/>
      </rPr>
      <t>a)</t>
    </r>
    <r>
      <rPr>
        <sz val="12"/>
        <color rgb="FF000000"/>
        <rFont val="Arial"/>
        <family val="2"/>
      </rPr>
      <t xml:space="preserve"> El módulo no permite establecer una vinculación estructurada entre los formularios registrados, los documentos de transporte ni certificados de integración. Esta ausencia de integración impide reconstruir de manera íntegra y confiable el ciclo operativo de ingreso, permanencia y salida de la mercancía, debilitando la verificación técnica y documental exigida por la normativa vigente para garantizar un control aduanero oportuno y eficaz.
</t>
    </r>
    <r>
      <rPr>
        <b/>
        <sz val="12"/>
        <color rgb="FF000000"/>
        <rFont val="Arial"/>
        <family val="2"/>
      </rPr>
      <t>b)</t>
    </r>
    <r>
      <rPr>
        <sz val="12"/>
        <color rgb="FF000000"/>
        <rFont val="Arial"/>
        <family val="2"/>
      </rPr>
      <t xml:space="preserve"> El sistema restringe la consulta de información a rangos de fechas limitados y presenta dificultades técnicas para generar reportes cuando se requieren periodos amplios de análisis. Esta situación limita el acceso a información histórica, dificulta la fiscalización de operaciones con ciclos largos de transformación o almacenamiento y restringe la detección de patrones de riesgo. Es importante señalar que las mercancías bajo el régimen de zona franca no tienen límite temporal de permanencia, lo que exige capacidades robustas de búsqueda extendida, trazabilidad consolidada y consulta eficiente de registros históricos.
</t>
    </r>
    <r>
      <rPr>
        <b/>
        <sz val="12"/>
        <color rgb="FF000000"/>
        <rFont val="Arial"/>
        <family val="2"/>
      </rPr>
      <t xml:space="preserve">c) </t>
    </r>
    <r>
      <rPr>
        <sz val="12"/>
        <color rgb="FF000000"/>
        <rFont val="Arial"/>
        <family val="2"/>
      </rPr>
      <t>La información accesible a través de los servicios de interoperabilidad es limitada en comparación con la que ofrecen los sistemas propios de los usuarios operadores. En la práctica, los funcionarios deben acceder a plataformas externas (sistemas de los usuarios operadores de zona franca) para consultar detalles específicos de las operaciones, lo que genera una dependencia de permisos otorgados por dichos usuarios y restringe el acceso autónomo, completo y oportuno a la información requerida para el ejercicio del control institucional.</t>
    </r>
  </si>
  <si>
    <t>Falencias en el seguimiento, monitoreo y control por parte de los líderes responsables del proceso y subproceso:
Deficiencias en la aplicación de los controles establecidos en la matriz de riesgos de Zona Franca.</t>
  </si>
  <si>
    <t>A1.  Desarrollar e implementar una herramienta de control para el monitoreo y seguimiento de las salidas temporales al TAN y reingresos de mercancías, con el fin de asegurar el cumplimiento de los plazos establecidos, mejorar el control y remitir los insumos de manera oportuna a Fiscalización. Incluir un seguimiento de los reingresos y salidas temporales de mercancías de los años 2022, 2023 y 2024 que aún no han sido controlados.</t>
  </si>
  <si>
    <t>A1 - DGIT - SOA
Iniciar el desarrollo de la solución tecnológica.</t>
  </si>
  <si>
    <t>A2 - DGIT - SOA
Iniciar la implementación de la solución tecnológica</t>
  </si>
  <si>
    <t>A3 - DGIT - SOA
Poner en  producción la solución tecnológica</t>
  </si>
  <si>
    <r>
      <rPr>
        <b/>
        <sz val="12"/>
        <color rgb="FF000000"/>
        <rFont val="Arial"/>
        <family val="2"/>
      </rPr>
      <t>DGA</t>
    </r>
    <r>
      <rPr>
        <sz val="12"/>
        <color rgb="FF000000"/>
        <rFont val="Arial"/>
        <family val="2"/>
      </rPr>
      <t xml:space="preserve">
Dirección de Gestión de Aduanas
Subdirección de Operación Aduanera
Dirección de Gestión de Innovación y Tecnología
Subdirección de Innovación y Proyectos
Subdirección de Soluciones y Desarrollo</t>
    </r>
  </si>
  <si>
    <r>
      <rPr>
        <b/>
        <sz val="12"/>
        <color rgb="FF000000"/>
        <rFont val="Arial"/>
        <family val="2"/>
      </rPr>
      <t xml:space="preserve">Hallazgo No. 7. Fallas recurrentes en la disponibilidad de servicios de interoperabilidad (Subdirección de Operación Aduanera y Dirección de Gestión de Innovación y Tecnología)
</t>
    </r>
    <r>
      <rPr>
        <sz val="12"/>
        <color rgb="FF000000"/>
        <rFont val="Arial"/>
        <family val="2"/>
      </rPr>
      <t xml:space="preserve">
El análisis de requerimientos y reporte de incidentes registrados en la herramienta Aranda, relacionados con zona franca, evidenció una concentración de registros asociados a intermitencias, errores de autenticación, caídas y bloqueos en servicios de interoperabilidad como la recepción de FMM y consulta de planillas de envío. Se identificaron casos de errores con respuesta tipo 401 (no autorizado), casos con mensajes de error relacionados con falta de autenticación (“The request requires user authentication”) y casos en los que se solicitó intervención para restablecimiento de servicios o reconfiguración de accesos. Estas fallas pueden afectar la trazabilidad, interrumpir flujos operativos e impactar en la capacidad operativa.
Adicionalmente, se identificó la ausencia de un registro exclusivo de indisponibilidades asociadas a los servicios de interoperabilidad de zonas francas, lo que dificulta hacer seguimiento histórico de fallas, medición de oportunidad en la respuesta a incidentes e implementación de acciones preventivas o correctivas.</t>
    </r>
  </si>
  <si>
    <t>Fallas reiteradas en la disponibilidad de los servicios e inexistencia de un sistema consolidado de trazabilidad de incidentes.</t>
  </si>
  <si>
    <t xml:space="preserve">Se realizará la revisión de los errores reportados por los usuarios aduaneros para realizar las acciones pertinentes en cada caso </t>
  </si>
  <si>
    <t xml:space="preserve">Informe trimestral </t>
  </si>
  <si>
    <t xml:space="preserve">Se realizará consulta en las bases de datos para tener métricas de la operación mensual de todos los usuarios aduaneros.
</t>
  </si>
  <si>
    <r>
      <rPr>
        <b/>
        <sz val="12"/>
        <color rgb="FF000000"/>
        <rFont val="Arial"/>
        <family val="2"/>
      </rPr>
      <t>A1 - DGIT - SOA</t>
    </r>
    <r>
      <rPr>
        <sz val="12"/>
        <color rgb="FF000000"/>
        <rFont val="Arial"/>
        <family val="2"/>
      </rPr>
      <t xml:space="preserve">
Realizar el monitoreo de los incidentes reportados por los usuarios aduaneros en la herramienta Aranda para determinar causa raiz y acciones a realizar en cada caso </t>
    </r>
  </si>
  <si>
    <r>
      <rPr>
        <b/>
        <sz val="12"/>
        <color rgb="FF000000"/>
        <rFont val="Arial"/>
        <family val="2"/>
      </rPr>
      <t>A2 - DGIT - SOA</t>
    </r>
    <r>
      <rPr>
        <sz val="12"/>
        <color rgb="FF000000"/>
        <rFont val="Arial"/>
        <family val="2"/>
      </rPr>
      <t xml:space="preserve">
Realizar el monitoreo mensual de los tramites y operaciones realizadas en todo el país parte de los usuarios de operación de zonas francas </t>
    </r>
  </si>
  <si>
    <t>Auditoría a la Operación en Zona Franca 
H7
AZF-2025-005</t>
  </si>
  <si>
    <t>Inadecuada aplicación de las normas y procedimientos
Falencias en el seguimiento, monitoreo y control por parte de los líderes responsables del proceso y subproceso
Deficiencias en la aplicación de los controles de la matriz de riesgos de Zona Franca.</t>
  </si>
  <si>
    <t xml:space="preserve">Realizar capacitación semestral a los Grupos Internos de Trabajo de Zona Franca de las Direcciones Seccionales sobre la aplicación del procedimiento PR-COA-0209 V3 “Selección del tipo de control a realizar en la operatividad de las zonas francas”
</t>
  </si>
  <si>
    <t xml:space="preserve">Lista de asistencia 
</t>
  </si>
  <si>
    <t>Ejecutar las actividades definidas en  la planeacion y recoleccion de los datos estadisticos de las operaciones de las zonas francasde la DSA, a fin de ejercer  controles operacionales por tipo de usuarios y tipo de mercancias</t>
  </si>
  <si>
    <t>Informe trimestral</t>
  </si>
  <si>
    <t xml:space="preserve">Realizar mesas de trabajo con base en el informe trimestral de ejecución de la planeación, para efectuar la retroalimentación trimestral del GIT Zona Franca de la efectividad de la planificación mensual y sus controles .
</t>
  </si>
  <si>
    <t>Informe de retroalimentación y ajustes</t>
  </si>
  <si>
    <r>
      <rPr>
        <b/>
        <sz val="12"/>
        <color rgb="FF000000"/>
        <rFont val="Arial"/>
        <family val="2"/>
      </rPr>
      <t>DGA</t>
    </r>
    <r>
      <rPr>
        <sz val="12"/>
        <color rgb="FF000000"/>
        <rFont val="Arial"/>
        <family val="2"/>
      </rPr>
      <t xml:space="preserve">
Dirección de Gestión de Aduanas 
Subdirección de Operación Aduanera
DSA de Bogotá Aeropuerto El Dorado
División de Operación Aduanera
 GIT Zona Franca
Dirección Seccional de Aduanas Cartagena 
División de Operación Aduanera
 GIT Zona Franca
Dirección Seccional de Aduanas Barranquilla
División de Operación Aduanera
 GIT Zona Franca</t>
    </r>
  </si>
  <si>
    <t xml:space="preserve">Realizar acercamiento a las DSA - GIT Zona franca mediante 4 mesas de trabajo, para realizar una retroalimentación de la efectividad de los procedimientos PR-COA-0209, PR-COA-0208 y PR-COA-0211, y su aplicación, con el fin de unificar  criterios, realizar mejoras  y documentar una actualización a los mismos.
</t>
  </si>
  <si>
    <t>Actas de mesas de trabajo</t>
  </si>
  <si>
    <t>Documento final con los resultados de las mesas de trabajo.</t>
  </si>
  <si>
    <t>A1 -Realizar capacitación  a los Grupos Internos de Trabajo de Zona Franca de las Direcciones Seccionales de Aduanas con el fin de reforzar la aplicación del procedimiento PR-COA-0209 V3 “Selección del tipo de control a realizar en la operatividad de las zonas francas” y recordar: Asignar funcionarios del grupo de Zonas Francas que realicen cruces y verificación de información y diligenciar los formatos del procedimiento, asi como dejar trazabilidad para control de la gestión.</t>
  </si>
  <si>
    <t>A2  - Definir y aplicar de acuerdo con la estructura y capacidad operativa, la planeación de  los controles del GIT Zona Franca según lo establecido en el PR-COA-0209</t>
  </si>
  <si>
    <t>A3 Verificar la efectividad de la planificación  y controles y realizar los ajustes del caso</t>
  </si>
  <si>
    <t>A4  Realizar 4 mesas de trabajo para revisar los  procedimientos PR-COA-0209, PR-COA-0208 y PR-COA-0211, con el propósito de verificar y documentar su actualización de ser necesario, de manera que se ajusten a las realidades operativas  de los GIT Zona Franca. 
.</t>
  </si>
  <si>
    <r>
      <rPr>
        <b/>
        <sz val="12"/>
        <color rgb="FF000000"/>
        <rFont val="Arial"/>
        <family val="2"/>
      </rPr>
      <t xml:space="preserve">Hallazgo No. 8. Omisión de la selección de controles a las operaciones de zonas francas (DSA de Bogotá Aeropuerto El Dorado, Cartagena y Barranquilla)
</t>
    </r>
    <r>
      <rPr>
        <sz val="12"/>
        <color rgb="FF000000"/>
        <rFont val="Arial"/>
        <family val="2"/>
      </rPr>
      <t xml:space="preserve">
Analizadas las respuestas suministradas a las solicitudes de información allegadas por las direcciones seccionales de aduanas auditadas y relacionadas con el registro de los controles efectuados en las zonas francas de su respectiva jurisdicción para el periodo de auditoría y a las entrevistas realizadas a los diferentes funcionarios de los GIT Zona Franca, se pudo determinar la inobservancia del procedimiento PR-COA-0209 V3 “Selección del tipo de control a realizar en la operatividad de las zonas francas”, por cuanto no se evidencia una planeación previa (mensual o por eventos puntuales) a la ejecución de los controles operacionales, recaudo y cruces de información, análisis y criterios para la selección de la muestra de los usuarios calificados a quienes se debe realizar control, así como la inclusión del análisis de la información en el formato FT-COA-2157 “Acta de Hechos” cuyo propósito es proporcionar evidencia, documentación y registro de hechos como aspecto fundamental en la investigación y su respectivo archivo.
(Ver informe  pág., 13 - Tabla 11.  Presencia institucional en Zonas Francas)
</t>
    </r>
  </si>
  <si>
    <r>
      <rPr>
        <b/>
        <sz val="12"/>
        <color rgb="FF000000"/>
        <rFont val="Arial"/>
        <family val="2"/>
      </rPr>
      <t xml:space="preserve">Hallazgo No. 9. Omisión del control de inventarios de mercancías a los Usuarios Operadores y Usuarios Calificados de las Zonas Francas (DSA Bogotá Aeropuerto El Dorado y Cartagena)
</t>
    </r>
    <r>
      <rPr>
        <sz val="12"/>
        <color rgb="FF000000"/>
        <rFont val="Arial"/>
        <family val="2"/>
      </rPr>
      <t xml:space="preserve">
El procedimiento PR-COA-0211 V3 “Control de inventarios en zona franca” tiene como objetivo verificar los inventarios de mercancías dentro de las zonas francas para controlar sus operaciones de comercio exterior, para esto, establece actividades de planeación y ejecución necesarias para la realización de visitas de control a los usuarios operadores y a los usuarios calificados, las cuales deben quedar soportadas documentalmente y archivadas para consulta de los organismos de control y las áreas de la Entidad cuando se requieran.
Conforme al procedimiento, dentro de la primera etapa, las áreas involucradas deben realizar reuniones de coordinación de visitas; jornadas de capacitación a los funcionarios que realizarán los controles y solicitudes de información a usuarios operadores respecto de las autorizaciones de salidas temporales de mercancías al TAN y del estado de los inventarios, con el fin de realizar cruces de información con los sistemas MUISCA y SYGA, y a partir de esos resultados, adelantar la ejecución de las visitas de control.
Teniendo en cuenta lo anterior, se encontraron deficiencias o falta de aplicación de este procedimiento en los diferentes lugares administrativos así:
</t>
    </r>
    <r>
      <rPr>
        <b/>
        <sz val="12"/>
        <color rgb="FF000000"/>
        <rFont val="Arial"/>
        <family val="2"/>
      </rPr>
      <t xml:space="preserve">a) DSA de Bogotá Aeropuerto El Dorado
</t>
    </r>
    <r>
      <rPr>
        <sz val="12"/>
        <color rgb="FF000000"/>
        <rFont val="Arial"/>
        <family val="2"/>
      </rPr>
      <t xml:space="preserve">
Se observó de acuerdo con la información suministrada por el GIT Zona Franca la realización de 584 acciones de control a los ocho (8) usuarios calificados seleccionados de las Zonas Francas Bogotá e Intexzona durante el periodo auditado, de las cuales 11 corresponden a operaciones de “inventarios”. En revisión aleatoria a las actas de hechos Nos. 1960, 1751 y 1319 de 2024, se evidenció que las actas 1960 y 1319 de 2024 se relacionan con trámites de inventarios relacionados con el proceso de aprehensiones o de control de ingreso de mercancías, denotando deficiencias en la aplicación del procedimiento PR-COA-0211 al no contarse con los soportes de las etapas de planeación y ejecución de las actividades de verificación de movimiento de mercancías de que trata el procedimiento.
Adicionalmente, al solicitar los soportes documentales de las acciones de control de inventarios realizados durante la anualidad 2024 a través de la solicitud No. 22, no se aportó evidencia al respecto.
</t>
    </r>
    <r>
      <rPr>
        <b/>
        <sz val="12"/>
        <color rgb="FF000000"/>
        <rFont val="Arial"/>
        <family val="2"/>
      </rPr>
      <t xml:space="preserve">b) DSA de Cartagena
</t>
    </r>
    <r>
      <rPr>
        <sz val="12"/>
        <color rgb="FF000000"/>
        <rFont val="Arial"/>
        <family val="2"/>
      </rPr>
      <t xml:space="preserve">
De una muestra de 56 actas de hechos realizadas por el GIT Zona Franca en el periodo auditado, se observó que 16 de ellas señalan el tipo de control de “inventarios”, sin embargo, al verificar el contenido de las actas de hechos Nos. 3 de 2024 y 23, 27, 28, 35, 37, 39, 44, 50, 51, 64, 69, 70, 106, 109 y 135 de 2025 se evidenció que las acciones ejecutadas no corresponden con las actividades determinadas en el Procedimiento PR-COA-0211.
A esta conclusión se arribó luego del cotejo de los soportes documentales cargados en SharePoint y las entrevistas realizadas a los funcionarios del GIT con los requerimientos particulares del procedimiento de control de inventarios frente a las etapas de planeación y ejecución, lo que implica la falta de aplicación del mencionado procedimiento.</t>
    </r>
  </si>
  <si>
    <t>Inadecuada aplicación de las normas y procedimientos.
Falencias en el seguimiento, monitoreo y control por parte de la primera y segunda línea de defensa relacionadas con el proceso auditado.
Deficiencias en la aplicación de los controles de la matriz de riesgos de zona franca.</t>
  </si>
  <si>
    <t xml:space="preserve">Realizar capacitación semestral a los Grupos Internos de Trabajo de Zona Franca de las Direcciones seccionales sobre la aplicación del procedimiento PR-COA-0211 V3 “Control de inventarios en zona franca”
</t>
  </si>
  <si>
    <t>Definir y desarrollar la herramienta de control para el  registro y seguimiento de actividades de planeación y ejecución de las actividades de verificación de movimiento de mercancías en zona franca, de acuerdo con las características propias de la Dirección Seccional.</t>
  </si>
  <si>
    <t xml:space="preserve">Documento con diseño y características  de la herramienta
</t>
  </si>
  <si>
    <t>A2 Diseñar e implementar una herramienta que permita  mantener el registro y seguimiento de actividades de planeación y ejecución de las actividades de verificación de movimiento de mercancías en zona franca, conforme al procedimiento PR-COA-0211 V3 como mecanismo de mejora continua y control interno.</t>
  </si>
  <si>
    <r>
      <t>A1 Realizar capacitación  a los GIT ZF en el procedimiento PR-COA-0211 V3 “Control de inventarios en zona franca”</t>
    </r>
    <r>
      <rPr>
        <sz val="12"/>
        <rFont val="Arial"/>
        <family val="2"/>
      </rPr>
      <t xml:space="preserve"> y recordar que deben a</t>
    </r>
    <r>
      <rPr>
        <sz val="12"/>
        <color rgb="FF000000"/>
        <rFont val="Arial"/>
        <family val="2"/>
      </rPr>
      <t>signar funcionarios del grupo de Zonas Francas que realicen cruces y verificación de información y diligenciar los formatos del procedimiento, así como dejar trazabilidad para control de la gestión y ajuste a inventarios</t>
    </r>
  </si>
  <si>
    <r>
      <rPr>
        <b/>
        <sz val="12"/>
        <color rgb="FF000000"/>
        <rFont val="Arial"/>
        <family val="2"/>
      </rPr>
      <t xml:space="preserve">Hallazgo No. 10. Zonas Francas sin controles operacionales y de inventarios. (DSA de Bogotá Aeropuerto El Dorado, Cartagena y Barranquilla)
</t>
    </r>
    <r>
      <rPr>
        <sz val="12"/>
        <color rgb="FF000000"/>
        <rFont val="Arial"/>
        <family val="2"/>
      </rPr>
      <t xml:space="preserve">
Al analizar las cifras del año 2024 y los meses de enero y febrero de 2025, relacionadas con las acciones de control sobre las operaciones de ingreso y salida de mercancías en las zonas francas, así como el control de inventarios realizado por las direcciones seccionales auditadas, se evidenció que los GIT Zona Franca concentran sus actividades en el 42 % de las zonas francas bajo su jurisdicción. En contraste, en el 58% restante no se identificaron actuaciones dirigidas a los usuarios operadores y usuarios calificados, lo que representa ausencia de cobertura de las funciones de vigilancia y control asignadas a los GIT para estas zonas francas.
</t>
    </r>
  </si>
  <si>
    <t>Inadecuada aplicación de las normas y procedimientos
Falencias en el seguimiento, monitoreo y control por parte de la primera y segunda línea de defensa del proceso auditado
Deficiencias en la aplicación de los controles de la matriz de riesgos de zona franca.</t>
  </si>
  <si>
    <t xml:space="preserve">Realizar cronograma mensual de visitas a zonas francas, priorizando aquellas que no hayan sido objeto de acciones de control por parte de la DIAN.
</t>
  </si>
  <si>
    <t>Cronograma de visitas a zonas francas</t>
  </si>
  <si>
    <t>Socializar cronograma de visitas a zonas francas con los funcionarios asignados, dando las instrucciones para su ejecución</t>
  </si>
  <si>
    <t>Acta de reunión de socialización</t>
  </si>
  <si>
    <r>
      <t>Realizar seguimientos trimestrales al cumplimiento del crono</t>
    </r>
    <r>
      <rPr>
        <sz val="12"/>
        <rFont val="Arial"/>
        <family val="2"/>
      </rPr>
      <t>gra</t>
    </r>
    <r>
      <rPr>
        <sz val="12"/>
        <color rgb="FF000000"/>
        <rFont val="Arial"/>
        <family val="2"/>
      </rPr>
      <t>ma de visitas mediante un informe de resultados</t>
    </r>
  </si>
  <si>
    <r>
      <rPr>
        <b/>
        <sz val="12"/>
        <color rgb="FF000000"/>
        <rFont val="Arial"/>
        <family val="2"/>
      </rPr>
      <t xml:space="preserve">A1 </t>
    </r>
    <r>
      <rPr>
        <sz val="12"/>
        <color rgb="FF000000"/>
        <rFont val="Arial"/>
        <family val="2"/>
      </rPr>
      <t>Generar cronograma mensual  para visita a zonas francas en cada Seccional, indicando criterios como distancia, movimiento de operaciones, funcionarios en GIT ZF, con el fin de que no quede ninguna sin vigilancia y dejar constancia de las acciones a realizar en cada una en cuanto a Controles de inventarios, así como entradas y salidas de mercancías.</t>
    </r>
  </si>
  <si>
    <r>
      <rPr>
        <b/>
        <sz val="12"/>
        <color rgb="FF000000"/>
        <rFont val="Arial"/>
        <family val="2"/>
      </rPr>
      <t>Hallazgo No. 11. Deficiencias en la organización de unidades documentales, gestión de espacios físicos para la custodia de los archivos y transferencias documentales (DSA de Cartagena)</t>
    </r>
    <r>
      <rPr>
        <sz val="12"/>
        <color rgb="FF000000"/>
        <rFont val="Arial"/>
        <family val="2"/>
      </rPr>
      <t xml:space="preserve">
En la Zona Franca Permanente Industrial de Bienes y Servicios de Cartagena (Manga) y la Zona Franca Industrial de Bienes y Servicios La Candelaria, en cuyas instalaciones se encuentran espacios dispuestos por el usuario operador para la DIAN, se evidenció la existencia de unidades documentales (actas de hechos) almacenadas en cajas sin tapa, deformadas, desorganizadas o en el suelo, con riesgo de que sufran daños o pérdidas.
Así mismo, de acuerdo con la información recibida el 22/05/2025 en desarrollo de la visita, la última transferencia documental de archivo de gestión fue en abril de 2025 y correspondió a las actas de hechos del año 2019, encontrándose inoportunidad en el término de remisión al archivo central.</t>
    </r>
  </si>
  <si>
    <t>Deficiencias en la aplicación de técnicas de archivo.
Deficiencias en los lineamientos de gestión documental, tablas de retención documental.
Falencias en el registro y control de los documentos.</t>
  </si>
  <si>
    <t>Revisar anualmente las tablas de retención documental para garantizar su cumplimiento con las normativas vigentes.</t>
  </si>
  <si>
    <t>Informe de Tablas de retención documental revisadas</t>
  </si>
  <si>
    <r>
      <rPr>
        <b/>
        <sz val="12"/>
        <color rgb="FF000000"/>
        <rFont val="Arial"/>
        <family val="2"/>
      </rPr>
      <t>DGA</t>
    </r>
    <r>
      <rPr>
        <sz val="12"/>
        <color rgb="FF000000"/>
        <rFont val="Arial"/>
        <family val="2"/>
      </rPr>
      <t xml:space="preserve">
Dirección de Gestión de Aduanas 
Subdirección de Operación Aduanera 
Dirección Seccional de Aduanas Cartagena 
División de la Operación Aduanera
GIT Zona Franca</t>
    </r>
  </si>
  <si>
    <t>Organizar y remitir mensualmente las cajas faltantes al archivo central, según lo indicado en las tablas de retención documental.</t>
  </si>
  <si>
    <t>Informe de cajas de archivo enviadas al archivo central</t>
  </si>
  <si>
    <t>Adecuar los espacios en las zonas francas para el correcto almacenamiento de los archivos físicos, garantizando su accesibilidad y conservación.</t>
  </si>
  <si>
    <t>Informe de espacios adecuados</t>
  </si>
  <si>
    <t>A1 Revisar para mejorar las técnicas de archivo, asegurando su correcta ejecución y alineación con las necesidades operativas, para optimizar la gestión documental en las zonas francas.</t>
  </si>
  <si>
    <r>
      <rPr>
        <b/>
        <sz val="12"/>
        <color rgb="FF000000"/>
        <rFont val="Arial"/>
        <family val="2"/>
      </rPr>
      <t xml:space="preserve">Hallazgo No. 12. Inconsistencia, falta de uniformidad y seguridad en el registro de datos en las herramientas de control. (DSA de Bogotá Aeropuerto El Dorado, de Barranquilla y de Cartagena)
</t>
    </r>
    <r>
      <rPr>
        <sz val="12"/>
        <color rgb="FF000000"/>
        <rFont val="Arial"/>
        <family val="2"/>
      </rPr>
      <t xml:space="preserve">
Verificada la información y documentación remitida por los GIT Zona Franca de las DSA de Bogotá Aeropuerto El Dorado y Barranquilla, así como de las actividades del ejercicio auditor, se observaron deficiencias en el diligenciamiento, manejo y seguridad de la información de las hojas de cálculo de control con que cuentan estos GIT que afectan su gestión, así:
</t>
    </r>
    <r>
      <rPr>
        <b/>
        <sz val="12"/>
        <color rgb="FF000000"/>
        <rFont val="Arial"/>
        <family val="2"/>
      </rPr>
      <t xml:space="preserve">a) DSA de Bogotá Aeropuerto El Dorado
</t>
    </r>
    <r>
      <rPr>
        <sz val="12"/>
        <color rgb="FF000000"/>
        <rFont val="Arial"/>
        <family val="2"/>
      </rPr>
      <t xml:space="preserve">
1. De una muestra seleccionada de 40 solicitudes remitidas para análisis fisicoquímico y clasificación arancelaria dentro del periodo auditado, se observó que en la hoja de cálculo “consolidado muestras ZF 2024-2025-Feb”, obra el registro de 10 solicitudes que contaban con respuesta de la Subdirección de Laboratorio Aduanero y ninguna con respuesta de la Subdirección Técnica Aduanera.
Al realizarse el cruce de los datos, del mencionado archivo Excel con las respuestas allegadas por la Subdirección de Laboratorio Aduanero y la Subdirección Técnica Aduanera a las solicitudes Nos. 38 y 40 respectivamente, se observó la desactualización del archivo de control, pues, 12 de las mismas ya cuentan con la correspondiente respuesta de las dos Subdirecciones, por lo que se observa la falta de rigurosidad, completitud y actualización de la información en el archivo, lo que dificulta las acciones de control o seguimiento sobre subpartidas declaradas por los usuarios aduaneros.
2. En la hoja de cálculo “14 y 15 salidas temporales_ versión def” el GIT Zona Franca lleva el control de las salidas temporales al TAN de mercancías o bienes de capital autorizadas por los usuarios operadores de las zonas francas para recibir reparación o mantenimiento, o procesamientos parciales. En este archivo se observan en total 349 autorizaciones de las cuales 159 salieron para recibir procesamientos parciales y 190 para reparaciones o mantenimientos.
El equipo auditor observó la falta de completitud e integridad de la información, pues hay: celdas sin diligenciar; falta de uniformidad en formato de fechas; incoherencias entre la fecha de aprobación de salida y la fecha de reingreso e inconsistencias entre la fecha máxima de ingreso registrada y el mes de reingreso diligenciado. Estos aspectos denotan la falta de confiabilidad y calidad de la información, que no le permiten al GIT Zona Franca adelantar un adecuado control y seguimiento de las mercancías y bienes de capital que salen temporalmente al TAN.
</t>
    </r>
    <r>
      <rPr>
        <b/>
        <sz val="12"/>
        <color rgb="FF000000"/>
        <rFont val="Arial"/>
        <family val="2"/>
      </rPr>
      <t xml:space="preserve">b) DSA de Barranquilla
</t>
    </r>
    <r>
      <rPr>
        <sz val="12"/>
        <color rgb="FF000000"/>
        <rFont val="Arial"/>
        <family val="2"/>
      </rPr>
      <t xml:space="preserve">
En el documento “10. Formato asignación perfilamientos” entregado en respuesta a la solicitud No. 31, se evidencian 2.539 registros de actuaciones de control adelantadas por el GIT Zona Franca en el periodo auditado; en el archivo se observaron celdas sin diligenciar en las columnas denominadas ingreso/salida; No. Auto; No. Acta; fecha acta; código de operación, entre otras, lo que refleja una herramienta de control incompleta que no garantiza la confiabilidad y calidad de la información y que por tanto no permite realizar un adecuado control y seguimiento de las actuaciones adelantadas.
</t>
    </r>
    <r>
      <rPr>
        <b/>
        <sz val="12"/>
        <color rgb="FF000000"/>
        <rFont val="Arial"/>
        <family val="2"/>
      </rPr>
      <t xml:space="preserve">c) DSA de Bogotá Aeropuerto El Dorado, Barranquilla y Cartagena
</t>
    </r>
    <r>
      <rPr>
        <sz val="12"/>
        <color rgb="FF000000"/>
        <rFont val="Arial"/>
        <family val="2"/>
      </rPr>
      <t xml:space="preserve">
En el formato FT-COA-2647 “Registro, Seguimiento y Control de Ingresos y Salida de Mercancías de la Zona Franca” y las hojas de cálculo utilizadas por los GIT Zona Franca, se evidencian debilidades en los controles del procedimiento pues se utilizan formatos en Excel para el registro y gestión de información, lo que incrementa la exposición a riesgos de seguridad digital por no garantizar mecanismos adecuados de trazabilidad, validación y control de accesos.</t>
    </r>
  </si>
  <si>
    <t>Falencias en el seguimiento, monitoreo y control por parte de la primera y segunda línea de defensa relacionadas con el proceso auditado.
Deficiencias en la aplicación de los controles de la matriz de riesgos de zona franca.</t>
  </si>
  <si>
    <t>Desarrollar cuatro mesas de trabajo con las DSA - GIT Zona Franca para revisar la aplicación y efectividad de los formatos de los procedimientos PR-COA-0209, PR-COA-0208 y PR-COA-0211, con miras a unificar criterios, fortalecer procesos y actualizar la documentación según las necesidades identificadas.</t>
  </si>
  <si>
    <t>Ajustar los formatos de los procedimientos  PR-COA-0209, PR-COA-0208 y PR-COA-0211 con base en las actas de las mesas de trabajo de revisión de los mismos.</t>
  </si>
  <si>
    <t>Correo a la Subdirección de Procesos solicitando el ajuste de los formatos</t>
  </si>
  <si>
    <t>Designar y capacitar trimestralmente a un grupo específico de tres funcionarios responsables de verificar la información registrada en las hojas de cálculo utilizadas para el control de las operaciones de la Zona Franca, mientras se implementa un SIE unificado.</t>
  </si>
  <si>
    <t>Generar un reporte mensual de inconsistencias, con el fin de apoyar el mejoramiento continuo del proceso y garantizar la actualización oportuna y correcta de la información.</t>
  </si>
  <si>
    <t>A1  Realizar 4 mesas de trabajo para revisar los  formatos asociados a los procedimientos PR-COA-0209, PR-COA-0208 y PR-COA-0211, con el propósito de verificar las razones por las que no es posible llevar un control efectivo y unificado y documentar su actualización de ser necesario, de manera que se ajusten a las realidades operativas  de los GIT Zona Franca y se utilicen de manera unificada. 
.</t>
  </si>
  <si>
    <t xml:space="preserve">A2 Estandarizar y ajustar los formatos de los procedimientos  PR-COA-0209, PR-COA-0208 y PR-COA-0211 utilizados por los Grupos de Trabajo de Zona Franca de las seccionales, con el fin de garantizar un control operativo eficiente, unificado y libre de errores, evitando discrepancias en la información y fortaleciendo la gestión en las zonas francas
</t>
  </si>
  <si>
    <t>A3 Asignar un grupo de tres funcionarios para la verificación mensual de la información diligenciada en las hojas de cálculo utilizadas para el control de la operaciones de la Zona Franca, entre tanto se cuenta con un SIE unificado</t>
  </si>
  <si>
    <r>
      <rPr>
        <b/>
        <sz val="12"/>
        <color rgb="FF000000"/>
        <rFont val="Arial"/>
        <family val="2"/>
      </rPr>
      <t>DGA</t>
    </r>
    <r>
      <rPr>
        <sz val="12"/>
        <color rgb="FF000000"/>
        <rFont val="Arial"/>
        <family val="2"/>
      </rPr>
      <t xml:space="preserve">
Dirección de Gestión de Aduanas 
Subdirección de Operación Aduanera 
</t>
    </r>
    <r>
      <rPr>
        <b/>
        <sz val="12"/>
        <color rgb="FF000000"/>
        <rFont val="Arial"/>
        <family val="2"/>
      </rPr>
      <t>DGEA</t>
    </r>
    <r>
      <rPr>
        <sz val="12"/>
        <color rgb="FF000000"/>
        <rFont val="Arial"/>
        <family val="2"/>
      </rPr>
      <t xml:space="preserve">
Dirección de Gestión Estratégica y de Análitica
Subdirección de Procesos</t>
    </r>
  </si>
  <si>
    <r>
      <rPr>
        <b/>
        <sz val="12"/>
        <color rgb="FF000000"/>
        <rFont val="Arial"/>
        <family val="2"/>
      </rPr>
      <t xml:space="preserve">Hallazgo No. 13. Deficiencia en el monitoreo y control de la primera línea de defensa respecto de las operaciones realizadas por los GIT Zona Franca de las DSA de Bogotá Aeropuerto El Dorado, Cartagena y Barranquilla. (Subdirección de Operación Aduanera)
</t>
    </r>
    <r>
      <rPr>
        <sz val="12"/>
        <color rgb="FF000000"/>
        <rFont val="Arial"/>
        <family val="2"/>
      </rPr>
      <t xml:space="preserve">
En desarrollo de la auditoría y analizada de forma integral la información allegada por las diferentes Direcciones Seccionales de Aduanas auditadas, se observó un deficiente monitoreo y control por parte de la Subdirección de Operación Aduanera que afectan la gestión de las dependencias responsables, a saber:
• El 58% de las zonas francas de la Jurisdicción de las DSA de Bogotá Aeropuerto El Dorado, Cartagena y Barranquilla no fueron objeto de ningún tipo de control por parte de los GIT encargados de ejecutar dicha función.
• No se evidenció la aplicación del procedimiento PR-COA-0209 V3 “Selección del tipo de control a realizar en la operatividad de las zonas francas” en las tres (3) DSA auditadas y respecto del PR-COA-0211 “Control de Inventarios en Zona Franca” en las DSA de Bogotá Aeropuerto El Dorado y Cartagena.
• Falta de estandarización en el registro de la información en los diferentes formatos dispuestos para la ejecución de los controles operacionales y de inventarios por parte de las tres (3) DSA auditadas.
• No existe claridad sobre la competencia para realizar el seguimiento y control a las finalizaciones de los tránsitos aduaneros (Aduana de salida o Aduana de llegada) en el caso de la DSA de Bogotá Aeropuerto El Dorado, ni para la toma de muestras de mercancías para análisis fisicoquímico y clasificación arancelaria, en la DSA de Cartagena.</t>
    </r>
  </si>
  <si>
    <t>Deficiente control por parte de los responsables de la primera línea de defensa en el Nivel Central frente al cumplimiento de los procedimientos.
Deficiente control  aplicables a la trazabilidad.
Deficiente control aplicables en monitoreo, registro y términos de las operaciones de los ingresos y salidas de mercancías desde y hacia zona franca.</t>
  </si>
  <si>
    <r>
      <rPr>
        <b/>
        <sz val="12"/>
        <color rgb="FF000000"/>
        <rFont val="Arial"/>
        <family val="2"/>
      </rPr>
      <t>H13. A1</t>
    </r>
    <r>
      <rPr>
        <sz val="12"/>
        <color rgb="FF000000"/>
        <rFont val="Arial"/>
        <family val="2"/>
      </rPr>
      <t xml:space="preserve"> SOA
Asegurar la aplicación de procedimientos (PR-COA-0209 y PR-COA-0211)</t>
    </r>
  </si>
  <si>
    <t>Listas de asistencia con el Material socializado</t>
  </si>
  <si>
    <r>
      <rPr>
        <b/>
        <sz val="12"/>
        <color rgb="FF000000"/>
        <rFont val="Arial"/>
        <family val="2"/>
      </rPr>
      <t>DGA</t>
    </r>
    <r>
      <rPr>
        <sz val="12"/>
        <color rgb="FF000000"/>
        <rFont val="Arial"/>
        <family val="2"/>
      </rPr>
      <t xml:space="preserve">
Dirección de Gestión de Aduanas
Subdirecciónde Operación Aduanera</t>
    </r>
  </si>
  <si>
    <t>Listas de chequeo</t>
  </si>
  <si>
    <r>
      <rPr>
        <b/>
        <sz val="12"/>
        <color rgb="FF000000"/>
        <rFont val="Arial"/>
        <family val="2"/>
      </rPr>
      <t xml:space="preserve">H13. A2 </t>
    </r>
    <r>
      <rPr>
        <sz val="12"/>
        <color rgb="FF000000"/>
        <rFont val="Arial"/>
        <family val="2"/>
      </rPr>
      <t>Realizar revisiones periódicas de cumplimiento</t>
    </r>
  </si>
  <si>
    <r>
      <rPr>
        <b/>
        <sz val="12"/>
        <color rgb="FF000000"/>
        <rFont val="Arial"/>
        <family val="2"/>
      </rPr>
      <t>H13. A3</t>
    </r>
    <r>
      <rPr>
        <sz val="12"/>
        <color rgb="FF000000"/>
        <rFont val="Arial"/>
        <family val="2"/>
      </rPr>
      <t xml:space="preserve"> Realizar una mesa de trabajo con el personal de Zonas Francas a nivel nacional con el fin de analizar los formatos utilizados por éstas y elaborar propuesta estandarizada</t>
    </r>
  </si>
  <si>
    <t>Unificar los formatos de control operativo e inventarios en un único modelo validado por la SOA.</t>
  </si>
  <si>
    <t>Correo a la Subdirección de procesos, solicitando el apoyo para la unificación de los Formatos</t>
  </si>
  <si>
    <t>Auditoría a la Operación en Zona Franca 
H11
AZF-2025-005</t>
  </si>
  <si>
    <t>Auditoría a la Operación en Zona Franca 
H12
AZF-2025-005</t>
  </si>
  <si>
    <t>Auditoría a la Operación en Zona Franca 
H13
AZF-2025-005</t>
  </si>
  <si>
    <t>- Falta de articulación entre la DGIT y los procesos responsables para la gestión de roles en el nivel central;
- Carencia de herramientas automatizadas; deficiencias en el seguimiento y control de los roles asignados; 
- Desactualización del "Anexo Roles (…)”; 
- Falta de completitud de la información de los roles en el reporte “Roles Activos Usuarios DIAN” y estandarización en la nomenclatura de campos.</t>
  </si>
  <si>
    <t xml:space="preserve">Actualizar el Anexo de roles de las soluciones tecnologicas conforme a los literales a y b  de acuerdo con lo informado por las direcciones de gestión </t>
  </si>
  <si>
    <t>Realizar solicitud a todas las áreas para la identificación, actualización y depuración del Anexo de roles de las soluciones tecnológicas .
Recibir las solicitdes de las direcciones de gestión y actualizar el anexo de roles de las soluciones tecnologicas.
Requerir la actualización del anexo de roles para el Sistema Informático Electrónico SYGA Importaciones y Bitácora Syga a la Subdirección de Operación Aduanera, correspondiente al literal a y b</t>
  </si>
  <si>
    <t xml:space="preserve">Anexo roles actualizado </t>
  </si>
  <si>
    <t xml:space="preserve">Realizar  mesas de trabajo para identificar las inconsistencias presentadas en el reporte de "Roles activos usuarios DIAN" </t>
  </si>
  <si>
    <t xml:space="preserve">Realizar un cruce del Anexo de roles de las soluciones tecnologicas con el reporte de "roles activos usuarios DIAN"
Validar inconsisencias encontradas con los responsables de los roles 
Actualizar los campos e información requerida con las inconsistencias encontradas </t>
  </si>
  <si>
    <t>- Fallas en la sincronización entre el Sistema KACTUS y la plataforma MUISCA; 
- Falta de integración entre el Sistema KACTUS y las plataformas SIAT, Siglo XXI, SIFARO; 
- Desactualización del Anexo de  Roles (…); 
- Ausencia de campos en los reportes “Roles Activos usuarios DIAN” que permitan identificar el tipo del usuario (funcionario DIAN, funcionario de ente de control externo, nombre del ente de control externo, contratista, pasante, judicante, ad honorem); 
- Falta de aplicación del lineamiento 5.1.18 Derechos de Acceso literal c) del MN-IIT-0072 V5.</t>
  </si>
  <si>
    <t xml:space="preserve">
Realizar la validación en la consulta qe permite generar el listado de roles para definir los campos que se pueden incluir,  se tomará como insumo principal el listado que genera Kactus 
</t>
  </si>
  <si>
    <t xml:space="preserve">Anexo de roles con los campos incluidos </t>
  </si>
  <si>
    <t>Elaborar reporte de ausentismos</t>
  </si>
  <si>
    <t>Diseñar reporte en kactus para identificar funcionarios con ausentismos de 15 o mas dias.</t>
  </si>
  <si>
    <t>Generar reporte de ausentismos para anexo de roles</t>
  </si>
  <si>
    <r>
      <rPr>
        <b/>
        <sz val="10"/>
        <rFont val="Arial"/>
        <family val="2"/>
      </rPr>
      <t>DGIT</t>
    </r>
    <r>
      <rPr>
        <sz val="10"/>
        <rFont val="Arial"/>
        <family val="2"/>
      </rPr>
      <t xml:space="preserve">
Dirección de Gestión de Innovación y Tecnología
Dirección de Gestión Corporativa
Subdirección de Gestión del Empleo Público </t>
    </r>
  </si>
  <si>
    <t>Llevar a cabo una mesa de trabajo con los responsables, con el fin de identificar campos necesarios de las bases de datos de kactus de la planta personal.</t>
  </si>
  <si>
    <t>Acta de mesa de trabajo</t>
  </si>
  <si>
    <t xml:space="preserve"> -Generar un reporte estandarizado desde el sistema KACTUS que integre la situación administrativa actualizada de todos los funcionarios, contratistas, pasantes, entes de control y demás usuarios no funcionarios. </t>
  </si>
  <si>
    <t>Para las demas plataformas
Socializar y capacitar a los responsables de usuarios en cada área sobre las funciones de kactus y el uso del reporte unificado de roles.</t>
  </si>
  <si>
    <t>Listas de asistencia</t>
  </si>
  <si>
    <t xml:space="preserve">Mesa de trabajo con el responsable de  MUISCA para definir requerimientos de mejora y acompamiento en el desarrollo e implementación.
</t>
  </si>
  <si>
    <t xml:space="preserve">
Para la plataforma MUISCA, realizar una mesa técnica específica con el responsable del control de acceso del sistema, con el fin de:
-Diagnosticar las fallas de sincronización con KACTUS.
-Entregar a la SGEP un requerimiento formal de mejora que incluya las necesidades propias de MUISCA
</t>
  </si>
  <si>
    <t xml:space="preserve">Realizar un diagnóstico que permita  identificar la viabilidad para implementar la interfaz entre SIAT y Kactus </t>
  </si>
  <si>
    <t xml:space="preserve">Diagnóstico técnico y analisis de viabilidad
</t>
  </si>
  <si>
    <t>Informe técnico</t>
  </si>
  <si>
    <t>Definir responsables de gestión de usuarios por cada solución tecnológica (MUISCA, SIAT, SIFARO, SIGLO XXI, etc.) y realizar verificaciones periódicas para inactivar roles de usuarios no vigentes, incluyendo exfuncionarios, contratistas y entes de control</t>
  </si>
  <si>
    <t xml:space="preserve"> -Definir y asignar responsables de gestión de usuarios por cada solución tecnológica (MUISCA, SIAT, SIFARO, SIGLO XXI, DYNAMIC 365, Digiturno, entre otros), quienes deberán consultar el reporte unificado de manera periódica  y realizar la inactivación o ajuste de roles de usuarios no vigentes.</t>
  </si>
  <si>
    <t xml:space="preserve">Garantizar que los usuarios que figuran en los listados de autorizados sean efectivamente funcionarios activos que, para el desempeño de sus funciones, requieran accesos a las plataformas SIAT Y MUISCA                                                                                                                                              </t>
  </si>
  <si>
    <t xml:space="preserve"> 1. Revisión trimestral  por parte de cada Subdirección Operativa y Despacho del reporte "Roles activos usuarios DIAN", con el fin de verificar que todos los servidores relacionados se encuentren activos.                                           
2. Registro de caso en el Púnto único de soluciones tecnológicas (PST) solictando la cancelación de roles de aquellos funcionarios que presenten novedades administrativas (retiros, traslados, reubicaciones).</t>
  </si>
  <si>
    <t xml:space="preserve">Informe  de Revision trimestral realizada   "Roles activos usuarios DIAN"  </t>
  </si>
  <si>
    <t xml:space="preserve">Actualizar el Anexo de roles de las soluciones tecnologicas de acuerdo con lo informado por las direcciones de gestión </t>
  </si>
  <si>
    <t>Realizar solicitud a todas las áreas para la actualización y depuración del Anexo de roles de las soluciones tecnológicas .
Recibir las solicitdes de las direcciones de gestión y actualizar el anexo de roles de las soluciones tecnologicas.
Verificar el número de usuarios asignados a la POLFA frente a los usuarios activos requeridos, de acuerdo con el personal actualmente vinculado a esta Dirección.</t>
  </si>
  <si>
    <t xml:space="preserve">Realizar una revisión de los roles activos para los funcionarios de la Coordinación de Cobranzas y del Despacho de la Subdirección de Cobranzas y Control Extensivo, ITRC y Contraloría General de la República en los aplicativos de cobro (SIPAC, OBLIGA, SISCOBRA ADUANERO), validando su pertinencia y gestionando la inactivación de los roles que no se requieran para el desarrollo de las funciones y/o que no realizan ninguna acción de control al proceso de Administración de Cartera. </t>
  </si>
  <si>
    <t xml:space="preserve">Realizar una revisión de los roles activos para los funcionarios de la Coordinación de Cobranzas y del Despacho de la Subdirección de Cobranzas y Control Extensivo, validando su pertinencia y gestionando la inactivación de los roles que no se requieran para el desarrollo de las funciones. </t>
  </si>
  <si>
    <t>Informe de los roles reportados, los roles que permanecerán activos y los roles en los que se solicitó inactivación.</t>
  </si>
  <si>
    <t>Efectuar seguimiento, por medio del indicador denomidado "Seguimiento de roles asignados" Código 5111, a las áreas que utilizan aplicativos asociados al subproceso de recaudo a nivel nacional, de los roles asignados a sus funcionarios, con el fin de asegurar que no existan roles activos asignados a servidores  que ya no se encuentran en el área o a funcionarios de entes de control que ya finalizaron su gestión.</t>
  </si>
  <si>
    <t>La Subdirección de Recaudo comunicará a las áreas que utilizan aplicativos asociados al subproceso de recaudo a nivel nacional, que deben realizar seguimiento al indicador conforme con las variables definidas y en el evento de que resulten inconsistencias, las áreas deben relizar las acciones de gestión y control indicadas en el procedimiento, con el fin de que sean actualizados teniendo en cuenta los funcionarios activos al área o terceros que por ser funcionarios de entes de control cuentan con rol activo con ocasión a una auditoría en curso.
Reportar en el SIE de planeación la información del indicador de acuerdo con la periodicidad definida en el sistema</t>
  </si>
  <si>
    <t>- Falta de inclusión de los roles asignados en Bitácora SYGA en los reportes "Roles Activos Usuarios DIAN"; 
- Deficiencias en el proceso de revisión y depuración de roles y perfiles; 
- Falta de herramientas de control y supervisión en la asignación de los roles.</t>
  </si>
  <si>
    <t xml:space="preserve">Garantizar que los usuarios relacionados en el reporte "Roles activos usuarios DIAN"  sean efectivamente funcionarios activos que para el desempeño de sus funciones, requieran accesos a las plataformas SYGA  
</t>
  </si>
  <si>
    <t xml:space="preserve">Revisión trimestral por parte de cada Subdirección Operativa </t>
  </si>
  <si>
    <t xml:space="preserve">Informe  de Revision trimestral </t>
  </si>
  <si>
    <t>- Uso de tecnologías obsoletas y sin soporte por parte de los fabricantes; 
- Soluciones tecnológicas que no cubren las necesidades de la operación del negocio.</t>
  </si>
  <si>
    <t xml:space="preserve">Actualizar  y publicar los activos de información </t>
  </si>
  <si>
    <t>1. actualización de activos- listado de activos de información actualizado.
2. Publicación de activos de información en el portal de transparencia actualizado
3. Publicación del indice de información clasificada y reservada actualizado</t>
  </si>
  <si>
    <t xml:space="preserve">Un listado de activos de información actualizado 
Un pantallazo de la publicacion de los activos de información actualizado en el portal de transparencia
Un pantallazo de la publicación del índice de información clasificada y reservada actualizado </t>
  </si>
  <si>
    <t xml:space="preserve">Realizar monitoreo mensual al software instalado no autorizado en las seccionales, a través de la herramienta con la cuenta la Coordinación de Soporte al Usuario para tal fin.  </t>
  </si>
  <si>
    <t xml:space="preserve">Monitoreo de los equipos de los equipos de computo en la seccionales.  Generación de reporte, seguimiento mensual con el líder informático de las seccionales para reportar las inconsistencia encontradas y subsanarlas.  </t>
  </si>
  <si>
    <t>A2 - Asignar un grupo de tres funcionarios para gestionar exclusivamente la aceptación, autorización y trazabilidad de tránsitos aduaneros, incluyendo definición de roles, capacitación y supervisión para fortalecer el control y eliminar las causas del hallazgo.</t>
  </si>
  <si>
    <t xml:space="preserve">Hallazgo No. 3 - Deficiente control a los documentos de transporte recibidos en Zona Franca. (DSA de Barranquilla)
En la revisión de la herramienta de control de documentos de transporte con destino a la Zona Franca de Barranquilla para el periodo auditado, se detectó que las mercancías amparadas en ocho (8) B/L Nos. 230-64204103, SMLU7868431A, CRNEA1086624, SMLU8002694A, SMLU8067098A, SC0002108, SMLU8095416C y 217GZH2406077 del año 2024, ingresaron fuera del término establecido, sin que se evidenciara reporte de inconsistencias por parte del usuario operador ni acciones de control por el GIT Zona Franca.
Como resultado de la auditoría, se enviaron a la División de Fiscalización y Liquidación, los insumos relacionados con la entrega extemporánea de los documentos, mediante los oficios 187275549-0264 al 0271 del 13/06/2025, constituyéndose esta situación en un beneficio de auditoría.
</t>
  </si>
  <si>
    <t>Capacitar y reentrenar semestralmente a los equipos de los GIT  de las seccionales a nivel nacional sobre los procedimientos vigentes (PR-COA-0209 y PR-COA-0211), enfatizando su aplicación obligatoria.</t>
  </si>
  <si>
    <t>Diseñar listas de chequeo estandarizadas para cada procedimiento, para facilitar la aplicación de los mismos en campo y asegurar trazabilidad de los controles.</t>
  </si>
  <si>
    <t>Solicitar reportes trimestrales de hallazgos e inconsistencias detectadas en los controles realizados por los GIT Zona Franca de las Direcciones Seccionales.</t>
  </si>
  <si>
    <r>
      <rPr>
        <b/>
        <sz val="12"/>
        <color rgb="FF000000"/>
        <rFont val="Arial"/>
        <family val="2"/>
      </rPr>
      <t xml:space="preserve">Hallazgo 1. Coherencia entre el Anexo "Roles de las soluciones tecnológicas según procedimientos y procesos" y los reportes "Roles Activos Usuarios DIAN”.
</t>
    </r>
    <r>
      <rPr>
        <sz val="12"/>
        <color rgb="FF000000"/>
        <rFont val="Arial"/>
        <family val="2"/>
      </rPr>
      <t xml:space="preserve">
Verificada la relación entre el anexo "Roles de las soluciones tecnológicas según procedimientos y procesos V4_R011" y los reportes "Roles Activos Usuarios DIAN", con corte a febrero y marzo de la vigencia 2025 se evidenció:
a. 117 códigos de rol en el reporte de "Roles activos usuarios DIAN" plataforma MUISCA, 424 códigos de rol en el reporte de la plataforma SIAT, 82 en el Sistema SIGLO XXI, uno (1) en SIFARO y cuatro (4) en el Sistema KACTUS, asignados a usuarios internos, que no se encuentran relacionados en el Anexo “Roles de las soluciones tecnológicas según procedimientos y procesos_V4_R011", en consecuencia no es posible determinar, a través de esta herramienta, la solución tecnológica a la que pertenecen ni la funcionalidad que ejecutan. 
b. Falta de completitud en los reportes de "Roles activos usuarios DIAN" debido a que no se observa la relación de asignaciones de roles a usuarios en las soluciones tecnológicas: "Bitácora SYGA", "Administración de contratos", "Formulación Análisis de operaciones", "Control EAR", "DEVYCOM" y "Anotaciones fiscales", de la muestra de soluciones tecnológicas seleccionadas y establecidas en el "Anexo Roles (…)".
c. Reportes de "Roles activos usuarios DIAN" de las plataformas MUISCA y algunos de SIAT que no relacionan la solución tecnológica a la que pertenece cada uno de los roles, lo que dificulta la identificación.
d. Falta de estandarización entre los roles establecidos en el "Anexo Roles (…)" y los reportes "Roles activos usuarios DIAN", encontrándose diferencias en la nomenclatura utilizada entre los instrumentos, como por ejemplo: en anexo de roles figura el rol "(Básico 1279 - Concreto 1280)", mientras que en el reporte " Roles activos usuarios DIAN " figura "1279", lo que dificulta el cruce de información; y la nomenclatura utilizada en los campos, como por ejemplo, en "Dirección Seccional", para unas registra el nombre completo, en otros abreviado o solamente de la ciudad.
(...)</t>
    </r>
  </si>
  <si>
    <r>
      <rPr>
        <b/>
        <sz val="12"/>
        <color rgb="FF000000"/>
        <rFont val="Arial"/>
        <family val="2"/>
      </rPr>
      <t xml:space="preserve">DGIT
</t>
    </r>
    <r>
      <rPr>
        <sz val="12"/>
        <color rgb="FF000000"/>
        <rFont val="Arial"/>
        <family val="2"/>
      </rPr>
      <t xml:space="preserve">Dirección de Gestión de Innovación y Tecnología 
Subdirección de Soluciones y Desarrollo
Coordinación de Soporte Técnico al Usuario  
Dirección de Gestión de Aduanas
Subdirección de Operación Aduanera
Subdirección de Registro y Control Aduanero
Coordinación de Secretaría y Servicio al Usuario Aduanero 
</t>
    </r>
  </si>
  <si>
    <r>
      <rPr>
        <b/>
        <sz val="12"/>
        <color rgb="FF000000"/>
        <rFont val="Arial"/>
        <family val="2"/>
      </rPr>
      <t>DGIT</t>
    </r>
    <r>
      <rPr>
        <sz val="12"/>
        <color rgb="FF000000"/>
        <rFont val="Arial"/>
        <family val="2"/>
      </rPr>
      <t xml:space="preserve">
Dirección de Gestión de Innovación y Tecnología 
Subdirección de Soluciones y Desarrollo
Coordinación de Soporte Técnico al Usuario  
Dirección de Gestión de Aduanas
Subdirección de Operación Aduanera</t>
    </r>
  </si>
  <si>
    <r>
      <rPr>
        <b/>
        <sz val="12"/>
        <rFont val="Arial"/>
        <family val="2"/>
      </rPr>
      <t xml:space="preserve">Hallazgo 2. Deficiencias en la gestión de roles informáticos en las soluciones tecnológicas institucionales.
</t>
    </r>
    <r>
      <rPr>
        <sz val="12"/>
        <rFont val="Arial"/>
        <family val="2"/>
      </rPr>
      <t xml:space="preserve">
a.  En el reporte "Roles activos usuarios DIAN", con corte a 07 de marzo de 2025, en plataforma MUISCA se evidenciaron 14 exfuncionarios con roles activos, ubicados en: Dirección de Gestión de Impuestos (DGI), Dirección de Gestión de Aduanas (DGA), Dirección de Gestión Operativa de Grandes Contribuyentes (DOGC); ;  Dirección Seccional de Impuestos (DSI) Bogotá; Direcciones Seccionales de Aduanas (DSA):  Bogotá, Barranquilla, Cali;  Direcciones Seccionales de Impuestos y Aduanas (DSIA): Ibagué, Manizales, Villavicencio. (Ver Anexo: "EX_roles_activos_MUISCA" de Direcciones de Gestión, Operativa y Direcciones Seccionales).
b. En el reporte "Roles activos usuarios DIAN", con corte a 07 de marzo de 2025, en la plataforma MUISCA se evidenciaron 19 usuarios, no encontrados en planta, clasificados como funcionarios, ubicados en: DGI, DGIT, OTROS-DGIT, DOGC, DSIA Ipiales, DSIA Sincelejo.
c. En el reporte "Roles activos usuarios DIAN", con corte a 01 de marzo de 2025, en la plataforma SIAT, se evidenciaron un total de 74 usuarios no encontrados en planta de personal, ubicados en: DGC, DGI, POLFA, OTROS-DGIT, DOGC; DSA: Barranquilla, Cartagena, Medellín; DSI: Barranquilla, Bogotá, Cali, Cartagena, Medellín; DSIA: Bucaramanga, Ipiales, Pasto, Pereira, Riohacha, Santa Marta, Tunja, Urabá, Valledupar. Algunos casos corresponden a funcionarios de entes de control externo (CGR), según respuesta a situaciones encontradas.
d. En el reporte "Roles activos usuarios DIAN", con corte a 28 de febrero de 2025, en la solución tecnológica SIFARO se evidenciaron 228 usuarios, no encontrados en la planta activa de personal, ubicados en las siguientes dependencias: DGF, DOGC; DSA:  Aeropuerto El Dorado, Medellín, Bogotá, Cali, Cartagena, Barranquilla, Cúcuta; DSI: Medellín, Bogotá, Barranquilla; DSIA: Buenaventura, Manizales,  Santa Marta, San Andrés, Yopal, Pasto, Ipiales, Bucaramanga, Armenia, Palmira, Montería, Maicao, Valledupar, Villavicencio, Tumaco, Pereira; Dirección Seccional Delegada de Impuestos y Aduanas (DSDIA) Leticia; Pamplona.
e. Falta de reportes que evidencien los roles asignados a terceros relacionados con la entidad, a los que se asignan roles en soluciones tecnológicas; tales como contratistas, proveedores, personal provisto por proveedores en el marco de contratos u órdenes de compra, auditores de entes de control, pasantes, judicantes, usuarios ad honorem, funcionarios de la POLFA, que prestan servicio a la entidad sin vínculo laboral con la DIAN; no obstante, se evidenciaron casos de contratistas y personal de entes de control externo relacionados en los reportes de "Roles activos usuarios DIAN" clasificados como funcionarios, sin que se observe un criterio que indique esta situación.
f. Falta de claridad sobre cómo proceder con la inactivación de dos (2) roles en el sistema SIAT denominados “CONNECT” y “ROLCON”, compartidos y necesarios para el uso de las soluciones tecnológicas que pertenecen a esta plataforma; sin embargo, por sí solos no están asociados a una determinada solución tecnológica ni funcionalidad.
g. Roles en la plataforma SIAT que han sido desactivados mediante solicitud y nuevamente figuran activos en posteriores reportes de "Roles activos usuarios DIAN", generando reprocesos y riesgos de uso de estos.
(...)
</t>
    </r>
  </si>
  <si>
    <r>
      <rPr>
        <sz val="12"/>
        <color rgb="FF000000"/>
        <rFont val="Arial"/>
        <family val="2"/>
      </rPr>
      <t xml:space="preserve">Revisar e incluir campos adicionales en el anexo de roles 
</t>
    </r>
    <r>
      <rPr>
        <sz val="12"/>
        <color rgb="FF156082"/>
        <rFont val="Arial"/>
        <family val="2"/>
      </rPr>
      <t xml:space="preserve"> </t>
    </r>
  </si>
  <si>
    <r>
      <rPr>
        <b/>
        <sz val="12"/>
        <rFont val="Arial"/>
        <family val="2"/>
      </rPr>
      <t>DGIT</t>
    </r>
    <r>
      <rPr>
        <sz val="12"/>
        <rFont val="Arial"/>
        <family val="2"/>
      </rPr>
      <t xml:space="preserve">
Dirección de Gestión de Innovación y Tecnología
Subdirección de Procesamiento de Datos 
Subdirección de Gestión del Empleo Público</t>
    </r>
  </si>
  <si>
    <r>
      <rPr>
        <b/>
        <sz val="12"/>
        <rFont val="Arial"/>
        <family val="2"/>
      </rPr>
      <t>DGIT</t>
    </r>
    <r>
      <rPr>
        <sz val="12"/>
        <rFont val="Arial"/>
        <family val="2"/>
      </rPr>
      <t xml:space="preserve">
Dirección de Gestión de Innovación y Tecnología
Dirección de Gestión Corporativa
Subdirección de Gestión del Empleo Público </t>
    </r>
  </si>
  <si>
    <r>
      <rPr>
        <b/>
        <sz val="12"/>
        <rFont val="Arial"/>
        <family val="2"/>
      </rPr>
      <t>DGIT</t>
    </r>
    <r>
      <rPr>
        <sz val="12"/>
        <rFont val="Arial"/>
        <family val="2"/>
      </rPr>
      <t xml:space="preserve">
Dirección de Gestión de Innovación y Tecnología
Subdirección de Innovación y Proyectos 
Dirección de Gestión Corporativa
Subdirección de Gestión del Empleo Público </t>
    </r>
  </si>
  <si>
    <r>
      <rPr>
        <b/>
        <sz val="12"/>
        <color rgb="FF000000"/>
        <rFont val="Arial"/>
        <family val="2"/>
      </rPr>
      <t xml:space="preserve">DGIT
</t>
    </r>
    <r>
      <rPr>
        <sz val="12"/>
        <color rgb="FF000000"/>
        <rFont val="Arial"/>
        <family val="2"/>
      </rPr>
      <t xml:space="preserve">Dirección de Gestión de Innovación y Tecnología
Subdirección de Innovación y Proyectos 
</t>
    </r>
  </si>
  <si>
    <r>
      <rPr>
        <b/>
        <sz val="12"/>
        <rFont val="Arial"/>
        <family val="2"/>
      </rPr>
      <t>DGIT</t>
    </r>
    <r>
      <rPr>
        <sz val="12"/>
        <rFont val="Arial"/>
        <family val="2"/>
      </rPr>
      <t xml:space="preserve">
Dirección de Gestión de Innovación y Tecnología
Dirección Operativa de Grandes Contribuyentes
</t>
    </r>
  </si>
  <si>
    <r>
      <rPr>
        <b/>
        <sz val="12"/>
        <rFont val="Arial"/>
        <family val="2"/>
      </rPr>
      <t xml:space="preserve">DGIT
</t>
    </r>
    <r>
      <rPr>
        <sz val="12"/>
        <rFont val="Arial"/>
        <family val="2"/>
      </rPr>
      <t>Dirección de Gestión de Innovación y Tecnología      
Subdirección de Soluciones y Desarrollo 
Oficina de Seguridad de la Información 
Dirección de Gestión de Policía Fiscal y Aduanera</t>
    </r>
  </si>
  <si>
    <r>
      <rPr>
        <b/>
        <sz val="12"/>
        <rFont val="Arial"/>
        <family val="2"/>
      </rPr>
      <t>DGIT</t>
    </r>
    <r>
      <rPr>
        <sz val="12"/>
        <rFont val="Arial"/>
        <family val="2"/>
      </rPr>
      <t xml:space="preserve">
Dirección de Gestión de Impuestos
Subdirección de Cobranzas y Control Extensivo
Coordinación de Cobranzas</t>
    </r>
  </si>
  <si>
    <r>
      <rPr>
        <b/>
        <sz val="12"/>
        <rFont val="Arial"/>
        <family val="2"/>
      </rPr>
      <t>DGIT</t>
    </r>
    <r>
      <rPr>
        <sz val="12"/>
        <rFont val="Arial"/>
        <family val="2"/>
      </rPr>
      <t xml:space="preserve">
Dirección de Gestión de Innovación y Tecnología
Dirección de Gestión de Impuestos
Subdirección de Recaudo.
</t>
    </r>
  </si>
  <si>
    <r>
      <rPr>
        <b/>
        <sz val="12"/>
        <rFont val="Arial"/>
        <family val="2"/>
      </rPr>
      <t xml:space="preserve">Hallazgo 3. Deficiencias en la depuración de roles en sistemas corporativos que no figuran en los reportes "Roles Activos Usuarios DIAN"
</t>
    </r>
    <r>
      <rPr>
        <sz val="12"/>
        <rFont val="Arial"/>
        <family val="2"/>
      </rPr>
      <t xml:space="preserve">
Revisada una muestra de soluciones tecnológicas cuyos roles no figuran en los reportes de "Roles Activos Usuarios DIAN", se seleccionó la solución tecnológica "Bitácora SYGA" con corte 15/03/2025, remitidos por la Subdirección de Control y Registro Aduanero; identificando (12) usuarios con roles que no fueron encontrados activos en la planta de personal de la entidad, según reportes de los cortes suministrados por la SGEP, distribuidos de la siguiente manera: DGA, DOGC, DSA Medellín y DSI Bogotá .</t>
    </r>
  </si>
  <si>
    <r>
      <rPr>
        <b/>
        <sz val="12"/>
        <rFont val="Arial"/>
        <family val="2"/>
      </rPr>
      <t>DGIT</t>
    </r>
    <r>
      <rPr>
        <sz val="12"/>
        <rFont val="Arial"/>
        <family val="2"/>
      </rPr>
      <t xml:space="preserve">
Dirección de Gestión de Innovación y Tecnología
Dirección Operativa de Grandes Contribuyentes
</t>
    </r>
  </si>
  <si>
    <r>
      <rPr>
        <b/>
        <sz val="12"/>
        <rFont val="Arial"/>
        <family val="2"/>
      </rPr>
      <t>DGIT</t>
    </r>
    <r>
      <rPr>
        <sz val="12"/>
        <rFont val="Arial"/>
        <family val="2"/>
      </rPr>
      <t xml:space="preserve">
Dirección de Gestión de Innovación y Tecnología 
Subdirección de Soluciones y Desarrollo
Coordinación de Soporte Técnico al Usuario  
Subdirección de Procesamiento de Datos </t>
    </r>
  </si>
  <si>
    <r>
      <rPr>
        <b/>
        <sz val="12"/>
        <color rgb="FF000000"/>
        <rFont val="Arial"/>
        <family val="2"/>
      </rPr>
      <t xml:space="preserve">Hallazgo 4. Deficiencias en la gestión de aplicativos no corporativos.
</t>
    </r>
    <r>
      <rPr>
        <sz val="12"/>
        <color rgb="FF000000"/>
        <rFont val="Arial"/>
        <family val="2"/>
      </rPr>
      <t xml:space="preserve">
Responsables: Dirección de Gestión de Innovación y Tecnología, Oficina de Seguridad de la Información.
Corresponsables: Direcciones de Gestión, Operativa y Direcciones Seccionales.
Se evidenciaron aplicativos no corporativos que, según Memorando No. 000203 del 13 de noviembre de 2020 de la Oficina de Seguridad de Información de la DIAN, se definen como: "Las herramientas de soporte no corporativas corresponden a todos aquellos desarrollos generados (por ejemplo, en Visual Basic, Access o cualquier otra herramienta informática) sin asesoría o participación por parte de la Subdirección de Gestión de Tecnología de Información y Telecomunicaciones - SGTIT y que actualmente se encuentran operativas en forma paralela a los sistemas de información administrados por la SGTIT ”, con las siguientes situaciones: 
a. Aplicativos que se ejecutan en sistemas operativos antiguos: versiones de Windows Server 2000, 2003 y Windows 7 e implementados en versiones de Access 2000 y 2010, no soportadas por el fabricante, lo que impide que se reciban nuevas actualizaciones, correcciones, alertas de seguridad y parches críticos.
b. Un aplicativo no corporativo que opera en un servicio en “nube Render”, con plan “free Hobby”, el cual no se encuentra en la infraestructura de la entidad. (DSI Cali).
c. Un aplicativo no corporativo denominado "Conhora" utilizado para el registro y control de horario de los funcionarios; no obstante, las direcciones seccionales auditadas manifiestan la necesidad del uso de este, debido a que el Sistema KACTUS no contempla funcionalidades como generación de reportes de liquidación de horas extras y trabajo suplementario; sin embargo, el sistema operativo y motor de base de datos de éste, no cuenta con soporte del fabricante, lo que expone a la entidad a riesgos de seguridad.  (DSI Bogotá, DSA Bogotá - Aeropuerto El Dorado).
d. Aplicativos reportados como no corporativos que no fueron encontrados como activos de información en el Sistema GRC. (DGA, DGC, DGJ, DOGC, DSA: Bogotá - Aeropuerto El Dorado, Cúcuta; DSI: Bogotá, Medellín, Cali; DSIA: Bucaramanga, Villavicencio, Buenaventura).
e. Se identificó un aplicativo Web no corporativo para manejo de “Actas manuales”, que contiene información sensible relacionada con el resultado de las inspecciones de importación de mercancías, que opera en un equipo de cómputo de la Seccional y la construcción, mantenimiento y soporte es prestado por una persona sin vínculo contractual con la entidad ni firma de acuerdos de confidencialidad, según información suministrada en visita realizada durante la auditoría; adicionalmente, no cuenta con documentación ni tampoco ha sido clasificado como activo de información en el Sistema GRC. (DSIA Buenaventura).</t>
    </r>
  </si>
  <si>
    <r>
      <rPr>
        <b/>
        <sz val="12"/>
        <rFont val="Arial"/>
        <family val="2"/>
      </rPr>
      <t>DGIT</t>
    </r>
    <r>
      <rPr>
        <sz val="12"/>
        <rFont val="Arial"/>
        <family val="2"/>
      </rPr>
      <t xml:space="preserve">
Oficina de Seguridad de la Información
Direcciones de Gestión
Direcciones Seccionales
</t>
    </r>
  </si>
  <si>
    <r>
      <rPr>
        <b/>
        <sz val="12"/>
        <rFont val="Arial"/>
        <family val="2"/>
      </rPr>
      <t>DGIT</t>
    </r>
    <r>
      <rPr>
        <sz val="12"/>
        <rFont val="Arial"/>
        <family val="2"/>
      </rPr>
      <t xml:space="preserve">
Dirección de Gestión de Innovación y Tecnología 
Subdirección de Innovación y Proyectos
Subdirección de Soluciones y Desarrollo
Coordinación de Soporte Técnico al Usuario </t>
    </r>
  </si>
  <si>
    <t xml:space="preserve">AGA 2025-002
</t>
  </si>
  <si>
    <t>AGA 2025-002</t>
  </si>
  <si>
    <t>AGC2024-001</t>
  </si>
  <si>
    <t>Auditoría a la Gestión de Cartera 2024-001
H7
Periodo 01/01/2023 al 30/03/2024</t>
  </si>
  <si>
    <t>Auditoría a la Gestión de Accesos 
H1
AGA 2025-002</t>
  </si>
  <si>
    <t>Auditoría a la Gestión de Accesos 
H2
AGA 2025-002</t>
  </si>
  <si>
    <t>Auditoría a la Gestión de Accesos 
H3
AGA 2025-002</t>
  </si>
  <si>
    <t>Auditoría a la Gestión de Accesos 
H4
AGA 2025-002</t>
  </si>
  <si>
    <r>
      <rPr>
        <b/>
        <sz val="10"/>
        <rFont val="Arial"/>
        <family val="2"/>
      </rPr>
      <t xml:space="preserve">Hallazgo 8. Cuentas activas sin uso, vinculadas a funcionarios con situaciones administrativas o retirados de la Entidad o terceros con relación terminada. 
</t>
    </r>
    <r>
      <rPr>
        <sz val="10"/>
        <rFont val="Arial"/>
        <family val="2"/>
      </rPr>
      <t xml:space="preserve"> 
a. Resultado del análisis del reporte remitido por la DGIT con corte al 15/03/2025, se identificaron cuentas de usuario activas en el Directorio Activo pertenecientes a funcionarios que, según el reporte de situación administrativa se encuentran retirados o suspendidos temporalmente; adicionalmente, se evidencian cuentas de usuario activas perfiladas como pasantes, judicantes o asignados a entidades externas como: POLFA, CGR, ITRC entre otros. También, se observan cuentas del Directorio Activo que no registran cambios de contraseña, encontrándose las siguientes situaciones: 
•	Cuentas activas (431) en el Directorio Activo asociadas a funcionarios con situación administrativa superior a 15 días hábiles, sin que se les haya deshabilitado el acceso correspondiente. 
•	Cuentas activas (167) de judicantes sin inicio de sesión, desde 2024 o antes. 
•	Cuentas activas asignadas a terceros: POLFA (50), ITRC (19) y CGR (19) con actividad nula desde diciembre de 2024 hacia atrás. 
•	Cuentas activas asignadas a pasantes (311) que no han registrado inicio de sesión desde diciembre 2024 hacia atrás, incluyendo 15 sin ningún registro de uso.
•	La cuenta del usuario "dcastiblancos" creada el 17/12/2024, no ha realizado cambio de contraseña ni registra autenticación hasta la fecha del informe, lo cual puede implicar que no se le aplican las políticas vigentes de cambio de contraseña o no se utiliza la cuenta, que según datos suministrados por la DGIT figura en: “DSI Bogota_DIV Cobranzas”.
(...)</t>
    </r>
  </si>
  <si>
    <t>- Falta de control y monitoreo en la inactivación de las cuentas de Directorio Activo, una vez se presentan situaciones administrativas o se finaliza el vínculo con la entidad o terminada la relación con terceros.</t>
  </si>
  <si>
    <r>
      <rPr>
        <b/>
        <sz val="10"/>
        <rFont val="Arial"/>
        <family val="2"/>
      </rPr>
      <t xml:space="preserve">DGIT
</t>
    </r>
    <r>
      <rPr>
        <sz val="10"/>
        <rFont val="Arial"/>
        <family val="2"/>
      </rPr>
      <t>Dirección de Gestión de Innovación y Tecnología 
Subdirección de Soluciones y Desarrollo 
Oficina de Seguridad de la Información 
Dirección de Gestión de Policía Fiscal y Aduanera</t>
    </r>
  </si>
  <si>
    <t>Creación de un reporte unificado de situación administrativa de funcionarios activos en planta a partir del sistema KACTUS</t>
  </si>
  <si>
    <t>- Generar un reporte estandarizado desde el sistema KACTUS que integre la situación administrativa actualizada de todos los funcionarios, contratistas, pasantes, entes de control y demás usuarios no funcionarios. 
-Llevar a cabo una mesa de trabajo con los responsables, con el fin de identificar campos necesarios de las bases de datos de Kactus de la planta personal.</t>
  </si>
  <si>
    <t xml:space="preserve">Realizar una mesa de trabajo para llevar a cabo la la depuración de los diferentes usuarios en el directorio activo </t>
  </si>
  <si>
    <t xml:space="preserve">LLevar a cabo una mesa de trabajo para realizar depuración de usuarios en el directorio activo.
La DGIT gestionará los casos  relacionados (onboarding)  con el retiro de usuarios en el Directorio Activo </t>
  </si>
  <si>
    <t xml:space="preserve">Acta de mesa de trabajo
</t>
  </si>
  <si>
    <r>
      <rPr>
        <b/>
        <sz val="10"/>
        <rFont val="Arial"/>
        <family val="2"/>
      </rPr>
      <t>DGIT</t>
    </r>
    <r>
      <rPr>
        <sz val="10"/>
        <rFont val="Arial"/>
        <family val="2"/>
      </rPr>
      <t xml:space="preserve">
Dirección de Gestión de Innovación y Tecnología
Subdirección de Soluciones y Desarrollo
Coordinación de Soporte Técnico al Usuario 
Subdirección de Infraestrucutra Tecnológica y de Operaciones 
Dirección de Gestión Corporativa
Subdirección de Gestión del Empleo Público </t>
    </r>
  </si>
  <si>
    <r>
      <rPr>
        <b/>
        <sz val="10"/>
        <color rgb="FF000000"/>
        <rFont val="Arial"/>
        <family val="2"/>
      </rPr>
      <t xml:space="preserve">Hallazgo 9. Deficiencias en la seguridad de los logs de las contraseñas y manejo de usuarios de prueba en producción en las bases de datos de SYGA Siglo XXI. 
</t>
    </r>
    <r>
      <rPr>
        <sz val="10"/>
        <color rgb="FF000000"/>
        <rFont val="Arial"/>
        <family val="2"/>
      </rPr>
      <t xml:space="preserve">
Verificada la información correspondiente al periodo del 01 de enero de 2024 al 15 de marzo de 2025 se observó que, de un total de 8.530 registros de funcionarios y externos (UTS) en el Sistema SYGA Siglo XXI en 5.262, la contraseña no se encuentra encriptada y 1.800 corresponden a usuarios de prueba. De los 5.262 usuarios: 1.940 se encuentran en “estado = (A) activo” y de estos, 678 no tienen la “fecha hasta" vigente; así mismo, 1.198 usuarios que se encuentran en “estado = (I) inactivo” y 2.127 se encuentran en “estado = (P) primera vez”.
De otra parte, en la información suministrada por la Subdirección de Operación Aduanera, se encontró que en la tabla de logs de usuarios de las bases de datos de producción del Sistema SYGA Siglo XXI, la información de la contraseña en algunos casos no está encriptada y se identificaron usuarios de prueba en producción. Estas inconsistencias se evidenciaron en 29 bases de datos, distribuidas de la siguiente manera: Arauca, Armenia, Barranquilla,  Bogotá, Bucaramanga, Buenaventura,  Cali, Cartagena, Cúcuta, Ibagué, Ipiales, Leticia, Maicao, Manizales, Medellín, Montería, Neiva, Pereira, Popayán, Puerto Asís, Puerto Carreño, Riohacha, San Andrés, Santa Marta, Tumaco, Turbo, Valledupar, Villavicencio y Yopal.  
(...)
</t>
    </r>
  </si>
  <si>
    <t>- Deficiencias en la seguridad del manejo de la información de los usuarios en el sistema de información SYGA Siglo XXI; 
- Falta de control en la asignación de usuarios de prueba en producción; desarrollos que aseguren el cifrado de las contraseñas en todos los casos; y lineamientos para la entrega de las contraseñas que garanticen que sean conocidas sólo por el interesado.</t>
  </si>
  <si>
    <t>Sensibilizar en temas relacionados con Seguridad y Privacidad de información.</t>
  </si>
  <si>
    <t>Continuar con el plan de sensibilización por parte de la OSI a cinco seccionales a Nivel Nacional en temas relacionados con Seguridad y Privacidad de información. Fortalecer la sensibilización sobre el uso aceptable de activos de información a través de comunicaciones internas.</t>
  </si>
  <si>
    <t xml:space="preserve">5 Informes de Visitas  
1 campaña de sensibilización </t>
  </si>
  <si>
    <r>
      <rPr>
        <b/>
        <sz val="10"/>
        <rFont val="Arial"/>
        <family val="2"/>
      </rPr>
      <t>DGIT</t>
    </r>
    <r>
      <rPr>
        <sz val="10"/>
        <rFont val="Arial"/>
        <family val="2"/>
      </rPr>
      <t xml:space="preserve">
Oficina de Seguridad de la Información </t>
    </r>
  </si>
  <si>
    <t>Realizar mesas de trabajo para validar la encriptación de las credenciales en el sistema SYGA, realizar el análisis técnico respectivo y sugerir el diseño del cambio sobre la aplicación de SYGA para el registro de las credenciales.</t>
  </si>
  <si>
    <t xml:space="preserve">Revisión de la funcionalidad de encriptacióon de las credenciales en el sistema SYGA, con el objetvio de  sugerir ajustes en el mismo </t>
  </si>
  <si>
    <r>
      <t xml:space="preserve">DGIT
</t>
    </r>
    <r>
      <rPr>
        <sz val="10"/>
        <rFont val="Arial"/>
        <family val="2"/>
      </rPr>
      <t xml:space="preserve">Dirección de Gestión de Innovación y Tecnología
Subdirección de Soluciones y Desarrollo
Subdirección de Infraestructura Tecnológica y de Operaciones </t>
    </r>
  </si>
  <si>
    <r>
      <rPr>
        <strike/>
        <sz val="10"/>
        <color theme="1"/>
        <rFont val="Arial"/>
        <family val="2"/>
      </rPr>
      <t xml:space="preserve">
</t>
    </r>
    <r>
      <rPr>
        <sz val="10"/>
        <color theme="1"/>
        <rFont val="Arial"/>
        <family val="2"/>
      </rPr>
      <t>Realizar una mesa de trabajo con el fin de revisar la viabilidad para la  eliminación de los usuarios que no tienen la contraseña cifrada</t>
    </r>
  </si>
  <si>
    <t xml:space="preserve">Solicitar a la Dirección de Innovación y Tecnología la lista de los usuarios que no cuentan con la contraseña encriptada.
Realizar revisión de la lista de usuarios proporcionada por la DGIT y si es viable  solicitar la eliminación y posterior creación de los usuarios activos con el fin de que queden con las políticas de seguridad actualizadas, entre ellas, el cifrado de la contraseña.
En la mesa de trabajo se definen actividades para la Subdirección de Resgistro y Control Aduanero </t>
  </si>
  <si>
    <r>
      <rPr>
        <b/>
        <sz val="10"/>
        <rFont val="Arial"/>
        <family val="2"/>
      </rPr>
      <t>DGIT</t>
    </r>
    <r>
      <rPr>
        <sz val="10"/>
        <rFont val="Arial"/>
        <family val="2"/>
      </rPr>
      <t xml:space="preserve">
Dirección de Gestión de Innovación y Tecnología
Subdirección de Soluciones y Desarrollo
Dirección de Gestión de Aduanas 
Subdirección de Operación Aduanera 
Subdirección de Registro y Control Aduanero </t>
    </r>
  </si>
  <si>
    <r>
      <rPr>
        <b/>
        <sz val="10"/>
        <rFont val="Arial"/>
        <family val="2"/>
      </rPr>
      <t xml:space="preserve">Hallazgo 10. Deficiencias en la aplicación de políticas de seguridad de información en las terminales de autogestión (Kioscos)
</t>
    </r>
    <r>
      <rPr>
        <sz val="10"/>
        <rFont val="Arial"/>
        <family val="2"/>
      </rPr>
      <t xml:space="preserve"> 
a. Se evidenciaron archivos almacenados en las carpetas de “Documentos”, “Descargas”, "Escritorio" y “Papelera de reciclaje” de datos sensibles pertenecientes a ciudadanos que hacen uso de las estaciones de cómputo, tales como: cédulas de ciudadanía, pasaportes, facturas electrónicas, formularios RUT, certificados y otros documentos de Cámara de Comercio en los lugares administrativos: DSA Bogotá - Aeropuerto El Dorado, DSI Barranquilla y DSIA Buenaventura.
b. Se evidenció que la contraseña de acceso a los equipos de auto gestión Kioscos está impresa y adherida a la pared del cubículo o en la base de los monitores, incrementando la posibilidad de afectar la privacidad y seguridad de la información que reposa en estos equipos. DSA Bogotá – Aeropuerto El Dorado y DSIA Buenaventura.
(...)</t>
    </r>
  </si>
  <si>
    <t>- Deficiencia en la aplicación de las normas, políticas o procedimientos de seguridad digital.</t>
  </si>
  <si>
    <t>Revisar y actualizar los lineamientos relacionados con políticas de seguridad y privacidad de información para equipos de cómputo de la entidad dispuestos para terceros.</t>
  </si>
  <si>
    <t>Revisión y actualización de lineamientos relacionados con políticas de seguridad y privacidad de información para equipos de cómputo de la entidad dispuestos para terceros</t>
  </si>
  <si>
    <t xml:space="preserve">Manual de Políticas y lineamientos de seguridad de la información actualizado </t>
  </si>
  <si>
    <t>Realizar acción de seguimiento</t>
  </si>
  <si>
    <t>Realizar acción de seguimiento para monitorear  que no existan archivos de los ciudadanos almacenados en los equipos de autogestión ni contraseñas adheridas a las estaciones</t>
  </si>
  <si>
    <t>Informe de los resultados</t>
  </si>
  <si>
    <r>
      <rPr>
        <b/>
        <sz val="10"/>
        <rFont val="Arial"/>
        <family val="2"/>
      </rPr>
      <t>DGIT</t>
    </r>
    <r>
      <rPr>
        <sz val="10"/>
        <rFont val="Arial"/>
        <family val="2"/>
      </rPr>
      <t xml:space="preserve">
Dirección de Gestión de Innovación y Tecnología
Oficina de Seguridad de la Información
Subdirección de Servicio al Ciudadano en Asuntos Tributarios SSCAT
DSA Bogotá - Aeropuerto El Dorado
DSI Barranquilla
DSIA Buenaventura
 </t>
    </r>
  </si>
  <si>
    <t xml:space="preserve">Reunión de sensibilización con los funcionarios del grupo interno de trabajo de servicio al ciudadano..
</t>
  </si>
  <si>
    <t xml:space="preserve">Realizar una reunión de sensibilización con los funcionarios del grupo interno de trabajo servicio al ciudadano, con el objeto de que conozcan en detalle la política en su alcance e importancia.
</t>
  </si>
  <si>
    <r>
      <rPr>
        <b/>
        <sz val="10"/>
        <color rgb="FF000000"/>
        <rFont val="Arial"/>
        <family val="2"/>
      </rPr>
      <t xml:space="preserve">DGIT
</t>
    </r>
    <r>
      <rPr>
        <sz val="10"/>
        <color rgb="FF000000"/>
        <rFont val="Arial"/>
        <family val="2"/>
      </rPr>
      <t xml:space="preserve">Dirección de Gestión de Innovación y Tecnología
Oficina de Seguridad de la Información
DSA Bogotá - Aeropuerto El Dorado
DSI Barranquilla
DSIA Buenaventura
 </t>
    </r>
  </si>
  <si>
    <t>Revisión mensual del grupo de dominio de los equipos de Kiosco.</t>
  </si>
  <si>
    <t>Realizar, por parte de los ingenieros del Despacho, una revisión mensual que permita verificar que los equipos del Kiosco se encuentren ubicados, en el grupo correcto del directorio activo.</t>
  </si>
  <si>
    <t xml:space="preserve">Imagen del directorio activo </t>
  </si>
  <si>
    <r>
      <rPr>
        <b/>
        <sz val="10"/>
        <rFont val="Arial"/>
        <family val="2"/>
      </rPr>
      <t>DGIT</t>
    </r>
    <r>
      <rPr>
        <sz val="10"/>
        <rFont val="Arial"/>
        <family val="2"/>
      </rPr>
      <t xml:space="preserve">
Direcciones Seccionales 
DSA Bogotá - Aeropuerto El Dorado
DSI Barranquilla
DSIA Buenaventura
 </t>
    </r>
  </si>
  <si>
    <r>
      <rPr>
        <b/>
        <sz val="10"/>
        <color rgb="FF000000"/>
        <rFont val="Arial"/>
        <family val="2"/>
      </rPr>
      <t xml:space="preserve">Hallazgo 11. Deficiencias en la gestión de cuentas institucionales con inactividad prolongada en servicios como VPN y plataforma de correo electrónico Institucional a nivel nacional.
</t>
    </r>
    <r>
      <rPr>
        <sz val="10"/>
        <color rgb="FF000000"/>
        <rFont val="Arial"/>
        <family val="2"/>
      </rPr>
      <t xml:space="preserve">
Realizado el cruce entre el reporte de funcionarios de planta con corte a 10/03/2025 remitido por la SGEP vs. el reporte de cuentas de usuarios del Directorio Activo con corte a 06/05/2025 suministrado por la DGIT, se identificó:
a. Cuentas con accesos por VPN asignadas a (4) usuarios no registrados como funcionarios activos en la planta de personal y sin evidencia de ingreso.
b. Cuentas con accesos por VPN asignadas a (8) usuarios con más de 180 días calendario desde su último acceso.
c. Cuentas activas de correo institucional asignadas a (209) usuarios que presentan inactividad por más de 180 días calendario, distribuidas así: funcionarios (18), judicantes (164), CGR(3), ITRC(3), pasantes(3) y POLFA(18).
d. Cuentas activas de correo institucional asignadas a (251) usuarios no ubicados en planta de personal, de las cuales 38 no han sido utilizadas.
e. Desactualización frente a la información registrada en el sistema KACTUS y falta de estandarización de la información en las propiedades del correo electrónico de los funcionarios activos, correspondiente al lugar administrativo y área a la que pertenece.
(...)</t>
    </r>
  </si>
  <si>
    <t>- Falta de control, monitoreo y depuración de las cuentas de accesos por VPN y del correo institucional, con relación a cuentas inactivas.
- Desactualización de la información en los buzones de correo electrónico institucional.</t>
  </si>
  <si>
    <t>Verificar el número de usuarios asignados a la POLFA frente a los usuarios activos requeridos, de acuerdo con el personal actualmente vinculado a esta Dirección.</t>
  </si>
  <si>
    <t>Convocar mesa de trabajo con la Oficina de Innovación y Tecnología, Oficina de Seguridad de la Información y Dirección de Gestión de Policía Fiscal y Aduanera.</t>
  </si>
  <si>
    <t xml:space="preserve">Inactivación VPN
</t>
  </si>
  <si>
    <t xml:space="preserve">Emitir memorando con la desactivación de las VPN
</t>
  </si>
  <si>
    <t xml:space="preserve">Memorando
</t>
  </si>
  <si>
    <r>
      <rPr>
        <b/>
        <sz val="10"/>
        <rFont val="Arial"/>
        <family val="2"/>
      </rPr>
      <t>DGIT</t>
    </r>
    <r>
      <rPr>
        <sz val="10"/>
        <rFont val="Arial"/>
        <family val="2"/>
      </rPr>
      <t xml:space="preserve">
Dirección de Gestión de Innovación y Tecnología
Subdirección de Infraestructura Tecnológica y de Operaciones </t>
    </r>
  </si>
  <si>
    <r>
      <rPr>
        <b/>
        <sz val="10"/>
        <rFont val="Arial"/>
        <family val="2"/>
      </rPr>
      <t xml:space="preserve">Hallazgo 12. Incumplimiento en la prestación del servicio “Zona WiFi Gratis para la Gente”
</t>
    </r>
    <r>
      <rPr>
        <sz val="10"/>
        <rFont val="Arial"/>
        <family val="2"/>
      </rPr>
      <t xml:space="preserve"> 
La DIAN suscribió Contrato No. 00-207-2024 con el objeto de: “Prestar el servicio de telecomunicaciones para todas las sedes de las Direcciones de Impuestos y Aduanas Nacionales UAE-DIAN a nivel nacional, incluyendo la infraestructura necesaria para la correcta prestación de este”, con fecha de inicio de 14 de noviembre de 2024 y fecha de finalización 31 de julio de 2026. 
Durante la visita realizada a los puntos de contacto: DSA Bogotá – Aeropuerto El Dorado (CAC), DSI y DSA de Barranquilla, DSIA de Buenaventura, DSI y DSA de Cartagena, se verificó el estado de operación del servicio de conectividad gratuito denominado "Zona WIFI Gratis para la Gente" que hace parte de los servicios cubiertos por el mencionado contrato, observando:
a. Incumplimiento en la prestación del servicio de red Wifi de acceso gratuito a los ciudadanos, en la DSI y DSA de Barranquilla y DSA Bogotá - Aeropuerto El Dorado (CAC), debido a que no se encontró disponible en estos lugares administrativos; y por parte de funcionarios, se manifestó desconocimiento de este servicio. No obstante, en respuesta de la DGIT, se indicó que “El servicio se presta en todos los puntos de contacto informados por la Subdirección de Servicio al Ciudadano en Asuntos Tributarios, y el pago del servicio se está realizando con presupuesto del contrato de telecomunicaciones”.
Verificados los pagos realizados en mes de abril de 2025, con cargo al referido contrato en la plataforma SECOP II, se estableció que se reportó el pago en la factura IFXC – 431623 de los servicios: ID IFX: 2329992 (DSA Bogotá – Aeropuerto), 2330029 (DSA Barranquilla) y 2330033 (DSI Barranquilla), por los valores que se relacionan a continuación
Enlaces Wifi gratis para la gente 	ID IFX 		Valor pagado 04/2025 Factura IFXC - 431623
Aeropuerto El Dorado - Muelle Carga 	 2329992 	$ 235.375
Barranquilla - Aduanas 		 2330029 	$ 197.716 
Barranquilla - Impuestos 		 2330033 	$ 208.122 
TOTAL 							$ 641.214 
(...)</t>
    </r>
  </si>
  <si>
    <t>- Incumplimiento de lo establecido en el Decreto 728 de 2017, artículos: 2.2.9.2.2. “Zonas de acceso público a Internet inalámbrico en entidades públicas”, artículos 2.2.9.2.4. “Conexión al servicio de acceso a Internet” y artículo 2.2.9.2.5. “Señalética”; 
- Debilidades en el cumplimiento del Anexo 4, “Cláusulas contractuales: 11.2 Obligaciones especiales del supervisor del contrato, a quien corresponde: 11.2.1. Inspeccionar y verificar la calidad de los servicios contratados, como también el cumplimiento de las especificaciones técnicas de los mismos, 11.2.2. Solicitar al contratista las pruebas de calidad que estime convenientes para establecer y evaluar el correcto funcionamiento de los servicios contratados, 11.2.5. Autorizar, rechazar y/o aprobar todo lo relacionado con la parte funcional, técnico, administrativo, financiero, contable, y jurídica del presente contrato”</t>
  </si>
  <si>
    <t>Verificar la disponibilidad del servicio de zona WIFI.</t>
  </si>
  <si>
    <t xml:space="preserve">Establecer una actividad de verificación, que permita corroborar la disponibilidad y  el correcto funcionamiento de la zona Wifi Gratis para la gente, por parte del informático de cada sede 
</t>
  </si>
  <si>
    <t>Pantallazo que permita evidenciar la correcta conexión a la red WIFI</t>
  </si>
  <si>
    <r>
      <rPr>
        <b/>
        <sz val="10"/>
        <rFont val="Arial"/>
        <family val="2"/>
      </rPr>
      <t>DGIT</t>
    </r>
    <r>
      <rPr>
        <sz val="10"/>
        <rFont val="Arial"/>
        <family val="2"/>
      </rPr>
      <t xml:space="preserve">
DSA Aduanas Bogotá - Aeropuerto El Dorado 
DSI Barranquilla</t>
    </r>
  </si>
  <si>
    <t>Revisión y monitoreo de prestación del servicio</t>
  </si>
  <si>
    <t>Reporte mensual del proveedor del servicio “Zona WiFi Gratis para la Gente” que evidencie metricas de la prestación del mismo en las sedes de la Entidad</t>
  </si>
  <si>
    <t xml:space="preserve">Reporte mensual </t>
  </si>
  <si>
    <r>
      <rPr>
        <b/>
        <sz val="10"/>
        <rFont val="Arial"/>
        <family val="2"/>
      </rPr>
      <t>DGIT</t>
    </r>
    <r>
      <rPr>
        <sz val="10"/>
        <rFont val="Arial"/>
        <family val="2"/>
      </rPr>
      <t xml:space="preserve">
Dirección de Gestión de Innovación y Tecnología
Subdirección de Infraestructura Tecnológica y de Operaciones 
DSA Aduanas Bogotá - Aeropuerto El Dorado
DSI Barranquilla</t>
    </r>
  </si>
  <si>
    <t>Auditoría a la Gestión de Accesos 
H8
AGA 2025-002</t>
  </si>
  <si>
    <t>Auditoría a la Gestión de Accesos 
H9
AGA 2025-002</t>
  </si>
  <si>
    <t>Auditoría a la Gestión de Accesos 
H10
AGA 2025-002</t>
  </si>
  <si>
    <t>Auditoría a la Gestión de Accesos 
H11
AGA 2025-002</t>
  </si>
  <si>
    <t>Auditoría a la Gestión de Accesos 
H12
AGA 2025-002</t>
  </si>
  <si>
    <r>
      <rPr>
        <b/>
        <sz val="10"/>
        <rFont val="Arial"/>
        <family val="2"/>
      </rPr>
      <t xml:space="preserve">Hallazgo 6. Falencias en la gestión de accesos y suplantación de usuarios en el Sistema RUT (D)
</t>
    </r>
    <r>
      <rPr>
        <sz val="10"/>
        <rFont val="Arial"/>
        <family val="2"/>
      </rPr>
      <t xml:space="preserve">  
Verificada la gestión de accesos a la solución tecnología RUT, se observó inscripción de un formulario con número XXXXXXXXX972 y actualización con número XXXXXXXXX674 del 10 de enero de 2025, las cuales fueron realizadas por un usuario que no perteneció a la planta de personal de la DIAN, clasificado en el reporte “Roles activos usuarios DIAN” como funcionario; estableciéndose que, prestó servicios a la entidad mediante contrato de outsourcing en el año 2012. Adicionalmente, según certificado suministrado por la DSI de Barranquilla expedido por la Registraduría Nacional del Estado Civil, el usuario en mención falleció en noviembre de 2023; sin embargo, contaba con roles activos, entre otros del Sistema RUT, según Reportes “Roles activos usuarios DIAN” desde febrero de 2021 hasta enero de 2025, situación que pudo ser aprovechada para realizar los trámites mencionados anteriormente.
Evidenciándose debilidades en la gestión de accesos al Sistema RUT y vulnerabilidades de seguridad, que favorecen la ejecución de acciones presuntamente fraudulentas, lo cual también ha sido informado a la Dirección General, Oficina de Seguridad de la Información, Dirección de Gestión de Innovación y Tecnología, Dirección de Gestión de Impuestos, Subdirección de Administración de Registro Único Tributario por funcionarios de la DSI de Barranquilla, quienes, además, denunciaron ante la Fiscalía General de la Nación, haber detectado acciones realizadas con el usuario que les fue asignado y en algunos casos, no   tenían  habilitado el rol que les permitiera la formalización de formularios RUT.
(...)</t>
    </r>
  </si>
  <si>
    <t>- Inoportuna inactivación de roles, 
- Falta de: controles en los permisos concedidos a personal que presta servicio a través de proveedores externos, integración entre el Directorio Activo y la plataforma MUISCA; control y seguimiento a los roles asignados y activos; implementación del doble factor de autenticación en la plataforma MUISCA; herramientas de seguridad que permitan la correlación de eventos entre diferentes fuentes de información; 
- Desaprovechamiento del sistema de seguridad de auditoría de bases de datos, con el que cuenta la OSI y su correspondiente análisis.</t>
  </si>
  <si>
    <t>Identificar las bases de datos en los segmentos de producción</t>
  </si>
  <si>
    <t xml:space="preserve">Realizar la busqueda de las bases de datos en los segmentos de producción </t>
  </si>
  <si>
    <t>Listado de bases de datos identificadas</t>
  </si>
  <si>
    <r>
      <rPr>
        <b/>
        <sz val="10"/>
        <rFont val="Arial"/>
        <family val="2"/>
      </rPr>
      <t>DGI</t>
    </r>
    <r>
      <rPr>
        <sz val="10"/>
        <rFont val="Arial"/>
        <family val="2"/>
      </rPr>
      <t xml:space="preserve">
Oficina de Seguridad de la Información </t>
    </r>
  </si>
  <si>
    <t>Instalar los agentes de guardium sobre los servidores de Bases de Datos  que hayan sido solicitados por la OSI</t>
  </si>
  <si>
    <t xml:space="preserve">Solicitar la instalación de los clientes de guardium en los servidores faltantes (OSI) Instalación de los agentes de Guardium sobres los servidores de bases de datos </t>
  </si>
  <si>
    <t>Reporte de instalación de agentes</t>
  </si>
  <si>
    <r>
      <rPr>
        <b/>
        <sz val="10"/>
        <color rgb="FF000000"/>
        <rFont val="Arial"/>
        <family val="2"/>
      </rPr>
      <t xml:space="preserve">DGI
</t>
    </r>
    <r>
      <rPr>
        <sz val="10"/>
        <color rgb="FF000000"/>
        <rFont val="Arial"/>
        <family val="2"/>
      </rPr>
      <t xml:space="preserve">Dirección de Gestión de Innovación y Tecnología 
Subdirección de Infraestructura Tecnológica y de Operaciones 
Oficina de Seguridad de la Información </t>
    </r>
  </si>
  <si>
    <t xml:space="preserve">Realizar solicitud a todas las áreas para la actualización y depuración del Anexo de roles de las soluciones tecnológicas .
Recibir las solicitdes de las direcciones de gestión y actualizar el anexo de roles de las soluciones tecnologicas.
</t>
  </si>
  <si>
    <r>
      <rPr>
        <b/>
        <sz val="10"/>
        <rFont val="Arial"/>
        <family val="2"/>
      </rPr>
      <t xml:space="preserve">DGI
</t>
    </r>
    <r>
      <rPr>
        <sz val="10"/>
        <rFont val="Arial"/>
        <family val="2"/>
      </rPr>
      <t xml:space="preserve">Dirección de Gestión de Innovación y Tecnología 
Subdirección de Soluciones y Desarrollo
Coordinación de Soporte Técnico al Usuario </t>
    </r>
    <r>
      <rPr>
        <b/>
        <sz val="10"/>
        <rFont val="Arial"/>
        <family val="2"/>
      </rPr>
      <t xml:space="preserve"> 
</t>
    </r>
    <r>
      <rPr>
        <sz val="10"/>
        <rFont val="Arial"/>
        <family val="2"/>
      </rPr>
      <t xml:space="preserve">Dirección de Gestión de Impuestos
Subdirección de Factura electrónica y soluciones operativas
</t>
    </r>
  </si>
  <si>
    <r>
      <t xml:space="preserve">Sensibilizar la aplicación del procedimiento PR-IIT-0455- " </t>
    </r>
    <r>
      <rPr>
        <i/>
        <sz val="10"/>
        <color rgb="FF000000"/>
        <rFont val="Arial"/>
        <family val="2"/>
      </rPr>
      <t>Gestión de accesos"</t>
    </r>
    <r>
      <rPr>
        <sz val="10"/>
        <color rgb="FF000000"/>
        <rFont val="Arial"/>
        <family val="2"/>
      </rPr>
      <t xml:space="preserve"> a la Subdirección de RUT.</t>
    </r>
  </si>
  <si>
    <t xml:space="preserve">1) sensibilización manejo de roles para garantizar que se de aplicación al procedimiento  PR-IIT-0455- " Gestión de accesos" </t>
  </si>
  <si>
    <r>
      <rPr>
        <b/>
        <sz val="10"/>
        <rFont val="Arial"/>
        <family val="2"/>
      </rPr>
      <t>DGI</t>
    </r>
    <r>
      <rPr>
        <sz val="10"/>
        <rFont val="Arial"/>
        <family val="2"/>
      </rPr>
      <t xml:space="preserve">
Dirección de Gestión de Innovación y Tecnología
Oficina de Seguridad de la Información</t>
    </r>
  </si>
  <si>
    <t>Realizar la verificación de los roles asignados a los funcionarios de la DIAN en el sistema MUISCA, enfocándose específicamente en aquellos relacionados con la Subdirección de Administración del RUT</t>
  </si>
  <si>
    <t>2).Verificación de los roles asignados a través del informe de roles activos publicado por el área de Tecnología.</t>
  </si>
  <si>
    <t>Informe trimestral de monitoreo</t>
  </si>
  <si>
    <r>
      <rPr>
        <b/>
        <sz val="10"/>
        <rFont val="Arial"/>
        <family val="2"/>
      </rPr>
      <t>DGI</t>
    </r>
    <r>
      <rPr>
        <sz val="10"/>
        <rFont val="Arial"/>
        <family val="2"/>
      </rPr>
      <t xml:space="preserve">
Subdirección de Administración del RUT</t>
    </r>
  </si>
  <si>
    <t>3).Envío de correo dirigido a cada uno de los jefes de división, o a quien haga sus veces, informando las novedades encontradas y manifestando la necesidad de su cancelación o justificación.</t>
  </si>
  <si>
    <t>Correo trimestral de monitoreo</t>
  </si>
  <si>
    <t xml:space="preserve">4).Seguimiento al cumplimiento por parte de los jefes de división, o de quien haga sus veces.         </t>
  </si>
  <si>
    <r>
      <rPr>
        <b/>
        <sz val="10"/>
        <rFont val="Arial"/>
        <family val="2"/>
      </rPr>
      <t>DGI</t>
    </r>
    <r>
      <rPr>
        <sz val="10"/>
        <rFont val="Arial"/>
        <family val="2"/>
      </rPr>
      <t xml:space="preserve">
Direcciones Seccionales</t>
    </r>
  </si>
  <si>
    <t>Auditoría a la Gestión de Accesos
H-6
AGA 2025-002</t>
  </si>
  <si>
    <t>Auditoría a la Gestión de Accesos - AGA 2025-002</t>
  </si>
  <si>
    <r>
      <rPr>
        <b/>
        <sz val="10"/>
        <rFont val="Arial"/>
        <family val="2"/>
      </rPr>
      <t xml:space="preserve">Hallazgo 7. Debilidades en la gestión de roles asignados en periodos de situaciones administrativas superiores a 15 días calendario. (P)
</t>
    </r>
    <r>
      <rPr>
        <sz val="10"/>
        <rFont val="Arial"/>
        <family val="2"/>
      </rPr>
      <t xml:space="preserve">
Analizada la información relacionada con los reportes de roles asignados respecto de las situaciones administrativas, superiores a 15 días calendario, de los funcionarios reportados por la SGEP, entre el 01 de enero de 2024 y 15 de marzo de 2025, se evidenció:
a. Baja confiabilidad en los procesos para la inactivación de roles entre la solución tecnológica de administración de planta de personal KACTUS y la plataforma MUISCA, ausencia de automatización integrada con la plataforma SIAT y con otras soluciones tecnológicas como SIGLO XXI, SIFARO, DYNAMIC 365 y Digiturno.
b. Deficiencias en la inactivación que se debe realizar sobre los roles informáticos asignados, para las cuales no existe inactivación automática o ésta falla y tiempos prolongados para la reactivación de roles al regreso del funcionario de la situación administrativa, especialmente en las plataformas SIAT y SIGLO XXI.
c. Inoportunidad en la actualización de los actos administrativos en el sistema KACTUS, puesto que se identificó una funcionaria de la DSIA Pereira identificada con cédula XXXXX329 con Resolución de modificación de situación administrativa de vacaciones, la cual no se encontraba registrada en el Sistema, generando inconsistencia en la información reportada y en los resultados de las transacciones evaluadas en la solución tecnológica RUT. 
d. Se identificaron tres (3) exfuncionarias, con transacciones realizadas después del retiro de la entidad: c.c. XXXXX313 - (15), retiro 31 de diciembre de 2024, última ubicación: DSI Bogotá ; c.c. XXXXX402 - (6), retiro 30 de diciembre de 2024, última ubicación: DSIA Riohacha; y c.c. XXXXX754 - (57), retiro 31 de diciembre de 2024, última ubicación: DSIA Popayán, con roles asignados a "Servidor DIAN" por lo que se evidencia acceso indebido a los sistemas de información de la entidad, por parte de exfuncionarios que ya no ostentaban la calidad de servidores públicos de la DIAN, por lo que se establece una presunta incidencia de tipo penal, según el artículo "269A Acceso abusivo a un sistema informático” del Código Penal, modificado por la Ley 1273 de 2009. (Solución Tecnológica: Análisis de Operaciones).  (P).</t>
    </r>
  </si>
  <si>
    <t>Falta de:
 i) de desarrollos que permitan la integración confiable entre la solución tecnológica KACTUS y la plataforma MUISCA, la plataforma SIAT y con otras soluciones tecnológicas; 
i) de acceso en tiempo real a la información de los roles que no fueron inactivados por fallas en la integración entre soluciones tecnológicas; 
iii) estandarización en la frecuencia de la publicación de reportes y sincronización y/o actualización oportuna de las situaciones administrativas de las Direcciones Seccionales en el Sistema KACTUS; 
- Multiplicidad de reportes generados de las diferentes plataformas y soluciones tecnológicas.</t>
  </si>
  <si>
    <t xml:space="preserve">Realizar una mesa de trabajo con el responsable de  MUISCA para definir requerimientos de mejora y acompamiento en el desarrollo e implementación.
</t>
  </si>
  <si>
    <t xml:space="preserve">
Para la plataforma MUISCA, realizar una mesa técnica específica con el responsable del control de acceso del sistema, con el fin de:
-Diagnosticar las fallas de sincronización con KACTUS.
-Recibir un requerimiento formal de mejora que incluya las necesidades propias de MUISCA
</t>
  </si>
  <si>
    <r>
      <rPr>
        <b/>
        <sz val="10"/>
        <rFont val="Arial"/>
        <family val="2"/>
      </rPr>
      <t>DGC</t>
    </r>
    <r>
      <rPr>
        <sz val="10"/>
        <rFont val="Arial"/>
        <family val="2"/>
      </rPr>
      <t xml:space="preserve">
Dirección de Gestión de Innovación y Tecnología
Dirección de Gestión Corporativa
Subdirección de Gestión del Empleo Público </t>
    </r>
  </si>
  <si>
    <r>
      <rPr>
        <b/>
        <sz val="10"/>
        <color rgb="FF000000"/>
        <rFont val="Arial"/>
        <family val="2"/>
      </rPr>
      <t xml:space="preserve">DGC
</t>
    </r>
    <r>
      <rPr>
        <sz val="10"/>
        <color rgb="FF000000"/>
        <rFont val="Arial"/>
        <family val="2"/>
      </rPr>
      <t xml:space="preserve">Dirección de Gestión de Innovación y Tecnología
Subdirección de Innovación y Proyectos 
</t>
    </r>
  </si>
  <si>
    <t xml:space="preserve">- Generar un reporte estandarizado desde el sistema KACTUS que integre la situación administrativa actualizada de todos los funcionarios, contratistas, pasantes, entes de control y demás usuarios no funcionarios. </t>
  </si>
  <si>
    <t>- Definir y asignar responsables de gestión de usuarios por cada solución tecnológica (MUISCA, SIAT, SIFARO, SIGLO XXI, DYNAMIC 365, Digiturno, entre otros), quienes deberán consultar el reporte unificado de manera periódica  y realizar la inactivación o ajuste de roles de usuarios no vigentes.</t>
  </si>
  <si>
    <t>Solicitar a la DGIT la actualización respecto al estado de los casos de usuarios que no figuran en Directorio Activo  y tampoco estuvieron vinculados a la extinta Direccion Seccional de Grandes contribuyentes.</t>
  </si>
  <si>
    <t xml:space="preserve">Enviar un correo u oficio la DGIT , solicitando que analice los casos con el fin de obtener una solución sobre el tema. </t>
  </si>
  <si>
    <t>Envio solicitud a  través de correo.</t>
  </si>
  <si>
    <r>
      <rPr>
        <b/>
        <sz val="10"/>
        <rFont val="Arial"/>
        <family val="2"/>
      </rPr>
      <t>DGC</t>
    </r>
    <r>
      <rPr>
        <sz val="10"/>
        <rFont val="Arial"/>
        <family val="2"/>
      </rPr>
      <t xml:space="preserve">
Dirección de Gestión de Innovación y Tecnología
Dirección Operativa de Grandes Contribuyentes
</t>
    </r>
  </si>
  <si>
    <t>ACD-2025-001</t>
  </si>
  <si>
    <t>AUDITORÍA A LA CONTRATACIÓN DE LA DIAN 
H-1 Lit. a)
H-1 Lit. b)
H-1 Lit. c)
ACD-2025-001</t>
  </si>
  <si>
    <t>AUDITORÍA A LA CONTRATACIÓN DE LA DIAN 
H2
ACD-2025-001</t>
  </si>
  <si>
    <t>AUDITORÍA A LA CONTRATACIÓN DE LA DIAN 
H3
ACD-2025-001</t>
  </si>
  <si>
    <t>AUDITORÍA A LA CONTRATACIÓN DE LA DIAN 
H4
ACD-2025-001</t>
  </si>
  <si>
    <t>Auditoría a  la Gestión de Accesos
H-7
AGA 2025-002</t>
  </si>
  <si>
    <t>Auditoría a la Operación en Zona Franca 
H9
AZF-2025-005</t>
  </si>
  <si>
    <t>Auditoría a la Operación en Zona Franca 
H8
AZF-2025-005</t>
  </si>
  <si>
    <t>Auditoría a la Operación en Zona Franca 
H6
AZF-2025-005</t>
  </si>
  <si>
    <t>Auditoría a la Operación en Zona Franca 
H4
AZF-2025-005</t>
  </si>
  <si>
    <t>Auditoría a la Operación en Zona Franca 
H3
AZF-2025-005</t>
  </si>
  <si>
    <t>Auditoría a la Operación en Zona Franca 
H2
AZF-2025-005</t>
  </si>
  <si>
    <t>Auditoría a la Operación en Zona Franca 
H1
AZF-2025-005</t>
  </si>
  <si>
    <t>Auditoría a la Operación en Zona Franca 
H10
AZF-2025-005</t>
  </si>
  <si>
    <t>Auditoría al Trámite de Insumos de Fiscalización remitidos a las Direcciones Seccionales 
H8
ATI 2024-003</t>
  </si>
  <si>
    <t>Auditoría al Trámite de Insumos de Fiscalización remitidos a las Direcciones Seccionales
H9
ATI 2024-003</t>
  </si>
  <si>
    <t>ATI2024-003</t>
  </si>
  <si>
    <t>Auditoría al Trámite de Insumos de Fiscalización remitidos a las Direcciones Seccionales 
H7
ATI 2024-003</t>
  </si>
  <si>
    <t>Auditoría al Trámite de Insumos de Fiscalización remitidos a las Direcciones Seccionales 
H6
ATI 2024-003</t>
  </si>
  <si>
    <t>Auditoría al Trámite de Insumos de Fiscalización remitidos a las Direcciones Seccionales 
H5
ATI 2024-003</t>
  </si>
  <si>
    <t>Auditoría al Trámite de Insumos de Fiscalización remitidos a las Direcciones Seccionales 
H4
ATI 2024-003</t>
  </si>
  <si>
    <t>Auditoría al Trámite de Insumos de Fiscalización remitidos a las Direcciones Seccionales 
H3
ATI 2024-003</t>
  </si>
  <si>
    <t>Auditoría al Trámite de Insumos de Fiscalización remitidos a las Direcciones Seccionales 
H2
ATI 2024-003</t>
  </si>
  <si>
    <t>Auditoría al Trámite de Insumos de Fiscalización remitidos a las Direcciones Seccionales 
H1
ATI 2024-003
Periodo: 01/01/2021 - 31/12/2023</t>
  </si>
  <si>
    <t>AGA 2025-002
H-5</t>
  </si>
  <si>
    <r>
      <rPr>
        <b/>
        <sz val="10"/>
        <color rgb="FF000000"/>
        <rFont val="Arial"/>
        <family val="2"/>
      </rPr>
      <t xml:space="preserve">Hallazgo 5.  Uso de aplicativo público no institucional Portal SAR (D)
</t>
    </r>
    <r>
      <rPr>
        <sz val="10"/>
        <color rgb="FF000000"/>
        <rFont val="Arial"/>
        <family val="2"/>
      </rPr>
      <t xml:space="preserve">
Verificados los aplicativos de información,  se identificó uno denominado "Portal SAR - Aplicación diseñada para manejo de control posterior, revisión documental y alertamiento" desplegado en un sitio Web Público bajo la dirección URL: https://portalsar.azurewebsites.net/#/sign-in?redirectURL=%2Fexample, el cual contiene información relacionada con contenedores que salen de la terminal portuaria, y no se encuentra  reportado como aplicativo  corporativo y/o no corporativo;  lo que puede generar riesgos  de seguridad y privacidad de la información, la falta de reconocimiento, autorización y supervisión  frente al mismo,  ha permitido que se acceda a este sin la debida protección, pudiéndose  determinar que: 57 usuarios con dominio DIAN (funcionarios DIAN (52), externos (3), Pasante (1), Contratista de servicio (1)),  entre el 20 de diciembre de 2024 y 13 de mayo de 2025, invocaron el Portal SAR, a través de la red DIAN desde diferentes lugares administrativos.
Adicionalmente, se consultó la información del certificado de servidor seguro del aplicativo, el cual figura emitido para “Microsoft Corporation”; es decir, para el portal público desplegado en una nube Azure, que no corresponde a la DIAN ni a convenios o aplicativos de entes externos a los que se deba rendir información. Cabe anotar, que el aplicativo opera en una nube pública y los dispositivos de seguridad institucionales sólo detectan tráfico que circule por la red DIAN. Verificado el acceso el 12 de junio de 2025, ya no es posible invocar el sitio "Portal SAR" con la URL citada previamente.
De otra parte, el jefe de la Oficina de Control Interno remitió alerta a la Oficina de Seguridad de la Información, Dirección de Gestión de Aduanas y Dirección de Gestión de Fiscalización, con copia a la Dirección General, mediante correo de oficio No. 100202204-1061 del 03 de junio de 2025, para que se tomarán las acciones a que diera lugar.
(...)</t>
    </r>
  </si>
  <si>
    <t>- Falta de cumplimiento de los acuerdos de confidencialidad de la entidad sin la debida protección, 
Falta de herramientas robustas que permitan correlacionar eventos generados entre diferentes fuentes de información  institucionales y su respectivo análisis; 
- Falta de implementación de controles para garantizar la seguridad y privacidad de la información y prevenir accesos a aplicativos no autorizados; 
- Falta de mecanismos de monitoreo y supervisión a los aplicativos a fin de establecer  el uso indebido de estos.</t>
  </si>
  <si>
    <t>Realizar la desinstalación del aplicativo no corporativo identificado, siguiendo el procedimiento establecido por el área de tecnología, documentando el proceso y validando que no se afecten otros componentes del sistema.</t>
  </si>
  <si>
    <t>Oficiar a la Oficina de Seguridad de la Información y la Dirección de Gestión de Innovación y Tecnología, solicitando la desinstalación del aplicativo no corporativo, con el cumplimiento de los protocolos que el área indique y dejando documentado dicho proceso.</t>
  </si>
  <si>
    <r>
      <rPr>
        <b/>
        <sz val="10"/>
        <rFont val="Arial"/>
        <family val="2"/>
      </rPr>
      <t>DGF</t>
    </r>
    <r>
      <rPr>
        <sz val="10"/>
        <rFont val="Arial"/>
        <family val="2"/>
      </rPr>
      <t xml:space="preserve">
Dirección de Gestión de Fiscalización.
Dirección de Gestión de Innovación y Tecnología 
Oficina de Seguridad de la Información
DSIA Buenaventura</t>
    </r>
  </si>
  <si>
    <t>Fortalecer el conocimiento del código de integridad y de las políticas de seguridad de la información a los funcionarios de la Dirección Seccional de impuestos y Aduanas de Buenaventura.</t>
  </si>
  <si>
    <t>Realizar una capacitación a los funcionarios de la Dirección Seccional de Impuestos y Aduanas de Buenaventura con el fin fortalecimiento al conocimiento del código de integridad y las políticas de seguridad de la información.</t>
  </si>
  <si>
    <t>Listado de asistencia y 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</si>
</sst>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XDR&quot;* #,##0_-;\-&quot;XDR&quot;* #,##0_-;_-&quot;XDR&quot;* &quot;-&quot;_-;_-@_-"/>
    <numFmt numFmtId="41" formatCode="_-* #,##0_-;\-* #,##0_-;_-* &quot;-&quot;_-;_-@_-"/>
    <numFmt numFmtId="44" formatCode="_-&quot;XDR&quot;* #,##0.00_-;\-&quot;XDR&quot;* #,##0.00_-;_-&quot;XDR&quot;* &quot;-&quot;??_-;_-@_-"/>
    <numFmt numFmtId="43" formatCode="_-* #,##0.00_-;\-* #,##0.00_-;_-* &quot;-&quot;??_-;_-@_-"/>
    <numFmt numFmtId="164" formatCode="yyyy/mm/dd"/>
    <numFmt numFmtId="165" formatCode="_ * #,##0.00_ ;_ * \-#,##0.00_ ;_ * &quot;-&quot;??_ ;_ @_ "/>
    <numFmt numFmtId="166" formatCode="_(&quot;XDR&quot;\ * #,##0.00_);_(&quot;XDR&quot;\ * \(#,##0.00\);_(&quot;XDR&quot;\ * &quot;-&quot;??_);_(@_)"/>
    <numFmt numFmtId="167" formatCode="dd/mm/yyyy;@"/>
    <numFmt numFmtId="168" formatCode="[$$-240A]\ #,##0.00;\-[$$-240A]\ #,##0.00"/>
    <numFmt numFmtId="169" formatCode="[$$-240A]\ #,##0.00"/>
    <numFmt numFmtId="170" formatCode="[$$-240A]\ #,##0.00;[Red]\-[$$-240A]\ #,##0.00"/>
  </numFmts>
  <fonts count="65">
    <font>
      <sz val="11"/>
      <color theme="1"/>
      <name val="Calibri"/>
      <family val="2"/>
      <scheme val="minor"/>
    </font>
    <font>
      <sz val="10"/>
      <name val="Arial"/>
      <family val="2"/>
    </font>
    <font>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1"/>
      <color indexed="81"/>
      <name val="Tahoma"/>
      <family val="2"/>
    </font>
    <font>
      <sz val="11"/>
      <color indexed="81"/>
      <name val="Tahoma"/>
      <family val="2"/>
    </font>
    <font>
      <sz val="11"/>
      <name val="Arial"/>
      <family val="2"/>
    </font>
    <font>
      <sz val="12"/>
      <name val="Arial"/>
      <family val="2"/>
    </font>
    <font>
      <sz val="12"/>
      <color theme="1"/>
      <name val="Arial"/>
      <family val="2"/>
    </font>
    <font>
      <b/>
      <sz val="12"/>
      <color theme="1"/>
      <name val="Arial"/>
      <family val="2"/>
    </font>
    <font>
      <b/>
      <sz val="12"/>
      <name val="Arial"/>
      <family val="2"/>
    </font>
    <font>
      <b/>
      <sz val="18"/>
      <color theme="1"/>
      <name val="Arial"/>
      <family val="2"/>
    </font>
    <font>
      <sz val="11"/>
      <color theme="1"/>
      <name val="Arial"/>
      <family val="2"/>
    </font>
    <font>
      <b/>
      <sz val="18"/>
      <name val="Arial"/>
      <family val="2"/>
    </font>
    <font>
      <u/>
      <sz val="12"/>
      <name val="Arial"/>
      <family val="2"/>
    </font>
    <font>
      <i/>
      <sz val="12"/>
      <name val="Arial"/>
      <family val="2"/>
    </font>
    <font>
      <b/>
      <sz val="14"/>
      <color rgb="FFFF0000"/>
      <name val="Calibri"/>
      <family val="2"/>
      <scheme val="minor"/>
    </font>
    <font>
      <sz val="12"/>
      <color rgb="FF000000"/>
      <name val="Arial"/>
      <family val="2"/>
    </font>
    <font>
      <sz val="9"/>
      <color indexed="81"/>
      <name val="Tahoma"/>
      <family val="2"/>
    </font>
    <font>
      <b/>
      <sz val="9"/>
      <color indexed="81"/>
      <name val="Tahoma"/>
      <family val="2"/>
    </font>
    <font>
      <b/>
      <sz val="14"/>
      <color rgb="FFFF0000"/>
      <name val="Arial"/>
      <family val="2"/>
    </font>
    <font>
      <sz val="11"/>
      <name val="Calibri"/>
      <family val="2"/>
      <scheme val="minor"/>
    </font>
    <font>
      <b/>
      <sz val="12"/>
      <color rgb="FF000000"/>
      <name val="Arial"/>
      <family val="2"/>
    </font>
    <font>
      <b/>
      <sz val="11"/>
      <name val="Calibri"/>
      <family val="2"/>
      <scheme val="minor"/>
    </font>
    <font>
      <sz val="12"/>
      <color theme="9" tint="0.79998168889431442"/>
      <name val="Arial"/>
      <family val="2"/>
    </font>
    <font>
      <sz val="8"/>
      <name val="Calibri"/>
      <family val="2"/>
      <scheme val="minor"/>
    </font>
    <font>
      <sz val="10"/>
      <color rgb="FFFF0000"/>
      <name val="Nunito sa"/>
    </font>
    <font>
      <sz val="11"/>
      <color rgb="FFFF0000"/>
      <name val="Calibri"/>
      <family val="2"/>
      <scheme val="minor"/>
    </font>
    <font>
      <sz val="11"/>
      <color theme="8" tint="-0.249977111117893"/>
      <name val="Calibri"/>
      <family val="2"/>
      <scheme val="minor"/>
    </font>
    <font>
      <b/>
      <i/>
      <sz val="12"/>
      <name val="Arial"/>
      <family val="2"/>
    </font>
    <font>
      <sz val="12"/>
      <color rgb="FFFF0000"/>
      <name val="Arial"/>
      <family val="2"/>
    </font>
    <font>
      <b/>
      <sz val="12"/>
      <color rgb="FF000000"/>
      <name val="Arial"/>
    </font>
    <font>
      <sz val="12"/>
      <color rgb="FF000000"/>
      <name val="Arial"/>
    </font>
    <font>
      <sz val="11"/>
      <color theme="1"/>
      <name val="Verdana"/>
      <family val="2"/>
    </font>
    <font>
      <sz val="11"/>
      <name val="Verdana"/>
      <family val="2"/>
    </font>
    <font>
      <sz val="11"/>
      <color rgb="FF000000"/>
      <name val="Verdana"/>
      <family val="2"/>
    </font>
    <font>
      <i/>
      <sz val="11"/>
      <color rgb="FF000000"/>
      <name val="Verdana"/>
      <family val="2"/>
    </font>
    <font>
      <b/>
      <sz val="11"/>
      <color theme="1"/>
      <name val="Verdana"/>
      <family val="2"/>
    </font>
    <font>
      <sz val="10"/>
      <color rgb="FF000000"/>
      <name val="Arial"/>
      <family val="2"/>
    </font>
    <font>
      <b/>
      <sz val="10"/>
      <color rgb="FF000000"/>
      <name val="Arial"/>
      <family val="2"/>
    </font>
    <font>
      <b/>
      <sz val="10"/>
      <name val="Arial"/>
      <family val="2"/>
    </font>
    <font>
      <sz val="10"/>
      <color theme="1"/>
      <name val="Arial"/>
      <family val="2"/>
    </font>
    <font>
      <sz val="12"/>
      <color rgb="FF156082"/>
      <name val="Arial"/>
      <family val="2"/>
    </font>
    <font>
      <strike/>
      <sz val="10"/>
      <color theme="1"/>
      <name val="Arial"/>
      <family val="2"/>
    </font>
    <font>
      <i/>
      <sz val="10"/>
      <color rgb="FF000000"/>
      <name val="Arial"/>
      <family val="2"/>
    </font>
  </fonts>
  <fills count="4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DF0E9"/>
        <bgColor indexed="64"/>
      </patternFill>
    </fill>
    <fill>
      <patternFill patternType="solid">
        <fgColor rgb="FFF3FFFF"/>
        <bgColor indexed="64"/>
      </patternFill>
    </fill>
    <fill>
      <patternFill patternType="solid">
        <fgColor rgb="FFFFFFE5"/>
        <bgColor indexed="64"/>
      </patternFill>
    </fill>
    <fill>
      <patternFill patternType="solid">
        <fgColor rgb="FFFFFFE5"/>
        <bgColor rgb="FF000000"/>
      </patternFill>
    </fill>
    <fill>
      <patternFill patternType="solid">
        <fgColor rgb="FFEFFFE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1FFFF"/>
        <bgColor indexed="64"/>
      </patternFill>
    </fill>
    <fill>
      <patternFill patternType="solid">
        <fgColor rgb="FF66FF66"/>
        <bgColor indexed="64"/>
      </patternFill>
    </fill>
    <fill>
      <patternFill patternType="solid">
        <fgColor rgb="FFE1FFFF"/>
        <bgColor rgb="FF000000"/>
      </patternFill>
    </fill>
    <fill>
      <patternFill patternType="solid">
        <fgColor rgb="FF00B0F0"/>
        <bgColor indexed="64"/>
      </patternFill>
    </fill>
    <fill>
      <patternFill patternType="solid">
        <fgColor rgb="FF66FF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auto="1"/>
      </left>
      <right style="thin">
        <color auto="1"/>
      </right>
      <top/>
      <bottom/>
      <diagonal/>
    </border>
  </borders>
  <cellStyleXfs count="140">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3" applyNumberFormat="0" applyAlignment="0" applyProtection="0"/>
    <xf numFmtId="0" fontId="7" fillId="18" borderId="4" applyNumberFormat="0" applyAlignment="0" applyProtection="0"/>
    <xf numFmtId="0" fontId="8" fillId="0" borderId="5" applyNumberFormat="0" applyFill="0" applyAlignment="0" applyProtection="0"/>
    <xf numFmtId="0" fontId="9"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0" fillId="8" borderId="3" applyNumberFormat="0" applyAlignment="0" applyProtection="0"/>
    <xf numFmtId="0" fontId="11" fillId="4" borderId="0" applyNumberFormat="0" applyBorder="0" applyAlignment="0" applyProtection="0"/>
    <xf numFmtId="165" fontId="2" fillId="0" borderId="0" applyFont="0" applyFill="0" applyBorder="0" applyAlignment="0" applyProtection="0"/>
    <xf numFmtId="0" fontId="12"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24" borderId="7" applyNumberFormat="0" applyFont="0" applyAlignment="0" applyProtection="0"/>
    <xf numFmtId="0" fontId="2" fillId="24" borderId="7"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17"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9" applyNumberFormat="0" applyFill="0" applyAlignment="0" applyProtection="0"/>
    <xf numFmtId="0" fontId="9" fillId="0" borderId="10" applyNumberFormat="0" applyFill="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xf numFmtId="9" fontId="2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xf numFmtId="0" fontId="2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6" fontId="2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42" fontId="21" fillId="0" borderId="0" applyFont="0" applyFill="0" applyBorder="0" applyAlignment="0" applyProtection="0"/>
    <xf numFmtId="41" fontId="21" fillId="0" borderId="0" applyFont="0" applyFill="0" applyBorder="0" applyAlignment="0" applyProtection="0"/>
    <xf numFmtId="0" fontId="2" fillId="0" borderId="0"/>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0" fontId="21" fillId="0" borderId="0"/>
    <xf numFmtId="42" fontId="21"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cellStyleXfs>
  <cellXfs count="1079">
    <xf numFmtId="0" fontId="0" fillId="0" borderId="0" xfId="0"/>
    <xf numFmtId="0" fontId="32" fillId="0" borderId="0" xfId="0" applyFont="1"/>
    <xf numFmtId="0" fontId="28" fillId="2" borderId="17" xfId="0" applyFont="1" applyFill="1" applyBorder="1"/>
    <xf numFmtId="0" fontId="30" fillId="2" borderId="14" xfId="82" applyFont="1" applyFill="1" applyBorder="1" applyAlignment="1">
      <alignment horizontal="center" vertical="center"/>
    </xf>
    <xf numFmtId="0" fontId="28" fillId="2" borderId="15" xfId="0" applyFont="1" applyFill="1" applyBorder="1"/>
    <xf numFmtId="0" fontId="32" fillId="0" borderId="0" xfId="0" applyFont="1" applyAlignment="1">
      <alignment horizontal="left"/>
    </xf>
    <xf numFmtId="0" fontId="32" fillId="0" borderId="0" xfId="0" applyFont="1" applyAlignment="1">
      <alignment horizontal="center"/>
    </xf>
    <xf numFmtId="0" fontId="28" fillId="2" borderId="0" xfId="0" applyFont="1" applyFill="1"/>
    <xf numFmtId="0" fontId="30" fillId="2" borderId="0" xfId="82" applyFont="1" applyFill="1" applyAlignment="1">
      <alignment horizontal="center" vertical="center"/>
    </xf>
    <xf numFmtId="0" fontId="30" fillId="2" borderId="12" xfId="82" applyFont="1" applyFill="1" applyBorder="1" applyAlignment="1">
      <alignment horizontal="left" vertical="center"/>
    </xf>
    <xf numFmtId="0" fontId="30" fillId="2" borderId="13" xfId="82" applyFont="1" applyFill="1" applyBorder="1" applyAlignment="1">
      <alignment horizontal="left" vertical="center"/>
    </xf>
    <xf numFmtId="0" fontId="28" fillId="2" borderId="14" xfId="0" applyFont="1" applyFill="1" applyBorder="1" applyAlignment="1">
      <alignment horizontal="center"/>
    </xf>
    <xf numFmtId="0" fontId="30" fillId="2" borderId="0" xfId="82" applyFont="1" applyFill="1" applyAlignment="1">
      <alignment horizontal="justify" vertical="top"/>
    </xf>
    <xf numFmtId="0" fontId="30" fillId="2" borderId="14" xfId="82" applyFont="1" applyFill="1" applyBorder="1" applyAlignment="1">
      <alignment horizontal="justify" vertical="top"/>
    </xf>
    <xf numFmtId="0" fontId="32" fillId="0" borderId="0" xfId="0" applyFont="1" applyAlignment="1">
      <alignment horizontal="justify" vertical="top"/>
    </xf>
    <xf numFmtId="0" fontId="0" fillId="0" borderId="0" xfId="0" applyAlignment="1">
      <alignment vertical="center"/>
    </xf>
    <xf numFmtId="0" fontId="0" fillId="2" borderId="20" xfId="0" applyFill="1" applyBorder="1" applyAlignment="1">
      <alignment vertical="center"/>
    </xf>
    <xf numFmtId="0" fontId="0" fillId="2" borderId="25" xfId="0" applyFill="1" applyBorder="1" applyAlignment="1">
      <alignment vertical="center"/>
    </xf>
    <xf numFmtId="0" fontId="0" fillId="2" borderId="21" xfId="0" applyFill="1" applyBorder="1" applyAlignment="1">
      <alignment vertical="center"/>
    </xf>
    <xf numFmtId="0" fontId="0" fillId="2" borderId="19" xfId="0" applyFill="1" applyBorder="1" applyAlignment="1">
      <alignment vertical="center"/>
    </xf>
    <xf numFmtId="0" fontId="0" fillId="2" borderId="22" xfId="0" applyFill="1" applyBorder="1" applyAlignment="1">
      <alignment vertical="center"/>
    </xf>
    <xf numFmtId="0" fontId="0" fillId="2" borderId="18" xfId="0" applyFill="1" applyBorder="1" applyAlignment="1">
      <alignment vertical="center"/>
    </xf>
    <xf numFmtId="0" fontId="0" fillId="2" borderId="24" xfId="0" applyFill="1" applyBorder="1" applyAlignment="1">
      <alignment vertical="center"/>
    </xf>
    <xf numFmtId="0" fontId="36" fillId="0" borderId="0" xfId="0" applyFont="1" applyAlignment="1">
      <alignment vertical="center"/>
    </xf>
    <xf numFmtId="0" fontId="0" fillId="0" borderId="36" xfId="0" applyBorder="1" applyAlignment="1">
      <alignment vertical="center"/>
    </xf>
    <xf numFmtId="0" fontId="27" fillId="0" borderId="0" xfId="0" applyFont="1" applyAlignment="1">
      <alignment horizontal="justify" vertical="top"/>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top"/>
    </xf>
    <xf numFmtId="0" fontId="0" fillId="0" borderId="32" xfId="0" pivotButton="1" applyBorder="1"/>
    <xf numFmtId="0" fontId="0" fillId="0" borderId="46" xfId="0" applyBorder="1"/>
    <xf numFmtId="0" fontId="0" fillId="0" borderId="34" xfId="0" pivotButton="1" applyBorder="1"/>
    <xf numFmtId="0" fontId="0" fillId="0" borderId="45" xfId="0" applyBorder="1"/>
    <xf numFmtId="0" fontId="22" fillId="33" borderId="35" xfId="0" applyFont="1" applyFill="1" applyBorder="1" applyAlignment="1">
      <alignment horizontal="left"/>
    </xf>
    <xf numFmtId="0" fontId="22" fillId="33" borderId="42" xfId="0" applyFont="1" applyFill="1" applyBorder="1"/>
    <xf numFmtId="0" fontId="22" fillId="33" borderId="36" xfId="0" applyFont="1" applyFill="1" applyBorder="1"/>
    <xf numFmtId="0" fontId="0" fillId="0" borderId="34" xfId="0" applyBorder="1" applyAlignment="1">
      <alignment horizontal="left"/>
    </xf>
    <xf numFmtId="41" fontId="0" fillId="2" borderId="22" xfId="0" applyNumberFormat="1" applyFill="1" applyBorder="1"/>
    <xf numFmtId="0" fontId="30" fillId="0" borderId="0" xfId="82" applyFont="1" applyAlignment="1">
      <alignment horizontal="center" vertical="center"/>
    </xf>
    <xf numFmtId="0" fontId="30" fillId="0" borderId="13" xfId="82" applyFont="1" applyBorder="1" applyAlignment="1">
      <alignment horizontal="left" vertical="center"/>
    </xf>
    <xf numFmtId="0" fontId="30" fillId="0" borderId="14" xfId="82" applyFont="1" applyBorder="1" applyAlignment="1">
      <alignment horizontal="center" vertical="center"/>
    </xf>
    <xf numFmtId="0" fontId="30" fillId="0" borderId="14" xfId="82" applyFont="1" applyBorder="1" applyAlignment="1">
      <alignment horizontal="justify" vertical="top"/>
    </xf>
    <xf numFmtId="0" fontId="27" fillId="0" borderId="14" xfId="0" applyFont="1" applyBorder="1" applyAlignment="1">
      <alignment horizontal="center" vertical="center"/>
    </xf>
    <xf numFmtId="0" fontId="0" fillId="2" borderId="18" xfId="0" applyFill="1" applyBorder="1"/>
    <xf numFmtId="0" fontId="22" fillId="0" borderId="35" xfId="0" pivotButton="1" applyFont="1" applyBorder="1" applyAlignment="1">
      <alignment vertical="center"/>
    </xf>
    <xf numFmtId="0" fontId="0" fillId="0" borderId="47" xfId="0" applyBorder="1" applyAlignment="1">
      <alignment vertical="center"/>
    </xf>
    <xf numFmtId="0" fontId="0" fillId="0" borderId="40" xfId="0" applyBorder="1" applyAlignment="1">
      <alignment vertical="center"/>
    </xf>
    <xf numFmtId="0" fontId="41" fillId="0" borderId="37"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2" borderId="47" xfId="0" applyFill="1" applyBorder="1"/>
    <xf numFmtId="0" fontId="0" fillId="2" borderId="40" xfId="0" applyFill="1" applyBorder="1"/>
    <xf numFmtId="0" fontId="30" fillId="0" borderId="12" xfId="82" applyFont="1" applyBorder="1" applyAlignment="1">
      <alignment horizontal="left" vertical="center"/>
    </xf>
    <xf numFmtId="0" fontId="0" fillId="0" borderId="32" xfId="0" pivotButton="1" applyBorder="1" applyAlignment="1">
      <alignment vertical="center"/>
    </xf>
    <xf numFmtId="0" fontId="0" fillId="0" borderId="32"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22" fillId="0" borderId="32" xfId="0" pivotButton="1" applyFont="1" applyBorder="1" applyAlignment="1">
      <alignment vertical="center"/>
    </xf>
    <xf numFmtId="0" fontId="0" fillId="0" borderId="32" xfId="0" applyBorder="1" applyAlignment="1">
      <alignment vertical="center"/>
    </xf>
    <xf numFmtId="0" fontId="22" fillId="0" borderId="28" xfId="0" pivotButton="1" applyFont="1" applyBorder="1" applyAlignment="1">
      <alignment vertical="center"/>
    </xf>
    <xf numFmtId="0" fontId="22" fillId="0" borderId="29" xfId="0" applyFont="1" applyBorder="1" applyAlignment="1">
      <alignment vertical="center"/>
    </xf>
    <xf numFmtId="0" fontId="0" fillId="0" borderId="50"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29" xfId="0" applyBorder="1" applyAlignment="1">
      <alignment vertical="center"/>
    </xf>
    <xf numFmtId="0" fontId="0" fillId="2" borderId="29" xfId="0" applyFill="1" applyBorder="1"/>
    <xf numFmtId="0" fontId="0" fillId="0" borderId="32" xfId="0" applyBorder="1"/>
    <xf numFmtId="0" fontId="22" fillId="2" borderId="28" xfId="0" applyFont="1" applyFill="1" applyBorder="1"/>
    <xf numFmtId="0" fontId="43" fillId="0" borderId="28" xfId="0" pivotButton="1" applyFont="1" applyBorder="1" applyAlignment="1">
      <alignment vertical="center"/>
    </xf>
    <xf numFmtId="41" fontId="0" fillId="0" borderId="32" xfId="0" applyNumberFormat="1" applyBorder="1" applyAlignment="1">
      <alignment horizontal="right" vertical="center"/>
    </xf>
    <xf numFmtId="0" fontId="30" fillId="0" borderId="0" xfId="82" applyFont="1" applyAlignment="1">
      <alignment horizontal="left" vertical="top"/>
    </xf>
    <xf numFmtId="0" fontId="30" fillId="0" borderId="14" xfId="82" applyFont="1" applyBorder="1" applyAlignment="1">
      <alignment horizontal="left" vertical="top"/>
    </xf>
    <xf numFmtId="0" fontId="26" fillId="0" borderId="0" xfId="0" applyFont="1"/>
    <xf numFmtId="0" fontId="26" fillId="0" borderId="0" xfId="0" applyFont="1" applyAlignment="1">
      <alignment horizontal="left"/>
    </xf>
    <xf numFmtId="0" fontId="26" fillId="0" borderId="0" xfId="0" applyFont="1" applyAlignment="1">
      <alignment horizontal="center"/>
    </xf>
    <xf numFmtId="0" fontId="26" fillId="0" borderId="0" xfId="0" applyFont="1" applyAlignment="1">
      <alignment horizontal="center" vertical="center"/>
    </xf>
    <xf numFmtId="0" fontId="0" fillId="0" borderId="33" xfId="0" applyBorder="1" applyAlignment="1">
      <alignment vertical="center"/>
    </xf>
    <xf numFmtId="0" fontId="41" fillId="0" borderId="32" xfId="0" applyFont="1" applyBorder="1" applyAlignment="1">
      <alignment horizontal="left"/>
    </xf>
    <xf numFmtId="0" fontId="0" fillId="2" borderId="48" xfId="0" applyFill="1" applyBorder="1" applyAlignment="1">
      <alignment horizontal="left" indent="1"/>
    </xf>
    <xf numFmtId="0" fontId="0" fillId="2" borderId="32" xfId="0" applyFill="1" applyBorder="1"/>
    <xf numFmtId="0" fontId="0" fillId="2" borderId="33" xfId="0" applyFill="1" applyBorder="1" applyAlignment="1">
      <alignment horizontal="left" indent="1"/>
    </xf>
    <xf numFmtId="0" fontId="0" fillId="30" borderId="32" xfId="0" applyFill="1" applyBorder="1" applyAlignment="1">
      <alignment vertical="center"/>
    </xf>
    <xf numFmtId="0" fontId="0" fillId="30" borderId="28" xfId="0" applyFill="1" applyBorder="1" applyAlignment="1">
      <alignment horizontal="left" vertical="center"/>
    </xf>
    <xf numFmtId="0" fontId="0" fillId="0" borderId="32" xfId="0" pivotButton="1" applyBorder="1" applyAlignment="1">
      <alignment horizontal="center" vertical="center"/>
    </xf>
    <xf numFmtId="0" fontId="41" fillId="0" borderId="51" xfId="0" applyFont="1" applyBorder="1" applyAlignment="1">
      <alignment horizontal="left" vertical="center"/>
    </xf>
    <xf numFmtId="0" fontId="41" fillId="0" borderId="50" xfId="0" applyFont="1" applyBorder="1" applyAlignment="1">
      <alignment horizontal="left" vertical="center"/>
    </xf>
    <xf numFmtId="0" fontId="41" fillId="0" borderId="33" xfId="0" applyFont="1" applyBorder="1" applyAlignment="1">
      <alignment vertical="center"/>
    </xf>
    <xf numFmtId="0" fontId="41" fillId="0" borderId="34" xfId="0" applyFont="1" applyBorder="1" applyAlignment="1">
      <alignment vertical="center"/>
    </xf>
    <xf numFmtId="0" fontId="0" fillId="2" borderId="32" xfId="0" applyFill="1" applyBorder="1" applyAlignment="1">
      <alignment horizontal="left"/>
    </xf>
    <xf numFmtId="3" fontId="0" fillId="2" borderId="34" xfId="0" applyNumberFormat="1" applyFill="1" applyBorder="1"/>
    <xf numFmtId="3" fontId="0" fillId="0" borderId="32" xfId="0" applyNumberFormat="1" applyBorder="1" applyAlignment="1">
      <alignment vertical="center"/>
    </xf>
    <xf numFmtId="3" fontId="0" fillId="30" borderId="32" xfId="0" applyNumberFormat="1" applyFill="1" applyBorder="1" applyAlignment="1">
      <alignment vertical="center"/>
    </xf>
    <xf numFmtId="3" fontId="41" fillId="0" borderId="51" xfId="0" applyNumberFormat="1" applyFont="1" applyBorder="1" applyAlignment="1">
      <alignment vertical="center"/>
    </xf>
    <xf numFmtId="0" fontId="30" fillId="0" borderId="0" xfId="82" applyFont="1" applyAlignment="1">
      <alignment horizontal="justify" vertical="top"/>
    </xf>
    <xf numFmtId="0" fontId="26" fillId="0" borderId="0" xfId="0" applyFont="1" applyAlignment="1">
      <alignment horizontal="justify" vertical="top"/>
    </xf>
    <xf numFmtId="0" fontId="26" fillId="0" borderId="0" xfId="0" applyFont="1" applyAlignment="1">
      <alignment horizontal="left" vertical="top"/>
    </xf>
    <xf numFmtId="0" fontId="27" fillId="0" borderId="0" xfId="0" applyFont="1" applyAlignment="1">
      <alignment horizontal="center"/>
    </xf>
    <xf numFmtId="0" fontId="27" fillId="2" borderId="17" xfId="0" applyFont="1" applyFill="1" applyBorder="1" applyAlignment="1">
      <alignment horizontal="left" vertical="top"/>
    </xf>
    <xf numFmtId="0" fontId="30" fillId="2" borderId="0" xfId="82" applyFont="1" applyFill="1" applyAlignment="1">
      <alignment horizontal="left" vertical="top"/>
    </xf>
    <xf numFmtId="0" fontId="30" fillId="2" borderId="14" xfId="82" applyFont="1" applyFill="1" applyBorder="1" applyAlignment="1">
      <alignment horizontal="left" vertical="top"/>
    </xf>
    <xf numFmtId="0" fontId="27" fillId="2" borderId="14" xfId="0" applyFont="1" applyFill="1" applyBorder="1" applyAlignment="1">
      <alignment horizontal="center" vertical="center"/>
    </xf>
    <xf numFmtId="0" fontId="27" fillId="2" borderId="15" xfId="0" applyFont="1" applyFill="1" applyBorder="1" applyAlignment="1">
      <alignment horizontal="left" vertical="top"/>
    </xf>
    <xf numFmtId="0" fontId="27" fillId="0" borderId="0" xfId="0" applyFont="1" applyAlignment="1">
      <alignment horizontal="left"/>
    </xf>
    <xf numFmtId="167" fontId="30" fillId="0" borderId="14" xfId="82" applyNumberFormat="1" applyFont="1" applyBorder="1" applyAlignment="1">
      <alignment horizontal="center" vertical="center"/>
    </xf>
    <xf numFmtId="167" fontId="27" fillId="0" borderId="14" xfId="0" applyNumberFormat="1" applyFont="1" applyBorder="1" applyAlignment="1">
      <alignment horizontal="center" vertical="center"/>
    </xf>
    <xf numFmtId="1" fontId="27" fillId="0" borderId="14" xfId="0" applyNumberFormat="1" applyFont="1" applyBorder="1" applyAlignment="1">
      <alignment horizontal="center" vertical="center"/>
    </xf>
    <xf numFmtId="167" fontId="27" fillId="0" borderId="0" xfId="0" applyNumberFormat="1" applyFont="1" applyAlignment="1">
      <alignment horizontal="center" vertical="center"/>
    </xf>
    <xf numFmtId="1" fontId="27" fillId="0" borderId="0" xfId="0" applyNumberFormat="1" applyFont="1" applyAlignment="1">
      <alignment horizontal="center" vertical="center"/>
    </xf>
    <xf numFmtId="0" fontId="30" fillId="0" borderId="12" xfId="82" applyFont="1" applyBorder="1" applyAlignment="1">
      <alignment horizontal="center" vertical="center"/>
    </xf>
    <xf numFmtId="0" fontId="30" fillId="0" borderId="13" xfId="82" applyFont="1" applyBorder="1" applyAlignment="1">
      <alignment horizontal="center" vertical="center"/>
    </xf>
    <xf numFmtId="0" fontId="27" fillId="0" borderId="17" xfId="0" applyFont="1" applyBorder="1" applyAlignment="1">
      <alignment horizontal="center" vertical="center"/>
    </xf>
    <xf numFmtId="10" fontId="27" fillId="0" borderId="14" xfId="0" applyNumberFormat="1" applyFont="1" applyBorder="1" applyAlignment="1">
      <alignment horizontal="left" vertical="top"/>
    </xf>
    <xf numFmtId="10" fontId="27" fillId="0" borderId="0" xfId="0" applyNumberFormat="1" applyFont="1" applyAlignment="1">
      <alignment horizontal="left" vertical="top"/>
    </xf>
    <xf numFmtId="0" fontId="47" fillId="2" borderId="34" xfId="0" applyFont="1" applyFill="1" applyBorder="1" applyAlignment="1">
      <alignment horizontal="left" indent="1"/>
    </xf>
    <xf numFmtId="3" fontId="41" fillId="0" borderId="48" xfId="0" applyNumberFormat="1" applyFont="1" applyBorder="1" applyAlignment="1">
      <alignment vertical="center"/>
    </xf>
    <xf numFmtId="0" fontId="48" fillId="0" borderId="52" xfId="0" applyFont="1" applyBorder="1" applyAlignment="1">
      <alignment horizontal="left" vertical="center"/>
    </xf>
    <xf numFmtId="0" fontId="48" fillId="0" borderId="34" xfId="0" applyFont="1" applyBorder="1" applyAlignment="1">
      <alignment horizontal="left" vertical="center"/>
    </xf>
    <xf numFmtId="3" fontId="48" fillId="0" borderId="30" xfId="0" applyNumberFormat="1" applyFont="1" applyBorder="1" applyAlignment="1">
      <alignment vertical="center"/>
    </xf>
    <xf numFmtId="0" fontId="48" fillId="2" borderId="34" xfId="0" applyFont="1" applyFill="1" applyBorder="1" applyAlignment="1">
      <alignment horizontal="left" indent="1"/>
    </xf>
    <xf numFmtId="0" fontId="48" fillId="2" borderId="33" xfId="0" applyFont="1" applyFill="1" applyBorder="1" applyAlignment="1">
      <alignment horizontal="left" indent="1"/>
    </xf>
    <xf numFmtId="0" fontId="48" fillId="2" borderId="19" xfId="0" applyFont="1" applyFill="1" applyBorder="1" applyAlignment="1">
      <alignment vertical="center"/>
    </xf>
    <xf numFmtId="0" fontId="48" fillId="0" borderId="0" xfId="0" applyFont="1"/>
    <xf numFmtId="0" fontId="48" fillId="0" borderId="0" xfId="0" applyFont="1" applyAlignment="1">
      <alignment vertical="center"/>
    </xf>
    <xf numFmtId="41" fontId="48" fillId="2" borderId="22" xfId="0" applyNumberFormat="1" applyFont="1" applyFill="1" applyBorder="1"/>
    <xf numFmtId="0" fontId="30" fillId="2" borderId="2" xfId="0" applyFont="1" applyFill="1" applyBorder="1" applyAlignment="1">
      <alignment horizontal="center" vertical="center"/>
    </xf>
    <xf numFmtId="0" fontId="30" fillId="2" borderId="2" xfId="0" applyFont="1" applyFill="1" applyBorder="1" applyAlignment="1">
      <alignment horizontal="justify" vertical="top"/>
    </xf>
    <xf numFmtId="0" fontId="30" fillId="2" borderId="0" xfId="0" applyFont="1" applyFill="1" applyAlignment="1">
      <alignment horizontal="center" vertical="center"/>
    </xf>
    <xf numFmtId="0" fontId="30" fillId="2" borderId="0" xfId="0" applyFont="1" applyFill="1" applyAlignment="1">
      <alignment horizontal="justify" vertical="top"/>
    </xf>
    <xf numFmtId="0" fontId="27" fillId="2" borderId="0" xfId="0" applyFont="1" applyFill="1" applyAlignment="1">
      <alignment horizontal="justify" vertical="top"/>
    </xf>
    <xf numFmtId="0" fontId="27" fillId="2" borderId="1" xfId="0" applyFont="1" applyFill="1" applyBorder="1" applyAlignment="1">
      <alignment horizontal="left" vertical="center"/>
    </xf>
    <xf numFmtId="0" fontId="27" fillId="2" borderId="16" xfId="0" applyFont="1" applyFill="1" applyBorder="1" applyAlignment="1">
      <alignment horizontal="center" vertical="center"/>
    </xf>
    <xf numFmtId="0" fontId="27" fillId="0" borderId="2" xfId="0" applyFont="1" applyBorder="1" applyAlignment="1">
      <alignment horizontal="center" vertical="center" wrapText="1"/>
    </xf>
    <xf numFmtId="0" fontId="27" fillId="0" borderId="2" xfId="0" applyFont="1" applyBorder="1" applyAlignment="1">
      <alignment horizontal="justify" vertical="top"/>
    </xf>
    <xf numFmtId="0" fontId="30" fillId="2" borderId="2" xfId="0" applyFont="1" applyFill="1" applyBorder="1" applyAlignment="1">
      <alignment horizontal="left" vertical="top"/>
    </xf>
    <xf numFmtId="0" fontId="30" fillId="2" borderId="16" xfId="0" applyFont="1" applyFill="1" applyBorder="1" applyAlignment="1">
      <alignment horizontal="left" vertical="top"/>
    </xf>
    <xf numFmtId="0" fontId="27" fillId="2" borderId="12" xfId="0" applyFont="1" applyFill="1" applyBorder="1" applyAlignment="1">
      <alignment horizontal="left" vertical="center"/>
    </xf>
    <xf numFmtId="0" fontId="27" fillId="2" borderId="17" xfId="0" applyFont="1" applyFill="1" applyBorder="1" applyAlignment="1">
      <alignment horizontal="center" vertical="center"/>
    </xf>
    <xf numFmtId="0" fontId="30" fillId="2" borderId="0" xfId="0" applyFont="1" applyFill="1" applyAlignment="1">
      <alignment horizontal="center" vertical="center" wrapText="1"/>
    </xf>
    <xf numFmtId="0" fontId="30" fillId="2" borderId="17" xfId="0" applyFont="1" applyFill="1" applyBorder="1" applyAlignment="1">
      <alignment horizontal="left" vertical="top"/>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left" vertical="top"/>
    </xf>
    <xf numFmtId="0" fontId="30" fillId="2" borderId="14" xfId="82" applyFont="1" applyFill="1" applyBorder="1" applyAlignment="1">
      <alignment horizontal="center" vertical="center" wrapText="1"/>
    </xf>
    <xf numFmtId="14" fontId="27" fillId="2" borderId="14" xfId="0" applyNumberFormat="1" applyFont="1" applyFill="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7" fillId="37" borderId="12" xfId="0" applyFont="1" applyFill="1" applyBorder="1" applyAlignment="1">
      <alignment vertical="top"/>
    </xf>
    <xf numFmtId="0" fontId="27" fillId="36" borderId="0" xfId="0" applyFont="1" applyFill="1" applyAlignment="1">
      <alignment horizontal="center" vertical="center"/>
    </xf>
    <xf numFmtId="0" fontId="0" fillId="30" borderId="32" xfId="0" applyFill="1" applyBorder="1" applyAlignment="1">
      <alignment horizontal="left"/>
    </xf>
    <xf numFmtId="0" fontId="0" fillId="0" borderId="22" xfId="0" applyBorder="1"/>
    <xf numFmtId="0" fontId="0" fillId="2" borderId="23" xfId="0" applyFill="1" applyBorder="1" applyAlignment="1">
      <alignment vertical="center"/>
    </xf>
    <xf numFmtId="0" fontId="0" fillId="2" borderId="0" xfId="0" applyFill="1" applyAlignment="1">
      <alignment vertical="center"/>
    </xf>
    <xf numFmtId="0" fontId="0" fillId="2" borderId="0" xfId="0" applyFill="1"/>
    <xf numFmtId="0" fontId="22" fillId="0" borderId="0" xfId="0" applyFont="1" applyAlignment="1">
      <alignment vertical="center"/>
    </xf>
    <xf numFmtId="0" fontId="42" fillId="0" borderId="22" xfId="0" applyFont="1" applyBorder="1" applyAlignment="1">
      <alignment readingOrder="1"/>
    </xf>
    <xf numFmtId="0" fontId="48" fillId="2" borderId="0" xfId="0" applyFont="1" applyFill="1"/>
    <xf numFmtId="0" fontId="48" fillId="0" borderId="22" xfId="0" applyFont="1" applyBorder="1"/>
    <xf numFmtId="0" fontId="48" fillId="2" borderId="22" xfId="0" applyFont="1" applyFill="1" applyBorder="1"/>
    <xf numFmtId="0" fontId="0" fillId="2" borderId="22" xfId="0" applyFill="1" applyBorder="1"/>
    <xf numFmtId="0" fontId="48" fillId="2" borderId="0" xfId="0" applyFont="1" applyFill="1" applyAlignment="1">
      <alignment vertical="center"/>
    </xf>
    <xf numFmtId="0" fontId="30" fillId="42" borderId="26" xfId="1" applyFont="1" applyFill="1" applyBorder="1" applyAlignment="1" applyProtection="1">
      <alignment horizontal="center" vertical="center" wrapText="1"/>
    </xf>
    <xf numFmtId="0" fontId="30" fillId="42" borderId="26" xfId="0" applyFont="1" applyFill="1" applyBorder="1" applyAlignment="1">
      <alignment horizontal="center" vertical="center" wrapText="1"/>
    </xf>
    <xf numFmtId="167" fontId="30" fillId="42" borderId="26" xfId="1" applyNumberFormat="1" applyFont="1" applyFill="1" applyBorder="1" applyAlignment="1" applyProtection="1">
      <alignment horizontal="center" vertical="center" wrapText="1"/>
    </xf>
    <xf numFmtId="1" fontId="30" fillId="42" borderId="26" xfId="1" applyNumberFormat="1" applyFont="1" applyFill="1" applyBorder="1" applyAlignment="1" applyProtection="1">
      <alignment horizontal="center" vertical="center" wrapText="1"/>
    </xf>
    <xf numFmtId="0" fontId="30" fillId="31" borderId="26" xfId="1" applyFont="1" applyFill="1" applyBorder="1" applyAlignment="1" applyProtection="1">
      <alignment horizontal="center" vertical="center" wrapText="1"/>
    </xf>
    <xf numFmtId="0" fontId="30" fillId="31" borderId="26" xfId="0" applyFont="1" applyFill="1" applyBorder="1" applyAlignment="1">
      <alignment horizontal="center" vertical="center" wrapText="1"/>
    </xf>
    <xf numFmtId="167" fontId="30" fillId="31" borderId="26" xfId="1" applyNumberFormat="1" applyFont="1" applyFill="1" applyBorder="1" applyAlignment="1" applyProtection="1">
      <alignment horizontal="center" vertical="center" wrapText="1"/>
    </xf>
    <xf numFmtId="1" fontId="30" fillId="31" borderId="26" xfId="1" applyNumberFormat="1" applyFont="1" applyFill="1" applyBorder="1" applyAlignment="1" applyProtection="1">
      <alignment horizontal="center" vertical="center" wrapText="1"/>
    </xf>
    <xf numFmtId="0" fontId="0" fillId="0" borderId="31" xfId="0" applyBorder="1" applyAlignment="1">
      <alignment horizontal="left" vertical="center"/>
    </xf>
    <xf numFmtId="0" fontId="0" fillId="0" borderId="46" xfId="0" applyBorder="1" applyAlignment="1">
      <alignment horizontal="left" vertical="center"/>
    </xf>
    <xf numFmtId="0" fontId="0" fillId="0" borderId="34" xfId="0" applyBorder="1" applyAlignment="1">
      <alignment vertical="center"/>
    </xf>
    <xf numFmtId="0" fontId="41" fillId="2" borderId="34" xfId="0" applyFont="1" applyFill="1" applyBorder="1" applyAlignment="1">
      <alignment vertical="center"/>
    </xf>
    <xf numFmtId="0" fontId="47" fillId="0" borderId="30" xfId="0" applyFont="1" applyBorder="1" applyAlignment="1">
      <alignment horizontal="left" vertical="center"/>
    </xf>
    <xf numFmtId="3" fontId="47" fillId="0" borderId="30" xfId="0" applyNumberFormat="1" applyFont="1" applyBorder="1" applyAlignment="1">
      <alignment vertical="center"/>
    </xf>
    <xf numFmtId="0" fontId="41" fillId="0" borderId="32" xfId="0" applyFont="1" applyBorder="1" applyAlignment="1">
      <alignment horizontal="left" vertical="center"/>
    </xf>
    <xf numFmtId="3" fontId="41" fillId="0" borderId="32" xfId="0" applyNumberFormat="1" applyFont="1" applyBorder="1" applyAlignment="1">
      <alignment vertical="center"/>
    </xf>
    <xf numFmtId="3" fontId="41" fillId="0" borderId="49" xfId="0" applyNumberFormat="1" applyFont="1" applyBorder="1" applyAlignment="1">
      <alignment vertical="center"/>
    </xf>
    <xf numFmtId="3" fontId="48" fillId="0" borderId="53" xfId="0" applyNumberFormat="1" applyFont="1" applyBorder="1" applyAlignment="1">
      <alignment vertical="center"/>
    </xf>
    <xf numFmtId="0" fontId="41" fillId="0" borderId="46" xfId="0" applyFont="1" applyBorder="1" applyAlignment="1">
      <alignment horizontal="left"/>
    </xf>
    <xf numFmtId="0" fontId="41" fillId="0" borderId="31" xfId="0" applyFont="1" applyBorder="1" applyAlignment="1">
      <alignment horizontal="left"/>
    </xf>
    <xf numFmtId="0" fontId="41" fillId="0" borderId="49" xfId="0" applyFont="1" applyBorder="1" applyAlignment="1">
      <alignment horizontal="left"/>
    </xf>
    <xf numFmtId="0" fontId="48" fillId="0" borderId="30" xfId="0" applyFont="1" applyBorder="1" applyAlignment="1">
      <alignment horizontal="left"/>
    </xf>
    <xf numFmtId="0" fontId="48" fillId="0" borderId="46" xfId="0" applyFont="1" applyBorder="1" applyAlignment="1">
      <alignment horizontal="left"/>
    </xf>
    <xf numFmtId="3" fontId="48" fillId="0" borderId="52" xfId="0" applyNumberFormat="1" applyFont="1" applyBorder="1" applyAlignment="1">
      <alignment vertical="center"/>
    </xf>
    <xf numFmtId="0" fontId="27" fillId="36" borderId="0" xfId="0" applyFont="1" applyFill="1" applyAlignment="1">
      <alignment horizontal="center" vertical="center" wrapText="1"/>
    </xf>
    <xf numFmtId="0" fontId="27" fillId="0" borderId="14" xfId="0" applyFont="1" applyBorder="1" applyAlignment="1">
      <alignment horizontal="left" vertical="top"/>
    </xf>
    <xf numFmtId="0" fontId="27" fillId="0" borderId="15" xfId="0" applyFont="1" applyBorder="1" applyAlignment="1">
      <alignment horizontal="center" vertical="center"/>
    </xf>
    <xf numFmtId="0" fontId="41" fillId="0" borderId="24" xfId="0" applyFont="1" applyBorder="1" applyAlignment="1">
      <alignment horizontal="left" vertical="center"/>
    </xf>
    <xf numFmtId="0" fontId="48" fillId="0" borderId="31" xfId="0" applyFont="1" applyBorder="1" applyAlignment="1">
      <alignment horizontal="left"/>
    </xf>
    <xf numFmtId="0" fontId="47" fillId="0" borderId="46" xfId="0" applyFont="1" applyBorder="1" applyAlignment="1">
      <alignment horizontal="left"/>
    </xf>
    <xf numFmtId="0" fontId="41" fillId="0" borderId="30" xfId="0" applyFont="1" applyBorder="1" applyAlignment="1">
      <alignment horizontal="left"/>
    </xf>
    <xf numFmtId="2" fontId="27" fillId="27" borderId="55" xfId="0" applyNumberFormat="1" applyFont="1" applyFill="1" applyBorder="1" applyAlignment="1" applyProtection="1">
      <alignment horizontal="center" vertical="center"/>
      <protection locked="0"/>
    </xf>
    <xf numFmtId="0" fontId="27" fillId="27" borderId="55" xfId="0" applyFont="1" applyFill="1" applyBorder="1" applyAlignment="1">
      <alignment horizontal="left" vertical="top" wrapText="1"/>
    </xf>
    <xf numFmtId="0" fontId="27" fillId="27" borderId="55" xfId="52" applyFont="1" applyFill="1" applyBorder="1" applyAlignment="1">
      <alignment horizontal="left" vertical="top" wrapText="1"/>
    </xf>
    <xf numFmtId="0" fontId="0" fillId="0" borderId="56" xfId="0" applyBorder="1" applyAlignment="1">
      <alignment vertical="center"/>
    </xf>
    <xf numFmtId="167" fontId="30" fillId="2" borderId="55" xfId="0" applyNumberFormat="1" applyFont="1" applyFill="1" applyBorder="1" applyAlignment="1">
      <alignment horizontal="right" vertical="center"/>
    </xf>
    <xf numFmtId="167" fontId="30" fillId="38" borderId="55" xfId="0" applyNumberFormat="1" applyFont="1" applyFill="1" applyBorder="1" applyAlignment="1">
      <alignment horizontal="right" vertical="center"/>
    </xf>
    <xf numFmtId="167" fontId="30" fillId="27" borderId="55" xfId="0" applyNumberFormat="1" applyFont="1" applyFill="1" applyBorder="1" applyAlignment="1">
      <alignment horizontal="right" vertical="center"/>
    </xf>
    <xf numFmtId="167" fontId="30" fillId="39" borderId="55" xfId="0" applyNumberFormat="1" applyFont="1" applyFill="1" applyBorder="1" applyAlignment="1">
      <alignment horizontal="right" vertical="center"/>
    </xf>
    <xf numFmtId="0" fontId="27" fillId="0" borderId="55" xfId="0" applyFont="1" applyBorder="1" applyAlignment="1">
      <alignment horizontal="left" vertical="center" wrapText="1"/>
    </xf>
    <xf numFmtId="0" fontId="27" fillId="0" borderId="55" xfId="54" applyFont="1" applyBorder="1" applyAlignment="1">
      <alignment horizontal="center" vertical="center" wrapText="1"/>
    </xf>
    <xf numFmtId="0" fontId="27" fillId="0" borderId="55" xfId="0" applyFont="1" applyBorder="1" applyAlignment="1">
      <alignment horizontal="justify" vertical="top" wrapText="1"/>
    </xf>
    <xf numFmtId="0" fontId="27" fillId="0" borderId="55" xfId="0" applyFont="1" applyBorder="1" applyAlignment="1">
      <alignment horizontal="left" vertical="top" wrapText="1"/>
    </xf>
    <xf numFmtId="2" fontId="27" fillId="0" borderId="55" xfId="0" applyNumberFormat="1" applyFont="1" applyBorder="1" applyAlignment="1">
      <alignment horizontal="center" vertical="center"/>
    </xf>
    <xf numFmtId="1" fontId="27" fillId="0" borderId="55" xfId="0" applyNumberFormat="1" applyFont="1" applyBorder="1" applyAlignment="1">
      <alignment horizontal="center" vertical="center"/>
    </xf>
    <xf numFmtId="10" fontId="27" fillId="0" borderId="55" xfId="72" applyNumberFormat="1" applyFont="1" applyFill="1" applyBorder="1" applyAlignment="1" applyProtection="1">
      <alignment horizontal="center" vertical="center"/>
    </xf>
    <xf numFmtId="0" fontId="27" fillId="0" borderId="55" xfId="0" applyFont="1" applyBorder="1" applyAlignment="1">
      <alignment horizontal="center" vertical="center"/>
    </xf>
    <xf numFmtId="2" fontId="27" fillId="0" borderId="55" xfId="0" applyNumberFormat="1" applyFont="1" applyBorder="1" applyAlignment="1">
      <alignment horizontal="center" vertical="center" wrapText="1"/>
    </xf>
    <xf numFmtId="14" fontId="27" fillId="0" borderId="55" xfId="0" applyNumberFormat="1" applyFont="1" applyBorder="1" applyAlignment="1">
      <alignment horizontal="center" vertical="center"/>
    </xf>
    <xf numFmtId="0" fontId="30" fillId="0" borderId="55" xfId="0" applyFont="1" applyBorder="1" applyAlignment="1">
      <alignment horizontal="left" vertical="top" wrapText="1"/>
    </xf>
    <xf numFmtId="0" fontId="27" fillId="0" borderId="55" xfId="0" applyFont="1" applyBorder="1" applyAlignment="1" applyProtection="1">
      <alignment horizontal="justify" vertical="top" wrapText="1"/>
      <protection locked="0"/>
    </xf>
    <xf numFmtId="14" fontId="27" fillId="0" borderId="55" xfId="0" applyNumberFormat="1" applyFont="1" applyBorder="1" applyAlignment="1">
      <alignment horizontal="center" vertical="center" wrapText="1"/>
    </xf>
    <xf numFmtId="0" fontId="27" fillId="27" borderId="55" xfId="52" applyFont="1" applyFill="1" applyBorder="1" applyAlignment="1">
      <alignment horizontal="justify" vertical="top" wrapText="1"/>
    </xf>
    <xf numFmtId="0" fontId="27" fillId="27" borderId="55" xfId="0" applyFont="1" applyFill="1" applyBorder="1" applyAlignment="1">
      <alignment horizontal="justify" vertical="top" wrapText="1"/>
    </xf>
    <xf numFmtId="2" fontId="27" fillId="27" borderId="55" xfId="0" applyNumberFormat="1" applyFont="1" applyFill="1" applyBorder="1" applyAlignment="1">
      <alignment horizontal="center" vertical="center"/>
    </xf>
    <xf numFmtId="14" fontId="27" fillId="27" borderId="55" xfId="52" applyNumberFormat="1" applyFont="1" applyFill="1" applyBorder="1" applyAlignment="1">
      <alignment horizontal="center" vertical="center" wrapText="1"/>
    </xf>
    <xf numFmtId="1" fontId="27" fillId="27" borderId="55" xfId="0" applyNumberFormat="1" applyFont="1" applyFill="1" applyBorder="1" applyAlignment="1">
      <alignment horizontal="center" vertical="center"/>
    </xf>
    <xf numFmtId="10" fontId="27" fillId="27" borderId="55" xfId="0" applyNumberFormat="1" applyFont="1" applyFill="1" applyBorder="1" applyAlignment="1" applyProtection="1">
      <alignment horizontal="center" vertical="center"/>
      <protection locked="0"/>
    </xf>
    <xf numFmtId="0" fontId="27" fillId="27" borderId="55" xfId="0" applyFont="1" applyFill="1" applyBorder="1" applyAlignment="1">
      <alignment horizontal="left" vertical="top"/>
    </xf>
    <xf numFmtId="14" fontId="27" fillId="27" borderId="55" xfId="0" applyNumberFormat="1" applyFont="1" applyFill="1" applyBorder="1" applyAlignment="1">
      <alignment horizontal="center" vertical="center"/>
    </xf>
    <xf numFmtId="0" fontId="27" fillId="27" borderId="55" xfId="102" applyFont="1" applyFill="1" applyBorder="1" applyAlignment="1">
      <alignment horizontal="left" vertical="top" wrapText="1"/>
    </xf>
    <xf numFmtId="14" fontId="27" fillId="27" borderId="55" xfId="0" applyNumberFormat="1" applyFont="1" applyFill="1" applyBorder="1" applyAlignment="1">
      <alignment horizontal="center" vertical="center" wrapText="1"/>
    </xf>
    <xf numFmtId="0" fontId="27" fillId="27" borderId="55" xfId="0" applyFont="1" applyFill="1" applyBorder="1" applyAlignment="1">
      <alignment horizontal="justify" vertical="top"/>
    </xf>
    <xf numFmtId="10" fontId="27" fillId="27" borderId="55" xfId="52" applyNumberFormat="1" applyFont="1" applyFill="1" applyBorder="1" applyAlignment="1">
      <alignment horizontal="center" vertical="center" wrapText="1"/>
    </xf>
    <xf numFmtId="2" fontId="27" fillId="27" borderId="55" xfId="1" applyNumberFormat="1" applyFont="1" applyFill="1" applyBorder="1" applyAlignment="1" applyProtection="1">
      <alignment horizontal="center" vertical="center" wrapText="1"/>
      <protection locked="0"/>
    </xf>
    <xf numFmtId="2" fontId="27" fillId="27" borderId="55" xfId="0" applyNumberFormat="1" applyFont="1" applyFill="1" applyBorder="1" applyAlignment="1" applyProtection="1">
      <alignment horizontal="center" vertical="center" wrapText="1"/>
      <protection locked="0"/>
    </xf>
    <xf numFmtId="167" fontId="27" fillId="0" borderId="55" xfId="0" applyNumberFormat="1" applyFont="1" applyBorder="1" applyAlignment="1">
      <alignment horizontal="right" vertical="center"/>
    </xf>
    <xf numFmtId="0" fontId="30" fillId="0" borderId="55" xfId="1" applyFont="1" applyFill="1" applyBorder="1" applyAlignment="1" applyProtection="1">
      <alignment horizontal="center" vertical="center" wrapText="1"/>
    </xf>
    <xf numFmtId="0" fontId="30" fillId="0" borderId="55" xfId="52" applyFont="1" applyBorder="1" applyAlignment="1">
      <alignment horizontal="center" vertical="center" wrapText="1"/>
    </xf>
    <xf numFmtId="0" fontId="30" fillId="0" borderId="55" xfId="0" applyFont="1" applyBorder="1" applyAlignment="1">
      <alignment horizontal="center" vertical="center" wrapText="1"/>
    </xf>
    <xf numFmtId="167" fontId="30" fillId="0" borderId="55" xfId="1" applyNumberFormat="1" applyFont="1" applyFill="1" applyBorder="1" applyAlignment="1" applyProtection="1">
      <alignment horizontal="center" vertical="center" wrapText="1"/>
    </xf>
    <xf numFmtId="1" fontId="30" fillId="0" borderId="55" xfId="1" applyNumberFormat="1" applyFont="1" applyFill="1" applyBorder="1" applyAlignment="1" applyProtection="1">
      <alignment horizontal="center" vertical="center" wrapText="1"/>
    </xf>
    <xf numFmtId="10" fontId="30" fillId="0" borderId="55" xfId="1" applyNumberFormat="1" applyFont="1" applyFill="1" applyBorder="1" applyAlignment="1" applyProtection="1">
      <alignment horizontal="center" vertical="center" wrapText="1"/>
    </xf>
    <xf numFmtId="0" fontId="27" fillId="43" borderId="55" xfId="0" applyFont="1" applyFill="1" applyBorder="1" applyAlignment="1">
      <alignment horizontal="left" vertical="center" wrapText="1"/>
    </xf>
    <xf numFmtId="0" fontId="27" fillId="43" borderId="55" xfId="54" applyFont="1" applyFill="1" applyBorder="1" applyAlignment="1">
      <alignment horizontal="center" vertical="center" wrapText="1"/>
    </xf>
    <xf numFmtId="0" fontId="27" fillId="43" borderId="55" xfId="0" applyFont="1" applyFill="1" applyBorder="1" applyAlignment="1">
      <alignment horizontal="center" vertical="center" wrapText="1"/>
    </xf>
    <xf numFmtId="0" fontId="27" fillId="43" borderId="55" xfId="0" applyFont="1" applyFill="1" applyBorder="1" applyAlignment="1">
      <alignment horizontal="justify" vertical="top" wrapText="1"/>
    </xf>
    <xf numFmtId="0" fontId="27" fillId="43" borderId="55" xfId="0" applyFont="1" applyFill="1" applyBorder="1" applyAlignment="1">
      <alignment horizontal="left" vertical="top" wrapText="1"/>
    </xf>
    <xf numFmtId="2" fontId="27" fillId="43" borderId="55" xfId="0" applyNumberFormat="1" applyFont="1" applyFill="1" applyBorder="1" applyAlignment="1">
      <alignment horizontal="center" vertical="center"/>
    </xf>
    <xf numFmtId="164" fontId="27" fillId="43" borderId="55" xfId="0" applyNumberFormat="1" applyFont="1" applyFill="1" applyBorder="1" applyAlignment="1">
      <alignment horizontal="center" vertical="center"/>
    </xf>
    <xf numFmtId="1" fontId="27" fillId="43" borderId="55" xfId="0" applyNumberFormat="1" applyFont="1" applyFill="1" applyBorder="1" applyAlignment="1">
      <alignment horizontal="center" vertical="center"/>
    </xf>
    <xf numFmtId="2" fontId="27" fillId="43" borderId="55" xfId="0" applyNumberFormat="1" applyFont="1" applyFill="1" applyBorder="1" applyAlignment="1" applyProtection="1">
      <alignment horizontal="center" vertical="center"/>
      <protection locked="0"/>
    </xf>
    <xf numFmtId="10" fontId="27" fillId="43" borderId="55" xfId="72" applyNumberFormat="1" applyFont="1" applyFill="1" applyBorder="1" applyAlignment="1" applyProtection="1">
      <alignment horizontal="center" vertical="center"/>
    </xf>
    <xf numFmtId="0" fontId="27" fillId="43" borderId="55" xfId="0" applyFont="1" applyFill="1" applyBorder="1" applyAlignment="1">
      <alignment horizontal="center" vertical="center"/>
    </xf>
    <xf numFmtId="10" fontId="27" fillId="43" borderId="55" xfId="0" applyNumberFormat="1" applyFont="1" applyFill="1" applyBorder="1" applyAlignment="1">
      <alignment horizontal="center" vertical="center"/>
    </xf>
    <xf numFmtId="10" fontId="27" fillId="43" borderId="55" xfId="0" applyNumberFormat="1" applyFont="1" applyFill="1" applyBorder="1" applyAlignment="1" applyProtection="1">
      <alignment horizontal="center" vertical="center"/>
      <protection locked="0"/>
    </xf>
    <xf numFmtId="2" fontId="27" fillId="43" borderId="55" xfId="0" applyNumberFormat="1" applyFont="1" applyFill="1" applyBorder="1" applyAlignment="1">
      <alignment horizontal="center" vertical="center" wrapText="1"/>
    </xf>
    <xf numFmtId="164" fontId="27" fillId="43" borderId="55" xfId="0" applyNumberFormat="1" applyFont="1" applyFill="1" applyBorder="1" applyAlignment="1">
      <alignment horizontal="center" vertical="center" wrapText="1"/>
    </xf>
    <xf numFmtId="0" fontId="27" fillId="43" borderId="55" xfId="110" applyFont="1" applyFill="1" applyBorder="1" applyAlignment="1">
      <alignment horizontal="left" vertical="top" wrapText="1"/>
    </xf>
    <xf numFmtId="2" fontId="27" fillId="43" borderId="55" xfId="0" applyNumberFormat="1" applyFont="1" applyFill="1" applyBorder="1" applyAlignment="1" applyProtection="1">
      <alignment horizontal="center" vertical="center" wrapText="1"/>
      <protection locked="0"/>
    </xf>
    <xf numFmtId="1" fontId="27" fillId="43" borderId="55" xfId="0" applyNumberFormat="1" applyFont="1" applyFill="1" applyBorder="1" applyAlignment="1">
      <alignment horizontal="left" vertical="top" wrapText="1"/>
    </xf>
    <xf numFmtId="0" fontId="27" fillId="43" borderId="55" xfId="2" applyFont="1" applyFill="1" applyBorder="1" applyAlignment="1" applyProtection="1">
      <alignment horizontal="left" vertical="top" wrapText="1"/>
    </xf>
    <xf numFmtId="0" fontId="27" fillId="43" borderId="55" xfId="82" applyFont="1" applyFill="1" applyBorder="1" applyAlignment="1">
      <alignment horizontal="left" vertical="top" wrapText="1"/>
    </xf>
    <xf numFmtId="0" fontId="27" fillId="43" borderId="55" xfId="1" applyFont="1" applyFill="1" applyBorder="1" applyAlignment="1" applyProtection="1">
      <alignment horizontal="center" vertical="center" wrapText="1"/>
    </xf>
    <xf numFmtId="0" fontId="27" fillId="43" borderId="55" xfId="1" applyFont="1" applyFill="1" applyBorder="1" applyAlignment="1" applyProtection="1">
      <alignment horizontal="justify" vertical="top" wrapText="1"/>
    </xf>
    <xf numFmtId="0" fontId="27" fillId="43" borderId="55" xfId="1" applyFont="1" applyFill="1" applyBorder="1" applyAlignment="1" applyProtection="1">
      <alignment horizontal="left" vertical="top" wrapText="1"/>
    </xf>
    <xf numFmtId="164" fontId="27" fillId="43" borderId="55" xfId="1" applyNumberFormat="1" applyFont="1" applyFill="1" applyBorder="1" applyAlignment="1" applyProtection="1">
      <alignment horizontal="center" vertical="center" wrapText="1"/>
    </xf>
    <xf numFmtId="0" fontId="27" fillId="43" borderId="55" xfId="1" applyFont="1" applyFill="1" applyBorder="1" applyAlignment="1" applyProtection="1">
      <alignment horizontal="left" vertical="center" wrapText="1"/>
    </xf>
    <xf numFmtId="0" fontId="27" fillId="43" borderId="55" xfId="77" applyFont="1" applyFill="1" applyBorder="1" applyAlignment="1" applyProtection="1">
      <alignment horizontal="left" vertical="top" wrapText="1"/>
    </xf>
    <xf numFmtId="49" fontId="27" fillId="43" borderId="55" xfId="87" applyNumberFormat="1" applyFont="1" applyFill="1" applyBorder="1" applyAlignment="1">
      <alignment horizontal="center" vertical="center" wrapText="1"/>
    </xf>
    <xf numFmtId="49" fontId="27" fillId="43" borderId="55" xfId="87" applyNumberFormat="1" applyFont="1" applyFill="1" applyBorder="1" applyAlignment="1">
      <alignment horizontal="justify" vertical="top" wrapText="1"/>
    </xf>
    <xf numFmtId="0" fontId="27" fillId="43" borderId="55" xfId="87" applyFont="1" applyFill="1" applyBorder="1" applyAlignment="1">
      <alignment horizontal="justify" vertical="top" wrapText="1"/>
    </xf>
    <xf numFmtId="9" fontId="27" fillId="43" borderId="55" xfId="0" applyNumberFormat="1" applyFont="1" applyFill="1" applyBorder="1" applyAlignment="1">
      <alignment horizontal="left" vertical="top" wrapText="1"/>
    </xf>
    <xf numFmtId="0" fontId="27" fillId="43" borderId="55" xfId="87" applyFont="1" applyFill="1" applyBorder="1" applyAlignment="1">
      <alignment horizontal="left" vertical="top" wrapText="1"/>
    </xf>
    <xf numFmtId="14" fontId="27" fillId="43" borderId="55" xfId="0" applyNumberFormat="1" applyFont="1" applyFill="1" applyBorder="1" applyAlignment="1">
      <alignment horizontal="center" vertical="center"/>
    </xf>
    <xf numFmtId="0" fontId="30" fillId="43" borderId="55" xfId="0" applyFont="1" applyFill="1" applyBorder="1" applyAlignment="1">
      <alignment horizontal="left" vertical="top" wrapText="1"/>
    </xf>
    <xf numFmtId="0" fontId="27" fillId="43" borderId="55" xfId="0" applyFont="1" applyFill="1" applyBorder="1" applyAlignment="1">
      <alignment horizontal="left" vertical="top"/>
    </xf>
    <xf numFmtId="168" fontId="27" fillId="43" borderId="55" xfId="0" applyNumberFormat="1" applyFont="1" applyFill="1" applyBorder="1" applyAlignment="1">
      <alignment horizontal="center" vertical="top"/>
    </xf>
    <xf numFmtId="169" fontId="27" fillId="43" borderId="55" xfId="0" applyNumberFormat="1" applyFont="1" applyFill="1" applyBorder="1" applyAlignment="1" applyProtection="1">
      <alignment horizontal="center" vertical="center" wrapText="1"/>
      <protection locked="0"/>
    </xf>
    <xf numFmtId="0" fontId="27" fillId="43" borderId="55" xfId="79" applyFont="1" applyFill="1" applyBorder="1" applyAlignment="1">
      <alignment horizontal="left" vertical="top" wrapText="1"/>
    </xf>
    <xf numFmtId="0" fontId="37" fillId="43" borderId="55" xfId="1" applyFont="1" applyFill="1" applyBorder="1" applyAlignment="1" applyProtection="1">
      <alignment horizontal="left" vertical="center" wrapText="1"/>
    </xf>
    <xf numFmtId="0" fontId="37" fillId="43" borderId="55" xfId="54" applyFont="1" applyFill="1" applyBorder="1" applyAlignment="1">
      <alignment horizontal="center" vertical="center" wrapText="1"/>
    </xf>
    <xf numFmtId="0" fontId="37" fillId="43" borderId="55" xfId="1" applyFont="1" applyFill="1" applyBorder="1" applyAlignment="1" applyProtection="1">
      <alignment horizontal="left" vertical="top" wrapText="1"/>
    </xf>
    <xf numFmtId="0" fontId="37" fillId="43" borderId="55" xfId="0" applyFont="1" applyFill="1" applyBorder="1" applyAlignment="1">
      <alignment horizontal="left" vertical="top" wrapText="1"/>
    </xf>
    <xf numFmtId="2" fontId="37" fillId="43" borderId="55" xfId="0" applyNumberFormat="1" applyFont="1" applyFill="1" applyBorder="1" applyAlignment="1">
      <alignment horizontal="center" vertical="center"/>
    </xf>
    <xf numFmtId="164" fontId="37" fillId="43" borderId="55" xfId="1" applyNumberFormat="1" applyFont="1" applyFill="1" applyBorder="1" applyAlignment="1" applyProtection="1">
      <alignment horizontal="center" vertical="center" wrapText="1"/>
    </xf>
    <xf numFmtId="164" fontId="37" fillId="43" borderId="55" xfId="0" applyNumberFormat="1" applyFont="1" applyFill="1" applyBorder="1" applyAlignment="1">
      <alignment horizontal="center" vertical="center"/>
    </xf>
    <xf numFmtId="1" fontId="37" fillId="43" borderId="55" xfId="0" applyNumberFormat="1" applyFont="1" applyFill="1" applyBorder="1" applyAlignment="1">
      <alignment horizontal="center" vertical="center"/>
    </xf>
    <xf numFmtId="2" fontId="37" fillId="43" borderId="55" xfId="0" applyNumberFormat="1" applyFont="1" applyFill="1" applyBorder="1" applyAlignment="1" applyProtection="1">
      <alignment horizontal="center" vertical="center" wrapText="1"/>
      <protection locked="0"/>
    </xf>
    <xf numFmtId="10" fontId="37" fillId="43" borderId="55" xfId="72" applyNumberFormat="1" applyFont="1" applyFill="1" applyBorder="1" applyAlignment="1" applyProtection="1">
      <alignment horizontal="center" vertical="center"/>
    </xf>
    <xf numFmtId="0" fontId="37" fillId="43" borderId="55" xfId="0" applyFont="1" applyFill="1" applyBorder="1" applyAlignment="1">
      <alignment horizontal="center" vertical="center"/>
    </xf>
    <xf numFmtId="0" fontId="28" fillId="43" borderId="55" xfId="1" applyFont="1" applyFill="1" applyBorder="1" applyAlignment="1" applyProtection="1">
      <alignment horizontal="left" vertical="center" wrapText="1"/>
    </xf>
    <xf numFmtId="0" fontId="28" fillId="43" borderId="55" xfId="54" applyFont="1" applyFill="1" applyBorder="1" applyAlignment="1">
      <alignment horizontal="center" vertical="center" wrapText="1"/>
    </xf>
    <xf numFmtId="0" fontId="28" fillId="43" borderId="55" xfId="1" applyFont="1" applyFill="1" applyBorder="1" applyAlignment="1" applyProtection="1">
      <alignment horizontal="left" vertical="top" wrapText="1"/>
    </xf>
    <xf numFmtId="0" fontId="28" fillId="43" borderId="55" xfId="0" applyFont="1" applyFill="1" applyBorder="1" applyAlignment="1">
      <alignment horizontal="left" vertical="top" wrapText="1"/>
    </xf>
    <xf numFmtId="2" fontId="28" fillId="43" borderId="55" xfId="0" applyNumberFormat="1" applyFont="1" applyFill="1" applyBorder="1" applyAlignment="1">
      <alignment horizontal="center" vertical="center"/>
    </xf>
    <xf numFmtId="164" fontId="28" fillId="43" borderId="55" xfId="1" applyNumberFormat="1" applyFont="1" applyFill="1" applyBorder="1" applyAlignment="1" applyProtection="1">
      <alignment horizontal="center" vertical="center" wrapText="1"/>
    </xf>
    <xf numFmtId="164" fontId="50" fillId="43" borderId="55" xfId="0" applyNumberFormat="1" applyFont="1" applyFill="1" applyBorder="1" applyAlignment="1">
      <alignment horizontal="center" vertical="center"/>
    </xf>
    <xf numFmtId="1" fontId="28" fillId="43" borderId="55" xfId="0" applyNumberFormat="1" applyFont="1" applyFill="1" applyBorder="1" applyAlignment="1">
      <alignment horizontal="center" vertical="center"/>
    </xf>
    <xf numFmtId="2" fontId="28" fillId="43" borderId="55" xfId="0" applyNumberFormat="1" applyFont="1" applyFill="1" applyBorder="1" applyAlignment="1" applyProtection="1">
      <alignment horizontal="center" vertical="center" wrapText="1"/>
      <protection locked="0"/>
    </xf>
    <xf numFmtId="10" fontId="28" fillId="43" borderId="55" xfId="72" applyNumberFormat="1" applyFont="1" applyFill="1" applyBorder="1" applyAlignment="1" applyProtection="1">
      <alignment horizontal="center" vertical="center"/>
    </xf>
    <xf numFmtId="0" fontId="28" fillId="43" borderId="55" xfId="0" applyFont="1" applyFill="1" applyBorder="1" applyAlignment="1">
      <alignment horizontal="center" vertical="center"/>
    </xf>
    <xf numFmtId="0" fontId="27" fillId="43" borderId="55" xfId="55" applyFont="1" applyFill="1" applyBorder="1" applyAlignment="1">
      <alignment horizontal="left" vertical="top" wrapText="1"/>
    </xf>
    <xf numFmtId="0" fontId="27" fillId="43" borderId="55" xfId="55" applyFont="1" applyFill="1" applyBorder="1" applyAlignment="1">
      <alignment horizontal="center" vertical="center" wrapText="1"/>
    </xf>
    <xf numFmtId="168" fontId="27" fillId="43" borderId="55" xfId="0" applyNumberFormat="1" applyFont="1" applyFill="1" applyBorder="1" applyAlignment="1">
      <alignment horizontal="center" vertical="center"/>
    </xf>
    <xf numFmtId="2" fontId="27" fillId="43" borderId="55" xfId="0" applyNumberFormat="1" applyFont="1" applyFill="1" applyBorder="1" applyAlignment="1">
      <alignment horizontal="left" vertical="top"/>
    </xf>
    <xf numFmtId="0" fontId="27" fillId="44" borderId="55" xfId="1" applyFont="1" applyFill="1" applyBorder="1" applyAlignment="1" applyProtection="1">
      <alignment horizontal="left" vertical="center" wrapText="1"/>
    </xf>
    <xf numFmtId="0" fontId="27" fillId="44" borderId="55" xfId="1" applyFont="1" applyFill="1" applyBorder="1" applyAlignment="1" applyProtection="1">
      <alignment horizontal="center" vertical="center" wrapText="1"/>
    </xf>
    <xf numFmtId="0" fontId="27" fillId="44" borderId="55" xfId="0" applyFont="1" applyFill="1" applyBorder="1" applyAlignment="1">
      <alignment horizontal="center" vertical="center"/>
    </xf>
    <xf numFmtId="0" fontId="27" fillId="44" borderId="55" xfId="0" applyFont="1" applyFill="1" applyBorder="1" applyAlignment="1">
      <alignment horizontal="justify" vertical="top" wrapText="1"/>
    </xf>
    <xf numFmtId="0" fontId="27" fillId="44" borderId="55" xfId="1" applyFont="1" applyFill="1" applyBorder="1" applyAlignment="1" applyProtection="1">
      <alignment horizontal="justify" vertical="top" wrapText="1"/>
    </xf>
    <xf numFmtId="0" fontId="27" fillId="44" borderId="55" xfId="0" applyFont="1" applyFill="1" applyBorder="1" applyAlignment="1">
      <alignment horizontal="left" vertical="top" wrapText="1"/>
    </xf>
    <xf numFmtId="2" fontId="27" fillId="44" borderId="55" xfId="0" applyNumberFormat="1" applyFont="1" applyFill="1" applyBorder="1" applyAlignment="1">
      <alignment horizontal="center" vertical="center" wrapText="1"/>
    </xf>
    <xf numFmtId="14" fontId="27" fillId="44" borderId="55" xfId="1" applyNumberFormat="1" applyFont="1" applyFill="1" applyBorder="1" applyAlignment="1" applyProtection="1">
      <alignment horizontal="center" vertical="center" wrapText="1"/>
    </xf>
    <xf numFmtId="1" fontId="27" fillId="44" borderId="55" xfId="0" applyNumberFormat="1" applyFont="1" applyFill="1" applyBorder="1" applyAlignment="1">
      <alignment horizontal="center" vertical="center"/>
    </xf>
    <xf numFmtId="2" fontId="27" fillId="44" borderId="55" xfId="0" applyNumberFormat="1" applyFont="1" applyFill="1" applyBorder="1" applyAlignment="1" applyProtection="1">
      <alignment horizontal="center" vertical="center" wrapText="1"/>
      <protection locked="0"/>
    </xf>
    <xf numFmtId="10" fontId="27" fillId="44" borderId="55" xfId="72" applyNumberFormat="1" applyFont="1" applyFill="1" applyBorder="1" applyAlignment="1" applyProtection="1">
      <alignment horizontal="center" vertical="center"/>
    </xf>
    <xf numFmtId="0" fontId="27" fillId="44" borderId="55" xfId="0" applyFont="1" applyFill="1" applyBorder="1" applyAlignment="1">
      <alignment horizontal="left" vertical="top"/>
    </xf>
    <xf numFmtId="14" fontId="27" fillId="44" borderId="55" xfId="0" applyNumberFormat="1" applyFont="1" applyFill="1" applyBorder="1" applyAlignment="1">
      <alignment horizontal="center" vertical="center"/>
    </xf>
    <xf numFmtId="0" fontId="30" fillId="44" borderId="55" xfId="0" applyFont="1" applyFill="1" applyBorder="1" applyAlignment="1">
      <alignment horizontal="left" vertical="top" wrapText="1"/>
    </xf>
    <xf numFmtId="0" fontId="27" fillId="45" borderId="55" xfId="0" applyFont="1" applyFill="1" applyBorder="1" applyAlignment="1">
      <alignment horizontal="left" vertical="center" wrapText="1"/>
    </xf>
    <xf numFmtId="0" fontId="27" fillId="45" borderId="55" xfId="54" applyFont="1" applyFill="1" applyBorder="1" applyAlignment="1">
      <alignment horizontal="center" vertical="center" wrapText="1"/>
    </xf>
    <xf numFmtId="0" fontId="27" fillId="45" borderId="55" xfId="0" applyFont="1" applyFill="1" applyBorder="1" applyAlignment="1">
      <alignment horizontal="justify" vertical="top" wrapText="1"/>
    </xf>
    <xf numFmtId="0" fontId="27" fillId="45" borderId="55" xfId="0" applyFont="1" applyFill="1" applyBorder="1" applyAlignment="1">
      <alignment horizontal="left" vertical="top" wrapText="1"/>
    </xf>
    <xf numFmtId="2" fontId="27" fillId="45" borderId="55" xfId="0" applyNumberFormat="1" applyFont="1" applyFill="1" applyBorder="1" applyAlignment="1">
      <alignment horizontal="center" vertical="center"/>
    </xf>
    <xf numFmtId="164" fontId="27" fillId="45" borderId="55" xfId="0" applyNumberFormat="1" applyFont="1" applyFill="1" applyBorder="1" applyAlignment="1">
      <alignment horizontal="center" vertical="center"/>
    </xf>
    <xf numFmtId="1" fontId="27" fillId="45" borderId="55" xfId="0" applyNumberFormat="1" applyFont="1" applyFill="1" applyBorder="1" applyAlignment="1">
      <alignment horizontal="center" vertical="center"/>
    </xf>
    <xf numFmtId="2" fontId="27" fillId="45" borderId="55" xfId="0" applyNumberFormat="1" applyFont="1" applyFill="1" applyBorder="1" applyAlignment="1" applyProtection="1">
      <alignment horizontal="center" vertical="center" wrapText="1"/>
      <protection locked="0"/>
    </xf>
    <xf numFmtId="10" fontId="27" fillId="45" borderId="55" xfId="72" applyNumberFormat="1" applyFont="1" applyFill="1" applyBorder="1" applyAlignment="1" applyProtection="1">
      <alignment horizontal="center" vertical="center"/>
    </xf>
    <xf numFmtId="0" fontId="27" fillId="45" borderId="55" xfId="0" applyFont="1" applyFill="1" applyBorder="1" applyAlignment="1">
      <alignment horizontal="center" vertical="center"/>
    </xf>
    <xf numFmtId="0" fontId="27" fillId="45" borderId="55" xfId="82" applyFont="1" applyFill="1" applyBorder="1" applyAlignment="1">
      <alignment horizontal="justify" vertical="top" wrapText="1"/>
    </xf>
    <xf numFmtId="0" fontId="27" fillId="45" borderId="55" xfId="82" applyFont="1" applyFill="1" applyBorder="1" applyAlignment="1">
      <alignment horizontal="left" vertical="top" wrapText="1"/>
    </xf>
    <xf numFmtId="2" fontId="27" fillId="45" borderId="55" xfId="0" applyNumberFormat="1" applyFont="1" applyFill="1" applyBorder="1" applyAlignment="1">
      <alignment horizontal="center" vertical="center" wrapText="1"/>
    </xf>
    <xf numFmtId="164" fontId="27" fillId="45" borderId="55" xfId="0" applyNumberFormat="1" applyFont="1" applyFill="1" applyBorder="1" applyAlignment="1">
      <alignment horizontal="center" vertical="center" wrapText="1"/>
    </xf>
    <xf numFmtId="0" fontId="30" fillId="45" borderId="55" xfId="0" applyFont="1" applyFill="1" applyBorder="1" applyAlignment="1">
      <alignment horizontal="left" vertical="top" wrapText="1"/>
    </xf>
    <xf numFmtId="0" fontId="27" fillId="45" borderId="55" xfId="102" applyFont="1" applyFill="1" applyBorder="1" applyAlignment="1">
      <alignment horizontal="left" vertical="top" wrapText="1"/>
    </xf>
    <xf numFmtId="2" fontId="27" fillId="45" borderId="55" xfId="0" applyNumberFormat="1" applyFont="1" applyFill="1" applyBorder="1" applyAlignment="1" applyProtection="1">
      <alignment horizontal="center" vertical="center"/>
      <protection locked="0"/>
    </xf>
    <xf numFmtId="0" fontId="27" fillId="45" borderId="55" xfId="1" applyFont="1" applyFill="1" applyBorder="1" applyAlignment="1" applyProtection="1">
      <alignment horizontal="left" vertical="top" wrapText="1"/>
    </xf>
    <xf numFmtId="0" fontId="27" fillId="46" borderId="55" xfId="0" applyFont="1" applyFill="1" applyBorder="1" applyAlignment="1">
      <alignment horizontal="left" vertical="center" wrapText="1"/>
    </xf>
    <xf numFmtId="0" fontId="27" fillId="46" borderId="55" xfId="54" applyFont="1" applyFill="1" applyBorder="1" applyAlignment="1">
      <alignment horizontal="center" vertical="center" wrapText="1"/>
    </xf>
    <xf numFmtId="0" fontId="27" fillId="46" borderId="55" xfId="0" applyFont="1" applyFill="1" applyBorder="1" applyAlignment="1">
      <alignment horizontal="center" vertical="center"/>
    </xf>
    <xf numFmtId="0" fontId="27" fillId="46" borderId="55" xfId="1" applyFont="1" applyFill="1" applyBorder="1" applyAlignment="1" applyProtection="1">
      <alignment horizontal="justify" vertical="top" wrapText="1"/>
    </xf>
    <xf numFmtId="0" fontId="27" fillId="46" borderId="55" xfId="0" applyFont="1" applyFill="1" applyBorder="1" applyAlignment="1">
      <alignment horizontal="left" vertical="top" wrapText="1"/>
    </xf>
    <xf numFmtId="2" fontId="27" fillId="46" borderId="55" xfId="0" applyNumberFormat="1" applyFont="1" applyFill="1" applyBorder="1" applyAlignment="1">
      <alignment horizontal="center" vertical="center" wrapText="1"/>
    </xf>
    <xf numFmtId="14" fontId="27" fillId="46" borderId="55" xfId="1" applyNumberFormat="1" applyFont="1" applyFill="1" applyBorder="1" applyAlignment="1" applyProtection="1">
      <alignment horizontal="center" vertical="center" wrapText="1"/>
    </xf>
    <xf numFmtId="1" fontId="27" fillId="46" borderId="55" xfId="0" applyNumberFormat="1" applyFont="1" applyFill="1" applyBorder="1" applyAlignment="1">
      <alignment horizontal="center" vertical="center"/>
    </xf>
    <xf numFmtId="2" fontId="27" fillId="46" borderId="55" xfId="0" applyNumberFormat="1" applyFont="1" applyFill="1" applyBorder="1" applyAlignment="1" applyProtection="1">
      <alignment horizontal="center" vertical="center"/>
      <protection locked="0"/>
    </xf>
    <xf numFmtId="10" fontId="27" fillId="46" borderId="55" xfId="72" applyNumberFormat="1" applyFont="1" applyFill="1" applyBorder="1" applyAlignment="1" applyProtection="1">
      <alignment horizontal="center" vertical="center"/>
    </xf>
    <xf numFmtId="0" fontId="27" fillId="46" borderId="55" xfId="0" applyFont="1" applyFill="1" applyBorder="1" applyAlignment="1" applyProtection="1">
      <alignment horizontal="justify" vertical="top" wrapText="1"/>
      <protection locked="0"/>
    </xf>
    <xf numFmtId="0" fontId="27" fillId="46" borderId="55" xfId="0" applyFont="1" applyFill="1" applyBorder="1" applyAlignment="1" applyProtection="1">
      <alignment horizontal="left" vertical="top" wrapText="1"/>
      <protection locked="0"/>
    </xf>
    <xf numFmtId="2" fontId="27" fillId="46" borderId="55" xfId="0" applyNumberFormat="1" applyFont="1" applyFill="1" applyBorder="1" applyAlignment="1">
      <alignment horizontal="center" vertical="center" shrinkToFit="1"/>
    </xf>
    <xf numFmtId="14" fontId="27" fillId="46" borderId="55" xfId="0" applyNumberFormat="1" applyFont="1" applyFill="1" applyBorder="1" applyAlignment="1" applyProtection="1">
      <alignment horizontal="center" vertical="center"/>
      <protection locked="0"/>
    </xf>
    <xf numFmtId="0" fontId="27" fillId="46" borderId="55" xfId="1" applyFont="1" applyFill="1" applyBorder="1" applyAlignment="1" applyProtection="1">
      <alignment horizontal="left" vertical="top" wrapText="1"/>
    </xf>
    <xf numFmtId="0" fontId="27" fillId="46" borderId="55" xfId="0" applyFont="1" applyFill="1" applyBorder="1" applyAlignment="1">
      <alignment horizontal="justify" vertical="top" wrapText="1"/>
    </xf>
    <xf numFmtId="14" fontId="27" fillId="46" borderId="55" xfId="0" applyNumberFormat="1" applyFont="1" applyFill="1" applyBorder="1" applyAlignment="1">
      <alignment horizontal="center" vertical="center" wrapText="1"/>
    </xf>
    <xf numFmtId="14" fontId="27" fillId="46" borderId="55" xfId="0" applyNumberFormat="1" applyFont="1" applyFill="1" applyBorder="1" applyAlignment="1">
      <alignment horizontal="center" vertical="center"/>
    </xf>
    <xf numFmtId="0" fontId="27" fillId="47" borderId="55" xfId="0" applyFont="1" applyFill="1" applyBorder="1" applyAlignment="1">
      <alignment horizontal="left" vertical="center" wrapText="1"/>
    </xf>
    <xf numFmtId="0" fontId="27" fillId="47" borderId="55" xfId="54" applyFont="1" applyFill="1" applyBorder="1" applyAlignment="1">
      <alignment horizontal="center" vertical="center" wrapText="1"/>
    </xf>
    <xf numFmtId="0" fontId="27" fillId="47" borderId="55" xfId="0" applyFont="1" applyFill="1" applyBorder="1" applyAlignment="1">
      <alignment horizontal="center" vertical="center" wrapText="1"/>
    </xf>
    <xf numFmtId="0" fontId="27" fillId="47" borderId="55" xfId="0" applyFont="1" applyFill="1" applyBorder="1" applyAlignment="1">
      <alignment horizontal="justify" vertical="top" wrapText="1"/>
    </xf>
    <xf numFmtId="0" fontId="27" fillId="47" borderId="55" xfId="55" applyFont="1" applyFill="1" applyBorder="1" applyAlignment="1">
      <alignment horizontal="left" vertical="top" wrapText="1"/>
    </xf>
    <xf numFmtId="0" fontId="27" fillId="47" borderId="55" xfId="0" applyFont="1" applyFill="1" applyBorder="1" applyAlignment="1">
      <alignment horizontal="left" vertical="top" wrapText="1"/>
    </xf>
    <xf numFmtId="2" fontId="27" fillId="47" borderId="55" xfId="0" applyNumberFormat="1" applyFont="1" applyFill="1" applyBorder="1" applyAlignment="1">
      <alignment horizontal="center" vertical="center"/>
    </xf>
    <xf numFmtId="14" fontId="27" fillId="47" borderId="55" xfId="0" applyNumberFormat="1" applyFont="1" applyFill="1" applyBorder="1" applyAlignment="1">
      <alignment horizontal="center" vertical="center"/>
    </xf>
    <xf numFmtId="1" fontId="27" fillId="47" borderId="55" xfId="0" applyNumberFormat="1" applyFont="1" applyFill="1" applyBorder="1" applyAlignment="1">
      <alignment horizontal="center" vertical="center"/>
    </xf>
    <xf numFmtId="2" fontId="27" fillId="47" borderId="55" xfId="0" applyNumberFormat="1" applyFont="1" applyFill="1" applyBorder="1" applyAlignment="1" applyProtection="1">
      <alignment horizontal="center" vertical="center"/>
      <protection locked="0"/>
    </xf>
    <xf numFmtId="10" fontId="27" fillId="47" borderId="55" xfId="72" applyNumberFormat="1" applyFont="1" applyFill="1" applyBorder="1" applyAlignment="1" applyProtection="1">
      <alignment horizontal="center" vertical="center"/>
    </xf>
    <xf numFmtId="0" fontId="27" fillId="47" borderId="55" xfId="0" applyFont="1" applyFill="1" applyBorder="1" applyAlignment="1">
      <alignment horizontal="center" vertical="center"/>
    </xf>
    <xf numFmtId="2" fontId="27" fillId="47" borderId="55" xfId="0" applyNumberFormat="1" applyFont="1" applyFill="1" applyBorder="1" applyAlignment="1">
      <alignment horizontal="center" vertical="center" wrapText="1"/>
    </xf>
    <xf numFmtId="0" fontId="51" fillId="47" borderId="55" xfId="0" applyFont="1" applyFill="1" applyBorder="1" applyAlignment="1">
      <alignment horizontal="left" vertical="top" wrapText="1"/>
    </xf>
    <xf numFmtId="0" fontId="30" fillId="47" borderId="55" xfId="0" applyFont="1" applyFill="1" applyBorder="1" applyAlignment="1">
      <alignment horizontal="left" vertical="top" wrapText="1"/>
    </xf>
    <xf numFmtId="14" fontId="27" fillId="47" borderId="55" xfId="0" applyNumberFormat="1" applyFont="1" applyFill="1" applyBorder="1" applyAlignment="1">
      <alignment horizontal="center" vertical="center" wrapText="1"/>
    </xf>
    <xf numFmtId="0" fontId="27" fillId="47" borderId="55" xfId="102" applyFont="1" applyFill="1" applyBorder="1" applyAlignment="1">
      <alignment horizontal="left" vertical="top" wrapText="1"/>
    </xf>
    <xf numFmtId="0" fontId="27" fillId="47" borderId="55" xfId="82" applyFont="1" applyFill="1" applyBorder="1" applyAlignment="1">
      <alignment horizontal="justify" vertical="top" wrapText="1"/>
    </xf>
    <xf numFmtId="0" fontId="27" fillId="47" borderId="55" xfId="82" applyFont="1" applyFill="1" applyBorder="1" applyAlignment="1">
      <alignment horizontal="left" vertical="top" wrapText="1"/>
    </xf>
    <xf numFmtId="2" fontId="27" fillId="47" borderId="55" xfId="102" applyNumberFormat="1" applyFont="1" applyFill="1" applyBorder="1" applyAlignment="1" applyProtection="1">
      <alignment horizontal="center" vertical="center" wrapText="1"/>
      <protection locked="0"/>
    </xf>
    <xf numFmtId="10" fontId="27" fillId="47" borderId="55" xfId="0" applyNumberFormat="1" applyFont="1" applyFill="1" applyBorder="1" applyAlignment="1">
      <alignment horizontal="center" vertical="center"/>
    </xf>
    <xf numFmtId="10" fontId="27" fillId="47" borderId="55" xfId="0" applyNumberFormat="1" applyFont="1" applyFill="1" applyBorder="1" applyAlignment="1" applyProtection="1">
      <alignment horizontal="center" vertical="center"/>
      <protection locked="0"/>
    </xf>
    <xf numFmtId="0" fontId="27" fillId="47" borderId="55" xfId="76" applyFont="1" applyFill="1" applyBorder="1" applyAlignment="1" applyProtection="1">
      <alignment horizontal="justify" vertical="top" wrapText="1"/>
    </xf>
    <xf numFmtId="0" fontId="52" fillId="47" borderId="55" xfId="0" applyFont="1" applyFill="1" applyBorder="1" applyAlignment="1">
      <alignment horizontal="left" vertical="top" wrapText="1"/>
    </xf>
    <xf numFmtId="0" fontId="27" fillId="47" borderId="55" xfId="76" applyFont="1" applyFill="1" applyBorder="1" applyAlignment="1" applyProtection="1">
      <alignment horizontal="left" vertical="top" wrapText="1"/>
    </xf>
    <xf numFmtId="0" fontId="27" fillId="47" borderId="55" xfId="1" applyFont="1" applyFill="1" applyBorder="1" applyAlignment="1" applyProtection="1">
      <alignment horizontal="center" vertical="center" wrapText="1"/>
    </xf>
    <xf numFmtId="0" fontId="27" fillId="47" borderId="55" xfId="1" applyFont="1" applyFill="1" applyBorder="1" applyAlignment="1" applyProtection="1">
      <alignment horizontal="justify" vertical="top" wrapText="1"/>
    </xf>
    <xf numFmtId="0" fontId="27" fillId="47" borderId="55" xfId="1" applyFont="1" applyFill="1" applyBorder="1" applyAlignment="1" applyProtection="1">
      <alignment horizontal="left" vertical="top" wrapText="1"/>
    </xf>
    <xf numFmtId="10" fontId="27" fillId="47" borderId="55" xfId="0" applyNumberFormat="1" applyFont="1" applyFill="1" applyBorder="1" applyAlignment="1">
      <alignment horizontal="center" vertical="center" wrapText="1"/>
    </xf>
    <xf numFmtId="10" fontId="27" fillId="47" borderId="55" xfId="0" applyNumberFormat="1" applyFont="1" applyFill="1" applyBorder="1" applyAlignment="1" applyProtection="1">
      <alignment horizontal="center" vertical="center" wrapText="1"/>
      <protection locked="0"/>
    </xf>
    <xf numFmtId="14" fontId="27" fillId="47" borderId="55" xfId="1" applyNumberFormat="1" applyFont="1" applyFill="1" applyBorder="1" applyAlignment="1" applyProtection="1">
      <alignment horizontal="center" vertical="center" wrapText="1"/>
    </xf>
    <xf numFmtId="0" fontId="27" fillId="47" borderId="55" xfId="52" applyFont="1" applyFill="1" applyBorder="1" applyAlignment="1">
      <alignment horizontal="justify" vertical="top" wrapText="1"/>
    </xf>
    <xf numFmtId="0" fontId="27" fillId="47" borderId="55" xfId="52" applyFont="1" applyFill="1" applyBorder="1" applyAlignment="1">
      <alignment horizontal="left" vertical="top" wrapText="1"/>
    </xf>
    <xf numFmtId="2" fontId="27" fillId="47" borderId="55" xfId="52" applyNumberFormat="1" applyFont="1" applyFill="1" applyBorder="1" applyAlignment="1">
      <alignment horizontal="left" vertical="top" wrapText="1"/>
    </xf>
    <xf numFmtId="2" fontId="37" fillId="47" borderId="55" xfId="0" applyNumberFormat="1" applyFont="1" applyFill="1" applyBorder="1" applyAlignment="1">
      <alignment horizontal="center" vertical="center"/>
    </xf>
    <xf numFmtId="2" fontId="27" fillId="47" borderId="55" xfId="0" applyNumberFormat="1" applyFont="1" applyFill="1" applyBorder="1" applyAlignment="1">
      <alignment horizontal="left" vertical="top" wrapText="1"/>
    </xf>
    <xf numFmtId="0" fontId="52" fillId="47" borderId="55" xfId="0" applyFont="1" applyFill="1" applyBorder="1" applyAlignment="1">
      <alignment horizontal="justify" vertical="top" wrapText="1"/>
    </xf>
    <xf numFmtId="0" fontId="27" fillId="43" borderId="55" xfId="0" applyFont="1" applyFill="1" applyBorder="1" applyAlignment="1" applyProtection="1">
      <alignment horizontal="justify" vertical="top" wrapText="1"/>
      <protection locked="0"/>
    </xf>
    <xf numFmtId="0" fontId="27" fillId="43" borderId="55" xfId="1" applyFont="1" applyFill="1" applyBorder="1" applyAlignment="1" applyProtection="1">
      <alignment horizontal="justify" vertical="top" wrapText="1"/>
      <protection locked="0"/>
    </xf>
    <xf numFmtId="0" fontId="27" fillId="43" borderId="55" xfId="0" applyFont="1" applyFill="1" applyBorder="1" applyAlignment="1" applyProtection="1">
      <alignment horizontal="left" vertical="top" wrapText="1"/>
      <protection locked="0"/>
    </xf>
    <xf numFmtId="14" fontId="27" fillId="43" borderId="55" xfId="1" applyNumberFormat="1" applyFont="1" applyFill="1" applyBorder="1" applyAlignment="1" applyProtection="1">
      <alignment horizontal="center" vertical="center" wrapText="1"/>
      <protection locked="0"/>
    </xf>
    <xf numFmtId="10" fontId="27" fillId="43" borderId="55" xfId="0" applyNumberFormat="1" applyFont="1" applyFill="1" applyBorder="1" applyAlignment="1" applyProtection="1">
      <alignment horizontal="center" vertical="center" wrapText="1"/>
      <protection locked="0"/>
    </xf>
    <xf numFmtId="14" fontId="27" fillId="43" borderId="55" xfId="0" applyNumberFormat="1" applyFont="1" applyFill="1" applyBorder="1" applyAlignment="1">
      <alignment horizontal="center" vertical="center" wrapText="1"/>
    </xf>
    <xf numFmtId="167" fontId="27" fillId="2" borderId="55" xfId="0" applyNumberFormat="1" applyFont="1" applyFill="1" applyBorder="1" applyAlignment="1">
      <alignment horizontal="center" vertical="center"/>
    </xf>
    <xf numFmtId="167" fontId="27" fillId="27" borderId="55" xfId="0" applyNumberFormat="1" applyFont="1" applyFill="1" applyBorder="1" applyAlignment="1">
      <alignment horizontal="right" vertical="center"/>
    </xf>
    <xf numFmtId="167" fontId="27" fillId="2" borderId="55" xfId="0" applyNumberFormat="1" applyFont="1" applyFill="1" applyBorder="1" applyAlignment="1">
      <alignment horizontal="right" vertical="center"/>
    </xf>
    <xf numFmtId="167" fontId="27" fillId="25" borderId="55" xfId="0" applyNumberFormat="1" applyFont="1" applyFill="1" applyBorder="1" applyAlignment="1">
      <alignment horizontal="right" vertical="center"/>
    </xf>
    <xf numFmtId="0" fontId="30" fillId="2" borderId="55" xfId="1" applyFont="1" applyFill="1" applyBorder="1" applyAlignment="1" applyProtection="1">
      <alignment horizontal="center" vertical="center" wrapText="1"/>
    </xf>
    <xf numFmtId="0" fontId="30" fillId="2" borderId="55" xfId="52" applyFont="1" applyFill="1" applyBorder="1" applyAlignment="1">
      <alignment horizontal="center" vertical="center" wrapText="1"/>
    </xf>
    <xf numFmtId="0" fontId="30" fillId="2" borderId="55" xfId="0" applyFont="1" applyFill="1" applyBorder="1" applyAlignment="1">
      <alignment horizontal="center" vertical="center" wrapText="1"/>
    </xf>
    <xf numFmtId="167" fontId="30" fillId="2" borderId="55" xfId="1" applyNumberFormat="1" applyFont="1" applyFill="1" applyBorder="1" applyAlignment="1" applyProtection="1">
      <alignment horizontal="center" vertical="center" wrapText="1"/>
    </xf>
    <xf numFmtId="10" fontId="30" fillId="2" borderId="55" xfId="1" applyNumberFormat="1" applyFont="1" applyFill="1" applyBorder="1" applyAlignment="1" applyProtection="1">
      <alignment horizontal="center" vertical="center" wrapText="1"/>
    </xf>
    <xf numFmtId="14" fontId="27" fillId="41" borderId="55" xfId="52" applyNumberFormat="1" applyFont="1" applyFill="1" applyBorder="1" applyAlignment="1">
      <alignment horizontal="center" vertical="center" wrapText="1"/>
    </xf>
    <xf numFmtId="2" fontId="27" fillId="41" borderId="55" xfId="0" applyNumberFormat="1" applyFont="1" applyFill="1" applyBorder="1" applyAlignment="1" applyProtection="1">
      <alignment horizontal="center" vertical="center"/>
      <protection locked="0"/>
    </xf>
    <xf numFmtId="2" fontId="28" fillId="27" borderId="55" xfId="0" applyNumberFormat="1" applyFont="1" applyFill="1" applyBorder="1" applyAlignment="1">
      <alignment horizontal="center" vertical="center"/>
    </xf>
    <xf numFmtId="14" fontId="30" fillId="41" borderId="55" xfId="0" applyNumberFormat="1" applyFont="1" applyFill="1" applyBorder="1" applyAlignment="1">
      <alignment horizontal="center" vertical="center"/>
    </xf>
    <xf numFmtId="2" fontId="28" fillId="41" borderId="55" xfId="0" applyNumberFormat="1" applyFont="1" applyFill="1" applyBorder="1" applyAlignment="1">
      <alignment horizontal="center" vertical="center"/>
    </xf>
    <xf numFmtId="167" fontId="27" fillId="27" borderId="55" xfId="0" applyNumberFormat="1" applyFont="1" applyFill="1" applyBorder="1" applyAlignment="1">
      <alignment horizontal="justify" vertical="top"/>
    </xf>
    <xf numFmtId="14" fontId="27" fillId="41" borderId="55" xfId="0" applyNumberFormat="1" applyFont="1" applyFill="1" applyBorder="1" applyAlignment="1">
      <alignment horizontal="center" vertical="center"/>
    </xf>
    <xf numFmtId="0" fontId="27" fillId="31" borderId="55" xfId="55" applyFont="1" applyFill="1" applyBorder="1" applyAlignment="1">
      <alignment horizontal="justify" vertical="top" wrapText="1"/>
    </xf>
    <xf numFmtId="0" fontId="27" fillId="31" borderId="55" xfId="0" applyFont="1" applyFill="1" applyBorder="1" applyAlignment="1">
      <alignment horizontal="left" vertical="top" wrapText="1"/>
    </xf>
    <xf numFmtId="2" fontId="27" fillId="31" borderId="55" xfId="0" applyNumberFormat="1" applyFont="1" applyFill="1" applyBorder="1" applyAlignment="1">
      <alignment horizontal="center" vertical="center"/>
    </xf>
    <xf numFmtId="14" fontId="27" fillId="31" borderId="55" xfId="0" applyNumberFormat="1" applyFont="1" applyFill="1" applyBorder="1" applyAlignment="1">
      <alignment horizontal="center" vertical="center"/>
    </xf>
    <xf numFmtId="0" fontId="30" fillId="32" borderId="55" xfId="0" applyFont="1" applyFill="1" applyBorder="1" applyAlignment="1">
      <alignment horizontal="left" vertical="top" wrapText="1"/>
    </xf>
    <xf numFmtId="0" fontId="27" fillId="31" borderId="55" xfId="0" applyFont="1" applyFill="1" applyBorder="1" applyAlignment="1">
      <alignment horizontal="justify" vertical="top" wrapText="1"/>
    </xf>
    <xf numFmtId="2" fontId="27" fillId="31" borderId="55" xfId="0" applyNumberFormat="1" applyFont="1" applyFill="1" applyBorder="1" applyAlignment="1">
      <alignment horizontal="center" vertical="center" wrapText="1"/>
    </xf>
    <xf numFmtId="14" fontId="27" fillId="31" borderId="55" xfId="0" applyNumberFormat="1" applyFont="1" applyFill="1" applyBorder="1" applyAlignment="1">
      <alignment horizontal="center" vertical="center" wrapText="1"/>
    </xf>
    <xf numFmtId="0" fontId="27" fillId="32" borderId="55" xfId="0" applyFont="1" applyFill="1" applyBorder="1" applyAlignment="1">
      <alignment horizontal="left" vertical="top" wrapText="1"/>
    </xf>
    <xf numFmtId="0" fontId="27" fillId="31" borderId="55" xfId="102" applyFont="1" applyFill="1" applyBorder="1" applyAlignment="1">
      <alignment horizontal="justify" vertical="top" wrapText="1"/>
    </xf>
    <xf numFmtId="0" fontId="27" fillId="31" borderId="55" xfId="102" applyFont="1" applyFill="1" applyBorder="1" applyAlignment="1">
      <alignment horizontal="left" vertical="top" wrapText="1"/>
    </xf>
    <xf numFmtId="0" fontId="27" fillId="31" borderId="55" xfId="52" applyFont="1" applyFill="1" applyBorder="1" applyAlignment="1">
      <alignment horizontal="justify" vertical="top" wrapText="1"/>
    </xf>
    <xf numFmtId="0" fontId="27" fillId="31" borderId="55" xfId="82" applyFont="1" applyFill="1" applyBorder="1" applyAlignment="1">
      <alignment horizontal="left" vertical="top" wrapText="1"/>
    </xf>
    <xf numFmtId="0" fontId="27" fillId="32" borderId="55" xfId="52" applyFont="1" applyFill="1" applyBorder="1" applyAlignment="1">
      <alignment horizontal="left" vertical="top" wrapText="1"/>
    </xf>
    <xf numFmtId="0" fontId="27" fillId="31" borderId="55" xfId="52" applyFont="1" applyFill="1" applyBorder="1" applyAlignment="1">
      <alignment horizontal="left" vertical="top" wrapText="1"/>
    </xf>
    <xf numFmtId="10" fontId="27" fillId="31" borderId="55" xfId="0" applyNumberFormat="1" applyFont="1" applyFill="1" applyBorder="1" applyAlignment="1">
      <alignment horizontal="center" vertical="center"/>
    </xf>
    <xf numFmtId="10" fontId="27" fillId="41" borderId="55" xfId="0" applyNumberFormat="1" applyFont="1" applyFill="1" applyBorder="1" applyAlignment="1" applyProtection="1">
      <alignment horizontal="center" vertical="center"/>
      <protection locked="0"/>
    </xf>
    <xf numFmtId="0" fontId="27" fillId="31" borderId="55" xfId="1" applyFont="1" applyFill="1" applyBorder="1" applyAlignment="1" applyProtection="1">
      <alignment horizontal="justify" vertical="top" wrapText="1"/>
    </xf>
    <xf numFmtId="0" fontId="27" fillId="31" borderId="55" xfId="1" applyFont="1" applyFill="1" applyBorder="1" applyAlignment="1" applyProtection="1">
      <alignment horizontal="left" vertical="top" wrapText="1"/>
    </xf>
    <xf numFmtId="0" fontId="27" fillId="32" borderId="55" xfId="102" applyFont="1" applyFill="1" applyBorder="1" applyAlignment="1">
      <alignment horizontal="left" vertical="top" wrapText="1"/>
    </xf>
    <xf numFmtId="14" fontId="27" fillId="31" borderId="55" xfId="0" applyNumberFormat="1" applyFont="1" applyFill="1" applyBorder="1" applyAlignment="1">
      <alignment vertical="center"/>
    </xf>
    <xf numFmtId="2" fontId="27" fillId="32" borderId="55" xfId="0" applyNumberFormat="1" applyFont="1" applyFill="1" applyBorder="1" applyAlignment="1">
      <alignment horizontal="left" vertical="top" wrapText="1"/>
    </xf>
    <xf numFmtId="14" fontId="27" fillId="31" borderId="55" xfId="1" applyNumberFormat="1" applyFont="1" applyFill="1" applyBorder="1" applyAlignment="1" applyProtection="1">
      <alignment horizontal="center" vertical="center" wrapText="1"/>
    </xf>
    <xf numFmtId="49" fontId="27" fillId="31" borderId="55" xfId="0" applyNumberFormat="1" applyFont="1" applyFill="1" applyBorder="1" applyAlignment="1">
      <alignment horizontal="justify" vertical="top" wrapText="1"/>
    </xf>
    <xf numFmtId="10" fontId="27" fillId="31" borderId="55" xfId="0" applyNumberFormat="1" applyFont="1" applyFill="1" applyBorder="1" applyAlignment="1">
      <alignment horizontal="center" vertical="center" wrapText="1"/>
    </xf>
    <xf numFmtId="10" fontId="27" fillId="41" borderId="55" xfId="0" applyNumberFormat="1" applyFont="1" applyFill="1" applyBorder="1" applyAlignment="1" applyProtection="1">
      <alignment horizontal="center" vertical="center" wrapText="1"/>
      <protection locked="0"/>
    </xf>
    <xf numFmtId="167" fontId="28" fillId="2" borderId="55" xfId="0" applyNumberFormat="1" applyFont="1" applyFill="1" applyBorder="1" applyAlignment="1">
      <alignment horizontal="center"/>
    </xf>
    <xf numFmtId="167" fontId="28" fillId="29" borderId="55" xfId="0" applyNumberFormat="1" applyFont="1" applyFill="1" applyBorder="1" applyAlignment="1">
      <alignment horizontal="right" vertical="center"/>
    </xf>
    <xf numFmtId="167" fontId="28" fillId="25" borderId="55" xfId="0" applyNumberFormat="1" applyFont="1" applyFill="1" applyBorder="1" applyAlignment="1">
      <alignment horizontal="right" vertical="center"/>
    </xf>
    <xf numFmtId="1" fontId="30" fillId="2" borderId="55" xfId="1" applyNumberFormat="1" applyFont="1" applyFill="1" applyBorder="1" applyAlignment="1" applyProtection="1">
      <alignment horizontal="center" vertical="center" wrapText="1"/>
    </xf>
    <xf numFmtId="0" fontId="27" fillId="29" borderId="55" xfId="1" applyFont="1" applyFill="1" applyBorder="1" applyAlignment="1" applyProtection="1">
      <alignment horizontal="left" vertical="center" wrapText="1"/>
    </xf>
    <xf numFmtId="0" fontId="27" fillId="29" borderId="55" xfId="1" applyFont="1" applyFill="1" applyBorder="1" applyAlignment="1" applyProtection="1">
      <alignment horizontal="center" vertical="center" wrapText="1"/>
    </xf>
    <xf numFmtId="0" fontId="27" fillId="29" borderId="55" xfId="0" applyFont="1" applyFill="1" applyBorder="1" applyAlignment="1">
      <alignment horizontal="justify" vertical="top" wrapText="1"/>
    </xf>
    <xf numFmtId="0" fontId="44" fillId="29" borderId="55" xfId="0" applyFont="1" applyFill="1" applyBorder="1" applyAlignment="1">
      <alignment horizontal="justify" vertical="top" wrapText="1"/>
    </xf>
    <xf numFmtId="9" fontId="27" fillId="29" borderId="55" xfId="0" applyNumberFormat="1" applyFont="1" applyFill="1" applyBorder="1" applyAlignment="1">
      <alignment horizontal="justify" vertical="top" wrapText="1"/>
    </xf>
    <xf numFmtId="164" fontId="26" fillId="29" borderId="55" xfId="0" applyNumberFormat="1" applyFont="1" applyFill="1" applyBorder="1" applyAlignment="1">
      <alignment horizontal="center" vertical="center"/>
    </xf>
    <xf numFmtId="1" fontId="32" fillId="29" borderId="55" xfId="0" applyNumberFormat="1" applyFont="1" applyFill="1" applyBorder="1" applyAlignment="1">
      <alignment horizontal="center" vertical="center"/>
    </xf>
    <xf numFmtId="10" fontId="32" fillId="29" borderId="55" xfId="0" applyNumberFormat="1" applyFont="1" applyFill="1" applyBorder="1" applyAlignment="1">
      <alignment horizontal="center" vertical="center"/>
    </xf>
    <xf numFmtId="0" fontId="32" fillId="29" borderId="55" xfId="0" applyFont="1" applyFill="1" applyBorder="1" applyAlignment="1">
      <alignment horizontal="center" vertical="center" wrapText="1"/>
    </xf>
    <xf numFmtId="0" fontId="27" fillId="29" borderId="55" xfId="0" applyFont="1" applyFill="1" applyBorder="1" applyAlignment="1">
      <alignment horizontal="left" vertical="top" wrapText="1"/>
    </xf>
    <xf numFmtId="0" fontId="27" fillId="36" borderId="55" xfId="0" applyFont="1" applyFill="1" applyBorder="1" applyAlignment="1">
      <alignment horizontal="center" vertical="center" wrapText="1"/>
    </xf>
    <xf numFmtId="0" fontId="27" fillId="36" borderId="55" xfId="0" applyFont="1" applyFill="1" applyBorder="1" applyAlignment="1">
      <alignment horizontal="center" vertical="center"/>
    </xf>
    <xf numFmtId="0" fontId="27" fillId="35" borderId="55" xfId="0" applyFont="1" applyFill="1" applyBorder="1" applyAlignment="1">
      <alignment vertical="center" wrapText="1"/>
    </xf>
    <xf numFmtId="0" fontId="0" fillId="0" borderId="46" xfId="0" pivotButton="1"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27" fillId="38" borderId="57" xfId="0" applyFont="1" applyFill="1" applyBorder="1" applyAlignment="1">
      <alignment horizontal="left" vertical="center" wrapText="1"/>
    </xf>
    <xf numFmtId="0" fontId="27" fillId="38" borderId="57" xfId="1" applyFont="1" applyFill="1" applyBorder="1" applyAlignment="1" applyProtection="1">
      <alignment horizontal="center" vertical="center" wrapText="1"/>
    </xf>
    <xf numFmtId="0" fontId="27" fillId="0" borderId="57" xfId="0" applyFont="1" applyBorder="1" applyAlignment="1">
      <alignment horizontal="center" vertical="center" wrapText="1"/>
    </xf>
    <xf numFmtId="0" fontId="27" fillId="0" borderId="57" xfId="0" applyFont="1" applyBorder="1" applyAlignment="1">
      <alignment horizontal="left" vertical="top"/>
    </xf>
    <xf numFmtId="0" fontId="27" fillId="0" borderId="57" xfId="0" applyFont="1" applyBorder="1" applyAlignment="1">
      <alignment horizontal="center" vertical="center"/>
    </xf>
    <xf numFmtId="167" fontId="27" fillId="0" borderId="57" xfId="0" applyNumberFormat="1" applyFont="1" applyBorder="1" applyAlignment="1">
      <alignment horizontal="center" vertical="center"/>
    </xf>
    <xf numFmtId="1" fontId="27" fillId="0" borderId="57" xfId="0" applyNumberFormat="1" applyFont="1" applyBorder="1" applyAlignment="1">
      <alignment horizontal="center" vertical="center"/>
    </xf>
    <xf numFmtId="0" fontId="27" fillId="38" borderId="57" xfId="0" applyFont="1" applyFill="1" applyBorder="1" applyAlignment="1">
      <alignment horizontal="center" vertical="center" wrapText="1"/>
    </xf>
    <xf numFmtId="0" fontId="53" fillId="38" borderId="57" xfId="0" applyFont="1" applyFill="1" applyBorder="1" applyAlignment="1" applyProtection="1">
      <alignment horizontal="justify" vertical="top" wrapText="1"/>
      <protection locked="0"/>
    </xf>
    <xf numFmtId="0" fontId="54" fillId="38" borderId="57" xfId="0" applyFont="1" applyFill="1" applyBorder="1" applyAlignment="1">
      <alignment vertical="top" wrapText="1"/>
    </xf>
    <xf numFmtId="0" fontId="27" fillId="38" borderId="57" xfId="0" applyFont="1" applyFill="1" applyBorder="1" applyAlignment="1">
      <alignment horizontal="justify" vertical="top"/>
    </xf>
    <xf numFmtId="0" fontId="53" fillId="38" borderId="57" xfId="0" applyFont="1" applyFill="1" applyBorder="1" applyAlignment="1" applyProtection="1">
      <alignment vertical="top" wrapText="1"/>
      <protection locked="0"/>
    </xf>
    <xf numFmtId="14" fontId="53" fillId="38" borderId="57" xfId="0" applyNumberFormat="1" applyFont="1" applyFill="1" applyBorder="1" applyAlignment="1" applyProtection="1">
      <alignment horizontal="center" vertical="center"/>
      <protection locked="0"/>
    </xf>
    <xf numFmtId="10" fontId="27" fillId="38" borderId="57" xfId="0" applyNumberFormat="1" applyFont="1" applyFill="1" applyBorder="1" applyAlignment="1">
      <alignment horizontal="left" vertical="top" wrapText="1"/>
    </xf>
    <xf numFmtId="0" fontId="53" fillId="38" borderId="57" xfId="0" applyFont="1" applyFill="1" applyBorder="1" applyAlignment="1" applyProtection="1">
      <alignment horizontal="left" vertical="top" wrapText="1"/>
      <protection locked="0"/>
    </xf>
    <xf numFmtId="0" fontId="55" fillId="38" borderId="57" xfId="0" applyFont="1" applyFill="1" applyBorder="1" applyAlignment="1">
      <alignment vertical="top" wrapText="1"/>
    </xf>
    <xf numFmtId="14" fontId="55" fillId="38" borderId="57" xfId="0" applyNumberFormat="1" applyFont="1" applyFill="1" applyBorder="1" applyAlignment="1">
      <alignment horizontal="center" vertical="center" wrapText="1"/>
    </xf>
    <xf numFmtId="14" fontId="27" fillId="26" borderId="57" xfId="0" applyNumberFormat="1" applyFont="1" applyFill="1" applyBorder="1" applyAlignment="1">
      <alignment horizontal="right" vertical="center" wrapText="1"/>
    </xf>
    <xf numFmtId="167" fontId="27" fillId="0" borderId="57" xfId="0" applyNumberFormat="1" applyFont="1" applyBorder="1" applyAlignment="1">
      <alignment horizontal="right" vertical="center"/>
    </xf>
    <xf numFmtId="0" fontId="30" fillId="2" borderId="57" xfId="1" applyFont="1" applyFill="1" applyBorder="1" applyAlignment="1" applyProtection="1">
      <alignment horizontal="center" vertical="center" wrapText="1"/>
    </xf>
    <xf numFmtId="0" fontId="30" fillId="2" borderId="57" xfId="52" applyFont="1" applyFill="1" applyBorder="1" applyAlignment="1">
      <alignment horizontal="center" vertical="center" wrapText="1"/>
    </xf>
    <xf numFmtId="0" fontId="30" fillId="2" borderId="57" xfId="0" applyFont="1" applyFill="1" applyBorder="1" applyAlignment="1">
      <alignment horizontal="center" vertical="center" wrapText="1"/>
    </xf>
    <xf numFmtId="167" fontId="30" fillId="2" borderId="57" xfId="1" applyNumberFormat="1" applyFont="1" applyFill="1" applyBorder="1" applyAlignment="1" applyProtection="1">
      <alignment horizontal="center" vertical="center" wrapText="1"/>
    </xf>
    <xf numFmtId="1" fontId="30" fillId="0" borderId="57" xfId="1" applyNumberFormat="1" applyFont="1" applyFill="1" applyBorder="1" applyAlignment="1" applyProtection="1">
      <alignment horizontal="center" vertical="center" wrapText="1"/>
    </xf>
    <xf numFmtId="1" fontId="30" fillId="2" borderId="57" xfId="1" applyNumberFormat="1" applyFont="1" applyFill="1" applyBorder="1" applyAlignment="1" applyProtection="1">
      <alignment horizontal="center" vertical="center" wrapText="1"/>
    </xf>
    <xf numFmtId="10" fontId="30" fillId="2" borderId="57" xfId="1" applyNumberFormat="1" applyFont="1" applyFill="1" applyBorder="1" applyAlignment="1" applyProtection="1">
      <alignment horizontal="center" vertical="center" wrapText="1"/>
    </xf>
    <xf numFmtId="0" fontId="27" fillId="0" borderId="57" xfId="0" applyFont="1" applyBorder="1" applyAlignment="1">
      <alignment horizontal="left" vertical="center" wrapText="1"/>
    </xf>
    <xf numFmtId="0" fontId="27" fillId="0" borderId="57" xfId="54" applyFont="1" applyBorder="1" applyAlignment="1">
      <alignment horizontal="center" vertical="center" wrapText="1"/>
    </xf>
    <xf numFmtId="0" fontId="27" fillId="0" borderId="57" xfId="0" applyFont="1" applyBorder="1" applyAlignment="1">
      <alignment horizontal="justify" vertical="top" wrapText="1"/>
    </xf>
    <xf numFmtId="0" fontId="27" fillId="0" borderId="57" xfId="0" applyFont="1" applyBorder="1" applyAlignment="1">
      <alignment horizontal="left" vertical="top" wrapText="1"/>
    </xf>
    <xf numFmtId="2" fontId="27" fillId="0" borderId="57" xfId="0" applyNumberFormat="1" applyFont="1" applyBorder="1" applyAlignment="1">
      <alignment horizontal="center" vertical="center"/>
    </xf>
    <xf numFmtId="164" fontId="27" fillId="0" borderId="57" xfId="0" applyNumberFormat="1" applyFont="1" applyBorder="1" applyAlignment="1">
      <alignment horizontal="center" vertical="center"/>
    </xf>
    <xf numFmtId="2" fontId="27" fillId="0" borderId="57" xfId="0" applyNumberFormat="1" applyFont="1" applyBorder="1" applyAlignment="1" applyProtection="1">
      <alignment horizontal="center" vertical="center"/>
      <protection locked="0"/>
    </xf>
    <xf numFmtId="10" fontId="27" fillId="0" borderId="57" xfId="72" applyNumberFormat="1" applyFont="1" applyFill="1" applyBorder="1" applyAlignment="1" applyProtection="1">
      <alignment horizontal="center" vertical="center"/>
    </xf>
    <xf numFmtId="10" fontId="27" fillId="0" borderId="57" xfId="0" applyNumberFormat="1" applyFont="1" applyBorder="1" applyAlignment="1">
      <alignment horizontal="center" vertical="center"/>
    </xf>
    <xf numFmtId="10" fontId="27" fillId="0" borderId="57" xfId="0" applyNumberFormat="1" applyFont="1" applyBorder="1" applyAlignment="1" applyProtection="1">
      <alignment horizontal="center" vertical="center"/>
      <protection locked="0"/>
    </xf>
    <xf numFmtId="2" fontId="27" fillId="0" borderId="57" xfId="0" applyNumberFormat="1" applyFont="1" applyBorder="1" applyAlignment="1">
      <alignment horizontal="center" vertical="center" wrapText="1"/>
    </xf>
    <xf numFmtId="164" fontId="27" fillId="0" borderId="57" xfId="0" applyNumberFormat="1" applyFont="1" applyBorder="1" applyAlignment="1">
      <alignment horizontal="center" vertical="center" wrapText="1"/>
    </xf>
    <xf numFmtId="0" fontId="27" fillId="0" borderId="57" xfId="110" applyFont="1" applyBorder="1" applyAlignment="1">
      <alignment horizontal="left" vertical="top" wrapText="1"/>
    </xf>
    <xf numFmtId="2" fontId="27" fillId="0" borderId="57" xfId="0" applyNumberFormat="1" applyFont="1" applyBorder="1" applyAlignment="1" applyProtection="1">
      <alignment horizontal="center" vertical="center" wrapText="1"/>
      <protection locked="0"/>
    </xf>
    <xf numFmtId="1" fontId="27" fillId="0" borderId="57" xfId="0" applyNumberFormat="1" applyFont="1" applyBorder="1" applyAlignment="1">
      <alignment horizontal="left" vertical="top" wrapText="1"/>
    </xf>
    <xf numFmtId="0" fontId="27" fillId="0" borderId="57" xfId="2" applyFont="1" applyFill="1" applyBorder="1" applyAlignment="1" applyProtection="1">
      <alignment horizontal="left" vertical="top" wrapText="1"/>
    </xf>
    <xf numFmtId="0" fontId="27" fillId="0" borderId="57" xfId="82" applyFont="1" applyBorder="1" applyAlignment="1">
      <alignment horizontal="left" vertical="top" wrapText="1"/>
    </xf>
    <xf numFmtId="0" fontId="27" fillId="0" borderId="57" xfId="1" applyFont="1" applyFill="1" applyBorder="1" applyAlignment="1" applyProtection="1">
      <alignment horizontal="center" vertical="center" wrapText="1"/>
    </xf>
    <xf numFmtId="0" fontId="27" fillId="0" borderId="57" xfId="1" applyFont="1" applyFill="1" applyBorder="1" applyAlignment="1" applyProtection="1">
      <alignment horizontal="justify" vertical="top" wrapText="1"/>
    </xf>
    <xf numFmtId="0" fontId="27" fillId="0" borderId="57" xfId="1" applyFont="1" applyFill="1" applyBorder="1" applyAlignment="1" applyProtection="1">
      <alignment horizontal="left" vertical="top" wrapText="1"/>
    </xf>
    <xf numFmtId="164" fontId="27" fillId="0" borderId="57" xfId="1" applyNumberFormat="1" applyFont="1" applyFill="1" applyBorder="1" applyAlignment="1" applyProtection="1">
      <alignment horizontal="center" vertical="center" wrapText="1"/>
    </xf>
    <xf numFmtId="0" fontId="27" fillId="0" borderId="57" xfId="1" applyFont="1" applyFill="1" applyBorder="1" applyAlignment="1" applyProtection="1">
      <alignment horizontal="left" vertical="center" wrapText="1"/>
    </xf>
    <xf numFmtId="0" fontId="27" fillId="0" borderId="57" xfId="77" applyFont="1" applyFill="1" applyBorder="1" applyAlignment="1" applyProtection="1">
      <alignment horizontal="left" vertical="top" wrapText="1"/>
    </xf>
    <xf numFmtId="49" fontId="27" fillId="0" borderId="57" xfId="87" applyNumberFormat="1" applyFont="1" applyBorder="1" applyAlignment="1">
      <alignment horizontal="center" vertical="center" wrapText="1"/>
    </xf>
    <xf numFmtId="49" fontId="27" fillId="0" borderId="57" xfId="87" applyNumberFormat="1" applyFont="1" applyBorder="1" applyAlignment="1">
      <alignment horizontal="justify" vertical="top" wrapText="1"/>
    </xf>
    <xf numFmtId="0" fontId="27" fillId="0" borderId="57" xfId="87" applyFont="1" applyBorder="1" applyAlignment="1">
      <alignment horizontal="justify" vertical="top" wrapText="1"/>
    </xf>
    <xf numFmtId="9" fontId="27" fillId="0" borderId="57" xfId="0" applyNumberFormat="1" applyFont="1" applyBorder="1" applyAlignment="1">
      <alignment horizontal="left" vertical="top" wrapText="1"/>
    </xf>
    <xf numFmtId="0" fontId="27" fillId="0" borderId="57" xfId="87" applyFont="1" applyBorder="1" applyAlignment="1">
      <alignment horizontal="left" vertical="top" wrapText="1"/>
    </xf>
    <xf numFmtId="14" fontId="27" fillId="0" borderId="57" xfId="0" applyNumberFormat="1" applyFont="1" applyBorder="1" applyAlignment="1">
      <alignment horizontal="center" vertical="center"/>
    </xf>
    <xf numFmtId="0" fontId="30" fillId="0" borderId="57" xfId="0" applyFont="1" applyBorder="1" applyAlignment="1">
      <alignment horizontal="left" vertical="top" wrapText="1"/>
    </xf>
    <xf numFmtId="168" fontId="27" fillId="0" borderId="57" xfId="0" applyNumberFormat="1" applyFont="1" applyBorder="1" applyAlignment="1">
      <alignment horizontal="center" vertical="top"/>
    </xf>
    <xf numFmtId="169" fontId="27" fillId="0" borderId="57" xfId="0" applyNumberFormat="1" applyFont="1" applyBorder="1" applyAlignment="1" applyProtection="1">
      <alignment horizontal="center" vertical="center" wrapText="1"/>
      <protection locked="0"/>
    </xf>
    <xf numFmtId="0" fontId="27" fillId="0" borderId="57" xfId="79" applyFont="1" applyBorder="1" applyAlignment="1">
      <alignment horizontal="left" vertical="top" wrapText="1"/>
    </xf>
    <xf numFmtId="0" fontId="37" fillId="0" borderId="57" xfId="1" applyFont="1" applyFill="1" applyBorder="1" applyAlignment="1" applyProtection="1">
      <alignment horizontal="left" vertical="center" wrapText="1"/>
    </xf>
    <xf numFmtId="0" fontId="37" fillId="0" borderId="57" xfId="54" applyFont="1" applyBorder="1" applyAlignment="1">
      <alignment horizontal="center" vertical="center" wrapText="1"/>
    </xf>
    <xf numFmtId="0" fontId="37" fillId="0" borderId="57" xfId="1" applyFont="1" applyFill="1" applyBorder="1" applyAlignment="1" applyProtection="1">
      <alignment horizontal="left" vertical="top" wrapText="1"/>
    </xf>
    <xf numFmtId="0" fontId="37" fillId="0" borderId="57" xfId="0" applyFont="1" applyBorder="1" applyAlignment="1">
      <alignment horizontal="left" vertical="top" wrapText="1"/>
    </xf>
    <xf numFmtId="2" fontId="37" fillId="0" borderId="57" xfId="0" applyNumberFormat="1" applyFont="1" applyBorder="1" applyAlignment="1">
      <alignment horizontal="center" vertical="center"/>
    </xf>
    <xf numFmtId="164" fontId="37" fillId="0" borderId="57" xfId="1" applyNumberFormat="1" applyFont="1" applyFill="1" applyBorder="1" applyAlignment="1" applyProtection="1">
      <alignment horizontal="center" vertical="center" wrapText="1"/>
    </xf>
    <xf numFmtId="164" fontId="37" fillId="0" borderId="57" xfId="0" applyNumberFormat="1" applyFont="1" applyBorder="1" applyAlignment="1">
      <alignment horizontal="center" vertical="center"/>
    </xf>
    <xf numFmtId="1" fontId="37" fillId="0" borderId="57" xfId="0" applyNumberFormat="1" applyFont="1" applyBorder="1" applyAlignment="1">
      <alignment horizontal="center" vertical="center"/>
    </xf>
    <xf numFmtId="2" fontId="37" fillId="0" borderId="57" xfId="0" applyNumberFormat="1" applyFont="1" applyBorder="1" applyAlignment="1" applyProtection="1">
      <alignment horizontal="center" vertical="center" wrapText="1"/>
      <protection locked="0"/>
    </xf>
    <xf numFmtId="10" fontId="37" fillId="0" borderId="57" xfId="72" applyNumberFormat="1" applyFont="1" applyFill="1" applyBorder="1" applyAlignment="1" applyProtection="1">
      <alignment horizontal="center" vertical="center"/>
    </xf>
    <xf numFmtId="0" fontId="37" fillId="0" borderId="57" xfId="0" applyFont="1" applyBorder="1" applyAlignment="1">
      <alignment horizontal="center" vertical="center"/>
    </xf>
    <xf numFmtId="0" fontId="28" fillId="0" borderId="57" xfId="1" applyFont="1" applyFill="1" applyBorder="1" applyAlignment="1" applyProtection="1">
      <alignment horizontal="left" vertical="center" wrapText="1"/>
    </xf>
    <xf numFmtId="0" fontId="28" fillId="0" borderId="57" xfId="54" applyFont="1" applyBorder="1" applyAlignment="1">
      <alignment horizontal="center" vertical="center" wrapText="1"/>
    </xf>
    <xf numFmtId="0" fontId="28" fillId="0" borderId="57" xfId="1" applyFont="1" applyFill="1" applyBorder="1" applyAlignment="1" applyProtection="1">
      <alignment horizontal="left" vertical="top" wrapText="1"/>
    </xf>
    <xf numFmtId="0" fontId="28" fillId="0" borderId="57" xfId="0" applyFont="1" applyBorder="1" applyAlignment="1">
      <alignment horizontal="left" vertical="top" wrapText="1"/>
    </xf>
    <xf numFmtId="2" fontId="28" fillId="0" borderId="57" xfId="0" applyNumberFormat="1" applyFont="1" applyBorder="1" applyAlignment="1">
      <alignment horizontal="center" vertical="center"/>
    </xf>
    <xf numFmtId="164" fontId="28" fillId="0" borderId="57" xfId="1" applyNumberFormat="1" applyFont="1" applyFill="1" applyBorder="1" applyAlignment="1" applyProtection="1">
      <alignment horizontal="center" vertical="center" wrapText="1"/>
    </xf>
    <xf numFmtId="164" fontId="50" fillId="0" borderId="57" xfId="0" applyNumberFormat="1" applyFont="1" applyBorder="1" applyAlignment="1">
      <alignment horizontal="center" vertical="center"/>
    </xf>
    <xf numFmtId="1" fontId="28" fillId="0" borderId="57" xfId="0" applyNumberFormat="1" applyFont="1" applyBorder="1" applyAlignment="1">
      <alignment horizontal="center" vertical="center"/>
    </xf>
    <xf numFmtId="2" fontId="28" fillId="0" borderId="57" xfId="0" applyNumberFormat="1" applyFont="1" applyBorder="1" applyAlignment="1" applyProtection="1">
      <alignment horizontal="center" vertical="center" wrapText="1"/>
      <protection locked="0"/>
    </xf>
    <xf numFmtId="10" fontId="28" fillId="0" borderId="57" xfId="72" applyNumberFormat="1" applyFont="1" applyFill="1" applyBorder="1" applyAlignment="1" applyProtection="1">
      <alignment horizontal="center" vertical="center"/>
    </xf>
    <xf numFmtId="0" fontId="28" fillId="0" borderId="57" xfId="0" applyFont="1" applyBorder="1" applyAlignment="1">
      <alignment horizontal="center" vertical="center"/>
    </xf>
    <xf numFmtId="0" fontId="27" fillId="0" borderId="57" xfId="55" applyFont="1" applyBorder="1" applyAlignment="1">
      <alignment horizontal="left" vertical="top" wrapText="1"/>
    </xf>
    <xf numFmtId="0" fontId="27" fillId="0" borderId="57" xfId="55" applyFont="1" applyBorder="1" applyAlignment="1">
      <alignment horizontal="center" vertical="center" wrapText="1"/>
    </xf>
    <xf numFmtId="168" fontId="27" fillId="0" borderId="57" xfId="0" applyNumberFormat="1" applyFont="1" applyBorder="1" applyAlignment="1">
      <alignment horizontal="center" vertical="center"/>
    </xf>
    <xf numFmtId="2" fontId="27" fillId="0" borderId="57" xfId="0" applyNumberFormat="1" applyFont="1" applyBorder="1" applyAlignment="1">
      <alignment horizontal="left" vertical="top"/>
    </xf>
    <xf numFmtId="14" fontId="27" fillId="0" borderId="57" xfId="1" applyNumberFormat="1" applyFont="1" applyFill="1" applyBorder="1" applyAlignment="1" applyProtection="1">
      <alignment horizontal="center" vertical="center" wrapText="1"/>
    </xf>
    <xf numFmtId="0" fontId="27" fillId="0" borderId="57" xfId="82" applyFont="1" applyBorder="1" applyAlignment="1">
      <alignment horizontal="justify" vertical="top" wrapText="1"/>
    </xf>
    <xf numFmtId="0" fontId="27" fillId="0" borderId="57" xfId="102" applyFont="1" applyBorder="1" applyAlignment="1">
      <alignment horizontal="left" vertical="top" wrapText="1"/>
    </xf>
    <xf numFmtId="0" fontId="27" fillId="0" borderId="57" xfId="0" applyFont="1" applyBorder="1" applyAlignment="1" applyProtection="1">
      <alignment horizontal="justify" vertical="top" wrapText="1"/>
      <protection locked="0"/>
    </xf>
    <xf numFmtId="0" fontId="27" fillId="0" borderId="57" xfId="0" applyFont="1" applyBorder="1" applyAlignment="1" applyProtection="1">
      <alignment horizontal="left" vertical="top" wrapText="1"/>
      <protection locked="0"/>
    </xf>
    <xf numFmtId="2" fontId="27" fillId="0" borderId="57" xfId="0" applyNumberFormat="1" applyFont="1" applyBorder="1" applyAlignment="1">
      <alignment horizontal="center" vertical="center" shrinkToFit="1"/>
    </xf>
    <xf numFmtId="14" fontId="27" fillId="0" borderId="57" xfId="0" applyNumberFormat="1" applyFont="1" applyBorder="1" applyAlignment="1" applyProtection="1">
      <alignment horizontal="center" vertical="center"/>
      <protection locked="0"/>
    </xf>
    <xf numFmtId="14" fontId="27" fillId="0" borderId="57" xfId="0" applyNumberFormat="1" applyFont="1" applyBorder="1" applyAlignment="1">
      <alignment horizontal="center" vertical="center" wrapText="1"/>
    </xf>
    <xf numFmtId="0" fontId="51" fillId="0" borderId="57" xfId="0" applyFont="1" applyBorder="1" applyAlignment="1">
      <alignment horizontal="left" vertical="top" wrapText="1"/>
    </xf>
    <xf numFmtId="2" fontId="27" fillId="0" borderId="57" xfId="102" applyNumberFormat="1" applyFont="1" applyBorder="1" applyAlignment="1" applyProtection="1">
      <alignment horizontal="center" vertical="center" wrapText="1"/>
      <protection locked="0"/>
    </xf>
    <xf numFmtId="0" fontId="27" fillId="0" borderId="57" xfId="76" applyFont="1" applyFill="1" applyBorder="1" applyAlignment="1" applyProtection="1">
      <alignment horizontal="justify" vertical="top" wrapText="1"/>
    </xf>
    <xf numFmtId="0" fontId="52" fillId="0" borderId="57" xfId="0" applyFont="1" applyBorder="1" applyAlignment="1">
      <alignment horizontal="left" vertical="top" wrapText="1"/>
    </xf>
    <xf numFmtId="0" fontId="27" fillId="0" borderId="57" xfId="76" applyFont="1" applyFill="1" applyBorder="1" applyAlignment="1" applyProtection="1">
      <alignment horizontal="left" vertical="top" wrapText="1"/>
    </xf>
    <xf numFmtId="10" fontId="27" fillId="0" borderId="57" xfId="0" applyNumberFormat="1" applyFont="1" applyBorder="1" applyAlignment="1">
      <alignment horizontal="center" vertical="center" wrapText="1"/>
    </xf>
    <xf numFmtId="10" fontId="27" fillId="0" borderId="57" xfId="0" applyNumberFormat="1" applyFont="1" applyBorder="1" applyAlignment="1" applyProtection="1">
      <alignment horizontal="center" vertical="center" wrapText="1"/>
      <protection locked="0"/>
    </xf>
    <xf numFmtId="0" fontId="27" fillId="0" borderId="57" xfId="52" applyFont="1" applyBorder="1" applyAlignment="1">
      <alignment horizontal="justify" vertical="top" wrapText="1"/>
    </xf>
    <xf numFmtId="0" fontId="27" fillId="0" borderId="57" xfId="52" applyFont="1" applyBorder="1" applyAlignment="1">
      <alignment horizontal="left" vertical="top" wrapText="1"/>
    </xf>
    <xf numFmtId="2" fontId="27" fillId="0" borderId="57" xfId="52" applyNumberFormat="1" applyFont="1" applyBorder="1" applyAlignment="1">
      <alignment horizontal="left" vertical="top" wrapText="1"/>
    </xf>
    <xf numFmtId="2" fontId="27" fillId="0" borderId="57" xfId="0" applyNumberFormat="1" applyFont="1" applyBorder="1" applyAlignment="1">
      <alignment horizontal="left" vertical="top" wrapText="1"/>
    </xf>
    <xf numFmtId="0" fontId="52" fillId="0" borderId="57" xfId="0" applyFont="1" applyBorder="1" applyAlignment="1">
      <alignment horizontal="justify" vertical="top" wrapText="1"/>
    </xf>
    <xf numFmtId="0" fontId="27" fillId="0" borderId="57" xfId="1" applyFont="1" applyFill="1" applyBorder="1" applyAlignment="1" applyProtection="1">
      <alignment horizontal="justify" vertical="top" wrapText="1"/>
      <protection locked="0"/>
    </xf>
    <xf numFmtId="14" fontId="27" fillId="0" borderId="57" xfId="1" applyNumberFormat="1" applyFont="1" applyFill="1" applyBorder="1" applyAlignment="1" applyProtection="1">
      <alignment horizontal="center" vertical="center" wrapText="1"/>
      <protection locked="0"/>
    </xf>
    <xf numFmtId="0" fontId="27" fillId="27" borderId="57" xfId="0" applyFont="1" applyFill="1" applyBorder="1" applyAlignment="1">
      <alignment horizontal="left" vertical="center" wrapText="1"/>
    </xf>
    <xf numFmtId="0" fontId="27" fillId="27" borderId="57" xfId="0" applyFont="1" applyFill="1" applyBorder="1" applyAlignment="1">
      <alignment horizontal="center" vertical="center" wrapText="1"/>
    </xf>
    <xf numFmtId="0" fontId="27" fillId="27" borderId="57" xfId="52" applyFont="1" applyFill="1" applyBorder="1" applyAlignment="1">
      <alignment horizontal="justify" vertical="top" wrapText="1"/>
    </xf>
    <xf numFmtId="0" fontId="27" fillId="27" borderId="57" xfId="0" applyFont="1" applyFill="1" applyBorder="1" applyAlignment="1">
      <alignment horizontal="justify" vertical="top" wrapText="1"/>
    </xf>
    <xf numFmtId="0" fontId="27" fillId="27" borderId="57" xfId="0" applyFont="1" applyFill="1" applyBorder="1" applyAlignment="1">
      <alignment horizontal="left" vertical="top"/>
    </xf>
    <xf numFmtId="0" fontId="27" fillId="27" borderId="57" xfId="0" applyFont="1" applyFill="1" applyBorder="1" applyAlignment="1">
      <alignment horizontal="left" vertical="top" wrapText="1"/>
    </xf>
    <xf numFmtId="2" fontId="27" fillId="27" borderId="57" xfId="0" applyNumberFormat="1" applyFont="1" applyFill="1" applyBorder="1" applyAlignment="1">
      <alignment horizontal="center" vertical="center"/>
    </xf>
    <xf numFmtId="14" fontId="27" fillId="27" borderId="57" xfId="0" applyNumberFormat="1" applyFont="1" applyFill="1" applyBorder="1" applyAlignment="1">
      <alignment horizontal="center" vertical="center"/>
    </xf>
    <xf numFmtId="1" fontId="27" fillId="27" borderId="57" xfId="0" applyNumberFormat="1" applyFont="1" applyFill="1" applyBorder="1" applyAlignment="1">
      <alignment horizontal="center" vertical="center"/>
    </xf>
    <xf numFmtId="2" fontId="27" fillId="27" borderId="57" xfId="0" applyNumberFormat="1" applyFont="1" applyFill="1" applyBorder="1" applyAlignment="1" applyProtection="1">
      <alignment horizontal="center" vertical="center"/>
      <protection locked="0"/>
    </xf>
    <xf numFmtId="10" fontId="27" fillId="27" borderId="57" xfId="72" applyNumberFormat="1" applyFont="1" applyFill="1" applyBorder="1" applyAlignment="1" applyProtection="1">
      <alignment horizontal="center" vertical="center"/>
    </xf>
    <xf numFmtId="0" fontId="27" fillId="27" borderId="57" xfId="0" applyFont="1" applyFill="1" applyBorder="1" applyAlignment="1">
      <alignment horizontal="center" vertical="center"/>
    </xf>
    <xf numFmtId="0" fontId="27" fillId="27" borderId="57" xfId="82" applyFont="1" applyFill="1" applyBorder="1" applyAlignment="1">
      <alignment horizontal="left" vertical="top" wrapText="1"/>
    </xf>
    <xf numFmtId="0" fontId="27" fillId="28" borderId="57" xfId="0" applyFont="1" applyFill="1" applyBorder="1" applyAlignment="1">
      <alignment horizontal="justify" vertical="top" wrapText="1"/>
    </xf>
    <xf numFmtId="0" fontId="27" fillId="28" borderId="57" xfId="0" applyFont="1" applyFill="1" applyBorder="1" applyAlignment="1">
      <alignment horizontal="left" vertical="top" wrapText="1"/>
    </xf>
    <xf numFmtId="2" fontId="27" fillId="27" borderId="57" xfId="0" applyNumberFormat="1" applyFont="1" applyFill="1" applyBorder="1" applyAlignment="1">
      <alignment horizontal="center" vertical="center" wrapText="1"/>
    </xf>
    <xf numFmtId="14" fontId="27" fillId="28" borderId="57" xfId="0" applyNumberFormat="1" applyFont="1" applyFill="1" applyBorder="1" applyAlignment="1">
      <alignment horizontal="center" vertical="center" wrapText="1"/>
    </xf>
    <xf numFmtId="2" fontId="27" fillId="28" borderId="57" xfId="0" applyNumberFormat="1" applyFont="1" applyFill="1" applyBorder="1" applyAlignment="1" applyProtection="1">
      <alignment horizontal="center" vertical="center"/>
      <protection locked="0"/>
    </xf>
    <xf numFmtId="0" fontId="30" fillId="28" borderId="57" xfId="0" applyFont="1" applyFill="1" applyBorder="1" applyAlignment="1">
      <alignment horizontal="left" vertical="top" wrapText="1"/>
    </xf>
    <xf numFmtId="0" fontId="27" fillId="27" borderId="57" xfId="55" applyFont="1" applyFill="1" applyBorder="1" applyAlignment="1">
      <alignment horizontal="left" vertical="top" wrapText="1"/>
    </xf>
    <xf numFmtId="0" fontId="27" fillId="27" borderId="57" xfId="54" applyFont="1" applyFill="1" applyBorder="1" applyAlignment="1">
      <alignment horizontal="center" vertical="center" wrapText="1"/>
    </xf>
    <xf numFmtId="0" fontId="30" fillId="27" borderId="57" xfId="0" applyFont="1" applyFill="1" applyBorder="1" applyAlignment="1">
      <alignment horizontal="left" vertical="top" wrapText="1"/>
    </xf>
    <xf numFmtId="14" fontId="27" fillId="27" borderId="57" xfId="0" applyNumberFormat="1" applyFont="1" applyFill="1" applyBorder="1" applyAlignment="1">
      <alignment horizontal="center" vertical="center" wrapText="1"/>
    </xf>
    <xf numFmtId="0" fontId="27" fillId="27" borderId="57" xfId="55" applyFont="1" applyFill="1" applyBorder="1" applyAlignment="1">
      <alignment horizontal="justify" vertical="top" wrapText="1"/>
    </xf>
    <xf numFmtId="0" fontId="27" fillId="27" borderId="57" xfId="102" applyFont="1" applyFill="1" applyBorder="1" applyAlignment="1">
      <alignment horizontal="justify" vertical="top" wrapText="1"/>
    </xf>
    <xf numFmtId="0" fontId="27" fillId="27" borderId="57" xfId="102" applyFont="1" applyFill="1" applyBorder="1" applyAlignment="1">
      <alignment horizontal="left" vertical="top" wrapText="1"/>
    </xf>
    <xf numFmtId="10" fontId="27" fillId="27" borderId="57" xfId="0" applyNumberFormat="1" applyFont="1" applyFill="1" applyBorder="1" applyAlignment="1">
      <alignment horizontal="center" vertical="center"/>
    </xf>
    <xf numFmtId="0" fontId="27" fillId="27" borderId="57" xfId="52" applyFont="1" applyFill="1" applyBorder="1" applyAlignment="1">
      <alignment horizontal="left" vertical="top" wrapText="1"/>
    </xf>
    <xf numFmtId="10" fontId="27" fillId="27" borderId="57" xfId="0" applyNumberFormat="1" applyFont="1" applyFill="1" applyBorder="1" applyAlignment="1" applyProtection="1">
      <alignment horizontal="center" vertical="center"/>
      <protection locked="0"/>
    </xf>
    <xf numFmtId="0" fontId="27" fillId="27" borderId="57" xfId="1" applyFont="1" applyFill="1" applyBorder="1" applyAlignment="1" applyProtection="1">
      <alignment horizontal="justify" vertical="top" wrapText="1"/>
    </xf>
    <xf numFmtId="0" fontId="27" fillId="27" borderId="57" xfId="1" applyFont="1" applyFill="1" applyBorder="1" applyAlignment="1" applyProtection="1">
      <alignment horizontal="left" vertical="top" wrapText="1"/>
    </xf>
    <xf numFmtId="2" fontId="27" fillId="27" borderId="57" xfId="0" applyNumberFormat="1" applyFont="1" applyFill="1" applyBorder="1" applyAlignment="1">
      <alignment horizontal="left" vertical="top" wrapText="1"/>
    </xf>
    <xf numFmtId="14" fontId="27" fillId="27" borderId="57" xfId="1" applyNumberFormat="1" applyFont="1" applyFill="1" applyBorder="1" applyAlignment="1" applyProtection="1">
      <alignment horizontal="center" vertical="center" wrapText="1"/>
    </xf>
    <xf numFmtId="49" fontId="27" fillId="27" borderId="57" xfId="0" applyNumberFormat="1" applyFont="1" applyFill="1" applyBorder="1" applyAlignment="1">
      <alignment horizontal="justify" vertical="top" wrapText="1"/>
    </xf>
    <xf numFmtId="49" fontId="27" fillId="27" borderId="57" xfId="0" applyNumberFormat="1" applyFont="1" applyFill="1" applyBorder="1" applyAlignment="1">
      <alignment horizontal="left" vertical="top" wrapText="1"/>
    </xf>
    <xf numFmtId="10" fontId="27" fillId="27" borderId="57" xfId="0" applyNumberFormat="1" applyFont="1" applyFill="1" applyBorder="1" applyAlignment="1">
      <alignment horizontal="center" vertical="center" wrapText="1"/>
    </xf>
    <xf numFmtId="10" fontId="27" fillId="27" borderId="57" xfId="0" applyNumberFormat="1" applyFont="1" applyFill="1" applyBorder="1" applyAlignment="1" applyProtection="1">
      <alignment horizontal="center" vertical="center" wrapText="1"/>
      <protection locked="0"/>
    </xf>
    <xf numFmtId="1" fontId="27" fillId="27" borderId="57" xfId="1" applyNumberFormat="1" applyFont="1" applyFill="1" applyBorder="1" applyAlignment="1" applyProtection="1">
      <alignment horizontal="center" vertical="center" wrapText="1"/>
    </xf>
    <xf numFmtId="2" fontId="27" fillId="27" borderId="57" xfId="1" applyNumberFormat="1" applyFont="1" applyFill="1" applyBorder="1" applyAlignment="1" applyProtection="1">
      <alignment horizontal="center" vertical="center" wrapText="1"/>
      <protection locked="0"/>
    </xf>
    <xf numFmtId="1" fontId="27" fillId="27" borderId="57" xfId="0" applyNumberFormat="1" applyFont="1" applyFill="1" applyBorder="1" applyAlignment="1">
      <alignment horizontal="center" vertical="center" wrapText="1"/>
    </xf>
    <xf numFmtId="2" fontId="27" fillId="27" borderId="57" xfId="0" applyNumberFormat="1" applyFont="1" applyFill="1" applyBorder="1" applyAlignment="1" applyProtection="1">
      <alignment horizontal="center" vertical="center" wrapText="1"/>
      <protection locked="0"/>
    </xf>
    <xf numFmtId="0" fontId="27" fillId="27" borderId="57" xfId="0" applyFont="1" applyFill="1" applyBorder="1" applyAlignment="1">
      <alignment vertical="center" wrapText="1"/>
    </xf>
    <xf numFmtId="0" fontId="27" fillId="27" borderId="57" xfId="0" applyFont="1" applyFill="1" applyBorder="1" applyAlignment="1">
      <alignment vertical="top" wrapText="1"/>
    </xf>
    <xf numFmtId="0" fontId="27" fillId="27" borderId="57" xfId="1" applyFont="1" applyFill="1" applyBorder="1" applyAlignment="1" applyProtection="1">
      <alignment vertical="center" wrapText="1"/>
    </xf>
    <xf numFmtId="0" fontId="27" fillId="27" borderId="57" xfId="1" applyFont="1" applyFill="1" applyBorder="1" applyAlignment="1" applyProtection="1">
      <alignment horizontal="center" vertical="center" wrapText="1"/>
    </xf>
    <xf numFmtId="0" fontId="30" fillId="27" borderId="57" xfId="0" applyFont="1" applyFill="1" applyBorder="1" applyAlignment="1">
      <alignment vertical="top" wrapText="1"/>
    </xf>
    <xf numFmtId="0" fontId="27" fillId="27" borderId="57" xfId="1" applyFont="1" applyFill="1" applyBorder="1" applyAlignment="1" applyProtection="1">
      <alignment horizontal="left" vertical="center" wrapText="1"/>
    </xf>
    <xf numFmtId="0" fontId="27" fillId="27" borderId="57" xfId="52" applyFont="1" applyFill="1" applyBorder="1" applyAlignment="1" applyProtection="1">
      <alignment horizontal="justify" vertical="top" wrapText="1"/>
      <protection locked="0"/>
    </xf>
    <xf numFmtId="0" fontId="27" fillId="27" borderId="57" xfId="52" applyFont="1" applyFill="1" applyBorder="1" applyAlignment="1" applyProtection="1">
      <alignment vertical="top" wrapText="1"/>
      <protection locked="0"/>
    </xf>
    <xf numFmtId="0" fontId="27" fillId="27" borderId="57" xfId="52" applyFont="1" applyFill="1" applyBorder="1" applyAlignment="1" applyProtection="1">
      <alignment horizontal="left" vertical="top" wrapText="1"/>
      <protection locked="0"/>
    </xf>
    <xf numFmtId="0" fontId="30" fillId="27" borderId="57" xfId="0" applyFont="1" applyFill="1" applyBorder="1" applyAlignment="1">
      <alignment horizontal="left" vertical="center" wrapText="1"/>
    </xf>
    <xf numFmtId="14" fontId="30" fillId="27" borderId="57" xfId="0" applyNumberFormat="1" applyFont="1" applyFill="1" applyBorder="1" applyAlignment="1">
      <alignment horizontal="center" vertical="center"/>
    </xf>
    <xf numFmtId="14" fontId="27" fillId="27" borderId="57" xfId="52" applyNumberFormat="1" applyFont="1" applyFill="1" applyBorder="1" applyAlignment="1">
      <alignment horizontal="center" vertical="center" wrapText="1"/>
    </xf>
    <xf numFmtId="167" fontId="27" fillId="27" borderId="57" xfId="0" applyNumberFormat="1" applyFont="1" applyFill="1" applyBorder="1" applyAlignment="1">
      <alignment horizontal="left" vertical="top"/>
    </xf>
    <xf numFmtId="0" fontId="30" fillId="27" borderId="57" xfId="52" applyFont="1" applyFill="1" applyBorder="1" applyAlignment="1">
      <alignment horizontal="justify" vertical="top" wrapText="1"/>
    </xf>
    <xf numFmtId="0" fontId="30" fillId="27" borderId="57" xfId="0" applyFont="1" applyFill="1" applyBorder="1" applyAlignment="1">
      <alignment horizontal="center" vertical="center" wrapText="1"/>
    </xf>
    <xf numFmtId="0" fontId="30" fillId="27" borderId="57" xfId="0" applyFont="1" applyFill="1" applyBorder="1" applyAlignment="1">
      <alignment horizontal="justify" vertical="top" wrapText="1"/>
    </xf>
    <xf numFmtId="0" fontId="27" fillId="27" borderId="57" xfId="0" applyFont="1" applyFill="1" applyBorder="1" applyAlignment="1">
      <alignment horizontal="justify" vertical="top"/>
    </xf>
    <xf numFmtId="10" fontId="27" fillId="27" borderId="57" xfId="52" applyNumberFormat="1" applyFont="1" applyFill="1" applyBorder="1" applyAlignment="1">
      <alignment horizontal="center" vertical="center" wrapText="1"/>
    </xf>
    <xf numFmtId="14" fontId="27" fillId="27" borderId="57" xfId="52" applyNumberFormat="1" applyFont="1" applyFill="1" applyBorder="1" applyAlignment="1">
      <alignment horizontal="left" vertical="top" wrapText="1"/>
    </xf>
    <xf numFmtId="0" fontId="27" fillId="27" borderId="57" xfId="0" applyFont="1" applyFill="1" applyBorder="1" applyAlignment="1" applyProtection="1">
      <alignment horizontal="justify" vertical="top" wrapText="1"/>
      <protection locked="0"/>
    </xf>
    <xf numFmtId="0" fontId="27" fillId="27" borderId="57" xfId="55" applyFont="1" applyFill="1" applyBorder="1" applyAlignment="1" applyProtection="1">
      <alignment horizontal="justify" vertical="top" wrapText="1"/>
      <protection locked="0"/>
    </xf>
    <xf numFmtId="0" fontId="27" fillId="27" borderId="57" xfId="0" applyFont="1" applyFill="1" applyBorder="1" applyAlignment="1" applyProtection="1">
      <alignment horizontal="center" vertical="top" wrapText="1"/>
      <protection locked="0"/>
    </xf>
    <xf numFmtId="0" fontId="27" fillId="27" borderId="57" xfId="0" applyFont="1" applyFill="1" applyBorder="1" applyAlignment="1" applyProtection="1">
      <alignment horizontal="left" vertical="top" wrapText="1"/>
      <protection locked="0"/>
    </xf>
    <xf numFmtId="0" fontId="27" fillId="27" borderId="57" xfId="1" applyFont="1" applyFill="1" applyBorder="1" applyAlignment="1" applyProtection="1">
      <alignment horizontal="justify" vertical="top" wrapText="1"/>
      <protection locked="0"/>
    </xf>
    <xf numFmtId="0" fontId="27" fillId="27" borderId="57" xfId="0" applyFont="1" applyFill="1" applyBorder="1" applyAlignment="1">
      <alignment horizontal="center" vertical="top" wrapText="1"/>
    </xf>
    <xf numFmtId="0" fontId="27" fillId="27" borderId="57" xfId="1" applyFont="1" applyFill="1" applyBorder="1" applyAlignment="1" applyProtection="1">
      <alignment vertical="top" wrapText="1"/>
      <protection locked="0"/>
    </xf>
    <xf numFmtId="1" fontId="27" fillId="27" borderId="57" xfId="0" applyNumberFormat="1" applyFont="1" applyFill="1" applyBorder="1" applyAlignment="1" applyProtection="1">
      <alignment vertical="top" wrapText="1"/>
      <protection locked="0"/>
    </xf>
    <xf numFmtId="9" fontId="27" fillId="27" borderId="57" xfId="0" applyNumberFormat="1" applyFont="1" applyFill="1" applyBorder="1" applyAlignment="1">
      <alignment horizontal="left" vertical="top" wrapText="1"/>
    </xf>
    <xf numFmtId="1" fontId="27" fillId="27" borderId="57" xfId="0" applyNumberFormat="1" applyFont="1" applyFill="1" applyBorder="1" applyAlignment="1">
      <alignment horizontal="left" vertical="top" wrapText="1"/>
    </xf>
    <xf numFmtId="0" fontId="28" fillId="27" borderId="57" xfId="0" applyFont="1" applyFill="1" applyBorder="1" applyAlignment="1" applyProtection="1">
      <alignment horizontal="justify" vertical="top" wrapText="1"/>
      <protection locked="0"/>
    </xf>
    <xf numFmtId="0" fontId="27" fillId="27" borderId="57" xfId="0" applyFont="1" applyFill="1" applyBorder="1" applyAlignment="1" applyProtection="1">
      <alignment vertical="top" wrapText="1"/>
      <protection locked="0"/>
    </xf>
    <xf numFmtId="0" fontId="27" fillId="38" borderId="57" xfId="1" applyFont="1" applyFill="1" applyBorder="1" applyAlignment="1" applyProtection="1">
      <alignment horizontal="left" vertical="center" wrapText="1"/>
    </xf>
    <xf numFmtId="0" fontId="27" fillId="38" borderId="57" xfId="54" applyFont="1" applyFill="1" applyBorder="1" applyAlignment="1">
      <alignment horizontal="center" vertical="center" wrapText="1"/>
    </xf>
    <xf numFmtId="0" fontId="27" fillId="38" borderId="57" xfId="0" applyFont="1" applyFill="1" applyBorder="1" applyAlignment="1">
      <alignment horizontal="justify" vertical="top" wrapText="1"/>
    </xf>
    <xf numFmtId="0" fontId="27" fillId="38" borderId="57" xfId="0" applyFont="1" applyFill="1" applyBorder="1" applyAlignment="1">
      <alignment horizontal="left" vertical="top" wrapText="1"/>
    </xf>
    <xf numFmtId="2" fontId="27" fillId="38" borderId="57" xfId="0" applyNumberFormat="1" applyFont="1" applyFill="1" applyBorder="1" applyAlignment="1">
      <alignment horizontal="center" vertical="center"/>
    </xf>
    <xf numFmtId="14" fontId="27" fillId="38" borderId="57" xfId="0" applyNumberFormat="1" applyFont="1" applyFill="1" applyBorder="1" applyAlignment="1">
      <alignment horizontal="center" vertical="center"/>
    </xf>
    <xf numFmtId="1" fontId="27" fillId="38" borderId="57" xfId="0" applyNumberFormat="1" applyFont="1" applyFill="1" applyBorder="1" applyAlignment="1">
      <alignment horizontal="center" vertical="center"/>
    </xf>
    <xf numFmtId="10" fontId="27" fillId="38" borderId="57" xfId="0" applyNumberFormat="1" applyFont="1" applyFill="1" applyBorder="1" applyAlignment="1">
      <alignment horizontal="center" vertical="center"/>
    </xf>
    <xf numFmtId="0" fontId="27" fillId="38" borderId="57" xfId="0" applyFont="1" applyFill="1" applyBorder="1" applyAlignment="1">
      <alignment horizontal="center" vertical="center"/>
    </xf>
    <xf numFmtId="14" fontId="27" fillId="38" borderId="57" xfId="0" applyNumberFormat="1" applyFont="1" applyFill="1" applyBorder="1" applyAlignment="1">
      <alignment horizontal="center" vertical="center" wrapText="1"/>
    </xf>
    <xf numFmtId="14" fontId="27" fillId="38" borderId="57" xfId="0" applyNumberFormat="1" applyFont="1" applyFill="1" applyBorder="1" applyAlignment="1">
      <alignment horizontal="left" vertical="top" wrapText="1"/>
    </xf>
    <xf numFmtId="170" fontId="27" fillId="38" borderId="57" xfId="0" applyNumberFormat="1" applyFont="1" applyFill="1" applyBorder="1" applyAlignment="1">
      <alignment horizontal="center" vertical="center"/>
    </xf>
    <xf numFmtId="0" fontId="30" fillId="38" borderId="57" xfId="0" applyFont="1" applyFill="1" applyBorder="1" applyAlignment="1">
      <alignment horizontal="left" vertical="top" wrapText="1"/>
    </xf>
    <xf numFmtId="2" fontId="27" fillId="38" borderId="57" xfId="0" applyNumberFormat="1" applyFont="1" applyFill="1" applyBorder="1" applyAlignment="1">
      <alignment horizontal="center" vertical="center" wrapText="1"/>
    </xf>
    <xf numFmtId="0" fontId="27" fillId="38" borderId="57" xfId="0" applyFont="1" applyFill="1" applyBorder="1" applyAlignment="1">
      <alignment horizontal="left" vertical="top"/>
    </xf>
    <xf numFmtId="0" fontId="27" fillId="38" borderId="57" xfId="0" applyFont="1" applyFill="1" applyBorder="1" applyAlignment="1" applyProtection="1">
      <alignment horizontal="justify" vertical="top" wrapText="1"/>
      <protection locked="0"/>
    </xf>
    <xf numFmtId="0" fontId="27" fillId="38" borderId="57" xfId="0" quotePrefix="1" applyFont="1" applyFill="1" applyBorder="1" applyAlignment="1" applyProtection="1">
      <alignment horizontal="left" vertical="center" wrapText="1"/>
      <protection locked="0"/>
    </xf>
    <xf numFmtId="14" fontId="27" fillId="38" borderId="57" xfId="0" applyNumberFormat="1" applyFont="1" applyFill="1" applyBorder="1" applyAlignment="1" applyProtection="1">
      <alignment horizontal="center" vertical="center"/>
      <protection locked="0"/>
    </xf>
    <xf numFmtId="14" fontId="27" fillId="38" borderId="57" xfId="0" applyNumberFormat="1" applyFont="1" applyFill="1" applyBorder="1" applyAlignment="1" applyProtection="1">
      <alignment horizontal="center" vertical="center" wrapText="1"/>
      <protection locked="0"/>
    </xf>
    <xf numFmtId="4" fontId="27" fillId="38" borderId="57" xfId="0" applyNumberFormat="1" applyFont="1" applyFill="1" applyBorder="1" applyAlignment="1">
      <alignment horizontal="center" vertical="center" wrapText="1"/>
    </xf>
    <xf numFmtId="4" fontId="27" fillId="38" borderId="57" xfId="72" applyNumberFormat="1" applyFont="1" applyFill="1" applyBorder="1" applyAlignment="1">
      <alignment horizontal="center" vertical="center" wrapText="1"/>
    </xf>
    <xf numFmtId="10" fontId="27" fillId="38" borderId="57" xfId="0" applyNumberFormat="1" applyFont="1" applyFill="1" applyBorder="1" applyAlignment="1">
      <alignment horizontal="center" vertical="center" wrapText="1"/>
    </xf>
    <xf numFmtId="0" fontId="27" fillId="40" borderId="57" xfId="0" applyFont="1" applyFill="1" applyBorder="1" applyAlignment="1">
      <alignment horizontal="left" vertical="top" wrapText="1"/>
    </xf>
    <xf numFmtId="14" fontId="27" fillId="40" borderId="57" xfId="0" applyNumberFormat="1" applyFont="1" applyFill="1" applyBorder="1" applyAlignment="1">
      <alignment horizontal="center" vertical="center" wrapText="1"/>
    </xf>
    <xf numFmtId="0" fontId="27" fillId="38" borderId="57" xfId="0" applyFont="1" applyFill="1" applyBorder="1" applyAlignment="1" applyProtection="1">
      <alignment horizontal="left" vertical="top" wrapText="1"/>
      <protection locked="0"/>
    </xf>
    <xf numFmtId="14" fontId="27" fillId="38" borderId="57" xfId="0" applyNumberFormat="1" applyFont="1" applyFill="1" applyBorder="1" applyAlignment="1" applyProtection="1">
      <alignment horizontal="center" vertical="top"/>
      <protection locked="0"/>
    </xf>
    <xf numFmtId="14" fontId="27" fillId="38" borderId="57" xfId="0" applyNumberFormat="1" applyFont="1" applyFill="1" applyBorder="1" applyAlignment="1" applyProtection="1">
      <alignment horizontal="center" vertical="top" wrapText="1"/>
      <protection locked="0"/>
    </xf>
    <xf numFmtId="0" fontId="27" fillId="38" borderId="57" xfId="0" applyFont="1" applyFill="1" applyBorder="1" applyAlignment="1" applyProtection="1">
      <alignment horizontal="center" vertical="center" wrapText="1"/>
      <protection locked="0"/>
    </xf>
    <xf numFmtId="2" fontId="27" fillId="38" borderId="57" xfId="0" applyNumberFormat="1" applyFont="1" applyFill="1" applyBorder="1" applyAlignment="1">
      <alignment horizontal="center" vertical="top" wrapText="1"/>
    </xf>
    <xf numFmtId="0" fontId="27" fillId="38" borderId="57" xfId="0" applyFont="1" applyFill="1" applyBorder="1" applyAlignment="1">
      <alignment vertical="center" wrapText="1"/>
    </xf>
    <xf numFmtId="14" fontId="50" fillId="38" borderId="57" xfId="0" applyNumberFormat="1" applyFont="1" applyFill="1" applyBorder="1" applyAlignment="1">
      <alignment horizontal="center" vertical="center"/>
    </xf>
    <xf numFmtId="10" fontId="30" fillId="38" borderId="57" xfId="0" applyNumberFormat="1" applyFont="1" applyFill="1" applyBorder="1" applyAlignment="1">
      <alignment horizontal="left" vertical="top" wrapText="1"/>
    </xf>
    <xf numFmtId="0" fontId="27" fillId="38" borderId="57" xfId="52" applyFont="1" applyFill="1" applyBorder="1" applyAlignment="1" applyProtection="1">
      <alignment horizontal="left" vertical="top" wrapText="1"/>
      <protection locked="0"/>
    </xf>
    <xf numFmtId="0" fontId="28" fillId="38" borderId="57" xfId="0" applyFont="1" applyFill="1" applyBorder="1" applyAlignment="1" applyProtection="1">
      <alignment horizontal="justify" vertical="top" wrapText="1"/>
      <protection locked="0"/>
    </xf>
    <xf numFmtId="14" fontId="28" fillId="38" borderId="57" xfId="0" applyNumberFormat="1" applyFont="1" applyFill="1" applyBorder="1" applyAlignment="1" applyProtection="1">
      <alignment horizontal="center" vertical="center"/>
      <protection locked="0"/>
    </xf>
    <xf numFmtId="10" fontId="27" fillId="38" borderId="57" xfId="0" applyNumberFormat="1" applyFont="1" applyFill="1" applyBorder="1" applyAlignment="1">
      <alignment vertical="top" wrapText="1"/>
    </xf>
    <xf numFmtId="0" fontId="28" fillId="38" borderId="57" xfId="0" applyFont="1" applyFill="1" applyBorder="1" applyAlignment="1" applyProtection="1">
      <alignment horizontal="left" vertical="top" wrapText="1"/>
      <protection locked="0"/>
    </xf>
    <xf numFmtId="0" fontId="37" fillId="40" borderId="57" xfId="0" applyFont="1" applyFill="1" applyBorder="1" applyAlignment="1">
      <alignment horizontal="justify" vertical="top" wrapText="1"/>
    </xf>
    <xf numFmtId="0" fontId="37" fillId="40" borderId="57" xfId="0" applyFont="1" applyFill="1" applyBorder="1" applyAlignment="1">
      <alignment horizontal="left" vertical="top" wrapText="1"/>
    </xf>
    <xf numFmtId="0" fontId="37" fillId="38" borderId="57" xfId="0" applyFont="1" applyFill="1" applyBorder="1" applyAlignment="1">
      <alignment horizontal="justify" vertical="top" wrapText="1"/>
    </xf>
    <xf numFmtId="0" fontId="37" fillId="38" borderId="57" xfId="0" applyFont="1" applyFill="1" applyBorder="1" applyAlignment="1">
      <alignment horizontal="left" vertical="top" wrapText="1"/>
    </xf>
    <xf numFmtId="0" fontId="37" fillId="38" borderId="57" xfId="0" applyFont="1" applyFill="1" applyBorder="1" applyAlignment="1">
      <alignment horizontal="left" vertical="top"/>
    </xf>
    <xf numFmtId="49" fontId="27" fillId="38" borderId="57" xfId="79" applyNumberFormat="1" applyFont="1" applyFill="1" applyBorder="1" applyAlignment="1">
      <alignment horizontal="left" vertical="top" wrapText="1"/>
    </xf>
    <xf numFmtId="0" fontId="27" fillId="38" borderId="57" xfId="52" applyFont="1" applyFill="1" applyBorder="1" applyAlignment="1">
      <alignment horizontal="left" vertical="top" wrapText="1"/>
    </xf>
    <xf numFmtId="10" fontId="27" fillId="38" borderId="57" xfId="72" applyNumberFormat="1" applyFont="1" applyFill="1" applyBorder="1" applyAlignment="1" applyProtection="1">
      <alignment horizontal="center" vertical="center" wrapText="1"/>
      <protection locked="0"/>
    </xf>
    <xf numFmtId="14" fontId="27" fillId="38" borderId="57" xfId="0" applyNumberFormat="1" applyFont="1" applyFill="1" applyBorder="1" applyAlignment="1">
      <alignment horizontal="center" vertical="center" shrinkToFit="1"/>
    </xf>
    <xf numFmtId="2" fontId="27" fillId="38" borderId="57" xfId="0" applyNumberFormat="1" applyFont="1" applyFill="1" applyBorder="1" applyAlignment="1">
      <alignment horizontal="center" vertical="center" shrinkToFit="1"/>
    </xf>
    <xf numFmtId="10" fontId="27" fillId="38" borderId="57" xfId="0" applyNumberFormat="1" applyFont="1" applyFill="1" applyBorder="1" applyAlignment="1" applyProtection="1">
      <alignment horizontal="center" vertical="center" wrapText="1"/>
      <protection locked="0"/>
    </xf>
    <xf numFmtId="0" fontId="27" fillId="38" borderId="57" xfId="0" applyFont="1" applyFill="1" applyBorder="1" applyAlignment="1" applyProtection="1">
      <alignment horizontal="left" vertical="top"/>
      <protection locked="0"/>
    </xf>
    <xf numFmtId="0" fontId="30" fillId="38" borderId="57" xfId="0" applyFont="1" applyFill="1" applyBorder="1" applyAlignment="1" applyProtection="1">
      <alignment horizontal="left" vertical="top" wrapText="1"/>
      <protection locked="0"/>
    </xf>
    <xf numFmtId="0" fontId="27" fillId="38" borderId="57" xfId="0" applyFont="1" applyFill="1" applyBorder="1" applyAlignment="1" applyProtection="1">
      <alignment horizontal="left" vertical="center" wrapText="1"/>
      <protection locked="0"/>
    </xf>
    <xf numFmtId="0" fontId="55" fillId="38" borderId="57" xfId="0" applyFont="1" applyFill="1" applyBorder="1" applyAlignment="1">
      <alignment horizontal="left" vertical="top" wrapText="1"/>
    </xf>
    <xf numFmtId="14" fontId="55" fillId="38" borderId="57" xfId="0" applyNumberFormat="1" applyFont="1" applyFill="1" applyBorder="1" applyAlignment="1">
      <alignment horizontal="center" vertical="center"/>
    </xf>
    <xf numFmtId="14" fontId="27" fillId="27" borderId="57" xfId="0" applyNumberFormat="1" applyFont="1" applyFill="1" applyBorder="1" applyAlignment="1" applyProtection="1">
      <alignment horizontal="center" vertical="center" wrapText="1"/>
      <protection locked="0"/>
    </xf>
    <xf numFmtId="4" fontId="27" fillId="27" borderId="57" xfId="0" applyNumberFormat="1" applyFont="1" applyFill="1" applyBorder="1" applyAlignment="1" applyProtection="1">
      <alignment horizontal="center" vertical="center" wrapText="1"/>
      <protection locked="0"/>
    </xf>
    <xf numFmtId="0" fontId="27" fillId="27" borderId="26" xfId="0" applyFont="1" applyFill="1" applyBorder="1" applyAlignment="1">
      <alignment horizontal="left" vertical="center" wrapText="1"/>
    </xf>
    <xf numFmtId="0" fontId="27" fillId="27" borderId="26" xfId="0" applyFont="1" applyFill="1" applyBorder="1" applyAlignment="1">
      <alignment horizontal="center" vertical="center" wrapText="1"/>
    </xf>
    <xf numFmtId="0" fontId="27" fillId="27" borderId="56" xfId="0" applyFont="1" applyFill="1" applyBorder="1" applyAlignment="1">
      <alignment horizontal="center" vertical="center" wrapText="1"/>
    </xf>
    <xf numFmtId="0" fontId="37" fillId="27" borderId="62" xfId="0" applyFont="1" applyFill="1" applyBorder="1" applyAlignment="1">
      <alignment horizontal="left" vertical="top" wrapText="1"/>
    </xf>
    <xf numFmtId="0" fontId="37" fillId="27" borderId="61" xfId="0" applyFont="1" applyFill="1" applyBorder="1" applyAlignment="1">
      <alignment horizontal="left" vertical="top" wrapText="1"/>
    </xf>
    <xf numFmtId="0" fontId="37" fillId="27" borderId="61" xfId="0" applyFont="1" applyFill="1" applyBorder="1" applyAlignment="1">
      <alignment vertical="top" wrapText="1"/>
    </xf>
    <xf numFmtId="0" fontId="37" fillId="27" borderId="61" xfId="55" applyFont="1" applyFill="1" applyBorder="1" applyAlignment="1" applyProtection="1">
      <alignment horizontal="left" vertical="top" wrapText="1"/>
      <protection locked="0"/>
    </xf>
    <xf numFmtId="0" fontId="37" fillId="27" borderId="61" xfId="0" applyFont="1" applyFill="1" applyBorder="1" applyAlignment="1" applyProtection="1">
      <alignment horizontal="left" vertical="top" wrapText="1"/>
      <protection locked="0"/>
    </xf>
    <xf numFmtId="0" fontId="37" fillId="27" borderId="61" xfId="0" applyFont="1" applyFill="1" applyBorder="1" applyAlignment="1" applyProtection="1">
      <alignment vertical="top" wrapText="1"/>
      <protection locked="0"/>
    </xf>
    <xf numFmtId="0" fontId="27" fillId="27" borderId="63" xfId="0" applyFont="1" applyFill="1" applyBorder="1" applyAlignment="1">
      <alignment vertical="top" wrapText="1"/>
    </xf>
    <xf numFmtId="0" fontId="37" fillId="27" borderId="61" xfId="55" applyFont="1" applyFill="1" applyBorder="1" applyAlignment="1">
      <alignment horizontal="left" vertical="top" wrapText="1"/>
    </xf>
    <xf numFmtId="0" fontId="27" fillId="27" borderId="61" xfId="0" applyFont="1" applyFill="1" applyBorder="1" applyAlignment="1">
      <alignment horizontal="left" vertical="top" wrapText="1"/>
    </xf>
    <xf numFmtId="0" fontId="27" fillId="27" borderId="61" xfId="0" applyFont="1" applyFill="1" applyBorder="1" applyAlignment="1">
      <alignment vertical="top" wrapText="1"/>
    </xf>
    <xf numFmtId="0" fontId="37" fillId="27" borderId="61" xfId="0" applyFont="1" applyFill="1" applyBorder="1" applyAlignment="1">
      <alignment horizontal="left" wrapText="1"/>
    </xf>
    <xf numFmtId="0" fontId="37" fillId="27" borderId="57" xfId="0" applyFont="1" applyFill="1" applyBorder="1" applyAlignment="1">
      <alignment horizontal="left" vertical="top" wrapText="1"/>
    </xf>
    <xf numFmtId="0" fontId="1" fillId="45" borderId="57" xfId="0" quotePrefix="1" applyFont="1" applyFill="1" applyBorder="1" applyAlignment="1" applyProtection="1">
      <alignment horizontal="left" vertical="top" wrapText="1"/>
      <protection locked="0"/>
    </xf>
    <xf numFmtId="0" fontId="1" fillId="45" borderId="57" xfId="1" applyFill="1" applyBorder="1" applyAlignment="1" applyProtection="1">
      <alignment horizontal="left" vertical="top" wrapText="1"/>
    </xf>
    <xf numFmtId="0" fontId="1" fillId="45" borderId="57" xfId="0" applyFont="1" applyFill="1" applyBorder="1" applyAlignment="1">
      <alignment vertical="center" wrapText="1"/>
    </xf>
    <xf numFmtId="2" fontId="1" fillId="45" borderId="57" xfId="0" applyNumberFormat="1" applyFont="1" applyFill="1" applyBorder="1" applyAlignment="1">
      <alignment horizontal="center" vertical="center" wrapText="1"/>
    </xf>
    <xf numFmtId="14" fontId="1" fillId="45" borderId="57" xfId="1" applyNumberFormat="1" applyFill="1" applyBorder="1" applyAlignment="1" applyProtection="1">
      <alignment horizontal="center" vertical="center" wrapText="1"/>
    </xf>
    <xf numFmtId="1" fontId="1" fillId="45" borderId="57" xfId="0" applyNumberFormat="1" applyFont="1" applyFill="1" applyBorder="1" applyAlignment="1">
      <alignment horizontal="center" vertical="center"/>
    </xf>
    <xf numFmtId="2" fontId="1" fillId="45" borderId="57" xfId="0" applyNumberFormat="1" applyFont="1" applyFill="1" applyBorder="1" applyAlignment="1">
      <alignment horizontal="center" vertical="center"/>
    </xf>
    <xf numFmtId="0" fontId="1" fillId="45" borderId="57" xfId="1" applyFill="1" applyBorder="1" applyAlignment="1">
      <alignment horizontal="left" vertical="top" wrapText="1"/>
    </xf>
    <xf numFmtId="0" fontId="1" fillId="45" borderId="57" xfId="55" applyFill="1" applyBorder="1" applyAlignment="1" applyProtection="1">
      <alignment horizontal="left" vertical="top" wrapText="1"/>
      <protection locked="0"/>
    </xf>
    <xf numFmtId="0" fontId="1" fillId="45" borderId="57" xfId="0" applyFont="1" applyFill="1" applyBorder="1" applyAlignment="1" applyProtection="1">
      <alignment vertical="center" wrapText="1"/>
      <protection locked="0"/>
    </xf>
    <xf numFmtId="2" fontId="1" fillId="45" borderId="57" xfId="0" applyNumberFormat="1" applyFont="1" applyFill="1" applyBorder="1" applyAlignment="1" applyProtection="1">
      <alignment horizontal="center" vertical="center" wrapText="1"/>
      <protection locked="0"/>
    </xf>
    <xf numFmtId="14" fontId="1" fillId="45" borderId="57" xfId="1" applyNumberFormat="1" applyFill="1" applyBorder="1" applyAlignment="1">
      <alignment horizontal="center" vertical="center" wrapText="1"/>
    </xf>
    <xf numFmtId="0" fontId="1" fillId="45" borderId="57" xfId="0" applyFont="1" applyFill="1" applyBorder="1" applyAlignment="1" applyProtection="1">
      <alignment horizontal="left" vertical="top" wrapText="1"/>
      <protection locked="0"/>
    </xf>
    <xf numFmtId="14" fontId="1" fillId="45" borderId="57" xfId="0" applyNumberFormat="1" applyFont="1" applyFill="1" applyBorder="1" applyAlignment="1" applyProtection="1">
      <alignment horizontal="center" vertical="center" wrapText="1"/>
      <protection locked="0"/>
    </xf>
    <xf numFmtId="2" fontId="1" fillId="45" borderId="57" xfId="0" applyNumberFormat="1" applyFont="1" applyFill="1" applyBorder="1" applyAlignment="1" applyProtection="1">
      <alignment vertical="center" wrapText="1"/>
      <protection locked="0"/>
    </xf>
    <xf numFmtId="0" fontId="37" fillId="45" borderId="57" xfId="0" applyFont="1" applyFill="1" applyBorder="1" applyAlignment="1">
      <alignment horizontal="left" vertical="top" wrapText="1"/>
    </xf>
    <xf numFmtId="0" fontId="27" fillId="45" borderId="57" xfId="1" applyFont="1" applyFill="1" applyBorder="1" applyAlignment="1" applyProtection="1">
      <alignment horizontal="left" vertical="top" wrapText="1"/>
    </xf>
    <xf numFmtId="0" fontId="27" fillId="45" borderId="57" xfId="0" applyFont="1" applyFill="1" applyBorder="1" applyAlignment="1">
      <alignment vertical="center" wrapText="1"/>
    </xf>
    <xf numFmtId="2" fontId="27" fillId="45" borderId="57" xfId="0" applyNumberFormat="1" applyFont="1" applyFill="1" applyBorder="1" applyAlignment="1">
      <alignment horizontal="center" vertical="center" wrapText="1"/>
    </xf>
    <xf numFmtId="14" fontId="27" fillId="45" borderId="57" xfId="1" applyNumberFormat="1" applyFont="1" applyFill="1" applyBorder="1" applyAlignment="1" applyProtection="1">
      <alignment horizontal="center" vertical="center" wrapText="1"/>
    </xf>
    <xf numFmtId="1" fontId="27" fillId="45" borderId="57" xfId="0" applyNumberFormat="1" applyFont="1" applyFill="1" applyBorder="1" applyAlignment="1">
      <alignment horizontal="center" vertical="center"/>
    </xf>
    <xf numFmtId="2" fontId="27" fillId="45" borderId="57" xfId="0" applyNumberFormat="1" applyFont="1" applyFill="1" applyBorder="1" applyAlignment="1">
      <alignment horizontal="center" vertical="center"/>
    </xf>
    <xf numFmtId="0" fontId="27" fillId="45" borderId="57" xfId="0" applyFont="1" applyFill="1" applyBorder="1" applyAlignment="1">
      <alignment horizontal="left" vertical="top" wrapText="1"/>
    </xf>
    <xf numFmtId="0" fontId="27" fillId="45" borderId="57" xfId="1" applyFont="1" applyFill="1" applyBorder="1" applyAlignment="1">
      <alignment horizontal="left" vertical="top" wrapText="1"/>
    </xf>
    <xf numFmtId="0" fontId="27" fillId="45" borderId="57" xfId="55" applyFont="1" applyFill="1" applyBorder="1" applyAlignment="1" applyProtection="1">
      <alignment horizontal="left" vertical="top" wrapText="1"/>
      <protection locked="0"/>
    </xf>
    <xf numFmtId="0" fontId="27" fillId="45" borderId="57" xfId="0" applyFont="1" applyFill="1" applyBorder="1" applyAlignment="1" applyProtection="1">
      <alignment vertical="center" wrapText="1"/>
      <protection locked="0"/>
    </xf>
    <xf numFmtId="2" fontId="27" fillId="45" borderId="57" xfId="0" applyNumberFormat="1" applyFont="1" applyFill="1" applyBorder="1" applyAlignment="1" applyProtection="1">
      <alignment horizontal="center" vertical="center" wrapText="1"/>
      <protection locked="0"/>
    </xf>
    <xf numFmtId="14" fontId="27" fillId="45" borderId="57" xfId="1" applyNumberFormat="1" applyFont="1" applyFill="1" applyBorder="1" applyAlignment="1">
      <alignment horizontal="center" vertical="center" wrapText="1"/>
    </xf>
    <xf numFmtId="0" fontId="27" fillId="45" borderId="57" xfId="0" applyFont="1" applyFill="1" applyBorder="1" applyAlignment="1" applyProtection="1">
      <alignment horizontal="left" vertical="top" wrapText="1"/>
      <protection locked="0"/>
    </xf>
    <xf numFmtId="0" fontId="27" fillId="45" borderId="57" xfId="0" applyFont="1" applyFill="1" applyBorder="1" applyAlignment="1" applyProtection="1">
      <alignment vertical="top" wrapText="1"/>
      <protection locked="0"/>
    </xf>
    <xf numFmtId="0" fontId="37" fillId="0" borderId="57" xfId="0" applyFont="1" applyBorder="1" applyAlignment="1" applyProtection="1">
      <alignment horizontal="left" vertical="top" wrapText="1"/>
      <protection locked="0"/>
    </xf>
    <xf numFmtId="14" fontId="27" fillId="45" borderId="57" xfId="0" applyNumberFormat="1" applyFont="1" applyFill="1" applyBorder="1" applyAlignment="1" applyProtection="1">
      <alignment horizontal="center" vertical="center" wrapText="1"/>
      <protection locked="0"/>
    </xf>
    <xf numFmtId="2" fontId="27" fillId="45" borderId="57" xfId="0" applyNumberFormat="1" applyFont="1" applyFill="1" applyBorder="1" applyAlignment="1" applyProtection="1">
      <alignment vertical="center" wrapText="1"/>
      <protection locked="0"/>
    </xf>
    <xf numFmtId="2" fontId="28" fillId="45" borderId="57" xfId="0" applyNumberFormat="1" applyFont="1" applyFill="1" applyBorder="1" applyAlignment="1" applyProtection="1">
      <alignment horizontal="center" vertical="center" wrapText="1"/>
      <protection locked="0"/>
    </xf>
    <xf numFmtId="0" fontId="1" fillId="45" borderId="57" xfId="55" quotePrefix="1" applyFill="1" applyBorder="1" applyAlignment="1" applyProtection="1">
      <alignment horizontal="left" vertical="top" wrapText="1"/>
      <protection locked="0"/>
    </xf>
    <xf numFmtId="0" fontId="1" fillId="45" borderId="57" xfId="0" applyFont="1" applyFill="1" applyBorder="1" applyAlignment="1" applyProtection="1">
      <alignment horizontal="center" vertical="center"/>
      <protection locked="0"/>
    </xf>
    <xf numFmtId="0" fontId="60" fillId="45" borderId="57" xfId="0" applyFont="1" applyFill="1" applyBorder="1" applyAlignment="1" applyProtection="1">
      <alignment horizontal="left" vertical="top" wrapText="1"/>
      <protection locked="0"/>
    </xf>
    <xf numFmtId="0" fontId="61" fillId="45" borderId="57" xfId="0" applyFont="1" applyFill="1" applyBorder="1" applyAlignment="1" applyProtection="1">
      <alignment horizontal="left" vertical="top" wrapText="1"/>
      <protection locked="0"/>
    </xf>
    <xf numFmtId="2" fontId="1" fillId="45" borderId="57" xfId="0" quotePrefix="1" applyNumberFormat="1" applyFont="1" applyFill="1" applyBorder="1" applyAlignment="1" applyProtection="1">
      <alignment vertical="center" wrapText="1"/>
      <protection locked="0"/>
    </xf>
    <xf numFmtId="167" fontId="1" fillId="45" borderId="57" xfId="0" applyNumberFormat="1" applyFont="1" applyFill="1" applyBorder="1" applyAlignment="1" applyProtection="1">
      <alignment vertical="center" wrapText="1"/>
      <protection locked="0"/>
    </xf>
    <xf numFmtId="0" fontId="58" fillId="45" borderId="57" xfId="0" applyFont="1" applyFill="1" applyBorder="1" applyAlignment="1" applyProtection="1">
      <alignment horizontal="left" vertical="top" wrapText="1"/>
      <protection locked="0"/>
    </xf>
    <xf numFmtId="0" fontId="61" fillId="45" borderId="57" xfId="0" applyFont="1" applyFill="1" applyBorder="1" applyAlignment="1" applyProtection="1">
      <alignment vertical="top" wrapText="1"/>
      <protection locked="0"/>
    </xf>
    <xf numFmtId="0" fontId="1" fillId="30" borderId="57" xfId="0" applyFont="1" applyFill="1" applyBorder="1" applyAlignment="1">
      <alignment horizontal="left" vertical="top" wrapText="1"/>
    </xf>
    <xf numFmtId="0" fontId="1" fillId="30" borderId="57" xfId="0" applyFont="1" applyFill="1" applyBorder="1" applyAlignment="1">
      <alignment vertical="center" wrapText="1"/>
    </xf>
    <xf numFmtId="2" fontId="1" fillId="30" borderId="57" xfId="0" applyNumberFormat="1" applyFont="1" applyFill="1" applyBorder="1" applyAlignment="1">
      <alignment horizontal="center" vertical="center" wrapText="1"/>
    </xf>
    <xf numFmtId="14" fontId="1" fillId="30" borderId="57" xfId="1" applyNumberFormat="1" applyFill="1" applyBorder="1" applyAlignment="1" applyProtection="1">
      <alignment horizontal="center" vertical="center" wrapText="1"/>
      <protection locked="0"/>
    </xf>
    <xf numFmtId="1" fontId="1" fillId="30" borderId="57" xfId="0" applyNumberFormat="1" applyFont="1" applyFill="1" applyBorder="1" applyAlignment="1">
      <alignment horizontal="center" vertical="center"/>
    </xf>
    <xf numFmtId="2" fontId="1" fillId="30" borderId="57" xfId="0" applyNumberFormat="1" applyFont="1" applyFill="1" applyBorder="1" applyAlignment="1">
      <alignment horizontal="center" vertical="center"/>
    </xf>
    <xf numFmtId="0" fontId="1" fillId="30" borderId="57" xfId="0" applyFont="1" applyFill="1" applyBorder="1" applyAlignment="1" applyProtection="1">
      <alignment horizontal="left" vertical="top" wrapText="1"/>
      <protection locked="0"/>
    </xf>
    <xf numFmtId="0" fontId="58" fillId="30" borderId="57" xfId="0" applyFont="1" applyFill="1" applyBorder="1" applyAlignment="1" applyProtection="1">
      <alignment horizontal="left" vertical="top" wrapText="1"/>
      <protection locked="0"/>
    </xf>
    <xf numFmtId="0" fontId="1" fillId="30" borderId="57" xfId="1" applyFill="1" applyBorder="1" applyAlignment="1" applyProtection="1">
      <alignment horizontal="left" vertical="top" wrapText="1"/>
    </xf>
    <xf numFmtId="14" fontId="1" fillId="30" borderId="57" xfId="1" applyNumberFormat="1" applyFill="1" applyBorder="1" applyAlignment="1" applyProtection="1">
      <alignment horizontal="center" vertical="center" wrapText="1"/>
    </xf>
    <xf numFmtId="0" fontId="58" fillId="30" borderId="57" xfId="0" applyFont="1" applyFill="1" applyBorder="1" applyAlignment="1">
      <alignment horizontal="left" vertical="top" wrapText="1"/>
    </xf>
    <xf numFmtId="14" fontId="1" fillId="30" borderId="57" xfId="0" applyNumberFormat="1" applyFont="1" applyFill="1" applyBorder="1" applyAlignment="1">
      <alignment horizontal="center" vertical="center" wrapText="1"/>
    </xf>
    <xf numFmtId="0" fontId="1" fillId="30" borderId="56" xfId="0" applyFont="1" applyFill="1" applyBorder="1" applyAlignment="1">
      <alignment vertical="center"/>
    </xf>
    <xf numFmtId="0" fontId="1" fillId="30" borderId="56" xfId="54" applyFill="1" applyBorder="1" applyAlignment="1">
      <alignment vertical="center" wrapText="1"/>
    </xf>
    <xf numFmtId="0" fontId="1" fillId="48" borderId="57" xfId="0" applyFont="1" applyFill="1" applyBorder="1" applyAlignment="1">
      <alignment horizontal="left" vertical="top" wrapText="1"/>
    </xf>
    <xf numFmtId="0" fontId="1" fillId="48" borderId="57" xfId="0" applyFont="1" applyFill="1" applyBorder="1" applyAlignment="1" applyProtection="1">
      <alignment horizontal="left" vertical="top" wrapText="1"/>
      <protection locked="0"/>
    </xf>
    <xf numFmtId="0" fontId="1" fillId="48" borderId="57" xfId="0" applyFont="1" applyFill="1" applyBorder="1" applyAlignment="1">
      <alignment vertical="center" wrapText="1"/>
    </xf>
    <xf numFmtId="2" fontId="1" fillId="48" borderId="57" xfId="0" applyNumberFormat="1" applyFont="1" applyFill="1" applyBorder="1" applyAlignment="1">
      <alignment horizontal="center" vertical="center" wrapText="1"/>
    </xf>
    <xf numFmtId="14" fontId="1" fillId="48" borderId="57" xfId="1" applyNumberFormat="1" applyFill="1" applyBorder="1" applyAlignment="1">
      <alignment horizontal="center" vertical="center" wrapText="1"/>
    </xf>
    <xf numFmtId="1" fontId="1" fillId="48" borderId="57" xfId="0" applyNumberFormat="1" applyFont="1" applyFill="1" applyBorder="1" applyAlignment="1">
      <alignment horizontal="center" vertical="center"/>
    </xf>
    <xf numFmtId="2" fontId="1" fillId="48" borderId="57" xfId="0" applyNumberFormat="1" applyFont="1" applyFill="1" applyBorder="1" applyAlignment="1">
      <alignment horizontal="center" vertical="center"/>
    </xf>
    <xf numFmtId="0" fontId="1" fillId="48" borderId="57" xfId="55" applyFill="1" applyBorder="1" applyAlignment="1" applyProtection="1">
      <alignment horizontal="left" vertical="top" wrapText="1"/>
      <protection locked="0"/>
    </xf>
    <xf numFmtId="0" fontId="1" fillId="48" borderId="57" xfId="0" applyFont="1" applyFill="1" applyBorder="1" applyAlignment="1" applyProtection="1">
      <alignment vertical="top" wrapText="1"/>
      <protection locked="0"/>
    </xf>
    <xf numFmtId="0" fontId="58" fillId="48" borderId="57" xfId="0" applyFont="1" applyFill="1" applyBorder="1" applyAlignment="1" applyProtection="1">
      <alignment horizontal="left" vertical="top" wrapText="1"/>
      <protection locked="0"/>
    </xf>
    <xf numFmtId="0" fontId="1" fillId="48" borderId="57" xfId="0" applyFont="1" applyFill="1" applyBorder="1" applyAlignment="1" applyProtection="1">
      <alignment vertical="center" wrapText="1"/>
      <protection locked="0"/>
    </xf>
    <xf numFmtId="2" fontId="1" fillId="48" borderId="57" xfId="0" applyNumberFormat="1" applyFont="1" applyFill="1" applyBorder="1" applyAlignment="1" applyProtection="1">
      <alignment horizontal="center" vertical="center" wrapText="1"/>
      <protection locked="0"/>
    </xf>
    <xf numFmtId="0" fontId="1" fillId="48" borderId="57" xfId="55" quotePrefix="1" applyFill="1" applyBorder="1" applyAlignment="1" applyProtection="1">
      <alignment horizontal="left" vertical="top" wrapText="1"/>
      <protection locked="0"/>
    </xf>
    <xf numFmtId="14" fontId="61" fillId="48" borderId="57" xfId="0" applyNumberFormat="1" applyFont="1" applyFill="1" applyBorder="1" applyAlignment="1" applyProtection="1">
      <alignment horizontal="center" vertical="center" wrapText="1"/>
      <protection locked="0"/>
    </xf>
    <xf numFmtId="1" fontId="61" fillId="48" borderId="57" xfId="0" applyNumberFormat="1" applyFont="1" applyFill="1" applyBorder="1" applyAlignment="1">
      <alignment horizontal="center" vertical="center"/>
    </xf>
    <xf numFmtId="2" fontId="61" fillId="48" borderId="57" xfId="0" applyNumberFormat="1" applyFont="1" applyFill="1" applyBorder="1" applyAlignment="1">
      <alignment horizontal="center" vertical="center"/>
    </xf>
    <xf numFmtId="0" fontId="1" fillId="46" borderId="57" xfId="1" applyFill="1" applyBorder="1" applyAlignment="1" applyProtection="1">
      <alignment horizontal="left" vertical="top" wrapText="1"/>
      <protection locked="0"/>
    </xf>
    <xf numFmtId="0" fontId="1" fillId="46" borderId="57" xfId="1" applyFill="1" applyBorder="1" applyAlignment="1">
      <alignment horizontal="left" vertical="top" wrapText="1"/>
    </xf>
    <xf numFmtId="0" fontId="1" fillId="46" borderId="57" xfId="0" applyFont="1" applyFill="1" applyBorder="1" applyAlignment="1" applyProtection="1">
      <alignment vertical="center" wrapText="1"/>
      <protection locked="0"/>
    </xf>
    <xf numFmtId="0" fontId="1" fillId="46" borderId="57" xfId="0" applyFont="1" applyFill="1" applyBorder="1" applyAlignment="1" applyProtection="1">
      <alignment horizontal="center" vertical="center" wrapText="1"/>
      <protection locked="0"/>
    </xf>
    <xf numFmtId="14" fontId="1" fillId="46" borderId="57" xfId="1" applyNumberFormat="1" applyFill="1" applyBorder="1" applyAlignment="1" applyProtection="1">
      <alignment horizontal="center" vertical="center" wrapText="1"/>
      <protection locked="0"/>
    </xf>
    <xf numFmtId="1" fontId="1" fillId="46" borderId="57" xfId="0" applyNumberFormat="1" applyFont="1" applyFill="1" applyBorder="1" applyAlignment="1">
      <alignment horizontal="center" vertical="center"/>
    </xf>
    <xf numFmtId="2" fontId="1" fillId="46" borderId="57" xfId="0" applyNumberFormat="1" applyFont="1" applyFill="1" applyBorder="1" applyAlignment="1">
      <alignment horizontal="center" vertical="center"/>
    </xf>
    <xf numFmtId="0" fontId="1" fillId="46" borderId="57" xfId="0" applyFont="1" applyFill="1" applyBorder="1" applyAlignment="1" applyProtection="1">
      <alignment horizontal="left" vertical="top" wrapText="1"/>
      <protection locked="0"/>
    </xf>
    <xf numFmtId="0" fontId="27" fillId="27" borderId="57" xfId="1" applyFont="1" applyFill="1" applyBorder="1" applyAlignment="1">
      <alignment horizontal="left" vertical="top" wrapText="1"/>
    </xf>
    <xf numFmtId="0" fontId="27" fillId="27" borderId="57" xfId="55" applyFont="1" applyFill="1" applyBorder="1" applyAlignment="1" applyProtection="1">
      <alignment horizontal="left" vertical="top" wrapText="1"/>
      <protection locked="0"/>
    </xf>
    <xf numFmtId="0" fontId="27" fillId="27" borderId="57" xfId="0" applyFont="1" applyFill="1" applyBorder="1" applyAlignment="1" applyProtection="1">
      <alignment vertical="center" wrapText="1"/>
      <protection locked="0"/>
    </xf>
    <xf numFmtId="14" fontId="27" fillId="27" borderId="57" xfId="1" applyNumberFormat="1" applyFont="1" applyFill="1" applyBorder="1" applyAlignment="1">
      <alignment horizontal="center" vertical="center" wrapText="1"/>
    </xf>
    <xf numFmtId="0" fontId="37" fillId="27" borderId="57" xfId="0" applyFont="1" applyFill="1" applyBorder="1" applyAlignment="1" applyProtection="1">
      <alignment horizontal="left" vertical="top" wrapText="1"/>
      <protection locked="0"/>
    </xf>
    <xf numFmtId="2" fontId="27" fillId="27" borderId="57" xfId="0" applyNumberFormat="1" applyFont="1" applyFill="1" applyBorder="1" applyAlignment="1" applyProtection="1">
      <alignment vertical="center" wrapText="1"/>
      <protection locked="0"/>
    </xf>
    <xf numFmtId="2" fontId="28" fillId="27" borderId="57" xfId="0" applyNumberFormat="1" applyFont="1" applyFill="1" applyBorder="1" applyAlignment="1" applyProtection="1">
      <alignment horizontal="center" vertical="center" wrapText="1"/>
      <protection locked="0"/>
    </xf>
    <xf numFmtId="0" fontId="1" fillId="27" borderId="57" xfId="0" applyFont="1" applyFill="1" applyBorder="1" applyAlignment="1">
      <alignment horizontal="left" vertical="top" wrapText="1"/>
    </xf>
    <xf numFmtId="0" fontId="1" fillId="27" borderId="57" xfId="0" quotePrefix="1" applyFont="1" applyFill="1" applyBorder="1" applyAlignment="1" applyProtection="1">
      <alignment horizontal="left" vertical="top" wrapText="1"/>
      <protection locked="0"/>
    </xf>
    <xf numFmtId="0" fontId="1" fillId="27" borderId="57" xfId="1" applyFill="1" applyBorder="1" applyAlignment="1" applyProtection="1">
      <alignment horizontal="left" vertical="top" wrapText="1"/>
    </xf>
    <xf numFmtId="0" fontId="1" fillId="27" borderId="57" xfId="0" applyFont="1" applyFill="1" applyBorder="1" applyAlignment="1">
      <alignment vertical="center" wrapText="1"/>
    </xf>
    <xf numFmtId="2" fontId="1" fillId="27" borderId="57" xfId="0" applyNumberFormat="1" applyFont="1" applyFill="1" applyBorder="1" applyAlignment="1">
      <alignment horizontal="center" vertical="center" wrapText="1"/>
    </xf>
    <xf numFmtId="14" fontId="1" fillId="27" borderId="57" xfId="1" applyNumberFormat="1" applyFill="1" applyBorder="1" applyAlignment="1" applyProtection="1">
      <alignment horizontal="center" vertical="center" wrapText="1"/>
    </xf>
    <xf numFmtId="1" fontId="1" fillId="27" borderId="57" xfId="0" applyNumberFormat="1" applyFont="1" applyFill="1" applyBorder="1" applyAlignment="1">
      <alignment horizontal="center" vertical="center"/>
    </xf>
    <xf numFmtId="2" fontId="1" fillId="27" borderId="57" xfId="0" applyNumberFormat="1" applyFont="1" applyFill="1" applyBorder="1" applyAlignment="1">
      <alignment horizontal="center" vertical="center"/>
    </xf>
    <xf numFmtId="0" fontId="1" fillId="27" borderId="57" xfId="0" applyFont="1" applyFill="1" applyBorder="1" applyAlignment="1" applyProtection="1">
      <alignment horizontal="left" vertical="top" wrapText="1"/>
      <protection locked="0"/>
    </xf>
    <xf numFmtId="0" fontId="1" fillId="27" borderId="57" xfId="55" quotePrefix="1" applyFill="1" applyBorder="1" applyAlignment="1" applyProtection="1">
      <alignment horizontal="left" vertical="top" wrapText="1"/>
      <protection locked="0"/>
    </xf>
    <xf numFmtId="0" fontId="1" fillId="27" borderId="57" xfId="0" applyFont="1" applyFill="1" applyBorder="1" applyAlignment="1" applyProtection="1">
      <alignment vertical="center" wrapText="1"/>
      <protection locked="0"/>
    </xf>
    <xf numFmtId="2" fontId="1" fillId="27" borderId="57" xfId="0" applyNumberFormat="1" applyFont="1" applyFill="1" applyBorder="1" applyAlignment="1" applyProtection="1">
      <alignment horizontal="center" vertical="center" wrapText="1"/>
      <protection locked="0"/>
    </xf>
    <xf numFmtId="14" fontId="1" fillId="27" borderId="57" xfId="1" applyNumberFormat="1" applyFill="1" applyBorder="1" applyAlignment="1">
      <alignment horizontal="center" vertical="center" wrapText="1"/>
    </xf>
    <xf numFmtId="0" fontId="58" fillId="27" borderId="57" xfId="0" applyFont="1" applyFill="1" applyBorder="1" applyAlignment="1">
      <alignment horizontal="left" vertical="top" wrapText="1"/>
    </xf>
    <xf numFmtId="2" fontId="1" fillId="27" borderId="57" xfId="0" applyNumberFormat="1" applyFont="1" applyFill="1" applyBorder="1" applyAlignment="1" applyProtection="1">
      <alignment vertical="center" wrapText="1"/>
      <protection locked="0"/>
    </xf>
    <xf numFmtId="14" fontId="1" fillId="27" borderId="57" xfId="0" applyNumberFormat="1" applyFont="1" applyFill="1" applyBorder="1" applyAlignment="1" applyProtection="1">
      <alignment horizontal="center" vertical="center" wrapText="1"/>
      <protection locked="0"/>
    </xf>
    <xf numFmtId="0" fontId="60" fillId="27" borderId="57" xfId="0" applyFont="1" applyFill="1" applyBorder="1" applyAlignment="1" applyProtection="1">
      <alignment horizontal="left" vertical="top" wrapText="1"/>
      <protection locked="0"/>
    </xf>
    <xf numFmtId="0" fontId="61" fillId="27" borderId="57" xfId="0" applyFont="1" applyFill="1" applyBorder="1" applyAlignment="1" applyProtection="1">
      <alignment horizontal="left" vertical="top" wrapText="1"/>
      <protection locked="0"/>
    </xf>
    <xf numFmtId="2" fontId="1" fillId="27" borderId="57" xfId="0" quotePrefix="1" applyNumberFormat="1" applyFont="1" applyFill="1" applyBorder="1" applyAlignment="1" applyProtection="1">
      <alignment vertical="center" wrapText="1"/>
      <protection locked="0"/>
    </xf>
    <xf numFmtId="0" fontId="1" fillId="27" borderId="57" xfId="55" applyFill="1" applyBorder="1" applyAlignment="1" applyProtection="1">
      <alignment horizontal="left" vertical="top" wrapText="1"/>
      <protection locked="0"/>
    </xf>
    <xf numFmtId="167" fontId="1" fillId="27" borderId="57" xfId="0" applyNumberFormat="1" applyFont="1" applyFill="1" applyBorder="1" applyAlignment="1" applyProtection="1">
      <alignment vertical="center" wrapText="1"/>
      <protection locked="0"/>
    </xf>
    <xf numFmtId="0" fontId="58" fillId="27" borderId="57" xfId="0" applyFont="1" applyFill="1" applyBorder="1" applyAlignment="1" applyProtection="1">
      <alignment horizontal="left" vertical="top" wrapText="1"/>
      <protection locked="0"/>
    </xf>
    <xf numFmtId="0" fontId="1" fillId="27" borderId="57" xfId="1" applyFill="1" applyBorder="1" applyAlignment="1">
      <alignment horizontal="left" vertical="top" wrapText="1"/>
    </xf>
    <xf numFmtId="0" fontId="61" fillId="27" borderId="57" xfId="0" applyFont="1" applyFill="1" applyBorder="1" applyAlignment="1" applyProtection="1">
      <alignment vertical="top" wrapText="1"/>
      <protection locked="0"/>
    </xf>
    <xf numFmtId="0" fontId="1" fillId="27" borderId="56" xfId="0" applyFont="1" applyFill="1" applyBorder="1" applyAlignment="1">
      <alignment vertical="center"/>
    </xf>
    <xf numFmtId="0" fontId="1" fillId="27" borderId="56" xfId="54" applyFill="1" applyBorder="1" applyAlignment="1">
      <alignment vertical="center" wrapText="1"/>
    </xf>
    <xf numFmtId="14" fontId="1" fillId="27" borderId="57" xfId="1" applyNumberFormat="1" applyFill="1" applyBorder="1" applyAlignment="1" applyProtection="1">
      <alignment horizontal="center" vertical="center" wrapText="1"/>
      <protection locked="0"/>
    </xf>
    <xf numFmtId="14" fontId="1" fillId="27" borderId="57" xfId="0" applyNumberFormat="1" applyFont="1" applyFill="1" applyBorder="1" applyAlignment="1">
      <alignment horizontal="center" vertical="center" wrapText="1"/>
    </xf>
    <xf numFmtId="0" fontId="1" fillId="27" borderId="57" xfId="0" applyFont="1" applyFill="1" applyBorder="1" applyAlignment="1" applyProtection="1">
      <alignment vertical="top" wrapText="1"/>
      <protection locked="0"/>
    </xf>
    <xf numFmtId="14" fontId="61" fillId="27" borderId="57" xfId="0" applyNumberFormat="1" applyFont="1" applyFill="1" applyBorder="1" applyAlignment="1" applyProtection="1">
      <alignment horizontal="center" vertical="center" wrapText="1"/>
      <protection locked="0"/>
    </xf>
    <xf numFmtId="1" fontId="61" fillId="27" borderId="57" xfId="0" applyNumberFormat="1" applyFont="1" applyFill="1" applyBorder="1" applyAlignment="1">
      <alignment horizontal="center" vertical="center"/>
    </xf>
    <xf numFmtId="2" fontId="61" fillId="27" borderId="57" xfId="0" applyNumberFormat="1" applyFont="1" applyFill="1" applyBorder="1" applyAlignment="1">
      <alignment horizontal="center" vertical="center"/>
    </xf>
    <xf numFmtId="0" fontId="1" fillId="27" borderId="57" xfId="1" applyFill="1" applyBorder="1" applyAlignment="1" applyProtection="1">
      <alignment horizontal="left" vertical="top" wrapText="1"/>
      <protection locked="0"/>
    </xf>
    <xf numFmtId="4" fontId="1" fillId="27" borderId="57" xfId="0" applyNumberFormat="1" applyFont="1" applyFill="1" applyBorder="1" applyAlignment="1" applyProtection="1">
      <alignment horizontal="center" vertical="center"/>
      <protection locked="0"/>
    </xf>
    <xf numFmtId="0" fontId="0" fillId="0" borderId="31" xfId="0" applyBorder="1" applyAlignment="1">
      <alignment vertical="center"/>
    </xf>
    <xf numFmtId="0" fontId="0" fillId="0" borderId="50" xfId="0" applyBorder="1" applyAlignment="1">
      <alignment vertical="center"/>
    </xf>
    <xf numFmtId="0" fontId="0" fillId="2" borderId="33" xfId="0" applyFill="1" applyBorder="1"/>
    <xf numFmtId="0" fontId="0" fillId="2" borderId="48" xfId="0" applyFill="1" applyBorder="1"/>
    <xf numFmtId="0" fontId="0" fillId="2" borderId="34" xfId="0" applyFill="1" applyBorder="1"/>
    <xf numFmtId="0" fontId="47" fillId="2" borderId="34" xfId="0" applyFont="1" applyFill="1" applyBorder="1"/>
    <xf numFmtId="0" fontId="48" fillId="2" borderId="34" xfId="0" applyFont="1" applyFill="1" applyBorder="1"/>
    <xf numFmtId="0" fontId="48" fillId="2" borderId="33" xfId="0" applyFont="1" applyFill="1" applyBorder="1"/>
    <xf numFmtId="0" fontId="0" fillId="0" borderId="28" xfId="0" applyBorder="1"/>
    <xf numFmtId="0" fontId="0" fillId="0" borderId="44" xfId="0" applyBorder="1"/>
    <xf numFmtId="0" fontId="0" fillId="0" borderId="29" xfId="0" applyBorder="1"/>
    <xf numFmtId="41" fontId="41" fillId="0" borderId="57" xfId="0" applyNumberFormat="1" applyFont="1" applyBorder="1"/>
    <xf numFmtId="41" fontId="41" fillId="0" borderId="35" xfId="0" applyNumberFormat="1" applyFont="1" applyBorder="1"/>
    <xf numFmtId="41" fontId="41" fillId="0" borderId="42" xfId="0" applyNumberFormat="1" applyFont="1" applyBorder="1"/>
    <xf numFmtId="41" fontId="41" fillId="0" borderId="36" xfId="0" applyNumberFormat="1" applyFont="1" applyBorder="1"/>
    <xf numFmtId="41" fontId="0" fillId="0" borderId="35" xfId="0" applyNumberFormat="1" applyBorder="1"/>
    <xf numFmtId="41" fontId="0" fillId="0" borderId="42" xfId="0" applyNumberFormat="1" applyBorder="1"/>
    <xf numFmtId="41" fontId="0" fillId="0" borderId="36" xfId="0" applyNumberFormat="1" applyBorder="1"/>
    <xf numFmtId="41" fontId="48" fillId="0" borderId="57" xfId="0" applyNumberFormat="1" applyFont="1" applyBorder="1"/>
    <xf numFmtId="41" fontId="47" fillId="0" borderId="57" xfId="0" applyNumberFormat="1" applyFont="1" applyBorder="1"/>
    <xf numFmtId="41" fontId="41" fillId="0" borderId="31" xfId="0" applyNumberFormat="1" applyFont="1" applyBorder="1"/>
    <xf numFmtId="41" fontId="48" fillId="0" borderId="31" xfId="0" applyNumberFormat="1" applyFont="1" applyBorder="1"/>
    <xf numFmtId="41" fontId="47" fillId="0" borderId="31" xfId="0" applyNumberFormat="1" applyFont="1" applyBorder="1"/>
    <xf numFmtId="41" fontId="22" fillId="30" borderId="35" xfId="0" applyNumberFormat="1" applyFont="1" applyFill="1" applyBorder="1"/>
    <xf numFmtId="41" fontId="22" fillId="30" borderId="42" xfId="0" applyNumberFormat="1" applyFont="1" applyFill="1" applyBorder="1"/>
    <xf numFmtId="41" fontId="22" fillId="30" borderId="36" xfId="0" applyNumberFormat="1" applyFont="1" applyFill="1" applyBorder="1"/>
    <xf numFmtId="0" fontId="40" fillId="34" borderId="26" xfId="0" applyFont="1" applyFill="1" applyBorder="1" applyAlignment="1">
      <alignment horizontal="center" vertical="top" wrapText="1"/>
    </xf>
    <xf numFmtId="0" fontId="42" fillId="30" borderId="55" xfId="0" applyFont="1" applyFill="1" applyBorder="1" applyAlignment="1">
      <alignment horizontal="center" readingOrder="1"/>
    </xf>
    <xf numFmtId="0" fontId="33" fillId="30" borderId="28" xfId="0" applyFont="1" applyFill="1" applyBorder="1" applyAlignment="1" applyProtection="1">
      <alignment horizontal="center" vertical="center"/>
      <protection locked="0"/>
    </xf>
    <xf numFmtId="0" fontId="33" fillId="30" borderId="44" xfId="0" applyFont="1" applyFill="1" applyBorder="1" applyAlignment="1" applyProtection="1">
      <alignment horizontal="center" vertical="center"/>
      <protection locked="0"/>
    </xf>
    <xf numFmtId="0" fontId="33" fillId="30" borderId="29" xfId="0" applyFont="1" applyFill="1" applyBorder="1" applyAlignment="1" applyProtection="1">
      <alignment horizontal="center" vertical="center"/>
      <protection locked="0"/>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0" fillId="0" borderId="0" xfId="0"/>
    <xf numFmtId="0" fontId="27" fillId="27" borderId="57" xfId="0" applyFont="1" applyFill="1" applyBorder="1" applyAlignment="1">
      <alignment horizontal="center" vertical="center" wrapText="1"/>
    </xf>
    <xf numFmtId="0" fontId="27" fillId="27" borderId="57" xfId="0" applyFont="1" applyFill="1" applyBorder="1" applyAlignment="1">
      <alignment horizontal="center" vertical="center"/>
    </xf>
    <xf numFmtId="0" fontId="27" fillId="27" borderId="57" xfId="0" applyFont="1" applyFill="1" applyBorder="1" applyAlignment="1">
      <alignment horizontal="justify" vertical="top" wrapText="1"/>
    </xf>
    <xf numFmtId="0" fontId="27" fillId="27" borderId="57" xfId="0" applyFont="1" applyFill="1" applyBorder="1" applyAlignment="1" applyProtection="1">
      <alignment horizontal="justify" vertical="top" wrapText="1"/>
      <protection locked="0"/>
    </xf>
    <xf numFmtId="0" fontId="27" fillId="27" borderId="57" xfId="0" applyFont="1" applyFill="1" applyBorder="1" applyAlignment="1" applyProtection="1">
      <alignment horizontal="left" vertical="top" wrapText="1"/>
      <protection locked="0"/>
    </xf>
    <xf numFmtId="0" fontId="27" fillId="27" borderId="57" xfId="0" applyFont="1" applyFill="1" applyBorder="1" applyAlignment="1">
      <alignment horizontal="left" vertical="top" wrapText="1"/>
    </xf>
    <xf numFmtId="0" fontId="1" fillId="27" borderId="57" xfId="54" applyFill="1" applyBorder="1" applyAlignment="1">
      <alignment horizontal="center" vertical="center" wrapText="1"/>
    </xf>
    <xf numFmtId="0" fontId="58" fillId="27" borderId="57" xfId="0" applyFont="1" applyFill="1" applyBorder="1" applyAlignment="1">
      <alignment horizontal="left" vertical="top" wrapText="1"/>
    </xf>
    <xf numFmtId="0" fontId="61" fillId="27" borderId="57" xfId="0" quotePrefix="1" applyFont="1" applyFill="1" applyBorder="1" applyAlignment="1" applyProtection="1">
      <alignment horizontal="left" vertical="top" wrapText="1"/>
      <protection locked="0"/>
    </xf>
    <xf numFmtId="0" fontId="27" fillId="27" borderId="57" xfId="52" applyFont="1" applyFill="1" applyBorder="1" applyAlignment="1">
      <alignment horizontal="justify" vertical="top" wrapText="1"/>
    </xf>
    <xf numFmtId="0" fontId="28" fillId="27" borderId="57" xfId="0" applyFont="1" applyFill="1" applyBorder="1" applyAlignment="1" applyProtection="1">
      <alignment horizontal="justify" vertical="top" wrapText="1"/>
      <protection locked="0"/>
    </xf>
    <xf numFmtId="0" fontId="27" fillId="27" borderId="57" xfId="1" applyFont="1" applyFill="1" applyBorder="1" applyAlignment="1" applyProtection="1">
      <alignment horizontal="justify" vertical="top" wrapText="1"/>
    </xf>
    <xf numFmtId="0" fontId="30" fillId="27" borderId="57" xfId="0" applyFont="1" applyFill="1" applyBorder="1" applyAlignment="1">
      <alignment horizontal="center" vertical="center" wrapText="1"/>
    </xf>
    <xf numFmtId="0" fontId="30" fillId="27" borderId="57" xfId="0" applyFont="1" applyFill="1" applyBorder="1" applyAlignment="1">
      <alignment horizontal="justify" vertical="top" wrapText="1"/>
    </xf>
    <xf numFmtId="0" fontId="1" fillId="27" borderId="57" xfId="0" applyFont="1" applyFill="1" applyBorder="1" applyAlignment="1">
      <alignment horizontal="left" vertical="top" wrapText="1"/>
    </xf>
    <xf numFmtId="0" fontId="1" fillId="27" borderId="57" xfId="0" applyFont="1" applyFill="1" applyBorder="1" applyAlignment="1" applyProtection="1">
      <alignment horizontal="left" vertical="top" wrapText="1"/>
      <protection locked="0"/>
    </xf>
    <xf numFmtId="0" fontId="27" fillId="27" borderId="57" xfId="52" applyFont="1" applyFill="1" applyBorder="1" applyAlignment="1" applyProtection="1">
      <alignment horizontal="justify" vertical="top" wrapText="1"/>
      <protection locked="0"/>
    </xf>
    <xf numFmtId="0" fontId="1" fillId="27" borderId="57" xfId="0" quotePrefix="1" applyFont="1" applyFill="1" applyBorder="1" applyAlignment="1" applyProtection="1">
      <alignment horizontal="left" vertical="top" wrapText="1"/>
      <protection locked="0"/>
    </xf>
    <xf numFmtId="0" fontId="27" fillId="27" borderId="57" xfId="52" applyFont="1" applyFill="1" applyBorder="1" applyAlignment="1">
      <alignment horizontal="center" vertical="center" wrapText="1"/>
    </xf>
    <xf numFmtId="0" fontId="35" fillId="27" borderId="57" xfId="52" applyFont="1" applyFill="1" applyBorder="1" applyAlignment="1">
      <alignment horizontal="justify" vertical="top" wrapText="1"/>
    </xf>
    <xf numFmtId="0" fontId="27" fillId="28" borderId="57" xfId="0" applyFont="1" applyFill="1" applyBorder="1" applyAlignment="1">
      <alignment horizontal="justify" vertical="top" wrapText="1"/>
    </xf>
    <xf numFmtId="0" fontId="27" fillId="27" borderId="57" xfId="0" quotePrefix="1" applyFont="1" applyFill="1" applyBorder="1" applyAlignment="1" applyProtection="1">
      <alignment horizontal="left" vertical="top" wrapText="1"/>
      <protection locked="0"/>
    </xf>
    <xf numFmtId="0" fontId="27" fillId="27" borderId="57" xfId="54" applyFont="1" applyFill="1" applyBorder="1" applyAlignment="1">
      <alignment horizontal="center" vertical="center" wrapText="1"/>
    </xf>
    <xf numFmtId="0" fontId="37" fillId="27" borderId="57" xfId="0" applyFont="1" applyFill="1" applyBorder="1" applyAlignment="1">
      <alignment horizontal="left" vertical="top" wrapText="1"/>
    </xf>
    <xf numFmtId="0" fontId="28" fillId="27" borderId="57" xfId="0" quotePrefix="1" applyFont="1" applyFill="1" applyBorder="1" applyAlignment="1" applyProtection="1">
      <alignment horizontal="left" vertical="top" wrapText="1"/>
      <protection locked="0"/>
    </xf>
    <xf numFmtId="0" fontId="37" fillId="27" borderId="61" xfId="0" applyFont="1" applyFill="1" applyBorder="1" applyAlignment="1">
      <alignment horizontal="left" vertical="top" wrapText="1"/>
    </xf>
    <xf numFmtId="0" fontId="27" fillId="27" borderId="56" xfId="0" applyFont="1" applyFill="1" applyBorder="1" applyAlignment="1">
      <alignment horizontal="center" vertical="center" wrapText="1"/>
    </xf>
    <xf numFmtId="0" fontId="27" fillId="27" borderId="67" xfId="0" applyFont="1" applyFill="1" applyBorder="1" applyAlignment="1">
      <alignment horizontal="center" vertical="center" wrapText="1"/>
    </xf>
    <xf numFmtId="0" fontId="27" fillId="27" borderId="26" xfId="0" applyFont="1" applyFill="1" applyBorder="1" applyAlignment="1">
      <alignment horizontal="center" vertical="center" wrapText="1"/>
    </xf>
    <xf numFmtId="0" fontId="37" fillId="27" borderId="63" xfId="0" applyFont="1" applyFill="1" applyBorder="1" applyAlignment="1">
      <alignment horizontal="left" vertical="top" wrapText="1"/>
    </xf>
    <xf numFmtId="0" fontId="37" fillId="27" borderId="64" xfId="0" applyFont="1" applyFill="1" applyBorder="1" applyAlignment="1">
      <alignment horizontal="left" vertical="top" wrapText="1"/>
    </xf>
    <xf numFmtId="0" fontId="37" fillId="27" borderId="61" xfId="0" applyFont="1" applyFill="1" applyBorder="1" applyAlignment="1">
      <alignment horizontal="justify" vertical="top" wrapText="1"/>
    </xf>
    <xf numFmtId="0" fontId="37" fillId="27" borderId="62" xfId="0" applyFont="1" applyFill="1" applyBorder="1" applyAlignment="1">
      <alignment horizontal="left" vertical="top" wrapText="1"/>
    </xf>
    <xf numFmtId="0" fontId="37" fillId="27" borderId="57" xfId="0" applyFont="1" applyFill="1" applyBorder="1" applyAlignment="1">
      <alignment horizontal="justify" vertical="top" wrapText="1"/>
    </xf>
    <xf numFmtId="0" fontId="27" fillId="27" borderId="56" xfId="1" applyFont="1" applyFill="1" applyBorder="1" applyAlignment="1" applyProtection="1">
      <alignment horizontal="center" vertical="center" wrapText="1"/>
    </xf>
    <xf numFmtId="0" fontId="27" fillId="27" borderId="67" xfId="1" applyFont="1" applyFill="1" applyBorder="1" applyAlignment="1" applyProtection="1">
      <alignment horizontal="center" vertical="center" wrapText="1"/>
    </xf>
    <xf numFmtId="0" fontId="27" fillId="27" borderId="26" xfId="1" applyFont="1" applyFill="1" applyBorder="1" applyAlignment="1" applyProtection="1">
      <alignment horizontal="center" vertical="center" wrapText="1"/>
    </xf>
    <xf numFmtId="0" fontId="27" fillId="27" borderId="57" xfId="55" applyFont="1" applyFill="1" applyBorder="1" applyAlignment="1" applyProtection="1">
      <alignment horizontal="justify" vertical="top" wrapText="1"/>
      <protection locked="0"/>
    </xf>
    <xf numFmtId="0" fontId="27" fillId="27" borderId="57" xfId="1" applyFont="1" applyFill="1" applyBorder="1" applyAlignment="1" applyProtection="1">
      <alignment horizontal="center" vertical="center" wrapText="1"/>
    </xf>
    <xf numFmtId="0" fontId="27" fillId="27" borderId="57" xfId="102" applyFont="1" applyFill="1" applyBorder="1" applyAlignment="1">
      <alignment horizontal="justify" vertical="top" wrapText="1"/>
    </xf>
    <xf numFmtId="0" fontId="27" fillId="27" borderId="57" xfId="55" applyFont="1" applyFill="1" applyBorder="1" applyAlignment="1">
      <alignment horizontal="justify" vertical="top" wrapText="1"/>
    </xf>
    <xf numFmtId="0" fontId="28" fillId="27" borderId="57" xfId="0" applyFont="1" applyFill="1" applyBorder="1" applyAlignment="1">
      <alignment horizontal="left" vertical="top"/>
    </xf>
    <xf numFmtId="0" fontId="37" fillId="27" borderId="65" xfId="0" applyFont="1" applyFill="1" applyBorder="1" applyAlignment="1" applyProtection="1">
      <alignment horizontal="justify" vertical="top" wrapText="1"/>
      <protection locked="0"/>
    </xf>
    <xf numFmtId="0" fontId="37" fillId="27" borderId="66" xfId="0" applyFont="1" applyFill="1" applyBorder="1" applyAlignment="1" applyProtection="1">
      <alignment horizontal="justify" vertical="top" wrapText="1"/>
      <protection locked="0"/>
    </xf>
    <xf numFmtId="0" fontId="27" fillId="0" borderId="57" xfId="0" applyFont="1" applyBorder="1" applyAlignment="1">
      <alignment horizontal="center" vertical="center" wrapText="1"/>
    </xf>
    <xf numFmtId="0" fontId="27" fillId="0" borderId="57" xfId="0" applyFont="1" applyBorder="1" applyAlignment="1">
      <alignment horizontal="justify" vertical="top" wrapText="1"/>
    </xf>
    <xf numFmtId="164" fontId="30" fillId="39" borderId="54" xfId="0" applyNumberFormat="1" applyFont="1" applyFill="1" applyBorder="1" applyAlignment="1">
      <alignment horizontal="left" vertical="center"/>
    </xf>
    <xf numFmtId="164" fontId="30" fillId="39" borderId="27" xfId="0" applyNumberFormat="1" applyFont="1" applyFill="1" applyBorder="1" applyAlignment="1">
      <alignment horizontal="left" vertical="center"/>
    </xf>
    <xf numFmtId="164" fontId="30" fillId="27" borderId="54" xfId="0" applyNumberFormat="1" applyFont="1" applyFill="1" applyBorder="1" applyAlignment="1">
      <alignment horizontal="left" vertical="center"/>
    </xf>
    <xf numFmtId="164" fontId="30" fillId="27" borderId="27" xfId="0" applyNumberFormat="1" applyFont="1" applyFill="1" applyBorder="1" applyAlignment="1">
      <alignment horizontal="left" vertical="center"/>
    </xf>
    <xf numFmtId="164" fontId="30" fillId="2" borderId="54" xfId="0" applyNumberFormat="1" applyFont="1" applyFill="1" applyBorder="1" applyAlignment="1">
      <alignment horizontal="left" vertical="center"/>
    </xf>
    <xf numFmtId="164" fontId="30" fillId="2" borderId="27" xfId="0" applyNumberFormat="1" applyFont="1" applyFill="1" applyBorder="1" applyAlignment="1">
      <alignment horizontal="left" vertical="center"/>
    </xf>
    <xf numFmtId="164" fontId="30" fillId="38" borderId="54" xfId="0" applyNumberFormat="1" applyFont="1" applyFill="1" applyBorder="1" applyAlignment="1">
      <alignment horizontal="left" vertical="center"/>
    </xf>
    <xf numFmtId="164" fontId="30" fillId="38" borderId="27" xfId="0" applyNumberFormat="1" applyFont="1" applyFill="1" applyBorder="1" applyAlignment="1">
      <alignment horizontal="left" vertical="center"/>
    </xf>
    <xf numFmtId="0" fontId="27" fillId="0" borderId="57" xfId="1" applyFont="1" applyFill="1" applyBorder="1" applyAlignment="1" applyProtection="1">
      <alignment horizontal="center" vertical="center" wrapText="1"/>
    </xf>
    <xf numFmtId="0" fontId="30" fillId="0" borderId="57" xfId="0" applyFont="1" applyBorder="1" applyAlignment="1">
      <alignment horizontal="justify" vertical="top" wrapText="1"/>
    </xf>
    <xf numFmtId="0" fontId="30" fillId="2" borderId="0" xfId="0" applyFont="1" applyFill="1" applyAlignment="1">
      <alignment horizontal="center" vertical="top" wrapText="1"/>
    </xf>
    <xf numFmtId="0" fontId="30" fillId="2" borderId="54" xfId="82" applyFont="1" applyFill="1" applyBorder="1" applyAlignment="1">
      <alignment horizontal="left" vertical="center"/>
    </xf>
    <xf numFmtId="0" fontId="30" fillId="2" borderId="43" xfId="82" applyFont="1" applyFill="1" applyBorder="1" applyAlignment="1">
      <alignment horizontal="center" vertical="center"/>
    </xf>
    <xf numFmtId="0" fontId="30" fillId="2" borderId="43" xfId="82" applyFont="1" applyFill="1" applyBorder="1" applyAlignment="1">
      <alignment horizontal="left" vertical="center"/>
    </xf>
    <xf numFmtId="0" fontId="30" fillId="2" borderId="27" xfId="82" applyFont="1" applyFill="1" applyBorder="1" applyAlignment="1">
      <alignment horizontal="left" vertical="center"/>
    </xf>
    <xf numFmtId="0" fontId="27" fillId="0" borderId="57" xfId="0" applyFont="1" applyBorder="1" applyAlignment="1">
      <alignment horizontal="justify" vertical="top"/>
    </xf>
    <xf numFmtId="0" fontId="27" fillId="0" borderId="57" xfId="1" applyFont="1" applyFill="1" applyBorder="1" applyAlignment="1" applyProtection="1">
      <alignment horizontal="justify" vertical="top" wrapText="1"/>
    </xf>
    <xf numFmtId="0" fontId="27" fillId="0" borderId="57" xfId="0" applyFont="1" applyBorder="1" applyAlignment="1">
      <alignment horizontal="justify" vertical="center" wrapText="1"/>
    </xf>
    <xf numFmtId="0" fontId="27" fillId="0" borderId="57" xfId="0" applyFont="1" applyBorder="1" applyAlignment="1">
      <alignment horizontal="center" vertical="center"/>
    </xf>
    <xf numFmtId="0" fontId="30" fillId="0" borderId="57" xfId="1" applyFont="1" applyFill="1" applyBorder="1" applyAlignment="1" applyProtection="1">
      <alignment horizontal="justify" vertical="top" wrapText="1"/>
    </xf>
    <xf numFmtId="0" fontId="27" fillId="0" borderId="57" xfId="82" applyFont="1" applyBorder="1" applyAlignment="1">
      <alignment horizontal="justify" vertical="top" wrapText="1"/>
    </xf>
    <xf numFmtId="0" fontId="27" fillId="0" borderId="57" xfId="0" applyFont="1" applyBorder="1" applyAlignment="1">
      <alignment horizontal="left" vertical="top" wrapText="1"/>
    </xf>
    <xf numFmtId="0" fontId="27" fillId="0" borderId="57" xfId="102" applyFont="1" applyBorder="1" applyAlignment="1">
      <alignment horizontal="justify" vertical="top" wrapText="1"/>
    </xf>
    <xf numFmtId="49" fontId="27" fillId="0" borderId="57" xfId="0" applyNumberFormat="1" applyFont="1" applyBorder="1" applyAlignment="1">
      <alignment horizontal="center" vertical="center" wrapText="1"/>
    </xf>
    <xf numFmtId="49" fontId="27" fillId="0" borderId="57" xfId="0" applyNumberFormat="1" applyFont="1" applyBorder="1" applyAlignment="1">
      <alignment horizontal="justify" vertical="top" wrapText="1"/>
    </xf>
    <xf numFmtId="0" fontId="27" fillId="0" borderId="57" xfId="83" applyFont="1" applyFill="1" applyBorder="1" applyAlignment="1" applyProtection="1">
      <alignment horizontal="justify" vertical="top" wrapText="1"/>
    </xf>
    <xf numFmtId="0" fontId="27" fillId="0" borderId="57" xfId="83" applyFont="1" applyFill="1" applyBorder="1" applyAlignment="1" applyProtection="1">
      <alignment horizontal="center" vertical="center" wrapText="1"/>
    </xf>
    <xf numFmtId="2" fontId="27" fillId="0" borderId="57" xfId="0" applyNumberFormat="1" applyFont="1" applyBorder="1" applyAlignment="1">
      <alignment horizontal="justify" vertical="top" wrapText="1"/>
    </xf>
    <xf numFmtId="0" fontId="27" fillId="0" borderId="57" xfId="76" applyFont="1" applyFill="1" applyBorder="1" applyAlignment="1" applyProtection="1">
      <alignment horizontal="justify" vertical="top" wrapText="1"/>
    </xf>
    <xf numFmtId="0" fontId="35" fillId="0" borderId="57" xfId="0" applyFont="1" applyBorder="1" applyAlignment="1">
      <alignment horizontal="justify" vertical="top" wrapText="1"/>
    </xf>
    <xf numFmtId="0" fontId="27" fillId="0" borderId="57" xfId="1" applyFont="1" applyFill="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protection locked="0"/>
    </xf>
    <xf numFmtId="0" fontId="27" fillId="0" borderId="57" xfId="0" applyFont="1" applyBorder="1" applyAlignment="1" applyProtection="1">
      <alignment horizontal="justify" vertical="top" wrapText="1"/>
      <protection locked="0"/>
    </xf>
    <xf numFmtId="0" fontId="35" fillId="0" borderId="57" xfId="0" applyFont="1" applyBorder="1" applyAlignment="1" applyProtection="1">
      <alignment horizontal="justify" vertical="top" wrapText="1"/>
      <protection locked="0"/>
    </xf>
    <xf numFmtId="0" fontId="27" fillId="0" borderId="57" xfId="1" applyFont="1" applyFill="1" applyBorder="1" applyAlignment="1" applyProtection="1">
      <alignment horizontal="justify" vertical="top" wrapText="1"/>
      <protection locked="0"/>
    </xf>
    <xf numFmtId="0" fontId="27" fillId="38" borderId="57" xfId="0" applyFont="1" applyFill="1" applyBorder="1" applyAlignment="1">
      <alignment horizontal="center" vertical="center" wrapText="1"/>
    </xf>
    <xf numFmtId="0" fontId="27" fillId="38" borderId="57" xfId="0" applyFont="1" applyFill="1" applyBorder="1" applyAlignment="1">
      <alignment horizontal="justify" vertical="top" wrapText="1"/>
    </xf>
    <xf numFmtId="0" fontId="27" fillId="38" borderId="57" xfId="0" applyFont="1" applyFill="1" applyBorder="1" applyAlignment="1">
      <alignment horizontal="left" vertical="top" wrapText="1"/>
    </xf>
    <xf numFmtId="0" fontId="30" fillId="0" borderId="57" xfId="0" applyFont="1" applyBorder="1" applyAlignment="1" applyProtection="1">
      <alignment horizontal="justify" vertical="top" wrapText="1"/>
      <protection locked="0"/>
    </xf>
    <xf numFmtId="0" fontId="27" fillId="0" borderId="57" xfId="1" applyFont="1" applyFill="1" applyBorder="1" applyAlignment="1">
      <alignment horizontal="center" vertical="center" wrapText="1"/>
    </xf>
    <xf numFmtId="2" fontId="27" fillId="38" borderId="57" xfId="0" applyNumberFormat="1" applyFont="1" applyFill="1" applyBorder="1" applyAlignment="1">
      <alignment horizontal="justify" vertical="top" wrapText="1"/>
    </xf>
    <xf numFmtId="0" fontId="27" fillId="38" borderId="57" xfId="52" applyFont="1" applyFill="1" applyBorder="1" applyAlignment="1">
      <alignment horizontal="center" vertical="center" wrapText="1"/>
    </xf>
    <xf numFmtId="0" fontId="27" fillId="38" borderId="57" xfId="52" applyFont="1" applyFill="1" applyBorder="1" applyAlignment="1">
      <alignment horizontal="justify" vertical="top" wrapText="1"/>
    </xf>
    <xf numFmtId="0" fontId="27" fillId="38" borderId="57" xfId="0" applyFont="1" applyFill="1" applyBorder="1" applyAlignment="1">
      <alignment horizontal="center" vertical="center"/>
    </xf>
    <xf numFmtId="0" fontId="27" fillId="38" borderId="57" xfId="0" applyFont="1" applyFill="1" applyBorder="1" applyAlignment="1">
      <alignment horizontal="justify" vertical="top"/>
    </xf>
    <xf numFmtId="0" fontId="27" fillId="38" borderId="57" xfId="0" applyFont="1" applyFill="1" applyBorder="1" applyAlignment="1" applyProtection="1">
      <alignment horizontal="justify" vertical="top" wrapText="1"/>
      <protection locked="0"/>
    </xf>
    <xf numFmtId="0" fontId="28" fillId="38" borderId="57" xfId="0" applyFont="1" applyFill="1" applyBorder="1" applyAlignment="1" applyProtection="1">
      <alignment horizontal="justify" vertical="top" wrapText="1"/>
      <protection locked="0"/>
    </xf>
    <xf numFmtId="0" fontId="27" fillId="38" borderId="57" xfId="0" applyFont="1" applyFill="1" applyBorder="1" applyAlignment="1">
      <alignment horizontal="center" vertical="top" wrapText="1"/>
    </xf>
    <xf numFmtId="0" fontId="53" fillId="38" borderId="57" xfId="0" applyFont="1" applyFill="1" applyBorder="1" applyAlignment="1" applyProtection="1">
      <alignment horizontal="justify" vertical="top" wrapText="1"/>
      <protection locked="0"/>
    </xf>
    <xf numFmtId="0" fontId="27" fillId="47" borderId="55" xfId="0" applyFont="1" applyFill="1" applyBorder="1" applyAlignment="1">
      <alignment horizontal="justify" vertical="top" wrapText="1"/>
    </xf>
    <xf numFmtId="0" fontId="27" fillId="47" borderId="55" xfId="0" applyFont="1" applyFill="1" applyBorder="1" applyAlignment="1">
      <alignment horizontal="center" vertical="center" wrapText="1"/>
    </xf>
    <xf numFmtId="0" fontId="27" fillId="47" borderId="55" xfId="0" applyFont="1" applyFill="1" applyBorder="1" applyAlignment="1">
      <alignment horizontal="center" vertical="center"/>
    </xf>
    <xf numFmtId="0" fontId="35" fillId="47" borderId="55" xfId="0" applyFont="1" applyFill="1" applyBorder="1" applyAlignment="1">
      <alignment horizontal="justify" vertical="top" wrapText="1"/>
    </xf>
    <xf numFmtId="0" fontId="27" fillId="47" borderId="55" xfId="1" applyFont="1" applyFill="1" applyBorder="1" applyAlignment="1" applyProtection="1">
      <alignment horizontal="center" vertical="center" wrapText="1"/>
    </xf>
    <xf numFmtId="0" fontId="27" fillId="47" borderId="55" xfId="1" applyFont="1" applyFill="1" applyBorder="1" applyAlignment="1" applyProtection="1">
      <alignment horizontal="justify" vertical="top" wrapText="1"/>
    </xf>
    <xf numFmtId="0" fontId="27" fillId="47" borderId="55" xfId="76" applyFont="1" applyFill="1" applyBorder="1" applyAlignment="1" applyProtection="1">
      <alignment horizontal="justify" vertical="top" wrapText="1"/>
    </xf>
    <xf numFmtId="0" fontId="27" fillId="47" borderId="55" xfId="0" applyFont="1" applyFill="1" applyBorder="1" applyAlignment="1">
      <alignment horizontal="justify" vertical="top"/>
    </xf>
    <xf numFmtId="0" fontId="27" fillId="47" borderId="55" xfId="83" applyFont="1" applyFill="1" applyBorder="1" applyAlignment="1" applyProtection="1">
      <alignment horizontal="center" vertical="center" wrapText="1"/>
    </xf>
    <xf numFmtId="0" fontId="27" fillId="47" borderId="55" xfId="83" applyFont="1" applyFill="1" applyBorder="1" applyAlignment="1" applyProtection="1">
      <alignment horizontal="justify" vertical="top" wrapText="1"/>
    </xf>
    <xf numFmtId="2" fontId="27" fillId="47" borderId="55" xfId="0" applyNumberFormat="1" applyFont="1" applyFill="1" applyBorder="1" applyAlignment="1">
      <alignment horizontal="justify" vertical="top" wrapText="1"/>
    </xf>
    <xf numFmtId="49" fontId="27" fillId="47" borderId="55" xfId="0" applyNumberFormat="1" applyFont="1" applyFill="1" applyBorder="1" applyAlignment="1">
      <alignment horizontal="center" vertical="center" wrapText="1"/>
    </xf>
    <xf numFmtId="49" fontId="27" fillId="47" borderId="55" xfId="0" applyNumberFormat="1" applyFont="1" applyFill="1" applyBorder="1" applyAlignment="1">
      <alignment horizontal="justify" vertical="top" wrapText="1"/>
    </xf>
    <xf numFmtId="0" fontId="27" fillId="47" borderId="55" xfId="82" applyFont="1" applyFill="1" applyBorder="1" applyAlignment="1">
      <alignment horizontal="justify" vertical="top" wrapText="1"/>
    </xf>
    <xf numFmtId="0" fontId="27" fillId="45" borderId="55" xfId="0" applyFont="1" applyFill="1" applyBorder="1" applyAlignment="1">
      <alignment horizontal="center" vertical="center" wrapText="1"/>
    </xf>
    <xf numFmtId="0" fontId="27" fillId="45" borderId="55" xfId="0" applyFont="1" applyFill="1" applyBorder="1" applyAlignment="1">
      <alignment horizontal="justify" vertical="top" wrapText="1"/>
    </xf>
    <xf numFmtId="0" fontId="27" fillId="45" borderId="55" xfId="1" applyFont="1" applyFill="1" applyBorder="1" applyAlignment="1" applyProtection="1">
      <alignment horizontal="center" vertical="center" wrapText="1"/>
    </xf>
    <xf numFmtId="0" fontId="27" fillId="45" borderId="55" xfId="0" applyFont="1" applyFill="1" applyBorder="1" applyAlignment="1">
      <alignment horizontal="center" vertical="center"/>
    </xf>
    <xf numFmtId="0" fontId="27" fillId="45" borderId="55" xfId="0" applyFont="1" applyFill="1" applyBorder="1" applyAlignment="1">
      <alignment horizontal="justify" vertical="top"/>
    </xf>
    <xf numFmtId="0" fontId="27" fillId="45" borderId="55" xfId="0" applyFont="1" applyFill="1" applyBorder="1" applyAlignment="1">
      <alignment horizontal="left" vertical="top" wrapText="1"/>
    </xf>
    <xf numFmtId="0" fontId="27" fillId="43" borderId="55" xfId="1" applyFont="1" applyFill="1" applyBorder="1" applyAlignment="1" applyProtection="1">
      <alignment horizontal="center" vertical="center" wrapText="1"/>
    </xf>
    <xf numFmtId="0" fontId="27" fillId="43" borderId="55" xfId="0" applyFont="1" applyFill="1" applyBorder="1" applyAlignment="1">
      <alignment horizontal="justify" vertical="top" wrapText="1"/>
    </xf>
    <xf numFmtId="0" fontId="27" fillId="44" borderId="55" xfId="0" applyFont="1" applyFill="1" applyBorder="1" applyAlignment="1">
      <alignment horizontal="center" vertical="center"/>
    </xf>
    <xf numFmtId="0" fontId="30" fillId="44" borderId="55" xfId="1" applyFont="1" applyFill="1" applyBorder="1" applyAlignment="1" applyProtection="1">
      <alignment horizontal="justify" vertical="top" wrapText="1"/>
    </xf>
    <xf numFmtId="0" fontId="27" fillId="44" borderId="55" xfId="0" applyFont="1" applyFill="1" applyBorder="1" applyAlignment="1">
      <alignment horizontal="justify" vertical="top" wrapText="1"/>
    </xf>
    <xf numFmtId="0" fontId="27" fillId="44" borderId="55" xfId="0" applyFont="1" applyFill="1" applyBorder="1" applyAlignment="1">
      <alignment horizontal="center" vertical="center" wrapText="1"/>
    </xf>
    <xf numFmtId="0" fontId="27" fillId="44" borderId="55" xfId="1" applyFont="1" applyFill="1" applyBorder="1" applyAlignment="1" applyProtection="1">
      <alignment horizontal="center" vertical="center" wrapText="1"/>
    </xf>
    <xf numFmtId="0" fontId="30" fillId="43" borderId="55" xfId="0" applyFont="1" applyFill="1" applyBorder="1" applyAlignment="1">
      <alignment horizontal="justify" vertical="top" wrapText="1"/>
    </xf>
    <xf numFmtId="0" fontId="27" fillId="43" borderId="55" xfId="1" applyFont="1" applyFill="1" applyBorder="1" applyAlignment="1" applyProtection="1">
      <alignment horizontal="justify" vertical="top" wrapText="1"/>
    </xf>
    <xf numFmtId="0" fontId="27" fillId="43" borderId="55" xfId="0" applyFont="1" applyFill="1" applyBorder="1" applyAlignment="1">
      <alignment horizontal="center" vertical="center" wrapText="1"/>
    </xf>
    <xf numFmtId="0" fontId="27" fillId="43" borderId="55" xfId="0" applyFont="1" applyFill="1" applyBorder="1" applyAlignment="1">
      <alignment horizontal="justify" vertical="top"/>
    </xf>
    <xf numFmtId="0" fontId="27" fillId="0" borderId="1" xfId="0" applyFont="1" applyBorder="1" applyAlignment="1">
      <alignment horizontal="center"/>
    </xf>
    <xf numFmtId="0" fontId="27" fillId="0" borderId="2" xfId="0" applyFont="1" applyBorder="1" applyAlignment="1">
      <alignment horizontal="center"/>
    </xf>
    <xf numFmtId="0" fontId="27" fillId="0" borderId="12" xfId="0" applyFont="1" applyBorder="1" applyAlignment="1">
      <alignment horizontal="center"/>
    </xf>
    <xf numFmtId="0" fontId="27" fillId="0" borderId="0" xfId="0" applyFont="1" applyAlignment="1">
      <alignment horizontal="center"/>
    </xf>
    <xf numFmtId="0" fontId="33" fillId="0" borderId="2" xfId="0" applyFont="1" applyBorder="1" applyAlignment="1">
      <alignment horizontal="center" vertical="center"/>
    </xf>
    <xf numFmtId="0" fontId="33" fillId="0" borderId="16" xfId="0" applyFont="1" applyBorder="1" applyAlignment="1">
      <alignment horizontal="center" vertical="center"/>
    </xf>
    <xf numFmtId="0" fontId="33" fillId="0" borderId="0" xfId="0" applyFont="1" applyAlignment="1">
      <alignment horizontal="center" vertical="center"/>
    </xf>
    <xf numFmtId="0" fontId="33" fillId="0" borderId="17" xfId="0" applyFont="1" applyBorder="1" applyAlignment="1">
      <alignment horizontal="center" vertical="center"/>
    </xf>
    <xf numFmtId="0" fontId="27" fillId="0" borderId="17" xfId="0" applyFont="1" applyBorder="1" applyAlignment="1">
      <alignment horizontal="center"/>
    </xf>
    <xf numFmtId="0" fontId="30" fillId="0" borderId="12" xfId="82" applyFont="1" applyBorder="1" applyAlignment="1">
      <alignment horizontal="left" vertical="center"/>
    </xf>
    <xf numFmtId="0" fontId="30" fillId="0" borderId="0" xfId="82" applyFont="1" applyAlignment="1">
      <alignment horizontal="center" vertical="center"/>
    </xf>
    <xf numFmtId="0" fontId="30" fillId="0" borderId="0" xfId="82" applyFont="1" applyAlignment="1">
      <alignment horizontal="left" vertical="center"/>
    </xf>
    <xf numFmtId="164" fontId="30" fillId="0" borderId="55" xfId="0" applyNumberFormat="1" applyFont="1" applyBorder="1" applyAlignment="1">
      <alignment horizontal="left" vertical="center"/>
    </xf>
    <xf numFmtId="0" fontId="27" fillId="47" borderId="55" xfId="102" applyFont="1" applyFill="1" applyBorder="1" applyAlignment="1">
      <alignment horizontal="justify" vertical="top" wrapText="1"/>
    </xf>
    <xf numFmtId="0" fontId="27" fillId="43" borderId="55" xfId="0" applyFont="1" applyFill="1" applyBorder="1" applyAlignment="1">
      <alignment horizontal="justify" vertical="center" wrapText="1"/>
    </xf>
    <xf numFmtId="0" fontId="27" fillId="44" borderId="55" xfId="1" applyFont="1" applyFill="1" applyBorder="1" applyAlignment="1" applyProtection="1">
      <alignment horizontal="justify" vertical="top" wrapText="1"/>
    </xf>
    <xf numFmtId="0" fontId="27" fillId="45" borderId="55" xfId="82" applyFont="1" applyFill="1" applyBorder="1" applyAlignment="1">
      <alignment horizontal="justify" vertical="top" wrapText="1"/>
    </xf>
    <xf numFmtId="0" fontId="27" fillId="46" borderId="55" xfId="0" applyFont="1" applyFill="1" applyBorder="1" applyAlignment="1">
      <alignment horizontal="center" vertical="center"/>
    </xf>
    <xf numFmtId="0" fontId="27" fillId="46" borderId="55" xfId="1" applyFont="1" applyFill="1" applyBorder="1" applyAlignment="1" applyProtection="1">
      <alignment horizontal="justify" vertical="top" wrapText="1"/>
    </xf>
    <xf numFmtId="0" fontId="27" fillId="46" borderId="55" xfId="0" applyFont="1" applyFill="1" applyBorder="1" applyAlignment="1">
      <alignment horizontal="center" vertical="center" wrapText="1"/>
    </xf>
    <xf numFmtId="0" fontId="27" fillId="43" borderId="55" xfId="0" applyFont="1" applyFill="1" applyBorder="1" applyAlignment="1" applyProtection="1">
      <alignment horizontal="center" vertical="center"/>
      <protection locked="0"/>
    </xf>
    <xf numFmtId="0" fontId="27" fillId="43" borderId="55" xfId="0" applyFont="1" applyFill="1" applyBorder="1" applyAlignment="1" applyProtection="1">
      <alignment horizontal="justify" vertical="top" wrapText="1"/>
      <protection locked="0"/>
    </xf>
    <xf numFmtId="0" fontId="35" fillId="43" borderId="55" xfId="0" applyFont="1" applyFill="1" applyBorder="1" applyAlignment="1" applyProtection="1">
      <alignment horizontal="justify" vertical="top" wrapText="1"/>
      <protection locked="0"/>
    </xf>
    <xf numFmtId="0" fontId="27" fillId="43" borderId="55" xfId="1" applyFont="1" applyFill="1" applyBorder="1" applyAlignment="1" applyProtection="1">
      <alignment horizontal="justify" vertical="top" wrapText="1"/>
      <protection locked="0"/>
    </xf>
    <xf numFmtId="0" fontId="27" fillId="43" borderId="55" xfId="1" applyFont="1" applyFill="1" applyBorder="1" applyAlignment="1" applyProtection="1">
      <alignment horizontal="center" vertical="center" wrapText="1"/>
      <protection locked="0"/>
    </xf>
    <xf numFmtId="0" fontId="30" fillId="43" borderId="55" xfId="0" applyFont="1" applyFill="1" applyBorder="1" applyAlignment="1" applyProtection="1">
      <alignment horizontal="justify" vertical="top" wrapText="1"/>
      <protection locked="0"/>
    </xf>
    <xf numFmtId="0" fontId="27" fillId="43" borderId="55" xfId="0" applyFont="1" applyFill="1" applyBorder="1" applyAlignment="1" applyProtection="1">
      <alignment horizontal="center" vertical="center" wrapText="1"/>
      <protection locked="0"/>
    </xf>
    <xf numFmtId="0" fontId="27" fillId="0" borderId="55" xfId="1" applyFont="1" applyFill="1" applyBorder="1" applyAlignment="1">
      <alignment horizontal="center" vertical="center" wrapText="1"/>
    </xf>
    <xf numFmtId="0" fontId="27" fillId="0" borderId="55" xfId="1" applyFont="1" applyFill="1" applyBorder="1" applyAlignment="1" applyProtection="1">
      <alignment horizontal="center" vertical="center" wrapText="1"/>
    </xf>
    <xf numFmtId="0" fontId="27" fillId="0" borderId="55" xfId="0" applyFont="1" applyBorder="1" applyAlignment="1">
      <alignment horizontal="justify" vertical="top" wrapText="1"/>
    </xf>
    <xf numFmtId="0" fontId="1" fillId="46" borderId="57" xfId="54" applyFill="1" applyBorder="1" applyAlignment="1">
      <alignment horizontal="center" vertical="center" wrapText="1"/>
    </xf>
    <xf numFmtId="0" fontId="58" fillId="46" borderId="57" xfId="0" applyFont="1" applyFill="1" applyBorder="1" applyAlignment="1">
      <alignment horizontal="left" vertical="top" wrapText="1"/>
    </xf>
    <xf numFmtId="0" fontId="61" fillId="46" borderId="57" xfId="0" quotePrefix="1" applyFont="1" applyFill="1" applyBorder="1" applyAlignment="1" applyProtection="1">
      <alignment horizontal="left" vertical="top" wrapText="1"/>
      <protection locked="0"/>
    </xf>
    <xf numFmtId="0" fontId="1" fillId="48" borderId="57" xfId="54" applyFill="1" applyBorder="1" applyAlignment="1">
      <alignment horizontal="center" vertical="center" wrapText="1"/>
    </xf>
    <xf numFmtId="0" fontId="1" fillId="48" borderId="57" xfId="0" applyFont="1" applyFill="1" applyBorder="1" applyAlignment="1">
      <alignment horizontal="left" vertical="top" wrapText="1"/>
    </xf>
    <xf numFmtId="0" fontId="1" fillId="48" borderId="57" xfId="0" applyFont="1" applyFill="1" applyBorder="1" applyAlignment="1" applyProtection="1">
      <alignment horizontal="left" vertical="top" wrapText="1"/>
      <protection locked="0"/>
    </xf>
    <xf numFmtId="0" fontId="27" fillId="2" borderId="1" xfId="0" applyFont="1" applyFill="1" applyBorder="1" applyAlignment="1">
      <alignment horizontal="left"/>
    </xf>
    <xf numFmtId="0" fontId="27" fillId="2" borderId="2" xfId="0" applyFont="1" applyFill="1" applyBorder="1"/>
    <xf numFmtId="0" fontId="27" fillId="2" borderId="12" xfId="0" applyFont="1" applyFill="1" applyBorder="1" applyAlignment="1">
      <alignment horizontal="left"/>
    </xf>
    <xf numFmtId="0" fontId="27" fillId="2" borderId="0" xfId="0" applyFont="1" applyFill="1"/>
    <xf numFmtId="0" fontId="30" fillId="2" borderId="2" xfId="0" applyFont="1" applyFill="1" applyBorder="1" applyAlignment="1">
      <alignment horizontal="center" vertical="center"/>
    </xf>
    <xf numFmtId="0" fontId="30" fillId="2" borderId="2" xfId="0" applyFont="1" applyFill="1" applyBorder="1" applyAlignment="1">
      <alignment horizontal="justify" vertical="top"/>
    </xf>
    <xf numFmtId="0" fontId="30" fillId="2" borderId="16" xfId="0"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justify" vertical="top"/>
    </xf>
    <xf numFmtId="0" fontId="30" fillId="2" borderId="17" xfId="0" applyFont="1" applyFill="1" applyBorder="1" applyAlignment="1">
      <alignment horizontal="center" vertical="center"/>
    </xf>
    <xf numFmtId="0" fontId="27" fillId="2" borderId="0" xfId="0" applyFont="1" applyFill="1" applyAlignment="1">
      <alignment horizontal="center"/>
    </xf>
    <xf numFmtId="0" fontId="27" fillId="2" borderId="0" xfId="0" applyFont="1" applyFill="1" applyAlignment="1">
      <alignment horizontal="justify" vertical="top"/>
    </xf>
    <xf numFmtId="0" fontId="27" fillId="2" borderId="17" xfId="0" applyFont="1" applyFill="1" applyBorder="1" applyAlignment="1">
      <alignment horizontal="center"/>
    </xf>
    <xf numFmtId="0" fontId="30" fillId="2" borderId="12" xfId="82" applyFont="1" applyFill="1" applyBorder="1" applyAlignment="1">
      <alignment horizontal="left" vertical="center"/>
    </xf>
    <xf numFmtId="0" fontId="30" fillId="2" borderId="0" xfId="82" applyFont="1" applyFill="1" applyAlignment="1">
      <alignment horizontal="left" vertical="center"/>
    </xf>
    <xf numFmtId="0" fontId="30" fillId="2" borderId="0" xfId="82" applyFont="1" applyFill="1" applyAlignment="1">
      <alignment horizontal="justify" vertical="top"/>
    </xf>
    <xf numFmtId="164" fontId="30" fillId="2" borderId="55" xfId="0" applyNumberFormat="1" applyFont="1" applyFill="1" applyBorder="1" applyAlignment="1">
      <alignment horizontal="center" vertical="center"/>
    </xf>
    <xf numFmtId="164" fontId="30" fillId="27" borderId="55" xfId="0" applyNumberFormat="1" applyFont="1" applyFill="1" applyBorder="1" applyAlignment="1">
      <alignment horizontal="left" vertical="center"/>
    </xf>
    <xf numFmtId="164" fontId="30" fillId="2" borderId="55" xfId="0" applyNumberFormat="1" applyFont="1" applyFill="1" applyBorder="1" applyAlignment="1">
      <alignment horizontal="left" vertical="center"/>
    </xf>
    <xf numFmtId="164" fontId="30" fillId="25" borderId="55" xfId="0" applyNumberFormat="1" applyFont="1" applyFill="1" applyBorder="1" applyAlignment="1">
      <alignment horizontal="left" vertical="center"/>
    </xf>
    <xf numFmtId="0" fontId="27" fillId="31" borderId="57" xfId="52" applyFont="1" applyFill="1" applyBorder="1" applyAlignment="1">
      <alignment horizontal="justify" vertical="top" wrapText="1"/>
    </xf>
    <xf numFmtId="0" fontId="27" fillId="45" borderId="57" xfId="54" applyFont="1" applyFill="1" applyBorder="1" applyAlignment="1">
      <alignment horizontal="center" vertical="center" wrapText="1"/>
    </xf>
    <xf numFmtId="0" fontId="37" fillId="45" borderId="57" xfId="0" applyFont="1" applyFill="1" applyBorder="1" applyAlignment="1">
      <alignment horizontal="left" vertical="top" wrapText="1"/>
    </xf>
    <xf numFmtId="0" fontId="27" fillId="45" borderId="57" xfId="0" applyFont="1" applyFill="1" applyBorder="1" applyAlignment="1">
      <alignment horizontal="left" vertical="top" wrapText="1"/>
    </xf>
    <xf numFmtId="0" fontId="27" fillId="45" borderId="57" xfId="0" quotePrefix="1" applyFont="1" applyFill="1" applyBorder="1" applyAlignment="1" applyProtection="1">
      <alignment horizontal="left" vertical="top" wrapText="1"/>
      <protection locked="0"/>
    </xf>
    <xf numFmtId="0" fontId="1" fillId="45" borderId="57" xfId="54" applyFill="1" applyBorder="1" applyAlignment="1">
      <alignment horizontal="center" vertical="center" wrapText="1"/>
    </xf>
    <xf numFmtId="0" fontId="1" fillId="45" borderId="57" xfId="0" applyFont="1" applyFill="1" applyBorder="1" applyAlignment="1">
      <alignment horizontal="left" vertical="top" wrapText="1"/>
    </xf>
    <xf numFmtId="0" fontId="1" fillId="45" borderId="57" xfId="0" quotePrefix="1" applyFont="1" applyFill="1" applyBorder="1" applyAlignment="1" applyProtection="1">
      <alignment horizontal="left" vertical="top" wrapText="1"/>
      <protection locked="0"/>
    </xf>
    <xf numFmtId="0" fontId="58" fillId="45" borderId="57" xfId="0" applyFont="1" applyFill="1" applyBorder="1" applyAlignment="1">
      <alignment horizontal="left" vertical="top" wrapText="1"/>
    </xf>
    <xf numFmtId="0" fontId="28" fillId="45" borderId="57" xfId="0" applyFont="1" applyFill="1" applyBorder="1" applyAlignment="1">
      <alignment horizontal="left" vertical="top"/>
    </xf>
    <xf numFmtId="0" fontId="28" fillId="45" borderId="57" xfId="0" quotePrefix="1" applyFont="1" applyFill="1" applyBorder="1" applyAlignment="1" applyProtection="1">
      <alignment horizontal="left" vertical="top" wrapText="1"/>
      <protection locked="0"/>
    </xf>
    <xf numFmtId="0" fontId="1" fillId="30" borderId="57" xfId="0" applyFont="1" applyFill="1" applyBorder="1" applyAlignment="1">
      <alignment horizontal="left" vertical="top" wrapText="1"/>
    </xf>
    <xf numFmtId="0" fontId="1" fillId="30" borderId="57" xfId="54" applyFill="1" applyBorder="1" applyAlignment="1">
      <alignment horizontal="center" vertical="center" wrapText="1"/>
    </xf>
    <xf numFmtId="0" fontId="1" fillId="30" borderId="57" xfId="0" quotePrefix="1" applyFont="1" applyFill="1" applyBorder="1" applyAlignment="1" applyProtection="1">
      <alignment horizontal="left" vertical="top" wrapText="1"/>
      <protection locked="0"/>
    </xf>
    <xf numFmtId="164" fontId="30" fillId="29" borderId="55" xfId="0" applyNumberFormat="1" applyFont="1" applyFill="1" applyBorder="1" applyAlignment="1">
      <alignment horizontal="left" vertical="center"/>
    </xf>
    <xf numFmtId="0" fontId="28" fillId="2" borderId="1" xfId="0" applyFont="1" applyFill="1" applyBorder="1" applyAlignment="1">
      <alignment horizontal="center"/>
    </xf>
    <xf numFmtId="0" fontId="28" fillId="2" borderId="2" xfId="0" applyFont="1" applyFill="1" applyBorder="1" applyAlignment="1">
      <alignment horizontal="center"/>
    </xf>
    <xf numFmtId="0" fontId="28" fillId="2" borderId="12" xfId="0" applyFont="1" applyFill="1" applyBorder="1" applyAlignment="1">
      <alignment horizontal="center"/>
    </xf>
    <xf numFmtId="0" fontId="28" fillId="2" borderId="0" xfId="0" applyFont="1" applyFill="1" applyAlignment="1">
      <alignment horizontal="center"/>
    </xf>
    <xf numFmtId="0" fontId="31" fillId="2" borderId="2"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0" xfId="0" applyFont="1" applyFill="1" applyAlignment="1">
      <alignment horizontal="center" vertical="center"/>
    </xf>
    <xf numFmtId="0" fontId="31" fillId="2" borderId="17" xfId="0" applyFont="1" applyFill="1" applyBorder="1" applyAlignment="1">
      <alignment horizontal="center" vertical="center"/>
    </xf>
    <xf numFmtId="0" fontId="28" fillId="2" borderId="17" xfId="0" applyFont="1" applyFill="1" applyBorder="1" applyAlignment="1">
      <alignment horizontal="center"/>
    </xf>
    <xf numFmtId="0" fontId="27" fillId="29" borderId="55" xfId="1" applyFont="1" applyFill="1" applyBorder="1" applyAlignment="1" applyProtection="1">
      <alignment horizontal="center" vertical="center" wrapText="1"/>
    </xf>
    <xf numFmtId="0" fontId="27" fillId="29" borderId="55" xfId="0" applyFont="1" applyFill="1" applyBorder="1" applyAlignment="1">
      <alignment horizontal="justify" vertical="top"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xf>
    <xf numFmtId="0" fontId="27" fillId="0" borderId="17" xfId="0" applyFont="1" applyBorder="1" applyAlignment="1">
      <alignment horizontal="center" vertical="center"/>
    </xf>
    <xf numFmtId="164" fontId="30" fillId="0" borderId="57" xfId="0" applyNumberFormat="1" applyFont="1" applyBorder="1" applyAlignment="1">
      <alignment horizontal="center" vertical="center"/>
    </xf>
    <xf numFmtId="164" fontId="30" fillId="26" borderId="57" xfId="0" applyNumberFormat="1" applyFont="1" applyFill="1" applyBorder="1" applyAlignment="1">
      <alignment horizontal="left" vertical="center"/>
    </xf>
    <xf numFmtId="164" fontId="30" fillId="0" borderId="57" xfId="0" applyNumberFormat="1" applyFont="1" applyBorder="1" applyAlignment="1">
      <alignment horizontal="left" vertical="center"/>
    </xf>
  </cellXfs>
  <cellStyles count="140">
    <cellStyle name="20% - Énfasis1 2" xfId="3" xr:uid="{00000000-0005-0000-0000-000000000000}"/>
    <cellStyle name="20% - Énfasis1 2 2" xfId="4" xr:uid="{00000000-0005-0000-0000-000001000000}"/>
    <cellStyle name="20% - Énfasis2 2" xfId="5" xr:uid="{00000000-0005-0000-0000-000002000000}"/>
    <cellStyle name="20% - Énfasis2 2 2" xfId="6" xr:uid="{00000000-0005-0000-0000-000003000000}"/>
    <cellStyle name="20% - Énfasis3 2" xfId="7" xr:uid="{00000000-0005-0000-0000-000004000000}"/>
    <cellStyle name="20% - Énfasis3 2 2" xfId="8" xr:uid="{00000000-0005-0000-0000-000005000000}"/>
    <cellStyle name="20% - Énfasis4 2" xfId="9" xr:uid="{00000000-0005-0000-0000-000006000000}"/>
    <cellStyle name="20% - Énfasis4 2 2" xfId="10" xr:uid="{00000000-0005-0000-0000-000007000000}"/>
    <cellStyle name="20% - Énfasis5 2" xfId="11" xr:uid="{00000000-0005-0000-0000-000008000000}"/>
    <cellStyle name="20% - Énfasis5 2 2" xfId="12" xr:uid="{00000000-0005-0000-0000-000009000000}"/>
    <cellStyle name="20% - Énfasis6 2" xfId="13" xr:uid="{00000000-0005-0000-0000-00000A000000}"/>
    <cellStyle name="20% - Énfasis6 2 2" xfId="14" xr:uid="{00000000-0005-0000-0000-00000B000000}"/>
    <cellStyle name="40% - Énfasis1 2" xfId="15" xr:uid="{00000000-0005-0000-0000-00000C000000}"/>
    <cellStyle name="40% - Énfasis1 2 2" xfId="16" xr:uid="{00000000-0005-0000-0000-00000D000000}"/>
    <cellStyle name="40% - Énfasis2 2" xfId="17" xr:uid="{00000000-0005-0000-0000-00000E000000}"/>
    <cellStyle name="40% - Énfasis2 2 2" xfId="18" xr:uid="{00000000-0005-0000-0000-00000F000000}"/>
    <cellStyle name="40% - Énfasis3 2" xfId="19" xr:uid="{00000000-0005-0000-0000-000010000000}"/>
    <cellStyle name="40% - Énfasis3 2 2" xfId="20" xr:uid="{00000000-0005-0000-0000-000011000000}"/>
    <cellStyle name="40% - Énfasis4 2" xfId="21" xr:uid="{00000000-0005-0000-0000-000012000000}"/>
    <cellStyle name="40% - Énfasis4 2 2" xfId="22" xr:uid="{00000000-0005-0000-0000-000013000000}"/>
    <cellStyle name="40% - Énfasis5 2" xfId="23" xr:uid="{00000000-0005-0000-0000-000014000000}"/>
    <cellStyle name="40% - Énfasis5 2 2" xfId="24" xr:uid="{00000000-0005-0000-0000-000015000000}"/>
    <cellStyle name="40% - Énfasis6 2" xfId="25" xr:uid="{00000000-0005-0000-0000-000016000000}"/>
    <cellStyle name="40% - Énfasis6 2 2" xfId="26" xr:uid="{00000000-0005-0000-0000-000017000000}"/>
    <cellStyle name="60% - Énfasis1 2" xfId="27" xr:uid="{00000000-0005-0000-0000-000018000000}"/>
    <cellStyle name="60% - Énfasis2 2" xfId="28" xr:uid="{00000000-0005-0000-0000-000019000000}"/>
    <cellStyle name="60% - Énfasis3 2" xfId="29" xr:uid="{00000000-0005-0000-0000-00001A000000}"/>
    <cellStyle name="60% - Énfasis4 2" xfId="30" xr:uid="{00000000-0005-0000-0000-00001B000000}"/>
    <cellStyle name="60% - Énfasis5 2" xfId="31" xr:uid="{00000000-0005-0000-0000-00001C000000}"/>
    <cellStyle name="60% - Énfasis6 2" xfId="32" xr:uid="{00000000-0005-0000-0000-00001D000000}"/>
    <cellStyle name="Buena 2" xfId="33" xr:uid="{00000000-0005-0000-0000-00001E000000}"/>
    <cellStyle name="Cálculo 2" xfId="34" xr:uid="{00000000-0005-0000-0000-00001F000000}"/>
    <cellStyle name="Celda de comprobación 2" xfId="35" xr:uid="{00000000-0005-0000-0000-000020000000}"/>
    <cellStyle name="Celda vinculada 2" xfId="36" xr:uid="{00000000-0005-0000-0000-000021000000}"/>
    <cellStyle name="Currency [0] 2" xfId="100" xr:uid="{00000000-0005-0000-0000-000022000000}"/>
    <cellStyle name="Currency [0] 2 2" xfId="108" xr:uid="{A335E62D-AA11-4538-AC06-BF40BF6FE244}"/>
    <cellStyle name="Currency [0] 2 2 2" xfId="112" xr:uid="{4FEB90C0-5AA7-4DD7-BC55-5A9BE324C3BD}"/>
    <cellStyle name="Currency [0] 2 2 3" xfId="126" xr:uid="{2BCA3349-163D-493C-A6AC-0CA31128D7B1}"/>
    <cellStyle name="Currency [0] 2 3" xfId="111" xr:uid="{FDB27370-B1D0-4682-8633-595F6748CA92}"/>
    <cellStyle name="Currency [0] 2 4" xfId="125" xr:uid="{A38230D6-FEE8-4D56-82E3-BC75EF83391B}"/>
    <cellStyle name="Encabezado 4 2" xfId="37" xr:uid="{00000000-0005-0000-0000-000023000000}"/>
    <cellStyle name="Énfasis1 2" xfId="38" xr:uid="{00000000-0005-0000-0000-000024000000}"/>
    <cellStyle name="Énfasis2 2" xfId="39" xr:uid="{00000000-0005-0000-0000-000025000000}"/>
    <cellStyle name="Énfasis3 2" xfId="40" xr:uid="{00000000-0005-0000-0000-000026000000}"/>
    <cellStyle name="Énfasis4 2" xfId="41" xr:uid="{00000000-0005-0000-0000-000027000000}"/>
    <cellStyle name="Énfasis5 2" xfId="42" xr:uid="{00000000-0005-0000-0000-000028000000}"/>
    <cellStyle name="Énfasis6 2" xfId="43" xr:uid="{00000000-0005-0000-0000-000029000000}"/>
    <cellStyle name="Entrada 2" xfId="44" xr:uid="{00000000-0005-0000-0000-00002A000000}"/>
    <cellStyle name="Incorrecto 2" xfId="45" xr:uid="{00000000-0005-0000-0000-00002B000000}"/>
    <cellStyle name="Millares [0] 2" xfId="94" xr:uid="{00000000-0005-0000-0000-00002E000000}"/>
    <cellStyle name="Millares [0] 2 2" xfId="104" xr:uid="{647DC34A-830D-478B-BF39-8D1962828B43}"/>
    <cellStyle name="Millares [0] 2 2 2" xfId="114" xr:uid="{EC7EBB73-F743-4A13-A3EF-B5C9070747DD}"/>
    <cellStyle name="Millares [0] 2 2 3" xfId="128" xr:uid="{35736A63-6091-4C0F-AFF6-9D92A40CE2AC}"/>
    <cellStyle name="Millares [0] 2 3" xfId="113" xr:uid="{B7729811-91B9-42B9-999C-990B6E9810D5}"/>
    <cellStyle name="Millares [0] 2 4" xfId="127" xr:uid="{E2147159-C189-48AD-8268-72D888B2FEBC}"/>
    <cellStyle name="Millares [0] 3" xfId="101" xr:uid="{00000000-0005-0000-0000-00002F000000}"/>
    <cellStyle name="Millares [0] 3 2" xfId="109" xr:uid="{0FBF4D15-C2F1-4EE9-BC6F-E58F339E6C40}"/>
    <cellStyle name="Millares [0] 3 2 2" xfId="116" xr:uid="{B4C94B87-12ED-487D-81BF-FEE6F08E3C35}"/>
    <cellStyle name="Millares [0] 3 2 3" xfId="130" xr:uid="{76D96C25-198B-4184-9465-4BBC5FBEC07A}"/>
    <cellStyle name="Millares [0] 3 3" xfId="115" xr:uid="{09F16AAB-EE7E-4033-A356-41525F9796C8}"/>
    <cellStyle name="Millares [0] 3 4" xfId="129" xr:uid="{F56EE721-F547-4F04-9349-3C147D55D455}"/>
    <cellStyle name="Millares 2" xfId="46" xr:uid="{00000000-0005-0000-0000-000030000000}"/>
    <cellStyle name="Millares 2 2" xfId="84" xr:uid="{00000000-0005-0000-0000-000031000000}"/>
    <cellStyle name="Millares 3" xfId="93" xr:uid="{00000000-0005-0000-0000-000032000000}"/>
    <cellStyle name="Millares 3 2" xfId="103" xr:uid="{1277896E-B4DB-4DA4-B682-8DD16250AC34}"/>
    <cellStyle name="Millares 3 2 2" xfId="118" xr:uid="{9801D789-ED42-4349-88C1-ABBD6E92FC70}"/>
    <cellStyle name="Millares 3 2 3" xfId="132" xr:uid="{9F6AF6DB-F491-4EA3-B70A-ED901B286944}"/>
    <cellStyle name="Millares 3 3" xfId="117" xr:uid="{3A846186-9EDE-4DBB-BD24-B94C993713D9}"/>
    <cellStyle name="Millares 3 4" xfId="131" xr:uid="{34EA7D52-D327-4282-938F-A388A4573A09}"/>
    <cellStyle name="Millares 4" xfId="96" xr:uid="{00000000-0005-0000-0000-000033000000}"/>
    <cellStyle name="Millares 4 2" xfId="106" xr:uid="{C4179548-5D21-4858-9385-C1A0C5A1DAE9}"/>
    <cellStyle name="Millares 4 2 2" xfId="120" xr:uid="{EF5D8690-83D3-43C4-B97A-35ECE6034BA5}"/>
    <cellStyle name="Millares 4 2 3" xfId="134" xr:uid="{FA5DFC73-B86F-4AC8-85C5-666E936D1D69}"/>
    <cellStyle name="Millares 4 3" xfId="119" xr:uid="{DC7352F6-2FA4-4A54-96D4-EDF6C160303A}"/>
    <cellStyle name="Millares 4 4" xfId="133" xr:uid="{AD2172D7-07EE-4041-9771-2694B906B8C9}"/>
    <cellStyle name="Millares 5" xfId="97" xr:uid="{00000000-0005-0000-0000-000034000000}"/>
    <cellStyle name="Millares 5 2" xfId="107" xr:uid="{81353777-2F75-410C-814B-BC4D4DF2CDFE}"/>
    <cellStyle name="Millares 5 2 2" xfId="122" xr:uid="{14A78C46-041F-4A97-8E80-726DE6EC7F65}"/>
    <cellStyle name="Millares 5 2 3" xfId="136" xr:uid="{B77ED830-D68F-4C57-A9A8-EB4DA6E24629}"/>
    <cellStyle name="Millares 5 3" xfId="121" xr:uid="{C73C05A0-3E47-41BC-92DE-9B095B911DC6}"/>
    <cellStyle name="Millares 5 4" xfId="135" xr:uid="{8E139C44-B433-4673-BD61-1B731FA68AC8}"/>
    <cellStyle name="Moneda 2" xfId="90" xr:uid="{00000000-0005-0000-0000-000035000000}"/>
    <cellStyle name="Moneda 3" xfId="95" xr:uid="{00000000-0005-0000-0000-000036000000}"/>
    <cellStyle name="Moneda 3 2" xfId="105" xr:uid="{86E89163-5C5A-435F-B976-543ECE7FCA0E}"/>
    <cellStyle name="Moneda 3 2 2" xfId="124" xr:uid="{FDEF6E82-30B9-4837-B929-2D2ED8CC2590}"/>
    <cellStyle name="Moneda 3 2 3" xfId="138" xr:uid="{048A9053-7E55-49AE-9081-725E5CD5F62E}"/>
    <cellStyle name="Moneda 3 3" xfId="123" xr:uid="{73147484-2735-428A-AF79-E1F94591FEA2}"/>
    <cellStyle name="Moneda 3 4" xfId="137" xr:uid="{18C3A37C-0584-4BFC-8289-C561EA520E18}"/>
    <cellStyle name="Neutral 2" xfId="47" xr:uid="{00000000-0005-0000-0000-000037000000}"/>
    <cellStyle name="Normal" xfId="0" builtinId="0"/>
    <cellStyle name="Normal 10" xfId="80" xr:uid="{00000000-0005-0000-0000-000039000000}"/>
    <cellStyle name="Normal 11" xfId="110" xr:uid="{14A35B3A-2A91-421B-BEDE-3AF37B400311}"/>
    <cellStyle name="Normal 14" xfId="78" xr:uid="{00000000-0005-0000-0000-00003A000000}"/>
    <cellStyle name="Normal 2" xfId="48" xr:uid="{00000000-0005-0000-0000-00003B000000}"/>
    <cellStyle name="Normal 2 2" xfId="49" xr:uid="{00000000-0005-0000-0000-00003C000000}"/>
    <cellStyle name="Normal 2 2 2" xfId="82" xr:uid="{00000000-0005-0000-0000-00003D000000}"/>
    <cellStyle name="Normal 2 2 2 2 2" xfId="2" xr:uid="{00000000-0005-0000-0000-00003E000000}"/>
    <cellStyle name="Normal 2 3" xfId="50" xr:uid="{00000000-0005-0000-0000-00003F000000}"/>
    <cellStyle name="Normal 2 4" xfId="71" xr:uid="{00000000-0005-0000-0000-000040000000}"/>
    <cellStyle name="Normal 3" xfId="51" xr:uid="{00000000-0005-0000-0000-000041000000}"/>
    <cellStyle name="Normal 3 2" xfId="87" xr:uid="{00000000-0005-0000-0000-000042000000}"/>
    <cellStyle name="Normal 3 2 2" xfId="88" xr:uid="{00000000-0005-0000-0000-000043000000}"/>
    <cellStyle name="Normal 3 3" xfId="81" xr:uid="{00000000-0005-0000-0000-000044000000}"/>
    <cellStyle name="Normal 3 4" xfId="76" xr:uid="{00000000-0005-0000-0000-000045000000}"/>
    <cellStyle name="Normal 3 4 2" xfId="92" xr:uid="{00000000-0005-0000-0000-000046000000}"/>
    <cellStyle name="Normal 3 5" xfId="89" xr:uid="{00000000-0005-0000-0000-000047000000}"/>
    <cellStyle name="Normal 4" xfId="52" xr:uid="{00000000-0005-0000-0000-000048000000}"/>
    <cellStyle name="Normal 4 2" xfId="79" xr:uid="{00000000-0005-0000-0000-000049000000}"/>
    <cellStyle name="Normal 4 2 2" xfId="98" xr:uid="{00000000-0005-0000-0000-00004A000000}"/>
    <cellStyle name="Normal 4 3" xfId="83" xr:uid="{00000000-0005-0000-0000-00004B000000}"/>
    <cellStyle name="Normal 4 3 2" xfId="102" xr:uid="{00000000-0005-0000-0000-00004C000000}"/>
    <cellStyle name="Normal 5" xfId="53" xr:uid="{00000000-0005-0000-0000-00004D000000}"/>
    <cellStyle name="Normal 5 2" xfId="85" xr:uid="{00000000-0005-0000-0000-00004E000000}"/>
    <cellStyle name="Normal 6" xfId="54" xr:uid="{00000000-0005-0000-0000-00004F000000}"/>
    <cellStyle name="Normal 6 2" xfId="75" xr:uid="{00000000-0005-0000-0000-000050000000}"/>
    <cellStyle name="Normal 6 2 2" xfId="91" xr:uid="{00000000-0005-0000-0000-000051000000}"/>
    <cellStyle name="Normal 7" xfId="55" xr:uid="{00000000-0005-0000-0000-000052000000}"/>
    <cellStyle name="Normal 7 2" xfId="139" xr:uid="{2D88C744-3EB0-400D-AEFC-0B7F46E15E06}"/>
    <cellStyle name="Normal 8" xfId="56" xr:uid="{00000000-0005-0000-0000-000053000000}"/>
    <cellStyle name="Normal 9" xfId="57" xr:uid="{00000000-0005-0000-0000-000054000000}"/>
    <cellStyle name="Normal_Hoja1" xfId="77" xr:uid="{00000000-0005-0000-0000-000055000000}"/>
    <cellStyle name="Normal_SegCúcuta Impuestos 2" xfId="1" xr:uid="{00000000-0005-0000-0000-000056000000}"/>
    <cellStyle name="Notas 2" xfId="58" xr:uid="{00000000-0005-0000-0000-000057000000}"/>
    <cellStyle name="Notas 2 2" xfId="59" xr:uid="{00000000-0005-0000-0000-000058000000}"/>
    <cellStyle name="Porcentaje" xfId="72" builtinId="5"/>
    <cellStyle name="Porcentaje 2" xfId="60" xr:uid="{00000000-0005-0000-0000-00005A000000}"/>
    <cellStyle name="Porcentaje 2 2" xfId="86" xr:uid="{00000000-0005-0000-0000-00005B000000}"/>
    <cellStyle name="Porcentaje 3" xfId="61" xr:uid="{00000000-0005-0000-0000-00005C000000}"/>
    <cellStyle name="Porcentual 2" xfId="62" xr:uid="{00000000-0005-0000-0000-00005D000000}"/>
    <cellStyle name="Salida 2" xfId="63" xr:uid="{00000000-0005-0000-0000-00005E000000}"/>
    <cellStyle name="Text" xfId="73" xr:uid="{00000000-0005-0000-0000-00005F000000}"/>
    <cellStyle name="Text 2" xfId="74" xr:uid="{00000000-0005-0000-0000-000060000000}"/>
    <cellStyle name="Text 2 2" xfId="99" xr:uid="{00000000-0005-0000-0000-000061000000}"/>
    <cellStyle name="Texto de advertencia 2" xfId="64" xr:uid="{00000000-0005-0000-0000-000062000000}"/>
    <cellStyle name="Texto explicativo 2" xfId="65" xr:uid="{00000000-0005-0000-0000-000063000000}"/>
    <cellStyle name="Título 1 2" xfId="66" xr:uid="{00000000-0005-0000-0000-000064000000}"/>
    <cellStyle name="Título 2 2" xfId="67" xr:uid="{00000000-0005-0000-0000-000065000000}"/>
    <cellStyle name="Título 3 2" xfId="68" xr:uid="{00000000-0005-0000-0000-000066000000}"/>
    <cellStyle name="Título 4" xfId="69" xr:uid="{00000000-0005-0000-0000-000067000000}"/>
    <cellStyle name="Total 2" xfId="70" xr:uid="{00000000-0005-0000-0000-000068000000}"/>
  </cellStyles>
  <dxfs count="669">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rgb="FFFF0000"/>
      </font>
    </dxf>
    <dxf>
      <font>
        <color rgb="FFFF0000"/>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border>
        <bottom style="medium">
          <color indexed="64"/>
        </bottom>
      </border>
    </dxf>
    <dxf>
      <border>
        <bottom style="medium">
          <color indexed="64"/>
        </bottom>
      </border>
    </dxf>
    <dxf>
      <border>
        <bottom style="medium">
          <color indexed="64"/>
        </bottom>
      </border>
    </dxf>
    <dxf>
      <fill>
        <patternFill>
          <bgColor theme="0"/>
        </patternFill>
      </fill>
    </dxf>
    <dxf>
      <fill>
        <patternFill>
          <bgColor theme="0"/>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vertical="center"/>
    </dxf>
    <dxf>
      <alignment vertical="center"/>
    </dxf>
    <dxf>
      <alignment vertical="center"/>
    </dxf>
    <dxf>
      <alignment horizontal="center"/>
    </dxf>
    <dxf>
      <alignment horizontal="center"/>
    </dxf>
    <dxf>
      <alignment horizontal="center"/>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color rgb="FFFF0000"/>
      </font>
    </dxf>
    <dxf>
      <font>
        <color rgb="FFFF0000"/>
      </font>
    </dxf>
    <dxf>
      <font>
        <color rgb="FFFF0000"/>
      </font>
    </dxf>
    <dxf>
      <font>
        <color rgb="FFFF0000"/>
      </font>
    </dxf>
    <dxf>
      <font>
        <color rgb="FFFF0000"/>
      </font>
    </dxf>
    <dxf>
      <font>
        <color rgb="FFFF0000"/>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color auto="1"/>
      </font>
    </dxf>
    <dxf>
      <font>
        <color auto="1"/>
      </font>
    </dxf>
    <dxf>
      <border>
        <left style="medium">
          <color indexed="64"/>
        </left>
        <right style="medium">
          <color indexed="64"/>
        </right>
        <bottom style="medium">
          <color indexed="64"/>
        </bottom>
      </border>
    </dxf>
    <dxf>
      <fill>
        <patternFill patternType="solid">
          <bgColor theme="4" tint="0.79998168889431442"/>
        </patternFill>
      </fill>
    </dxf>
    <dxf>
      <fill>
        <patternFill patternType="solid">
          <bgColor theme="4" tint="0.79998168889431442"/>
        </patternFill>
      </fill>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3" formatCode="_-* #,##0_-;\-* #,##0_-;_-*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top style="medium">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auto="1"/>
      </font>
    </dxf>
    <dxf>
      <font>
        <color rgb="FFFF0000"/>
      </font>
    </dxf>
    <dxf>
      <numFmt numFmtId="3" formatCode="#,##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font>
        <color auto="1"/>
      </font>
    </dxf>
    <dxf>
      <font>
        <color auto="1"/>
      </font>
    </dxf>
    <dxf>
      <font>
        <color auto="1"/>
      </font>
    </dxf>
    <dxf>
      <font>
        <color auto="1"/>
      </font>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ont>
        <b/>
      </font>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border>
        <top style="medium">
          <color indexed="64"/>
        </top>
      </border>
    </dxf>
    <dxf>
      <fill>
        <patternFill patternType="solid">
          <bgColor theme="4" tint="0.79998168889431442"/>
        </patternFill>
      </fill>
    </dxf>
    <dxf>
      <fill>
        <patternFill patternType="solid">
          <bgColor theme="4" tint="0.79998168889431442"/>
        </patternFill>
      </fill>
    </dxf>
    <dxf>
      <border>
        <left style="medium">
          <color indexed="64"/>
        </left>
        <top style="medium">
          <color indexed="64"/>
        </top>
      </border>
    </dxf>
    <dxf>
      <border>
        <left style="medium">
          <color indexed="64"/>
        </left>
        <top style="medium">
          <color indexed="64"/>
        </top>
      </border>
    </dxf>
    <dxf>
      <font>
        <color auto="1"/>
      </font>
    </dxf>
    <dxf>
      <font>
        <color auto="1"/>
      </font>
    </dxf>
    <dxf>
      <font>
        <color auto="1"/>
      </font>
    </dxf>
    <dxf>
      <font>
        <color auto="1"/>
      </font>
    </dxf>
    <dxf>
      <font>
        <color auto="1"/>
      </font>
    </dxf>
    <dxf>
      <font>
        <color auto="1"/>
      </font>
    </dxf>
    <dxf>
      <font>
        <color auto="1"/>
      </font>
    </dxf>
    <dxf>
      <font>
        <color auto="1"/>
      </font>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sz val="11"/>
      </font>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top style="medium">
          <color indexed="64"/>
        </top>
      </border>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8"/>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alignment horizontal="cent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ill>
        <patternFill>
          <bgColor auto="1"/>
        </patternFill>
      </fill>
    </dxf>
    <dxf>
      <border>
        <top style="medium">
          <color indexed="64"/>
        </top>
      </border>
    </dxf>
    <dxf>
      <border>
        <top style="medium">
          <color indexed="64"/>
        </top>
      </border>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3" formatCode="_-* #,##0_-;\-* #,##0_-;_-* &quot;-&quot;_-;_-@_-"/>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font>
        <b/>
      </font>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FFFFE5"/>
      <color rgb="FFE1FFFF"/>
      <color rgb="FF66FF66"/>
      <color rgb="FFC5FFC5"/>
      <color rgb="FF66FFFF"/>
      <color rgb="FF99FF99"/>
      <color rgb="FFCCFFFF"/>
      <color rgb="FFFFCC66"/>
      <color rgb="FFFF99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pivotCacheDefinition" Target="pivotCache/pivotCacheDefinition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[Plan-de-Mejoramiento-Institucional-30092025.xlsx]RESUMEN TOTAL PMI!TablaDinámica1</c:name>
    <c:fmtId val="2"/>
  </c:pivotSource>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s-CO"/>
              <a:t>% HALLAZGOS POR ENTE DE CONTROL </a:t>
            </a:r>
          </a:p>
        </c:rich>
      </c:tx>
      <c:layout>
        <c:manualLayout>
          <c:xMode val="edge"/>
          <c:yMode val="edge"/>
          <c:x val="0.11168519782840104"/>
          <c:y val="7.5796815957951125E-2"/>
        </c:manualLayout>
      </c:layout>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4385066513963654"/>
              <c:y val="-0.22822259893588287"/>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9808822500499079E-2"/>
              <c:y val="7.5027912492230481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1858087409467656E-2"/>
              <c:y val="8.1643618498941029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60000"/>
              <a:lumOff val="40000"/>
            </a:schemeClr>
          </a:solidFill>
          <a:ln w="25400">
            <a:solidFill>
              <a:schemeClr val="lt1"/>
            </a:solidFill>
          </a:ln>
          <a:effectLst/>
          <a:sp3d contourW="25400">
            <a:contourClr>
              <a:schemeClr val="lt1"/>
            </a:contourClr>
          </a:sp3d>
        </c:spPr>
        <c:dLbl>
          <c:idx val="0"/>
          <c:layout>
            <c:manualLayout>
              <c:x val="-0.13724583947614341"/>
              <c:y val="4.7677521765484995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'RESUMEN TOTAL PMI'!$D$5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611-4B9D-AD1F-417BCA1AA3D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611-4B9D-AD1F-417BCA1AA3D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611-4B9D-AD1F-417BCA1AA3D9}"/>
              </c:ext>
            </c:extLst>
          </c:dPt>
          <c:cat>
            <c:strRef>
              <c:f>'RESUMEN TOTAL PMI'!$C$6:$C$9</c:f>
              <c:strCache>
                <c:ptCount val="3"/>
                <c:pt idx="0">
                  <c:v>CGR</c:v>
                </c:pt>
                <c:pt idx="1">
                  <c:v>ITRC</c:v>
                </c:pt>
                <c:pt idx="2">
                  <c:v>OCI</c:v>
                </c:pt>
              </c:strCache>
            </c:strRef>
          </c:cat>
          <c:val>
            <c:numRef>
              <c:f>'RESUMEN TOTAL PMI'!$D$6:$D$9</c:f>
              <c:numCache>
                <c:formatCode>General</c:formatCode>
                <c:ptCount val="3"/>
                <c:pt idx="0">
                  <c:v>132</c:v>
                </c:pt>
                <c:pt idx="1">
                  <c:v>253</c:v>
                </c:pt>
                <c:pt idx="2">
                  <c:v>109</c:v>
                </c:pt>
              </c:numCache>
            </c:numRef>
          </c:val>
          <c:extLst>
            <c:ext xmlns:c16="http://schemas.microsoft.com/office/drawing/2014/chart" uri="{C3380CC4-5D6E-409C-BE32-E72D297353CC}">
              <c16:uniqueId val="{00000006-72E2-421D-B071-1804151329CE}"/>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4144219039498114"/>
          <c:y val="0.38644918097675252"/>
          <c:w val="0.11596329395478838"/>
          <c:h val="0.2039049335306676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[Plan-de-Mejoramiento-Institucional-30092025.xlsx]RESUMEN TOTAL PMI!TablaDinámica2</c:name>
    <c:fmtId val="7"/>
  </c:pivotSource>
  <c:chart>
    <c:title>
      <c:tx>
        <c:rich>
          <a:bodyPr rot="0" vert="horz"/>
          <a:lstStyle/>
          <a:p>
            <a:pPr>
              <a:defRPr/>
            </a:pPr>
            <a:r>
              <a:rPr lang="en-US"/>
              <a:t>HALLAZGOS POR DIRECCIÓN DE GESTIÓN</a:t>
            </a:r>
          </a:p>
        </c:rich>
      </c:tx>
      <c:layout>
        <c:manualLayout>
          <c:xMode val="edge"/>
          <c:yMode val="edge"/>
          <c:x val="0.31933712780361156"/>
          <c:y val="3.1703951436446651E-2"/>
        </c:manualLayout>
      </c:layout>
      <c:overlay val="0"/>
      <c:spPr>
        <a:noFill/>
        <a:ln>
          <a:noFill/>
        </a:ln>
        <a:effectLst/>
      </c:spPr>
    </c:title>
    <c:autoTitleDeleted val="0"/>
    <c:pivotFmts>
      <c:pivotFmt>
        <c:idx val="0"/>
        <c:spPr>
          <a:solidFill>
            <a:schemeClr val="accent1"/>
          </a:solidFill>
          <a:ln>
            <a:noFill/>
          </a:ln>
          <a:effectLst/>
          <a:sp3d/>
        </c:spPr>
        <c:marker>
          <c:symbol val="none"/>
        </c:marker>
        <c:dLbl>
          <c:idx val="0"/>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40000"/>
              <a:lumOff val="60000"/>
            </a:schemeClr>
          </a:solidFill>
          <a:ln>
            <a:noFill/>
          </a:ln>
          <a:effectLst/>
          <a:sp3d/>
        </c:spPr>
        <c:dLbl>
          <c:idx val="0"/>
          <c:layout>
            <c:manualLayout>
              <c:x val="6.1196104362005316E-3"/>
              <c:y val="-1.7468240812569903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40000"/>
              <a:lumOff val="60000"/>
            </a:schemeClr>
          </a:solidFill>
          <a:ln>
            <a:noFill/>
          </a:ln>
          <a:effectLst/>
          <a:sp3d/>
        </c:spPr>
        <c:dLbl>
          <c:idx val="0"/>
          <c:layout>
            <c:manualLayout>
              <c:x val="0"/>
              <c:y val="-1.9963703785794176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
        <c:spPr>
          <a:solidFill>
            <a:schemeClr val="bg1">
              <a:lumMod val="75000"/>
            </a:schemeClr>
          </a:solidFill>
          <a:ln>
            <a:noFill/>
          </a:ln>
          <a:effectLst/>
          <a:sp3d/>
        </c:spPr>
        <c:dLbl>
          <c:idx val="0"/>
          <c:layout>
            <c:manualLayout>
              <c:x val="1.5299026090501329E-3"/>
              <c:y val="-1.99637037857941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a:sp3d/>
        </c:spPr>
        <c:dLbl>
          <c:idx val="0"/>
          <c:layout>
            <c:manualLayout>
              <c:x val="7.6495130452505517E-3"/>
              <c:y val="-2.4954629732242811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a:sp3d/>
        </c:spPr>
        <c:dLbl>
          <c:idx val="0"/>
          <c:layout>
            <c:manualLayout>
              <c:x val="4.5897078271503987E-3"/>
              <c:y val="-1.7468240812569948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40000"/>
              <a:lumOff val="60000"/>
            </a:schemeClr>
          </a:solidFill>
          <a:ln>
            <a:noFill/>
          </a:ln>
          <a:effectLst/>
          <a:sp3d/>
        </c:spPr>
        <c:dLbl>
          <c:idx val="0"/>
          <c:layout>
            <c:manualLayout>
              <c:x val="1.5299026090501329E-3"/>
              <c:y val="-2.4954629732242717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CFF"/>
          </a:solidFill>
          <a:ln>
            <a:noFill/>
          </a:ln>
          <a:effectLst/>
          <a:sp3d/>
        </c:spPr>
        <c:dLbl>
          <c:idx val="0"/>
          <c:layout>
            <c:manualLayout>
              <c:x val="4.5897078271503987E-3"/>
              <c:y val="-2.9945555678691171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
        <c:spPr>
          <a:solidFill>
            <a:schemeClr val="accent1"/>
          </a:solidFill>
          <a:ln>
            <a:noFill/>
          </a:ln>
          <a:effectLst/>
          <a:sp3d/>
        </c:spPr>
        <c:dLbl>
          <c:idx val="0"/>
          <c:layout>
            <c:manualLayout>
              <c:x val="1.0158313139543799E-2"/>
              <c:y val="-1.750796129736159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'RESUMEN TOTAL PMI'!$G$7</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'RESUMEN TOTAL PMI'!$F$8:$F$16</c:f>
              <c:strCache>
                <c:ptCount val="8"/>
                <c:pt idx="0">
                  <c:v>ADUANAS</c:v>
                </c:pt>
                <c:pt idx="1">
                  <c:v>CORPORATIVA</c:v>
                </c:pt>
                <c:pt idx="2">
                  <c:v>FISCALIZACIÓN</c:v>
                </c:pt>
                <c:pt idx="3">
                  <c:v>IMPUESTOS</c:v>
                </c:pt>
                <c:pt idx="4">
                  <c:v>INNOVACIÓN Y TECNOLOGÍA</c:v>
                </c:pt>
                <c:pt idx="5">
                  <c:v>JURÍDICA</c:v>
                </c:pt>
                <c:pt idx="6">
                  <c:v>ESTRATÉGICA Y  DE ANALÍTICA</c:v>
                </c:pt>
                <c:pt idx="7">
                  <c:v>POLFA</c:v>
                </c:pt>
              </c:strCache>
            </c:strRef>
          </c:cat>
          <c:val>
            <c:numRef>
              <c:f>'RESUMEN TOTAL PMI'!$G$8:$G$16</c:f>
              <c:numCache>
                <c:formatCode>General</c:formatCode>
                <c:ptCount val="8"/>
                <c:pt idx="0">
                  <c:v>113</c:v>
                </c:pt>
                <c:pt idx="1">
                  <c:v>59</c:v>
                </c:pt>
                <c:pt idx="2">
                  <c:v>68</c:v>
                </c:pt>
                <c:pt idx="3">
                  <c:v>216</c:v>
                </c:pt>
                <c:pt idx="4">
                  <c:v>21</c:v>
                </c:pt>
                <c:pt idx="5">
                  <c:v>5</c:v>
                </c:pt>
                <c:pt idx="6">
                  <c:v>4</c:v>
                </c:pt>
                <c:pt idx="7">
                  <c:v>8</c:v>
                </c:pt>
              </c:numCache>
            </c:numRef>
          </c:val>
          <c:extLst>
            <c:ext xmlns:c16="http://schemas.microsoft.com/office/drawing/2014/chart" uri="{C3380CC4-5D6E-409C-BE32-E72D297353CC}">
              <c16:uniqueId val="{00000000-5391-4106-84C1-9967294A89F0}"/>
            </c:ext>
          </c:extLst>
        </c:ser>
        <c:dLbls>
          <c:showLegendKey val="0"/>
          <c:showVal val="1"/>
          <c:showCatName val="0"/>
          <c:showSerName val="0"/>
          <c:showPercent val="0"/>
          <c:showBubbleSize val="0"/>
        </c:dLbls>
        <c:gapWidth val="150"/>
        <c:shape val="box"/>
        <c:axId val="133253088"/>
        <c:axId val="459505840"/>
        <c:axId val="0"/>
      </c:bar3DChart>
      <c:catAx>
        <c:axId val="133253088"/>
        <c:scaling>
          <c:orientation val="minMax"/>
        </c:scaling>
        <c:delete val="0"/>
        <c:axPos val="b"/>
        <c:title>
          <c:tx>
            <c:rich>
              <a:bodyPr rot="0" vert="horz"/>
              <a:lstStyle/>
              <a:p>
                <a:pPr>
                  <a:defRPr sz="1100"/>
                </a:pPr>
                <a:r>
                  <a:rPr lang="es-CO" sz="1100"/>
                  <a:t>DIRECCIÓN DE GESTIÓN</a:t>
                </a:r>
              </a:p>
            </c:rich>
          </c:tx>
          <c:overlay val="0"/>
          <c:spPr>
            <a:noFill/>
            <a:ln>
              <a:noFill/>
            </a:ln>
            <a:effectLst/>
          </c:spPr>
        </c:title>
        <c:numFmt formatCode="General" sourceLinked="1"/>
        <c:majorTickMark val="out"/>
        <c:minorTickMark val="none"/>
        <c:tickLblPos val="nextTo"/>
        <c:spPr>
          <a:noFill/>
          <a:ln>
            <a:noFill/>
          </a:ln>
          <a:effectLst/>
        </c:spPr>
        <c:txPr>
          <a:bodyPr rot="-60000000" vert="horz"/>
          <a:lstStyle/>
          <a:p>
            <a:pPr>
              <a:defRPr sz="900"/>
            </a:pPr>
            <a:endParaRPr lang="es-CO"/>
          </a:p>
        </c:txPr>
        <c:crossAx val="459505840"/>
        <c:crosses val="autoZero"/>
        <c:auto val="1"/>
        <c:lblAlgn val="ctr"/>
        <c:lblOffset val="100"/>
        <c:noMultiLvlLbl val="0"/>
      </c:catAx>
      <c:valAx>
        <c:axId val="45950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s-CO"/>
                  <a:t>TOTAL HALLAZGOS</a:t>
                </a:r>
              </a:p>
            </c:rich>
          </c:tx>
          <c:overlay val="0"/>
          <c:spPr>
            <a:noFill/>
            <a:ln>
              <a:noFill/>
            </a:ln>
            <a:effectLst/>
          </c:spPr>
        </c:title>
        <c:numFmt formatCode="General" sourceLinked="1"/>
        <c:majorTickMark val="out"/>
        <c:minorTickMark val="none"/>
        <c:tickLblPos val="nextTo"/>
        <c:spPr>
          <a:noFill/>
          <a:ln>
            <a:noFill/>
          </a:ln>
          <a:effectLst/>
        </c:spPr>
        <c:txPr>
          <a:bodyPr rot="-60000000" vert="horz"/>
          <a:lstStyle/>
          <a:p>
            <a:pPr>
              <a:defRPr/>
            </a:pPr>
            <a:endParaRPr lang="es-CO"/>
          </a:p>
        </c:txPr>
        <c:crossAx val="133253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[Plan-de-Mejoramiento-Institucional-30092025.xlsx]RESUMEN TOTAL PMI!TablaDinámica6</c:name>
    <c:fmtId val="2"/>
  </c:pivotSource>
  <c:chart>
    <c:title>
      <c:tx>
        <c:rich>
          <a:bodyPr rot="0" spcFirstLastPara="1" vertOverflow="ellipsis" vert="horz" wrap="square" anchor="ctr" anchorCtr="1"/>
          <a:lstStyle/>
          <a:p>
            <a:pPr algn="ctr" rtl="0">
              <a:def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rPr>
              <a:t>% DE ACTIVIDADES POR ENTE DE CONTROL</a:t>
            </a:r>
          </a:p>
        </c:rich>
      </c:tx>
      <c:layout>
        <c:manualLayout>
          <c:xMode val="edge"/>
          <c:yMode val="edge"/>
          <c:x val="0.13773170140180116"/>
          <c:y val="7.6932271054762011E-2"/>
        </c:manualLayout>
      </c:layout>
      <c:overlay val="0"/>
      <c:spPr>
        <a:noFill/>
        <a:ln>
          <a:noFill/>
        </a:ln>
        <a:effectLst/>
      </c:spPr>
      <c:txPr>
        <a:bodyPr rot="0" spcFirstLastPara="1" vertOverflow="ellipsis" vert="horz" wrap="square" anchor="ctr" anchorCtr="1"/>
        <a:lstStyle/>
        <a:p>
          <a:pPr algn="ctr" rtl="0">
            <a:def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549360267698002"/>
              <c:y val="-0.2164251813055186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0953060645155668E-2"/>
              <c:y val="8.4545295111216195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9863700302349269E-3"/>
              <c:y val="7.1130506690200521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40000"/>
              <a:lumOff val="60000"/>
            </a:schemeClr>
          </a:solidFill>
          <a:ln w="25400">
            <a:solidFill>
              <a:schemeClr val="lt1"/>
            </a:solidFill>
          </a:ln>
          <a:effectLst/>
          <a:sp3d contourW="25400">
            <a:contourClr>
              <a:schemeClr val="lt1"/>
            </a:contourClr>
          </a:sp3d>
        </c:spPr>
        <c:dLbl>
          <c:idx val="0"/>
          <c:layout>
            <c:manualLayout>
              <c:x val="-0.16051868302921576"/>
              <c:y val="3.4126618099020469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942438976225028E-2"/>
          <c:y val="0.25658899706381433"/>
          <c:w val="0.72026938236773919"/>
          <c:h val="0.70213941022317838"/>
        </c:manualLayout>
      </c:layout>
      <c:pie3DChart>
        <c:varyColors val="1"/>
        <c:ser>
          <c:idx val="0"/>
          <c:order val="0"/>
          <c:tx>
            <c:strRef>
              <c:f>'RESUMEN TOTAL PMI'!$D$34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345-4E41-8BE3-D98E1093B8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345-4E41-8BE3-D98E1093B8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345-4E41-8BE3-D98E1093B89D}"/>
              </c:ext>
            </c:extLst>
          </c:dPt>
          <c:cat>
            <c:strRef>
              <c:f>'RESUMEN TOTAL PMI'!$C$35:$C$38</c:f>
              <c:strCache>
                <c:ptCount val="3"/>
                <c:pt idx="0">
                  <c:v>CGR</c:v>
                </c:pt>
                <c:pt idx="1">
                  <c:v>OCI</c:v>
                </c:pt>
                <c:pt idx="2">
                  <c:v>ITRC</c:v>
                </c:pt>
              </c:strCache>
            </c:strRef>
          </c:cat>
          <c:val>
            <c:numRef>
              <c:f>'RESUMEN TOTAL PMI'!$D$35:$D$38</c:f>
              <c:numCache>
                <c:formatCode>General</c:formatCode>
                <c:ptCount val="3"/>
                <c:pt idx="0">
                  <c:v>1179</c:v>
                </c:pt>
                <c:pt idx="1">
                  <c:v>570</c:v>
                </c:pt>
                <c:pt idx="2">
                  <c:v>969</c:v>
                </c:pt>
              </c:numCache>
            </c:numRef>
          </c:val>
          <c:extLst>
            <c:ext xmlns:c16="http://schemas.microsoft.com/office/drawing/2014/chart" uri="{C3380CC4-5D6E-409C-BE32-E72D297353CC}">
              <c16:uniqueId val="{00000009-C26C-4313-8D0E-0A82781F9F61}"/>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0711681676340763"/>
          <c:y val="0.42688982392257829"/>
          <c:w val="0.11624067391505942"/>
          <c:h val="0.2266266040122899"/>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[Plan-de-Mejoramiento-Institucional-30092025.xlsx]RESUMEN TOTAL PMI!TablaDinámica8</c:name>
    <c:fmtId val="0"/>
  </c:pivotSource>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solidFill>
                  <a:schemeClr val="tx1"/>
                </a:solidFill>
              </a:rPr>
              <a:t>DIRECCIÓN DE GESTIÓN </a:t>
            </a:r>
          </a:p>
        </c:rich>
      </c:tx>
      <c:layout>
        <c:manualLayout>
          <c:xMode val="edge"/>
          <c:yMode val="edge"/>
          <c:x val="0.23884674971756667"/>
          <c:y val="8.97561569013861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solidFill>
              <a:schemeClr val="accent2">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355670453418645E-2"/>
          <c:y val="0.21966048823831372"/>
          <c:w val="0.89662831882399108"/>
          <c:h val="0.53191338887835427"/>
        </c:manualLayout>
      </c:layout>
      <c:barChart>
        <c:barDir val="col"/>
        <c:grouping val="clustered"/>
        <c:varyColors val="0"/>
        <c:ser>
          <c:idx val="0"/>
          <c:order val="0"/>
          <c:tx>
            <c:strRef>
              <c:f>'RESUMEN TOTAL PMI'!$D$45</c:f>
              <c:strCache>
                <c:ptCount val="1"/>
                <c:pt idx="0">
                  <c:v>Total</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Pt>
            <c:idx val="0"/>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1-1442-4484-9649-068CE143C7F3}"/>
              </c:ext>
            </c:extLst>
          </c:dPt>
          <c:dPt>
            <c:idx val="1"/>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2-1442-4484-9649-068CE143C7F3}"/>
              </c:ext>
            </c:extLst>
          </c:dPt>
          <c:dPt>
            <c:idx val="2"/>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3-1442-4484-9649-068CE143C7F3}"/>
              </c:ext>
            </c:extLst>
          </c:dPt>
          <c:dPt>
            <c:idx val="3"/>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4-1442-4484-9649-068CE143C7F3}"/>
              </c:ext>
            </c:extLst>
          </c:dPt>
          <c:dPt>
            <c:idx val="4"/>
            <c:invertIfNegative val="0"/>
            <c:bubble3D val="0"/>
            <c:extLst>
              <c:ext xmlns:c16="http://schemas.microsoft.com/office/drawing/2014/chart" uri="{C3380CC4-5D6E-409C-BE32-E72D297353CC}">
                <c16:uniqueId val="{00000009-703D-424D-9419-7E2461F8D0FF}"/>
              </c:ext>
            </c:extLst>
          </c:dPt>
          <c:dPt>
            <c:idx val="5"/>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B-703D-424D-9419-7E2461F8D0FF}"/>
              </c:ext>
            </c:extLst>
          </c:dPt>
          <c:dPt>
            <c:idx val="6"/>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D-703D-424D-9419-7E2461F8D0FF}"/>
              </c:ext>
            </c:extLst>
          </c:dPt>
          <c:dPt>
            <c:idx val="7"/>
            <c:invertIfNegative val="0"/>
            <c:bubble3D val="0"/>
            <c:extLst>
              <c:ext xmlns:c16="http://schemas.microsoft.com/office/drawing/2014/chart" uri="{C3380CC4-5D6E-409C-BE32-E72D297353CC}">
                <c16:uniqueId val="{0000000F-703D-424D-9419-7E2461F8D0FF}"/>
              </c:ext>
            </c:extLst>
          </c:dPt>
          <c:dPt>
            <c:idx val="8"/>
            <c:invertIfNegative val="0"/>
            <c:bubble3D val="0"/>
            <c:extLst>
              <c:ext xmlns:c16="http://schemas.microsoft.com/office/drawing/2014/chart" uri="{C3380CC4-5D6E-409C-BE32-E72D297353CC}">
                <c16:uniqueId val="{00000010-B134-4F1F-AD3B-AADA1D3ED6BF}"/>
              </c:ext>
            </c:extLst>
          </c:dPt>
          <c:dPt>
            <c:idx val="9"/>
            <c:invertIfNegative val="0"/>
            <c:bubble3D val="0"/>
            <c:extLst>
              <c:ext xmlns:c16="http://schemas.microsoft.com/office/drawing/2014/chart" uri="{C3380CC4-5D6E-409C-BE32-E72D297353CC}">
                <c16:uniqueId val="{00000011-703D-424D-9419-7E2461F8D0FF}"/>
              </c:ext>
            </c:extLst>
          </c:dPt>
          <c:dPt>
            <c:idx val="10"/>
            <c:invertIfNegative val="0"/>
            <c:bubble3D val="0"/>
            <c:extLst>
              <c:ext xmlns:c16="http://schemas.microsoft.com/office/drawing/2014/chart" uri="{C3380CC4-5D6E-409C-BE32-E72D297353CC}">
                <c16:uniqueId val="{00000013-703D-424D-9419-7E2461F8D0F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42-4484-9649-068CE143C7F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42-4484-9649-068CE143C7F3}"/>
                </c:ext>
              </c:extLst>
            </c:dLbl>
            <c:dLbl>
              <c:idx val="2"/>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42-4484-9649-068CE143C7F3}"/>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84-9649-068CE143C7F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D-424D-9419-7E2461F8D0F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3D-424D-9419-7E2461F8D0FF}"/>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'RESUMEN TOTAL PMI'!$C$46:$C$56</c:f>
              <c:multiLvlStrCache>
                <c:ptCount val="7"/>
                <c:lvl>
                  <c:pt idx="0">
                    <c:v>CUMPLIDA</c:v>
                  </c:pt>
                  <c:pt idx="1">
                    <c:v>PROCESO</c:v>
                  </c:pt>
                  <c:pt idx="2">
                    <c:v>CUMPLIDA</c:v>
                  </c:pt>
                  <c:pt idx="3">
                    <c:v>PROCESO</c:v>
                  </c:pt>
                  <c:pt idx="4">
                    <c:v>INCUMPLIDA</c:v>
                  </c:pt>
                  <c:pt idx="5">
                    <c:v>CUMPLIDA</c:v>
                  </c:pt>
                  <c:pt idx="6">
                    <c:v>PROCESO</c:v>
                  </c:pt>
                </c:lvl>
                <c:lvl>
                  <c:pt idx="0">
                    <c:v>CGR</c:v>
                  </c:pt>
                  <c:pt idx="2">
                    <c:v>ITRC</c:v>
                  </c:pt>
                  <c:pt idx="5">
                    <c:v>OCI</c:v>
                  </c:pt>
                </c:lvl>
              </c:multiLvlStrCache>
            </c:multiLvlStrRef>
          </c:cat>
          <c:val>
            <c:numRef>
              <c:f>'RESUMEN TOTAL PMI'!$D$46:$D$56</c:f>
              <c:numCache>
                <c:formatCode>General</c:formatCode>
                <c:ptCount val="7"/>
                <c:pt idx="0">
                  <c:v>825</c:v>
                </c:pt>
                <c:pt idx="1">
                  <c:v>354</c:v>
                </c:pt>
                <c:pt idx="2">
                  <c:v>704</c:v>
                </c:pt>
                <c:pt idx="3">
                  <c:v>264</c:v>
                </c:pt>
                <c:pt idx="4">
                  <c:v>1</c:v>
                </c:pt>
                <c:pt idx="5">
                  <c:v>215</c:v>
                </c:pt>
                <c:pt idx="6">
                  <c:v>355</c:v>
                </c:pt>
              </c:numCache>
            </c:numRef>
          </c:val>
          <c:extLst>
            <c:ext xmlns:c16="http://schemas.microsoft.com/office/drawing/2014/chart" uri="{C3380CC4-5D6E-409C-BE32-E72D297353CC}">
              <c16:uniqueId val="{00000000-1442-4484-9649-068CE143C7F3}"/>
            </c:ext>
          </c:extLst>
        </c:ser>
        <c:dLbls>
          <c:showLegendKey val="0"/>
          <c:showVal val="0"/>
          <c:showCatName val="0"/>
          <c:showSerName val="0"/>
          <c:showPercent val="0"/>
          <c:showBubbleSize val="0"/>
        </c:dLbls>
        <c:gapWidth val="215"/>
        <c:overlap val="26"/>
        <c:axId val="1606327663"/>
        <c:axId val="1769622479"/>
      </c:barChart>
      <c:catAx>
        <c:axId val="1606327663"/>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solidFill>
                      <a:schemeClr val="tx1"/>
                    </a:solidFill>
                  </a:rPr>
                  <a:t>ENTE DE CONTROL</a:t>
                </a:r>
              </a:p>
            </c:rich>
          </c:tx>
          <c:layout>
            <c:manualLayout>
              <c:xMode val="edge"/>
              <c:yMode val="edge"/>
              <c:x val="0.32143308550899186"/>
              <c:y val="0.912271317025497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low"/>
        <c:spPr>
          <a:solidFill>
            <a:schemeClr val="bg1"/>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769622479"/>
        <c:crosses val="autoZero"/>
        <c:auto val="1"/>
        <c:lblAlgn val="ctr"/>
        <c:lblOffset val="100"/>
        <c:noMultiLvlLbl val="0"/>
      </c:catAx>
      <c:valAx>
        <c:axId val="1769622479"/>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t>N°  ACTIVIDADES</a:t>
                </a:r>
              </a:p>
            </c:rich>
          </c:tx>
          <c:layout>
            <c:manualLayout>
              <c:xMode val="edge"/>
              <c:yMode val="edge"/>
              <c:x val="9.009007730863626E-3"/>
              <c:y val="0.371851193776818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06327663"/>
        <c:crossesAt val="1"/>
        <c:crossBetween val="between"/>
      </c:valAx>
      <c:dTable>
        <c:showHorzBorder val="1"/>
        <c:showVertBorder val="1"/>
        <c:showOutline val="1"/>
        <c:showKeys val="0"/>
        <c:spPr>
          <a:noFill/>
          <a:ln w="19050" cap="flat" cmpd="sng" algn="ctr">
            <a:solidFill>
              <a:schemeClr val="accent1">
                <a:lumMod val="7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a:softEdge rad="12700"/>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[Plan-de-Mejoramiento-Institucional-30092025.xlsx]RESUMEN TOTAL PMI!TablaDinámica10</c:name>
    <c:fmtId val="0"/>
  </c:pivotSource>
  <c:chart>
    <c:title>
      <c:tx>
        <c:rich>
          <a:bodyPr rot="0" spcFirstLastPara="1" vertOverflow="ellipsis" vert="horz" wrap="square" anchor="ctr" anchorCtr="1"/>
          <a:lstStyle/>
          <a:p>
            <a:pPr>
              <a:defRPr sz="126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HALLAZGOS POR DIRECCIÓN DE GESTIÓN</a:t>
            </a:r>
            <a:endParaRPr lang="es-CO"/>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8"/>
        <c:dLbl>
          <c:idx val="0"/>
          <c:spPr>
            <a:solidFill>
              <a:schemeClr val="lt1"/>
            </a:solidFill>
            <a:ln>
              <a:solidFill>
                <a:schemeClr val="accent1"/>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3.082871965843834E-2"/>
                  <c:h val="4.2330713401864666E-2"/>
                </c:manualLayout>
              </c15:layout>
            </c:ext>
          </c:extLst>
        </c:dLbl>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2"/>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4"/>
        <c:spPr>
          <a:solidFill>
            <a:schemeClr val="accent5">
              <a:lumMod val="60000"/>
              <a:lumOff val="40000"/>
            </a:schemeClr>
          </a:solidFill>
          <a:ln>
            <a:noFill/>
          </a:ln>
          <a:effectLst/>
        </c:spPr>
        <c:dLbl>
          <c:idx val="0"/>
          <c:layout>
            <c:manualLayout>
              <c:x val="1.8040368624688721E-16"/>
              <c:y val="-6.8351032244106952E-3"/>
            </c:manualLayout>
          </c:layout>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5346205226931126E-2"/>
          <c:y val="9.0143354024077818E-2"/>
          <c:w val="0.7977878338397093"/>
          <c:h val="0.70832862861261814"/>
        </c:manualLayout>
      </c:layout>
      <c:barChart>
        <c:barDir val="col"/>
        <c:grouping val="stacked"/>
        <c:varyColors val="0"/>
        <c:ser>
          <c:idx val="0"/>
          <c:order val="0"/>
          <c:tx>
            <c:strRef>
              <c:f>'RESUMEN TOTAL PMI'!$AE$3:$AE$4</c:f>
              <c:strCache>
                <c:ptCount val="1"/>
                <c:pt idx="0">
                  <c:v>AGN</c:v>
                </c:pt>
              </c:strCache>
            </c:strRef>
          </c:tx>
          <c:spPr>
            <a:solidFill>
              <a:schemeClr val="accent1"/>
            </a:solidFill>
            <a:ln>
              <a:noFill/>
            </a:ln>
            <a:effectLst/>
          </c:spPr>
          <c:invertIfNegative val="0"/>
          <c:cat>
            <c:strRef>
              <c:f>'RESUMEN TOTAL PMI'!$AD$5</c:f>
              <c:strCache>
                <c:ptCount val="1"/>
                <c:pt idx="0">
                  <c:v>CORPORATIVA</c:v>
                </c:pt>
              </c:strCache>
            </c:strRef>
          </c:cat>
          <c:val>
            <c:numRef>
              <c:f>'RESUMEN TOTAL PMI'!$AE$5</c:f>
              <c:numCache>
                <c:formatCode>General</c:formatCode>
                <c:ptCount val="1"/>
                <c:pt idx="0">
                  <c:v>8</c:v>
                </c:pt>
              </c:numCache>
            </c:numRef>
          </c:val>
          <c:extLst>
            <c:ext xmlns:c16="http://schemas.microsoft.com/office/drawing/2014/chart" uri="{C3380CC4-5D6E-409C-BE32-E72D297353CC}">
              <c16:uniqueId val="{00000001-9A02-4179-8B06-B1E4C87C1009}"/>
            </c:ext>
          </c:extLst>
        </c:ser>
        <c:ser>
          <c:idx val="1"/>
          <c:order val="1"/>
          <c:tx>
            <c:strRef>
              <c:f>'RESUMEN TOTAL PMI'!$AF$3:$AF$4</c:f>
              <c:strCache>
                <c:ptCount val="1"/>
                <c:pt idx="0">
                  <c:v>Total</c:v>
                </c:pt>
              </c:strCache>
            </c:strRef>
          </c:tx>
          <c:spPr>
            <a:solidFill>
              <a:schemeClr val="accent2"/>
            </a:solidFill>
            <a:ln>
              <a:noFill/>
            </a:ln>
            <a:effectLst/>
          </c:spPr>
          <c:invertIfNegative val="0"/>
          <c:cat>
            <c:strRef>
              <c:f>'RESUMEN TOTAL PMI'!$AD$5</c:f>
              <c:strCache>
                <c:ptCount val="1"/>
                <c:pt idx="0">
                  <c:v>CORPORATIVA</c:v>
                </c:pt>
              </c:strCache>
            </c:strRef>
          </c:cat>
          <c:val>
            <c:numRef>
              <c:f>'RESUMEN TOTAL PMI'!$AF$5</c:f>
              <c:numCache>
                <c:formatCode>General</c:formatCode>
                <c:ptCount val="1"/>
                <c:pt idx="0">
                  <c:v>8</c:v>
                </c:pt>
              </c:numCache>
            </c:numRef>
          </c:val>
          <c:extLst>
            <c:ext xmlns:c16="http://schemas.microsoft.com/office/drawing/2014/chart" uri="{C3380CC4-5D6E-409C-BE32-E72D297353CC}">
              <c16:uniqueId val="{00000002-9A02-4179-8B06-B1E4C87C1009}"/>
            </c:ext>
          </c:extLst>
        </c:ser>
        <c:dLbls>
          <c:showLegendKey val="0"/>
          <c:showVal val="0"/>
          <c:showCatName val="0"/>
          <c:showSerName val="0"/>
          <c:showPercent val="0"/>
          <c:showBubbleSize val="0"/>
        </c:dLbls>
        <c:gapWidth val="219"/>
        <c:overlap val="100"/>
        <c:axId val="686679776"/>
        <c:axId val="1191924048"/>
      </c:barChart>
      <c:catAx>
        <c:axId val="68667977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s-CO"/>
                  <a:t>DIRECCIÓN DE GESTIÓN</a:t>
                </a:r>
              </a:p>
            </c:rich>
          </c:tx>
          <c:layout>
            <c:manualLayout>
              <c:xMode val="edge"/>
              <c:yMode val="edge"/>
              <c:x val="0.41518200682669448"/>
              <c:y val="0.9156712578910555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191924048"/>
        <c:crosses val="autoZero"/>
        <c:auto val="1"/>
        <c:lblAlgn val="ctr"/>
        <c:lblOffset val="100"/>
        <c:noMultiLvlLbl val="0"/>
      </c:catAx>
      <c:valAx>
        <c:axId val="119192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s-CO"/>
                  <a:t>TOTAL HALLAZGOS</a:t>
                </a:r>
              </a:p>
              <a:p>
                <a:pPr algn="ctr" rtl="0">
                  <a:defRPr/>
                </a:pPr>
                <a:endParaRPr lang="es-CO"/>
              </a:p>
            </c:rich>
          </c:tx>
          <c:overlay val="0"/>
          <c:spPr>
            <a:noFill/>
            <a:ln>
              <a:noFill/>
            </a:ln>
            <a:effectLst/>
          </c:spPr>
          <c:txPr>
            <a:bodyPr rot="-5400000" spcFirstLastPara="1" vertOverflow="ellipsis" vert="horz" wrap="square" anchor="ctr" anchorCtr="1"/>
            <a:lstStyle/>
            <a:p>
              <a:pPr algn="ctr" rtl="0">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686679776"/>
        <c:crosses val="autoZero"/>
        <c:crossBetween val="between"/>
        <c:majorUnit val="10"/>
      </c:valAx>
      <c:spPr>
        <a:noFill/>
        <a:ln>
          <a:noFill/>
        </a:ln>
        <a:effectLst/>
      </c:spPr>
    </c:plotArea>
    <c:legend>
      <c:legendPos val="r"/>
      <c:layout>
        <c:manualLayout>
          <c:xMode val="edge"/>
          <c:yMode val="edge"/>
          <c:x val="0.88327133477994246"/>
          <c:y val="0.37940175727333758"/>
          <c:w val="3.4029473510544049E-2"/>
          <c:h val="0.2246925207900928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05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3133</xdr:colOff>
      <xdr:row>0</xdr:row>
      <xdr:rowOff>173925</xdr:rowOff>
    </xdr:from>
    <xdr:to>
      <xdr:col>17</xdr:col>
      <xdr:colOff>639535</xdr:colOff>
      <xdr:row>21</xdr:row>
      <xdr:rowOff>185470</xdr:rowOff>
    </xdr:to>
    <xdr:graphicFrame macro="">
      <xdr:nvGraphicFramePr>
        <xdr:cNvPr id="2" name="Gráfico 1">
          <a:extLst>
            <a:ext uri="{FF2B5EF4-FFF2-40B4-BE49-F238E27FC236}">
              <a16:creationId xmlns:a16="http://schemas.microsoft.com/office/drawing/2014/main" id="{364BD0A3-99DA-4C46-982C-9356BF14C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25647</xdr:colOff>
      <xdr:row>0</xdr:row>
      <xdr:rowOff>174831</xdr:rowOff>
    </xdr:from>
    <xdr:to>
      <xdr:col>28</xdr:col>
      <xdr:colOff>3074307</xdr:colOff>
      <xdr:row>21</xdr:row>
      <xdr:rowOff>188686</xdr:rowOff>
    </xdr:to>
    <xdr:graphicFrame macro="">
      <xdr:nvGraphicFramePr>
        <xdr:cNvPr id="3" name="Gráfico 2">
          <a:extLst>
            <a:ext uri="{FF2B5EF4-FFF2-40B4-BE49-F238E27FC236}">
              <a16:creationId xmlns:a16="http://schemas.microsoft.com/office/drawing/2014/main" id="{C170596F-2038-47F2-A01F-7981A4FCA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15877</xdr:colOff>
      <xdr:row>23</xdr:row>
      <xdr:rowOff>152811</xdr:rowOff>
    </xdr:from>
    <xdr:to>
      <xdr:col>17</xdr:col>
      <xdr:colOff>625928</xdr:colOff>
      <xdr:row>44</xdr:row>
      <xdr:rowOff>136071</xdr:rowOff>
    </xdr:to>
    <xdr:graphicFrame macro="">
      <xdr:nvGraphicFramePr>
        <xdr:cNvPr id="4" name="Gráfico 3">
          <a:extLst>
            <a:ext uri="{FF2B5EF4-FFF2-40B4-BE49-F238E27FC236}">
              <a16:creationId xmlns:a16="http://schemas.microsoft.com/office/drawing/2014/main" id="{FA6BF57C-3E7C-4491-BA77-72AF21072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16990</xdr:colOff>
      <xdr:row>51</xdr:row>
      <xdr:rowOff>4576</xdr:rowOff>
    </xdr:from>
    <xdr:to>
      <xdr:col>18</xdr:col>
      <xdr:colOff>258535</xdr:colOff>
      <xdr:row>72</xdr:row>
      <xdr:rowOff>108858</xdr:rowOff>
    </xdr:to>
    <xdr:graphicFrame macro="">
      <xdr:nvGraphicFramePr>
        <xdr:cNvPr id="5" name="Gráfico 4">
          <a:extLst>
            <a:ext uri="{FF2B5EF4-FFF2-40B4-BE49-F238E27FC236}">
              <a16:creationId xmlns:a16="http://schemas.microsoft.com/office/drawing/2014/main" id="{7796FF48-F2A1-4485-95A6-158331717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3275466</xdr:colOff>
      <xdr:row>13</xdr:row>
      <xdr:rowOff>16669</xdr:rowOff>
    </xdr:from>
    <xdr:to>
      <xdr:col>48</xdr:col>
      <xdr:colOff>201385</xdr:colOff>
      <xdr:row>38</xdr:row>
      <xdr:rowOff>171789</xdr:rowOff>
    </xdr:to>
    <xdr:graphicFrame macro="">
      <xdr:nvGraphicFramePr>
        <xdr:cNvPr id="11" name="Gráfico 10">
          <a:extLst>
            <a:ext uri="{FF2B5EF4-FFF2-40B4-BE49-F238E27FC236}">
              <a16:creationId xmlns:a16="http://schemas.microsoft.com/office/drawing/2014/main" id="{23300215-4C79-49D0-8AB5-539672DA4B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0.55024</cdr:x>
      <cdr:y>0.04735</cdr:y>
    </cdr:from>
    <cdr:to>
      <cdr:x>0.86693</cdr:x>
      <cdr:y>0.16684</cdr:y>
    </cdr:to>
    <cdr:sp macro="" textlink="">
      <cdr:nvSpPr>
        <cdr:cNvPr id="2" name="CuadroTexto 1">
          <a:extLst xmlns:a="http://schemas.openxmlformats.org/drawingml/2006/main">
            <a:ext uri="{FF2B5EF4-FFF2-40B4-BE49-F238E27FC236}">
              <a16:creationId xmlns:a16="http://schemas.microsoft.com/office/drawing/2014/main" id="{1624F660-34F6-4EC4-8D05-0B1C764ACE14}"/>
            </a:ext>
          </a:extLst>
        </cdr:cNvPr>
        <cdr:cNvSpPr txBox="1"/>
      </cdr:nvSpPr>
      <cdr:spPr>
        <a:xfrm xmlns:a="http://schemas.openxmlformats.org/drawingml/2006/main">
          <a:off x="4444792" y="199531"/>
          <a:ext cx="2558143" cy="503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0.52213</cdr:x>
      <cdr:y>0.08289</cdr:y>
    </cdr:from>
    <cdr:to>
      <cdr:x>0.8523</cdr:x>
      <cdr:y>0.16362</cdr:y>
    </cdr:to>
    <cdr:sp macro="" textlink="'RESUMEN TOTAL PMI'!$D$43">
      <cdr:nvSpPr>
        <cdr:cNvPr id="3" name="CuadroTexto 2">
          <a:extLst xmlns:a="http://schemas.openxmlformats.org/drawingml/2006/main">
            <a:ext uri="{FF2B5EF4-FFF2-40B4-BE49-F238E27FC236}">
              <a16:creationId xmlns:a16="http://schemas.microsoft.com/office/drawing/2014/main" id="{21436C7A-B949-425A-9342-62C7720BB761}"/>
            </a:ext>
          </a:extLst>
        </cdr:cNvPr>
        <cdr:cNvSpPr txBox="1"/>
      </cdr:nvSpPr>
      <cdr:spPr>
        <a:xfrm xmlns:a="http://schemas.openxmlformats.org/drawingml/2006/main">
          <a:off x="3877435" y="350401"/>
          <a:ext cx="2451807" cy="3412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A6DC23E-4331-4075-BE30-B3562F4910D8}" type="TxLink">
            <a:rPr lang="en-US" sz="1400" b="0" i="0" u="none" strike="noStrike">
              <a:solidFill>
                <a:srgbClr val="000000"/>
              </a:solidFill>
              <a:latin typeface="Arial" panose="020B0604020202020204" pitchFamily="34" charset="0"/>
              <a:cs typeface="Arial" panose="020B0604020202020204" pitchFamily="34" charset="0"/>
            </a:rPr>
            <a:pPr/>
            <a:t>(Todas)</a:t>
          </a:fld>
          <a:endParaRPr lang="es-CO"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0.4434</cdr:x>
      <cdr:y>0.3915</cdr:y>
    </cdr:from>
    <cdr:to>
      <cdr:x>0.5566</cdr:x>
      <cdr:y>0.6085</cdr:y>
    </cdr:to>
    <cdr:sp macro="" textlink="">
      <cdr:nvSpPr>
        <cdr:cNvPr id="4" name="CuadroTexto 3">
          <a:extLst xmlns:a="http://schemas.openxmlformats.org/drawingml/2006/main">
            <a:ext uri="{FF2B5EF4-FFF2-40B4-BE49-F238E27FC236}">
              <a16:creationId xmlns:a16="http://schemas.microsoft.com/office/drawing/2014/main" id="{593BCA70-91C6-4E80-9C28-0454B8AFAB8C}"/>
            </a:ext>
          </a:extLst>
        </cdr:cNvPr>
        <cdr:cNvSpPr txBox="1"/>
      </cdr:nvSpPr>
      <cdr:spPr>
        <a:xfrm xmlns:a="http://schemas.openxmlformats.org/drawingml/2006/main">
          <a:off x="3581749" y="164961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0.4896</cdr:x>
      <cdr:y>0.46071</cdr:y>
    </cdr:from>
    <cdr:to>
      <cdr:x>0.6028</cdr:x>
      <cdr:y>0.67771</cdr:y>
    </cdr:to>
    <cdr:sp macro="" textlink="">
      <cdr:nvSpPr>
        <cdr:cNvPr id="5" name="CuadroTexto 4">
          <a:extLst xmlns:a="http://schemas.openxmlformats.org/drawingml/2006/main">
            <a:ext uri="{FF2B5EF4-FFF2-40B4-BE49-F238E27FC236}">
              <a16:creationId xmlns:a16="http://schemas.microsoft.com/office/drawing/2014/main" id="{8E16E157-D92A-451B-9CCC-AEE3D7C841D9}"/>
            </a:ext>
          </a:extLst>
        </cdr:cNvPr>
        <cdr:cNvSpPr txBox="1"/>
      </cdr:nvSpPr>
      <cdr:spPr>
        <a:xfrm xmlns:a="http://schemas.openxmlformats.org/drawingml/2006/main">
          <a:off x="3954935" y="194124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0.73553</cdr:x>
      <cdr:y>0.07965</cdr:y>
    </cdr:from>
    <cdr:to>
      <cdr:x>0.84873</cdr:x>
      <cdr:y>0.29666</cdr:y>
    </cdr:to>
    <cdr:sp macro="" textlink="">
      <cdr:nvSpPr>
        <cdr:cNvPr id="6" name="CuadroTexto 5">
          <a:extLst xmlns:a="http://schemas.openxmlformats.org/drawingml/2006/main">
            <a:ext uri="{FF2B5EF4-FFF2-40B4-BE49-F238E27FC236}">
              <a16:creationId xmlns:a16="http://schemas.microsoft.com/office/drawing/2014/main" id="{8493A105-9C60-49D8-BAEF-D79A790EA6DA}"/>
            </a:ext>
          </a:extLst>
        </cdr:cNvPr>
        <cdr:cNvSpPr txBox="1"/>
      </cdr:nvSpPr>
      <cdr:spPr>
        <a:xfrm xmlns:a="http://schemas.openxmlformats.org/drawingml/2006/main">
          <a:off x="5941577" y="33560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1004455</xdr:colOff>
      <xdr:row>0</xdr:row>
      <xdr:rowOff>69272</xdr:rowOff>
    </xdr:from>
    <xdr:to>
      <xdr:col>0</xdr:col>
      <xdr:colOff>2205125</xdr:colOff>
      <xdr:row>2</xdr:row>
      <xdr:rowOff>269851</xdr:rowOff>
    </xdr:to>
    <xdr:pic>
      <xdr:nvPicPr>
        <xdr:cNvPr id="3" name="Imagen 2">
          <a:extLst>
            <a:ext uri="{FF2B5EF4-FFF2-40B4-BE49-F238E27FC236}">
              <a16:creationId xmlns:a16="http://schemas.microsoft.com/office/drawing/2014/main" id="{2F027CC7-8F68-4FF3-B956-ED5DFEB040DA}"/>
            </a:ext>
          </a:extLst>
        </xdr:cNvPr>
        <xdr:cNvPicPr>
          <a:picLocks noChangeAspect="1"/>
        </xdr:cNvPicPr>
      </xdr:nvPicPr>
      <xdr:blipFill>
        <a:blip xmlns:r="http://schemas.openxmlformats.org/officeDocument/2006/relationships" r:embed="rId1"/>
        <a:stretch>
          <a:fillRect/>
        </a:stretch>
      </xdr:blipFill>
      <xdr:spPr>
        <a:xfrm>
          <a:off x="1004455" y="69272"/>
          <a:ext cx="1194955" cy="1108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99060</xdr:colOff>
      <xdr:row>0</xdr:row>
      <xdr:rowOff>49405</xdr:rowOff>
    </xdr:from>
    <xdr:ext cx="1521871" cy="471462"/>
    <xdr:pic>
      <xdr:nvPicPr>
        <xdr:cNvPr id="3" name="Imagen 2" descr="Icono&#10;&#10;Descripción generada automáticamente">
          <a:extLst>
            <a:ext uri="{FF2B5EF4-FFF2-40B4-BE49-F238E27FC236}">
              <a16:creationId xmlns:a16="http://schemas.microsoft.com/office/drawing/2014/main" id="{8595ACF8-6240-4A67-B322-335E08914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 y="49405"/>
          <a:ext cx="1524000" cy="48106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25400</xdr:rowOff>
    </xdr:from>
    <xdr:to>
      <xdr:col>2</xdr:col>
      <xdr:colOff>33752</xdr:colOff>
      <xdr:row>2</xdr:row>
      <xdr:rowOff>148705</xdr:rowOff>
    </xdr:to>
    <xdr:pic>
      <xdr:nvPicPr>
        <xdr:cNvPr id="4" name="Imagen 3">
          <a:extLst>
            <a:ext uri="{FF2B5EF4-FFF2-40B4-BE49-F238E27FC236}">
              <a16:creationId xmlns:a16="http://schemas.microsoft.com/office/drawing/2014/main" id="{80791AC8-D615-4391-8292-F258BA8B1C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25400"/>
          <a:ext cx="2709255" cy="4890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0</xdr:row>
      <xdr:rowOff>186565</xdr:rowOff>
    </xdr:from>
    <xdr:to>
      <xdr:col>1</xdr:col>
      <xdr:colOff>1520825</xdr:colOff>
      <xdr:row>3</xdr:row>
      <xdr:rowOff>94225</xdr:rowOff>
    </xdr:to>
    <xdr:pic>
      <xdr:nvPicPr>
        <xdr:cNvPr id="3" name="Imagen 2" descr="Icono&#10;&#10;Descripción generada automáticamente">
          <a:extLst>
            <a:ext uri="{FF2B5EF4-FFF2-40B4-BE49-F238E27FC236}">
              <a16:creationId xmlns:a16="http://schemas.microsoft.com/office/drawing/2014/main" id="{F5104D71-F704-4007-B1D9-0F1D30CBE9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86565"/>
          <a:ext cx="1524000" cy="4353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710045</xdr:colOff>
      <xdr:row>0</xdr:row>
      <xdr:rowOff>17319</xdr:rowOff>
    </xdr:from>
    <xdr:to>
      <xdr:col>1</xdr:col>
      <xdr:colOff>606136</xdr:colOff>
      <xdr:row>2</xdr:row>
      <xdr:rowOff>537245</xdr:rowOff>
    </xdr:to>
    <xdr:pic>
      <xdr:nvPicPr>
        <xdr:cNvPr id="3" name="Imagen 2">
          <a:extLst>
            <a:ext uri="{FF2B5EF4-FFF2-40B4-BE49-F238E27FC236}">
              <a16:creationId xmlns:a16="http://schemas.microsoft.com/office/drawing/2014/main" id="{7925E381-7397-4BC6-9871-3C0FE7CAF579}"/>
            </a:ext>
          </a:extLst>
        </xdr:cNvPr>
        <xdr:cNvPicPr>
          <a:picLocks noChangeAspect="1"/>
        </xdr:cNvPicPr>
      </xdr:nvPicPr>
      <xdr:blipFill>
        <a:blip xmlns:r="http://schemas.openxmlformats.org/officeDocument/2006/relationships" r:embed="rId1"/>
        <a:stretch>
          <a:fillRect/>
        </a:stretch>
      </xdr:blipFill>
      <xdr:spPr>
        <a:xfrm>
          <a:off x="710045" y="17319"/>
          <a:ext cx="1194955" cy="1108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16_07_25%20Seguimiento%20CGR%20-%20STORM\CGR_DGA.xlsx" TargetMode="External"/><Relationship Id="rId1" Type="http://schemas.openxmlformats.org/officeDocument/2006/relationships/externalLinkPath" Target="file:///D:\16_07_25%20Seguimiento%20CGR%20-%20STORM\CGR_DG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16_07_25%20Seguimiento%20CGR%20-%20STORM\CGR_DGC.xlsx" TargetMode="External"/><Relationship Id="rId1" Type="http://schemas.openxmlformats.org/officeDocument/2006/relationships/externalLinkPath" Target="file:///D:\16_07_25%20Seguimiento%20CGR%20-%20STORM\CGR_DGC.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16_07_25%20Seguimiento%20CGR%20-%20STORM\Plan-de-Mejoramiento-Institucional-14072025_CGR.xlsx" TargetMode="External"/><Relationship Id="rId1" Type="http://schemas.openxmlformats.org/officeDocument/2006/relationships/externalLinkPath" Target="file:///D:\16_07_25%20Seguimiento%20CGR%20-%20STORM\Plan-de-Mejoramiento-Institucional-14072025_CG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16_07_25%20Seguimiento%20CGR%20-%20STORM\CGR_DGIT.xlsx" TargetMode="External"/><Relationship Id="rId1" Type="http://schemas.openxmlformats.org/officeDocument/2006/relationships/externalLinkPath" Target="file:///D:\16_07_25%20Seguimiento%20CGR%20-%20STORM\CGR_DGIT.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16_07_25%20Seguimiento%20CGR%20-%20STORM\CGR_DGI.xlsx" TargetMode="External"/><Relationship Id="rId1" Type="http://schemas.openxmlformats.org/officeDocument/2006/relationships/externalLinkPath" Target="file:///D:\16_07_25%20Seguimiento%20CGR%20-%20STORM\CGR_DGI.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F.xlsx" TargetMode="External"/><Relationship Id="rId1" Type="http://schemas.openxmlformats.org/officeDocument/2006/relationships/externalLinkPath" Target="https://diancolombia.sharepoint.com/sites/diannetpruebas/DIAN/OFCINT/Despacho/Despacho/Planes-de-Mejoramiento/OCI_DGF.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IT.xlsx" TargetMode="External"/><Relationship Id="rId1" Type="http://schemas.openxmlformats.org/officeDocument/2006/relationships/externalLinkPath" Target="https://diancolombia.sharepoint.com/sites/diannetpruebas/DIAN/OFCINT/Despacho/Despacho/Planes-de-Mejoramiento/OCI_DGIT.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I.xlsx" TargetMode="External"/><Relationship Id="rId1" Type="http://schemas.openxmlformats.org/officeDocument/2006/relationships/externalLinkPath" Target="https://diancolombia.sharepoint.com/sites/diannetpruebas/DIAN/OFCINT/Despacho/Despacho/Planes-de-Mejoramiento/OCI_DGI.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C.xlsx" TargetMode="External"/><Relationship Id="rId1" Type="http://schemas.openxmlformats.org/officeDocument/2006/relationships/externalLinkPath" Target="https://diancolombia.sharepoint.com/sites/diannetpruebas/DIAN/OFCINT/Despacho/Despacho/Planes-de-Mejoramiento/OCI_D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45657</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refreshError="1"/>
      <sheetData sheetId="1" refreshError="1"/>
      <sheetData sheetId="2" refreshError="1"/>
      <sheetData sheetId="3" refreshError="1">
        <row r="6">
          <cell r="P6">
            <v>45657</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refreshError="1"/>
      <sheetData sheetId="1" refreshError="1"/>
      <sheetData sheetId="2" refreshError="1"/>
      <sheetData sheetId="3" refreshError="1">
        <row r="6">
          <cell r="P6">
            <v>45657</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refreshError="1"/>
      <sheetData sheetId="1" refreshError="1"/>
      <sheetData sheetId="2" refreshError="1"/>
      <sheetData sheetId="3" refreshError="1">
        <row r="6">
          <cell r="P6">
            <v>45657</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refreshError="1"/>
      <sheetData sheetId="1" refreshError="1"/>
      <sheetData sheetId="2" refreshError="1"/>
      <sheetData sheetId="3" refreshError="1">
        <row r="6">
          <cell r="P6">
            <v>45657</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yda Malena Imbacuan Chaguezac" id="{78397535-08AD-4999-A467-09FD54F5118D}" userId="S::aimbacuanc@dian.gov.co::75edb9eb-4c77-403a-aa83-88f65978aa66"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https://diancolombia.sharepoint.com/sites/diannetpruebas/DIAN/OFCINT/Despacho/Despacho/Planes-de-Mejoramiento/20_11_24%20Reformulaciones%20CGR%20-%20OCI%20-%20Revisi&#243;n%20conjunta%20CAI%20-%20Despacho/20_11_24%20Reformulaciones%20CGR%20-%20OCI%20-%20Revisi&#243;n%20conjunta%20CAI%20-%20Despacho/30_11_24%20Retiros_Formalizados/Plan-de-Mejoramiento-Institucional-05122024.xlsx?0DB25B98" TargetMode="External"/><Relationship Id="rId2" Type="http://schemas.openxmlformats.org/officeDocument/2006/relationships/externalLinkPath" Target="file:///\\0DB25B98\Plan-de-Mejoramiento-Institucional-0512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224.645631134263" createdVersion="6" refreshedVersion="6" minRefreshableVersion="3" recordCount="13" xr:uid="{3FA5ADF4-7807-419A-A13B-6AB61019676F}">
  <cacheSource type="worksheet">
    <worksheetSource ref="A9:E9" sheet="PMI" r:id="rId2"/>
  </cacheSource>
  <cacheFields count="5">
    <cacheField name="DIRECCIÓN/_x000a_OFICINA" numFmtId="0">
      <sharedItems count="7">
        <s v="CORPORATIVA"/>
        <s v="ESTRATÉGICA Y  DE ANALÍTICA" u="1"/>
        <s v="IMPUESTOS" u="1"/>
        <s v="FISCALIZACIÓN" u="1"/>
        <s v="JURÍDICA" u="1"/>
        <s v="ADUANAS" u="1"/>
        <s v="INNOVACIÓN Y TECNOLOGÍA" u="1"/>
      </sharedItems>
    </cacheField>
    <cacheField name="ENTE DE CONTROL" numFmtId="0">
      <sharedItems count="5">
        <s v="AGN"/>
        <s v="ITRC" u="1"/>
        <s v="OCI" u="1"/>
        <s v="CGR" u="1"/>
        <s v="Total" f="1"/>
      </sharedItems>
    </cacheField>
    <cacheField name="AUDITORIA/_x000a_INSPECCIÓN" numFmtId="0">
      <sharedItems containsBlank="1"/>
    </cacheField>
    <cacheField name="CÓDIGO DELHALLAZGO/_x000a_OBSERVACIÓN/ITEM" numFmtId="0">
      <sharedItems containsString="0" containsBlank="1" containsNumber="1" minValue="2.1" maxValue="6"/>
    </cacheField>
    <cacheField name="DESCRIPCIÓN DEL HALLAZGO/OBSERVACIÓN/ITEM" numFmtId="0">
      <sharedItems containsBlank="1" longText="1"/>
    </cacheField>
  </cacheFields>
  <calculatedItems count="1">
    <calculatedItem formula="'ENTE DE CONTROL'[AGN]+'ENTE DE CONTROL'[CGR]+'ENTE DE CONTROL'[ITRC]+'ENTE DE CONTROL'[OCI]">
      <pivotArea cacheIndex="1" outline="0" fieldPosition="0">
        <references count="1">
          <reference field="1" count="1">
            <x v="4"/>
          </reference>
        </references>
      </pivotArea>
    </calculatedItem>
  </calculatedItem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930.693091666668" createdVersion="8" refreshedVersion="8" minRefreshableVersion="3" recordCount="2718" xr:uid="{89D8C640-BA19-4625-89E7-6D58E4ABE4FF}">
  <cacheSource type="worksheet">
    <worksheetSource ref="A9:Q2727" sheet="PMI"/>
  </cacheSource>
  <cacheFields count="17">
    <cacheField name="DIRECCIÓN/_x000a_OFICINA" numFmtId="0">
      <sharedItems count="8">
        <s v="ADUANAS"/>
        <s v="CORPORATIVA"/>
        <s v="INNOVACIÓN Y TECNOLOGÍA"/>
        <s v="IMPUESTOS"/>
        <s v="FISCALIZACIÓN"/>
        <s v="ESTRATÉGICA Y  DE ANALÍTICA"/>
        <s v="JURÍDICA"/>
        <s v="POLFA"/>
      </sharedItems>
    </cacheField>
    <cacheField name="ENTE DE CONTROL" numFmtId="0">
      <sharedItems count="3">
        <s v="CGR"/>
        <s v="ITRC"/>
        <s v="OCI"/>
      </sharedItems>
    </cacheField>
    <cacheField name="AUDITORIA/_x000a_INSPECCIÓN" numFmtId="0">
      <sharedItems containsBlank="1" longText="1"/>
    </cacheField>
    <cacheField name="CÓDIGO DELHALLAZGO/_x000a_OBSERVACIÓN/INDICIO" numFmtId="0">
      <sharedItems containsBlank="1"/>
    </cacheField>
    <cacheField name="DESCRIPCIÓN DEL HALLAZGO/OBSERVACIÓN/INDICIO" numFmtId="0">
      <sharedItems containsBlank="1" longText="1"/>
    </cacheField>
    <cacheField name="CAUSA  DEL HALLAZGO/OBSERVACIÓN/INDICIO" numFmtId="0">
      <sharedItems containsBlank="1" longText="1"/>
    </cacheField>
    <cacheField name="ACCIÓN DE MEJORA" numFmtId="0">
      <sharedItems containsBlank="1" longText="1"/>
    </cacheField>
    <cacheField name="DESCRIPCIÓN DE ACTIVIDADES" numFmtId="0">
      <sharedItems containsBlank="1" longText="1"/>
    </cacheField>
    <cacheField name="UNIDAD DE MEDIDA DE ACTIVIDADES" numFmtId="0">
      <sharedItems containsBlank="1" longText="1"/>
    </cacheField>
    <cacheField name="CANTIDAD UNIDAD DE MEDIDA DE ACTIVIDADES" numFmtId="0">
      <sharedItems containsMixedTypes="1" containsNumber="1" minValue="0.05" maxValue="20021334751"/>
    </cacheField>
    <cacheField name="FECHA INICIO ACTIVIDADES" numFmtId="0">
      <sharedItems containsSemiMixedTypes="0" containsNonDate="0" containsDate="1" containsString="0" minDate="2015-03-01T00:00:00" maxDate="2029-04-02T00:00:00"/>
    </cacheField>
    <cacheField name="FECHA TERMINACIÓN ACTIVIDADES" numFmtId="0">
      <sharedItems containsSemiMixedTypes="0" containsNonDate="0" containsDate="1" containsString="0" minDate="2015-09-30T00:00:00" maxDate="2030-01-01T00:00:00"/>
    </cacheField>
    <cacheField name="PLAZO EN SEMANAS ACTIVIDADES" numFmtId="1">
      <sharedItems containsSemiMixedTypes="0" containsString="0" containsNumber="1" minValue="-0.14285714285714285" maxValue="391"/>
    </cacheField>
    <cacheField name="AVANCE FÍSICO EJECUCIÓN ACTIVIDADES" numFmtId="0">
      <sharedItems containsSemiMixedTypes="0" containsString="0" containsNumber="1" minValue="0" maxValue="789"/>
    </cacheField>
    <cacheField name="ÁREA(S) RESPONSABLE(S) " numFmtId="0">
      <sharedItems containsBlank="1" longText="1"/>
    </cacheField>
    <cacheField name="% AVANCE DE EJECUCIÓN ACTIVIDADES" numFmtId="10">
      <sharedItems containsSemiMixedTypes="0" containsString="0" containsNumber="1" minValue="0" maxValue="1"/>
    </cacheField>
    <cacheField name="ESTADO DE CUMPLIMIENTO" numFmtId="0">
      <sharedItems count="3">
        <s v="CUMPLIDA"/>
        <s v="PROCESO"/>
        <s v="IN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s v="Visita de Inspección y Vigilancia Archivo general de la Nación _x000a_H 1"/>
    <n v="2.1"/>
    <s v="La DIAN, presuntamente incumple lo establecido en el artículo 2.8.2.5.6. del Decreto 1080 de 2015, al no contar con una política de gestión documental actualizada conforme al Plan Estratégico Actual de la entidad y en atención a los componentes descritos en la norma."/>
  </r>
  <r>
    <x v="0"/>
    <x v="0"/>
    <s v="Visita de Inspección y Vigilancia Archivo general de la Nación _x000a_H 2"/>
    <n v="2.2000000000000002"/>
    <s v="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
  </r>
  <r>
    <x v="0"/>
    <x v="0"/>
    <s v="Visita de Inspección y Vigilancia Archivo general de la Nación _x000a_H 3"/>
    <n v="2.2999999999999998"/>
    <s v="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
  </r>
  <r>
    <x v="0"/>
    <x v="0"/>
    <s v="Visita de Inspección y Vigilancia Archivo general de la Nación _x000a_H 4"/>
    <n v="2.5"/>
    <s v="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
  </r>
  <r>
    <x v="0"/>
    <x v="0"/>
    <m/>
    <m/>
    <m/>
  </r>
  <r>
    <x v="0"/>
    <x v="0"/>
    <m/>
    <m/>
    <m/>
  </r>
  <r>
    <x v="0"/>
    <x v="0"/>
    <s v="Visita de Inspección y Vigilancia Archivo general de la Nación _x000a_H 5"/>
    <n v="5.0999999999999996"/>
    <s v="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
  </r>
  <r>
    <x v="0"/>
    <x v="0"/>
    <m/>
    <m/>
    <m/>
  </r>
  <r>
    <x v="0"/>
    <x v="0"/>
    <m/>
    <m/>
    <m/>
  </r>
  <r>
    <x v="0"/>
    <x v="0"/>
    <s v="Visita de Inspección y Vigilancia Archivo general de la Nación _x000a_H 6"/>
    <n v="5.2"/>
    <s v="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_x000a__x000a_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
  </r>
  <r>
    <x v="0"/>
    <x v="0"/>
    <s v="Visita de Inspección y Vigilancia Archivo general de la Nación _x000a_H 7"/>
    <n v="5.4"/>
    <s v="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
  </r>
  <r>
    <x v="0"/>
    <x v="0"/>
    <s v="Visita de Inspección y Vigilancia Archivo general de la Nación _x000a_H 8"/>
    <n v="6"/>
    <s v="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
  </r>
  <r>
    <x v="0"/>
    <x v="0"/>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8">
  <r>
    <x v="0"/>
    <x v="0"/>
    <s v="H. 2 Aud Regular Vig. Primer semestre 2010 F. Recaudadora_x000a__x000a_AEF - Seguimiento PM 2014"/>
    <s v="22 02 001"/>
    <s v="DSA. BOGOTA._x000a_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_x000a_• Permite el acceso a los inspectores de aduanas (usuarios) a todos los depósitos habilitados y por ende a todas las declaraciones de importación seleccionadas para inspección aduanera documental o física, independiente del reparto asignado._x000a_• Permite realizar actuaciones (levante de mercancías, suspensiones, entre otras), independiente del reparto asignado._x000a_• Permite el acceso simultáneo con el mismo usuario desde diferentes terminales y ubicaciones._x000a_"/>
    <s v="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_x000a__x000a_"/>
    <s v="1. Poner en producción a Nivel Nacional la versión Unificada de SYGA"/>
    <s v="Finalizar las pruebas de aceptación de la versión unificada de SYGA a Nivel Nacional"/>
    <s v="Informe de finalización de pruebas"/>
    <n v="1"/>
    <d v="2016-04-01T00:00:00"/>
    <d v="2016-06-30T00:00:00"/>
    <n v="12.857142857142858"/>
    <n v="1"/>
    <s v="DGA_x000a_NC – Subproceso Operación Aduanera_x000a_Dirección de Gestión de Aduanas_x000a_Subdirección de Registro y Control Aduanero_x000a_Subdirección de Operación Aduanera _x000a__x000a_REFORMULADO_x000a_30042016_x000a_ACTUALIZADO_x000a_30112021"/>
    <n v="1"/>
    <x v="0"/>
  </r>
  <r>
    <x v="0"/>
    <x v="0"/>
    <m/>
    <m/>
    <m/>
    <m/>
    <m/>
    <s v="Realizar ajustes de incidencias reportadas por los usuarios con relación a las pruebas de la Versión Unificada de SYGA"/>
    <s v="Registro en JIRA de solución de incidencias reportadas por los usuarios"/>
    <n v="1"/>
    <d v="2016-04-01T00:00:00"/>
    <d v="2016-10-07T00:00:00"/>
    <n v="27"/>
    <n v="1"/>
    <s v="DGA_x000a_NC- Subproceso Innovación y Tecnología_x000a_Dirección de Gestión de Innovación y Tecnología_x000a_Subdirección de Soluciones y Desarrollo_x000a__x000a_REFORMULADO_x000a_30042016_x000a_30092016_x000a_ACTUALIZADO_x000a_30112021"/>
    <n v="1"/>
    <x v="0"/>
  </r>
  <r>
    <x v="0"/>
    <x v="0"/>
    <m/>
    <m/>
    <m/>
    <m/>
    <m/>
    <s v="Reportar el 100% de las pruebas satisfactorias a la versión unificada de SYGA"/>
    <s v="Formato de Aceptación de pruebas"/>
    <n v="1"/>
    <d v="2016-10-10T00:00:00"/>
    <d v="2016-10-18T00:00:00"/>
    <n v="1.1428571428571428"/>
    <n v="1"/>
    <s v="DGA_x000a_NC – Subproceso Operación Aduanera_x000a_Dirección de Gestión de Aduanas_x000a_Subdirección de Operación Aduanera_x000a__x000a_REFORMULADO_x000a_30042016_x000a_30092016_x000a_ACTUALIZADO_x000a_30112021"/>
    <n v="1"/>
    <x v="0"/>
  </r>
  <r>
    <x v="0"/>
    <x v="0"/>
    <m/>
    <m/>
    <m/>
    <m/>
    <m/>
    <s v="Alistamiento de la Infraestructura necesarias para la salida a producción de SYGA"/>
    <s v="Infraestructura lista para poner en producción el sistema"/>
    <n v="1"/>
    <d v="2016-10-19T00:00:00"/>
    <d v="2016-11-09T00:00:00"/>
    <n v="3"/>
    <n v="1"/>
    <s v="DGA_x000a_NC- Subproceso Innovación y Tecnología_x000a_Dirección de Gestión de Innovación y Tecnología_x000a_Subdirección de Infraestructura Tecnologica y de Operaciones_x000a__x000a_REFORMULADO_x000a_30042016_x000a_30092016_x000a_ACTUALIZADO_x000a_30112021"/>
    <n v="1"/>
    <x v="0"/>
  </r>
  <r>
    <x v="0"/>
    <x v="0"/>
    <m/>
    <m/>
    <m/>
    <m/>
    <m/>
    <s v="Puesta en producción a Nivel Nacional de la versión unificada de SYGA"/>
    <s v="Sistema funcionando a Nivel Nacional"/>
    <n v="1"/>
    <d v="2016-11-10T00:00:00"/>
    <d v="2016-11-24T00:00:00"/>
    <n v="2"/>
    <n v="1"/>
    <s v="DGA_x000a_NC - Subproceso Innovación y Tecnología_x000a_Dirección de Gestión de Innovación y Tecnología_x000a_Subdirección de Soluciones y Desarrollo_x000a_Subdireccion de Infraestructura Tecnologica y de Operaciones_x000a__x000a_REFORMULADO_x000a_30042016_x000a_30092016_x000a_ACTUALIZADO_x000a_30112021"/>
    <n v="1"/>
    <x v="0"/>
  </r>
  <r>
    <x v="0"/>
    <x v="0"/>
    <m/>
    <m/>
    <m/>
    <m/>
    <m/>
    <s v="Estabilización del Sistema en producción"/>
    <s v="Sistema estabilizado"/>
    <n v="1"/>
    <d v="2016-11-25T00:00:00"/>
    <d v="2017-01-25T00:00:00"/>
    <n v="8.7142857142857135"/>
    <n v="1"/>
    <s v="DGA_x000a_NC - Subproceso Innovación y Tecnología_x000a_Dirección de Gestión de Innovación y Tecnología_x000a_Subdirección de Soluciones y Desarrollo_x000a__x000a_REFORMULADO_x000a_30042016_x000a_30092016_x000a_ACTUALIZADO_x000a_30112021"/>
    <n v="1"/>
    <x v="0"/>
  </r>
  <r>
    <x v="0"/>
    <x v="0"/>
    <m/>
    <m/>
    <m/>
    <m/>
    <s v="Definir Estrategia de Digitalización del Proyecto de Desaduanamiento. "/>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Iniciar el proyecto con la definición de  los requerimientos funcionales _x000a_"/>
    <s v="Definir los requerimientos funcionales "/>
    <s v="Documento de requerimientos funcionales V1"/>
    <n v="1"/>
    <d v="2024-06-01T00:00:00"/>
    <d v="2025-03-31T00:00:00"/>
    <n v="43.285714285714285"/>
    <n v="1"/>
    <s v="DGA_x000a_NC – Subproceso Operación Aduanera,_x000a_Dirección de Gestión de Aduanas_x000a_Subdirección de Operación Aduanera_x000a__x000a_"/>
    <n v="1"/>
    <x v="0"/>
  </r>
  <r>
    <x v="0"/>
    <x v="0"/>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0"/>
    <x v="0"/>
    <m/>
    <m/>
    <m/>
    <m/>
    <s v="Definir la priorización funcional de la implementación"/>
    <s v="Definir la priorización funcional de la implementación"/>
    <s v="Mapa de historias con la priorización funcional de la implementación V1"/>
    <n v="1"/>
    <d v="2024-06-01T00:00:00"/>
    <d v="2025-03-31T00:00:00"/>
    <n v="43.285714285714285"/>
    <n v="1"/>
    <s v="DGA_x000a_NC – Subproceso Operación Aduanera,_x000a_Dirección de Gestión de Aduanas_x000a_Subdirección de Operación Aduanera_x000a__x000a_"/>
    <n v="1"/>
    <x v="0"/>
  </r>
  <r>
    <x v="0"/>
    <x v="0"/>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0"/>
    <x v="0"/>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Iniciar el desarrollo de la solución tecnológica."/>
    <s v="Desarrollo de la solución"/>
    <s v="Informes de seguimiento"/>
    <n v="2"/>
    <d v="2025-04-01T00:00:00"/>
    <d v="2025-09-30T00:00:00"/>
    <n v="26"/>
    <n v="1"/>
    <s v="DGA_x000a_NC - Subproceso Innovación y Tecnología_x000a_Dirección de Gestión de Innovación y Tecnología_x000a_Subdirección de Innovación y Proyectos_x000a_Subdirección de Soluciones y Desarrollo. _x000a__x000a_REFORMULADO_x000a_30092016_x000a_30112021_x000a_20052022"/>
    <n v="0.5"/>
    <x v="1"/>
  </r>
  <r>
    <x v="0"/>
    <x v="0"/>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1"/>
  </r>
  <r>
    <x v="0"/>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 _x000a__x000a_NC – Subproceso Operación Aduanera_x000a_Dirección de Gestión de Aduanas_x000a_Subdirección de Operación Aduanera_x000a__x000a_REFORMULADO_x000a_30092016_x000a_30112021_x000a_20052022"/>
    <n v="0"/>
    <x v="1"/>
  </r>
  <r>
    <x v="0"/>
    <x v="0"/>
    <s v="32 Aud DS ADUANAS, Ipiales, Cartagena, Cucuta, Bogotá, B/ventura, Cali, Urabá Vig P.Semestre 2015"/>
    <s v="22 02 001"/>
    <s v="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
    <s v="sin causa"/>
    <s v="Definir Estrategia de Digitalización del Proyecto de Desaduanamiento. _x000a__x000a_NOTA: Reformulación elaborada por cambios normativos de acuerdo a  Decreto 1165 de Junio de 2019 que reemplaza-deroga el Decreto 390 de 2016."/>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6_x000a_30092019_x000a_ACTUALIZADO_x000a_30112021"/>
    <n v="1"/>
    <x v="0"/>
  </r>
  <r>
    <x v="0"/>
    <x v="0"/>
    <m/>
    <m/>
    <m/>
    <m/>
    <s v="Desarrollar o adquirir la solucion tecnologica del Proyecto de Desaduanamiento. _x000a__x000a_NOTA: Reformulación elaborada por cambios normativos de acuerdo a  Decreto 1165 de Junio de 2019 que reemplaza-deroga el Decreto 390 de 2016."/>
    <s v="1. Informe de avance del proceso de contratación."/>
    <s v="Informe de avance del proceso"/>
    <n v="1"/>
    <d v="2023-11-01T00:00:00"/>
    <d v="2024-07-31T00:00:00"/>
    <n v="39"/>
    <n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30092019_x000a_30112021_x000a_20052022"/>
    <n v="1"/>
    <x v="0"/>
  </r>
  <r>
    <x v="0"/>
    <x v="0"/>
    <m/>
    <m/>
    <m/>
    <m/>
    <s v="Iniciar el proyecto con la definición de  los requerimientos funcionales _x000a_"/>
    <s v="Definir los requerimientos funcionales "/>
    <s v="Documento de requerimientos funcionales V1"/>
    <n v="1"/>
    <d v="2024-06-01T00:00:00"/>
    <d v="2025-03-31T00:00:00"/>
    <n v="43.285714285714285"/>
    <n v="1"/>
    <s v="DGA_x000a_NC – Subproceso Operación Aduanera,_x000a_Dirección de Gestión de Aduanas_x000a_Subdirección de Operación Aduanera_x000a__x000a_"/>
    <n v="1"/>
    <x v="0"/>
  </r>
  <r>
    <x v="0"/>
    <x v="0"/>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0"/>
    <x v="0"/>
    <m/>
    <m/>
    <m/>
    <m/>
    <s v="Definir la priorización funcional de la implementación"/>
    <s v="Definir la priorización funcional de la implementación"/>
    <s v="Mapa de historias con la priorización funcional de la implementación V1"/>
    <n v="1"/>
    <d v="2024-06-01T00:00:00"/>
    <d v="2025-03-31T00:00:00"/>
    <n v="43.285714285714285"/>
    <n v="1"/>
    <s v="DGA_x000a_NC – Subproceso Operación Aduanera,_x000a_Dirección de Gestión de Aduanas_x000a_Subdirección de Operación Aduanera_x000a__x000a_"/>
    <n v="1"/>
    <x v="0"/>
  </r>
  <r>
    <x v="0"/>
    <x v="0"/>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0"/>
    <x v="0"/>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Iniciar el desarrollo de la solución tecnológica."/>
    <s v="Desarrollo de la solución"/>
    <s v="Informes de seguimiento"/>
    <n v="2"/>
    <d v="2025-04-01T00:00:00"/>
    <d v="2025-09-30T00:00:00"/>
    <n v="26"/>
    <n v="1"/>
    <s v="DGA_x000a_NC- Subproceso Innovación y Tecnología_x000a_Dirección de Gestión de Innovación y Tecnología_x000a_Subdirección de Innovación y Proyectos_x000a_Subdirección de Soluciones y Desarrollo_x000a__x000a_REFORMULADO_x000a_30092017_x000a_30092019_x000a_30112021_x000a_20052022"/>
    <n v="0.5"/>
    <x v="1"/>
  </r>
  <r>
    <x v="0"/>
    <x v="0"/>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1"/>
  </r>
  <r>
    <x v="0"/>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Operación Aduanera_x000a_Dirección de Gestión de Aduanas_x000a_Subdirección de Operación Aduanera_x000a__x000a_REFORMULADO_x000a_30092017_x000a_30092019_x000a_30112021_x000a_20052022"/>
    <n v="0"/>
    <x v="1"/>
  </r>
  <r>
    <x v="0"/>
    <x v="0"/>
    <m/>
    <m/>
    <m/>
    <m/>
    <s v="3.  Ejecutar el cronograma de definición funcional de los sistema de información para la operación aduanera que se deban ajustar o desarrollar en el marco del Decreto 390 de 2016, específicamente para el Transito Aduanero- Operaciones de Transporte."/>
    <s v="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NC – Subproceso Operación Aduanera_x000a_Dirección de Gestión de Aduanas_x000a_Subdirección de Operación Aduanera_x000a__x000a_REFORMULADO_x000a_30092016_x000a_ACTUALIZADO_x000a_30112021"/>
    <n v="1"/>
    <x v="0"/>
  </r>
  <r>
    <x v="0"/>
    <x v="0"/>
    <m/>
    <m/>
    <m/>
    <m/>
    <s v="4. Implementar dentro del Núcleo Básico -  Fase I del Servicio Informático Electrónico de TRANSITO Y OPERACIONES DE TRANSPORTE , las  funcionalidades que mitiguen los siguientes riegos:_x000a__x000a_- Operaciones realizadas manualmente_x000a_- Registro de operaciones de Tránsito en sistemas antiguo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 PR-SI-0148_Análisis de Requerimientos de los Sistemas de Información._x000a_ PR-SI-0149_Análisis y Diseño de los Sistemas de Información _x000a_ PR-SI-0150_Codificación de los Sistemas de Información_x000a_ PR-SI-0151_Ejecución de Pruebas de los Sistemas de Información_x000a_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0"/>
  </r>
  <r>
    <x v="0"/>
    <x v="0"/>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0"/>
  </r>
  <r>
    <x v="0"/>
    <x v="0"/>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
    <n v="1"/>
    <x v="0"/>
  </r>
  <r>
    <x v="0"/>
    <x v="0"/>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 _x000a_Subdirección de Operación Aduanera_x000a__x000a_REFORMULADO_x000a_30092017_x000a_30092018_x000a_30092019_x000a_30112021"/>
    <n v="1"/>
    <x v="0"/>
  </r>
  <r>
    <x v="0"/>
    <x v="0"/>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0"/>
  </r>
  <r>
    <x v="0"/>
    <x v="0"/>
    <s v="13 Aud Funcion Pagadora y Recaudadora Vig  2015"/>
    <s v="12 01 003"/>
    <s v="Hallazgo No. 13  Control de operaciones aduaneras_x000a_&quot;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quot;.  _x000a_"/>
    <s v="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
    <s v="1. Ejecutar el cronograma de definición funcional de los sistema de información para la operación aduanera que se deban ajustar o desarrollar en el marco del Decreto 390 de 2016, específicamente para el Transito Aduanero- Operaciones de Transporte."/>
    <s v="1. 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C – Subproceso Operación Aduanera_x000a_Dirección de Gestión de Aduanas_x000a_Subdirección de Operación Aduanera_x000a__x000a_REFORMULADO_x000a_30092016_x000a_ACTUALIZADO_x000a_30112021"/>
    <n v="1"/>
    <x v="0"/>
  </r>
  <r>
    <x v="0"/>
    <x v="0"/>
    <m/>
    <m/>
    <m/>
    <m/>
    <s v="2. Implementar dentro del Núcleo Básico - Fase I del Servicio Informático Electrónico de TRANSITO Y OPERACIONES DE TRANSPORTE , las  funcionalidades que mitiguen los siguientes riegos:_x000a__x000a_- Operaciones realizadas manualmente_x000a_- Interacción con sistemas antiguos_x000a_- Ausencia de registros y consultas que permitan realizar controle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0"/>
  </r>
  <r>
    <x v="0"/>
    <x v="0"/>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0"/>
  </r>
  <r>
    <x v="0"/>
    <x v="0"/>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_x000a_"/>
    <n v="1"/>
    <x v="0"/>
  </r>
  <r>
    <x v="0"/>
    <x v="0"/>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_x000a_Subdirección de Operación Aduanera_x000a__x000a_REFORMULADO_x000a_30092017_x000a_30092018_x000a_30092019_x000a_ACTUALIZADO_x000a_30112021"/>
    <n v="1"/>
    <x v="0"/>
  </r>
  <r>
    <x v="0"/>
    <x v="0"/>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0"/>
  </r>
  <r>
    <x v="0"/>
    <x v="0"/>
    <m/>
    <m/>
    <m/>
    <m/>
    <s v="Definir Estrategia de Digitalización del Proyecto de Desaduanamiento._x000a_"/>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9_x000a_ACTUALIZADO_x000a_30112021"/>
    <n v="1"/>
    <x v="0"/>
  </r>
  <r>
    <x v="0"/>
    <x v="0"/>
    <m/>
    <m/>
    <m/>
    <m/>
    <s v="Priorizar y detallar requermimientos Funcionales tecnologicos necesario para la solucion tecnologica  del Proyecto de Desaduanamiento._x000a_"/>
    <s v="Requerimientos Funcionales"/>
    <s v="Documento de requerimientos funcionales"/>
    <n v="1"/>
    <d v="2024-02-01T00:00:00"/>
    <d v="2024-10-31T00:00:00"/>
    <n v="39"/>
    <n v="1"/>
    <s v="DGA_x000a_NC – Subproceso Operación Aduanera_x000a_Dirección de Gestión de Aduanas_x000a_Subdirección de Operación Aduanera_x000a__x000a_REFORMULADO_x000a_30092019_x000a_ACTUALIZADO_x000a_30112021"/>
    <n v="1"/>
    <x v="0"/>
  </r>
  <r>
    <x v="0"/>
    <x v="0"/>
    <m/>
    <m/>
    <m/>
    <m/>
    <s v="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0"/>
    <x v="0"/>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0"/>
    <x v="0"/>
    <m/>
    <m/>
    <m/>
    <m/>
    <s v="Implantar la solucion tecnologica del Proyecto de Desaduanamiento._x000a_"/>
    <s v="1. Iniciar el desarrollo de la solución Tecnológica"/>
    <s v="Seguimiento a la implementación de la solución Tecnológica"/>
    <n v="1"/>
    <d v="2024-08-01T00:00:00"/>
    <d v="2029-12-31T00:00:00"/>
    <n v="282.57142857142856"/>
    <n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1"/>
    <x v="0"/>
  </r>
  <r>
    <x v="0"/>
    <x v="0"/>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1"/>
    <x v="0"/>
  </r>
  <r>
    <x v="0"/>
    <x v="0"/>
    <s v="5 Aud  Laboratorio de Aduanas con corte 30/06/2016"/>
    <s v="12 01 001"/>
    <s v="Hallazgo No.5 Análisis de muestras de Laboratorio_x000a_(…) para proteger a los consumidores de ingresos de mercancías peligrosas, proteger el medio ambiente, ayudar a combatir el terrorismo y la detección de importaciones ilegales._x000a_Adicionalmente, refleja deficiencia en los sistemas informáticos para la realización de estadísticas necesarias, para las mediciones totales de muestras analizadas y los ingresos generados, como resultados de dicha operación._x000a_"/>
    <s v="No existe norma interna vinculante para que todos los actores participen en este proceso y poder determinar los resultados de la gestión del laboratorio "/>
    <s v="Capacitar a las Direcciones Seccionales para la toma de muestras"/>
    <s v="Capacitar a través del Plan Institucional PIC 2017 a las principales Direcciones Seccionales de aduanas en la toma de muestras"/>
    <s v="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
    <n v="3"/>
    <d v="2017-01-01T00:00:00"/>
    <d v="2017-12-31T00:00:00"/>
    <n v="52"/>
    <n v="3"/>
    <s v="DGA_x000a_NC – Subproceso Operación Aduanera_x000a_Dirección de Gestión de Aduanas_x000a_Subdirección de Operación Aduanera_x000a_Subdirección Técnica Aduanera                         _x000a_Subdirección del Laboratorio Aduanero_x000a__x000a_REFORMULADO_x000a_30092017_x000a_ACTUALIZADO_x000a_30112021"/>
    <n v="1"/>
    <x v="0"/>
  </r>
  <r>
    <x v="0"/>
    <x v="0"/>
    <m/>
    <m/>
    <m/>
    <m/>
    <s v="Asignar la meta mensual de toma de muestras para las Direcciones Seccionales"/>
    <s v="Las Direcciones Seccionales acorde con su tamaño tendrán una meta en cantidad de muestras a tomar al mes."/>
    <s v="Seguimiento trimestral en el plan operativo de las Direcciones Seccionales de muestras tomadas vs muestras asignadas. (marzo, junio, septiembre y diciembre de 2017)"/>
    <n v="4"/>
    <d v="2017-01-01T00:00:00"/>
    <d v="2017-12-31T00:00:00"/>
    <n v="52"/>
    <n v="4"/>
    <s v="DGA_x000a_NC – Subproceso Operación Aduanera_x000a_Dirección de Gestión de Aduanas_x000a_Subdirección Técnica Aduanera_x000a__x000a_ACTUALIZADO_x000a_30112021"/>
    <n v="1"/>
    <x v="0"/>
  </r>
  <r>
    <x v="0"/>
    <x v="0"/>
    <m/>
    <m/>
    <m/>
    <m/>
    <s v="Implementar dentro del Núcleo Básico - Fase I,  el Sistema de Información  Laboratorio"/>
    <s v="Realizar el levantamiento de requerimientos funcionales."/>
    <s v="Formato Especificación Funcional Detallada FT-SI-2007 _x000a__x000a_Formato Casos de Uso FT-SI-2009"/>
    <n v="2"/>
    <d v="2016-10-05T00:00:00"/>
    <d v="2017-07-14T00:00:00"/>
    <n v="40.285714285714285"/>
    <n v="2"/>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Técnica Aduanera_x000a__x000a_REFORMULADO_x000a_30/09/2017_x000a_ACTUALIZADO_x000a_30112021"/>
    <n v="1"/>
    <x v="0"/>
  </r>
  <r>
    <x v="0"/>
    <x v="0"/>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7-17T00:00:00"/>
    <d v="2018-04-30T00:00:00"/>
    <n v="41"/>
    <n v="3"/>
    <s v="DGA_x000a_NC- Subproceso Innovación y Tecnología_x000a_Dirección de Gestión de Innovación y Tecnología_x000a_Subdirección de Innovación y Proyectos_x000a_Subdirección de Soluciones y Desarrollo_x000a__x000a_REFORMULADO_x000a_30092017_x000a_ACTUALIZADO_x000a_30112021"/>
    <n v="1"/>
    <x v="0"/>
  </r>
  <r>
    <x v="0"/>
    <x v="0"/>
    <m/>
    <m/>
    <m/>
    <m/>
    <m/>
    <s v="Elaboración de formatos de acuerdo con los requerimientos efectuados (5 requerimientos) Laboratorio Fase 2.1. "/>
    <s v="Documento: FT-SI-2180-SIE Laboratorio.pdf (INFORMACIÓN DE VERSIÓN – 30001 _x000a_Fecha liberación pruebas: Dos Entregables:_x000a_ 1.         01-05-2021_x000a_ 2.         30-06-2021 _x000a__x000a_Documento: FT-SI-1851- Certificación de Pruebas._x000a_Fecha liberación a producción:  Dos Entregables: _x000a_1.        01-06-2021 2.        01-08-2021 "/>
    <n v="2"/>
    <d v="2021-01-01T00:00:00"/>
    <d v="2021-08-01T00:00:00"/>
    <n v="30.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0"/>
  </r>
  <r>
    <x v="0"/>
    <x v="0"/>
    <m/>
    <m/>
    <m/>
    <m/>
    <m/>
    <s v="Realizar ajustes para mejorar la operación,(9 requerimientos). Laboratorio Fase 2.2"/>
    <s v="Documento: FT-SI-2180-SIE Laboratorio.pdf (INFORMACIÓN DE VERSIÓN – 30001 _x000a_Documento: FT-SI-1851- Certificación de Pruebas._x000a_Liberación a producción"/>
    <n v="2"/>
    <d v="2021-11-15T00:00:00"/>
    <d v="2022-11-16T00:00:00"/>
    <n v="52.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0"/>
  </r>
  <r>
    <x v="0"/>
    <x v="0"/>
    <m/>
    <m/>
    <m/>
    <m/>
    <m/>
    <s v="Efectuar mejoras en la usabilidad y nuevas funcionalidades, (17 requerimientos)​. Laboratorio Fase 2.3"/>
    <s v="Documento: FT-SI-2180-SIE Laboratorio.pdf (INFORMACIÓN DE VERSIÓN – 30001 _x000a_Documento:FT-SI-1851- Certificación de Pruebas._x000a_Liberación a producción"/>
    <n v="2"/>
    <d v="2022-11-17T00:00:00"/>
    <d v="2023-01-11T00:00:00"/>
    <n v="7.8571428571428568"/>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0"/>
  </r>
  <r>
    <x v="0"/>
    <x v="0"/>
    <m/>
    <m/>
    <m/>
    <m/>
    <m/>
    <s v="Efectuar mejoras en la usabilidad y nuevas funcionalidades, (24 requerimientos)​. Laboratorio Fase 2.4"/>
    <s v="Documento: FT-SI-2180-SIE Laboratorio.pdf (INFORMACIÓN DE VERSIÓN – 30001 _x000a_Documento:FT-SI-1851- Certificación de Pruebas._x000a_Liberación a producción"/>
    <n v="2"/>
    <d v="2024-06-01T00:00:00"/>
    <d v="2025-08-31T00:00:00"/>
    <n v="65.142857142857139"/>
    <n v="1.8"/>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_x000a__x000a_REFORMULADO_x000a_09122022"/>
    <n v="0.9"/>
    <x v="1"/>
  </r>
  <r>
    <x v="0"/>
    <x v="0"/>
    <m/>
    <m/>
    <m/>
    <m/>
    <m/>
    <s v="Efectuar mejoras en la usabilidad y nuevas funcionalidades, ( 25 requerimientos)​. Laboratorio Fase 2.6"/>
    <s v="Documento: FT-SI-2180-SIE Laboratorio.pdf (INFORMACIÓN DE VERSIÓN – 30001 _x000a_Documento:FT-SI-1851- Certificación de Pruebas._x000a_Liberación a producción"/>
    <n v="2"/>
    <d v="2025-09-01T00:00:00"/>
    <d v="2026-03-31T00:00:00"/>
    <n v="30.142857142857142"/>
    <n v="0"/>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
    <n v="0"/>
    <x v="1"/>
  </r>
  <r>
    <x v="0"/>
    <x v="0"/>
    <s v="2  Aud Operación Aduanera -Importaciones Dirección de Aduanas y Direcciones Seccionales de Aduanas de Bogotá, Cali, Buenaventura, Bucaramanga, Cartagena, Barranquilla y Santa Marta Vigencia 2018 y primer semestre de 2019"/>
    <s v="19 02 003"/>
    <s v="Hallazgo 2.  Información Declaraciones de Importación Seccional Bogotá – Nivel Central y Seccional Bucaramanga.  _x000a__x000a_Efectuada la verificación y cruce de datos del listado en Excel (universo de declaraciones descargadas del portal Web) y el listado extraído de la bitácora, se encontró que existen 633 registros de declaraciones de la bitácora, que no aparecen en el universo de declaraciones._x000a__x000a_En la Seccional Bogotá, un total de (676) registros del universo de las declaraciones no se encuentran en el listado extraído de la bitácora._x000a__x000a_(…) se encuentran diferencias entre los números de autoadhesivos, en el código de administración y, se encuentra que el campo Tipo de Declaración está diligenciado en blanco o vacío. _x000a__x000a_(…) analizadas las Declaraciones de Importación, se observa que se presentan 1.175.287 formularios repetidos._x000a__x000a_(…) comparando el archivo de Excel con la relación del aplicativo LUCIA, se evidencia que un total de 1.058.714 registros de la relación de Excel no están en el aplicativo LUCIA._x000a__x000a_En la Seccional Bucaramanga, se constató que existen (81) registros de declaraciones de importación en la base de datos Trámites Manuales que no se encuentran en la base de datos suministrada por Nivel Central._x000a_"/>
    <s v="Deficiencias en el control del registro de la información de las declaraciones de importación."/>
    <s v="1. Impartir instrucción a las direcciones seccionales."/>
    <s v="Expedir lineamientos a las Direcciones Seccionales de Aduanas frente al control de las operaciones relacionados con los trámites manuales. "/>
    <s v="Documento de lineamientos."/>
    <n v="1"/>
    <d v="2020-02-01T00:00:00"/>
    <d v="2020-03-30T00:00:00"/>
    <n v="8.2857142857142865"/>
    <n v="1"/>
    <s v="DGA_x000a_NC – Subproceso Operación Aduanera_x000a_Dirección de Gestión de Aduanas_x000a_Subdirección de Operación Aduanera_x000a__x000a_ACTUALIZADO_x000a_30112021"/>
    <n v="1"/>
    <x v="0"/>
  </r>
  <r>
    <x v="0"/>
    <x v="0"/>
    <m/>
    <m/>
    <m/>
    <m/>
    <s v="2. Definir Estrategia de Digitalización del Proyecto._x000a_"/>
    <s v="Estrategia de Digitalización"/>
    <s v="Documento de Estrategia"/>
    <n v="1"/>
    <d v="2023-11-01T00:00:00"/>
    <d v="2024-07-31T00:00:00"/>
    <n v="39"/>
    <n v="1"/>
    <s v="DGA_x000a_NC – Subproceso Operación Aduanera_x000a_Dirección de Gestión de Aduanas_x000a_Subdirección de Operación Aduanera_x000a__x000a_ACTUALIZADO_x000a_30112021"/>
    <n v="1"/>
    <x v="0"/>
  </r>
  <r>
    <x v="0"/>
    <x v="0"/>
    <m/>
    <m/>
    <m/>
    <m/>
    <s v="3. 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0"/>
    <x v="0"/>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0"/>
    <x v="0"/>
    <m/>
    <m/>
    <m/>
    <m/>
    <s v="4. Implantar la solucion tecnologica del Proyecto_x000a_"/>
    <s v="1. Iniciar el desarrollo de la solución Tecnológica"/>
    <s v="Seguimiento  a la implementación de la solución Tecnológica"/>
    <n v="1"/>
    <d v="2024-08-01T00:00:00"/>
    <d v="2029-12-31T00:00:00"/>
    <n v="282.57142857142856"/>
    <n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1"/>
    <x v="0"/>
  </r>
  <r>
    <x v="0"/>
    <x v="0"/>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20052022"/>
    <n v="1"/>
    <x v="0"/>
  </r>
  <r>
    <x v="0"/>
    <x v="0"/>
    <s v="14 Aud Funcion Pagadora y Recaudadora Vig  2015"/>
    <s v="12 01 003"/>
    <s v="Hallazgo No. 14  Registro y Control Posterior Actas de Inspección con suspensión o rechazo de Levante_x000a_&quot;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quot;.  _x000a_"/>
    <s v="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
    <s v="1. Elaborar y expedir el memorando donde se informa a las direcciones seccionales sobre el  ajuste al procedimiento PR-OA-0188  y la divulgación del  mismo al interior de las Direcciones Seccionales"/>
    <s v="Expedir memorando donde se informa a las direcciones seccionales sobre el  ajuste al procedimiento PR-OA-0188  y la divulgación del mismo al interior de las Direcciones Seccionales"/>
    <s v="Memorando Expedido"/>
    <n v="1"/>
    <d v="2016-05-01T00:00:00"/>
    <d v="2016-07-31T00:00:00"/>
    <n v="13"/>
    <n v="1"/>
    <s v="DGA_x000a_NC – Subproceso Operación Aduanera_x000a_Dirección de Gestión de Aduanas_x000a_Subdirección de Operación Aduanera_x000a__x000a_ACTUALIZADO_x000a_30112021"/>
    <n v="1"/>
    <x v="0"/>
  </r>
  <r>
    <x v="0"/>
    <x v="0"/>
    <m/>
    <m/>
    <m/>
    <m/>
    <s v="Definir Estrategia de Digitalización del Proyecto de Desaduanamiento."/>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Iniciar el proyecto con la definición de  los requerimientos funcionales _x000a_"/>
    <s v="Definir los requerimientos funcionales "/>
    <s v="Documento de requerimientos funcionales V1"/>
    <n v="1"/>
    <d v="2024-06-01T00:00:00"/>
    <d v="2025-03-31T00:00:00"/>
    <n v="43.285714285714285"/>
    <n v="1"/>
    <s v="DGA_x000a_NC – Subproceso Operación Aduanera,_x000a_Dirección de Gestión de Aduanas_x000a_Subdirección de Operación Aduanera_x000a__x000a_"/>
    <n v="1"/>
    <x v="0"/>
  </r>
  <r>
    <x v="0"/>
    <x v="0"/>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0"/>
    <x v="0"/>
    <m/>
    <m/>
    <m/>
    <m/>
    <s v="Definir la priorización funcional de la implementación"/>
    <s v="Definir la priorización funcional de la implementación"/>
    <s v="Mapa de historias con la priorización funcional de la implementación V1"/>
    <n v="1"/>
    <d v="2024-06-01T00:00:00"/>
    <d v="2025-03-31T00:00:00"/>
    <n v="43.285714285714285"/>
    <n v="1"/>
    <s v="DGA_x000a_NC – Subproceso Operación Aduanera,_x000a_Dirección de Gestión de Aduanas_x000a_Subdirección de Operación Aduanera_x000a__x000a_"/>
    <n v="1"/>
    <x v="0"/>
  </r>
  <r>
    <x v="0"/>
    <x v="0"/>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0"/>
    <x v="0"/>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Iniciar el desarrollo de la solución tecnológica."/>
    <s v="Desarrollo de la solución"/>
    <s v="Informes de seguimiento"/>
    <n v="2"/>
    <d v="2025-04-01T00:00:00"/>
    <d v="2025-09-30T00:00:00"/>
    <n v="26"/>
    <n v="1"/>
    <s v="DGA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5"/>
    <x v="1"/>
  </r>
  <r>
    <x v="0"/>
    <x v="0"/>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1"/>
  </r>
  <r>
    <x v="0"/>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Dirección de Gestión de Aduanas_x000a_Subdirección de Operación Aduanera_x000a_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
    <x v="1"/>
  </r>
  <r>
    <x v="0"/>
    <x v="0"/>
    <m/>
    <m/>
    <m/>
    <m/>
    <s v="4. Implementar el diligenciamiento del formato FT-OA-2298 Base de datos de suspensiones, y elaborar mensualmente un informe de  los rechazos a los levantes,  con el fin de efectuar control a la situación jurídica de los bienes."/>
    <s v="1. Diligenciar por parte de los funcionarios aforadores el formato FT-OA-2298 e informar acerca de los rechazos a los levantes con el fin de efectuar un seguimiento mensual a la situación jurídica de los bienes."/>
    <s v="Informe "/>
    <n v="5"/>
    <d v="2016-07-30T00:00:00"/>
    <d v="2016-12-31T00:00:00"/>
    <n v="22"/>
    <n v="5"/>
    <s v="DGA_x000a_DS – Subproceso Operación Aduanera_x000a_Dirección Seccional de Impuestos y Aduanas de Bucaramanga_x000a__x000a_ACTUALIZADO_x000a_30112021"/>
    <n v="1"/>
    <x v="0"/>
  </r>
  <r>
    <x v="0"/>
    <x v="0"/>
    <s v="15 Aud Funcion Pagadora y Recaudadora Vig  2015"/>
    <s v="12 01 100"/>
    <s v="Hallazgo No. 15  Control de pagos de la modalidad de importación temporal_x000a_&quot;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quot;. _x000a_"/>
    <s v="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
    <s v="Definir Estrategia de Digitalización del Proyecto de Gestor de Pagos.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Desarrollar o adquirir la solucion tecnologica del Proyecto de Gestor de Pagos. _x000a_"/>
    <s v="1. Informe de avance del proceso de contratación."/>
    <s v="Informe de avance del proceso"/>
    <n v="1"/>
    <d v="2023-11-01T00:00:00"/>
    <d v="2024-07-31T00:00:00"/>
    <n v="39"/>
    <n v="1"/>
    <s v="DGA_x000a_Dirección de Gestión de Innovación y Tecnología_x000a_Subdirección de Innovación y Proyectos_x000a_Subdirección de Soluciones y Desarrollo_x000a__x000a_NC - Dirección de Gestión de Aduanas_x000a_Subdirección de Operación Aduanera_x000a__x000a_NC - Dirección de Gestión de Impuestos_x000a_Subdireccion de Recaudo_x000a_Coordinacion de Administracion de Aplicativos de Impuestos_x000a__x000a_"/>
    <n v="1"/>
    <x v="0"/>
  </r>
  <r>
    <x v="0"/>
    <x v="0"/>
    <m/>
    <m/>
    <m/>
    <m/>
    <s v="Iniciar el proyecto con la definición de  los requerimientos funcionales _x000a_"/>
    <s v="Definir los requerimientos funcionales "/>
    <s v="Documento de requerimientos funcionales V1"/>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0"/>
    <x v="0"/>
    <m/>
    <m/>
    <m/>
    <m/>
    <s v="Definir los requerimientos no funcionales "/>
    <s v="Definir los requerimientos no funcionales "/>
    <s v="Documento de requerimientos no funcionales V1"/>
    <n v="1"/>
    <d v="2024-02-01T00:00:00"/>
    <d v="2025-03-31T00:00:00"/>
    <n v="60.571428571428569"/>
    <n v="1"/>
    <s v="DGA_x000a_NC - Subproceso Innovacion y Tecnologia_x000a_Direccion de Gestion de Innovacion y Tecnologia_x000a_Subdireccion de Innovacion y Proyectos_x000a_Subdireccion de Soluciones y desarrollo"/>
    <n v="1"/>
    <x v="0"/>
  </r>
  <r>
    <x v="0"/>
    <x v="0"/>
    <m/>
    <m/>
    <m/>
    <m/>
    <s v="Iniciar el proceso de contratación "/>
    <s v="Validar o aceptar el proceso de contratación"/>
    <s v="Documento de validación o aceptación del proceso de contratación"/>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0"/>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0"/>
    <x v="0"/>
    <m/>
    <m/>
    <m/>
    <m/>
    <s v="Definir un plan de trabajo de desarrollo de la solución tecnológica "/>
    <s v="Definir un plan de trabajo de desarrollo de la solución tecnológica "/>
    <s v="Plan de trabajo V1"/>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0"/>
    <x v="0"/>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
    <n v="1"/>
    <x v="0"/>
  </r>
  <r>
    <x v="0"/>
    <x v="0"/>
    <m/>
    <m/>
    <m/>
    <m/>
    <s v="Iniciar el desarrollo de la solución tecnológica."/>
    <s v="Desarrollo de la solución"/>
    <s v="Informes de seguimiento"/>
    <n v="11"/>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REFORMULADO_x000a_30092019_x000a_30112021"/>
    <n v="0"/>
    <x v="1"/>
  </r>
  <r>
    <x v="0"/>
    <x v="0"/>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1"/>
  </r>
  <r>
    <x v="0"/>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n v="0"/>
    <x v="1"/>
  </r>
  <r>
    <x v="0"/>
    <x v="0"/>
    <m/>
    <m/>
    <m/>
    <m/>
    <s v="Definir Estrategia de Digitalización del Proyecto de Obligación Aduanera.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0"/>
    <x v="0"/>
    <m/>
    <m/>
    <m/>
    <m/>
    <s v="Desarrollar o adquirir la solucion tecnologica del Proyecto de Obligación Aduanera. _x000a_"/>
    <s v="1. Informe de avance del proceso de contratación."/>
    <s v="Informe de avance del proceso"/>
    <n v="1"/>
    <d v="2023-11-01T00:00:00"/>
    <d v="2024-07-31T00:00:00"/>
    <n v="39"/>
    <n v="1"/>
    <s v="DGA_x000a_NC - Dirección de Gestión de Innovación y Tecnología_x000a_Subdirección de Innovación y Proyectos_x000a_Subdirección de Soluciones y Desarrollo_x000a__x000a_NC -Dirección de Gestión de Aduanas_x000a_Subdirección de Operación Aduanera_x000a__x000a_NC - Dirección de Gestión de Impuestos_x000a_Subdireccion de Recaudo_x000a_Coordinacion de Administracion de Aplicativos de Impuestos_x000a__x000a_"/>
    <n v="1"/>
    <x v="0"/>
  </r>
  <r>
    <x v="0"/>
    <x v="0"/>
    <m/>
    <m/>
    <m/>
    <m/>
    <s v="Iniciar el proyecto con la definición de  los requerimientos funcionales _x000a_"/>
    <s v="Definir los requerimientos funcionales "/>
    <s v="Documento de requerimientos funcionales V1"/>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0"/>
    <x v="0"/>
    <m/>
    <m/>
    <m/>
    <m/>
    <s v="Definir los requerimientos no funcionales "/>
    <s v="Definir los requerimientos no funcionales "/>
    <s v="Documento de requerimientos no funcionales V1"/>
    <n v="1"/>
    <d v="2024-02-01T00:00:00"/>
    <d v="2025-03-31T00:00:00"/>
    <n v="60.571428571428569"/>
    <n v="1"/>
    <s v="DGA_x000a_NC - Subproceso Innovacion y Tecnologia_x000a_Direccion de Gestion de Innovacion y Tecnologia_x000a_Subdireccion de Innovacion y Proyectos_x000a_Subdireccion de Soluciones y desarrollo"/>
    <n v="1"/>
    <x v="0"/>
  </r>
  <r>
    <x v="0"/>
    <x v="0"/>
    <m/>
    <m/>
    <m/>
    <m/>
    <s v="Iniciar el proceso de contratación "/>
    <s v="Validar o aceptar el proceso de contratación"/>
    <s v="Documento de validación o aceptación del proceso de contratación "/>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0"/>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0"/>
    <x v="0"/>
    <m/>
    <m/>
    <m/>
    <m/>
    <s v="Definir un plan de trabajo de desarrollo de la solución tecnológica "/>
    <s v="Definir un plan de trabajo de desarrollo de la solución tecnológica "/>
    <s v="Plan de trabajo V1"/>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0"/>
    <x v="0"/>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
    <n v="1"/>
    <x v="0"/>
  </r>
  <r>
    <x v="0"/>
    <x v="0"/>
    <m/>
    <m/>
    <m/>
    <m/>
    <s v="Iniciar el desarrollo de la solución tecnológica."/>
    <s v="Desarrollo de la solución"/>
    <s v="Informes de seguimiento"/>
    <n v="3"/>
    <d v="2026-04-01T00:00:00"/>
    <d v="2028-12-31T00:00:00"/>
    <n v="143.57142857142858"/>
    <n v="0"/>
    <s v="DGA_x000a_NC- Subproceso Innovación y Tecnología_x000a_Dirección de Gestión de Innovación y Tecnología_x000a_Subdirección de Innovación y Proyectos_x000a_Subdirección de Soluciones y Desarrollo_x000a__x000a_REFORMULADO_x000a_30092019_x000a_ACTUALIZADO_x000a_30112021_x000a_20052022"/>
    <n v="0"/>
    <x v="1"/>
  </r>
  <r>
    <x v="0"/>
    <x v="0"/>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
    <n v="0"/>
    <x v="1"/>
  </r>
  <r>
    <x v="0"/>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n v="0"/>
    <x v="1"/>
  </r>
  <r>
    <x v="0"/>
    <x v="0"/>
    <m/>
    <m/>
    <m/>
    <m/>
    <s v="3. Realizar actualización del procedimiento PR-OA-0201 &quot;CONTROL DE PAGOS DE LA  MODALIDAD DE LARGO PLAZO&quot;"/>
    <s v="1. Actualizar el  procedimiento PR-OA-0201 &quot;CONTROL DE PAGOS DE LA MODALIDAD DE LARGO PLAZO&quot;."/>
    <s v="Procedimiento actualizado"/>
    <n v="1"/>
    <d v="2016-08-01T00:00:00"/>
    <d v="2017-03-31T00:00:00"/>
    <n v="34.571428571428569"/>
    <n v="1"/>
    <s v="DGA_x000a_NC – Subproceso Operación Aduanera_x000a_Dirección de Gestión de Aduanas_x000a_Subdirección de Operación Aduanera_x000a__x000a_REFORMULADO_x000a_ACTUALIZADO_x000a_30112021"/>
    <n v="1"/>
    <x v="0"/>
  </r>
  <r>
    <x v="0"/>
    <x v="0"/>
    <m/>
    <m/>
    <m/>
    <m/>
    <s v="4. Efectuar seguimiento al cumplimiento de las cuotas a cancelarse en las importaciones temporales, respecto de las pólizas que son aprobadas por parte de la Dirección Seccional y elaborar informe mensual."/>
    <s v="1. Control a los inventarios de garantías con el fin de que se dé cumplimiento al pago oportuno de las obligaciones garantizadas  y elaborar informe de seguimiento."/>
    <s v="Informe"/>
    <n v="5"/>
    <d v="2016-07-30T00:00:00"/>
    <d v="2016-12-31T00:00:00"/>
    <n v="22"/>
    <n v="5"/>
    <s v="DGA_x000a_DS – Subproceso Operación Aduanera_x000a_Dirección Seccional de Impuestos y Aduanas de Bucaramanga._x000a__x000a_ACTUALIZADO_x000a_30112021"/>
    <n v="1"/>
    <x v="0"/>
  </r>
  <r>
    <x v="0"/>
    <x v="0"/>
    <s v="AUDITORÍA DE CUMPLIMIENTO - Proceso Operación Aduanera, vigencia 2022"/>
    <s v="12  01  003"/>
    <s v="HALLAZGO No. 1. Declaración de Importación No. 872022000152682-1 Vehículo Usado-Dirección Seccional de Aduanas de Barranquilla (A)_x000a__x000a_“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_x000a__x000a_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
    <s v="Fallas institucionales en la programación del sistema MUISCA para determinar el perfilamiento de los levantes automáticos y de los controles que minimice el riesgo de evasión que permita ser más efectivo"/>
    <s v="Revisar  el cumplimiento de requisitos establecidos en la normatividad aduanera por parte de las Agencias de Aduanas "/>
    <s v="1._x0009_Revisar trimestralmente  y de forma aleatoria el 2%  de las declaraciones de importación con levante automático  de vehículos en los años 2023, 2024 y primer semetre 2025."/>
    <s v="Informe de revision trimestral y/o lista de chequeo "/>
    <n v="6"/>
    <d v="2024-01-01T00:00:00"/>
    <d v="2025-07-30T00:00:00"/>
    <n v="82.285714285714292"/>
    <n v="6"/>
    <s v="DGA_x000a_DS - Subproceso Operación Aduanera_x000a_Dirección de Aduanas de Barranquilla _x000a_Division Operacion Aduanerra GIT Importaciones"/>
    <n v="1"/>
    <x v="0"/>
  </r>
  <r>
    <x v="0"/>
    <x v="0"/>
    <m/>
    <m/>
    <m/>
    <m/>
    <m/>
    <s v="2._x0009_Remitir a la División de Fiscalización y Liquidación Aduanera los insumos generados de la revisiones a las declaraciones de importación con levante automático de vehículos, que generen presunta infracción administrativa por parte de las agencias de aduanas."/>
    <s v="Informe de los correos electronicos y/o - Oficios remisorio -si procede -"/>
    <n v="1"/>
    <d v="2024-01-01T00:00:00"/>
    <d v="2025-07-30T00:00:00"/>
    <n v="82.285714285714292"/>
    <n v="0"/>
    <s v="DGA_x000a_DS - Subproceso Operación Aduanera_x000a_Dirección de Aduanas de Barranquilla _x000a_Division Operacion Aduanerra GIT Importaciones"/>
    <n v="0"/>
    <x v="1"/>
  </r>
  <r>
    <x v="0"/>
    <x v="0"/>
    <m/>
    <m/>
    <m/>
    <m/>
    <s v="Verificar las validaciones realizadas por el servicio informatico para la importacion especifica, determinar junto con el area funcional si se requiere ajustar o actualizar las validaciones para los levantes automaticos. "/>
    <s v="1) Replicar el caso en el ambiente de pruebas funcionales, realizar pruebas funcionales para este tipo de importación. ( informe de prueba, observaciones, incidentes en producción ). caso registrado en JIRA._x000a_2) Si se requiere un ajuste se  adelantara el procedimiento PR-IIT-0453."/>
    <s v="informe de prueba, caso registrado en JIRA"/>
    <n v="1"/>
    <d v="2024-01-15T00:00:00"/>
    <d v="2024-09-30T00:00:00"/>
    <n v="37"/>
    <n v="1"/>
    <s v="DGA_x000a_NC - Subproceso Operación Aduanera_x000a_Dirección de Gestión de Aduanas_x000a_Subdirección de Operación Aduanera_x000a__x000a_DS - Subproceso Operación Aduanera_x000a_Dirección de Aduanas de Barranquilla_x000a__x000a_DGIT_x000a_NC - Subproceso Innovación y Tecnologia _x000a_Dirección de Gestión de Innovación y Tecnología                                                                                                 _x000a_Subdirección de Innovación y Proyectos_x000a_Subdirección de Soluciones y Desarrollo"/>
    <n v="1"/>
    <x v="0"/>
  </r>
  <r>
    <x v="1"/>
    <x v="0"/>
    <s v="5 Aud Regular Vig 2008 Recaudadora_x000a__x000a_AEF - Seguimiento PM 2014"/>
    <s v="16 03 002"/>
    <s v="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_x000a_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_x000a_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
    <s v="Indebida aplicación de la Orden Administrativa No. 06 de 2004, numeral 7, y falta gestión frente a la comercialización y disposición de los bienes recibidos en dación en pago.  "/>
    <s v="Disponer de los bienes muebles adjudicados a la Nación por  valor de $ 83.392.920, en custodia de la Dirección Seccional de Aduanas de Bogotá, a 30 de  noviembre de 2006."/>
    <s v="Realizar las actas de entrega de los bienes dispuestos de acuerdo a la modalidad de disposición aplicada."/>
    <s v="valor de los bienes dispuestos en el periodo / valor total de los bienes. Periodicidad Trimestral."/>
    <n v="1"/>
    <d v="2020-11-01T00:00:00"/>
    <d v="2022-10-31T00:00:00"/>
    <n v="104.14285714285714"/>
    <n v="1"/>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
    <n v="1"/>
    <x v="0"/>
  </r>
  <r>
    <x v="1"/>
    <x v="0"/>
    <m/>
    <m/>
    <m/>
    <m/>
    <s v="Disponer de los bienes muebles adjudicados a la Nación por valor de $295.073.969,00, en custodia de la Dirección Seccional de Aduanas de Bogotá. "/>
    <s v="Realizar las actas de entrega de los bienes dispuestos de acuerdo a la modalidad de disposición aplicada."/>
    <s v="valor de los bienes dispuestos en el periodo / valor total de los bienes. Periodicidad Trimestral."/>
    <n v="1"/>
    <d v="2022-11-01T00:00:00"/>
    <d v="2025-12-31T00:00:00"/>
    <n v="165.14285714285714"/>
    <n v="0.59230000000000005"/>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4102022_x000a_"/>
    <n v="0.59230000000000005"/>
    <x v="1"/>
  </r>
  <r>
    <x v="1"/>
    <x v="0"/>
    <s v="6 Aud Regular Vig 2008 Recaudadora_x000a__x000a_AEF - Seguimiento PM 2014"/>
    <s v="16 03 002"/>
    <s v="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
    <s v="Indebida aplicación de la Orden Administrativa No. 06 de 2004, numeral 7, y falta gestión frente a la comercialización y disposición de los bienes recibidos en dación en pago. "/>
    <s v="Disponer de los bienes muebles adjudicados a la Nación por valor de $481.033.006,82,en custodia de la dirección Seccional de Aduanas de Bogotá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_x000a_09122022"/>
    <n v="0.97650000000000003"/>
    <x v="1"/>
  </r>
  <r>
    <x v="1"/>
    <x v="0"/>
    <s v="18 Aud Regular Vig 2009 Recaudadora_x000a__x000a_AEF - Seguimiento PM 2014"/>
    <s v="19 03 001"/>
    <s v="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
    <s v="Debilidades en la gestión de los funcionarios y de las directivas en el Nivel Central de la Entidad."/>
    <s v="Disponer de los bienes muebles adjudicados a la Nación, asi:  DS de Aduanas de Bogotá $481.033.006,82, DS de Aduanas de Cali $39.366.210.11,  DS de Aduanas de Cúcuta $5.600.000, DS de Impuestos y Aduanas de manizales $27.391.441,  DS de Aduanas de Medellín $56.273.770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rección Seccional de Aduanas de Cali_x000a_Dirección Seccional de Impuestos y Aduanas de Cúcuta_x000a_Dirección Seccional de Impuestos y Aduanas de Manizales_x000a_Dirección Seccional de Aduanas de Medellín_x000a_División Administrativa y Financiera_x000a_GIT de Operación Logística _x000a__x000a_NC - Subproceso Operación Logística_x000a_Dirección de Gestión Corportiva_x000a_Subdirección Logística_x000a__x000a_REFORMULADO_x000a_29052020_x000a_31102020_x000a_30112021_x000a_09122022"/>
    <n v="0.97650000000000003"/>
    <x v="1"/>
  </r>
  <r>
    <x v="1"/>
    <x v="0"/>
    <s v="14 Aud DS ADUANAS, Ipiales, Cartagena, Cucuta, Bogotá, B/ventura, Cali, Urabá Vig P.Semestre 2015"/>
    <s v="19 03 002"/>
    <s v="Hallazgo No.14: Actas de destrucción de mercancías 1o semestre 2015_x000a_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_x000a_"/>
    <s v="Debilidades en la función de planeación, seguimiento y control de grupo"/>
    <s v="Disponer de las Mercancias con situación jurídica definida por valor de $ 439.166.576, correspondiente a mercancias ingresadas antes del 31 de diciembre de 2015."/>
    <s v="Realizar Egresos de las mercancias registradas en el sistema ADA."/>
    <s v="Valor de la mercancía dispuesta en el periodo/valor total de las mercancias a disponer. Periodicidad Trimestral."/>
    <n v="1"/>
    <d v="2023-01-02T00:00:00"/>
    <d v="2025-12-31T00:00:00"/>
    <n v="156.28571428571428"/>
    <n v="0.6482"/>
    <s v="DGC_x000a_DS - Subproceso Operación Logística_x000a_GIT de Operación Logística _x000a_Dirección Seccional de Aduanas de Cali_x000a__x000a_REFORMULADO _x000a_29052020_x000a_30102020_x000a_30112021_x000a_09122022"/>
    <n v="0.6482"/>
    <x v="1"/>
  </r>
  <r>
    <x v="1"/>
    <x v="0"/>
    <s v="5 Aud. Reg.  Función Recaudadora Vig. 2010_x000a__x000a_AEF - Seguimiento PM 2014"/>
    <s v="19 05 100"/>
    <s v="En los depósitos Almagrario y Almaviva se encuentran mercancías almacenadas con situación jurídica definida que tienen más de tres años de antigüedad cuyo valor aduanero asciende a la suma de $2.713,3 millones"/>
    <s v="Demoras en la aprobación por parte del nivel central de los eventos de disposición de mercancías"/>
    <s v="Disponer de las Mercancias con situación jurídica definida y registradas en el sistema ADA por valor de $ 2.589.186.195, con corte a diciembre 31 de 2016._x000a_"/>
    <s v="Realizar Egresos de las mercancias registradas en el sistema ADA."/>
    <s v="valor de la mercancía dispuesta en el periodo / valor total de las mercancias a disponer. Periodicidad Trimestral."/>
    <n v="1"/>
    <d v="2023-01-02T00:00:00"/>
    <d v="2025-12-31T00:00:00"/>
    <n v="156.28571428571428"/>
    <n v="0.97799999999999998"/>
    <s v="DGC_x000a_DS - Subproceso Operación Logística_x000a_GIT de Operación Logística _x000a_Dirección Seccional de Aduanas de Cartagena_x000a_Área que apoya Subdirección Logística_x000a__x000a_REFORMULADO_x000a_29052020_x000a_31102020_x000a_30112021_x000a_09122022"/>
    <n v="0.97799999999999998"/>
    <x v="1"/>
  </r>
  <r>
    <x v="1"/>
    <x v="0"/>
    <s v="1 Aud. Regular Vigencia 2010_x000a_(Recaudadora)_x000a__x000a_AEF - Seguimiento PM 2014"/>
    <s v="14 04 004"/>
    <s v="Hallazgo No. 1_x000a_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_x000a_Así mismo, no se encontraron  en la dirección seccional reportes de seguimiento y evaluación de la ejecución del contrato, que complementen las actividades de control y seguimiento  a la contratación de almacenamiento de mercancías. _x000a_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_x000a_"/>
    <s v="Deficiencias de control interno de gestión administrativa en la aplicación de normatividad y procedimientos internos."/>
    <s v="Realizar y remitir un informe de gestión adelantantada en calidad de supervisor de ejecución del contrato de almacenamiento, en donde se refleje cada una de las actuaciones realizadas y las evidencias frente a los hallazgos encontrados."/>
    <s v="Realizar y enviar informe de gestión a la supervision."/>
    <s v="Informes de supervisón"/>
    <n v="1"/>
    <d v="2015-03-01T00:00:00"/>
    <d v="2015-09-30T00:00:00"/>
    <n v="30.428571428571427"/>
    <n v="1"/>
    <s v="DGC_x000a_DS -  Dirección Seccional de Cucúta_x000a_División  Administrativa y financiera_x000a_GIT de Operación Logística de la _x000a__x000a_ACTUALIZADO_x000a_30112021"/>
    <n v="1"/>
    <x v="0"/>
  </r>
  <r>
    <x v="1"/>
    <x v="0"/>
    <m/>
    <m/>
    <m/>
    <m/>
    <m/>
    <s v="Consolidar y verificar los informes de gestión presentados, y tramitar lo correspondiente de acuerdo con el resultado obtenido."/>
    <s v="Informes de resultados y observaciones"/>
    <n v="1"/>
    <d v="2015-03-01T00:00:00"/>
    <d v="2015-10-31T00:00:00"/>
    <n v="34.857142857142854"/>
    <n v="1"/>
    <s v="DGC_x000a_NC - Dirección de Gestión Corportiva_x000a_Subdirección Logística_x000a_Coordinación de Optimización de la Operación Logística_x000a__x000a_ACTUALIZADO_x000a_30112021"/>
    <n v="1"/>
    <x v="0"/>
  </r>
  <r>
    <x v="1"/>
    <x v="0"/>
    <m/>
    <m/>
    <m/>
    <m/>
    <s v="Gestionar la disposición de mercancias con SJD a corte 30 de abril de 2025 cuyo valor asciende a $ 2.874.988.645, y registran un término de bodegaje superior a 2 años."/>
    <s v="Elaborar y remitir a la Subdirección Logistica los proyectos para la Disposición de Mercancías."/>
    <s v="Oficios o correos"/>
    <n v="2874988645"/>
    <d v="2025-07-01T00:00:00"/>
    <d v="2026-07-01T00:00:00"/>
    <n v="52.142857142857146"/>
    <n v="0"/>
    <s v="DGC_x000a_DS - Dirección Seccional de Cucúta_x000a_División Administrativa y Financiera_x000a_GIT de Operación Logística  _x000a__x000a_NC -  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1"/>
  </r>
  <r>
    <x v="1"/>
    <x v="0"/>
    <m/>
    <m/>
    <m/>
    <m/>
    <m/>
    <s v="Gestionar la entrega de las mercancías dispuestas bajo la modalidad de donación, destrucción, chatarrización, venta y/o asignación)"/>
    <s v="Egresos de mercancías ADA"/>
    <n v="2874988645"/>
    <d v="2025-07-01T00:00:00"/>
    <d v="2026-07-01T00:00:00"/>
    <n v="52.142857142857146"/>
    <n v="0"/>
    <s v="DGC_x000a_DS - Dirección Seccional de Cucúta_x000a_División Administrativa y Financiera_x000a_GIT de Operación Logística  _x000a__x000a_NC - Subproceso Operación Logística_x000a_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1"/>
  </r>
  <r>
    <x v="1"/>
    <x v="0"/>
    <m/>
    <m/>
    <m/>
    <m/>
    <s v="Revisar, actualizar y publicar los procedimientos relacionados con la disposición de mercancías."/>
    <s v="Ajustar los procedimientos relacionados con la disposición de mercancías a las necesidades actuales de la entidad."/>
    <s v="Procedimiento ajustado"/>
    <n v="1"/>
    <d v="2020-05-01T00:00:00"/>
    <d v="2020-12-31T00:00:00"/>
    <n v="34.857142857142854"/>
    <n v="1"/>
    <s v="DGC_x000a_NC - Dirección de Gestión Corportiva_x000a_Subdirección Logística_x000a__x000a_Dirección de Gestión Estrategica y Analítica_x000a_Subdirección de Procesos_x000a__x000a_REFORMULADO_x000a_30042020_x000a_ACTUALIZADO_x000a_30112021"/>
    <n v="1"/>
    <x v="0"/>
  </r>
  <r>
    <x v="1"/>
    <x v="0"/>
    <s v="11 Aud  Proceso Comercialización_x000a_Subproceso Control y Administración de Mercancías Aprehendidas, Decomisadas y Abandonadas a Favor de la Nación Vigencia 2018 - 2019 - a 30 de junio de 2020"/>
    <s v="12  02  002"/>
    <s v="HALLAZGO No. 11. DISPOSICION DE MERCANCIAS: PERECEDEROS, EN ABANDONO Y OTROS _x000a__x000a_DS de Aduanas de Bogotá - DS de Aduanas de Cúcuta            _x000a__x000a_(…) las acciones ejecutadas por la DIAN no han sido efectivas para cumplir con la función de disposición de las mercancías aprehendidas, decomisadas o abandonadas a favor de la Nación."/>
    <s v="(…) inobservancia de los principios de eficacia y celeridad, así como del incumplimiento del procedimiento de disposición de mercancías y la falta de control y seguimiento a través del sistema de información"/>
    <s v="DS Cúcuta: Proceder con la Disposición de la Mercancía en Abondono (Bomba de agua según DIIAM 38071117605)"/>
    <s v="1. Remitir a la Subdireción de Gestión Comercial  el proyecto de resolución de Disposición por la modalidad de Chatarrización."/>
    <s v="Oficio de remisión del proyecto resolución  a la Coordinación de Disposición de Mercancías."/>
    <n v="1"/>
    <d v="2020-12-07T00:00:00"/>
    <d v="2021-01-15T00:00:00"/>
    <n v="5.5714285714285712"/>
    <n v="1"/>
    <s v="DGC_x000a_NC - Subproceso Operación Logística_x000a_Dirección de Gestión Corportiva_x000a_Subdirección Logística_x000a__x000a_DS - Subproceso Operación Logística_x000a_Dirección Seccional de Aduanas de Cúcuta_x000a_GIT de Operación Logística     _x000a__x000a_ACTUALIZADO_x000a_30112021"/>
    <n v="1"/>
    <x v="0"/>
  </r>
  <r>
    <x v="1"/>
    <x v="0"/>
    <m/>
    <m/>
    <m/>
    <m/>
    <s v="DS Cúcuta: Proceder con la Disposición 346 items de Mercancía consistente en Vehículos nuevos, usados, motocicletas nuevas y usadas, por valor de $2,166,171,383, "/>
    <s v="Elaborar y remitir a la Subdirección de Gestión  Comercial los proyectos para la Disposición de Mercancías."/>
    <s v="Oficios o correos"/>
    <n v="1"/>
    <d v="2023-01-02T00:00:00"/>
    <d v="2025-12-31T00:00:00"/>
    <n v="156.28571428571428"/>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30112021_x000a_09122022"/>
    <n v="1"/>
    <x v="0"/>
  </r>
  <r>
    <x v="1"/>
    <x v="0"/>
    <m/>
    <m/>
    <m/>
    <m/>
    <m/>
    <s v="Disponer de las mercancías remitidas en los proyectos de disposisión   a la Subdirección de Gestión Comercial."/>
    <s v="Egresos de mercancías"/>
    <n v="1"/>
    <d v="2023-01-02T00:00:00"/>
    <d v="2025-12-31T00:00:00"/>
    <n v="156.28571428571428"/>
    <n v="0.97470000000000001"/>
    <s v="DGC_x000a_NC - Subproceso Operación Logística_x000a_Dirección de Gestión Corportiva_x000a_Subdirección Logística_x000a_Coordinación de  Chatarrización y Destrucciones                            _x000a_Coordinación de Gestión Social y Comercialización_x000a__x000a_DS - Subproceso Operación Logística_x000a_Dirección Seccional de Aduanas de Cúcuta         _x000a_GIT de Operación Logística     _x000a__x000a_REFORMULADO_x000a_30112021_x000a_09122022"/>
    <n v="0.97470000000000001"/>
    <x v="1"/>
  </r>
  <r>
    <x v="1"/>
    <x v="0"/>
    <m/>
    <m/>
    <m/>
    <m/>
    <s v="DS Cúcuta: Proceder con la Disposición de 144 items de Mercancía varias consistente en Hogar,Vestuario,Accesorios Personal; Industriales; Perecederos; Joyas; perecederos, artículos para deporte,etc, por valor de $894,025,751. "/>
    <s v="Elaborar y remitir a la Subdirección de Gestión  Comercial los proyectos para la Disposición de Mercancías."/>
    <s v="Oficio o correo "/>
    <n v="1"/>
    <d v="2023-01-02T00:00:00"/>
    <d v="2024-12-31T00:00:00"/>
    <n v="104.14285714285714"/>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05052021_x000a_30112021_x000a_09122022"/>
    <n v="1"/>
    <x v="0"/>
  </r>
  <r>
    <x v="1"/>
    <x v="0"/>
    <m/>
    <m/>
    <m/>
    <m/>
    <m/>
    <s v="Disponer de las mercancías remitidas en los proyectos de disposisión   a la Subdirección de Gestión Comercial."/>
    <s v="Egresos de mercancías"/>
    <n v="1"/>
    <d v="2023-01-02T00:00:00"/>
    <d v="2025-12-31T00:00:00"/>
    <n v="156.28571428571428"/>
    <n v="1"/>
    <s v="DGC_x000a_NC - Subproceso Operación Logística_x000a_Dirección de Gestión Corportiva_x000a_Subdirección Logística_x000a_Coordinación de Gestión Social y Comercialización                                    _x000a_Coordinación de  Chatarrización y Destrucciones _x000a__x000a_DS - Subproceso Operación Logística_x000a_Dirección Seccional de Aduanas de Cúcuta         _x000a_GIT de Operación Logística     _x000a__x000a_REFORMULADO_x000a_30112021_x000a_09122022"/>
    <n v="1"/>
    <x v="0"/>
  </r>
  <r>
    <x v="1"/>
    <x v="0"/>
    <m/>
    <m/>
    <m/>
    <m/>
    <s v="DS Bogotá: Adelantar las inspecciones de las mercancias que se encuentran en existencias por valor de $1.576.476.588"/>
    <s v="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
    <s v="Actas de Inspección y Oficios de remisión de los proyectos de disposición a la Coordinación de Disposición de Mercancías por valor de $1.576.476.588"/>
    <n v="1"/>
    <d v="2023-01-02T00:00:00"/>
    <d v="2025-12-31T00:00:00"/>
    <n v="156.28571428571428"/>
    <n v="1.29E-2"/>
    <s v="DGC_x000a_NC - Subproceso Operación Logística_x000a_Dirección de Gestión Corportiva_x000a_Subdirección Logística_x000a__x000a_DS - Subproceso Operación Logística_x000a_Dirección Seccional de Aduanas de Bogotá   _x000a_GIT de Operación Logística   _x000a__x000a_REFORMULADO_x000a_30112021  _x000a_09122022"/>
    <n v="1.29E-2"/>
    <x v="1"/>
  </r>
  <r>
    <x v="1"/>
    <x v="0"/>
    <m/>
    <m/>
    <m/>
    <m/>
    <s v="DS Bogotá: Elaborar y remitir los proyectos de disposición de mercancías por valor de  $. 2.011.386.590"/>
    <s v="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
    <s v="Oficios de remisión de los proyectos de disposición a la Coordinación de Disposición de Mercancías por valor de $2.011.386.590"/>
    <n v="1"/>
    <d v="2023-01-02T00:00:00"/>
    <d v="2025-12-31T00:00:00"/>
    <n v="156.28571428571428"/>
    <n v="0.1573"/>
    <s v="DGC_x000a_NC - Subproceso Operación Logística_x000a_Dirección de Gestión Corportiva_x000a_Subdirección Logística_x000a_Coordinación de Gestión Social y Comercialización                         _x000a_Coordinación de  Chatarrización y Destrucciones_x000a__x000a_DS - Subproceso Operación Logística_x000a_Dirección Seccional de Aduanas de Bogotá        _x000a_GIT de Operación Logística_x000a__x000a_REFORMULADO_x000a_30112021_x000a_09122022"/>
    <n v="0.1573"/>
    <x v="1"/>
  </r>
  <r>
    <x v="1"/>
    <x v="0"/>
    <m/>
    <m/>
    <m/>
    <m/>
    <m/>
    <s v="Mercancias en proyecto de destrucción por valor de $146.114.005: Gestionar las Resoluciones de destrucción ordinaria que se encuentran en proyecto de 127 DIIAM y culminar con su disposición.  "/>
    <s v="Actas de destrucción"/>
    <n v="3"/>
    <d v="2021-01-01T00:00:00"/>
    <d v="2022-03-31T00:00:00"/>
    <n v="64.857142857142861"/>
    <n v="3"/>
    <s v="DGC_x000a_NC - Subproceso Operación Logística_x000a_Dirección de Gestión Corportiva_x000a_Subdirección Logística_x000a__x000a_DS - Subproceso Operación Logística_x000a_Dirección Seccional de Aduanas de Bogotá_x000a_GIT de Operación Logística_x000a__x000a_REFORMULADO_x000a_30112021"/>
    <n v="1"/>
    <x v="0"/>
  </r>
  <r>
    <x v="1"/>
    <x v="0"/>
    <s v="“Auditoría Financiera a la UAE Dirección de Impuestos y Aduanas Nacionales - DIAN vigencia 2022”"/>
    <s v="14  05 00"/>
    <s v="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Realizar el documento ABC de la Supervisión."/>
    <s v="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
    <s v="Documento ABC de la Supervisión"/>
    <n v="1"/>
    <d v="2023-07-01T00:00:00"/>
    <d v="2023-09-01T00:00:00"/>
    <n v="8.8571428571428577"/>
    <n v="1"/>
    <s v="DGC_x000a_NC - Subproceso Compras y Contratos_x000a_Subdirección de Compras y Contratos _x000a_Oficina de Comunicaciones  _x000a__x000a_ELABORACIÓN 19062023"/>
    <n v="1"/>
    <x v="0"/>
  </r>
  <r>
    <x v="1"/>
    <x v="0"/>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Llevar a cabo jornadas de actualización para supervisores ubicados en las distintas unidades ejecutoras de la Entidad"/>
    <s v="Jornadas para actualizar a los supervisores en cambios normativos, problemas frecuentes, recomendaciones, entre otros."/>
    <s v="Registro de asistencia a las jornadas de actualización-"/>
    <n v="12"/>
    <d v="2023-08-16T00:00:00"/>
    <d v="2025-07-31T00:00:00"/>
    <n v="102.14285714285714"/>
    <n v="12"/>
    <s v="DGC_x000a_NC - Subproceso Compras y Contratos_x000a_Subdirección de Compras y Contratos _x000a_Oficina de Comunicaciones  _x000a__x000a_ELABORACIÓN 19062023"/>
    <n v="1"/>
    <x v="0"/>
  </r>
  <r>
    <x v="1"/>
    <x v="0"/>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Elaborar y divulgar tips relacionados con el rol de supervisor en la UAE DIAN"/>
    <s v="Publicación trimestral de Tips en los canales de difusión de comunicación interna de la Entidad, con fin recordar a los supervisores el cumplimiento de sus deberes y demás aspectos que deben  tener en cuenta en el desarrollo de la supervisión."/>
    <s v="Tips publicados trimestralmente"/>
    <n v="4"/>
    <d v="2023-07-01T00:00:00"/>
    <d v="2024-06-30T00:00:00"/>
    <n v="52.142857142857146"/>
    <n v="4"/>
    <s v="DGC_x000a_NC - Subproceso Compras y Contratos_x000a_Subdirección de Compras y Contratos _x000a_Oficina de Comunicaciones  _x000a__x000a_ELABORACIÓN 19062023"/>
    <n v="1"/>
    <x v="0"/>
  </r>
  <r>
    <x v="1"/>
    <x v="0"/>
    <s v="“Auditoría Financiera a la UAE Dirección de Impuestos y Aduanas Nacionales - DIAN vigencia 2022”"/>
    <s v="16  04 00"/>
    <s v="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Realizar un diagnóstico con el fin de  Identificar los BIRDP y establecer su información administrativa,  económica, financiera y contable y como resultado del mismo realizar los registros contables y/o conciliaciones necesarias."/>
    <s v="1.Informe de conciliación  2.Registros contables"/>
    <n v="2"/>
    <d v="2023-06-15T00:00:00"/>
    <d v="2025-12-31T00:00:00"/>
    <n v="132.85714285714286"/>
    <n v="0.6"/>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3"/>
    <x v="1"/>
  </r>
  <r>
    <x v="1"/>
    <x v="0"/>
    <m/>
    <m/>
    <m/>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Como resultado del diagnóstico, generar un  procedimiento que permita establecer la trazabilidad y control de los bienes inmuebles desde su adjudicación hasta su disposición final."/>
    <s v="Procedimiento"/>
    <n v="1"/>
    <d v="2023-07-16T00:00:00"/>
    <d v="2025-06-30T00:00:00"/>
    <n v="102.14285714285714"/>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1"/>
    <x v="0"/>
  </r>
  <r>
    <x v="1"/>
    <x v="0"/>
    <s v="“Auditoría Financiera a la UAE Dirección de Impuestos y Aduanas Nacionales - DIAN vigencia 2022”"/>
    <s v="14  04 00"/>
    <s v="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Suscribir el contrato interadministrativo con el colector de activos estatal CISA, con el fin de enajenar y comercializar los BIRDP. Ejercer el seguimiento y control a través de la supervisión del contrato."/>
    <s v="Contrato interadministrativo CISA -DIAN"/>
    <n v="1"/>
    <d v="2023-07-15T00:00:00"/>
    <d v="2023-12-15T00:00:00"/>
    <n v="21.857142857142858"/>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1"/>
    <x v="0"/>
  </r>
  <r>
    <x v="1"/>
    <x v="0"/>
    <m/>
    <m/>
    <m/>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Tramite contrato de arrendamiento, soporte cuentas por cobrar, y reportar y realizar los registros contables y/o conciliaciones de información necesarias."/>
    <s v="1.Contrato de arrendamieno de BIRDP.                                     2. Registros contables"/>
    <n v="2"/>
    <d v="2023-08-01T00:00:00"/>
    <d v="2025-12-31T00:00:00"/>
    <n v="126.14285714285714"/>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5"/>
    <x v="1"/>
  </r>
  <r>
    <x v="1"/>
    <x v="0"/>
    <s v="“Auditoría Financiera a la UAE Dirección de Impuestos y Aduanas Nacionales - DIAN vigencia 2022”"/>
    <s v="16  04 10"/>
    <s v="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que se encuentran almacenadas en depósitos sin contrato."/>
    <s v="Implementar formulario FORMS a Nivel Nacional para el seguimiento de las mercancías ADA almacenadas en depósitos sin contrato."/>
    <s v="Formulario FORMS"/>
    <n v="1"/>
    <d v="2023-07-01T00:00:00"/>
    <d v="2023-12-31T00:00:00"/>
    <n v="26.142857142857142"/>
    <n v="1"/>
    <s v="DGC_x000a_NC - Subproceso Operación Logísitca_x000a_Dirección de Gestión Corporativa _x000a_Subdirección Logistica_x000a_Coordinación de Optimización de la Operación Logística_x000a__x000a_ELABORACIÓN 19062023"/>
    <n v="1"/>
    <x v="0"/>
  </r>
  <r>
    <x v="1"/>
    <x v="0"/>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almacenadas en depósitos sin contrato, dando aplicación al procedimiento “PR-FI-163 Organización documental” y al instructivo IN-ADF-0167 &quot;Inspección de mercancías ADA y bienes adjudicados a la Nación&quot;"/>
    <s v="Realizar inspecciones físicas semestrales"/>
    <s v="Actas de Inspección"/>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1"/>
  </r>
  <r>
    <x v="1"/>
    <x v="0"/>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m/>
    <s v="Elabora Informe semestral resultado de la inspección física"/>
    <s v="Informe"/>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1"/>
  </r>
  <r>
    <x v="1"/>
    <x v="0"/>
    <s v="AUDITORÍA DE CUMPLIMIENTO - Proceso Operación Aduanera, vigencia 2022"/>
    <s v="19  04 003   "/>
    <s v="HALLAZGO No. 2. Tablas de Retención Documental TRD y Tablas De Valoración Documental TVD del Git De Importaciones - Dirección Seccional de Aduanas de Cartagena.(OI)_x000a__x000a_“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 derivada del decreto 1742 del 22 de diciembre de 2020, tampoco ha elaborado, aprobado, publicado, inscrito en el Registro Único de Series Documentales – RUSD y convalidado por el AGN la tablas de valoración documental – TVD de la DIAN y en especial del grupo interno de trabajo – GIT de importaciones de la SDA Cartagena”. (…) _x000a__x000a_“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
    <s v="Debilidades de control en el sistema de gestión documental de la DIAN, al no actualizar, aprobar, convalidar, publicar e inscribir oportunamente en el RUSD las TRD y TVD."/>
    <s v="1.Elaborar y presentar las TRD correspondientes al Decreto 1742 de 2020 para aprobación ante el Comité Institucional de Gestión y Desempeño de DIAN."/>
    <s v="1. Elaboración de 789 TRD a nivel nacional_x000a_"/>
    <s v="Una carpeta de SharePoint que contiene las TRD -Tablas de Retención Documental_x000a_"/>
    <n v="789"/>
    <d v="2023-12-18T00:00:00"/>
    <d v="2024-12-31T00:00:00"/>
    <n v="54.142857142857146"/>
    <n v="789"/>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1"/>
    <x v="0"/>
    <m/>
    <m/>
    <m/>
    <m/>
    <m/>
    <s v="2. Aprobación de las TRD por el CIGD_x000a_"/>
    <s v="Acta de aprobación del CIGD_x000a_"/>
    <n v="1"/>
    <d v="2023-12-18T00:00:00"/>
    <d v="2024-12-31T00:00:00"/>
    <n v="54.142857142857146"/>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1"/>
    <x v="0"/>
    <m/>
    <m/>
    <m/>
    <m/>
    <s v="2.Radicar ante el AGN para proceso de convalidación, aprobación e inscripción en el RUSD, las TRD."/>
    <s v="1. Radicación de las TRD ante el AGN para convalidación, aprobación e inscripción en el RUSD"/>
    <s v="Concepto Técnico del AGN"/>
    <n v="1"/>
    <d v="2023-12-18T00:00:00"/>
    <d v="2025-06-30T00:00:00"/>
    <n v="80"/>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1"/>
    <x v="0"/>
    <m/>
    <m/>
    <m/>
    <m/>
    <m/>
    <s v="2.Socialización e implementación de las TRD según Decreto 1742 de 2020."/>
    <s v="Sesiones de Socialización"/>
    <n v="1"/>
    <d v="2023-12-18T00:00:00"/>
    <d v="2026-03-30T00:00:00"/>
    <n v="119"/>
    <n v="0"/>
    <s v="DGC_x000a_NC - Subproceso Recursos Administrativos_x000a_Dirección de Gestión Corporativa_x000a_Subdirección Administrativa_x000a_Coordinación de Documentación_x000a__x000a_DS - Subproceso Recursos Administrativos_x000a_Dirección Seccional de Aduanas Cartagena "/>
    <n v="0"/>
    <x v="1"/>
  </r>
  <r>
    <x v="1"/>
    <x v="0"/>
    <m/>
    <m/>
    <m/>
    <m/>
    <s v="3.Elaboración Plan de Trabajo para implementar las 4 etapas de elaboración de las TVD-Tablas de Valoración Documental de la DIAN."/>
    <s v="Elaborar Plan de Trabajo"/>
    <s v="Plan de Trabajo"/>
    <n v="1"/>
    <d v="2024-01-15T00:00:00"/>
    <d v="2024-04-30T00:00:00"/>
    <n v="15.142857142857142"/>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1"/>
    <x v="0"/>
    <s v="AUDITORÍA DE CUMPLIMIENTO - Proceso Operación Aduanera, vigencia 2022"/>
    <s v="22  03 006   "/>
    <s v="HALLAZGO No. 4. Disposición de Mercancías ADA (D-F)- Dirección Seccional de Impuestos y Aduanas de Buenaventura.(F y D)_x000a__x000a_“(…)Del cruce de base de datos realizados de la información reportada por la Dirección Seccional de Aduanas de Buenaventura, a la información referente a existencias de las mercancías ADA, con fecha de corte 15 de noviembre del 2022, evidenciándose lo siguiente:_x000a_Documentos de ingreso de mercancías - DIM, con situación jurídica definida (Decomiso) sin disponer, al corte presentaban bodegajes superiores a los 730 días._x000a__x000a_Documento de ingreso de mercancías - DIM, en abandono sin disponer, al corte presentaban bodegajes superiores a los 730 días. _x000a__x000a_Aprobación de eventos de donación, destrucción, chatarrización y venta de mercancías decomisadas o abandonadas a favor de la Nación, las cuales registraron un tiempo de bodegaje superaban 730 días. _x000a_(…) _x000a_Como consecuencia de lo expuesto, se produjo daño en el patrimonio público, por el pago de mayores costos de bodegaje por $1.656.338.410,43 discriminado de la siguiente manera. (…).”"/>
    <s v="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
    <s v="Gestionar la disposición de mercancias con SJD a corte 30 de abril de 2025 cuyo valor asciende a $ 7.188.141.254,13, y registran un término de bodegaje superior a 2 años."/>
    <s v="Gestionar la entrega de las mercancías dispuestas bajo la modalidad de donación, destrucción, chatarrización, venta y/o asignación."/>
    <s v="Egresos de mercancías ADA"/>
    <n v="7188141254.1300001"/>
    <d v="2025-07-01T00:00:00"/>
    <d v="2026-12-31T00:00:00"/>
    <n v="78.285714285714292"/>
    <n v="0"/>
    <s v="DGC_x000a_NC - Dirección de Gestión Corporativa_x000a_Subdirección Logistica_x000a__x000a_DS -  Dirección Seccional de Impuestos y Aduanas de Buenaventura_x000a_  _x000a_"/>
    <n v="0"/>
    <x v="1"/>
  </r>
  <r>
    <x v="1"/>
    <x v="0"/>
    <s v="AUDITORÍA DE CUMPLIMIENTO - Proceso Operación Aduanera, vigencia 2022"/>
    <s v="13  01 002   "/>
    <s v="HALLAZGO No. 9. Disposición de Divisas -Dirección Seccional de Aduanas de Bogotá (A)_x000a__x000a_“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_x000a__x000a_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_x000a__x000a_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_x000a__x000a_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_x000a__x000a_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_x000a__x000a__x000a__x000a__x000a__x000a__x000a__x000a_"/>
    <s v="“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_x000a_Por otra parte, aunque la entidad cuenta con los procedimientos para la disposición de este tipo de activos, estos continúan atesorados por un tiempo indefinido, pudiendo afectarse su valor y/o su estado de conservación y por tanto su disposición final”."/>
    <s v="Proponer cambio normativo para la disposición de divisas y realizar el inventario de las divisas por valor $ 399.648.949 para determinar su estado. _x000a_"/>
    <s v="Elaborar documento con propuesta de cambio normativo para la disposición de dividas"/>
    <s v="Documento con propuesta normativa"/>
    <n v="1"/>
    <d v="2025-06-01T00:00:00"/>
    <d v="2026-12-31T00:00:00"/>
    <n v="82.571428571428569"/>
    <n v="0"/>
    <s v="DGC_x000a_NC - Subproceso Operación Logística_x000a_Dirección de Gestión Corporativa_x000a_Subdirección Logistica_x000a_Coordinación de Gestión Social y Comercialización_x000a_Coordinación de Chatarrización y Destrucciones_x000a__x000a_DS -  Subproceso Operación Logística_x000a_Dirección Seccional de Aduanas de Bogotá"/>
    <n v="0"/>
    <x v="1"/>
  </r>
  <r>
    <x v="1"/>
    <x v="0"/>
    <m/>
    <m/>
    <m/>
    <m/>
    <m/>
    <s v="Realizar inspección física al inventario de divisas para determinar su estado"/>
    <s v="Actas de inpección"/>
    <n v="399648949"/>
    <d v="2025-06-01T00:00:00"/>
    <d v="2026-06-01T00:00:00"/>
    <n v="52.142857142857146"/>
    <n v="0"/>
    <s v="DGC_x000a_NC - Subproceso Operación Logística_x000a_Dirección de Gestión Corporativa_x000a_Subdirección Logistica_x000a__x000a_DS -  Subproceso Operación Logística_x000a_Dirección Seccional de Aduanas de Bogotá"/>
    <n v="0"/>
    <x v="1"/>
  </r>
  <r>
    <x v="1"/>
    <x v="0"/>
    <s v="AUDITORÍA DE CUMPLIMIENTO - Proceso Operación Aduanera, vigencia 2022"/>
    <s v="13  01 002   "/>
    <s v="HALLAZGO No. 10. Mecanismos de Control a Disposición de Mercancías ADA _x000a_Dirección Seccional de Aduanas de Bogotá. (A)_x000a__x000a_“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_x000a__x000a_Para muestra selectiva de estas mercancías se evidenciaron las siguientes situaciones:_x000a__x000a_Joyería _x000a__x000a_(…)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_x000a__x000a_Vehículos y Otros (…)_x000a__x000a_Como resultado de la visita se estableció para muestra selectiva de mercancías valoradas en $3.734,3 millones, que estas mercancías han permanecido almacenadas un promedio de 1.264 días, tal como se detalla a continuación (..)"/>
    <s v="Debilidades en la identificación, programación y gestión de las necesidades de servicios a contratar en la entidad, toda vez, que no fueron incluidos en el plan anual de adquisiciones."/>
    <s v="Disponer de mercancías valoradas en $20.021.334.751 discriminados así: _x000a_a) Vehículos y otros valorados en $4.190.567.766. _x000a_b) Joyeria, relojería, piedras y metales valorados en $15.830.766.985, los cuales registran un término de bodegaje superior a 2 años."/>
    <s v="Elaborar y remitir a la Subdirección Logistica los proyectos para la Disposición de Mercancías."/>
    <s v="Oficios o correos"/>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1"/>
  </r>
  <r>
    <x v="1"/>
    <x v="0"/>
    <m/>
    <m/>
    <m/>
    <m/>
    <m/>
    <s v="Gestionar la entrega de las mercancías dispuestas bajo la modalidad de donación, destrucción, chatarrización, venta y/o asignación)"/>
    <s v="Egresos de mercancías ADA"/>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1"/>
  </r>
  <r>
    <x v="1"/>
    <x v="0"/>
    <s v="Auditoría Financiera DIAN Vigencia 2023 - PNVCF Sem I 2024"/>
    <s v="16  01 003   "/>
    <s v="Hallazgo No. 4. Custodia y Control de inventarios Maquina Extrusora (F)_x000a__x000a_(…) En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_x000a__x000a_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4"/>
    <s v="DGC_x000a_NC - Subproceso Función Pagadora_x000a_Dirección de Gestión Corporativa_x000a_Subdirección de Logística_x000a__x000a_DS - Subproceso Función Pagadora_x000a_Dirección Seccional de Aduanas de Cali_x000a__x000a__x000a_"/>
    <n v="1"/>
    <x v="0"/>
  </r>
  <r>
    <x v="1"/>
    <x v="0"/>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0"/>
  </r>
  <r>
    <x v="1"/>
    <x v="0"/>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0"/>
  </r>
  <r>
    <x v="1"/>
    <x v="0"/>
    <s v="Auditoría Financiera DIAN Vigencia 2023 - PNVCF Sem I 2024"/>
    <s v="16  01 003   "/>
    <s v="Hallazgo No. 5. Custodia y Control de inventarios Cabezas de ganado (F)._x000a__x000a_(…)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4"/>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1"/>
    <x v="0"/>
  </r>
  <r>
    <x v="1"/>
    <x v="0"/>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1"/>
    <x v="0"/>
  </r>
  <r>
    <x v="1"/>
    <x v="0"/>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1"/>
    <x v="0"/>
  </r>
  <r>
    <x v="1"/>
    <x v="0"/>
    <s v="Auditoría Financiera DIAN Vigencia 2023 - PNVCF Sem I 2024"/>
    <s v="16  01 003  "/>
    <s v="Hallazgo No. 6. Custodia y Control de inventarios Pantalonetas (F)_x000a__x000a_(…) En anexo de dicho informe la OCI – DIAN remite el siguiente caso en el ramo de todo riesgo daños materiales TRDM, referido a pérdida de mercancía aprehendidas, decomisadas o abandonadas ADA: (…)_x000a_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_x000a__x000a_En cuanto al traslado en materia disciplinaria no se considera pertinente dado que la OCI ya adelantó el mismo_x000a__x000a_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4"/>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0"/>
  </r>
  <r>
    <x v="1"/>
    <x v="0"/>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0"/>
  </r>
  <r>
    <x v="1"/>
    <x v="0"/>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0"/>
  </r>
  <r>
    <x v="1"/>
    <x v="0"/>
    <s v="Auditoria Financiera Vigencia 2024"/>
    <s v="14  01 001  "/>
    <s v="Hallazgo No. 1. Contrato CD-32-001-2024 (F-D)_x000a__x000a_“(…) De acuerdo con lo anterior, la DIAN desembolsó recursos por la suma de $17.286.937.710, por concepto de cánones de arrendamiento dentro del contrato 32-001-2024. Inmuebles que fueron ocupados transitoriamente por 1.890 funcionarios de los 3.064 previstos en el “Estudio de Conveniencia y Necesidad”, los cuales retornaron nuevamente a sus sedes o fueron reubicados en otras sedes de la DIAN, como lo informaron a la CGR el 11 de abril de 2025. _x000a_Así las cosas, la finalidad principal del proceso contractual que llevó a la suscripción del contrato 32-001-2024, era satisfacer la necesidad que la DIAN plasmo en los “Estudios Previos”; no obstante, la contratación no resultó eficiente; es decir, no se logró un máximo de beneficio para la entidad. _x000a_Con lo anterior, se puede evidenciar que el proceso contractual desarrollado por la DIAN, no se justificaba, toda vez que los inmuebles fueron ocupados durante el plazo de ejecución del contrato, es decir, del 05 de marzo al 26 de diciembre de 2024, de manera transitoria por 1.890 funcionarios de planta y no por nuevos funcionarios, que serían asignados en desarrollo del concurso de méritos._x000a_En consecuencia, la CGR considera que se generó daño al patrimonio público por $17.286.937.710, correspondiente a los pagos por arriendo de dos inmuebles ubicados en la Calle 31 # 6- 83/87, Calle 30A # 6-22 y Calle 30A # 6-15/25/75 de la ciudad de Bogotá D.C., denominados Edificios San Martin - Edificio Torre Sur, “incluidos bienes por destinación y adhesión, usos directos, conexos, parqueaderos y demás servicios necesarios para el funcionamiento de la Dirección Seccional de Impuestos de Bogotá y otras dependencias de la UAE DIAN que puedan funcionar en los mismos inmuebles en la ciudad de Bogotá”. _x000a_(…) la CGR considera que existió un uso indebido de los recursos desembolsados dentro de la ejecución del contrato 032-001-2024, el cual resultó ineficaz, toda vez que no satisfizo la necesidad que dio origen al mismo; por cuanto la DIAN debió recurrir a ocupar los inmuebles arrendados con funcionarios de carrera, los cuales ya contaban con puestos de trabajo y ubicación en diferentes sedes de la entidad. Dichos funcionarios, una vez finalizó la fase de ejecución del contrato, retornaron a las diferentes sedes con que contaba la entidad, evidenciando así, que el proceso contractual mencionado fue innecesario por la falta de certeza y garantía en el nombramiento de los funcionarios nuevos (…)”. "/>
    <s v="“(…) por una inadecuada planeación y una gestión antieconómica que condujo a un proceso contractual innecesario, lo que se traduce en una gestión fiscal ineficaz, ineficiente e inoportuna, al tenor de lo dispuesto en el artículo 6º de la Ley 610 de 200(…)”. "/>
    <s v="Revisión y actualización de formatos que hacen parte de la etapa precontractual donde se establecerá que tanto en la radicacón de la solicitud de adquisición como en la elaboración de estudios previos se incluya como requerimiento el cargue de los  anexos que soportan la necesidad dentro de la casilla- &quot;justificacion de la solicitud&quot; "/>
    <s v=" I). Actualizar los formatos: FT-ADF-2617 &quot;Solicitud de adquisición&quot;;  _x000a_FT-ADF-2050 “Formato estudio previo y documentos contratación de mínima cuantía”; FT-ADF-2061 “Formato estudio previo y documentos licitación pública, selección abreviada o concurso de méritos”; FT-ADF-2068 “Formato estudio previo y documentos contratación directa - Prestación de servicios profesionales y apoyo a la gestión o para la ejecución de los trabajos artísticos”; FT-ADF-2072 “Formato estudio previo y documentos contratación directa”; FT-ADF-2095 “Estudio previo y/o documentos compras electrónicas en tienda virtual del estado colombiano-TVEC”,   Para incluir requerimiento de los  anexos que soportan la necesidad de contratación"/>
    <s v="Formatos FT-ADF-2617; FT-ADF-2050; FT-ADF-2061; FT-ADF-2068; FT-ADF-2072; FT-ADF-2095"/>
    <n v="6"/>
    <d v="2025-07-01T00:00:00"/>
    <d v="2025-12-31T00:00:00"/>
    <n v="26.142857142857142"/>
    <n v="0"/>
    <s v="DGC_x000a_Dirección de Gestión Corporativa _x000a_Subdirección de Compras y Contratos_x000a__x000a__x000a_"/>
    <n v="0"/>
    <x v="1"/>
  </r>
  <r>
    <x v="1"/>
    <x v="0"/>
    <m/>
    <m/>
    <m/>
    <m/>
    <m/>
    <s v="II) Socialización por comunicación interna actualización de los formatos "/>
    <s v="Comunicación interna"/>
    <n v="1"/>
    <d v="2025-07-01T00:00:00"/>
    <d v="2026-01-31T00:00:00"/>
    <n v="30.571428571428573"/>
    <n v="0"/>
    <s v="DGC_x000a_Dirección de Gestión Corporativa _x000a_Subdirección de Compras y Contratos_x000a__x000a__x000a_"/>
    <n v="0"/>
    <x v="1"/>
  </r>
  <r>
    <x v="1"/>
    <x v="0"/>
    <m/>
    <m/>
    <m/>
    <m/>
    <s v="Fortalecer los conocimientos de toos los funcionarios que participan en llos procesos de contratación en la gestión de riesgos."/>
    <s v="III) Realizar capacitación a todos los funcionarios que participan en los procesos de contratación a nivel nacional, en sus diferentes etapas, con el objetivo de fortalecer la planeación y gestión de los riesgos."/>
    <s v="Registros de capacitación"/>
    <n v="1"/>
    <d v="2025-07-01T00:00:00"/>
    <d v="2025-12-31T00:00:00"/>
    <n v="26.142857142857142"/>
    <n v="0"/>
    <s v="DGC_x000a_Dirección de Gestión Corporativa _x000a_Subdirección de Compras y Contratos"/>
    <n v="0"/>
    <x v="1"/>
  </r>
  <r>
    <x v="1"/>
    <x v="0"/>
    <s v="Auditoria Financiera Vigencia 2024"/>
    <s v="14  01 001  "/>
    <s v="Hallazgo No. 2 Contrato No.0078-2024 - Adquisición UPS (F-D)_x000a__x000a_“(…) No obstante, al momento de realizar las revisiones por parte del equipo de la CGR al cumplimiento del contrato, junto con los funcionarios de la Dirección de Gestión de Innovación y Tecnología, Subdirección de Infraestructura Tecnológica y de Operaciones, se solicitó realizar visita para verificar el funcionamiento de los equipos, encontrando que las UPS no se encontraban instaladas y funcionando en los sitios para los cuales estaban destinadas, conforme a lo consignado en los anexos que hacen parte del contrato. Los funcionarios de la DIAN, informaron que las UPS fueron retiradas del Edificio San Martín, lugar para el cual fueron adquiridas, porque la DIAN decidió entregar dichas instalaciones y trasladar los funcionarios a la sede BCH de la DIAN._x000a__x000a_Se procedió al desplazamiento hacia dicha sede, el día 24 de abril de 2025, donde se encontraron dos (2) de las UPS de 120 KVA en funcionamiento que fueron desinstaladas del edificio San Martín, transportadas, instaladas nuevamente en la sede BCH y puestas en funcionamiento, se realizó registro fotográfico, pero no se pudo constatar las placas de inventario, porque no se pudieron ubicar. _x000a_Las otras tres (3) UPS, (dos (2) UPS de 120 KVA y una (1) de 60 KVA), se verificaron en el sótano del edificio BCH, sin instalar, en aparente buen estado y cubiertas por plástico transparente. De esta verificación se obtuvo registro fotográfico, pero tampoco fue posible constatar las placas de inventario. El valor de los equipos, se describe en la siguiente tabla: (…)_x000a__x000a_Las condiciones en que se encuentran, ponen en peligro las garantías legales de los equipos, pues están apagadas y sin instalar, por lo que no posible que se les realice el mantenimiento y pruebas, incluido en la contratación y que cubre un período de tres años. Teniendo en cuenta que los equipos y bienes muebles, cuentan con un período de vida útil, los equipos van acumulando deterioro sin ser utilizados, para el fin que fueron adquiridos. Lo anterior, demuestra fallas en la revisión, planeación y previsión para determinar la real conveniencia de adelantar este proceso de compra, que vulnera la relación costo-beneficio y da como resultado una gestión ineficaz en el manejo de los recursos, debido a que no se logró la utilización de los equipos comprados con oportunidad y en las condiciones previstas, dejando en evidencia la improvisación, falta de austeridad y de eficiencia en la previsión de las necesidades de la entidad._x000a__x000a_Estas falencias en la planeación y estudios previos, al realizar procesos de compra e instalación de equipos que finalmente no están siendo utilizados y cuya utilidad es nula en la actualidad, se hace más notoria, teniendo en cuenta que, apenas ha transcurrido un año desde la suscripción del contrato y solo unos meses, desde la entrega de todos los equipos.(…)_x000a__x000a_Las decisiones de la DIAN, con relación a una compra que no tenía la seguridad de hacer parte de sus necesidades, sujeta al ingreso de nuevos funcionarios y la adecuación de una sede sin certeza de continuidad; se traduce en una gestión fiscal ineficaz, ineficiente e inoportuna, al tenor de lo dispuesto en el Art.6 de la Ley 610 de 2000 que genera daño patrimonial en cuantía de $874.768.064, correspondiente al valor de las tres (3) UPS (2 UPS de 120 KVA y 1 UPS de 60 KVA), que se encuentran inutilizadas y una presunta incidencia disciplinaria, en consideración a la vulneración del deber funcional de los servidores públicos, de conformidad con lo dispuesto en el artículo 38 de la Ley 1952 de 2019 y la Ley 1474 de 2011(…)”. "/>
    <s v="“(…) Se genera por una indebida planeación y una deficiente estimación de las necesidades de la entidad que dieron origen a la suscripción del contrato, cuyo objeto fue la adquisición de equipos que no están en uso y permanecen almacenados en una bodega, sin prestar el servicio para el cual fueron adquiridos; lo anterior, conllevó a una gestión antieconómica(…)”."/>
    <s v="Revisión y actualización de formatos que hacen parte de la etapa precontractual donde se establecerá que tanto en la radicacón de la solicitud de adquisición como en la elaboración de estudios previos se incluya como requerimiento el cargue de los  anexos que soportan la necesidad dentro de la casilla- &quot;justificacion de la solicitud&quot; "/>
    <s v=" I). Actualizar los formatos: FT-ADF-2617 &quot;Solicitud de adquisición&quot;;  _x000a_FT-ADF-2050 “Formato estudio previo y documentos contratación de mínima cuantía”; FT-ADF-2061 “Formato estudio previo y documentos licitación pública, selección abreviada o concurso de méritos”; FT-ADF-2068 “Formato estudio previo y documentos contratación directa - Prestación de servicios profesionales y apoyo a la gestión o para la ejecución de los trabajos artísticos”; FT-ADF-2072 “Formato estudio previo y documentos contratación directa”; FT-ADF-2095 “Estudio previo y/o documentos compras electrónicas en tienda virtual del estado colombiano-TVEC”,   Para incluir requerimiento de los  anexos que soportan la necesidad de contratación"/>
    <s v="Formatos FT-ADF-2617; FT-ADF-2050; FT-ADF-2061; FT-ADF-2068; FT-ADF-2072; FT-ADF-2095"/>
    <n v="6"/>
    <d v="2025-07-01T00:00:00"/>
    <d v="2025-12-31T00:00:00"/>
    <n v="26.142857142857142"/>
    <n v="0"/>
    <s v="DGC_x000a_Dirección de Gestión Corporativa _x000a_Subdirección de Compras y Contratos_x000a__x000a__x000a_"/>
    <n v="0"/>
    <x v="1"/>
  </r>
  <r>
    <x v="1"/>
    <x v="0"/>
    <m/>
    <m/>
    <m/>
    <m/>
    <m/>
    <s v="II) Socialización por comunicación interna la actualización de los formatos"/>
    <s v="Comunicación interna"/>
    <n v="1"/>
    <d v="2025-07-01T00:00:00"/>
    <d v="2026-01-31T00:00:00"/>
    <n v="30.571428571428573"/>
    <n v="0"/>
    <s v="DGC_x000a_Dirección de Gestión Corporativa _x000a_Subdirección de Compras y Contratos_x000a__x000a__x000a_"/>
    <n v="0"/>
    <x v="1"/>
  </r>
  <r>
    <x v="1"/>
    <x v="0"/>
    <m/>
    <m/>
    <m/>
    <m/>
    <s v="Reubicar, instalar y poner en operación las tres UPS que se encuentran en bodega."/>
    <s v="III) Ejecutar el traslado, instalación y puesta en funcionamiento de las UPS en las sedes priorizadas"/>
    <s v="Formato Start-UP de UPS (instaladas y operativas)_x0009_"/>
    <n v="3"/>
    <d v="2025-08-01T00:00:00"/>
    <d v="2025-12-31T00:00:00"/>
    <n v="21.714285714285715"/>
    <n v="0"/>
    <s v="DGC_x000a_Dirección de Gestión Corporativa _x000a_Subdirección de Compras y Contratos_x000a__x000a_Dirección de Gestión de Innovación y Tecnología_x000a__x000a__x000a__x000a_"/>
    <n v="0"/>
    <x v="1"/>
  </r>
  <r>
    <x v="1"/>
    <x v="0"/>
    <s v="Auditoria Financiera Vigencia 2024"/>
    <s v="16  04 100   "/>
    <s v="Hallazgo No. 9. Inventario Mercancías ADA Seccional Cali (F-D)_x000a__x000a_“Al revisar la información reportada por la DIAN, relacionada con los faltantes en la Dirección Seccional de Cali - Valle; se evidenciaron dos (2) situaciones relacionadas con mercancías aprehendidas; las cuales se relacionan a continuación: _x000a_1. Se realizó Acta de Faltante No.4 el 13 de junio de 2024, para la mercancía ingresada, descrita y registrada en los inventarios de mercancías Aprehendidas, Decomisadas y/o Abandonadas - ADA, correspondiente a mercancías aprehendidas mediante cinco (5) actas de aprehensión descritas a continuación: (…)_x000a_La mercancía en oro, como consta en cinco documentos de avalúo realizados por perito avaluador el 10 en mayo de 2023 y CONAVALUOS el 25 de julio de 2023, fue avaluada en $664.804.081. _x000a__x000a_(…) La mercancía fue sustraída y reemplazada por otros elementos sin valor representativo, como consta en los nuevos avalúos ordenados y efectuados por las mismas firmas de peritos avaluadores en junio 24 de 2024._x000a__x000a_2. Se realizó Acta de Faltante No.2 el 9 de febrero de 2024, para la mercancía ingresada, descrita y registrada en los inventarios de mercancías Aprehendidas, Decomisadas y/o Abandonadas - ADA, correspondiente a una mercancía en abandono que correspondía a dos (2) anillos de oro blanco sin marca, con piedras y registrado por $40.000 cada uno, para un total de $80.000; elementos almacenados en el Banco de la República desde el 7 de mayo de 2007 y correspondiente al Documento de Ingreso de Mercancía - DIM 15881100221 del 19 de noviembre de 2016. _x000a__x000a_(…) Al revisar los documentos aportados por la DIAN, se evidencio que, en el año 2014, para efectos de iniciar proceso de venta de los anillos y otras joyas, se ordena la realización de peritaje el 26 de febrero de 2014 a la persona natural autorizada y certificada, quien identifica, describe y certifica la mercancía como dos (2) anillos de plata Ley 925 con circones, avaluando cada uno en $5.000.oo para un total de $10.000, dejando en el documento del avalúo la siguiente anotación: “Cambio de una bodega a otra”. No obstante, este hecho no conduce a la generación de actas de inspección o verificación y tampoco a la elaboración de la respectiva acta de faltantes, con ocasión a la diferencia en la descripción de la composición de la mercancía._x000a__x000a_Referente a las gestiones realizadas para la recuperación del faltante, no se encontró cuenta de cobro que soporte su recuperación._x000a__x000a_A pesar que la Dirección Seccional de Impuestos y Aduanas de Cali, realizó el acta de faltantes después del segundo avalúo, no lo hizo desde el primer avalúo, cuando se evidenció el cambio en los elementos en abandono, además se presentaron otras irregularidades en los procedimientos estipulados para la administración, control, inspección y manejo de las mercancías, como son: _x000a__x0009_- No se realizaron las verificaciones, inspecciones y avalúos correspondientes a la mercancía ingresada por abandono. _x000a__x0009_- No se elaboró el acta de faltantes al momento de detectar la diferencia en la descripción de la mercancía; lo anterior, resultado del avalúo realizado en mayo de 2014, como tampoco se solicitó la investigación a través de formato 1561 _x000a__x0009_- No se emitió la cuenta de cobro al depósito responsable _x000a__x0009_- No instauró la denuncia penal ante la Fiscalía General de la Nación, como se indica en los procedimientos al momento de detectar la irregularidad _x000a__x0009_- No se realizó el reporte de siniestro a la Aseguradora, en las fechas en que se evidenció el hecho, dando lugar a la prescripción de los hechos _x000a__x0009_- No se anexan las actas de aprehensión de las mercancías, ni la correspondiente Acta de Inventario._x000a__x0009_(…)_x000a_- Se evidencian irregularidades en el manejo de los Inventarios ADA, cuyos procedimientos se describen en las guías, como es el caso del instructivo IN-ADF-0167 “Inspección de Mercancías ADA y Bienes adjudicados a la Nación”, que indica que los faltantes identificados deben ser notificados por el GIT de Operación Logística o quien haga sus veces en la Dirección Seccional; mediante acta y cuenta de cobro al responsable del almacenamiento, esto debe realizarse dentro de los tres (3) días hábiles siguientes a la suscripción del acta de faltante. Por tanto, el responsable del almacenamiento debe realizar el pago de los faltantes dentro de los treinta días calendario, contados a partir de la fecha de notificación de la cuenta de cobro. _x000a__x000a_No se realizó el seguimiento a los inventarios y disposición de la mercancía; al igual que la DIAN no vigiló correctamente la adecuada custodia de los bienes objeto de la observación, hecho que no garantiza la existencia de los mismos, en los sitios donde fue almacenado. No se siguen con eficiencia y oportunidad las acciones descritas en los procedimientos de administración, control e inspección de las mercancías ADA, lo cual se evidencia en la demora para las autorizaciones de los servicios especiales de transporte, avalúo y almacenamiento especializado de la mercancía con características especiales, del caso del asunto. _x000a__x000a_No existió un control efectivo en el aplicativo, que permita identificar las diferentes modalidades de disposición de las mercancías ADA y que guarde una trazabilidad de las acciones que se generan durante su devolución, asignación, venta, donación, destrucción o chatarrización. Adicionalmente, se evidencian debilidades en la aplicación de los procedimientos “PR-ADF-0163 Organización DE LOS ARCHIVOS DE GESTIÓN DE LA UAE DIAN – V4 del 31/12/2022”, por cuanto los controles son insuficientes para garantizar la totalidad de la información correspondiente a la disposición de las mercancías ADA, como se observó en las diferentes solicitudes de soportes para documentar el caso. _x000a_Se evidenciaron deficiencias en la administración de las mercancías almacenadas en bodegas de la DIAN y/o en los recintos dispuestos para el almacenamiento y custodia de los bienes, debido a que no se siguen los procedimientos descritos en los instructivos relacionados con el proceso. _x000a__x000a__x0009_Las situaciones mencionadas, generaron un daño al patrimonio público por $664.884.081 que corresponde a $664.804.081 del Acta de Faltante 4 del 13 de junio de 2024 y $80.000 correspondiente al Acta de Faltante 2 del 9 de febrero de 2024…”. "/>
    <s v="“(… )Los casos descritos anteriormente, denotan que no existió una gestión efectiva encaminada a la recuperación de la mercancía faltante  (…)”. "/>
    <s v="Acción 1: Realizar seguimiento trimestral al inventario consistente en joyas, metales y piedras preciosas de competencia de la DSA Cali."/>
    <s v="Actividad 1: Elaborar un informe trimestral del inventario de joyas, metales y piedras preciosas, que incluya las gestiones realizadas para su disposición, a cargo del GIT de Operación Logística de la DSA de Cali, y remitirlo a la Subdirección Logística"/>
    <s v="Informes trimestrales"/>
    <n v="4"/>
    <d v="2025-08-01T00:00:00"/>
    <d v="2026-08-01T00:00:00"/>
    <n v="52.142857142857146"/>
    <n v="0"/>
    <s v="DGC_x000a_Dirección de Gestión Corporativa_x000a_Subdirección Logística_x000a__x000a_Direccion Seccional de Aduanas de Cali_x000a_División Administrativa y financiera_x000a_GIT de Operación Logística       "/>
    <n v="0"/>
    <x v="1"/>
  </r>
  <r>
    <x v="1"/>
    <x v="0"/>
    <m/>
    <m/>
    <m/>
    <m/>
    <s v="Acción 2: Establecer un protocolo para la recepción, manejo y custodia de mercancías ADA consistentes en joyas, metales y piedras preciosas por parte del subproceso logístico."/>
    <s v="Actividad 1:  Elaborar un protocolo para la recepción, manejo y custodia de mercancías ADA consistentes en joyas, metales y piedras preciosas por parte del subproceso logístico."/>
    <s v="Protocolo"/>
    <n v="1"/>
    <d v="2025-08-01T00:00:00"/>
    <d v="2025-12-31T00:00:00"/>
    <n v="21.714285714285715"/>
    <n v="0"/>
    <s v="DGC_x000a_Dirección de Gestión Corporativa_x000a_Subdirección Logística"/>
    <n v="0"/>
    <x v="1"/>
  </r>
  <r>
    <x v="1"/>
    <x v="0"/>
    <m/>
    <m/>
    <m/>
    <m/>
    <m/>
    <s v="Actividad 2: Socializar a las Direcciones Seccionales un protocolo para la recepción, manejo y custodia de mercancías ADA consistentes en joyas, metales y piedras preciosas por parte del subproceso logístico  "/>
    <s v="Listado de asistencia a socialización del protocolo"/>
    <n v="1"/>
    <d v="2026-01-01T00:00:00"/>
    <d v="2026-02-01T00:00:00"/>
    <n v="4.4285714285714288"/>
    <n v="0"/>
    <s v="DGC_x000a_Dirección de Gestión Corporativa_x000a_Subdirección Logística      "/>
    <n v="0"/>
    <x v="1"/>
  </r>
  <r>
    <x v="1"/>
    <x v="0"/>
    <m/>
    <m/>
    <m/>
    <m/>
    <s v="Acción 3: Realizar capacitación dirigida a los funcionarios de las Divisiones Administrativa y Financiera y el GIT de Operación Logística sobre los procedimientos e instructivos del subproceso logístico."/>
    <s v="Actividad 1:  Capacitación sobre procedimientos e instructivos del subproceso logístico, dirigida a los funcionarios de las Divisiones Administrativa y Financiera y el GIT de Operación Logística del Nivel Nacional."/>
    <s v="Listado de asistencia"/>
    <n v="1"/>
    <d v="2025-08-01T00:00:00"/>
    <d v="2025-10-31T00:00:00"/>
    <n v="13"/>
    <n v="0"/>
    <s v="DGC_x000a_Dirección de Gestión Corporativa_x000a_Subdirección Logística"/>
    <n v="0"/>
    <x v="1"/>
  </r>
  <r>
    <x v="1"/>
    <x v="0"/>
    <m/>
    <m/>
    <m/>
    <m/>
    <s v="Acción 4: Realizar seguimiento a todos  los formatos y registros diligenciados que tengan que ver con la actividad de aprehension de mercancias y custodia hasta la entrega al GIT de Operación Logística."/>
    <s v="Actividad 1: El jefe de la División de Operación Aduanera presentará informe bimestral con el  seguimiento a todos los formatos y registros diligenciados que tengan que ver con la actividad de aprehensión de mercancías a su cargo y su custodia hasta la entrega al GIT de Operación Logística."/>
    <s v="Informes Bimestrales"/>
    <n v="6"/>
    <d v="2025-08-01T00:00:00"/>
    <d v="2026-08-01T00:00:00"/>
    <n v="52.142857142857146"/>
    <n v="0"/>
    <s v="DGC_x000a_Dirección de Gestión Aduanas_x000a_Subdirección de Operacion Aduanera_x000a__x000a_Direccion Seccional de Aduanas de Cali_x000a_División de Operación Aduanera "/>
    <n v="0"/>
    <x v="1"/>
  </r>
  <r>
    <x v="1"/>
    <x v="0"/>
    <s v="Auditoria Financiera Vigencia 2024"/>
    <s v="16  04 100   "/>
    <s v="Hallazgo No. 10. Inventario Mercancías Seccional Bucaramanga (F-D)_x000a__x000a_“En el marco de sus funciones, funcionarios de la Dirección Seccional de Impuestos y Aduanas de Bucaramanga, en el Aeropuerto Internacional Palonegro, realizaron varias aprehensiones de mercancías en oro, derivadas de procedimientos de control a viajeros en vuelos internacionales. Dichas aprehensiones dieron origen a cuatro lotes, así: (…)_x000a_Según lo informado por la DIAN, las mercancías estuvieron almacenadas, desde su aprehensión hasta la entrega al comprador, en una caja fuerte ubicada en las instalaciones de la DIAN en el aeropuerto Palonegro de Bucaramanga, quedando bajo la custodia de la División de la Operación Aduanera de la Dirección Seccional de Impuestos y Aduanas de Bucaramanga, como autoridad aprehensora. (…)_x000a_Posterior al 15 de marzo de 2024, fecha de entrega de las mercancías, el adquiriente presentó una reclamación formal ante la DIAN, alegando que los bienes entregados no correspondían a los que se ofertaron en la subasta. Según su manifestación, la mercancía entregada era completamente diferente en cuanto a pureza y composición del material publicado para la subasta, e incluso advirtió que no se trataba de oro, como originalmente se había descrito. La reclamación llego con adjunto de evidencia fotográfica. (…)_x000a_En atención a la reclamación, la DIAN realizó una inspección física de la mercancía entregada y realizó dictamen pericial donde el perito avaluador a través de correo electrónico del 25 de marzo de 2024 menciona “(…) me permito precisar que la mercancía que aparece en los videos no corresponde a la mercancía a la cual yo realice el correspondiente avalúo (…)”. Tras verificar que efectivamente existía una inconsistencia entre las piezas subastadas y las recibidas, la entidad procedió a instaurar denuncia penal ante la Fiscalía General de la Nación el 17 de mayo de 2024 y elaborar el Formato de Acta de Faltante No. 2 del 18 de junio de 2024. Actualmente, la DIAN se encuentra adelantando el trámite correspondiente ante la aseguradora._x000a_(…)_x000a_En la revisión documental también se detectó que en el Formato de Acta de Faltante No. 2, se presenta información duplicada en la casilla de descripción de uno de los ítems, lo cual impide identificar las características reales de una de las piezas faltantes. _x000a_Se evidenciaron fallas en el control y seguridad de las mercancías, conforme a lo consignado en el manual EX-ADF-0001 Capítulos IV y VI y a los procedimientos PR-ADF-0294: Incumplimiento en el registro, seguimiento y auditoría del inventario, Procedimiento PR-ADF-0312 (Secciones 5.1 y 6.2): Omisión de controles sobre la integridad del bien y la documentación de respaldo en procesos de subasta. Así mismo, lo consignado en el numeral 4.4 del instructivo IN-ADF-0209, relacionado con la cadena de custodia de la mercancía y el numeral 5.2 que establece que la mercancía debe ser entregada formal y físicamente al GIT de Operación Logística, de la División Financiera y Administrativa, para ser almacenada en los depósitos que la DIAN haya contratado para el almacenamiento, guarda y custodia de esta. _x000a_Todo lo anterior, generó un daño al patrimonio público por $225.401.000, valor del Acta de Faltante Acta No. 2 del 18 de junio de 2024, resultado de una gestión fiscal ineficaz, ineficiente e inoportuna, al tenor de lo dispuesto en el artículo 6º de la Ley 610 de 2000…”. "/>
    <s v="“(…) Lo anterior, pone en evidencia la falta de control y debilidades en el proceso de custodia de los bienes; así como, omisiones en los controles internos y documentales, que debían garantizar la preservación de la integridad física y jurídica de las mercancías bajo resguardo estatal (...)&quot;"/>
    <s v="Acción 1: Realizar seguimiento a todos  los formatos y registros diligenciados que tengan que ver con la actividad de aprehension de mercancias y custodia hasta la entrega al GIT de Operación Logística."/>
    <s v="Actividad 1: El jefe de la División de Operación Aduanera presentará informe bimestral con el  seguimiento a todos los formatos y registros diligenciados que tengan que ver con la actividad de aprehensión de mercancías a su cargo y su custodia hasta la entrega al GIT de Operación Logística."/>
    <s v="Informes Bimestrales"/>
    <n v="6"/>
    <d v="2025-08-01T00:00:00"/>
    <d v="2026-08-01T00:00:00"/>
    <n v="52.142857142857146"/>
    <n v="0"/>
    <s v="DGC_x000a_Dirección de Gestión Aduanas_x000a_Subdirección de Operacion Aduanera_x000a__x000a_Dirección Seccional de Impuestos y Aduanas de Bucaramanga_x000a_División de Operación Aduanera "/>
    <n v="0"/>
    <x v="1"/>
  </r>
  <r>
    <x v="1"/>
    <x v="0"/>
    <m/>
    <m/>
    <m/>
    <m/>
    <s v="Acción 2: Realizar seguimiento al inventario consistente en joyas, metales y piedras preciosas de competencia de la DSIA de Bucaramanga."/>
    <s v="Actividad 1: Elaborar un informe trimestral del inventario de joyas, metales y piedras preciosas, que incluya las gestiones realizadas para su disposición, a cargo del GIT de Operación Logística de la DSIA de Bucaramanga, y remitirlo a la Subdirección Logística."/>
    <s v="Informes trimestrales"/>
    <n v="4"/>
    <d v="2025-07-01T00:00:00"/>
    <d v="2026-07-01T00:00:00"/>
    <n v="52.142857142857146"/>
    <n v="0"/>
    <s v="DGC_x000a_Dirección de Gestión Corporativa_x000a_Subdirección Logística_x000a__x000a_Direccion Seccional de Impuestos y Aduanas de Bucaramanga_x000a_División Administrativa y financiera - GIT de Operación Logística"/>
    <n v="0"/>
    <x v="1"/>
  </r>
  <r>
    <x v="1"/>
    <x v="0"/>
    <m/>
    <m/>
    <m/>
    <m/>
    <s v="Acción 3: Establecer un protocolo para la recepción, manejo y custodia de mercancías ADA consistentes en joyas, metales y piedras preciosas por parte del subproceso logístico."/>
    <s v="Actividad 1:  Elaborar un protocolo para la recepción, manejo y custodia de mercancías ADA consistentes en joyas, metales y piedras preciosas por parte del subproceso logístico."/>
    <s v="Protocolo"/>
    <n v="1"/>
    <d v="2025-08-01T00:00:00"/>
    <d v="2025-12-31T00:00:00"/>
    <n v="21.714285714285715"/>
    <n v="0"/>
    <s v="DGC_x000a_Dirección de Gestión Corporativa_x000a_Subdirección Logística"/>
    <n v="0"/>
    <x v="1"/>
  </r>
  <r>
    <x v="1"/>
    <x v="0"/>
    <m/>
    <m/>
    <m/>
    <m/>
    <m/>
    <s v="Actividad 2: Socializar a las Direcciones Seccionales un protocolo para la recepción, manejo y custodia de mercancías ADA consistentes en joyas, metales y piedras preciosas por parte del subproceso logístico  "/>
    <s v="Listado de asistencia a socialización del protocolo"/>
    <n v="1"/>
    <d v="2026-01-01T00:00:00"/>
    <d v="2026-02-01T00:00:00"/>
    <n v="4.4285714285714288"/>
    <n v="0"/>
    <s v="DGC_x000a_Dirección de Gestión Corporativa_x000a_Subdirección Logística      "/>
    <n v="0"/>
    <x v="1"/>
  </r>
  <r>
    <x v="1"/>
    <x v="0"/>
    <m/>
    <m/>
    <m/>
    <m/>
    <s v="Acción 4: Realizar capacitación dirigida a los funcionarios de las Divisiones Administrativa y Financiera y el GIT de Operación Logística sobre los procedimientos e instructivos del subproceso logístico."/>
    <s v="Actividad 1:  Capacitación sobre procedimientos e instructivos del subproceso logístico"/>
    <s v="Listado de asistencia"/>
    <n v="1"/>
    <d v="2025-08-01T00:00:00"/>
    <d v="2025-10-31T00:00:00"/>
    <n v="13"/>
    <n v="0"/>
    <s v="DGC_x000a_Dirección de Gestión Corporativa_x000a_Subdirección Logística"/>
    <n v="0"/>
    <x v="1"/>
  </r>
  <r>
    <x v="2"/>
    <x v="0"/>
    <s v="4 Aud Especial Vig 2005- Jun 2009_x000a__x000a_AEF - Seguimiento PM 2014"/>
    <s v="22 02 001"/>
    <s v="Hallazgo No. 4 Cumplimiento cronograma._x000a_El desarrollo del Modelo Muisca programado inicialmente para terminar el 31 de diciembre de 2009, tuvo que ser reprogramado hasta el año 2012."/>
    <s v="Fallas de la planeación, falta de seguimiento, control y monitoreo a la ejecución del proyecto."/>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0"/>
  </r>
  <r>
    <x v="2"/>
    <x v="0"/>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 _x000a_20052022_x000a_"/>
    <n v="1"/>
    <x v="0"/>
  </r>
  <r>
    <x v="2"/>
    <x v="0"/>
    <m/>
    <m/>
    <m/>
    <m/>
    <s v="Iniciar el proyecto con la definición de  los requerimientos funcionales _x000a_"/>
    <s v="Definir los requerimientos funcionales "/>
    <s v="Documento de requerimientos funcionales V1"/>
    <n v="1"/>
    <d v="2024-03-01T00:00:00"/>
    <d v="2025-03-31T00:00:00"/>
    <n v="56.428571428571431"/>
    <n v="1"/>
    <s v="DGIT_x000a_NC - Proceso Cumplimiento de Obligaciones Aduaneras y Cambiarias_x000a_Dirección de Gestión de Aduanas_x000a_Subdirección de Operación Aduanera_x000a_"/>
    <n v="1"/>
    <x v="0"/>
  </r>
  <r>
    <x v="2"/>
    <x v="0"/>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
    <n v="1"/>
    <x v="0"/>
  </r>
  <r>
    <x v="2"/>
    <x v="0"/>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Proceso Cumplimiento de Obligaciones Aduaneras y Cambiarias_x000a_Dirección de Gestión de Aduanas_x000a_Subdirección de Operación Aduanera_x000a_"/>
    <n v="1"/>
    <x v="0"/>
  </r>
  <r>
    <x v="2"/>
    <x v="0"/>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
    <n v="1"/>
    <x v="0"/>
  </r>
  <r>
    <x v="2"/>
    <x v="0"/>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
    <n v="1"/>
    <x v="0"/>
  </r>
  <r>
    <x v="2"/>
    <x v="0"/>
    <m/>
    <m/>
    <m/>
    <m/>
    <s v="Iniciar el desarrollo de la solución tecnológica."/>
    <s v="Desarrollo de la solución"/>
    <s v="Informes de seguimiento"/>
    <n v="2"/>
    <d v="2025-04-01T00:00:00"/>
    <d v="2025-09-30T00:00:00"/>
    <n v="26"/>
    <n v="1"/>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5"/>
    <x v="1"/>
  </r>
  <r>
    <x v="2"/>
    <x v="0"/>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0"/>
    <x v="1"/>
  </r>
  <r>
    <x v="2"/>
    <x v="0"/>
    <s v="PROYECTO CSNI - DIAN . Entregado a la DIAN por el Minhacienda según oficio 2-2014-004964 del 11/02/2014_x000a__x000a_AEF - Seguimiento PM 2014"/>
    <s v="22 02 100"/>
    <s v="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
    <s v="Debilidades en la planeación, seguimiento, control y monitoreo a la ejecución del Proyecto."/>
    <s v="1. Aplicar lo definido en el Procedimiento PR-SI-0002_Gestión de Solicitudes para la Creación o Ajuste de Sistemas de Información,   para la puesta en producción del Proyecto Núcleo Básico - Fase I - Proyecto de Zonas Francas, que integra la culminación de los Proyectos inicialmente conceptualizados para la Expansión MUISCA 2010 - 2012. _x000a__x000a_NOTA:_x000a__x000a_LA PRESENTE PROPUESTA ESTÁ  SUPEDITADA A CAMBIOS, POR  LOS NUEVOS LINEAMIENTOS QUE DETERMINE LA DIRECCIÓN GENERAL SOBRE EL  PROYECTO DEL NUCLEO BÁSICO - FASE I  - ZONAS FRANCAS."/>
    <s v="1. Realizar el análisis y diseño para la puesta en producción del Proyecto  Núcleo Básico - Fase I - Proyecto de Zonas Francas,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ACTUALIZADO_x000a_30112021"/>
    <n v="1"/>
    <x v="0"/>
  </r>
  <r>
    <x v="2"/>
    <x v="0"/>
    <m/>
    <m/>
    <m/>
    <m/>
    <m/>
    <s v="2. Realizar la codificación para la puesta en producción del Proyecto  Núcleo Básico - Fase I - Proyecto de Zonas Francas,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ACTUALIZADO_x000a_30112021"/>
    <n v="1"/>
    <x v="0"/>
  </r>
  <r>
    <x v="2"/>
    <x v="0"/>
    <m/>
    <m/>
    <m/>
    <m/>
    <m/>
    <s v="3. 1. Ejecutar  las pruebas funcionales y realizar el despliegue  en producción del Proyecto Núcleo Básico - Fase I - Proyecto de Zonas Francas,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1"/>
    <d v="2021-01-18T00:00:00"/>
    <d v="2022-01-19T00:00:00"/>
    <n v="52.285714285714285"/>
    <n v="1"/>
    <s v="DGIT_x000a_NC - Subproceso Innovación y Tecnología_x000a_Dirección de Gestión de Innovación y Tecnología_x000a_Subdirección de Soluciones y Desarrollo_x000a__x000a_REFORMULADO_x000a_30/09/2017_x000a_ACTUALIZADO_x000a_30112021"/>
    <n v="1"/>
    <x v="0"/>
  </r>
  <r>
    <x v="2"/>
    <x v="0"/>
    <m/>
    <m/>
    <m/>
    <m/>
    <s v="Priorizar y detallar requerimientos funcionales tecnológicos necesario para la solución tecnológica para el proceso de Comercialización."/>
    <s v="Requerimientos Funcionales"/>
    <s v="Documento de requerimientos funcionales V1"/>
    <n v="1"/>
    <d v="2019-11-01T00:00:00"/>
    <d v="2020-10-30T00:00:00"/>
    <n v="52"/>
    <n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ACTUALIZADO_x000a_30112021"/>
    <n v="1"/>
    <x v="0"/>
  </r>
  <r>
    <x v="2"/>
    <x v="0"/>
    <m/>
    <m/>
    <m/>
    <m/>
    <s v="Desarrollar o adquirir la solución tecnológica  para el proceso de Comercialización."/>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s v="Inicio de la_x000a_implementación de la_x000a_solución tecnológica del_x000a_Proyecto."/>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s v="Implantación de la_x000a_solución tecnológica"/>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s v="1. Aplicar lo definido en el Procedimiento PR-SI-0002_Gestión de Solicitudes para la Creación o Ajuste de Sistemas de Información,   para la puesta en producción del Proyecto Representación Externa, que integra la culminación de los Proyectos inicialmente conceptualizados para la Expansión MUISCA 2010 - 2012. _x000a_"/>
    <s v="1. Realizar el análisis y diseño para la puesta en producción del Proyecto Representación Externa, debidamente  formalizados en los Formatos de Modelo de Diseño -  FT-SI-2003, Diseño de Base de Datos - FT-SI-2004 y Diseño de Interfaz de Usuario - FT-SI-2005."/>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0"/>
  </r>
  <r>
    <x v="2"/>
    <x v="0"/>
    <m/>
    <m/>
    <m/>
    <m/>
    <m/>
    <s v="3. 1. Ejecutar  las pruebas funcionales y realizar el despliegue  en producción del Proyecto  Representación Externa, debidamente  formalizados en el  Formato  Aceptación de Pruebas Funcionales y Salida a Producción  - FT-SI-1851 y autorizado mediante Acta de Comité de Gestión de  Cambios de Tecnología."/>
    <s v="_x000a_a. (01) un Formato  de Aceptación de Pruebas Funcionales y Salida a Producción  - FT-SI-1851_x000a__x000a_b. (01) un Acta de Comité de Gestión de  Cambios de Tecnología del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0"/>
  </r>
  <r>
    <x v="2"/>
    <x v="0"/>
    <s v="2 Aud Funcion pagadora Vig  2014"/>
    <s v="14  04 004"/>
    <s v="Hallazgo No. 2 Planeación Contrato Fábrica de Software Externa (D)_x000a_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_x000a_Adicionalmente se observó que de los veintiocho (28) servicios o trámites que se debían actualizar, complementar o mantener, a la fecha se han efectuado seis (6) que representan el 21.4% del total. _x000a_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
    <s v="Deficiencias en la puesta en producción de las veinticuatro (24) soluciones informáticas a implementar definidas en los pliegos de condiciones y a los cuales se acogió el contratista._x000a__x000a_Deficiencia en la actividad de supervisión contractual y de control."/>
    <s v="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
    <s v="1.1. Remitir al Subdirector de Gestión de Recaudo y Cobranzas, los documentos con la información del Levantamiento de Requerimientos, que están relacionados con el Proyecto de Cartera._x000a_1.2. Remitir al  Subdirector de Gestión de Comercio Exterior,  los documentos con la información del Levantamiento de Requerimientos, que están  relacionados con los Proyectos de Zonas Francas y el de  Tráfico Postal._x000a_1.3. Remitir al Subdirector de Gestión Técnica Aduanera, los documentos con la información del Desarrollo, que están relacionados con el Proyecto de Laboratorio de Aduanas._x000a_1.4. Remitir al Subdirector de Gestión de Registro Aduanero, los documentos con la información de Desarrollo, que están relacionados con el Proyecto de SEIEX (Sistemas Especiales de Importación - Exportación)._x000a_1.5. Remitir al Director de Gestión Jurídica, los documentos con la información del Levantamiento de Requerimientos, que están relacionados con el Proyecto de Jurídica._x000a_1.6. Remitir al Subdirector de Gestión de Representación Externa, los documentos con la información en lo que le corresponde al  Levantamiento de Requerimientos del Proyecto de  Jurídica y al Desarrollo del Proyecto de Representación Externa._x000a_1.7. Remitir al Subdirector de Gestión de Recursos Jurídicos los documentos con la información en lo que le corresponde al  Levantamiento de Requerimientos del Proyecto de  Jurídica  y al Desarrollo del Proyecto de Recursos Jurídicos._x000a_1.8. Remitir al  Subdirector de Gestión de Normativa y Doctrina, los documentos con la información en lo que le corresponde al  Levantamiento de Requerimientos del Proyecto de  Jurídica  y al Desarrollo del Proyecto de Normativa Doctrina._x000a_1.9. Remitir al Subdirector de Gestión de Procesos y Competencias Laborales, los documentos con la información del Levantamiento de Requerimientos, que están relacionados con el   Proyecto de Calidad._x000a_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_x000a_1.11. Remitir al Coordinador RILO y Auditoría de Denuncias, los documentos con la información del Desarrollo, que están relacionado con el Proyecto de Denuncias de Fiscalización._x000a_1.12. Remitir al Subdirector de Gestión de Asistencia al Cliente, los documentos con la información del Desarrollo, que están relacionados con el Proyecto Numeración de Facturación._x000a_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_x000a_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5. Remitir al Subdirector de Gestión de Análisis Operacional, los documentos con la información del Levantamiento de Requerimientos, que están relacionados con el Proyecto de Planeación."/>
    <s v="Documentos"/>
    <n v="24"/>
    <d v="2015-10-01T00:00:00"/>
    <d v="2016-04-30T00:00:00"/>
    <n v="30.285714285714285"/>
    <n v="24"/>
    <s v="DGIT_x000a_NC - Subproceso Innovación y Tecnología_x000a_Dirección de Gestión de Innovación y Tecnología_x000a_Subdirección de Soluciones y Desarrollo_x000a__x000a_REFORMULADO_x000a_30042016_x000a_ACTUALIZADO_x000a_30112021_x000a_"/>
    <n v="1"/>
    <x v="0"/>
  </r>
  <r>
    <x v="2"/>
    <x v="0"/>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
    <s v="Presentar  ante el Centro de Despacho  por  parte del Área Usuaria,  el requerimiento del Proyecto correspondiente a su negocio y determinar la prioridad  para la puesta en producción del mismo; proyectos que se relacionan de la siguiente manera:_x000a__x000a_1.1. Subdirector de Gestión de Recaudo y Cobranzas - Proyecto de Cartera._x000a_1.2. Subdirector de Gestión de Comercio Exterior - Proyectos de Zonas Francas y el de  Tráfico Postal._x000a_1.3. Subdirector de Gestión Técnica Aduanera - Proyecto de Laboratorio de Aduanas._x000a_1.4. Subdirector de Gestión de Representación Externa -  Proyecto de  Jurídica/Representación Externa._x000a_1.5. Subdirector de Gestión de Recursos Jurídicos -  Proyecto de  Jurídica/Recursos Jurídicos._x000a_1.6. Subdirector de Gestión de Normativa y Doctrina -  Proyecto de  Jurídica/ Normativa y Doctrina._x000a_1.7. Subdirector de Gestión de Fiscalización Tributaria - Proyectos de Anotaciones Fiscales Fase I,  Anotaciones Fiscales Fase II, de Factura Electrónica,  de Proveedores Fase I y el de Proveedores Fase II._x000a_1.8. Coordinador RILO y Auditoría de Denuncias - Proyecto de Denuncias de Fiscalización._x000a_1.9. Subdirector de Gestión de Asistencia al Cliente - Proyecto Numeración de Facturación._x000a_1.10. Subdirector de Gestión de Recursos Físicos - Proyectos de Infraestructura,  de Inventarios Fase I y el de Inventarios Fase II._x000a_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2. Subdirector de Gestión de Análisis Operacional - Proyecto de Planeación._x000a_"/>
    <s v="Actas de Centro de Despacho con el registro de  los requerimientos aprobados,     para  la puesta en producción por cada uno de los  Sistemas de Información,  presentados por las  respectivas Áreas Usuarias de Negocio."/>
    <n v="19"/>
    <d v="2016-05-02T00:00:00"/>
    <d v="2016-12-31T00:00:00"/>
    <n v="34.714285714285715"/>
    <n v="19"/>
    <s v="DGIT_x000a_NC - Subproceso Innovación y Tecnología_x000a_Dirección de Gestión de Innovación y Tecnología_x000a_Subdirección de Soluciones y Desarrollo_x000a__x000a_REFORMULADO_x000a_30042016_x000a_ACTUALIZADO_x000a_30112021"/>
    <n v="1"/>
    <x v="0"/>
  </r>
  <r>
    <x v="2"/>
    <x v="0"/>
    <m/>
    <m/>
    <m/>
    <m/>
    <m/>
    <s v="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quot;Construcción de Sistemas de Información&quot;  del Proceso &quot;Servicios Informáticos&quot;  y acorde con los siguientes Procedimientos :_x000a__x000a_15. PR-SI-0148_Análisis de Requerimientos de los Sistemas de Información._x000a__x000a__x000a_EXCEPTO LOS SIGUIENTES PROYECTOS : _x000a__x000a_LABORATORIO DE ADUANAS -  Se encuentra en Producción_x000a_SEIEX - SISTEMAS ESPECIALES DE IMPORTACIÓN  - EXPORTACIÓN - Informan de la No continuidad _x000a_RECURSOS JURÍDICOS - Informan  de la No continuidad _x000a_NORMATIVA Y DOCTRINA - Informan de la No continuidad _x000a_CALIDAD - Informan de la No continuidad _x000a_FACTURA ELECTRÓNICA - Se encuentra en Producción_x000a_NUMERACIÓN DE FACTURACIÓN - Se encuentra en Producción"/>
    <s v="1. Elaboración y aprobación de Cronograma de Actividades elaborado y formallizado  para la puesta en producción de los  siguientes Proyectos: _x000a__x000a_1. Cartera_x000a_2. Núcleo Básico - Fase I - Sistema de Información de  Zonas Francas_x000a_2.1. Núcleo Básico - Fase I - Sistema de Información de  Tráfico Postal_x000a_3.  Núcleo Básico - Fase I - Sistema de Información deTráfico Postal. Jurídica/Representación Externa_x000a_4. Anotaciones Fiscales Fase I_x000a_4.1. Anotaciones Fiscales Fase II_x000a_4.2. Proveedores Fase I_x000a_4.3. Proveedores Fase II_x000a_5. Denuncias de Fiscalización_x000a_6. Infraestructura_x000a_6.1. Inventarios Fase I _x000a_6.2 . Inventarios Fase II_x000a_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8. Planeación_x000a__x000a_1. (14) catorce Cronogramas de Actividades, de acuerdo con cada procedimiento  para la construcción de los sistemas de información."/>
    <n v="14"/>
    <d v="2017-07-01T00:00:00"/>
    <d v="2018-06-30T00:00:00"/>
    <n v="52"/>
    <n v="14"/>
    <s v="DGIT_x000a_NC - Subproceso Innovación y Tecnología_x000a_Dirección de Gestión de Innovación y Tecnología_x000a_Subdirección de Soluciones y Desarrollo_x000a__x000a_REFORMULADO_x000a_30092017_x000a_ACTUALIZADO_x000a_30112021"/>
    <n v="1"/>
    <x v="0"/>
  </r>
  <r>
    <x v="2"/>
    <x v="0"/>
    <m/>
    <m/>
    <m/>
    <m/>
    <m/>
    <s v="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
    <s v="1. Generación de (02) dos formatos debidamente formalizados para la puesta en producción del Proyecto de Núcleo Básico - Fase I - Proyectos de Zonas Francas y el de Tráfico Postal:_x000a__x000a_1. (02) dos Formato de Especificación Funcional Detallada -  FT-SI-2007 _x000a__x000a_2.(02) dos Formato de Casos de Uso -  FT-SI-2009"/>
    <n v="4"/>
    <d v="2017-07-03T00:00:00"/>
    <d v="2017-07-31T00:00:00"/>
    <n v="4"/>
    <n v="4"/>
    <s v="DGIT_x000a_NC - Subproceso Innovación y Tecnología_x000a_Dirección de Gestión de Innovación y Tecnología_x000a_Subdirección de Soluciones y Desarrollo_x000a__x000a_REFORMULADO_x000a_30092017_x000a_ACTUALIZADO_x000a_30112021"/>
    <n v="1"/>
    <x v="0"/>
  </r>
  <r>
    <x v="2"/>
    <x v="0"/>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_x000a__x000a__x000a_LA PRESENTE PROPUESTA ESTÁ  SUPEDITADA A CAMBIOS, POR  LOS NUEVOS LINEAMIENTOS QUE DETERMINE LA DIRECCIÓN GENERAL SOBRE LOS PROYECTOS DEL  NUCLEO BÁSICO - FASE I  - ZONAS FRANCAS Y EL DE TRÁFICO POSTAL."/>
    <s v="4. Realizar el análisis y diseño para la puesta en producción del Proyecto   Núcleo Básico - Fase I - Proyecto de Zonas Francas ,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30092018_x000a_30042020_x000a_ACTUALIZADO_x000a_30112021"/>
    <n v="1"/>
    <x v="0"/>
  </r>
  <r>
    <x v="2"/>
    <x v="0"/>
    <m/>
    <m/>
    <m/>
    <m/>
    <m/>
    <s v="5. Realizar la codificación para la puesta en producción del Proyecto   Núcleo Básico - Fase I - Proyecto de Zonas Francasl,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30092018_x000a_ACTUALIZADO_x000a_30112021"/>
    <n v="1"/>
    <x v="0"/>
  </r>
  <r>
    <x v="2"/>
    <x v="0"/>
    <m/>
    <m/>
    <m/>
    <m/>
    <m/>
    <s v="6. Ejecutar  las pruebas funcionales y realizar el despliegue  en producción del Proyecto  Núcleo Básico - Fase I - Proyecto de Zonas Franca,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REFORMULADO_x000a_30/09/2017_x000a_30/09/2018_x000a_30/04/2020_x000a_ACTUALIZADO_x000a_30112021_x000a_"/>
    <n v="1"/>
    <x v="0"/>
  </r>
  <r>
    <x v="2"/>
    <x v="0"/>
    <m/>
    <m/>
    <m/>
    <m/>
    <m/>
    <s v="7. Realizar el análisis y diseño para la puesta en producción del Proyecto   Núcleo Básico - Fase I - Proyecto de   Tráfico Postal,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20-04-01T00:00:00"/>
    <d v="2020-07-30T00:00:00"/>
    <n v="17.142857142857142"/>
    <n v="3"/>
    <s v="DGIT_x000a_NC - Subproceso Innovación y Tecnología_x000a_Dirección de Gestión de Innovación y Tecnología_x000a_Subdirección de Soluciones y Desarrollo_x000a__x000a_ACTUALIZADO_x000a_30112021"/>
    <n v="1"/>
    <x v="0"/>
  </r>
  <r>
    <x v="2"/>
    <x v="0"/>
    <m/>
    <m/>
    <m/>
    <m/>
    <m/>
    <s v="8. Realizar la codificación para la puesta en producción del Proyecto   Núcleo Básico - Fase I - Proyecto de  Tráfico Postal, debidamente  formalizados en el  Formato  Información de Versión 300001 -  FT-SI-2180 ."/>
    <s v="a. (01) un de Formato Información de Versión 300001 -  FT-SI-2180 "/>
    <n v="1"/>
    <d v="2020-08-01T00:00:00"/>
    <d v="2021-01-17T00:00:00"/>
    <n v="24.142857142857142"/>
    <n v="1"/>
    <s v="DGIT_x000a_NC - Subproceso Innovación y Tecnología_x000a_Dirección de Gestión de Innovación y Tecnología_x000a_Subdirección de Soluciones y Desarrollo_x000a__x000a_ACTUALIZADO_x000a_30112021"/>
    <n v="1"/>
    <x v="0"/>
  </r>
  <r>
    <x v="2"/>
    <x v="0"/>
    <m/>
    <m/>
    <m/>
    <m/>
    <m/>
    <s v="9. Ejecutar  las pruebas funcionales y realizar el despliegue  en producción del Proyecto  Núcleo Básico - Fase I - l de  Tráfico Postal,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ACTUALIZADO_x000a_30112021"/>
    <n v="1"/>
    <x v="0"/>
  </r>
  <r>
    <x v="2"/>
    <x v="0"/>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Modelo de Diseño - FT-SI-2003_x000a__x000a_b. (01) un Formato Diseño de Base de Datos - FT-SI-2004_x000a__x000a_c. (01) un Formato Diseño de Interfaz de Usuario - FT-SI-2005"/>
    <n v="3"/>
    <d v="2018-09-18T00:00:00"/>
    <d v="2019-08-31T00:00:00"/>
    <n v="49.571428571428569"/>
    <n v="3"/>
    <s v="DGIT_x000a_NC - Subproceso Innovación y Tecnología_x000a_Dirección de Gestión de Innovación y Tecnología_x000a_Subdirección de Soluciones y Desarrollo_x000a__x000a_REFORMULADO_x000a_30042016_x000a_30092017_x000a_30092018_x000a_ACTUALIZADO_x000a_30112021"/>
    <n v="1"/>
    <x v="0"/>
  </r>
  <r>
    <x v="2"/>
    <x v="0"/>
    <m/>
    <m/>
    <m/>
    <m/>
    <m/>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Información de Versión 300001 - FT-SI-2180 _x000a__x000a_b. (01) un Formato  de Aceptación de Pruebas Funcionales y Salida a Producción  - FT-SI-1851_x000a__x000a_c. (01) un Acta de Comité de Gestión de  Cambios de Tecnología del Software instalado y en Producción."/>
    <n v="3"/>
    <d v="2019-09-01T00:00:00"/>
    <d v="2019-12-31T00:00:00"/>
    <n v="17.285714285714285"/>
    <n v="3"/>
    <s v="DGIT_x000a_NC - Subproceso Innovación y Tecnología_x000a_Dirección de Gestión de Innovación y Tecnología_x000a_Subdirección de Soluciones y Desarrollo_x000a__x000a_REFORMULADO_x000a_30042016_x000a_30092017_x000a_30092018_x000a_ACTUALIZADO_x000a_30112021"/>
    <n v="1"/>
    <x v="0"/>
  </r>
  <r>
    <x v="2"/>
    <x v="0"/>
    <m/>
    <m/>
    <m/>
    <m/>
    <m/>
    <s v="Priorizar y detallar requerimientos funcionales tecnológicos necesario para la solución tecnológica para el proceso de Comercialización."/>
    <s v="Documento de requerimientos funcionales V1"/>
    <n v="1"/>
    <d v="2019-11-01T00:00:00"/>
    <d v="2020-10-30T00:00:00"/>
    <n v="52"/>
    <n v="1"/>
    <s v="DGIT_x000a_NC - Subproceso Innovación y Tecnología_x000a_Dirección de Gestión de Innovación y Tecnología_x000a_Subdirección de Soluciones y Desarrollo_x000a__x000a_NC - Subproceso Operación Logística_x000a_Dirección de Gestión Corporativa_x000a_Subdirección Logística_x000a__x000a_REFORMULADO_x000a_30092017_x000a_30092018_x000a_30092019_x000a_31102020_x000a_ACTUALIZADO_x000a_30112021"/>
    <n v="1"/>
    <x v="0"/>
  </r>
  <r>
    <x v="2"/>
    <x v="0"/>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1"/>
  </r>
  <r>
    <x v="2"/>
    <x v="0"/>
    <m/>
    <m/>
    <m/>
    <m/>
    <m/>
    <s v="Definir un Plan de trabajo de desarrollo de la solución tecnológica "/>
    <s v="Plan de trabajo V1 "/>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1"/>
  </r>
  <r>
    <x v="2"/>
    <x v="0"/>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1"/>
  </r>
  <r>
    <x v="2"/>
    <x v="0"/>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1"/>
  </r>
  <r>
    <x v="2"/>
    <x v="0"/>
    <m/>
    <m/>
    <m/>
    <m/>
    <m/>
    <s v="3.1. Ejecutar el cronogama de  actividades  para  la puesta en producción de  cada uno de los Sistemas de Información:  Jurídica/Representación Externa,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REFORMULADO_x000a_30092017_x000a_30092018_x000a_30042020_x000a_ACTUALIZADO_x000a_30112021"/>
    <n v="1"/>
    <x v="0"/>
  </r>
  <r>
    <x v="2"/>
    <x v="0"/>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30092018_x000a_30042020_x000a_ACTUALIZADO_x000a_30112021"/>
    <n v="1"/>
    <x v="0"/>
  </r>
  <r>
    <x v="2"/>
    <x v="0"/>
    <m/>
    <m/>
    <m/>
    <m/>
    <m/>
    <s v="3.2. Ejecutar el cronogama de  actividades  para  la puesta en producción de  cada uno de los Sistemas de Información:  Anotaciones Fiscales ,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0"/>
  </r>
  <r>
    <x v="2"/>
    <x v="0"/>
    <m/>
    <m/>
    <m/>
    <m/>
    <s v="Iniciar el proyecto con la definición de  los requerimientos funcionales de Anotaciones Fiscales _x000a_"/>
    <s v="Definir los requerimientos funcionales "/>
    <s v="Documento de requerimientos funcionales V1"/>
    <n v="1"/>
    <d v="2024-02-01T00:00:00"/>
    <d v="2025-03-31T00:00:00"/>
    <n v="60.571428571428569"/>
    <n v="1"/>
    <s v="DGIT_x000a_NC - Subproceso Fiscalización y Liquidación_x000a_Dirección de Gestión de Fiscalización_x000a_Subdirección de Fiscalización Tributaria_x000a__x000a_"/>
    <n v="1"/>
    <x v="0"/>
  </r>
  <r>
    <x v="2"/>
    <x v="0"/>
    <m/>
    <m/>
    <m/>
    <m/>
    <s v="Definir los requerimientos no funcionales "/>
    <s v="Definir los requerimientos no funcionales "/>
    <s v="Documento de requerimientos no funcionales V1"/>
    <n v="1"/>
    <d v="2024-02-01T00:00:00"/>
    <d v="2025-03-31T00:00:00"/>
    <n v="60.571428571428569"/>
    <n v="1"/>
    <s v="DGIT_x000a_NC - Subproceso Innovación y Tecnología_x000a_Dirección de Gestión de Innovación y Tecnología_x000a_Subdirección de Soluciones y Desarrollo_x000a__x000a_"/>
    <n v="1"/>
    <x v="0"/>
  </r>
  <r>
    <x v="2"/>
    <x v="0"/>
    <m/>
    <m/>
    <m/>
    <m/>
    <s v="Iniciar el proceso de contratación "/>
    <s v="Validar o aceptar el proceso de contratación"/>
    <s v="Documento de validación o aceptación del proceso de contratación"/>
    <n v="1"/>
    <d v="2023-11-01T00:00:00"/>
    <d v="2025-03-31T00:00:00"/>
    <n v="73.714285714285708"/>
    <n v="1"/>
    <s v="DGIT_x000a_NC - Subproceso Innovación y Tecnología_x000a_Dirección de Gestión de Innovación y Tecnología_x000a_Subdirección de Soluciones y Desarrollo_x000a__x000a_"/>
    <n v="1"/>
    <x v="0"/>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T_x000a_NC - Subproceso Fiscalización y Liquidación_x000a_Dirección de Gestión de Fiscalización_x000a_Subdirección de Fiscalización Tributaria_x000a__x000a_"/>
    <n v="1"/>
    <x v="0"/>
  </r>
  <r>
    <x v="2"/>
    <x v="0"/>
    <m/>
    <m/>
    <m/>
    <m/>
    <s v="Definir un Plan de trabajo de desarrollo de la solución tecnológica "/>
    <s v="Definir un Plan de trabajo de desarrollo de la solución tecnológica "/>
    <s v="Plan de trabajo V1"/>
    <n v="1"/>
    <d v="2023-11-01T00:00:00"/>
    <d v="2025-03-31T00:00:00"/>
    <n v="73.714285714285708"/>
    <n v="1"/>
    <s v="DGIT_x000a_NC - Subproceso Innovación y Tecnología_x000a_Dirección de Gestión de Innovación y Tecnología_x000a_Subdirección de Soluciones y Desarrollo_x000a__x000a_"/>
    <n v="1"/>
    <x v="0"/>
  </r>
  <r>
    <x v="2"/>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_x000a_"/>
    <n v="1"/>
    <x v="0"/>
  </r>
  <r>
    <x v="2"/>
    <x v="0"/>
    <m/>
    <m/>
    <m/>
    <m/>
    <s v="Iniciar el desarrollo de la solución tecnológica."/>
    <s v="Desarrollo de la solución"/>
    <s v="Informes de seguimiento"/>
    <n v="12"/>
    <d v="2026-01-02T00:00:00"/>
    <d v="2028-12-31T00:00:00"/>
    <n v="156.28571428571428"/>
    <n v="0"/>
    <s v="DGIT_x000a_NC - Subproceso Innovación y Tecnología_x000a_Dirección de Gestión de Innovación y Tecnología_x000a_Subdirección de Soluciones y Desarrollo_x000a__x000a_REFORMULADO_x000a_12072023_x000a_15052024"/>
    <n v="0"/>
    <x v="1"/>
  </r>
  <r>
    <x v="2"/>
    <x v="0"/>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Fiscalización y Liquidación_x000a_Dirección de Gestión de Fiscalización_x000a_Subdirección de Fiscalización Tributaria_x000a__x000a_"/>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REFORMULADO_x000a_12072023_x000a_15052024"/>
    <n v="0"/>
    <x v="1"/>
  </r>
  <r>
    <x v="2"/>
    <x v="0"/>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3.3. Ejecutar el cronogama de  actividades  para  la puesta en producción de  cada uno de los Sistemas de Información:  Prooveedores,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0"/>
  </r>
  <r>
    <x v="2"/>
    <x v="0"/>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3-01-01T00:00:00"/>
    <d v="2023-07-30T00:00:00"/>
    <n v="30"/>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_x000a_RFORMULADO_x000a_20052022_x000a_09122022"/>
    <n v="1"/>
    <x v="0"/>
  </r>
  <r>
    <x v="2"/>
    <x v="0"/>
    <m/>
    <m/>
    <m/>
    <m/>
    <m/>
    <s v="3.4. Ejecutar el cronogama de  actividades  para  la puesta en producción de  cada uno de los Sistemas de Información:  Denuncias de Fiscalización,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0"/>
  </r>
  <r>
    <x v="2"/>
    <x v="0"/>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2-31T00:00:00"/>
    <n v="21.714285714285715"/>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0"/>
  </r>
  <r>
    <x v="2"/>
    <x v="0"/>
    <m/>
    <m/>
    <m/>
    <m/>
    <m/>
    <s v="Priorizar y detallar requerimientos Funcionales tecnológicos necesario para la solución tecnológica  del Proyecto de Cartera._x000a__x000a_"/>
    <s v="Documento de requerimientos funcionales V1"/>
    <n v="1"/>
    <d v="2020-07-01T00:00:00"/>
    <d v="2020-12-31T00:00:00"/>
    <n v="26.142857142857142"/>
    <n v="1"/>
    <s v="DGIT_x000a_NC - Subproceso Innovación y Tecnología_x000a_Dirección de Gestión de Innovación y Tecnología_x000a_Subdirección de Soluciones y Desarrollo_x000a_Subdirección de Innovación y Proyectos_x000a__x000a_NC - Subproceso Recaudo - Devoluciones_x000a_Dirección de Gestión de Impuestos_x000a_Subdirección de Recaudo_x000a__x000a_REFORMULADO_x000a_30092017_x000a_30092018_x000a_31102020_x000a_ACTUALIZADO_x000a_30112021"/>
    <n v="1"/>
    <x v="0"/>
  </r>
  <r>
    <x v="2"/>
    <x v="0"/>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1"/>
  </r>
  <r>
    <x v="2"/>
    <x v="0"/>
    <m/>
    <m/>
    <m/>
    <m/>
    <m/>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0"/>
    <m/>
    <m/>
    <m/>
    <m/>
    <m/>
    <s v="Presentar Informe Semanal "/>
    <s v="Documentos"/>
    <n v="19"/>
    <d v="2015-05-22T00:00:00"/>
    <d v="2015-10-10T00:00:00"/>
    <n v="20.142857142857142"/>
    <n v="19"/>
    <s v="DGIT_x000a_NC - Subproceso Innovación y Tecnología_x000a_Dirección de Gestión de Innovación y Tecnología_x000a_Subdirección de Soluciones y Desarrollo_x000a__x000a_ACTUALIZADO_x000a_30112021_x000a_"/>
    <n v="1"/>
    <x v="0"/>
  </r>
  <r>
    <x v="2"/>
    <x v="0"/>
    <s v="18 Aud Funcion Pagadora y Recaudadora Vig  2015"/>
    <s v="22 02 002"/>
    <s v="Hallazgo No. 18  Operaciones Sobre Bases de Datos SYGA _x000a_&quot;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quot;_x000a_"/>
    <s v="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Soluciones y Desarrollo_x000a__x000a_ACTUALIZADO_x000a_30112021"/>
    <n v="1"/>
    <x v="0"/>
  </r>
  <r>
    <x v="2"/>
    <x v="0"/>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REFORMULADO_x000a_30092017_x000a_ACTUALIZADO_x000a_30112021"/>
    <n v="1"/>
    <x v="0"/>
  </r>
  <r>
    <x v="2"/>
    <x v="0"/>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REFORMULADO_x000a_30092017_x000a_ACTUALIZADO_x000a_30112021"/>
    <n v="1"/>
    <x v="0"/>
  </r>
  <r>
    <x v="2"/>
    <x v="0"/>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0"/>
  </r>
  <r>
    <x v="2"/>
    <x v="0"/>
    <m/>
    <m/>
    <m/>
    <m/>
    <s v="Desarrollar o adquirir la solucion tecnolo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0"/>
  </r>
  <r>
    <x v="2"/>
    <x v="0"/>
    <m/>
    <m/>
    <m/>
    <m/>
    <s v="Iniciar el proyecto con la definición de  los requerimientos funcionales _x000a_"/>
    <s v="Definir los requerimientos funcionales "/>
    <s v="Documento de requerimientos funcionales V1"/>
    <n v="1"/>
    <d v="2024-03-01T00:00:00"/>
    <d v="2025-03-31T00:00:00"/>
    <n v="56.428571428571431"/>
    <n v="1"/>
    <s v="DGIT_x000a_NC - Proceso Cumplimiento de Obligaciones Aduaneras y Cambiarias_x000a_Dirección de Gestión de Aduanas_x000a_Subdirección de Operación Aduanera_x000a_"/>
    <n v="1"/>
    <x v="0"/>
  </r>
  <r>
    <x v="2"/>
    <x v="0"/>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
    <n v="1"/>
    <x v="0"/>
  </r>
  <r>
    <x v="2"/>
    <x v="0"/>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Proceso Cumplimiento de Obligaciones Aduaneras y Cambiarias_x000a_Dirección de Gestión de Aduanas_x000a_Subdirección de Operación Aduanera_x000a_"/>
    <n v="1"/>
    <x v="0"/>
  </r>
  <r>
    <x v="2"/>
    <x v="0"/>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
    <n v="1"/>
    <x v="0"/>
  </r>
  <r>
    <x v="2"/>
    <x v="0"/>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NC - Proceso Cumplimiento de Obligaciones Aduaneras y Cambiarias_x000a_Dirección de Gestión de Aduanas_x000a_Subdirección de Operación Aduanera_x000a__x000a__x000a_"/>
    <n v="1"/>
    <x v="0"/>
  </r>
  <r>
    <x v="2"/>
    <x v="0"/>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33333333333333331"/>
    <x v="1"/>
  </r>
  <r>
    <x v="2"/>
    <x v="0"/>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_x000a_"/>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1"/>
  </r>
  <r>
    <x v="2"/>
    <x v="0"/>
    <s v="19 Aud Función Pagadora y Recaudadora Vig  2015"/>
    <s v="22 02 001"/>
    <s v="Hallazgo No. 19  Rezago tecnológico Sistema Informático Electrónico Gestión Aduanera_x000a__x000a_&quot;El Plan Estratégico de la DIAN de Tecnología de la Información y Comunicaciones- PETIC (2015-2018) en el numeral 3. Marco Estratégico establece (...)_x000a_El Servicio Informático Electrónico aduanero SYGA, está basado en herramientas de software que presentan rezago tecnológico, lo que no permite una actualización de las mismas._x000a_Las herramientas de software que soportan el sistema SYGA, en lo relacionado con el soporte técnico extendido del fabricante expiraron , así (...)_x000a_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quot;_x000a_"/>
    <s v="&quot;Como causales para la autorización de presentación de declaraciones en forma manual y relacionada o atribuibles al sistema informático electrónico SIGLO XXI (SYGA) se identifican (…)&quot;"/>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0"/>
  </r>
  <r>
    <x v="2"/>
    <x v="0"/>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0"/>
  </r>
  <r>
    <x v="2"/>
    <x v="0"/>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REFORMULADO_x000a_30092019_x000a_ACTUALIZADO_x000a_30112021"/>
    <n v="1"/>
    <x v="0"/>
  </r>
  <r>
    <x v="2"/>
    <x v="0"/>
    <m/>
    <m/>
    <m/>
    <m/>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1"/>
    <x v="0"/>
  </r>
  <r>
    <x v="2"/>
    <x v="0"/>
    <m/>
    <m/>
    <m/>
    <m/>
    <s v="Desarrollar o adquirir la solución tecnológica del Proyecto de Desaduanamiento._x000a__x000a_"/>
    <s v="1. Informe de avance del proceso de contratación."/>
    <s v="Informe de avance del proceso"/>
    <n v="1"/>
    <d v="2023-11-01T00:00:00"/>
    <d v="2024-07-31T00:00:00"/>
    <n v="39"/>
    <n v="1"/>
    <s v="DGIT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0"/>
  </r>
  <r>
    <x v="2"/>
    <x v="0"/>
    <m/>
    <m/>
    <m/>
    <m/>
    <s v="Iniciar el proyecto con la definición de  los requerimientos funcionales _x000a_"/>
    <s v="Definir los requerimientos funcionales "/>
    <s v="Documento de requerimientos funcionales V1"/>
    <n v="1"/>
    <d v="2024-03-01T00:00:00"/>
    <d v="2025-03-31T00:00:00"/>
    <n v="56.428571428571431"/>
    <n v="1"/>
    <s v="DGIT_x000a_NC – Subproceso Operación Aduanera_x000a_Dirección de Gestión de Aduanas_x000a_Subdirección de Operación Aduanera_x000a_"/>
    <n v="1"/>
    <x v="0"/>
  </r>
  <r>
    <x v="2"/>
    <x v="0"/>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_x000a_"/>
    <n v="1"/>
    <x v="0"/>
  </r>
  <r>
    <x v="2"/>
    <x v="0"/>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Subproceso Operación Aduanera_x000a_Dirección de Gestión de Aduanas_x000a_Subdirección de Operación Aduanera_x000a_"/>
    <n v="1"/>
    <x v="0"/>
  </r>
  <r>
    <x v="2"/>
    <x v="0"/>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_x000a_"/>
    <n v="1"/>
    <x v="0"/>
  </r>
  <r>
    <x v="2"/>
    <x v="0"/>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_x000a__x000a_"/>
    <n v="1"/>
    <x v="0"/>
  </r>
  <r>
    <x v="2"/>
    <x v="0"/>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_x000a_REFORMULADO_x000a_30092019_x000a_30112021_x000a_20052022"/>
    <n v="0.33333333333333331"/>
    <x v="1"/>
  </r>
  <r>
    <x v="2"/>
    <x v="0"/>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1"/>
  </r>
  <r>
    <x v="2"/>
    <x v="0"/>
    <s v="20 Aud Función Pagadora y Recaudadora Vig  2015"/>
    <s v="22 02 100"/>
    <s v="Hallazgo No. 20  Caídas Sistema Informático Siglo XXI_x000a_&quot;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_x000a_Entre las causas presentadas y relacionadas con las caídas del sistema informático electrónico aduanero, que representan un 90% del total de las caídas, se identifican (...) &quot;_x000a_"/>
    <s v="Lo anterior, evidencia debilidades en la aplicación de los objetivos tácticos incluidos en el Plan Estratégico de Tecnología de la Información y Comunicaciones, referente al rediseño estructural de la arquitectura tecnológica.  "/>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V1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_x000a_17. PR-SI-0150_Codificación de los Sistemas de Información_x000a_18. PR-SI-0151_Ejecución de Pruebas de los Sistemas de Información_x000a_19. PR-SI-0152_Implantación de los Sistemas de Información"/>
    <s v="1. Un (1) Plan de trabajo V1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ACTUALIZADO_x000a_30112021"/>
    <n v="1"/>
    <x v="0"/>
  </r>
  <r>
    <x v="2"/>
    <x v="0"/>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0"/>
  </r>
  <r>
    <x v="2"/>
    <x v="0"/>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0"/>
  </r>
  <r>
    <x v="2"/>
    <x v="0"/>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_x000a_REFORMULADO_x000a_30092019_x000a_ACTUALIZADO_x000a_30112021"/>
    <n v="1"/>
    <x v="0"/>
  </r>
  <r>
    <x v="2"/>
    <x v="0"/>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
    <n v="1"/>
    <x v="0"/>
  </r>
  <r>
    <x v="2"/>
    <x v="0"/>
    <m/>
    <m/>
    <m/>
    <m/>
    <s v="Iniciar el proyecto con la definición de  los requerimientos funcionales _x000a_"/>
    <s v="Definir los requerimientos funcionales "/>
    <s v="Documento de requerimientos funcionales V1"/>
    <n v="1"/>
    <d v="2024-03-01T00:00:00"/>
    <d v="2025-03-31T00:00:00"/>
    <n v="56.428571428571431"/>
    <n v="1"/>
    <s v="DGIT_x000a_NC – Subproceso Operación Aduanera_x000a_Dirección de Gestión de Aduanas_x000a_Subdirección de Operación Aduanera_x000a_"/>
    <n v="1"/>
    <x v="0"/>
  </r>
  <r>
    <x v="2"/>
    <x v="0"/>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
    <n v="1"/>
    <x v="0"/>
  </r>
  <r>
    <x v="2"/>
    <x v="0"/>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Subproceso Operación Aduanera_x000a_Dirección de Gestión de Aduanas_x000a_Subdirección de Operación Aduanera_x000a_"/>
    <n v="1"/>
    <x v="0"/>
  </r>
  <r>
    <x v="2"/>
    <x v="0"/>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
    <n v="1"/>
    <x v="0"/>
  </r>
  <r>
    <x v="2"/>
    <x v="0"/>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1"/>
    <x v="0"/>
  </r>
  <r>
    <x v="2"/>
    <x v="0"/>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
    <n v="0.33333333333333331"/>
    <x v="1"/>
  </r>
  <r>
    <x v="2"/>
    <x v="0"/>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1"/>
  </r>
  <r>
    <x v="2"/>
    <x v="0"/>
    <s v="1  Aud Operación Aduanera -Importaciones Dirección de Aduanas y Direcciones Seccionales de Aduanas de Bogotá, Cali, Buenaventura, Bucaramanga, Cartagena, Barranquilla y Santa Marta Vigencia 2018 y primer semestre de 2019"/>
    <s v="22 02 002"/>
    <s v="Hallazgo 1.  Declaraciones de Importación Duplicadas Seccional Bogotá – Nivel Central.  (D - P)_x000a__x000a_(…) se evidencio 724 registros de declaraciones con número de formulario y número de aceptación repetidos (…)._x000a__x000a_(…) se verifico que solo a una de las dos declaraciones (032018000155471-6 duplicada en SYGA) se le aplicó el proceso de selectividad en el sistema LUCIA (…) se constató que sólo la declaración que hizo tránsito por el sistema LUCIA, se encuentra registrada contablemente."/>
    <s v="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
    <s v="1. Definir Estrategia de Digitalización del Proyec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0"/>
  </r>
  <r>
    <x v="2"/>
    <x v="0"/>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0"/>
  </r>
  <r>
    <x v="2"/>
    <x v="0"/>
    <m/>
    <m/>
    <m/>
    <m/>
    <s v="Iniciar el proyecto con la definición de  los requerimientos funcionales _x000a_"/>
    <s v="Definir los requerimientos funcionales "/>
    <s v="Documento de requerimientos funcionales V1"/>
    <n v="1"/>
    <d v="2024-03-01T00:00:00"/>
    <d v="2025-03-31T00:00:00"/>
    <n v="56.428571428571431"/>
    <n v="1"/>
    <s v="DGIT_x000a_NC – Subproceso Operación Aduanera_x000a_Dirección de Gestión de Aduanas_x000a_Subdirección de Operación Aduanera_x000a__x000a_"/>
    <n v="1"/>
    <x v="0"/>
  </r>
  <r>
    <x v="2"/>
    <x v="0"/>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
    <n v="1"/>
    <x v="0"/>
  </r>
  <r>
    <x v="2"/>
    <x v="0"/>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Subproceso Operación Aduanera_x000a_Dirección de Gestión de Aduanas_x000a_Subdirección de Operación Aduanera_x000a__x000a_"/>
    <n v="1"/>
    <x v="0"/>
  </r>
  <r>
    <x v="2"/>
    <x v="0"/>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
    <n v="1"/>
    <x v="0"/>
  </r>
  <r>
    <x v="2"/>
    <x v="0"/>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1"/>
    <x v="0"/>
  </r>
  <r>
    <x v="2"/>
    <x v="0"/>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_x000a_30112021_x000a_20052022_x000a__x000a_"/>
    <n v="0.33333333333333331"/>
    <x v="1"/>
  </r>
  <r>
    <x v="2"/>
    <x v="0"/>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_x000a_"/>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0"/>
    <x v="1"/>
  </r>
  <r>
    <x v="2"/>
    <x v="0"/>
    <m/>
    <m/>
    <m/>
    <m/>
    <s v="3. Realizar un seguimiento mensual al sistema informático electrónico  "/>
    <s v="Realizar un seguimiento mensual conjunta con el area de tecnología al sistema informático electrónico el ultimo día hábil del mes."/>
    <s v="Informe de resultados"/>
    <n v="6"/>
    <d v="2020-02-01T00:00:00"/>
    <d v="2020-07-30T00:00:00"/>
    <n v="25.714285714285715"/>
    <n v="6"/>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ACTUALIZADO_x000a_30112021"/>
    <n v="1"/>
    <x v="0"/>
  </r>
  <r>
    <x v="2"/>
    <x v="0"/>
    <s v="AUDITORÍA DE CUMPLIMIENTO - Proceso Operación Aduanera, vigencia 2022"/>
    <s v="17  01 008   "/>
    <s v="HALLAZGO No. 11. Sistema SYGA - Sistema informático de Gestión Aduanera (A)_x000a__x000a_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_x000a_De un total de 379.969 registros de importaciones y 176.737 registros de pagos consignados en las Bases de datos para los Nits de la muestra seleccionada y que corresponden a la vigencia 2022, se encontró lo siguiente:_x000a_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_x000a_2.Treinta y seis (36) Declaraciones de importación sobre las cuales no se obtiene datos de su correspondiente de pago en los archivos suministrados por los Nits que se relacionan a continuación (…)_x000a_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_x000a_4.Imprecisiones e Inexactitudes en los datos que se registran en SYGA para el campo “RAZON_SOCIAL_IMPORTADOR”, campo que ha sido poblado en la vigencia 2022 con diferencias en la Razón Social, incluso en el mismo mes para los siguientes NITS: _x000a_Situación similar ocurre con Nombres que incluyen una Ñ en la Razón Social como es el caso de los Nits. 800125639, 900123408, 900123408, los cuales en algunos casos es reconocido el carácter de forma correcta y en otros se observa con una interrogación “?”._x000a_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quot;Recaudo reportado en este período por los bancos&quot; no está aplicado en 41 casos en el campo denominado &quot;Estado de saldos&quot;, por un valor total de $81.264.409.000.(…)"/>
    <s v="Falta de seguimiento por parte de la DIAN en la aplicación correcta de los saldos en el APLICATIVO SYGA para estos 15 importadores durante el periodo 1 enero a 31 diciembre de 2022. (…)_x000a__x000a_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_x000a__x000a_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
    <s v="Implementa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T_x000a_NC - Subproceso Innovación y Tecnologia _x000a_Dirección de Gestión de Innovación y Tecnología                                                                                                 _x000a_Subdirección de Innovación y Proyectos_x000a_Subdirección de Soluciones y Desarrollo_x000a_"/>
    <n v="1"/>
    <x v="0"/>
  </r>
  <r>
    <x v="2"/>
    <x v="0"/>
    <m/>
    <m/>
    <m/>
    <m/>
    <m/>
    <s v="Desarrollar o adquirir la solución tecnologíca"/>
    <s v="1. Informe del avance del proceso de contratación"/>
    <n v="1"/>
    <d v="2023-11-01T00:00:00"/>
    <d v="2024-07-31T00:00:00"/>
    <n v="39"/>
    <n v="1"/>
    <s v="DGIT_x000a_NC - Subproceso Innovación y Tecnologia _x000a_Dirección de Gestión de Innovación y Tecnología                                                                                                 _x000a_Subdirección de Innovación y Proyectos_x000a_Subdirección de Soluciones y Desarrollo_x000a__x000a_NC - Subproceso Operación Aduanera_x000a_Dirección de Gestión de Aduanas_x000a_Subdirección de Operación Aduanera"/>
    <n v="1"/>
    <x v="0"/>
  </r>
  <r>
    <x v="2"/>
    <x v="0"/>
    <m/>
    <m/>
    <m/>
    <m/>
    <s v="Iniciar el proyecto con la definición de  los requerimientos funcionales _x000a_"/>
    <s v="Definir los requerimientos funcionales "/>
    <s v="Documento de requerimientos funcionales V1"/>
    <n v="1"/>
    <d v="2024-02-01T00:00:00"/>
    <d v="2025-03-31T00:00:00"/>
    <n v="60.571428571428569"/>
    <n v="1"/>
    <s v="DGIT_x000a_NC - Subproceso Operación Aduanera_x000a_Dirección de Gestión de Aduanas_x000a_Subdirección de Operación Aduanera_x000a__x000a_"/>
    <n v="1"/>
    <x v="0"/>
  </r>
  <r>
    <x v="2"/>
    <x v="0"/>
    <m/>
    <m/>
    <m/>
    <m/>
    <s v="Definir los requerimientos no funcionales "/>
    <s v="Definir los requerimientos no funcionales "/>
    <s v="Documento de requerimientos no funcionales V1"/>
    <n v="1"/>
    <d v="2024-02-01T00:00:00"/>
    <d v="2025-03-31T00:00:00"/>
    <n v="60.571428571428569"/>
    <n v="1"/>
    <s v="DGIT_x000a_NC - Subproceso Innovación y Tecnologia _x000a_Dirección de Gestión de Innovación y Tecnología_x000a_Subdirección de Innovación y Proyectos_x000a_Subdirección de Soluciones y Desarrollo"/>
    <n v="1"/>
    <x v="0"/>
  </r>
  <r>
    <x v="2"/>
    <x v="0"/>
    <m/>
    <m/>
    <m/>
    <m/>
    <s v="Iniciar el proceso de contratación "/>
    <s v="Validar o aceptar el proceso de contratación"/>
    <s v="Documento de validación o aceptación del proceso de contratación"/>
    <n v="1"/>
    <d v="2023-11-01T00:00:00"/>
    <d v="2025-03-31T00:00:00"/>
    <n v="73.714285714285708"/>
    <n v="1"/>
    <s v="DGIT_x000a_NC - Subproceso Innovación y Tecnologia _x000a_Dirección de Gestión de Innovación y Tecnología_x000a_Subdirección de Innovación y Proyectos_x000a_Subdirección de Soluciones y Desarrollo"/>
    <n v="1"/>
    <x v="0"/>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T_x000a_NC - Subproceso Operación Aduanera_x000a_Dirección de Gestión de Aduanas_x000a_Subdirección de Operación Aduanera_x000a__x000a_"/>
    <n v="1"/>
    <x v="0"/>
  </r>
  <r>
    <x v="2"/>
    <x v="0"/>
    <m/>
    <m/>
    <m/>
    <m/>
    <s v="Definir un Plan de trabajo de desarrollo de la solución tecnológica "/>
    <s v="Definir un Plan de trabajo de desarrollo de la solución tecnológica "/>
    <s v="Plan de trabajo V1"/>
    <n v="1"/>
    <d v="2023-11-01T00:00:00"/>
    <d v="2025-03-31T00:00:00"/>
    <n v="73.714285714285708"/>
    <n v="1"/>
    <s v="DGIT_x000a_NC - Subproceso Innovación y Tecnologia _x000a_Dirección de Gestión de Innovación y Tecnología_x000a_Subdirección de Innovación y Proyectos_x000a_Subdirección de Soluciones y Desarrollo"/>
    <n v="1"/>
    <x v="0"/>
  </r>
  <r>
    <x v="2"/>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1"/>
    <x v="0"/>
  </r>
  <r>
    <x v="2"/>
    <x v="0"/>
    <m/>
    <m/>
    <m/>
    <m/>
    <s v="Iniciar el desarrollo de la solución tecnológica."/>
    <s v="Desarrollo de la solución"/>
    <s v="Informes de seguimiento"/>
    <n v="12"/>
    <d v="2026-01-02T00:00:00"/>
    <d v="2028-12-31T00:00:00"/>
    <n v="156.28571428571428"/>
    <n v="0"/>
    <s v="DGIT_x000a_NC - Subproceso Innovación y Tecnologia _x000a_Dirección de Gestión de Innovación y Tecnología_x000a_Subdirección de Innovación y Proyectos_x000a_Subdirección de Soluciones y Desarrollo"/>
    <n v="0"/>
    <x v="1"/>
  </r>
  <r>
    <x v="2"/>
    <x v="0"/>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Operación Aduanera_x000a_Dirección de Gestión de Aduanas_x000a_Subdirección de Operación Aduanera_x000a__x000a_"/>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0"/>
    <x v="1"/>
  </r>
  <r>
    <x v="2"/>
    <x v="0"/>
    <s v="Auditoria Financiera Vigencia 2024"/>
    <s v="11  03  001   "/>
    <s v=" Hallazgo No. 3 Implementación Plan de Modernización Tecnológica (A)_x000a__x000a_“(…) con los recursos del Proyecto de Inversión, la DIAN ha procurado mantener en continuidad y funcionamiento los aplicativos con que cuenta, para garantizar las operaciones; sin embargo, se evidencia deterioro en la funcionalidad de varios aplicativos, pues como se puede verificar en los informes de la misma entidad, persisten errores en los sistemas de información. Esto se ha ocasionado, porque en los últimos años, no se ha realizado una renovación de las soluciones informáticas frente al mundo de alternativas que las tecnologías digitales van produciendo. Persiste la coexistencia de numerosos aplicativos que no permiten una interrelación efectiva entre ellos; tales como: _x000a_1.Los procesos de cobro se ejecutan entre varios sistemas que gestionan la información de manera fraccionada y no se comunican entre sí, dando como resultado múltiples tareas manuales y la dificultad consecuente de control y seguimiento. _x000a_2.En el módulo de Devoluciones y/o compensaciones, donde a pesar que, debe efectuarse solicitud de Certificación de las Deudas, se presenta la gestión de devoluciones sobre saldos a favor, obtenidos de manera irregular. Las validaciones que es necesario realizar convierten el proceso en dispendioso y poco confiable, conllevando a la producción de resoluciones de corrección o de resolución de las solicitudes; esfuerzos encaminados en poner a punto el módulo de anulaciones y correcciones de formatos generados en el proceso de Fiscalización Tributaria y mejorar la interoperabilidad de la plataforma MUISCA._x000a_3.El aplicativo de la Obligación financiera, adolece de las debidas validaciones y verificaciones, para impedir que continúen presentándose Descuentos Tributarios y en el Valor por Inversión en Obras por Impuestos, casillas de las que los contribuyentes hacen uso indiscriminado sin cumplir los requisitos que las habilitan y que la DIAN no puede constatar para cada uno de ellos. Este proceso requiere ser optimizado, para que se cumplan de algún modo validaciones en los requisitos que permiten estos descuentos, ya que, según verificaciones efectuadas sobre obligaciones de contribuyentes, originan muchas veces disminución en los impuestos y saldos a favor, que no son justificables. _x000a__x000a_4.El control de las mercancías en la Dirección de Gestión de Aduanas, presenta baja automatización en los procesos y uso de tecnologías; dando lugar a inconsistencias, falta de control y seguimiento de las mercancías; siendo el caso, las Mercancías ADA (Aprehendidas, Decomisadas o Abandonadas), cuyo registro de transacciones se basa en entradas y salidas y presenta clara obsolescencia para llevar la trazabilidad de los casos que ocurren con estas mercancías, donde se observa que, deben efectuarse actividades manuales, dando ocasión a irregularidades que se evidencian en los múltiples faltantes, que no se logran recuperar por ausencia de oportunidad en el monitoreo, inspecciones y control. _x000a_5.El aplicativo SYGA SIGLO XXI, utilizado para importaciones; el cual, ha requerido correcciones para el control de acceso de los usuarios, ante la inminente manipulación de datos que quedó evidenciada en informe de la ITRC, donde se demostró que fueron alterados datos de importadores, para acceder al levante automático, dejando demostradas vulnerabilidades en el proceso de importación, desde su registro inicial, hasta la aprobación de los movimientos de mercancía. _x000a_(…) Por lo tanto, no se logra la implementación de soluciones creativas y efectivas que aseguren la armonía con la visión, misión y objetivos estratégicos de la entidad; falta coherencia e integración en los aplicativos y existen gran cantidad de procesos manuales, desactualizados, dispersos y muy complejos."/>
    <s v="“(…) Lo anterior, pone en evidencia una posible inobservancia del deber legal de implementar acciones correctivas efectivas y oportunas que garanticen la operación adecuada de las herramientas tecnológicas vinculadas al cumplimiento efectivo del deber misional de la entidad(…)”. "/>
    <s v="Implementar la funcionalidad de corrección de los actos administrativos en el  SIE de Devoluciones"/>
    <s v="Definición de requerimientos funcionales"/>
    <s v="Documento de requerimientos funcionales "/>
    <n v="1"/>
    <d v="2025-09-01T00:00:00"/>
    <d v="2025-10-31T00:00:00"/>
    <n v="8.5714285714285712"/>
    <n v="0"/>
    <s v="DGIT_x000a_Dirección de Gestión de Impuestos_x000a_Subdirección de Devoluciones_x000a_"/>
    <n v="0"/>
    <x v="1"/>
  </r>
  <r>
    <x v="2"/>
    <x v="0"/>
    <m/>
    <m/>
    <m/>
    <m/>
    <m/>
    <s v="Desarrollo de la funcionalidad "/>
    <s v="Informe semestral de seguimiento"/>
    <n v="2"/>
    <d v="2025-11-01T00:00:00"/>
    <d v="2026-11-30T00:00:00"/>
    <n v="56.285714285714285"/>
    <n v="0"/>
    <s v="DGIT_x000a_Dirección de Gestión de Innovación y  Tecnología _x000a_Subdirección de Innovación y Proyectos_x000a_Subdirección de Soluciones y Desarrollo _x000a__x000a_Dirección de Gestión de Impuestos_x000a_Subdirección de Devoluciones_x000a_Subdirección Cobranzas y Control Extensivo_x000a_Subdirección de Recaudo _x000a_Coordinación de la Función Recaudadora "/>
    <n v="0"/>
    <x v="1"/>
  </r>
  <r>
    <x v="2"/>
    <x v="0"/>
    <m/>
    <m/>
    <m/>
    <m/>
    <m/>
    <s v="Pruebas y evaluación funcional"/>
    <s v=" (01) Un  formato de Aceptación de Pruebas funcionales y salida a producción - FT-IIT-1851."/>
    <n v="1"/>
    <d v="2026-12-01T00:00:00"/>
    <d v="2027-02-28T00:00:00"/>
    <n v="12.714285714285714"/>
    <n v="0"/>
    <s v="DGIT_x000a_Dirección de Gestión de Impuestos_x000a_Subdirección de Devoluciones_x000a_Subdirección Cobranzas y Control Extensivo_x000a_Subdirección de Recaudo _x000a_Coordinación de la Función Recaudadora "/>
    <n v="0"/>
    <x v="1"/>
  </r>
  <r>
    <x v="2"/>
    <x v="0"/>
    <m/>
    <m/>
    <m/>
    <m/>
    <m/>
    <s v="Poner en  producción de la funcionalidad "/>
    <s v="Puesta en producción de la funcionalidad  _x000a_a. (01) Un formato información de versión             FT-IIT-2180_x000a_b. (01) Un Acta de comité de gestión de Cambios de Tecnología"/>
    <n v="2"/>
    <d v="2027-03-01T00:00:00"/>
    <d v="2027-04-30T00:00:00"/>
    <n v="8.5714285714285712"/>
    <n v="0"/>
    <s v="DGIT_x000a_Dirección de Gestión de Innovación y  Tecnología _x000a_Subdirección de Innovación y Proyectos_x000a_Subdirección de Soluciones y Desarrollo_x000a__x000a_Dirección de Gestión de Impuestos_x000a_Subdirección de Devoluciones_x000a_Subdirección Cobranzas y Control Extensivo_x000a_Subdirección de Recaudo _x000a_Coordinación de la Función Recaudadora "/>
    <n v="0"/>
    <x v="1"/>
  </r>
  <r>
    <x v="2"/>
    <x v="0"/>
    <m/>
    <m/>
    <m/>
    <m/>
    <s v="Para controlar el último ajuste realizado en el año 2025 a la casilla 31 (SIE de diligenciamiento - resolución de vinculación al mecanismo de obras por impuestos) en el formulario 110, se solicitará semestralmente un PST con la información interna de dicha casilla,  con el fin de realizar las verificaciones correspondientes. "/>
    <s v="1. Solicitar pst _x000a_2. Verificar información por parte de la CAAI_x000a_3. Clasificar la información por DS o DO y remitir correo electrónico a jefes de Recaudo y Fiscalización_x000a_4. Gestión de validación, verificación y corrección por parte de las DS o DOGC_x000a_5. Verificar la gestión de las correcciones,  si hay lugar "/>
    <s v="2 PST_x000a_2 Correo electrónico "/>
    <n v="4"/>
    <d v="2025-08-01T00:00:00"/>
    <d v="2026-07-31T00:00:00"/>
    <n v="52"/>
    <n v="0"/>
    <s v="DGIT_x000a_Dirección de Gestión de Innovación y  Tecnología _x000a_Subdirección Procesamiento De Datos_x000a__x000a_Dirección de Gestión de Impuestos_x000a_Subdirección de Recaudo _x000a_Coordinación de Administración de Aplicativos de Impuestos"/>
    <n v="0"/>
    <x v="1"/>
  </r>
  <r>
    <x v="2"/>
    <x v="0"/>
    <m/>
    <m/>
    <m/>
    <m/>
    <s v="Efectuar ajustes en el aplicativo SIPAC con el fin de mitigar riesgos en la generación de actuaciones y expedientes manuales "/>
    <s v="Mesas de trabajo para definir priorización funcional de acuerdo con los recursos disponibles "/>
    <s v="Actas de reunión "/>
    <n v="2"/>
    <d v="2025-07-15T00:00:00"/>
    <d v="2025-08-30T00:00:00"/>
    <n v="6.5714285714285712"/>
    <n v="0"/>
    <s v="DGIT_x000a_Dirección de Gestión de Innovación y  Tecnología _x000a_Subdirección de Innovación y Proyectos _x000a_Subdirección de Soluciones y Desarrollo _x000a__x000a_Dirección de Gestión de Impuestos_x000a_Subdirección de Cobranzas y Control Extensivo  _x000a_Coordinación de Cobranzas "/>
    <n v="0"/>
    <x v="1"/>
  </r>
  <r>
    <x v="2"/>
    <x v="0"/>
    <m/>
    <m/>
    <m/>
    <m/>
    <m/>
    <s v="Definir un plan de trabajo "/>
    <s v="Plan de trabajo "/>
    <n v="1"/>
    <d v="2025-09-01T00:00:00"/>
    <d v="2025-09-30T00:00:00"/>
    <n v="4.1428571428571432"/>
    <n v="0"/>
    <s v="DGIT_x000a_Dirección de Gestión de Innovación y  Tecnología _x000a_Subdirección de Innovación y Proyectos _x000a_Subdirección de Soluciones y Desarrollo _x000a__x000a_Dirección de Gestión de Impuestos_x000a_Subdirección de Cobranzas y Control Extensivo  _x000a_Coordinación de Cobranzas_x000a_"/>
    <n v="0"/>
    <x v="1"/>
  </r>
  <r>
    <x v="2"/>
    <x v="0"/>
    <m/>
    <m/>
    <m/>
    <m/>
    <m/>
    <s v="Ejecución de actividades del plan de trabajo "/>
    <s v="Puesta en producción de las funcionalidades  descritas en el plan de trabajo_x000a_ (01) Un Acta de comité de gestión de Cambios de Tecnología "/>
    <n v="1"/>
    <d v="2025-10-01T00:00:00"/>
    <d v="2026-06-30T00:00:00"/>
    <n v="38.857142857142854"/>
    <n v="0"/>
    <s v="DGIT_x000a_Dirección de Gestión de Innovación y  Tecnología _x000a_Subdirección de Innovación y Proyectos _x000a_Subdirección de Soluciones y Desarrollo _x000a__x000a_Dirección de Gestión de Impuestos_x000a_Subdirección de Cobranzas y Control Extensivo  _x000a_Coordinación de Cobranzas "/>
    <n v="0"/>
    <x v="1"/>
  </r>
  <r>
    <x v="2"/>
    <x v="0"/>
    <m/>
    <m/>
    <m/>
    <m/>
    <s v="Adelantar el proceso de contratación de la solución tecnológica para las mercancias  ADA (Aprehendidas, Decomisadas o Abandonadas)"/>
    <s v="Realizar el proceso de_x000a_contratación de acuerdo_x000a_con sus etapas"/>
    <s v="Contrato Firmado "/>
    <n v="1"/>
    <d v="2025-10-01T00:00:00"/>
    <d v="2025-11-30T00:00:00"/>
    <n v="8.5714285714285712"/>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0"/>
    <m/>
    <m/>
    <m/>
    <m/>
    <s v="Definir un plan de trabajo de desarrollo de la solución tecnológica para las mercancias  ADA (Aprehendidas, Decomisadas o Abandonadas)"/>
    <s v="Definir  el plan de_x000a_trabajo de la solución_x000a_tecnológica"/>
    <s v="Plan de trabajo "/>
    <n v="1"/>
    <d v="2025-12-01T00:00:00"/>
    <d v="2026-02-28T00:00:00"/>
    <n v="12.714285714285714"/>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0"/>
    <m/>
    <m/>
    <m/>
    <m/>
    <s v="Iniciar el desarrollo de la solución tecnológica para las mercancias  ADA (Aprehendidas, Decomisadas o Abandonadas)"/>
    <s v="Desarrollo de la solución tecnológica"/>
    <s v="Informes de seguimiento/actas de reunión"/>
    <n v="5"/>
    <d v="2026-04-01T00:00:00"/>
    <d v="2027-06-30T00:00:00"/>
    <n v="65"/>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0"/>
    <m/>
    <m/>
    <m/>
    <m/>
    <s v="Poner en producción la solución tecnológica para las mercancias  ADA (Aprehendidas, Decomisadas o Abandonadas)_x000a_"/>
    <s v="Definir la puesta producción de la  solución tecnológica "/>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0"/>
    <m/>
    <m/>
    <m/>
    <m/>
    <s v="Implementar nuevos controles en el aplicativo SYGA. para garantizar la integridad de los datos de las DIM (Declaraciones de Importación), entre el repositorio primario o fuente primaria de los datos y los demás repositorios a donde se migra la información de las DIM. "/>
    <s v="Cambio del procedimiento de generación del XML de las declaraciones de importación._x000a__x000a_Implementación de un proceso de verificación de la integridad de los datos del XML "/>
    <s v="Puesta en producción de acuerdo al procedi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2"/>
    <d v="2025-08-01T00:00:00"/>
    <d v="2026-06-30T00:00:00"/>
    <n v="47.571428571428569"/>
    <n v="0"/>
    <s v="DGIT_x000a_Dirección de Gestión de Innovación y  Tecnología _x000a_Subdirección de Innovación y Proyectos_x000a_Subdirección de Soluciones y Desarrollo _x000a_Subdirección de Infraestructura Tecnológica y de Operaciones _x000a__x000a_Dirección de Gestión de Aduanas _x000a__x000a_Oficina de Seguridad de la Información "/>
    <n v="0"/>
    <x v="1"/>
  </r>
  <r>
    <x v="3"/>
    <x v="0"/>
    <s v="59 Aud. Reg. Vig 2008-2011_x000a__x000a_AEF - Seguimiento PM 2014"/>
    <s v="19 03 006"/>
    <s v="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_x000a__x000a_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
    <s v="Lo anterior, demuestra que los sistemas son deficientes, así como falta de integralidad de los diferentes módulos y/o aplicativos que administran carter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3"/>
    <x v="0"/>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0"/>
  </r>
  <r>
    <x v="3"/>
    <x v="0"/>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
    <n v="1"/>
    <x v="0"/>
  </r>
  <r>
    <x v="3"/>
    <x v="0"/>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1"/>
  </r>
  <r>
    <x v="3"/>
    <x v="0"/>
    <s v="18 Aud Vig  2012-2013 Función Recaudadora"/>
    <s v="22 02 001"/>
    <s v="Hallazgo No. 18: Sistemas de Información - Aplicativos Expedientes_x000a__x000a_En desarrollo de la revisión de los procesos de cobro coactivo, se observó que la información y los documentos correspondientes a cada uno de los expedientes no se encuentran digitalizados en su totalidad. _x000a__x000a_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_x000a_"/>
    <s v="La falta de integración de los aplicativos no permite el registro en línea y en tiempo real de las diferentes actuaciones ni su consulta, haciendo difícil el acceso a información oportuna y actualizada de los procesos de cobro coactivo.  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3"/>
    <x v="0"/>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0"/>
  </r>
  <r>
    <x v="3"/>
    <x v="0"/>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_x000a__x000a_"/>
    <n v="0"/>
    <x v="1"/>
  </r>
  <r>
    <x v="3"/>
    <x v="0"/>
    <s v="29 Aud Vig  2012-2013 Función Recaudadora"/>
    <s v="22 02 001"/>
    <s v="Hallazgo No. 29: Sistemas de Información – Administración de Cartera_x000a_Consultados los diferentes sistemas de información que operan en la Seccional de Grandes Contribuyentes se presentan las siguientes debilidades:_x000a_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_x000a_2. Se evidenció que a 31 de diciembre de 2013, por deficiencias en los sistemas de información, los aplicativos Obligación Financiera y Cuenta Corriente reflejan saldos irreales pendientes de ajuste por $62.591.2 millones._x000a_3. Para la liquidación de intereses  la seccional acude a Liquidiario, que es básicamente un libro de Excel, herramienta que genera riesgos de seguridad y vulnerabilidad para obtener cuentas de cobro confiables y así evitar reprocesos manuales._x000a_"/>
    <s v="No contar con sistemas de información funcionales, óptimos, confiables y flexibles (beneficios tributarios)._x000a__x000a_Debilidades en los sistemas de información, para la liquidación de intereses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3"/>
    <x v="0"/>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0"/>
  </r>
  <r>
    <x v="3"/>
    <x v="0"/>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3"/>
    <x v="0"/>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0"/>
    <s v="35 Aud Vig  2012-2013 Función Recaudadora"/>
    <s v="22 02 100"/>
    <s v="Hallazgo No. 35 Plan de migración aplicativa no incluida en la plataforma MUISCA.  _x000a__x000a_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_x000a_De otra parte, se evidencia que el aplicativo SIPAC, presenta en la Dirección Seccional de impuestos Bogotá, deficiencias en el procesamiento, debido al volumen de transacciones y existe un represamiento de solicitudes de adecuación al aplicativo por parte del área usuaria._x000a_"/>
    <s v="Materialización del riesgo de la integridad de la información y el reprocesamiento de la misma,  y la ausencia de un plan que permita determinar la existencia de una única plataforma que se viene estructurando en la entidad desde 2003 como lo es el Muisc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3"/>
    <x v="0"/>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
    <n v="1"/>
    <x v="0"/>
  </r>
  <r>
    <x v="3"/>
    <x v="0"/>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
    <n v="1"/>
    <x v="0"/>
  </r>
  <r>
    <x v="3"/>
    <x v="0"/>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16 Aud Vig  2012-2013 Función Recaudadora"/>
    <s v="11 02 002"/>
    <s v="Hallazgo No. 16: Gestión Documental de los expedientes de Cobro Coactivo_x000a_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_x000a__x000a_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_x000a__x000a_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
    <s v="Deficiencias de control interno, debilidades en el seguimiento y monitoreo por parte de la Dirección_x000a__x000a_Las irregularidades relacionadas con manejo documental de los expedientes de cobro coactivo durante el periodo evaluado obedecen a problemas, deficiencias y limitantes de orden institucional_x000a_"/>
    <s v="Gestionar ante la dependencia competente la viabilidad de adelantar campañas de cultura de gestión documental. "/>
    <s v="Requerir a la dependencia competente a fin de que se acuerden los temas a socializar así como la periodicidad de las mismas, con base en lo manifestado en el oficio 1-32-244-201-0898 del 30 de septiembre de 2019 enviado a la subdirección de gestión de recaudo y cobranzas"/>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0"/>
  </r>
  <r>
    <x v="3"/>
    <x v="0"/>
    <m/>
    <m/>
    <m/>
    <m/>
    <s v="Gestionar ante la dependencia competente la viabilidad de crear un grupo de apooyo de gestión documental y la asignación de pacticantes del SENA para el apoyo de la gestión documental."/>
    <s v="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0"/>
  </r>
  <r>
    <x v="3"/>
    <x v="0"/>
    <m/>
    <m/>
    <m/>
    <m/>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3"/>
    <x v="0"/>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ACTUALIZADO_x000a_30112021"/>
    <n v="1"/>
    <x v="0"/>
  </r>
  <r>
    <x v="3"/>
    <x v="0"/>
    <m/>
    <m/>
    <m/>
    <m/>
    <m/>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ía de Cumplimiento, U.A.E DIAN Devoluciones y Compensaciones gestionadas a 31 de diciembre de 2020"/>
    <s v="19  03 00"/>
    <s v="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
    <s v="“(…)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0"/>
  </r>
  <r>
    <x v="3"/>
    <x v="0"/>
    <m/>
    <m/>
    <m/>
    <m/>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1"/>
  </r>
  <r>
    <x v="3"/>
    <x v="0"/>
    <m/>
    <m/>
    <m/>
    <m/>
    <s v="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0"/>
  </r>
  <r>
    <x v="3"/>
    <x v="0"/>
    <s v="Auditoría de Cumplimiento, U.A.E DIAN Devoluciones y Compensaciones gestionadas a 31 de diciembre de 2020"/>
    <s v="19  03 00"/>
    <s v="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0"/>
  </r>
  <r>
    <x v="3"/>
    <x v="0"/>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1"/>
  </r>
  <r>
    <x v="3"/>
    <x v="0"/>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2. Revisar y ajustar el procedimiento PR-COT-0465 «INVESTIGACIÓN Y DETERMINACIÓN DE TRIBUTOS E IMPOSICIÓN DE SANCIONES», en y/o documentos asociados, en lo referente a la depuración de las cargas de servicio."/>
    <s v="1. Analizar y evaluar  el procedimiento, y/o documentos asociados respecto a los parámetros de depuración."/>
    <s v="Documento de análisis y evaluación"/>
    <n v="1"/>
    <d v="2022-02-01T00:00:00"/>
    <d v="2022-06-30T00:00:00"/>
    <n v="21.285714285714285"/>
    <n v="1"/>
    <s v="DGI_x000a_NC - Subproceso de Fiscalización y Liquidación_x000a_Coordinación de Sistemas de Información y Procedimiento de Fiscalización Tributaria_x000a_Coordinación de Pensamiento Estratégico de Fiscalización Tributaria_x000a_Coordinación de Supervisión, control y seguimiento de Fiscalización."/>
    <n v="1"/>
    <x v="0"/>
  </r>
  <r>
    <x v="3"/>
    <x v="0"/>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fectuar los ajustes al procedimiento,  y/o documentos asociados con base en el resultado del análisis efectuado."/>
    <s v="Procedimiento y/o documentos asociados, ajustados y publicados."/>
    <n v="1"/>
    <d v="2023-01-01T00:00:00"/>
    <d v="2023-07-31T00:00:00"/>
    <n v="30.142857142857142"/>
    <n v="1"/>
    <s v="DGI_x000a_NC - Subproceso de Fiscalización y Liquidación_x000a_Coordinación de Sistemas de Información y Procedimiento de Fiscalización Tributaria_x000a__x000a_REFORMULADO _x000a_09122022"/>
    <n v="1"/>
    <x v="0"/>
  </r>
  <r>
    <x v="3"/>
    <x v="0"/>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0"/>
  </r>
  <r>
    <x v="3"/>
    <x v="0"/>
    <s v="Auditoría de Cumplimiento, U.A.E DIAN Devoluciones y Compensaciones gestionadas a 31 de diciembre de 2020"/>
    <s v="19  03 00"/>
    <s v="Hallazgo No. 7. Intereses Doble Compensación - Expediente NIT 860.068.121-6   .&quot;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
    <s v="&quot;(…) originado por la falta de actualización del aplicativo SIE devoluciones por parte de los funcionarios encargados de notificar los actos administrativos en el subproceso de devoluciones y compensaciones&quot;"/>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 _x000a__x000a_NC - Subproceso Innovación y Tecnología_x000a_Dirección de Gestión de Innovación y Tecnología_x000a_Subdirección de Innovación y Proyectos_x000a_Subdirección de Soluciones y Desarrollo_x000a__x000a_"/>
    <n v="1"/>
    <x v="0"/>
  </r>
  <r>
    <x v="3"/>
    <x v="0"/>
    <m/>
    <m/>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ía de Cumplimiento, U.A.E DIAN Devoluciones y Compensaciones gestionadas a 31 de diciembre de 2020"/>
    <s v="19  03 00"/>
    <s v="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
    <s v="“(…)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1"/>
    <x v="0"/>
  </r>
  <r>
    <x v="3"/>
    <x v="0"/>
    <m/>
    <s v="19  03 00"/>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ía_x000a_Dirección de Gestión de Innovación y Tecnología_x000a_Subdirección de Innovacioón y Proyectos_x000a_Subdirección de Soluciones y Desarrollo"/>
    <n v="1"/>
    <x v="0"/>
  </r>
  <r>
    <x v="3"/>
    <x v="0"/>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
    <n v="0"/>
    <x v="1"/>
  </r>
  <r>
    <x v="3"/>
    <x v="0"/>
    <m/>
    <s v="19  03 00"/>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1"/>
  </r>
  <r>
    <x v="3"/>
    <x v="0"/>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ía de Cumplimiento, U.A.E DIAN Devoluciones y Compensaciones gestionadas a 31 de diciembre de 2020"/>
    <s v="19  03 00"/>
    <s v="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
    <s v="&quo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1"/>
    <x v="0"/>
  </r>
  <r>
    <x v="3"/>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_x000a_"/>
    <n v="1"/>
    <x v="0"/>
  </r>
  <r>
    <x v="3"/>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3"/>
    <x v="0"/>
    <m/>
    <s v="19  03 00"/>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_x000a_"/>
    <n v="0"/>
    <x v="1"/>
  </r>
  <r>
    <x v="3"/>
    <x v="0"/>
    <m/>
    <s v="19  03 00"/>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1"/>
  </r>
  <r>
    <x v="3"/>
    <x v="0"/>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23 Aud Regular Vigencia 2010_x000a_(Recaudadora)_x000a__x000a_AEF - Seguimiento PM 2014"/>
    <s v="18 01 002"/>
    <s v="Deudores - Sanciones_x000a_El saldo de la cuenta Deudores presenta incertidumbre debido a que en las subcuentas 140104-02 y 140104-03 Sanciones Aduaneras y Cambiarias, según informe del aplicativo MUISCA, registra saldo final negativo, contrario a la naturaleza de la cuenta, por $106.686,3 millones."/>
    <s v="La anterior situación afecta la razonabilidad de de la cuenta contraviniendo lo dispuesto en el parágrafo 104 del numeral 2.7 referente a la característica de razonabilidad de la información contable pública."/>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Subproceso Innovación y Tecnología_x000a_Dirección de Gestión e Innovación y Tecnología_x000a_Subdirección de Innovación y Proyectos_x000a_Subdirección de Soluciones y Desarrollo_x000a__x000a_NC- Subproceso Función Recaudadora_x000a_Dirección de Gestión de Impuestos_x000a_Subdirección de Recaudo_x000a_Coordinación de Contabilidad de la Función Recaudadora     _x000a__x000a_REFORMULADO_x000a_30092017_x000a_30032018_x000a_30042020_x000a_31102020_x000a_ACTALIZ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1"/>
    <d v="2025-10-01T00:00:00"/>
    <d v="2027-06-30T00:00:00"/>
    <n v="91"/>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s v="1  Aud Vig  2012 Aduanas e Impuestos Bogota_x000a_(Recaudadora)_x000a__x000a_AEF - Seguimiento PM 2014"/>
    <s v="19 04 002"/>
    <s v="Control Interno: Se evidencio que el Manual Contable no es aplicado por las diferentes áreas involucradas en el proceso contable._x000a_-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_x000a_-       Los aplicativos que sirven de soporte a los registros contables no son confiables y no generan la información que se requiere, como en el caso de los documentos por validar que integran los diversos saldos de los estados contables._x000a_-       Con relación a los comprobantes automáticos para reclasificar los documentos por validar, se evidencio que presenta fallas ya que existen documentos desde la vigencia 2005._x000a_-       Aunque se realizan las conciliaciones bancarias no se depuran las partidas conciliatorias, igual sucede con la información que reportan las diferentes dependencias que no registran documentos en el mes del suceso y lo dejan pendiente para el siguiente mes._x000a_-       La oficina de sistemas no ha vuelto a reportar el total de documentos recibidos y procesados en los diferentes períodos, no permitiendo conocer cuántos documentos quedaron pendientes de incorporar al sistema."/>
    <s v="El  Manual contable  no es aplicado por las dependencias involucrada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2  Aud Vig  2012 Aduanas e Impuestos Bogota_x000a_(Recaudadora)_x000a__x000a_AEF - Seguimiento PM 2014"/>
    <s v="18 01 004"/>
    <s v="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
    <s v="Gestiones inadecuadas en la depuración de partidas conciliatorias."/>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1"/>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1"/>
    <x v="0"/>
  </r>
  <r>
    <x v="3"/>
    <x v="0"/>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1"/>
  </r>
  <r>
    <x v="3"/>
    <x v="0"/>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1"/>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1"/>
    <x v="0"/>
  </r>
  <r>
    <x v="3"/>
    <x v="0"/>
    <s v="3  Aud Vig  2012 Aduanas e Impuestos Bogota_x000a_(Recaudadora)_x000a__x000a_AEF - Seguimiento PM 2014"/>
    <s v="18 01 002"/>
    <s v="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_x000a_-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_x000a_-       El Aplicativo SIAT, no cuenta con libros auxiliares a nivel de terceros,  registra un saldo de $504.055 millones en rentas por cobrar, que corresponden a vigencias anteriores al 2006, sobre las cuales no se tiene certeza de su realización de cobro por cuanto pueden estar prescitas._x000a_-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
    <s v="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s v="4  Aud Vig  2012 Aduanas e Impuestos Bogota_x000a_(Recaudadora)_x000a__x000a_AEF - Seguimiento PM 2014"/>
    <s v="18 01 002"/>
    <s v="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_x000a__x000a_-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_x000a__x000a_-       El Aplicativo SIAT, no cuenta con libros auxiliares a nivel de terceros,  registra un saldo de $1.380.244 millones en deudores, que corresponden a vigencias anteriores al 2005, sobre las cuales no se tiene certeza de su realización de cobro por cuanto pueden estar prescitas. _x000a__x000a_Así mismo, en el aplicativo de la función comercial se evidencian saldos de vigencias anteriores a los cuales no se observa una adecuada gestión de cobro."/>
    <s v="Falta de gestión por parte de la DIAN para establecer la veracidad de las cifras contables, además, inadecuado uso de los diferentes aplicativos con que cuenta y   decisiones inoportunas al  ejercer la gestión de cobr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6  Aud Vig  2012 Aduanas e Impuestos Bogota_x000a_(Recaudadora)_x000a__x000a_AEF - Seguimiento PM 2014"/>
    <s v="18 01 002"/>
    <s v="Hallazgo No. 6: Cuentas por Pagar: _x000a_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
    <s v="Ausencia de controles para el manejo de la información financiera, lo que impide  conocer los documentos procesados y los pendientes; así como carencia de documentos básicos (libros auxiliares) que permitan esclarecer los hechos financieros.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7  Aud Vig  2012 Aduanas e Impuestos Bogota_x000a_(Recaudadora)_x000a__x000a_AEF - Seguimiento PM 2014"/>
    <s v="18 01 002"/>
    <s v="Otros Pasivos _x000a_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
    <s v="Ausencia de controles para el manejo de la información financiera, lo que impide  conocer los documentos procesados y los pendientes; así como carencia de documentos básicos (libros auxiliares) que permitan esclarecer los hechos financier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2 Aud Vig  2012-2013 Función Recaudadora"/>
    <s v="18 01 004"/>
    <s v="Hallazgo No. 2:  Depósitos en Instituciones Financieras – Conciliaciones Bancarias_x000a_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
    <s v="No se ha dado cumplimiento al Plan de Mejoramiento establecido por la entidad"/>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1"/>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1"/>
    <x v="0"/>
  </r>
  <r>
    <x v="3"/>
    <x v="0"/>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1"/>
  </r>
  <r>
    <x v="3"/>
    <x v="0"/>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1"/>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1"/>
    <x v="0"/>
  </r>
  <r>
    <x v="3"/>
    <x v="0"/>
    <s v="3 Aud Vig  2012-2013 Función Recaudadora"/>
    <s v="18 01 001"/>
    <s v="Hallazgo No. 3: Sobreestimación Cuenta Retención en la fuente._x000a_…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_x000a_Las rentas por cobrar por concepto de retención en la fuente, se encuentran sobreestimadas en $1.068.518,2 millones considerando:_x000a_•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_x000a_• La entidad reconoce que la cuenta se encuentra sobreestimada en un valor de $213.000 millones, como consecuencia de una declaración presentada (sin pago), en el mes de diciembre con un error de digitación al registrar un saldo a pagar de $213.000.213.000 pesos._x000a_• La cuenta registra declaraciones de retención en la fuente presentadas sin pago por agentes de retención que cumplen la condición de ser titular de saldo a favor susceptible de compensar con el saldo a pagar de la respectiva declaración, las cuales suman $283.635 millones._x000a__x000a_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_x000a__x000a_De igual forma, la Cuenta 2425-12 Saldos a Favor de Contribuyentes presenta sobreestimación por valor $283.635 millones, por concepto de los saldos a favor susceptible de compensar con los saldos de las declaración de retención en la fuente presentadas sin pago."/>
    <s v="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                                                                                 _x000a_30112021"/>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4 Aud Vig  2012-2013 Función Recaudadora"/>
    <s v="18 01 008"/>
    <s v="Hallazgo No. 4. Razonabilidad  Rentas por Cobrar_x000a_Respecto de los saldos registrados, se realizan las siguientes observaciones:_x000a_•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_x000a_• Subcuenta Impuesto Preservar Seguridad Democrática – vigencia Actual. Presenta un saldo de $2,6 millones registrado en la cuenta auxiliar “Recaudos por Validar Seguridad Democrática”  que viene desde la vigencia 2009, sin evidenciar depuración de este saldo ni movimiento alguno._x000a_•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_x000a_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_x000a__x000a_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_x000a_……..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
    <s v="Las notas a los estados financieros no se revela el origen y composición del saldo, ni se hace referencia a las situaciones específicas que lo afecta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_x000a_30112021_x000a_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10 Aud Vig  2012-2013 Función Recaudadora"/>
    <s v="18 01 002"/>
    <s v="Hallazgo No. 10 Registros Auxiliares Cuenta 291702 Retención en la Fuente del impuesto sobre la renta y Complementarios_x000a_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
    <s v="El SIAT no tiene registros auxiliare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ZIADO_x000a_30112021_x000a_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12 Aud Vig  2012-2013 Función Recaudadora"/>
    <s v="18 01 004"/>
    <s v="Hallazgo No. 12:  Conciliaciones Cuentas Rentas por Cobrar_x000a__x000a_Debilidad en el control interno contable de las Rentas por cobrar, por cuanto no se adelantan acciones que permitan asegurar y controlar el saldo real de los saldos adeudados._x000a_"/>
    <s v="No se adelantan acciones que permitan asegurar y controlar el saldo real de los saldos adeud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ZIADO_x000a_30112021                                                                                "/>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Consecutivo 34 Impuestos Medellín)        34 Aud Regular Vig 2007 Recaudadora_x000a_(Consecutivo 10 Bucaramanga)    10 Aud Regular Vig 2007 Recaudadora_x000a__x000a_(Consecutivo 1  Neiva)         1 Aud Regular Vig 2007 Recaudadora_x000a_(Consecutivo 11 Neiva)         11 Aud Regular Vig 2007 Recaudadora_x000a_(Consecutivo 11 Neiva)         12 Aud Regular Vig 2007 Recaudadora_x000a_(Consecutivo 13 Neiva)         13 Aud Regular Vig 2007 Recaudadora_x000a_(Consecutivo 14 Neiva)         14 Aud Regular Vig 2007 Recaudadora_x000a_(Consecutivo 1 Impuestos Cali)    9 Aud Regular Vig 2008 Recaudadora_x000a_(Consecutivo 1 Impuestos Cartagena)     4 Aud Regular Vig 2008 Función Recaudadora_x000a_(Consecutivo 1 Ibague)    26 Aud Regular  Vig 2008 Recaudadora_x000a_Consecutivo 7 Tunja)          7 Aud. Especial Recaudación  Vig 2006 a 2008_x000a_H 2 Manizales 2 Aud Regular Vigencia 2010_x000a_(Consecutivo 40)                     79 Plan Unificado      (1  Aud Prescripcione Vig. 2005) _x000a__x000a_AEF - Seguimiento PM 2014_x000a_"/>
    <s v="22 02 001"/>
    <s v="Migración de datos aplicativo SIPAC: Las obligaciones vigentes de los contribuyentes que registra el aplicativo Cuenta Corriente no coinciden con las que reporta el aplicativo SIPAC,_x000a__x000a_Los aplicativos de Cuenta Corriente del Contribuyente, Sipac, Siscobra Candado y Siscobra Aduanero no son una herramienta confiable, oportuna e íntegra que permitan tomar decisiones gerenciales, de control y supervisión de los procesos de cobro_x000a__x000a_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_x000a__x000a_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_x000a__x000a_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_x000a_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_x000a__x000a_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_x000a_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_x000a_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_x000a_(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_x000a_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_x000a_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_x000a_Al verificar el estado de la CCC entre los aplicativos cuenta corriente y SIPAC, se observó que se presentan inconsistencias entre las obligaciones que reportan cada uno de ellos; existen obligaciones que aparecen en SIPAC pero no figuran en cuenta corriente y viceversa, "/>
    <s v="debido a problemas técnicos de migración y a inconsistencias de la Cuenta Corriente._x000a__x000a_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_x000a_Por error del contribuyente se genera error en la cuenta corriente _x000a_Error en la cuenta corriente _x000a_situación que es ocasionada porque algunos actos administrativos no se  remiten oportunamente a estas divisiones para lo de su competencia, no se efectúan cruces de información entre ambas divisiones con la frecuencia requerida, lo que permitiría presentar información real, _x000a_Lo que dificulta los procesos e impide que la coordinación entre las áreas sea efectiva y oportuna debido a que envían la información manualmente, presentándose diferencias entre los reportes e informes que generan dichos aplicativos._x000a_Esta debilidad fue ocasionada por deficiencias funcionales de los aplicativos_x000a_Esta debilidad fue ocasionada por deficiencias funcionales de los aplicativos_x000a_Falta de control y seguimiento a los actos administrativos"/>
    <s v="Implementar una solución informatica que permita contar con la información integrada, actualizada y confiable para el proceso de Administración de Cartera.  , sujetas a la implementación del plan de modernización tecnologica de la DIAN.(LEY 1819 DEL 2016)"/>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3"/>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35 Aud. Reg Vig 2008-2009_x000a__x000a_AEF - Seguimiento PM 2014"/>
    <s v="19 03 006"/>
    <s v="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
    <s v="Situación que se presentó por deficiencias de las actividades de control y de evaluación del riesgo, que debe aplicar la administración en el desarrollo de los procedimientos a seguir; "/>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2 Aud Funcion Pagadora y Recaudadora Vig  2015"/>
    <s v="17 01 011"/>
    <s v="Hallazgo No. 2  Razonabilidad Rentas por Cobrar_x000a_A 31 de diciembre de 2015, el grupo Rentas por Cobrar, presenta un saldo de $12.515.829 millones el cual genera subestimación, sobrestimación e incertidumbre por las situaciones descritas a continuación:_x000a_1. El Grupo 13 Rentas por Cobrar de acuerdo a los auxiliares por cuenta y terceros según el aplicativo MUISCA, presentan saldos créditos siendo contrarios a la naturaleza de la cuenta (...)_x000a_2. En el auxiliar 1305-01-01-Rentas por cobrar- Vigencia Actual, se presenta sobreestimación (...) _x000a_3. De otra parte genera incertidumbre por:_x000a_•Partidas registradas en el aplicativo SIAT (...)_x000a_• Errores por parte de los contribuyentes en el diligenciamiento de las declaraciones (...)_x000a_• En los libros auxiliares de las cuentas evaluadas, se evidenció que se utilizan terceros que no son reales (...)_x000a_• En la subcuenta 1305-01-90-Rentas por validar por $245.206 millones se registran los documentos con inconsistencias por errores de parte del contribuyente, sin que se evidencie depuración y reclasificación a las respectivas cuentas._x000a_"/>
    <s v="Las situaciones descritas se originan por la falta de depuración, conciliación de manera permanente y de gestión ante los contribuyentes, lo que afecta el saldo de la cuenta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3 Aud Funcion Pagadora y Recaudadora Vig  2015"/>
    <s v="17 01 009"/>
    <s v="Hallazgo No. 3  Razonabilidad Deudores_x000a_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_x000a_(...) El grupo Deudores presenta incertidumbre por $771.118.2 millones, valor registrado en el aplicativo SIAT, que al no contar con un auxiliar por terceros no se tiene certeza si los títulos ejecutivos válidos para iniciar la acción de cobro se encuentran prescritos(...) _x000a_"/>
    <s v="Lo anteriormente descrito, se presenta por la falta de conciliación, depuración y análisis de las partidas reportadas en las cuentas que conforman el grupo deudores afectando su saldo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0112021"/>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s v="4 Aud Funcion Pagadora y Recaudadora Vig  2015"/>
    <s v="17 02 009"/>
    <s v="Hallazgo No. 4  Saldos a Favor de Contribuyentes_x000a_A 31 de diciembre de 2015, la cuenta 2425- Saldos a Favor de Contribuyentes, registra saldo por $22.372.809,6 millones, valor que presenta subestimación, sobrestimación e incertidumbre por lo evidenciado, así:_x000a_1. Subestimación por $2.068.853 millones, que corresponden a terceros que presentan saldos débitos (...)  _x000a_2. Esta cuenta a su vez, presenta sobreestimación por $507.72 millones, por registros erróneos al reconocer el saldo a favor del contribuyente, lo que afecta por contrapartida la cuenta Rentas por Cobrar y el patrimonio._x000a_3. Incertidumbre por $651.528 millones, saldo registrado en el aplicativo SIAT que al no poderse establecer los terceros, no es posible determinar si corresponde a una obligación cierta para la DIAN Recaudadora._x000a_4. Así mismo, se genera incertidumbre por lo evidenciado en los libros auxiliares (...)  _x000a_"/>
    <s v="Estas situaciones se presentan por la falta de depuración y conciliación de manera permanente y de gestión para reflejar cifras reales, afectando la razonabilidad del saldo presentado en la cuenta. Estos errores tienen incidencia en 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_x000a_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2"/>
    <d v="2026-01-02T00:00:00"/>
    <d v="2028-12-31T00:00:00"/>
    <n v="156.28571428571428"/>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6 Aud Funcion Pagadora y Recaudadora Vig  2015"/>
    <s v="18 01 004"/>
    <s v="Hallazgo No. 6  Anticipo de Impuestos_x000a_A 31 de diciembre de 2015, el saldo de la cuenta 2917- Anticipo de Impuestos, presenta un saldo de $72.551.705 millones, valor que genera incertidumbre por las siguientes deficiencias:_x000a_1. Saldo registrado en el aplicativo SIAT por (...) _x000a_2. En los libros auxiliares de las subcuentas evaluadas, se evidenció que se utilizan terceros que no son reales.  (...)  _x000a_"/>
    <s v="Estas situaciones se presentan por falta de conciliación, depuración y análisis de las cifras reportadas en los Estados Contables, lo que afecta el saldo de la cuenta y por contrapartida la cuenta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3 Aud Auditoria Regular Dirección de Impuestos y Aduanas (F. Pagadora y Recaudadora) vig 2016"/>
    <s v="18 02 004"/>
    <s v="Hallazgo No. 3:   Documentos Inconsistentes_x000a_Al solicitar la información (…) al cierre de Ia vigencia 2016, (…) reporta documentos a partir de Ia vigencia 2012, (…) en Ia contabilidad existen partidas desde Ia vigencia 2006 (…) _x000a_La información (…) difiere en lo relacionado a los documentos (…) y denota falta de control y conciliación (…), valores de fecha superior a los dos años de presentados (…) sin que se hayan realizado los traslados automáticos a las cuentas reales. _x000a_"/>
    <s v="(…), incoherencia entre la base de datos de gestión masiva y la información contable y a la existencia de documentos inconsistentes de vigencias de hasta 10 años atrás sin reclasificación"/>
    <s v="Diseñar, construir y desplegar un Ajuste en el SIE de Flujo de Dcomentos con el fin de Establecer el universo de documentos inconsistentes represados en el SIE de Gestión Masiva "/>
    <s v="Presentar la necesidad en el Centro de Despacho."/>
    <s v="Acta de Centro de Despacho co el  PST radicado"/>
    <n v="1"/>
    <d v="2020-06-01T00:00:00"/>
    <d v="2020-07-31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0"/>
  </r>
  <r>
    <x v="3"/>
    <x v="0"/>
    <m/>
    <m/>
    <m/>
    <m/>
    <s v="Diseñar, construir y desplegar un Ajuste en el SIE de Flujo de Dcomentos con el fin de Establecer el universo de documentos inconsistentes represados en el SIE de Gestión Masiva "/>
    <s v="Elaboración espeficiación funcional Tecnica de Alto Nivel"/>
    <s v="Especificaciones funcionales de alto nivel"/>
    <n v="1"/>
    <d v="2020-08-01T00:00:00"/>
    <d v="2020-09-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0"/>
  </r>
  <r>
    <x v="3"/>
    <x v="0"/>
    <m/>
    <m/>
    <m/>
    <m/>
    <s v="Diseñar, construir y desplegar un Ajuste en el SIE de Flujo de Dcomentos con el fin de Establecer el universo de documentos inconsistentes represados en el SIE de Gestión Masiva "/>
    <s v="Determinar la prioridad en los desarrollos para garantizar la atención de los requerimientos en las fechas acordadas"/>
    <s v="Acta de Centro de Despacho con la lista de prioridades de la SGRC"/>
    <n v="1"/>
    <d v="2020-10-01T00:00:00"/>
    <d v="2020-11-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Subproceso Recaudo - Devoluciones_x000a_Dirección de Gestión de Impuestos_x000a_Subdirección de Recaudo_x000a_Coordinación de Administración de Aplicativos de Impuestos_x000a__x000a_REFORMULADO_x000a_30042020_x000a_ACTUALIZADO_x000a_30112021"/>
    <n v="1"/>
    <x v="0"/>
  </r>
  <r>
    <x v="3"/>
    <x v="0"/>
    <m/>
    <m/>
    <m/>
    <m/>
    <s v="Diseñar, construir y desplegar un Ajuste en el SIE de Flujo de Dcomentos con el fin de Establecer el universo de documentos inconsistentes represados en el SIE de Gestión Masiva "/>
    <s v="Realizar análisis y diseño del ajuste"/>
    <s v="Formato de análisis y diseño"/>
    <n v="1"/>
    <d v="2021-01-01T00:00:00"/>
    <d v="2021-11-30T00:00:00"/>
    <n v="47.571428571428569"/>
    <n v="1"/>
    <s v="DGI_x000a_NC - Subproceso Innovación y Tecnología_x000a_Dirección de Gestión e Innovación y Tecnología_x000a_Subdirección de Soluciones y Desarrollo_x000a__x000a_REFORMULADO_x000a_30042020_x000a_10052021_x000a_ACTUALIZADO_x000a_30112021"/>
    <n v="1"/>
    <x v="0"/>
  </r>
  <r>
    <x v="3"/>
    <x v="0"/>
    <m/>
    <m/>
    <m/>
    <m/>
    <s v="Diseñar, construir y desplegar un Ajuste en el SIE de Flujo de Dcomentos con el fin de Establecer el universo de documentos inconsistentes represados en el SIE de Gestión Masiva "/>
    <s v="Puesta en producción ajuste construido"/>
    <s v="Formato Aceptación de Pruebas Funcionales_x000a__x000a_Acta de comité de cambios_x000a_"/>
    <n v="2"/>
    <d v="2021-12-01T00:00:00"/>
    <d v="2022-10-01T00:00:00"/>
    <n v="43.428571428571431"/>
    <n v="2"/>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1"/>
    <x v="0"/>
  </r>
  <r>
    <x v="3"/>
    <x v="0"/>
    <m/>
    <m/>
    <m/>
    <m/>
    <s v="Diseñar, construir y desplegar un Ajuste en el SIE de Flujo de Dcomentos con el fin de Establecer el universo de documentos inconsistentes represados en el SIE de Gestión Masiva "/>
    <s v="Evaluar el universo de documentos generados  y establecer posibles alternativas de mejora o la gestión a realizar conforme a los documentos inconsistentes."/>
    <s v="Informe"/>
    <n v="1"/>
    <d v="2024-11-01T00:00:00"/>
    <d v="2025-10-31T00:00:00"/>
    <n v="52"/>
    <n v="0.3"/>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0.3"/>
    <x v="1"/>
  </r>
  <r>
    <x v="3"/>
    <x v="0"/>
    <s v="5 Aud Auditoria Regular Dirección de Impuestos y Aduanas (F. Pagadora y Recaudadora) vig 2016"/>
    <s v="18 01 001"/>
    <s v="Hallazgo No. 5 Saldos Contables VS Saldos Obligación Financiera_x000a_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_x000a_(…) los saldos de la Obligación Financiera no sirven de soporte contable siendo este el documento oficial el que muestra el estado de los contribuyentes"/>
    <s v="No se especificó"/>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ACTUALIZADO_x000a_30112021"/>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s v="10 Aud Financiera Independiente  (F Pagadora -Recaudadora)Vigencia 2017"/>
    <s v="18 01 002"/>
    <s v="Hallazgo No. 10: Reconocimiento Liquidación Oficial_x000a__x000a_“(…) En la vigencia 2017, la DIAN realiza liquidación oficial de revisión (…), en la cual corrige la declaración objeto de devolución y determina saldo a pagar (…)_x000a_(…)  se contabiliza la liquidación oficial con los registros respectivos, incrementando el saldo de la cuenta (…). Al realizar los registros de la liquidación oficial, se debita nuevamente (…) el saldo a favor del contribuyente._x000a_(…) mediante nota de contabilidad (…), se disminuye la cuenta por cobrar y se realiza reclasificación (…) sin embargo no se realizó el ajuste respectivo en la cuenta saldos a favor._x000a__x000a_“(…) la liquidación oficial genera un menor valor de la cuenta 2425-12-01 - Saldos a Favor, dejando el saldo del contribuyente a 31 de diciembre de 2017 contrario a la naturaleza de la cuenta (…)”_x000a_"/>
    <s v="“(…) la liquidación oficial genera un menor valor de la cuenta 2425-12-01 (…) contrario a la naturaleza de la cuenta (…)”"/>
    <s v="Revisar y establecer el estado del caso en particular actualmente  para determinar el ajuste o la reclasifación que corresponda y remitirlo a la Dirección Seccional que corresponda."/>
    <s v="Conciliar el tercero reportado en el informe de la CGR y proyectar la nota o notas contables que se desprendan de la revisión y análisis."/>
    <s v="Nota (s) contable (s) proyectada(s) y enviada (s)."/>
    <n v="1"/>
    <d v="2019-06-01T00:00:00"/>
    <d v="2019-07-31T00:00:00"/>
    <n v="8.5714285714285712"/>
    <n v="1"/>
    <s v="DGI_x000a_NC - Subproceso Función Recaudadora_x000a_Dirección de Gestión de Impuestos_x000a_Subdirección de Recaudo_x000a_Coordinación de Contabilidad de la Función Recaudadora_x000a__x000a_REFORMULADO_x000a_30032019_x000a_ACTUALIZADO_x000a_30112021_x000a_"/>
    <n v="1"/>
    <x v="0"/>
  </r>
  <r>
    <x v="3"/>
    <x v="0"/>
    <m/>
    <m/>
    <m/>
    <m/>
    <s v="Capturar la (s) nota (s) contable (s) proyectada (s) correspondiente (s), para el debido ajuste del tercero y los estados financieros de la entidad"/>
    <s v="Captura de la (s) Nota (s) contable (s) ."/>
    <s v="Nota (s) contable (s) capturada (s)."/>
    <n v="1"/>
    <d v="2019-08-01T00:00:00"/>
    <d v="2019-09-30T00:00:00"/>
    <n v="8.5714285714285712"/>
    <n v="1"/>
    <s v="DGI_x000a_NC - Subproceso Función Recaudadora_x000a_Dirección de Gestión de Impuestos_x000a_Subdirección de Recaudo_x000a_Coordinación de Contabilidad de la Función Recaudadora_x000a__x000a_DS - Subproceso Función Recaudadora_x000a_Dirección Seccional de Impuestos de Barranquilla_x000a_División de Recaudo y Cobranzas _x000a_Grupo Interno de Trabajo de Contabilidad_x000a__x000a_REFORMULADO_x000a_30032019_x000a_ACTUALIZADO_x000a_30112021"/>
    <n v="1"/>
    <x v="0"/>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ACTUALIZADO_x000a_30112021_x000a_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12 Aud Financiera Independiente  (F Pagadora -Recaudadora)Vigencia 2017"/>
    <s v="22 02 003"/>
    <s v="Hallazgo No. 12 Revisión y monitoreo de Logs BD SIE Contabilidad Recaudadora_x000a_“(…)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_x000a__x000a_La DIAN no esté realizando auditorias por medio del motor de base de datos de tipo estándar, FGA o monitoreo de logs que permitan detectar oportunamente las diferentes amenazas a la información del SIE de Contabilidad Recaudadora y de los SIE's con los cuales tiene interface”. (…)_x000a__x000a_"/>
    <s v="“(…)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
    <s v="Conseguir  una solución informática que genere y conserve logs BD de auditoría sobre 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Recaudo-Devoluciones _x000a_Dirección de Gestión de Impuestos_x000a_Subdirección de Recaudo_x000a_Coordinación de Administración de Aplicativos de  Impuestos_x000a_Coordinación de Contabilidad de la Función Recauda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Recaudo-Devoluciones _x000a_Dirección de Gestión de Impuestos_x000a_Subdirección de Recaudo_x000a_Coordinación de Administración de Aplicativos de  Impuestos_x000a_Coordinación de Contabilidad de la Función Recauda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0"/>
    <x v="1"/>
  </r>
  <r>
    <x v="3"/>
    <x v="0"/>
    <s v="6 Aud Financiera Independiente  (F Pagadora -Recaudadora)Vigencia 2018"/>
    <s v="17 01 001"/>
    <s v="Hallazgo No. 6: Cuentas por Cobrar Renta e IVA interno _x000a__x000a_Del examen realizado a los saldos por cobrar a 31 de diciembre de 2018 por concepto de Impuesto de Renta y Complementarios e Impuesto al Valor Agregado (IVA), para los contribuyentes detallados en el archivo Excel ANEXO-CUENTAS POR COBRAR RENTA E IVA se determinó lo siguiente:_x000a__x000a_(…) Incorrecciones materiales netas en la cuenta 1305-01-001-01- Renta y complementarios por $130.635.264.819 (…) _x000a__x000a_(…) Incorrecciones materiales netas en la cuenta 1305-04-001-01- IVA Interno por $352.900.320.332 (…) _x000a__x000a_(…) Incorrecciones materiales por $68.876.063.937 en la cuenta 1386-13-001-Deterioro acumulado de cuentas por cobrar de impuestos (…) _x000a_"/>
    <s v="(…)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7 Aud Financiera Independiente  (F Pagadora -Recaudadora)Vigencia 2018"/>
    <s v="17 03 006"/>
    <s v="Hallazgo No. 7: Cuentas por Cobrar Sanciones _x000a__x000a_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_x000a_"/>
    <s v="(…) Lo anterior originado principalmente en:_x000a__x000a_- Errores en los registros contables de los formatos 1075._x000a_-Causación y reversión constante de documentos._x000a_-Causación de notas contables en las cuales se acredita la cuenta por demandas interpuestas por los contribuyentes, disminución por beneficios de ley, ajustes contables, sobre saldos inexistentes o inferiores._x000a_-Duplicidad en la causación de notas contables._x000a_-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_x000a_"/>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9 Aud Financiera Independiente  (F Pagadora -Recaudadora)Vigencia 2018"/>
    <s v="17 03 002"/>
    <s v="Hallazgo No. 9:  Saldos IVA Externo _x000a__x000a_ “(…) De la evaluación realizada a la cuenta 1305-04-002-01 – IVA Externo, se evidenció que el saldo a 31 de diciembre de 2018, está compuesto por saldos contrarios a la naturaleza de la cuenta (negativos) por terceros (…), valor que se encuentra concentrado en los terceros._x000a__x000a_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_x000a_"/>
    <s v="“(…) falta de control sobre el registro de documentos relacionados con el IVA generado en importaciones, generando una subestimación de la cuenta 1305-04-002-01 – IVA Externo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los requerimientos no funcionales "/>
    <s v="Definir los requerimientos no funcionales "/>
    <s v="Documento de requerimientos no funcionales V1"/>
    <n v="1"/>
    <d v="2024-02-01T00:00:00"/>
    <d v="2025-03-31T00:00:00"/>
    <n v="60.571428571428569"/>
    <n v="1"/>
    <s v="DGI_x000a__x000a_NC - Subproceso Innovacion y Tecnologia_x000a_Direccion de Gestion de Innovacion y Tecnologia_x000a_Subdireccion de Innovacion y Proyectos_x000a_Subdireccio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8  Aud Operación Aduanera -Importaciones Dirección de Aduanas y Direcciones Seccionales de Aduanas de Bogotá, Cali, Buenaventura, Bucaramanga, Cartagena, Barranquilla y Santa Marta Vigencia 2018 y primer semestre de 2019"/>
    <s v="18 01 100"/>
    <s v="Hallazgo 8.  Declaraciones de Importación sin Solicitud de Levante Seccional Bogotá – Nivel Central.  _x000a__x000a_(…) se detectaron 110.821 declaraciones para las cuales el importador no solicito el levante de la mercancía, (…). Así mismo, se evidencio que posteriormente fueron presentadas nuevas declaraciones mediante las cuales se dio el levante efectivo de las mercancías objeto de importación._x000a__x000a_(…)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_x000a_"/>
    <s v="Incumplimiento de la normatividad contable evidenciando falta de control, seguimiento, análisis y depuración de las declaraciones de importación, además falta de comunicación y conciliación entre las áreas responsables del manejo de la información aduanera."/>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9  Aud Operación Aduanera -Importaciones Dirección de Aduanas y Direcciones Seccionales de Aduanas de Bogotá, Cali, Buenaventura, Bucaramanga, Cartagena, Barranquilla y Santa Marta Vigencia 2018 y primer semestre de 2019"/>
    <s v="18 01 100"/>
    <s v="Hallazgo 9.  Registros de las Declaraciones de Importación – Seccional Bucaramanga.  _x000a__x000a_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_x000a_"/>
    <s v="Debilidades de control interno contable, al no analizarse y verificarse la información contable registrada con el fin de ajustarla a o reclasificarla acorde con el hecho económico dado inicialmente."/>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8 Auditoria Financiera    Vig 2019 _x000a_(F Pagadora y Recaudadora)"/>
    <s v="18 01 001"/>
    <s v="Hallazgo No. 8. Cuentas por Cobrar _x000a_(…)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
    <s v="(…) la falta de control y seguimiento de las Cuentas por Cobrar de DIAN Recaudadora, así como de la inobservancia de la normatividad aplicable para el reconocimiento, registro, preparación y revelación de estas cuentas, (…)"/>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_x000a_ACTUALIZADO_x000a_30112021_x000a__x000a_                                                                           "/>
    <n v="1"/>
    <x v="0"/>
  </r>
  <r>
    <x v="3"/>
    <x v="0"/>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s v="10 Auditoria Financiera    Vig 2019 _x000a_(F Pagadora y Recaudadora)"/>
    <s v="18 01 002"/>
    <s v="Hallazgo No. 10. Cuentas por pagar _x000a__x000a_“(…) subestimación contable por $5.156.659.000 en la cuenta 2407-03-Recursos a favor de terceros por impuestos y por $ 245.019.251.000 en la cuenta 2490-39- Saldos a favor contribuyentes, lo anterior genera una sobrestimación patrimonial neta por $250.175.910.000 en la cuenta 3105-Capital Fiscal._x000a_Así mismo se presentan incorrecciones cualitativas por $40.710.338.000 correspondientes a los saldos a favor arrastrados en procesos de fusiones de entes económicos."/>
    <s v="(…) falta de control y seguimiento de los saldos a favor de los contribuyentes, así como la inobservancia de las características cualitativas de la información financiera, de representación fiel y de mejora de verificabilidad, a la Ley 962 de 2005 y el Estatuto Tributario;"/>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ACTUALIZADO_x000a_30112021_x000a__x000a_                                                                           "/>
    <n v="1"/>
    <x v="0"/>
  </r>
  <r>
    <x v="3"/>
    <x v="0"/>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0"/>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ia Financiera Independiente a la UAE Dirección de Impuestos y Aduanas Nacionales – DIAN, Vigencia 2020_x000a__x000a_H5"/>
    <s v="19  03 00"/>
    <s v="HALLAZGO No. 5. ANTICIPO IMPUESTO DE RENTA.  &quot;(…)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quot;"/>
    <s v="“(…)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ia Financiera Independiente a la UAE Dirección de Impuestos y Aduanas Nacionales – DIAN, Vigencia 2020_x000a__x000a_H6"/>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ia Financiera Independiente a la UAE Dirección de Impuestos y Aduanas Nacionales – DIAN, Vigencia 2020_x000a__x000a_H7"/>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10"/>
    <d v="2025-06-01T00:00:00"/>
    <d v="2027-06-30T00:00:00"/>
    <n v="108.42857142857143"/>
    <n v="0"/>
    <s v="DGI_x000a_DGI_x000a_NC - Subproceso Innovacion y Tecnologia_x000a_Direccion de Gestion de Innovacion y Tecnologia_x000a_Subdireccion de Innovacion y Proyectos_x000a_Subdireccion de Soluciones y desarrollo_x000a_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3"/>
    <x v="0"/>
    <m/>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ia Financiera Independiente a la UAE Dirección de Impuestos y Aduanas Nacionales – DIAN, Vigencia 2020_x000a__x000a_H8"/>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Requerimientos y diseño del ajuste tecnológico para complementar el reporte"/>
    <s v="FT-FI 2006 Especificación Funcional_x000a_FT-FI 2004 Diseño de base de datos_x000a_"/>
    <n v="2"/>
    <d v="2021-07-01T00:00:00"/>
    <d v="2021-12-31T00:00:00"/>
    <n v="26.142857142857142"/>
    <n v="2"/>
    <s v="DGI_x000a_NC - Subproceso Recaudo - Devoluciones_x000a_Direccion de Gestion de Impuestos_x000a_Subdirección de Devoluciones_x000a__x000a_ACTUALIZADO_x000a_30112021"/>
    <n v="1"/>
    <x v="0"/>
  </r>
  <r>
    <x v="3"/>
    <x v="0"/>
    <m/>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Puesta en producción del ajuste tecnológico"/>
    <s v="FT-SI 1851 Aceptación de pruebas de funcionalidad y salida a producción_x000a_Acta de Comité de cambios_x000a_"/>
    <n v="2"/>
    <d v="2024-01-01T00:00:00"/>
    <d v="2025-12-31T00:00:00"/>
    <n v="104.28571428571429"/>
    <n v="0"/>
    <s v="DGI_x000a_NC - Subproceso Recaudo - Devoluciones_x000a_Direccion de Gestion de Impuestos_x000a_Subdirección de Devoluciones_x000a_ _x000a_NC - Subproceso Innovación y Tecnología_x000a_Dirección de Gestión e Innovación y Tecnología_x000a_Subdirección de Innovación y Proyectos_x000a_Subdirección de Soluciones y Desarrollo_x000a_ _x000a_ACTUALIZADO_x000a_30112021_x000a_REFORMULACIÓN EXCEPCIONAL _x000a_18072022_x000a_ _x000a_REFORMULADO_x000a_09122022"/>
    <n v="0"/>
    <x v="1"/>
  </r>
  <r>
    <x v="3"/>
    <x v="0"/>
    <s v="Auditoria Financiera Independiente a la UAE Dirección de Impuestos y Aduanas Nacionales – DIAN, Vigencia 2020_x000a__x000a_H9"/>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3"/>
    <x v="0"/>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3"/>
    <x v="0"/>
    <m/>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ía Financiera Independiente a la UAE Dirección de Impuestos y Aduanas Nacionales – DIAN, Vigencia 2021"/>
    <s v="17 01 007"/>
    <s v="Hallazgo No. 2. CARTERA PRESCRITA_x000a_“Saldos reclasificados por tercero de Cuentas por Cobrar a Cuentas de Orden de Bienes y Derechos - cuentas por cobrar 8315-35 por concepto de “Prescripción”, no se evidenciaron los actos administrativos y/o resoluciones que dieran cuenta de la ocurrencia de la prescripción, (…)”"/>
    <s v="(…) inobservando de esta manera, lo dispuesto en los Manuales y procedimientos de DIAN Función Recaudadora para el retiro y/o baja de Cuentas por Cobrar. (…)"/>
    <s v="Actualizar, como resulte procedente, la documentación del proceso contable, de la Función Recaudadora en los aspectos relativos a la baja en cuenta y a la clasificación de cartera contenida en la política operativa."/>
    <s v="Elaborar un diagnóstico respecto de la pertinencia del tratamiento de la baja en cuentas en los Manuales MN-RE 0044 y ADF-0005, y a la clasificación de la cartera contenida en la política operativa de la DIAN FR."/>
    <s v="Diagnóstico"/>
    <n v="1"/>
    <d v="2022-07-01T00:00:00"/>
    <d v="2022-09-30T00:00:00"/>
    <n v="13"/>
    <n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 _x000a__x000a_ELABORACIÓN_x000a_15062022"/>
    <n v="1"/>
    <x v="0"/>
  </r>
  <r>
    <x v="3"/>
    <x v="0"/>
    <m/>
    <m/>
    <m/>
    <m/>
    <m/>
    <s v="Realizar los mejoras establecidas mediante el diagnóstico, en la documentación pertinente."/>
    <s v="Documentación del proceso contable FR, actualizada y publicada"/>
    <n v="1"/>
    <d v="2023-06-01T00:00:00"/>
    <d v="2026-02-28T00:00:00"/>
    <n v="143.2857142857142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_x000a_15062022_x000a__x000a_REFORMULADO_x000a_09122022"/>
    <n v="0.6"/>
    <x v="1"/>
  </r>
  <r>
    <x v="3"/>
    <x v="0"/>
    <s v="Auditoría Financiera Independiente a la UAE Dirección de Impuestos y Aduanas Nacionales – DIAN, Vigencia 2021"/>
    <s v="17 04 002"/>
    <s v="Hallazgo No. 3. CUENTAS POR COBRAR IMPUESTO DE RENTA Y_x000a_COMPLEMENTARIOS Y OTROS_x000a_“Saldos por terceros que componen las Cuentas por Cobrar a 31 de diciembre de 2021 en el Estado de Situación Financiera de DIAN – Recaudadora, donde se evidenciaron incorrecciones materiales que generaron una subestimación neta por $669.190.009.010. (…)"/>
    <s v="&quot;(...) las cuales se originaron principalmente por las siguientes causas, entre otras:_x000a_•Aplicación de pagos sin tener la correspondiente contrapartida de la obligación tributaria a cargo del contribuyente, en la respectiva cuenta por cobrar._x000a_• Saldos negativos por depurar de vigencias anteriores_x000a_•Causación y reversión constante de documentos_x000a_•Duplicidad de registros._x000a_•Saldos prescritos_x000a_•Ajustes de inconsistencias incorrectos._x000a_•Ausencia, de reconocimiento de declaraciones tributarias (…)_x000a__x000a_(…)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_x000a_con sus características fundamentales de relevancia y representación fiel. (...)&quot;"/>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0"/>
    <s v="Auditoría Financiera Independiente a la UAE Dirección de Impuestos y Aduanas Nacionales – DIAN, Vigencia 2021"/>
    <s v="17 01 007"/>
    <s v="Hallazgo No. 4. CLASIFICACION DE LA CARTERA_x000a__x000a_“(…) Insuficiencia del Manual de Políticas Contables y Operativas de la_x000a_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
    <s v="“(…) debilidades en el control interno contable de la entidad relacionado con la insuficiencia del Manual de Política Contable y Operativa, en los_x000a_aspectos que regula la depuración de la cartera y su clasificación (…)&quot;"/>
    <s v="Elaborar y adoptar el documento idóneo que conforme con la Resolución 006004 de 2018 o la que la modifique y que permitirá documentar la ejecución de la clasificación de cartera adoptada por el MN-RE- 0044"/>
    <s v="Documentar y relacionar las actividades administrativas y técnicas que se requieren para aplicar la clasificación de la cartera adoptada por el Manual de Políticas Contables y Operativas  de la Función Recaudadora MN-RE 0044"/>
    <s v="Documento publicado "/>
    <n v="1"/>
    <d v="2023-06-01T00:00:00"/>
    <d v="2025-02-28T00:00:00"/>
    <n v="91.142857142857139"/>
    <n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 _x000a__x000a_ELABORACIÓN_x000a_15062022_x000a__x000a_REFORMULADO_x000a_09122022"/>
    <n v="1"/>
    <x v="0"/>
  </r>
  <r>
    <x v="3"/>
    <x v="0"/>
    <s v="Auditoría de Cumplimiento. Proceso de Cobro Coactivo, corte a 31 de diciembre de 2021 – DIAN"/>
    <s v="17  01 011   "/>
    <s v="Hallazgo Nro. 1. Expediente 200814698 Investigación de Bienes y Cobro a Deudores Solidarios de la Unión Temporal Nit. 900191711. (D) (F)_x000a__x000a_“(…)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_x000a__x000a_(…)Lo anterior, no obstante, la DIAN contar con las declaraciones tributarias de las sociedades con NIT´s 900.068.896-1 y 830.066.001-2, integrantes de la UT y por ende deudores solidarios de las obligaciones citadas.(…)_x000a__x000a_(…)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apacitar a los funcionarios de la División de Cobranzas de la Dirección Seccional de Impuestos de Bogotá en los procedimientos de cobro persuasivo, coactivo, y deudores solidarios."/>
    <s v="Realizar  capacitación (3) a toda la División de Cobranzas sobre los procedimientos de cobro persuasivo, coactivo, y la vinculación de deudores solidarios."/>
    <s v="Registro de asistencia a capacitación"/>
    <n v="3"/>
    <d v="2023-02-01T00:00:00"/>
    <d v="2023-03-31T00:00:00"/>
    <n v="8.2857142857142865"/>
    <n v="3"/>
    <s v="DGI_x000a_DS - Subproceso de Administración de Cartera_x000a_Dirección Seccional de Impuestos de Bogotá_x000a_División de Cobranzas_x000a__x000a_ELABORACIÓN_x000a_30122022_x000a__x000a_"/>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3"/>
    <x v="0"/>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Análisis de la propuesta presentada por la División de Cobranzas de la Dirección Seccional de Impuestos de Bogotá y mesa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formar mensualmente a los Jefes de GIT, los posibles deudores solidarios para ser vinculados a los procesos de cobro, priorizados de acuerdo con las mejoras de la metodología identificadas en las mesas de trabajo junto con el nivel central."/>
    <s v="Enviar mensualmente a cada Jefe de GIT, una base de datos, en donde se evidencian los posibles deudores solidarios, para ser vinculados a los procesos de cobro."/>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porte donde se evidencia el número de deudores solidarios vinculados durante el trimestre, priorizados de acuerdo con las mejoras de la metodología identificadas en las mesas de trabajo junto con el nivel central."/>
    <s v="Informe en donde se evidencia el número de deudores solidarios vinculados a procesos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s v="Hallazgo Nro. 2. Expediente 200318863 -Embargo y secuestro de bienes del contribuyente con NIT 19.384.581 (D) (F)_x000a__x000a_“(…) la DIAN no realizó gestiones oportunas para decretar las medidas cautelares, toda vez que se observó que, los tres primeros inmuebles de esta tabla no contaban con restricciones al dominio desde la fecha que se hizo exigible la obligación (21 de octubre de 2015). (…)_x000a_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_x000a_(…)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_x000a_(…)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_x000a_Los hechos expuestos generaron daño al patrimonio del Estado en la suma de $479.286.000(…)producido por una gestión fiscal ineficaz, ineficiente e inoportuna, al tenor de lo dispuesto en el artículo 6º de la Ley 610 de 2000.(…)_x000a_(…)El hallazgo se comunica con connotación fiscal y, de conformidad con los artículos 34 y 35 de Ley 734 de 2002, con presunta incidencia disciplinaria(…)”"/>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
    <s v="Informe en donde se evidencia el número de embargos a bien inmueble realizados, número de diligencias de secuestro y de remate efectuada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s v="Hallazgo Nro. 3. Consistencia de la información del proceso de administración de cartera-cobro coactivo- en los aplicativos y reportes generados_x000a__x000a_“(…)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_x000a_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_x000a__x000a_(…) no se encuentra registro de actuaciones en SIPAC para las obligaciones correspondientes al NIT 830080102, entre el 2016/09/08 y el 2021/07/14, asociado a la dificultad para adelantar el traslado en el sistema (…)”_x000a__x000a_"/>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1"/>
  </r>
  <r>
    <x v="3"/>
    <x v="0"/>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uditoría insitu y/o de escritorio"/>
    <s v="Realizar audioritas insitu y/o de escritorio para veririfcar la funcionalidad y adecuado registro en los servicios informaticos de administración de cartera por parte de las Direcciones Seccionales y Dirección Operativa de Grandes Contribuyentes."/>
    <s v="Informe de auditoria"/>
    <n v="6"/>
    <d v="2023-01-01T00:00:00"/>
    <d v="2024-09-30T00:00:00"/>
    <n v="91.142857142857139"/>
    <n v="6"/>
    <s v="DGI_x000a_NC - Subproceso  Recaudo _x000a_Dirección de Gestión de Impuestos_x000a_Subdirección de Recaudo_x000a_Coordinación de Administración de Aplicativos de  Impuestos_x000a__x000a_ELABORACIÓN_x000a_30122022_x000a_"/>
    <n v="1"/>
    <x v="0"/>
  </r>
  <r>
    <x v="3"/>
    <x v="0"/>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Elaboración de la especificación funcional y radicación ante mesa PIT"/>
    <s v="Formato 2206 radicado a traves de PST"/>
    <n v="1"/>
    <d v="2023-01-01T00:00:00"/>
    <d v="2023-02-15T00:00:00"/>
    <n v="6.4285714285714288"/>
    <n v="1"/>
    <s v="DGI_x000a_NC - Subproceso  Recaudo-Devoluciones _x000a_Dirección de Gestión de Impuestos_x000a_Subdirección de Recaudo_x000a_Coordinación de Administración de Aplicativos de  Impuestos_x000a__x000a_ELABORACIÓN_x000a_30122022"/>
    <n v="1"/>
    <x v="0"/>
  </r>
  <r>
    <x v="3"/>
    <x v="0"/>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Contextualización y desarrollo de la solución"/>
    <s v="Plan de trabajo de_x000a_implementación de la solución_x000a_tecnológica."/>
    <n v="1"/>
    <d v="2023-02-16T00:00:00"/>
    <d v="2023-03-15T00:00:00"/>
    <n v="3.8571428571428572"/>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0"/>
  </r>
  <r>
    <x v="3"/>
    <x v="0"/>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Implementación de la solución"/>
    <s v="Formato de Aceptación de Pruebas de Funcioonalidad"/>
    <n v="1"/>
    <d v="2023-03-16T00:00:00"/>
    <d v="2024-04-30T00:00:00"/>
    <n v="58.714285714285715"/>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0"/>
  </r>
  <r>
    <x v="3"/>
    <x v="0"/>
    <s v="Auditoría de Cumplimiento. Proceso de Cobro Coactivo, corte a 31 de diciembre de 2021 – DIAN"/>
    <s v="17  01 011   "/>
    <s v="Hallazgo Nro. 4. NIT 860511236 -Actividad procesal (D) (F)_x000a__x000a_“(…)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_x000a__x000a_(…)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_x000a__x000a_(…)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_x000a__x000a_En consecuencia, el hallazgo se registra con connotación fiscal y, de conformidad con los artículos 34 y 35 de la ley 734 de 2002, presunta incidencia disciplinaria”._x000a_"/>
    <s v="“la DIAN inobservó lo dispuesto en la normatividad citada para la efectiva gestión de cartera (…)_x000a__x000a_“no se adelantaron actuaciones necesarias desde la fecha de exigibilidad de la obligación (…), hasta la fecha en que operó la prescrip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la DIAN inobservó lo dispuesto en la normatividad citada para la efectiva gestión de cartera (…)_x000a__x000a_“no se adelantaron actuaciones necesarias desde la fecha de exigibilidad de la obligación (…), hasta la fecha en que operó la prescrip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N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s v="Hallazgo Nro. 5. Falta de oportunidad en la notificación del mandamiento de pago Nro. 20210302003695 (F) (D)_x000a__x000a_“(…)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_x000a__x000a_(…) la acción de cobro de la obligación Nro. 91000376508964, por concepto de Renta año 2015, de acuerdo con el artículo 817 del Estatuto Tributario, prescribió el 24 de noviembre de 2021. Es decir, se notificó en debida forma, cuando la obligación ya se encontraba prescrita(…)”_x000a_(…) Con lo anterior, se generó daño al patrimonio del Estado en la suma de $1.294.481.000, correspondiente al valor de la obligación analizada(…) _x000a__x000a_(…) el hallazgo se comunica con connotación fiscal, de conformidad con el artículo 6o de la Ley 610 de 2022 y, de acuerdo con los artículos 34 y 35 de Ley 734 de 2002, con presunta incidencia disciplinaria.(…)"/>
    <s v="“(…) al no adelantarse las actuaciones procesales que correspondían, como quiera que(…) no se adelantaron las actuaciones tendientes a lograr el pago de la obligació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0"/>
  </r>
  <r>
    <x v="3"/>
    <x v="0"/>
    <m/>
    <m/>
    <m/>
    <s v="“(…) al no adelantarse las actuaciones procesales que correspondían, como quiera que(…) no se adelantaron las actuaciones tendientes a lograr el pago de la obligació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al no adelantarse las actuaciones procesales que correspondían, como quiera que(…) no se adelantaron las actuaciones tendientes a lograr el pago de la obligació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al no adelantarse las actuaciones procesales que correspondían, como quiera que(…) no se adelantaron las actuaciones tendientes a lograr el pago de la obligación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al no adelantarse las actuaciones procesales que correspondían, como quiera que(…) no se adelantaron las actuaciones tendientes a lograr el pago de la obligación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al no adelantarse las actuaciones procesales que correspondían, como quiera que(…) no se adelantaron las actuaciones tendientes a lograr el pago de la obligación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al no adelantarse las actuaciones procesales que correspondían, como quiera que(…) no se adelantaron las actuaciones tendientes a lograr el pago de la obligación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al no adelantarse las actuaciones procesales que correspondían, como quiera que(…) no se adelantaron las actuaciones tendientes a lograr el pago de la obligació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al no adelantarse las actuaciones procesales que correspondían, como quiera que(…) no se adelantaron las actuaciones tendientes a lograr el pago de la obligació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m/>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ción de Gestión de Impuestos_x000a_Subdirector de Cobranzas y Control Extensivo_x000a_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Capacitar a los funcionarios de la División de Cobranzas de la Dirección Seccional de Impuestos de Bogotá en el contenido de actos administrativos y su notificación."/>
    <s v="Impartir una capacitación sobre el contenido de actos administrativos y su notificación."/>
    <s v="Registro de asistencia a capacitación"/>
    <n v="1"/>
    <d v="2023-02-01T00:00:00"/>
    <d v="2023-02-28T00:00:00"/>
    <n v="3.8571428571428572"/>
    <n v="1"/>
    <s v="DGI_x000a_Dirección Seccional de Impuestos de Bogotá_x000a_División de Cobranzas _x000a__x000a_ELABORACIÓN_x000a_30122022"/>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Solicitar a la Dirección de Impuestos se gestione ante Tecnología el desarrollo de la interface entre el  SIPAC y el notificar."/>
    <s v="Elaborar un informe en donde se evidencian las necesidades de una interfaz que permita que la información que reposa en el notificar sea consistente con la información dispuesta en el SIPAC."/>
    <s v="Documento"/>
    <n v="1"/>
    <d v="2023-02-01T00:00:00"/>
    <d v="2023-02-28T00:00:00"/>
    <n v="3.8571428571428572"/>
    <n v="1"/>
    <s v="DGI_x000a_DS - Subproceso de Administración de Cartera_x000a_Dirección Seccional de Impuestos de Bogotá_x000a_División de Cobranzas_x000a__x000a_ELABORACIÓN_x000a_30122022 "/>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formar mensualmente a cada Jefe de GIT, los mandamientos de pago sin fecha de notificación registrada, priorizados de acuerdo con las mejoras de la metodología identificadas en las mesas de trabajo junto con el nivel central."/>
    <s v="Enviar mensualmente a cada Jefe de  GIT, una base de datos en donde se evidencian los mandamientos de pago sin fecha de notificación registrada."/>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porte donde se evidencia el número de mandamientos de pago con fecha de notificación registrada durante el trimestre, priorizados de acuerdo con las mejoras de la metodología identificadas en las mesas de trabajo junto con el nivel central."/>
    <s v="Informe en donde se evidencia el número de mandamientos de pago con fecha de notificación registrada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s v="Hallazgo Nro. 7. Investigación de Bienes, Cobro Sanción Independiente, Expediente Nro. 200928615 (D) (F)_x000a__x000a_“(…) De la evaluación al expediente No. 200928615, contribuyente con NIT 12136637, relacionado con el cobro de la obligación tributaria contenida en la Resolución Sanción No 322412013000036 del 4 de febrero de 2013, (…), se evidencian las siguientes situaciones: _x000a__x000a_a)La DSI de Bogotá no adelantó actuaciones de cobro persuasivo como tampoco investigación de bienes del Contribuyente antes del mandamiento de pago No. 20130302006932 (…). _x000a__x000a_(…) durante los años 2014, 2015, 2016 y 2017 tampoco se buscaron oportunamente otros bienes del contribuyente, ni se decretaron medidas de embargo de sumas de dinero en los años citados (…)_x000a__x000a_(…) b) La acción de cobro respecto a esta obligación prescribió, el 25 de diciembre de 2018 (…)._x000a__x000a_Sin embargo, al 7 de octubre de 2022 aún no se ha proferido la Resolución de Prescripción (…)._x000a_Se generó daño al patrimonio del Estado en la suma de $984.560.000 correspondiente al valor de la obligación mencionada (…) _x000a__x000a_(…)Se comunica con connotación fiscal y, de conformidad con los artículos 34 y 35 de Ley 734 de 200247, presunta incidencia disciplinaria(…)”"/>
    <s v="“(…) falta de seguimiento y control para emitir el acto de prescripción oportunamente (…)_x000a__x000a_(…)falta de gestión y celeridad en la búsqueda de bienes del contribuyente, así como en el decreto de medidas de embargo de manera ágil y oportuna(…)”_x000a__x000a_"/>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_x000a_Coordinación y Administración de Aplicativos de Recaudo_x000a__x000a_DS - Subproceso de Administración de Cartera._x000a_Dirección Seccional de Impuestos de Bogotá._x000a_División de Cobranzas _x000a__x000a_ELABORACIÓN_x000a_30122022"/>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
    <n v="1"/>
    <x v="0"/>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s v="Hallazgo Nro. 8. Oportunidad en la Investigación de Bienes y Medidas Cautelares, Expediente Nro. 201115065 (D) (F)_x000a__x000a_“(…)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_x000a__x000a_(…)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_x000a__x000a_(…)se generó daño al patrimonio del Estado en la suma de $119.618.000, correspondiente al valor de las obligaciones mencionadas(…)_x000a__x000a_(…)En consecuencia, el presente hallazgo tiene connotación fiscal y, de conformidad con los artículos 34 y 35 de Ley 734 de 200253, presunta incidencia disciplinaria(…)”_x000a__x000a_"/>
    <s v="“(…)falta de gestión y celeridad en la búsqueda de bienes del contribuyente, así como para decretar las medidas de embargo sobre los inmuebles del contribuyente y el vehícul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0"/>
  </r>
  <r>
    <x v="3"/>
    <x v="0"/>
    <m/>
    <m/>
    <m/>
    <s v="“(…)falta de gestión y celeridad en la búsqueda de bienes del contribuyente, así como para decretar las medidas de embargo sobre los inmuebles del contribuyente y el vehícul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falta de gestión y celeridad en la búsqueda de bienes del contribuyente, así como para decretar las medidas de embargo sobre los inmuebles del contribuyente y el vehículo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falta de gestión y celeridad en la búsqueda de bienes del contribuyente, así como para decretar las medidas de embargo sobre los inmuebles del contribuyente y el vehículo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s v="“(…)falta de gestión y celeridad en la búsqueda de bienes del contribuyente, así como para decretar las medidas de embargo sobre los inmuebles del contribuyente y el vehículo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falta de gestión y celeridad en la búsqueda de bienes del contribuyente, así como para decretar las medidas de embargo sobre los inmuebles del contribuyente y el vehículo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falta de gestión y celeridad en la búsqueda de bienes del contribuyente, así como para decretar las medidas de embargo sobre los inmuebles del contribuyente y el vehículo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s v="“(…)falta de gestión y celeridad en la búsqueda de bienes del contribuyente, así como para decretar las medidas de embargo sobre los inmuebles del contribuyente y el vehículo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falta de gestión y celeridad en la búsqueda de bienes del contribuyente, así como para decretar las medidas de embargo sobre los inmuebles del contribuyente y el vehícul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3"/>
    <x v="0"/>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Medellin_x000a_División de Recaudo y  Cobranzas _x000a__x000a_ELABORACIÓN_x000a_30122022"/>
    <n v="1"/>
    <x v="0"/>
  </r>
  <r>
    <x v="3"/>
    <x v="0"/>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Medellin_x000a_División de Recaudo y Cobranzas _x000a__x000a_ELABORACIÓN_x000a_30122022"/>
    <n v="1"/>
    <x v="0"/>
  </r>
  <r>
    <x v="3"/>
    <x v="0"/>
    <s v="Auditoría de Cumplimiento. Proceso de Cobro Coactivo, corte a 31 de diciembre de 2021 – DIAN"/>
    <s v="17  01 011   "/>
    <s v="Hallazgo Nro. 9. Custodia y administración de bienes secuestrados, Expediente Nro. 200404830 del contribuyente identificado con NIT 811026755 (D)_x000a__x000a_(…)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_x000a__x000a_(…)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_x000a__x000a_(…)el hallazgo se comunica de conformidad con los artículos 34 y 35 de Ley 734 de 200258, con presunta incidencia disciplinaria.(…)”  _x000a_"/>
    <s v="“(...)deficiencias en la gestión, en el entendido que la DIAN no realizó seguimiento y control alguno del vehículo aprehendido y entregado al secuestre, y, además, no ha instaurado denuncia de los hechos ocurridos con el fin de la recuperación del bie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gestión, en el entendido que la DIAN no realizó seguimiento y control alguno del vehículo aprehendido y entregado al secuestre, y, además, no ha instaurado denuncia de los hechos ocurridos con el fin de la recuperación del bi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Medellin_x000a_División de Recaudo y Cobranzas_x000a__x000a_ELABORACIÓN_x000a_30122022"/>
    <n v="1"/>
    <x v="0"/>
  </r>
  <r>
    <x v="3"/>
    <x v="0"/>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0"/>
  </r>
  <r>
    <x v="3"/>
    <x v="0"/>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 _x000a__x000a_ELABORACIÓN_x000a_30122022"/>
    <n v="1"/>
    <x v="0"/>
  </r>
  <r>
    <x v="3"/>
    <x v="0"/>
    <s v="Auditoría de Cumplimiento. Proceso de Cobro Coactivo, corte a 31 de diciembre de 2021 – DIAN"/>
    <s v="17  01 011   "/>
    <s v="Hallazgo Nro. 10. Expedientes Nro. 201500860 NIT. 900419548, 2003035320 NIT. 802014863. (D)_x000a__x000a_“(…)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_x000a__x000a_(…)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_x000a__x000a_El hallazgo se registra con presunta incidencia disciplinaria, de conformidad con los artículos 34 y 35 de Ley 734 de 200262 (vigente hasta 28 de marzo de 2022), derogada por la Ley 1952 de 2019.(…)”"/>
    <s v="“(…)deficiencias relacionadas con la investigación de bienes que debió surtirse a fin de lograr el pago de las obligaciones (…)”"/>
    <s v="Ejecución del procedimiento de investigación de bienes PR-COT-0326"/>
    <s v="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
    <s v="FT-COT-2263 Solicitud de investigación de bienes, FT-COT-2264 Control investigación de bienes, informe de control y seguimiento"/>
    <n v="3"/>
    <d v="2024-07-01T00:00:00"/>
    <d v="2025-12-31T00:00:00"/>
    <n v="78.285714285714292"/>
    <n v="2"/>
    <s v="DGI_x000a_DS - Subproceso de Administración de Cartera_x000a_Dirección Seccional de Impuestos de Barranquilla _x000a_División Recaudo y Cobranzas                                              _x000a__x000a_ELABORACIÓN_x000a_30122022"/>
    <n v="0.66666666666666663"/>
    <x v="1"/>
  </r>
  <r>
    <x v="3"/>
    <x v="0"/>
    <s v="Auditoría de Cumplimiento. Proceso de Cobro Coactivo, corte a 31 de diciembre de 2021 – DIAN"/>
    <s v="17  01 011   "/>
    <s v="Hallazgo Nro. 11. Expediente 2012531450 Prescripción de obligación en etapa persuasiva NIT. 900531962. (D)(F)_x000a__x000a_“(…)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_x000a__x000a_(…) Con lo anterior, se generó daño al patrimonio del Estado en la suma de $141.691.000 (…)_x000a__x000a_(…)El hallazgo se comunica con incidencia fiscal al tenor de lo dispuesto en el artículo 6º de la Ley 610 de 2000 y con presunta incidencia disciplinaria conforme a lo dispuesto en los artículos 34 y 35 de Ley 734 de 2002”.(…)”"/>
    <s v="“(…) falta de celeridad y eficacia en las acciones adelantadas frente al deudor y el incumplimiento de las normas y procedimientos aplicable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3"/>
    <x v="0"/>
    <m/>
    <m/>
    <m/>
    <s v="“(…) falta de celeridad y eficacia en las acciones adelantadas frente al deudor y el incumplimiento de las normas y procedimientos aplicable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falta de celeridad y eficacia en las acciones adelantadas frente al deudor y el incumplimiento de las normas y procedimientos aplicable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celeridad y eficacia en las acciones adelantadas frente al deudor y el incumplimiento de las normas y procedimientos aplicables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s v="“(…) falta de celeridad y eficacia en las acciones adelantadas frente al deudor y el incumplimiento de las normas y procedimientos aplicables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falta de celeridad y eficacia en las acciones adelantadas frente al deudor y el incumplimiento de las normas y procedimientos aplicables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celeridad y eficacia en las acciones adelantadas frente al deudor y el incumplimiento de las normas y procedimientos aplicables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s v="“(…) falta de celeridad y eficacia en las acciones adelantadas frente al deudor y el incumplimiento de las normas y procedimientos aplicables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celeridad y eficacia en las acciones adelantadas frente al deudor y el incumplimiento de las normas y procedimientos aplicable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 falta de celeridad y eficacia en las acciones adelantadas frente al deudor y el incumplimiento de las normas y procedimientos aplicable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celeridad y eficacia en las acciones adelantadas frente al deudor y el incumplimiento de las normas y procedimientos aplicable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3"/>
    <x v="0"/>
    <s v="Auditoría de Cumplimiento. Proceso de Cobro Coactivo, corte a 31 de diciembre de 2021 – DIAN"/>
    <s v="17  01 011   "/>
    <m/>
    <s v="“(…) falta de celeridad y eficacia en las acciones adelantadas frente al deudor y el incumplimiento de las normas y procedimientos aplicable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 falta de celeridad y eficacia en las acciones adelantadas frente al deudor y el incumplimiento de las normas y procedimientos aplicables (…)”"/>
    <s v="Informar mensualmente a cada Jefe de GIT, los expedientes de cobro sin investigación de bienes, priorizados de acuerdo con las mejoras de la metodología identificadas en las mesas de trabajo junto con el nivel central."/>
    <s v="Enviar mensualmente a cada Jefe de GIT, una base en datos en donde se evidencian los expedientes de cobro sin investigaciones de bienes."/>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 falta de celeridad y eficacia en las acciones adelantadas frente al deudor y el incumplimiento de las normas y procedimientos aplicables (…)”"/>
    <s v="Reporte en donde se evidencia el número de expedientes de cobro con investigaciones de bienes realizadas durante el trimestre, priorizados de acuerdo con las mejoras de la metodología identificadas en las mesas de trabajo junto con el nivel central."/>
    <s v="Informe en donde se evidencia el número de expedientes de cobro a los que se les realizó investigaciones de biene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s v="Hallazgo Nro. 12. Gestión de cobro Expediente Nro. 201103469 (F) (D)_x000a__x000a_“(…)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_x000a__x000a_(…)Así las cosas, no se dispone de la resolución de prescripción, no obstante, las obligaciones se encuentran prescritas(…)_x000a__x000a_(…)se generó daño al patrimonio del Estado en la suma de $198.577.602 correspondiente al valor de las obligaciones mencionadas más la actualización e intereses(…)_x000a__x000a_(…)En consecuencia, el presente hallazgo se comunica con connotación fiscal y, de conformidad con los artículos 34 y 35 de Ley 734 de 2002, presunta incidencia disciplinaria(…)”.  "/>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0"/>
  </r>
  <r>
    <x v="3"/>
    <x v="0"/>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 _x000a__x000a_ELABORACIÓN_x000a_30122022"/>
    <n v="1"/>
    <x v="0"/>
  </r>
  <r>
    <x v="3"/>
    <x v="0"/>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0"/>
  </r>
  <r>
    <x v="3"/>
    <x v="0"/>
    <s v="Auditoría de Cumplimiento. Proceso de Cobro Coactivo, corte a 31 de diciembre de 2021 – DIAN"/>
    <s v="17  01 011   "/>
    <s v=" Hallazgo Nro. 13. Expediente nro. 201416563 NIT. 890926272. Embargo y secuestro de bienes. (D) (F)_x000a__x000a_“(…)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_x000a_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_x000a_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_x000a__x000a_(…) se generó daño al patrimonio del Estado en la suma de $450.157.661,_x000a__x000a_En consecuencia, el hallazgo se registra con connotación fiscal, de conformidad con el artículo 6º de la Ley 610 de 2022 y, de acuerdo con los artículos 34 y 35 de Ley 734 de 2002, con presunta incidencia disciplinaria(…)” "/>
    <s v="“(…) no se adelantó en los términos dispuestos por el Estatuto Tributario, los procedimientos dispuestos por la DIAN y normatividad aplicable(…)”"/>
    <s v="Desarrollar mesas de Trabajo con el Nivel Central que permitan identificar mejoras en la metodología para la priorización y Segmentación de la Cartera basada en la capacidad operativa y en el costo beneficio."/>
    <s v="convocar y participar en las mesas de trabajo cuatrimestrales junto con el nivel central, en donde se expongan las dificultades y necesidades puntuale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3"/>
    <x v="0"/>
    <m/>
    <m/>
    <m/>
    <s v="“(…) no se adelantó en los términos dispuestos por el Estatuto Tributario, los procedimientos dispuestos por la DIAN y normatividad aplicable(…)”"/>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no se adelantó en los términos dispuestos por el Estatuto Tributario, los procedimientos dispuestos por la DIAN y normatividad aplicable(…)”"/>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no se adelantó en los términos dispuestos por el Estatuto Tributario, los procedimientos dispuestos por la DIAN y normatividad aplicable(…)”"/>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no se adelantó en los términos dispuestos por el Estatuto Tributario, los procedimientos dispuestos por la DIAN y normatividad aplicable(…)”"/>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no se adelantó en los términos dispuestos por el Estatuto Tributario, los procedimientos dispuestos por la DIAN y normatividad aplicable(…)”"/>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no se adelantó en los términos dispuestos por el Estatuto Tributario, los procedimientos dispuestos por la DIAN y normatividad aplicable(…)”"/>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no se adelantó en los términos dispuestos por el Estatuto Tributario, los procedimientos dispuestos por la DIAN y normatividad aplicable(…)”"/>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no se adelantó en los términos dispuestos por el Estatuto Tributario, los procedimientos dispuestos por la DIAN y normatividad aplicable(…)”"/>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 no se adelantó en los términos dispuestos por el Estatuto Tributario, los procedimientos dispuestos por la DIAN y normatividad aplicable(…)”"/>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no se adelantó en los términos dispuestos por el Estatuto Tributario, los procedimientos dispuestos por la DIAN y normatividad aplicable(…)”"/>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 no se adelantó en los términos dispuestos por el Estatuto Tributario, los procedimientos dispuestos por la DIAN y normatividad aplicable(…)”"/>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0"/>
  </r>
  <r>
    <x v="3"/>
    <x v="0"/>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ón de Cartera_x000a_Dirección Seccional de Impuestos de Medellin_x000a_División de Recaudo y  Cobranzas _x000a__x000a_ELABORACIÓN_x000a_30122022"/>
    <n v="1"/>
    <x v="0"/>
  </r>
  <r>
    <x v="3"/>
    <x v="0"/>
    <s v="Auditoría de Cumplimiento. Proceso de Cobro Coactivo, corte a 31 de diciembre de 2021 – DIAN"/>
    <s v="17  01 011   "/>
    <m/>
    <s v="“(…) no se adelantó en los términos dispuestos por el Estatuto Tributario, los procedimientos dispuestos por la DIAN y normatividad aplicable(…)”"/>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0"/>
  </r>
  <r>
    <x v="3"/>
    <x v="0"/>
    <s v="Auditoría de Cumplimiento. Proceso de Cobro Coactivo, corte a 31 de diciembre de 2021 – DIAN"/>
    <s v="17  01 011   "/>
    <s v="Hallazgo Nro. 14. Garantías reales de las Facilidades de Pago del Art. 45 Ley 2155/2021 (D)_x000a__x000a_“(…)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_x000a_La totalidad de las facilidades relacionadas con los NITs referidos, fueron solicitadas y aprobadas con un plazo superior a 12 meses, por lo cual se requería el respaldo de una garantía conforme a lo dispuesto en el Art. 814 del ET. _x000a_(…)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_x000a__x000a_(…)El presente hallazgo tiene presunta incidencia disciplinaria, de conformidad con los artículos 34 y 35 de Ley 734 de 2002 76 (vigente hasta 28 de marzo de 2022), derogada por la Ley 1952 de 2019(…)”"/>
    <s v="“(…) deficiencias en la aplicación de las medidas de control por parte de la DSI Bogotá , para garantizar el otorgamiento de las facilidades de pago con el cumplimiento de las condiciones establecidas en la normativa y procedimientos antes descrito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_x000a_"/>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deficiencias en la aplicación de las medidas de control por parte de la DSI Bogotá , para garantizar el otorgamiento de las facilidades de pago con el cumplimiento de las condiciones establecidas en la normativa y procedimientos antes descrito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Revisar los procedimientos: PR-COT-0272 Facilidades de pago, PR-COT-0424 Facilidades de pago consagradas en normas transitorias y el Instructivo de garantías IN-COT-0070, sus actividades, frecuencia y términos establecidos."/>
    <s v="Elaborar un informe con los resultados obtenidos de la revisión efectuada a los procedimientos e instructivo referenciados,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Liderar mesas de trabajo para revision de terminos de cumplimiento en los procedimientos,  analizando la dependencia de órganos externos para el perfeccionamiento de la garantía._x000a_"/>
    <s v="Programar mesa de trabajo con el nivel central, en donde se exponen los resultados obtenidos de las revisiones de los procedimientos, y las posibilidades de ajustar los términos de cumplimiento."/>
    <s v="Memoria de la mesa de trabajo realizada."/>
    <n v="1"/>
    <d v="2023-03-01T00:00:00"/>
    <d v="2023-03-30T00:00:00"/>
    <n v="4.1428571428571432"/>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s v=" Hallazgo Nro. 15. Aplicación Depósitos de Títulos Judiciales (D)_x000a__x000a_“(…)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_x000a__x000a_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_x000a__x000a_(..)con corte a 31 de diciembre de 2021, presentan datos erróneos, ya que para los siguientes títulos ya se profirió Auto de conversión, endoso, aplicación y fraccionamiento antes del 31 de diciembre de 2021 (…)_x000a__x000a_(…)El presente hallazgo tiene presunta incidencia disciplinaria, de conformidad con los artículos 34 y 35 de Ley 734 de 2002 81 (vigente hasta 28 de marzo de 2022), derogada por la Ley 1952 de 2019(…)”_x000a_"/>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 _x000a__x000a_ELABORACIÓN_x000a_30122022"/>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Elaborar un estudio en donde se identifique el número de  funcionarios requeridos para gestionar el 100% de los TDJ de la vigencia 2022 y anteriores."/>
    <s v="Informe en donde se evidencia el recurso humano necesario para gestionar el 100% de los TDJ de la vigencia 2022 y anteriores."/>
    <s v="Documento"/>
    <n v="1"/>
    <d v="2023-02-01T00:00:00"/>
    <d v="2023-03-31T00:00:00"/>
    <n v="8.2857142857142865"/>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
    <s v="Elaborar un informe con los resultados obtenidos de la revisión efectuada al procedimiento referenciado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formar mensualmente a cada Jefe de GIT los TDJ anteriores a 2022 sin gestionar, priorizados de acuerdo con las mejoras de la metodología identificadas en las mesas de trabajo junto con el nivel central._x000a_"/>
    <s v="Enviar mensualmente a cada Jefe de GIT, una base en datos en donde se evidencian los TDJ anteriores a 2022 sin gestionar."/>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porte donde se evidencia el número de TDJ anteriores a 2022 que se van a gestionar  durante el período, priorizados de acuerdo con las mejoras de la metodología identificadas en las mesas de trabajo junto con el nivel central."/>
    <s v="Informe en donde se evidencia el número de TDJ anteriores a 2022 gestionados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s v=" Hallazgo Nro. 16. Saldos de obligaciones cobro coactivo_x000a__x000a_“(…) En la DIAN se tramitó el expediente de cobro coactivo Nro. 200329610 del contribuyente identificado con NIT 890900107, por medio del cual se cobraron las obligaciones correspondientes al impuesto sobre las ventas –IVA de los años gravables 2014 periodo 2, 2015 periodo 1 y 2.(…)_x000a__x000a_(…)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_x000a__x000a_(…)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
    <s v="“(..)Deficiencias en la comunicación entre las diferentes dependencias de la entidad, donde den cuenta del inicio, ejecución y terminación del proces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3"/>
    <x v="0"/>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Deficiencias en la comunicación entre las diferentes dependencias de la entidad, donde den cuenta del inicio, ejecución y terminación del proceso(…)”"/>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comunicación entre las diferentes dependencias de la entidad, donde den cuenta del inicio, ejecución y terminación del proceso(…)”"/>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Deficiencias en la comunicación entre las diferentes dependencias de la entidad, donde den cuenta del inicio, ejecución y terminación del proceso(…)”"/>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comunicación entre las diferentes dependencias de la entidad, donde den cuenta del inicio, ejecución y terminación del proceso(…)”"/>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comunicación entre las diferentes dependencias de la entidad, donde den cuenta del inicio, ejecución y terminación del proceso(…)”"/>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comunicación entre las diferentes dependencias de la entidad, donde den cuenta del inicio, ejecución y terminación del proces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Deficiencias en la comunicación entre las diferentes dependencias de la entidad, donde den cuenta del inicio, ejecución y terminación del proceso(…)”"/>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Deficiencias en la comunicación entre las diferentes dependencias de la entidad, donde den cuenta del inicio, ejecución y terminación del proceso(…)”"/>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1"/>
  </r>
  <r>
    <x v="3"/>
    <x v="0"/>
    <s v="Auditoría de Cumplimiento. Proceso de Cobro Coactivo, corte a 31 de diciembre de 2021 – DIAN"/>
    <s v="17  01 011   "/>
    <m/>
    <s v="“(..)Deficiencias en la comunicación entre las diferentes dependencias de la entidad, donde den cuenta del inicio, ejecución y terminación del proces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s v="Hallazgo Nro. 17. Expedición Resolución que ordena seguir adelante la ejecución de los expedientes 201103469, 199901896, 201016997 y 200810022 (D)_x000a__x000a_“(…) Expediente Nro. 201103469 (…)Se profirió Mandamiento de Pago Nro. 20160302001602 de fecha 20 de abril de 2016, notificado personalmente el 03 de mayo de 2016, en el cual se incluyeron las siguientes obligaciones  _x000a__x000a_(…)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_x000a__x000a_(…)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_x000a__x000a_(…)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_x000a_(…) Expediente Nro. 200810022 (…)La Resolución que ordena seguir adelante la ejecución Nro. 20170309002063 fue proferida el 7 de septiembre de 2017, notificada el 19 de septiembre de 2017, cuatro años después de notificado el mandamiento de pago.(…)  _x000a__x000a_En consecuencia, el hallazgo se registra con presunta incidencia disciplinaria, de conformidad con los artículos 34 y 35 de Ley 734 de 2002(…)”  _x000a__x000a__x000a_"/>
    <s v="“(…)falta de control, deficiencias en la gestión del proceso de cobro coactivo entre la notificación del mandamiento de pago y la expedición y notificación de la resolución que ordena seguir adelante con la ejecu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Administracio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0"/>
  </r>
  <r>
    <x v="3"/>
    <x v="0"/>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falta de control, deficiencias en la gestión del proceso de cobro coactivo entre la notificación del mandamiento de pago y la expedición y notificación de la resolución que ordena seguir adelante con la ejecución(…)"/>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falta de control, deficiencias en la gestión del proceso de cobro coactivo entre la notificación del mandamiento de pago y la expedición y notificación de la resolución que ordena seguir adelante con la ejecución(…)"/>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falta de control, deficiencias en la gestión del proceso de cobro coactivo entre la notificación del mandamiento de pago y la expedición y notificación de la resolución que ordena seguir adelante con la ejecución(…)"/>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falta de control, deficiencias en la gestión del proceso de cobro coactivo entre la notificación del mandamiento de pago y la expedición y notificación de la resolución que ordena seguir adelante con la ejecución(…)"/>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falta de control, deficiencias en la gestión del proceso de cobro coactivo entre la notificación del mandamiento de pago y la expedición y notificación de la resolución que ordena seguir adelante con la ejecución(…)"/>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falta de control, deficiencias en la gestión del proceso de cobro coactivo entre la notificación del mandamiento de pago y la expedición y notificación de la resolución que ordena seguir adelante con la ejecu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Bogotá_x000a_División de Cobranzas _x000a__x000a_ELABORACIÓN_x000a_30122022"/>
    <n v="1"/>
    <x v="0"/>
  </r>
  <r>
    <x v="3"/>
    <x v="0"/>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0"/>
  </r>
  <r>
    <x v="3"/>
    <x v="0"/>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0"/>
  </r>
  <r>
    <x v="3"/>
    <x v="0"/>
    <s v="Auditoría de Cumplimiento. Proceso de Cobro Coactivo, corte a 31 de diciembre de 2021 – DIAN"/>
    <s v="17  01 011   "/>
    <s v="Hallazgo Nro. 18 Consistencia estado obligaciones cobro coactivo (D)_x000a__x000a_“(…) Analizado el expediente Nro. 200428000 correspondiente al contribuyente identificado con NIT 8300009816, se estableció que con relación a obligaciones de los años 2004 a 2012 se decreta medida de embargo de sumas de dinero, el 02 de mayo de 2012(…) _x000a__x000a_(…) No se registran actuaciones en SIPAC posteriores a las gestiones relacionadas con la facilidad de pago anteriormente indicada, vinculada a obligaciones previas a las obligaciones objeto de análisis (…)._x000a__x000a_(…) En el expediente físico obra mandamiento de pago Nro. 000050 del 22 de febrero de 2019 (folio 281), el cual fue expedido de manera manual y no afectó el aplicativo de cobro SIPAC, es decir, el acto administrativo no se reflejó en el sistema (…)_x000a_(…)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_x000a__x000a_(…) En consulta efectuada en el aplicativo SIPAC respecto al estado de las obligaciones relacionadas ventas 2013, 2014 y 2015, las mismas se reflejan canceladas con saldo cero (0) (…)._x000a__x000a_(…)En consulta efectuada al Servicio Informático Electrónico de la Obligación Financiera las obligaciones relacionadas con Ventas 2013, 2014 y 2015 y Renta CREE 2014 se muestran “Al día” con saldo de obligación cero (0). _x000a_(…) presunta incidencia disciplinaria, de conformidad con los artículos 34 y 35 de Ley 734 de 2002(…)”_x000a_"/>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3"/>
    <x v="0"/>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0"/>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0"/>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formar mensualmente a cada Jefe de GIT los actos administrativos para cobro que se encuentran por fuera de los aplicativos, priorizados de acuerdo con las mejoras de la metodología identificadas en las mesas de trabajo junto con el nivel central._x000a_"/>
    <s v="Enviar mensualmente a cada Jefe de GIT, una base de datos en donde se evidencian los actos administrativos para cobro que se encuentran por fuera de los aplicativos."/>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3"/>
    <x v="0"/>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porte donde se evidencia el número de actos administrativos con gestión de cobro que se encuentran por fuera de los aplicativos durante el trimestre, priorizados de acuerdo con las mejoras de la metodología identificadas en las mesas de trabajo junto con el nivel central."/>
    <s v="Informe en donde se evidencia el número de actos administrativos con gestión de cobro que se encuentran por fuera de los aplicativo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3"/>
    <x v="0"/>
    <s v="Auditoria de Cumplimiento Intersectorial Estampilla pro Universidad Nacional de Colombia y demás universidades públicas. Vigencias 2014 a junio 30 de 2022"/>
    <s v="17  03 004   "/>
    <s v="HALLAZGO No. 16 REGISTRO OBLIGACIONES ESTAMPILLA HERRAMIENTA OBLIGA _x000a__x000a_“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_x000a__x000a_(…)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
    <s v="“(…)deficiencias en la identificación, registro, seguimiento y control de los expedientes contentivos de obligaciones sujetas a cobro, así como inobservancia de los lineamientos para la utilización de la solución tecnológica adoptad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s v="“(…)deficiencias en la identificación, registro, seguimiento y control de los expedientes contentivos de obligaciones sujetas a cobro, así como inobservancia de los lineamientos para la utilización de la solución tecnológica adoptada.(…)”"/>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deficiencias en la identificación, registro, seguimiento y control de los expedientes contentivos de obligaciones sujetas a cobro, así como inobservancia de los lineamientos para la utilización de la solución tecnológica adoptada.(…)”"/>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identificación, registro, seguimiento y control de los expedientes contentivos de obligaciones sujetas a cobro, así como inobservancia de los lineamientos para la utilización de la solución tecnológica adoptada.(…)”"/>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deficiencias en la identificación, registro, seguimiento y control de los expedientes contentivos de obligaciones sujetas a cobro, así como inobservancia de los lineamientos para la utilización de la solución tecnológica adoptada.(…)”"/>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identificación, registro, seguimiento y control de los expedientes contentivos de obligaciones sujetas a cobro, así como inobservancia de los lineamientos para la utilización de la solución tecnológica adoptada.(…)”"/>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ficiencias en la identificación, registro, seguimiento y control de los expedientes contentivos de obligaciones sujetas a cobro, así como inobservancia de los lineamientos para la utilización de la solución tecnológica adoptada.(…)”"/>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ficiencias en la identificación, registro, seguimiento y control de los expedientes contentivos de obligaciones sujetas a cobro, así como inobservancia de los lineamientos para la utilización de la solución tecnológica adoptad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deficiencias en la identificación, registro, seguimiento y control de los expedientes contentivos de obligaciones sujetas a cobro, así como inobservancia de los lineamientos para la utilización de la solución tecnológica adoptada.(…)”"/>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3"/>
    <x v="0"/>
    <m/>
    <m/>
    <m/>
    <s v="“(…)deficiencias en la identificación, registro, seguimiento y control de los expedientes contentivos de obligaciones sujetas a cobro, así como inobservancia de los lineamientos para la utilización de la solución tecnológica adoptada.(…)”"/>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3"/>
    <x v="0"/>
    <m/>
    <m/>
    <m/>
    <s v="“(…)deficiencias en la identificación, registro, seguimiento y control de los expedientes contentivos de obligaciones sujetas a cobro, así como inobservancia de los lineamientos para la utilización de la solución tecnológica adoptad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3"/>
    <x v="0"/>
    <m/>
    <m/>
    <m/>
    <s v="“(…)deficiencias en la identificación, registro, seguimiento y control de los expedientes contentivos de obligaciones sujetas a cobro, así como inobservancia de los lineamientos para la utilización de la solución tecnológica adoptada.(…)”"/>
    <s v="Auditoría insitu y/o de escritorio"/>
    <s v="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
    <s v="Informe de auditoria"/>
    <n v="10"/>
    <d v="2023-01-01T00:00:00"/>
    <d v="2023-12-31T00:00:00"/>
    <n v="52"/>
    <n v="10"/>
    <s v="DGI_x000a_NC - Subproceso  Recaudo-Devoluciones _x000a_Dirección de Gestión de Impuestos_x000a_Subdirección de Recaudo_x000a_Coordinación de Administración de Aplicativos de  Impuestos_x000a_"/>
    <n v="1"/>
    <x v="0"/>
  </r>
  <r>
    <x v="3"/>
    <x v="0"/>
    <s v="“Auditoría Financiera a la UAE Dirección de Impuestos y Aduanas Nacionales - DIAN vigencia 2022”"/>
    <s v="18  01 00"/>
    <s v="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0T00:00:00"/>
    <n v="28.142857142857142"/>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0"/>
  </r>
  <r>
    <x v="3"/>
    <x v="0"/>
    <m/>
    <m/>
    <m/>
    <m/>
    <m/>
    <s v="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0T00:00:00"/>
    <n v="12.857142857142858"/>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0"/>
  </r>
  <r>
    <x v="3"/>
    <x v="0"/>
    <m/>
    <m/>
    <m/>
    <m/>
    <m/>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0T00:00:00"/>
    <n v="38.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1"/>
  </r>
  <r>
    <x v="3"/>
    <x v="0"/>
    <m/>
    <m/>
    <m/>
    <m/>
    <m/>
    <s v="Realizar los ajustes contables a que haya lugar, derivados de las actualizaciones a los Sistemas de información"/>
    <s v="Comprobantes de contabilidad"/>
    <n v="1"/>
    <d v="2025-08-01T00:00:00"/>
    <d v="2026-03-31T00:00:00"/>
    <n v="34.571428571428569"/>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1"/>
  </r>
  <r>
    <x v="3"/>
    <x v="0"/>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desarrollo de la solución tecnológica."/>
    <s v="Desarrollo de la solución"/>
    <s v="Informes de seguimiento"/>
    <n v="8"/>
    <d v="2025-06-01T00:00:00"/>
    <d v="2027-06-30T00:00:00"/>
    <n v="108.42857142857143"/>
    <n v="0"/>
    <s v="DGI_x000a_NC - Subproceso Innovacion y Tecnologia_x000a_Direccion de Gestion de Innovacion y Tecnologia_x000a_Subdireccion de Innovacion y Proyectos_x000a_Subdireccion de Soluciones y Desarrollo"/>
    <n v="0"/>
    <x v="1"/>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3"/>
    <x v="0"/>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3"/>
    <x v="0"/>
    <s v="“Auditoría Financiera a la UAE Dirección de Impuestos y Aduanas Nacionales - DIAN vigencia 2022”"/>
    <s v="17  01 01"/>
    <s v="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
    <s v="“(…)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
    <s v="Control a la generación de las actuaciones propias del proceso de cobro en los expediente de gestión manual"/>
    <s v="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
    <s v="Informe gerencial que contenga claramente los objetivos, metodologia, muestra seleccionada, conclusiones y medidas de control ejecutadas"/>
    <n v="3"/>
    <d v="2024-07-01T00:00:00"/>
    <d v="2025-12-31T00:00:00"/>
    <n v="78.285714285714292"/>
    <n v="1"/>
    <s v="DGI _x000a_DS - Subproceso de Administracion de Cartera Dirección _x000a_Seccional de Impuestos de Barranquilla  _x000a_Jefe de División de Recaudo y Cobranzas _x000a__x000a_ELABORACIÓN 19062023"/>
    <n v="0.33333333333333331"/>
    <x v="1"/>
  </r>
  <r>
    <x v="3"/>
    <x v="0"/>
    <s v="“Auditoría Financiera a la UAE Dirección de Impuestos y Aduanas Nacionales - DIAN vigencia 2022”"/>
    <s v="17  01 01"/>
    <s v="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
    <s v="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
    <s v="Acta de Memoria de las mesas de trabajo realizadas en donde se especifiquen los compromisos, responsables y fechas de cumplimientos"/>
    <n v="3"/>
    <d v="2023-08-01T00:00:00"/>
    <d v="2024-07-31T00:00:00"/>
    <n v="52.142857142857146"/>
    <n v="3"/>
    <s v="DGI _x000a_DS - Subproceso Administracion de Cartera _x000a_Dirección Seccional de Impuestos de Bogotá_x000a_Jefe de División de Cobranzas  _x000a__x000a_ELABORACIÓN 19062023"/>
    <n v="1"/>
    <x v="0"/>
  </r>
  <r>
    <x v="3"/>
    <x v="0"/>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3"/>
    <x v="0"/>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0"/>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3"/>
    <x v="0"/>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3"/>
    <x v="0"/>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3"/>
    <x v="0"/>
    <s v="AUDITORÍA DE CUMPLIMIENTO - Proceso Operación Aduanera, vigencia 2022"/>
    <s v="17  01 007   "/>
    <s v="HALLAZGO No. 3. Cartera de Arancel e Iva Externo (A)_x000a__x000a_“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_x000a_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_x000a_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_x000a__x000a_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_x000a__x000a_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_x000a__x000a_Los saldos reflejados en la Contabilidad de la DIAN Función Recaudadora, de los terceros seleccionados en la muestra de las Cuentas por Cobrar por concepto de Arancel e IVA Externo (…)_x000a__x000a_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_x000a_"/>
    <s v="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finir estrategia de Digitalización del proyecto"/>
    <s v="Documento de Estrategia de Digitalización"/>
    <n v="1"/>
    <d v="2023-11-01T00:00:00"/>
    <d v="2024-07-31T00:00:00"/>
    <n v="39"/>
    <n v="1"/>
    <s v="DGI_x000a_NC - Subproceso Innovación y Tecnologia _x000a_Dirección de Gestión de Innovación y Tecnología                                                                                                 _x000a_Subdirección de Innovación y Proyectos_x000a_Subdirección de Soluciones y Desarrollo_x000a_"/>
    <n v="1"/>
    <x v="0"/>
  </r>
  <r>
    <x v="3"/>
    <x v="0"/>
    <m/>
    <m/>
    <m/>
    <m/>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0"/>
  </r>
  <r>
    <x v="3"/>
    <x v="0"/>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
    <n v="0"/>
    <x v="1"/>
  </r>
  <r>
    <x v="3"/>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0"/>
    <x v="1"/>
  </r>
  <r>
    <x v="3"/>
    <x v="0"/>
    <s v="Auditoría Financiera DIAN Vigencia 2023 - PNVCF Sem I 2024"/>
    <s v="17  02 009   "/>
    <s v="Hallazgo No. 7 Saldos por terceros (A)_x000a__x000a_(…)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_x000a__x000a_•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
    <s v="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s v="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0"/>
  </r>
  <r>
    <x v="3"/>
    <x v="0"/>
    <m/>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
    <s v="Plan de Trabajo aprobado"/>
    <n v="1"/>
    <d v="2025-03-01T00:00:00"/>
    <d v="2025-05-31T00:00:00"/>
    <n v="13"/>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0"/>
  </r>
  <r>
    <x v="3"/>
    <x v="0"/>
    <m/>
    <m/>
    <m/>
    <m/>
    <m/>
    <s v="Aprobar e implementar  la realización de ajustes y/o alternativas de solución de las fallas identificadas en los servicios informáticos que proveen información al SIE de Contabilidad."/>
    <s v="Acta de aprobación  Formato de aceptación puesta en producción"/>
    <n v="1"/>
    <d v="2025-06-01T00:00:00"/>
    <d v="2025-11-30T00:00:00"/>
    <n v="26"/>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1"/>
  </r>
  <r>
    <x v="3"/>
    <x v="0"/>
    <m/>
    <m/>
    <m/>
    <m/>
    <m/>
    <s v="Realizar los ajustes contables a que haya lugar, derivados de las actualizaciones a los Sistemas de información"/>
    <s v="Comprobantes de contabilidad"/>
    <n v="1"/>
    <d v="2025-12-01T00:00:00"/>
    <d v="2026-05-30T00:00:00"/>
    <n v="25.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_x000a_"/>
    <n v="0"/>
    <x v="1"/>
  </r>
  <r>
    <x v="3"/>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3"/>
    <x v="0"/>
    <m/>
    <m/>
    <m/>
    <m/>
    <m/>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0"/>
  </r>
  <r>
    <x v="3"/>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_x000a__x000a__x000a_"/>
    <n v="1"/>
    <x v="0"/>
  </r>
  <r>
    <x v="3"/>
    <x v="0"/>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3"/>
    <x v="0"/>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3"/>
    <x v="0"/>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
    <n v="1"/>
    <x v="0"/>
  </r>
  <r>
    <x v="3"/>
    <x v="0"/>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
    <n v="1"/>
    <x v="0"/>
  </r>
  <r>
    <x v="3"/>
    <x v="0"/>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0"/>
  </r>
  <r>
    <x v="3"/>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ón y Proyectos_x000a_Subdirección de Soluciones y Desarrollo"/>
    <n v="0"/>
    <x v="1"/>
  </r>
  <r>
    <x v="3"/>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n v="0"/>
    <x v="1"/>
  </r>
  <r>
    <x v="3"/>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1"/>
  </r>
  <r>
    <x v="3"/>
    <x v="0"/>
    <m/>
    <m/>
    <m/>
    <m/>
    <s v="Realizar los ajustes contables a que haya lugar, derivados del reconocimento de certificaciones de pago de impuestos con obras"/>
    <s v="Reconocer las certificaciones de pago de impuestos por obras"/>
    <s v="Hoja de trabajo de las operaciones recíprocas y formatos 2701 correspondientes"/>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Dirección operativa de grandes contribuyentes                                                                            Dirección seccional de impuestos de Bogotá_x000a__x000a_"/>
    <n v="1"/>
    <x v="0"/>
  </r>
  <r>
    <x v="3"/>
    <x v="0"/>
    <s v="Auditoría Financiera DIAN Vigencia 2023 - PNVCF Sem I 2024"/>
    <s v="17  01 011   "/>
    <s v="Hallazgo No. 8 Proceso de cobro – NIT 805001015 (F-D)_x000a__x000a_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_x000a_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_x000a__x000a_(…)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_x000a__x000a_Adicionalmente, omitió el deber de dar traslado a las autoridades competentes con respecto a las posibles conductas punibles relacionadas con el Impuesto sobre las Ventas - IVA y la Retención en la fuente, pues en el expediente únicamente se encuentran oficios de advertencia. _x000a_(…)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_x000a_"/>
    <s v="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
    <s v="Capacitar a los funcionarios de la División de Cobranzas de la Dirección Seccional de Impuestos de Bogotá en los procedimientos de cobro persuasivo, coactivo, y deudores solidarios, Procesos especiales- "/>
    <s v="Realizar  capacitación (3) a toda la División de Cobranzas sobre los procedimientos de cobro persuasivo, coactivo, vinculación de deudores solidarios y Procesos Especiales. "/>
    <s v="Registro de asistencia a capacitación y formulario de evaluación de esta."/>
    <n v="3"/>
    <d v="2024-07-01T00:00:00"/>
    <d v="2024-09-30T00:00:00"/>
    <n v="13"/>
    <n v="3"/>
    <s v="DGI_x000a_NC - Subproceso de Administración de Cartera_x000a_Subdirección de Cobranzas y Control Extensivo_x000a_Coordinación de Cobranzas_x000a__x000a_DS - Subproceso de Administración de Cartera._x000a_Dirección Seccional de Impuestos de Bogotá._x000a_División de Cobranzas "/>
    <n v="1"/>
    <x v="0"/>
  </r>
  <r>
    <x v="3"/>
    <x v="0"/>
    <m/>
    <m/>
    <m/>
    <m/>
    <s v="Realizar visitas de supervision y autoevaluacion a diferentes Direcciones Seccionales referidas a la gestion de cobro de deudores solidarios y/o subsidiarios"/>
    <s v="Efectuar auditoria fisica o virtual para verificar la aplicación de los procedimientos de administracion de cartera referidos a gestion de cobro de deudores solidarios y/o Subsidiarios en 4 direcciones seccionales"/>
    <s v="informes de auditoria realizada_x000a_"/>
    <n v="4"/>
    <d v="2024-08-01T00:00:00"/>
    <d v="2025-02-28T00:00:00"/>
    <n v="30.142857142857142"/>
    <n v="4"/>
    <s v="DGI_x000a_NC - Subproceso de Administración de Cartera_x000a_Subdirección de Cobranzas y Control Extensivo_x000a_Coordinación de Cobranzas_x000a__x000a__x000a_"/>
    <n v="1"/>
    <x v="0"/>
  </r>
  <r>
    <x v="3"/>
    <x v="0"/>
    <m/>
    <m/>
    <m/>
    <m/>
    <s v="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
    <s v="Informar mensualmente a los Jefes de GIT, los contribuyentes con posibles deudores solidarios que deben ser vinculados al  Proceso Administrativo de cobro coactivo y las obligaciones respecto de las que no se les ha generado el oficio persuasivo penalizable."/>
    <s v="Reporte mensual de la gestión realizada."/>
    <n v="12"/>
    <d v="2024-07-01T00:00:00"/>
    <d v="2025-06-30T00:00:00"/>
    <n v="52"/>
    <n v="12"/>
    <s v="DGI_x000a_DS - Subproceso de Administración de Cartera._x000a_Dirección Seccional de Impuestos de Bogotá._x000a_División de Cobranzas "/>
    <n v="1"/>
    <x v="0"/>
  </r>
  <r>
    <x v="3"/>
    <x v="0"/>
    <m/>
    <m/>
    <m/>
    <m/>
    <m/>
    <s v="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
    <s v="Informe gerencial de periodicidad bimestral  con los resultados de la verificación, socializado con el jefe de la División y los jefes de los GIT"/>
    <n v="6"/>
    <d v="2024-10-01T00:00:00"/>
    <d v="2025-09-30T00:00:00"/>
    <n v="52"/>
    <n v="5"/>
    <s v="DGI_x000a_DS - Subproceso de Administración de Cartera._x000a_Dirección Seccional de Impuestos de Bogotá._x000a_División de Cobranzas "/>
    <n v="0.83333333333333337"/>
    <x v="1"/>
  </r>
  <r>
    <x v="3"/>
    <x v="0"/>
    <m/>
    <m/>
    <m/>
    <m/>
    <m/>
    <s v="Realizar verificacion bimestral a una muestra de 15 expedientes con oficio persuasivo penalizable comunicado   en el período a  deudores solidarios o subsidiarios para establecer la realización previa de consultas pertinentes para la correcta identificación del deudor.  "/>
    <s v="Informe gerencial de periodicidad bimestral  con los resultados de la verificación, socializado con el jefe de la División y los jefes de los GIT"/>
    <n v="6"/>
    <d v="2024-10-01T00:00:00"/>
    <d v="2025-09-30T00:00:00"/>
    <n v="52"/>
    <n v="5"/>
    <s v="DGI_x000a_DS - Subproceso de Administración de Cartera._x000a_Dirección Seccional de Impuestos de Bogotá._x000a_División de Cobranzas "/>
    <n v="0.83333333333333337"/>
    <x v="1"/>
  </r>
  <r>
    <x v="3"/>
    <x v="0"/>
    <s v="Auditoría de Cumplimiento Intersectorial y Articulada Mecanismos de Obras por Impuestos_x000a_Periodo  2017 al 30 de julio de 2024."/>
    <s v="17  03 100"/>
    <s v="Hallazgo No. 12. Trámite para la Extinción de la Obligación Tributaria_x000a_“(…) _x000a_Proyectos con extinción: _x000a_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_x000a_1.1._x0009_Proyecto BPIN 20181719000037 (…)  1.2 Proyecto BPIN 20200214000114 (…) 1.3 Proyecto BPIN 2020542610029 (…) 1.4. Proyecto BPIN 20181719000374_x000a_2. Proyecto Sin Extinción: _x000a_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_x000a_2.1 Proyecto BPIN 2018542500005 (…)  2.2 Proyecto BPIN 20181719000011 (…) 2.3. Proyecto BPIN 20181719000013 (…) 2.4. Proyecto BPIN 20181719000014 (…)”. _x000a_"/>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rear un único buzón (Correo electrónico) exclusivo para temas relacionados con Obras por Impuestos"/>
    <s v="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
    <s v="Creación de buzón (Correo electrónico)"/>
    <n v="1"/>
    <d v="2025-01-15T00:00:00"/>
    <d v="2025-04-01T00:00:00"/>
    <n v="10.857142857142858"/>
    <n v="1"/>
    <s v="DGI_x000a_Dirección de gestión de impuestos_x000a_Subdirección de recaudo_x000a_Coordinación de administración de aplicativos de impuestos_x000a__x000a_"/>
    <n v="1"/>
    <x v="0"/>
  </r>
  <r>
    <x v="3"/>
    <x v="0"/>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ircular a las entidades nacionales competentes (Ministerios) beneficiarias del mecanismo de pago de obras por impuestos."/>
    <s v="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
    <s v="Correo electrónico "/>
    <n v="2"/>
    <d v="2025-01-15T00:00:00"/>
    <d v="2026-01-15T00:00:00"/>
    <n v="52.142857142857146"/>
    <n v="1"/>
    <s v="DGI_x000a_Dirección de gestión de impuestos_x000a_Subdirección de recaudo_x000a_Coordinación de administración de aplicativos de impuestos_x000a__x000a_"/>
    <n v="0.5"/>
    <x v="1"/>
  </r>
  <r>
    <x v="3"/>
    <x v="0"/>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Realizar los ajustes contables a que haya lugar, derivados de la corrección de recibos de pago, formularios 490, relativos al pago de impuestos a través del mecanismo de pago de impuestos con obras."/>
    <s v="Realizar los ajustes contables a que haya lugar, derivados de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3"/>
    <x v="0"/>
    <s v="Auditoría de Cumplimiento Intersectorial y Articulada Mecanismos de Obras por Impuestos_x000a_Periodo  2017 al 30 de julio de 2024."/>
    <s v="17  03 100"/>
    <s v="Hallazgo No. 13. Extinción de Obligaciones - DIAN_x000a_“(…) la entidad nacional competente informó a la DIAN la entrega realizada, adjuntando el certificado de recibido a satisfacción por parte del interventor. _x000a_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_x000a_(…)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_x000a_(…) _x000a_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_x000a_Caso No 1 ECOPETROL (Nit 899.999.068) – Bogotá_x000a_(…) Caso No. 2 CENIT (Nit. 900.531.210) - Norte de Santander (…)”."/>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6"/>
    <s v="DGI_x000a_Dirección de gestión de impuestos_x000a_Subdirección de cobranzas y control extensivo_x000a_Subdirección de recaudo_x000a_Coordinación de cobranzas_x000a_Coordinación de administración de aplicativos de impuestos_x000a_Dirección de gestión estratégica y analítica_x000a_Subdirección de procesos _x000a_Coordinación de procesos y riesgos operacionales _x000a__x000a_"/>
    <n v="0.3"/>
    <x v="1"/>
  </r>
  <r>
    <x v="3"/>
    <x v="0"/>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5-07-31T00:00:00"/>
    <n v="25.428571428571427"/>
    <n v="1"/>
    <s v="DGI_x000a_Dirección de gestión de impuestos_x000a_Subdirección de cobranzas y control extensivo_x000a_Subdirección de recaudo_x000a_Coordinación de cobranzas_x000a_Coordinación de administración de aplicativos de impuestos_x000a_"/>
    <n v="1"/>
    <x v="0"/>
  </r>
  <r>
    <x v="3"/>
    <x v="0"/>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Ampliación de cobertura de aplicación del concepto 44 para recibos oficiales de pago F490 desde la vigencia año gravable 2017 a la fecha."/>
    <s v="Acta de comité de gestión de Cambios de Tecnología del correspondiente software instalado y en producción_x000a_"/>
    <n v="1"/>
    <d v="2025-02-03T00:00:00"/>
    <d v="2026-02-02T00:00:00"/>
    <n v="52"/>
    <n v="1"/>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1"/>
    <x v="0"/>
  </r>
  <r>
    <x v="3"/>
    <x v="0"/>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m/>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1T00:00:00"/>
    <d v="2026-02-01T00:00:00"/>
    <n v="52.142857142857146"/>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3"/>
    <x v="0"/>
    <s v="Auditoría de Cumplimiento Intersectorial y Articulada Mecanismos de Obras por Impuestos_x000a_Periodo  2017 al 30 de julio de 2024."/>
    <s v="17  03 100"/>
    <s v=" Hallazgo No. 14 Registro Resoluciones de Extinción Obras por Impuestos – DIAN_x000a_“(…) Producto del análisis realizado por la CGR a los registros contables inherentes a la extinción de la obligación tributaria, se estableció que se continúan registrando extemporáneamente las resoluciones de extinción de la obligación tributaria._x000a_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_x000a_(...)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6"/>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3"/>
    <x v="1"/>
  </r>
  <r>
    <x v="3"/>
    <x v="0"/>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1"/>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
    <n v="1"/>
    <x v="0"/>
  </r>
  <r>
    <x v="3"/>
    <x v="0"/>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3"/>
    <x v="0"/>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3"/>
    <x v="0"/>
    <s v="Auditoría de Cumplimiento Intersectorial y Articulada Mecanismos de Obras por Impuestos_x000a_Periodo  2017 al 30 de julio de 2024."/>
    <s v="17  03 100"/>
    <s v="Hallazgo No. 15 Revelación de partidas y asuntos materiales – DIAN_x000a__x000a_“(…)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_x000a_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_x000a_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_x000a_(…) _x000a_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
    <s v="“(…) se origina por la ausencia de una política de materialidad que defina los aspectos relevantes para un usuario de la información financiera (…)”. "/>
    <s v="Actualizar, como resulte procedente la documentación administrativa relativa a la política de materialidad aplicable al  proceso contable de la función recaudadora."/>
    <s v="Actualizar, como resulte procedente la documentación administrativa relativa a la política de materialidad aplicable al  proceso contable de la función recaudadora."/>
    <s v="Procedimientos actualizados (Documentación administrativa actualizada) publicados en el listado Maestro de documentos y socializados a las áreas interesadas."/>
    <n v="1"/>
    <d v="2025-02-03T00:00:00"/>
    <d v="2026-02-28T00:00:00"/>
    <n v="55.714285714285715"/>
    <n v="0"/>
    <s v="DGI_x000a_Coordinación de contabilidad de la función recaudadora_x000a__x000a_Dirección de gestión estratégica y analítica_x000a_Subdirección de procesos _x000a_Coordinación de procesos y riesgos operacionales _x000a__x000a_"/>
    <n v="0"/>
    <x v="1"/>
  </r>
  <r>
    <x v="3"/>
    <x v="0"/>
    <m/>
    <m/>
    <m/>
    <m/>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1"/>
    <s v="DGI_x000a_Coordinación de contabilidad de la función recaudadora_x000a__x000a__x000a_"/>
    <n v="1"/>
    <x v="0"/>
  </r>
  <r>
    <x v="3"/>
    <x v="0"/>
    <s v="Auditoría de Cumplimiento Intersectorial y Articulada Mecanismos de Obras por Impuestos_x000a_Periodo  2017 al 30 de julio de 2024."/>
    <s v="17  02 100"/>
    <s v="Hallazgo No. 16. Conciliación de cuentas por cobrar – Impuesto de Renta – 1305-01-001- DIAN_x000a__x000a_“(…)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_x000a_(…)_x000a_Se estableció que para la vigencia 2022 se concilió el 0,51% de los terceros y el 3,54% del valor a conciliar, y para la vigencia 2023 se concilió el 0,85% de los terceros equivalentes al 49,18% de la cuenta Impuesto de Renta por Cobrar, tal como se muestra a continuación: (…)_x000a_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_x000a_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_x000a_(…)”. "/>
    <s v="“(…) se presenta por deficiencias en el control interno contable asociadas a conciliación y validación de la información registrada en los aplicativos de contabilidad y obligación financiera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6"/>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3"/>
    <x v="1"/>
  </r>
  <r>
    <x v="3"/>
    <x v="0"/>
    <m/>
    <m/>
    <m/>
    <s v="“(…) se presenta por deficiencias en el control interno contable asociadas a conciliación y validación de la información registrada en los aplicativos de contabilidad y obligación financiera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1"/>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1"/>
    <x v="0"/>
  </r>
  <r>
    <x v="3"/>
    <x v="0"/>
    <m/>
    <m/>
    <m/>
    <s v="“(…) se presenta por deficiencias en el control interno contable asociadas a conciliación y validación de la información registrada en los aplicativos de contabilidad y obligación financiera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4 Correo electrónico "/>
    <n v="8"/>
    <d v="2025-02-03T00:00:00"/>
    <d v="2026-02-02T00:00:00"/>
    <n v="52"/>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3"/>
    <x v="0"/>
    <m/>
    <m/>
    <m/>
    <s v="“(…) se presenta por deficiencias en el control interno contable asociadas a conciliación y validación de la información registrada en los aplicativos de contabilidad y obligación financiera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3"/>
    <x v="0"/>
    <s v="Auditoría de Cumplimiento Intersectorial y Articulada Mecanismos de Obras por Impuestos_x000a_Periodo  2017 al 30 de julio de 2024."/>
    <s v="17  02 011"/>
    <s v="Hallazgo No. 17. Registros en Sistemas de Información DIAN_x000a_“(…)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_x000a_1._x0009_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_x000a_2._x0009_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_x000a_3._x0009_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_x000a_(…)._x000a_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_x000a__x000a_1._x0009_Los registros contables son realizados manualmente, lo que incrementa el riesgo de error en el reconocimiento de las operaciones, genera reprocesos en el reconocimiento de un documento, y afecta los saldos contables dentro de los cierres. _x000a_Como evidencia de lo anterior se presentan los siguientes casos:_x000a_Caso No. 1 Proyecto 20181719000018 (…)  Caso No. 2 Proyecto 20181719000175  (…)  Caso No. 3. Proyecto 20200214000085  (…) Caso No 4. Proyecto 20181719000020 (…) Caso No. 5 Proyecto 20200214000083 (…) Caso No. 6 Proyecto 20181719000037 (…)”. "/>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Implementar una revisión exhaustiva del servicio de obligación financiera con el fin de incluir de manera masiva los plazos ampliados aplicables a los contribuyentes admitidos al mecanismo de obras por impuestos."/>
    <s v="Actualizar, en el servicio de obligación financiera los plazos establecidos para los contribuyentes acogidos a la modalidad de obras por impuestos según información suministrada por la ART"/>
    <s v="PST Solucionado"/>
    <n v="1"/>
    <d v="2025-02-03T00:00:00"/>
    <d v="2026-02-02T00:00:00"/>
    <n v="52"/>
    <n v="1"/>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1"/>
    <x v="0"/>
  </r>
  <r>
    <x v="3"/>
    <x v="0"/>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3"/>
    <x v="0"/>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3"/>
    <x v="0"/>
    <s v="Auditoría de Cumplimiento Intersectorial y Articulada Mecanismos de Obras por Impuestos_x000a_Periodo  2017 al 30 de julio de 2024."/>
    <s v="17  01 100"/>
    <s v="Hallazgo No. 18. Reglamentación abonos y reconocimiento de rendimientos financieros._x000a__x000a_“(…) se establece que ni el MHCP ni la DIAN, que son los responsables del recaudo y registro de los rendimientos generados por los recursos del mecanismo obras por impuestos en los estados financieros, ejercen control y seguimiento a dichos recursos._x000a_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_x000a_Aspectos relevantes considerando el monto de los recursos administrados por las fiduciarias asociados al mecanismo de obras por impuestos, tal como se evidencia en los estados financieros de la DIAN de las vigencias 2021 a 2023, los cuales se presentan a continuación: (…)”._x000a_b. Reconocimiento (Contabilización de los Rendimientos Financieros) – DIAN_x000a_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_x000a_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_x000a_(…)”."/>
    <s v="“(…)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
    <s v="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
    <s v="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
    <s v="Documento elaborado y enviado al Ministerio de Hacienda y Crédito Público."/>
    <n v="1"/>
    <d v="2025-02-03T00:00:00"/>
    <d v="2026-02-28T00:00:00"/>
    <n v="55.714285714285715"/>
    <n v="0"/>
    <s v="DGI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_x000a__x000a_"/>
    <n v="0"/>
    <x v="1"/>
  </r>
  <r>
    <x v="3"/>
    <x v="0"/>
    <s v="Auditoria Financiera Vigencia 2024"/>
    <s v="11  01  002"/>
    <s v="Hallazgo No. 4. Devoluciones (A)_x000a__x000a_“(…) La CGR analizó la base de datos remitida por la DIAN con un total de 84.755 solicitudes de devolución por $39 billones de la vigencia 2024, evidenciando lo siguiente:_x000a_1. La información contenida en la base de datos se resume a continuación: (…). De acuerdo con lo anterior, la información contenida en la base de datos, no es concordante con la información revelada; toda vez que, existe una diferencia en el total devuelto por $ 4.655.998.786.822._x000a__x000a_2. De las 73.279 solicitudes de devolución tramitadas en el SI Devoluciones, se reportaron 312 actos administrativos duplicados por $105.165.854.000._x000a__x000a_3. Las 11.476 solicitudes tramitadas en el aplicativo CIN20, tienen relacionado un número de acto administrativo que no corresponde a la numeración real de las resoluciones de devolución, razón por la cual, no es posible hacer una verificación de su causación directamente por número de acto administrativo._x000a_Adicionalmente, no existe orden cronológico ni consecutivo; por lo tanto, un mismo número de acto administrativo se repite para diferentes solicitudes de diferentes seccionales, dificultando la verificación de la información._x000a__x000a_4. De la muestra seleccionada de solicitudes de devolución, se determinaron las siguientes incorrecciones: (…)”. "/>
    <s v="“(…) Lo anterior, como consecuencia principalmente, de las deficiencias en la plataforma tecnológica de la DIAN, por cuanto: _x000a_- Las solicitudes de devolución, se llevan a cabo en dos aplicativos que generan información que no cumple los criterios de uniformidad. _x000a_- Las fallas en los aplicativos y constantes reprocesos en el MUISCA, conllevan a la ejecución de actividades de forma manual. _x000a_- Ausencia de Interoperatividad e interconexión entre los aplicativos y contabilidad. _x000a_- La falta de capacidad, genera demoras en el procesamiento de la información(…)”. "/>
    <s v=" Modificar el formato FT-COT-2614 con las columnas necesarias para llevar el control de las solicitudes de devoluciones  y actualizar los procedimientos PR-COT-0124, PR-COT-0125, PR-COT-0126, PR-COT-0127, PR-COT-0128,PR-COT-0131 y PR-COT-0133, cambiando en los procedimientos el formato FT -COT -2504, por Formato FT-COT-2614 "/>
    <s v="Publicar en el listado maestro de documentos el nuevo formato FT-COT-2614 para llevar el control de las solicitudes de devoluciones"/>
    <s v="Formato FT-COT-2614 "/>
    <n v="1"/>
    <d v="2025-07-01T00:00:00"/>
    <d v="2025-09-30T00:00:00"/>
    <n v="13"/>
    <n v="0"/>
    <s v="DGI_x000a_Dirección de Gestión de Impuestos_x000a_Subdirección de Devoluciones"/>
    <n v="0"/>
    <x v="1"/>
  </r>
  <r>
    <x v="3"/>
    <x v="0"/>
    <m/>
    <m/>
    <m/>
    <m/>
    <m/>
    <s v="Publicar en el listado maestro de documentos la actualización de los procedimientos PR-COT-0124, PR-COT-0125, PR-COT-0126, PR-COT-0127, PR-COT-0128,PR-COT-0131 y PR-COT-0133"/>
    <s v="Procedimientos actualizados"/>
    <n v="7"/>
    <d v="2025-07-01T00:00:00"/>
    <d v="2026-03-30T00:00:00"/>
    <n v="38.857142857142854"/>
    <n v="0"/>
    <s v="DGI_x000a_Dirección de Gestión de Impuestos_x000a_Subdirección de Devoluciones"/>
    <n v="0"/>
    <x v="1"/>
  </r>
  <r>
    <x v="3"/>
    <x v="0"/>
    <m/>
    <m/>
    <m/>
    <m/>
    <s v="Controlar las solicitudes de devoluciones que gestionan la Direcciones Seccionales para que los actos administrativos se reflejen en el Servicio de Información de devoluciones o CIN20 en debida forma"/>
    <s v="Realizar el control para que los actos administrativos se reflejen en el Servicio de Información de devoluciones o CIN20 en debida forma, por medio de cruces de base de datos de SI de Devoluciones, CIN20, informes de la Direcciones Seccionales y el formato FT-COT-2614"/>
    <s v="Informe mensual de control"/>
    <n v="9"/>
    <d v="2025-07-09T00:00:00"/>
    <d v="2026-06-10T00:00:00"/>
    <n v="48"/>
    <n v="0"/>
    <s v="DGI_x000a_Dirección de Gestión de Impuestos_x000a_Subdirección de Devoluciones"/>
    <n v="0"/>
    <x v="1"/>
  </r>
  <r>
    <x v="3"/>
    <x v="0"/>
    <m/>
    <m/>
    <m/>
    <m/>
    <s v="Solucionar las inconsistencias en la captura,  de las resoluciones de devolución y/o compensación de saldos a favor, en los aplicativos CIN20 y SIE de Devoluciones."/>
    <s v="Elaborar un diagnostico que permita identificar las inconsistencias en la captura  de las resoluciones de devolución y/o compensación de saldos a favor en los aplicativos CIN20 y SIE de Devoluciones y establecer los lineamientos para dar solución a los casos identificados."/>
    <s v="Lineamiento comunicado a las Direcciones Seccionales"/>
    <n v="1"/>
    <d v="2025-08-01T00:00:00"/>
    <d v="2026-04-30T00:00:00"/>
    <n v="38.857142857142854"/>
    <n v="0"/>
    <s v="DGI_x000a_Dirección de Gestión de Impuestos_x000a_Subdirección de Devoluciones_x000a_Subdirección de Recaudo_x000a_Coordinación de Contabilidad Función Recaudadora"/>
    <n v="0"/>
    <x v="1"/>
  </r>
  <r>
    <x v="3"/>
    <x v="0"/>
    <m/>
    <m/>
    <m/>
    <m/>
    <m/>
    <s v="Ejecutar y gestionar la solución de los casos identificados como inconsistencias en el proceso de captura  de las resoluciones de devolución y/o compensación de saldos a favor en los aplicativos CIN20 y SIE de Devoluciones "/>
    <s v="Notas manuales o registros automáticos "/>
    <n v="1"/>
    <d v="2026-01-05T00:00:00"/>
    <d v="2026-08-31T00:00:00"/>
    <n v="34"/>
    <n v="0"/>
    <s v="DGI_x000a_Dirección de Gestión de Impuestos_x000a_Subdirección de Devoluciones_x000a_Subdirección de Recaudo_x000a_Coordinación de Contabilidad Función Recaudadora"/>
    <n v="0"/>
    <x v="1"/>
  </r>
  <r>
    <x v="3"/>
    <x v="0"/>
    <s v="Auditoria Financiera Vigencia 2024"/>
    <s v="17  01 100   "/>
    <s v=" Hallazgo No. 5. Movimientos Excedentes (A)_x000a__x000a_“(…)En análisis realizado a los saldos de los terceros y sus respectivos libros auxiliares, se evidenció que, para el cierre del periodo contable del año 2024, se reconocieron diversas notas de contabilidad (formato 1108) a varios terceros sin ningún soporte documental._x000a__x000a_Los registros contables afectan las cuentas de Excedentes, especialmente la cuenta 2407-03-001-04 - Excedentes Retención en la Fuente y su contrapartida es la cuenta 1120-10-001 Fondos en Tránsito Red Bancaria y la justificación incluye alguno de los siguientes conceptos: “traslado excedentes vigencia 2024” o “para ajustar documentos inconsistentes diciembre 2024”. (…). _x000a__x000a_Los movimientos contables mencionados, generan incorreciones materiales que afectan la razonabilidad de los saldos por tercero de los contribuyentes detallados a continuación:_x000a_(…). Así las cosas, se determina una incorrección material de la cuenta 2407-03-001-04 Excedentes retención en la fuente por $1.316.911.832.610”. (…)”. "/>
    <s v="“(…) Lo anterior, debido a dificultades de índole tecnológico y la falta de capacidad para el procesamiento de la información, la DIAN menciona que, los mismos serán resueltos con el proyecto de modernización tecnológica(…)”. "/>
    <s v="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1."/>
    <s v="1. Realizar Historia de Usuario para el procesamiento diferenciado F490 asociado a pat. autonomos, (obligaciones con declaraciones iniciales y recibos de pago). _x000a_2. implementar las funcionalidades definidas - fase 1_x000a_"/>
    <s v="1. Historia de Usuario_x000a_2. correo informando el despliegue en pruebas funcionales "/>
    <n v="2"/>
    <d v="2025-07-01T00:00:00"/>
    <d v="2025-07-31T00:00:00"/>
    <n v="4.2857142857142856"/>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3"/>
    <x v="0"/>
    <m/>
    <m/>
    <m/>
    <m/>
    <m/>
    <s v="3. Ejecución de pruebas funcionales _x000a_4. puesta en producción del ajuste construido - fase 1"/>
    <s v="3. Formato de aceptación de pruebas funcionales FT-IIT-1851_x000a__x000a_4. Acta de comité de cambios "/>
    <n v="2"/>
    <d v="2025-07-31T00:00:00"/>
    <d v="2026-02-27T00:00:00"/>
    <n v="30.142857142857142"/>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3"/>
    <x v="0"/>
    <m/>
    <m/>
    <m/>
    <m/>
    <s v="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2"/>
    <s v="1. Realizar Historia de Usuario para el procesamiento diferenciado F490  asociado a pat. autonomos, (obligaciones con declaraciones de corrección y recibos de pago) _x000a_2. implementar las funcionalidades definidas - fase 2"/>
    <s v="1. Historia de Usuario _x000a__x000a_2. correo informando el despliegue en pruebas funcionales "/>
    <n v="2"/>
    <d v="2025-08-01T00:00:00"/>
    <d v="2025-11-28T00:00:00"/>
    <n v="17"/>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3"/>
    <x v="0"/>
    <m/>
    <m/>
    <m/>
    <m/>
    <m/>
    <s v="3. Ejecución de pruebas funcionales _x000a_4. puesta en producción del ajuste construido - fase 2"/>
    <s v="3. Formato de aceptación de pruebas funcionales FT-IIT-1851_x000a__x000a_4. Acta de comité de cambios "/>
    <n v="2"/>
    <d v="2025-12-01T00:00:00"/>
    <d v="2027-01-31T00:00:00"/>
    <n v="60.857142857142854"/>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3"/>
    <x v="0"/>
    <m/>
    <m/>
    <m/>
    <m/>
    <s v="Ejecutar las opciones de menú implementadas para el procesamiento de Recibos Oficiales de Pago (F490) asociados a patrimonios autónomos ."/>
    <s v="Una vez en producción se debe Ejecutar las opciones de menú implementadas para el procesamiento de Recibos Oficiales de Pago (F490) asociados a patrimonios autónomos validar su funcionamiento a fin de identificar posibles inconsistencias para abordar en la etapa de estabilización ."/>
    <s v="Correo con el informe de la funcionalidad  en prodcción fase 1 y fase 2"/>
    <n v="2"/>
    <d v="2025-09-01T00:00:00"/>
    <d v="2027-07-31T00:00:00"/>
    <n v="99.714285714285708"/>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Coordinación de Servicios y Administración Técnica-Recaudo"/>
    <n v="0"/>
    <x v="1"/>
  </r>
  <r>
    <x v="3"/>
    <x v="0"/>
    <s v="Auditoria Financiera Vigencia 2024"/>
    <s v="17  02 009   "/>
    <s v="Hallazgo No. 6. Razonabilidad de saldos. (A)_x000a__x000a_“(...) En análisis realizado a los saldos de cuentas por cobrar y cuentas por pagar, se verificaron los libros auxiliares, documentos soporte, obligación financiera y reporte de saldos por cobrar en SIPAC a una muestra de terceros. _x000a_Del examen realizado, se determinaron las siguientes incorrecciones: (…)_x000a__x000a_La DIAN hace referencia a la conciliación de los saldos negativos por tercero, que contiene el Estado de Situación Financiera a 31 de diciembre; no obstante, la evaluación de la CGR se realizó a una muestra de terceros, sin importar si su saldo era mayor o menor a cero. Adicionalmente, en el proceso auditor se evalúa si el error es atribuible al contribuyente, casos en los cuales, no se tienen en cuenta en el hallazgo._x000a__x000a_Adicionalmente la DIAN, hace referencia a las labores de depuración contable realizadas, las cuales se evalúan dentro del proceso auditor, no obstante, es notable la generación de errores en el reconocimiento contable, el cual se atribuye a fallas tecnológicas, situación que es corroborada por la DIAN en su respuesta(…)”. "/>
    <s v="“(…) Lo anterior, por deficiencias en la plataforma tecnológica de la DIAN, por cuanto se observan reprocesos permanentes de los documentos y en algunos casos la parametrización es incorrecta o no existe”."/>
    <s v="Realizar implementación para que se registre o actualice la fecha de presentación en la tabla MAS_DOCUMENTOS_GESTIONADOS, con el fin de mejorar tiempos en la ejecución de la tarea de copia de novedades para el procesamiento de la información contable"/>
    <s v="1. Realizar Historia de Usuario _x000a_2. Desarrollo e implementación de las funcionalidades definidas en la historia de usuario"/>
    <s v="1.Historia de Usuario_x000a_2.Correo informando el despliegue en pruebas funcionales"/>
    <n v="2"/>
    <d v="2025-07-01T00:00:00"/>
    <d v="2025-08-31T00:00:00"/>
    <n v="8.7142857142857135"/>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3"/>
    <x v="0"/>
    <m/>
    <m/>
    <m/>
    <m/>
    <m/>
    <s v="3. Realización de pruebas funcionales _x000a_4. Puesta en Producción del ajuste construido"/>
    <s v="3. Formato de aceptación de pruebas funcionales FT-IIT-1851-_x000a_4. Acta de comite de cambio"/>
    <n v="2"/>
    <d v="2025-09-01T00:00:00"/>
    <d v="2025-11-15T00:00:00"/>
    <n v="10.714285714285714"/>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3"/>
    <x v="0"/>
    <m/>
    <m/>
    <m/>
    <m/>
    <s v="Realizar la depuración de los saldos registrados en la cuenta contable de excedentes aduaneros"/>
    <s v="Elaborar el listado de los documentos 1074 registrados en  las vigencias anteriores en la cuenta contable de excedentes aduaneros"/>
    <s v="Listado de documentos 1074 identificados"/>
    <n v="1"/>
    <d v="2025-08-01T00:00:00"/>
    <d v="2026-02-28T00:00:00"/>
    <n v="30.142857142857142"/>
    <n v="0"/>
    <s v="DGI_x000a_Dirección de Gestión de Impuestos_x000a_Subdirección de Recaudo_x000a_Coordinación de Contabilidad Función Recaudadora"/>
    <n v="0"/>
    <x v="1"/>
  </r>
  <r>
    <x v="3"/>
    <x v="0"/>
    <m/>
    <m/>
    <m/>
    <m/>
    <m/>
    <s v="Generar en Gestión Masiva la repetición 2 de los documentos 690 referidos en la actividad anterior, los cuales al procesarlos en la obligación Financiera generan automáticamente los formatos 1105 tipo 3 para los documentos 1074 registrados en las vigencias anteriores en la cuenta contable de excedentes aduaneros y procesar de forma automática en el SIE de Contabilidad los formatos 1105 tipo 3 y los documentos 690 con repetición 2.  "/>
    <s v="Repetición 2 de los documentos relacionados con los 1074 identificados"/>
    <n v="1"/>
    <d v="2026-03-01T00:00:00"/>
    <d v="2026-11-30T00:00:00"/>
    <n v="39.142857142857146"/>
    <n v="0"/>
    <s v="DGI_x000a_Dirección de Gestión de Impuestos_x000a_Subdirección de Recaudo_x000a_Coordinación de Administración de Aplicativos de Impuestos_x000a_Coordinación de Contabilidad Función Recaudadora"/>
    <n v="0"/>
    <x v="1"/>
  </r>
  <r>
    <x v="3"/>
    <x v="0"/>
    <s v="Auditoria Financiera Vigencia 2024"/>
    <s v="18  01 001   "/>
    <s v="Hallazgo No. 7 Formato 6299 (A)_x000a__x000a_“De la verificación contable a una muestra selectiva de Resoluciones Sanción por concepto de devoluciones improcedentes, reconocidas mediante formato 6299 (Resolución sanción), se pudo evidenciar que:_x000a__x000a_1._x0009_Las siguientes resoluciones presentan inconsistencias en su reconocimiento contable: (…)_x000a_De acuerdo con lo anterior, las siguientes cuentas presentan subestimación en sus saldos, así: (…)_x000a__x000a_2. Se observó que, a la obligación financiera únicamente se traslada el valor por cobrar por concepto de sanción. El valor adeudado por concepto de impuesto, no se encuentra reflejado en la obligación financiera, ni inventario de cuentas en el aplicativo de cobranzas SIPAC. _x000a__x000a_(…) situación que genera una pérdida de confiabilidad en la información financiera por subestimación de obligaciones y distorsión del pasivo institucional. Esto no representa un daño fiscal directo, pero sí afecta la transparencia y la calidad de los estados financieros, comprometiendo la rendición de cuentas y la correcta toma de decisiones institucionales…”. "/>
    <s v="“(…) Lo anterior por deficiencias en la plataforma tecnológica de la DIAN, en la parametrización de los formatos 6299 y debilidades en los procesos de conciliación contable y validación de terceros, falta de depuración permanente de los saldos históricos, procesamiento manual sin control de calidad sobre los datos incluidos en el Formato 6299, y falencias en la interoperabilidad entre los sistemas contables y de recaudo (MUISCA/SIAT/SIE)(...). "/>
    <s v="Revisar la debida contabilización de los documentos 6299  con base en la información generada de los actos administrativos expedidos y ejecutoriados."/>
    <s v="Realizar cruces de infomación de la base con los documentos 6299 y lo contabilizado"/>
    <s v="Informe semestral"/>
    <n v="2"/>
    <d v="2025-08-01T00:00:00"/>
    <d v="2026-07-31T00:00:00"/>
    <n v="52"/>
    <n v="0"/>
    <s v="DGI _x000a_Dirección de Gestión de Impuestos _x000a_Subdirección de Recaudo_x000a_Coordinación de contabilidad de la función Recaudadora"/>
    <n v="0"/>
    <x v="1"/>
  </r>
  <r>
    <x v="3"/>
    <x v="0"/>
    <m/>
    <m/>
    <m/>
    <m/>
    <m/>
    <s v="Ejecución manual, por notas masivas, de los documentos 6299  procesados con anterioridad al ajuste de la parametrización del documento 6299, según la base de actos expedidos y ejecutoriados."/>
    <s v="Notas manuales o registros automáticos "/>
    <n v="1"/>
    <d v="2025-10-01T00:00:00"/>
    <d v="2026-09-30T00:00:00"/>
    <n v="52"/>
    <n v="0"/>
    <s v="DGI                    _x000a_Dirección de Gestión de Impuestos _x000a_Subdirección de Recaudo_x000a_Coordinación de contabilidad de la función Recaudadora"/>
    <n v="0"/>
    <x v="1"/>
  </r>
  <r>
    <x v="3"/>
    <x v="0"/>
    <m/>
    <m/>
    <m/>
    <m/>
    <s v="Realizar un diágnostico de la información que se reporta a traves del formato 6299, que captura el SI Integra y que es insumo para contabilidad, y obligacion Finaciera, para determinar las posibles inconsistencias y soluciones a las situaciones encontradas."/>
    <s v="Realizar  mesas  técnicas (en la primera mesa se establecerá el cronograma)  para el desarrollo de actividades"/>
    <s v="Acta de reunión con compromisos y tareas"/>
    <n v="6"/>
    <d v="2025-07-01T00:00:00"/>
    <d v="2026-02-28T00:00:00"/>
    <n v="34.571428571428569"/>
    <n v="0"/>
    <s v="DGI      _x000a_Dirección de Gestión de Impuestos _x000a_Subdirección de Recaudo_x000a_Coordinción de contabilidad de la función Recaudadora _x000a_Coordinación de Administración de Aplicativos de Impuestos_x000a__x000a_Subdirección de Fiscalización Tributaria_x000a_Coordinación de Sistemas de Informacion y Procedimiento de Fiscalizacion Tributaria._x000a__x000a_Subdirección de Gestión de Tecnología de la Información y las Telecomunicaciones_x000a_Coordinación de Soluciones y Desarrollo"/>
    <n v="0"/>
    <x v="1"/>
  </r>
  <r>
    <x v="3"/>
    <x v="0"/>
    <m/>
    <m/>
    <m/>
    <m/>
    <m/>
    <s v=" Elaborar el diagnostico soportado en las verificaciones realizadas en las mesas técnicas y segun compromisos adquiridos."/>
    <s v="Documento que informe el diágnostico"/>
    <n v="1"/>
    <d v="2026-03-01T00:00:00"/>
    <d v="2026-04-30T00:00:00"/>
    <n v="8.5714285714285712"/>
    <n v="0"/>
    <s v="DGI _x000a_Dirección de Gestión de Impuestos _x000a_Subdirección de Recaudo_x000a_Coordinción de contabilidad de la función Recaudadora_x000a_Coordinación de Administración de Aplicativos de Impuestos_x000a__x000a_Subdirección de Fiscalización Tributaria_x000a_Sistemas De Informacion y Procedimiento De Fiscalizacion _x000a__x000a_Subdirección de Gestión de Tecnología de la Información y las Telecomunicaciones_x000a_Coordinación de Soluciones y Desarrollo"/>
    <n v="0"/>
    <x v="1"/>
  </r>
  <r>
    <x v="3"/>
    <x v="0"/>
    <s v="Auditoria Financiera Vigencia 2024"/>
    <s v="17  02 012   "/>
    <s v="Hallazgo No. 11. Expediente 200701439 Seccional Barranquilla (F-D)_x000a__x000a_“(…) la acción de cobro contra el contribuyente prescribió el 9 de abril de 2024, por el paso del tiempo sin actuación útil, conforme al artículo 817 del ET. Sin embargo, aún no ha sido reconocida formalmente por la DIAN (mediante auto o acto administrativo) y no hay constancia de acto que interrumpa el término de 5 años desde la ejecutoria._x000a_No se realizaron de manera diligente y efectiva las acciones de secuestro, avalúo y remate del bien identificado con MI 180-7913, que correspondía a un lote ubicado en el municipio de Acandí – Chocó. Lo anterior, partiendo que las medidas cautelares de embargo, fueron registradas en el Certificado de Tradición del inmueble desde el 25 de agosto de 2020, como aparece en la ANOTACIÓN 2. Por tanto, se evidenció una ineficiente gestión que conllevó a la pérdida de recursos por $691.963.000. (…) _x000a_Con lo anterior, se generó daño al patrimonio público por $691.963.000; valor del mandamiento de pago No. 20190302000484 del 28 de febrero de 2019, correspondiente a la sanción por no presentar la declaración de renta y complementarios del año gravable "/>
    <s v="&quot;(...) La prescripción de la acción de cobro de la obligación se presentó, al no adelantarse las actuaciones procesales como lo establece el Estatuto Tributario y dar cabal cumplimiento a los procedimientos citados, con el objeto de recuperar los recursos adeudados dentro del término previsto en el Artículo 817 del mismo Estatuto(…)&quot;"/>
    <s v="Realizar seguimiento a las comisiones en el proceso de cobro "/>
    <s v="Realizar trimestralmente análisis de la información registrada en los formatos FT-COT-5255 &quot;Inventario de bienes embargados&quot; y FT-COT-2638 &quot;Control de comisiones en el proceso de cobro&quot; a efectos de generar alertas a las Direcciones Seccionales referente a las comisiones en el proceso de cobro, recibiendo retroalimentación de estas frente a las gestiones realizadas en los casos con alertas."/>
    <s v="Informes en Excel u otro medio de soporte equivalente"/>
    <n v="20"/>
    <d v="2025-08-01T00:00:00"/>
    <d v="2026-07-31T00:00:00"/>
    <n v="52"/>
    <n v="0"/>
    <s v="DGI_x000a_Dirección de Gestión de Impuestos_x000a_Subdirección de Cobranzas y Control Extensivo_x000a_Coordinación de Cobranzas_x000a__x000a_Dirección Seccional de Impuestos de Barranquilla_x000a_Dirección Seccional de Impuestos de Medellín_x000a_Dirección Seccional de Impuestos y Aduanas de Quibdó_x000a_Dirección Seccional de Impuestos y Aduanas de Santa Marta_x000a_Dirección Seccional de Impuestos y Aduanas de Barrancabermeja"/>
    <n v="0"/>
    <x v="1"/>
  </r>
  <r>
    <x v="3"/>
    <x v="0"/>
    <m/>
    <m/>
    <m/>
    <m/>
    <m/>
    <s v="Realizar seguimiento cuatrimestral a los bienes inmuebles embargados que tienen inactividad procesal significativa según lo registrado en el FT-COT- 5255 &quot;Inventario de bienes embargados&quot;"/>
    <s v="Informe y/o e-mail remitido a las Seccionales "/>
    <n v="3"/>
    <d v="2025-08-01T00:00:00"/>
    <d v="2026-07-31T00:00:00"/>
    <n v="52"/>
    <n v="0"/>
    <s v="DGI_x000a_Dirección de Gestión de Impuestos_x000a_Subdirección de Cobranzas y Control Extensivo_x000a_Coordinación de Cobranzas"/>
    <n v="0"/>
    <x v="1"/>
  </r>
  <r>
    <x v="3"/>
    <x v="0"/>
    <m/>
    <m/>
    <m/>
    <m/>
    <s v="Revisar el caso relacionado por el equipo auditor para subsanar"/>
    <s v="Revisar el caso particular, para proferir el acto administrativo que corresponda para la interrupción del termino de prescripción ó la declaratoria de prescripción de la(s) obligaciones(s)"/>
    <s v="Documento de informe de actuaciones realizadas"/>
    <n v="1"/>
    <d v="2025-08-01T00:00:00"/>
    <d v="2025-11-30T00:00:00"/>
    <n v="17.285714285714285"/>
    <n v="0"/>
    <s v="DGI_x000a_Dirección de Gestión de Impuestos_x000a_Subdirección de Cobranzas y Control Extensivo_x000a_Coordinación de Cobranzas _x000a__x000a_Dirección Seccional de Impuestos de Barranquilla_x000a_División de Recaudo y Cobranzas_x000a_"/>
    <n v="0"/>
    <x v="1"/>
  </r>
  <r>
    <x v="3"/>
    <x v="0"/>
    <m/>
    <m/>
    <m/>
    <m/>
    <s v="Capacitar a los funcionarios de ejecución de bienes y administración presupuestal en relación a las comisiones para diligencias de ejecución de bienes"/>
    <s v="Capacitar a los funcionarios en el instructivo IN-COT-0225 &quot;Comisión en el proceso de cobro&quot; haciendo énfasis en la disposición de recursos financieros para el desarrollo de diligencias de secuestro, avalúo y remate de bienes para cuya ejecución se ha comisionado a otra Dirección Seccional y el seguimiento de la seccional que comisiona"/>
    <s v="Registro de asistencia"/>
    <n v="1"/>
    <d v="2025-08-01T00:00:00"/>
    <d v="2025-09-30T00:00:00"/>
    <n v="8.5714285714285712"/>
    <n v="0"/>
    <s v="DGI_x000a_Dirección de Gestión de Impuestos_x000a_Subdirección de Cobranzas y Control Extensivo_x000a_Coordinación de Cobranzas"/>
    <n v="0"/>
    <x v="1"/>
  </r>
  <r>
    <x v="3"/>
    <x v="0"/>
    <s v="Auditoria Financiera Vigencia 2024"/>
    <s v="17  02 012   "/>
    <s v="Hallazgo No. 12. Expediente 20090780 DSI Barranquilla (F-D)_x000a__x000a_“(…) Por lo anterior, operó el fenómeno jurídico de la prescripción sobre la acción de cobro dentro expediente No 200907080, contra el contribuyente identificado con el NIT 900047321, por el transcurso de los cinco (5) años establecidos en el artículo 817 del ET para el cobro de las obligaciones. Sin embargo, aún no ha sido reconocida formalmente por la DIAN (mediante auto o acto administrativo) y no hay constancia de acto que interrumpa el término de 5 años desde la ejecutoria; no obstante, haber logrado la medida cautelar de embargo y secuestro sobre un predio de propiedad de la sociedad demandada, identificado con matrícula inmobiliaria 228-7967, que correspondía a un lote de terreno ubicado en el municipio de Santa Marta avaluado en $119.823.000.00, el cual no se llevó a remate. De esta manera, la DIAN perdió la oportunidad de recaudar las deudas tributarias a cargo del contribuyente, debido a la falta de celeridad e impulso procesal. _x000a__x000a_En consecuencia, se generó daño al patrimonio público por $119.823.000, por el avalúo del inmueble MI I228-7967…”. "/>
    <s v="“(… ) Se evidencian algunos hechos que son la causa para que operara el fenómeno jurídico de la Prescripción de la Acción de Cobro sobre las obligaciones tributarias adeudadas por la contribuyente: _x000a__x0009_- El tiempo transcurrido entre los mandamientos de pago librados contra el deudor (último el 25-01-2018) y el avaluó del inmueble mediante Auto No. 2023050600002 del 10 de marzo de 2023. Más de cinco (5) años. _x000a__x0009_- La falta de celeridad en las actuaciones por parte de la División de Recaudo y Cobranzas DSI Santa Marta, como comisionada, habida cuenta que le tomó casi cinco años realizar el secuestro y avalúo del bien, omitiendo el remate. _x000a__x0009_- Deficiencias en el control y seguimiento por parte del funcionario que libró el Despacho Comisorio sobre las diligencias ordenadas en el mismo, toda vez que, transcurridos cinco años, requiere a la División de Recaudo y Cobranzas DSI Santa Marta como comisionada, acerca de las acciones realizadas, la devolución del Despacho Comisorio e informa acerca de la prescripción de las obligaciones adeudadas. _x000a__x0009_- El bien embargado, secuestrado y avaluado identificado con la matrícula inmobiliaria 228-7967, ubicado en el municipio de Santa Marta, no fue rematado por la seccional comisionada de conformidad con lo ordenado en el despacho comisorio (…)”. "/>
    <s v="Realizar seguimiento a las comisiones en el proceso de cobro "/>
    <s v="Realizar trimestralmente análisis de la información registrada en los formatos FT-COT-5255 &quot;Inventario de bienes embargados&quot; y FT-COT-2638 &quot;Control de comisiones en el proceso de cobro&quot; a efectos de generar alertas a las Direcciones Seccionales referente a las comisiones en el proceso de cobro, recibiendo retroalimentación de estas frente a las gestiones realizadas en los casos con alertas."/>
    <s v="Informes en Excel u otro medio de soporte equivalente"/>
    <n v="20"/>
    <d v="2025-08-01T00:00:00"/>
    <d v="2026-07-31T00:00:00"/>
    <n v="52"/>
    <n v="0"/>
    <s v="DGI_x000a_Dirección de Gestión de Impuestos_x000a_Subdirección de Cobranzas y Control Extensivo_x000a_Coordinación de Cobranzas_x000a__x000a_Dirección Seccional de Impuestos de Barranquilla_x000a_Dirección Seccional de Impuestos de Medellín_x000a_Dirección Seccional de Impuestos y Aduanas de Quibdó_x000a_Dirección Seccional de Impuestos y Aduanas de Santa Marta_x000a_Dirección Seccional de Impuestos y Aduanas de Barrancabermeja"/>
    <n v="0"/>
    <x v="1"/>
  </r>
  <r>
    <x v="3"/>
    <x v="0"/>
    <m/>
    <m/>
    <m/>
    <m/>
    <m/>
    <s v="Realizar seguimiento cuatrimestral a los bienes inmuebles embargados que tienen inactividad procesal significativa según lo registrado en el FT-COT- 5255 &quot;Inventario de bienes embargados&quot;"/>
    <s v="Informe y/o e-mal remitido a las Seccionales "/>
    <n v="3"/>
    <d v="2025-08-01T00:00:00"/>
    <d v="2026-07-31T00:00:00"/>
    <n v="52"/>
    <n v="0"/>
    <s v="DGI_x000a_Dirección de Gestión de Impuestos_x000a_Subdirección de Cobranzas y Control Extensivo_x000a_Coordinación de Cobranzas"/>
    <n v="0"/>
    <x v="1"/>
  </r>
  <r>
    <x v="3"/>
    <x v="0"/>
    <m/>
    <m/>
    <m/>
    <m/>
    <s v="Revisar el caso relacionado por el equipo auditor para subsanar"/>
    <s v="Revisar el caso particular, para proferir el acto administrativo que corresponda para la interrupción del termino de prescripción ó la declaratoria de prescripción de la(s) obligaciones(s)"/>
    <s v="Documento de informe de actuaciones realizadas"/>
    <n v="1"/>
    <d v="2025-08-01T00:00:00"/>
    <d v="2025-11-30T00:00:00"/>
    <n v="17.285714285714285"/>
    <n v="0"/>
    <s v="DGI_x000a_Dirección de Gestión de Impuestos_x000a_Subdirección de Cobranzas y Control Extensivo_x000a_Coordinación de Cobranzas _x000a__x000a_Dirección Seccional de Impuestos de Barranquilla_x000a_División de Recaudo y Cobranzas_x000a_"/>
    <n v="0"/>
    <x v="1"/>
  </r>
  <r>
    <x v="3"/>
    <x v="0"/>
    <m/>
    <m/>
    <m/>
    <m/>
    <s v="Capacitar a los funcionarios de ejecución de bienes y administración presupuestal en relación a las comisiones para diligencias de ejecución de bienes"/>
    <s v="Capacitar a los funcionarios en el instructivo IN-COT-0225 &quot;Comisión en el proceso de cobro&quot; haciendo énfasis en la disposición de recursos financieros para el desarrollo de diligencias de secuestro, avalúo y remate de bienes para cuya ejecución se ha comisionado a otra Dirección Seccional y el seguimiento de la seccional que comisiona"/>
    <s v="Registro de asistencia"/>
    <n v="1"/>
    <d v="2025-08-01T00:00:00"/>
    <d v="2025-09-30T00:00:00"/>
    <n v="8.5714285714285712"/>
    <n v="0"/>
    <s v="DGI_x000a_Dirección de Gestión de Impuestos_x000a_Subdirección de Cobranzas y Control Extensivo_x000a_Coordinación de Cobranzas"/>
    <n v="0"/>
    <x v="1"/>
  </r>
  <r>
    <x v="3"/>
    <x v="0"/>
    <s v="Auditoria Financiera Vigencia 2024"/>
    <s v="17  01 011   "/>
    <s v="Hallazgo No. 13. Resoluciones Sanción DSI Barranquilla (F-D)_x000a__x000a_“Dentro del expediente aportado por la Oficina de Control Interno de la DIAN, en ochenta y ocho folios, se adjuntan las siguientes Resoluciones Sancionatorias:_x000a_(…) El total de las sanciones impuestas al importador, identificada con el Nit., 800.038.391, a través de la Resolución Sanción No. 1041 de 21 de mayo de 2018 ascendió a Ciento setenta y siete millones ochocientos ochenta y tres mil doscientos treinta y dos pesos M/CTE - $177.883.232._x000a_(…) El total de las sanciones impuestas al importador, identificado con el Nit., 800.038.391, a través de la Resolución Sanción No. 1041 de 21 de mayo de 2018 ascendió a Ciento setenta y un millones seiscientos noventa y dos mil setecientos ochenta pesos M/CTE - $171.692.780._x000a_Dentro del expediente trasladado por la Oficina de Control Interno de la DIAN, no se evidencia que se haya librado mandamiento de pago sobre las deudas tributarias contenidas en las Resoluciones Sancionatorias Nos.669-1041 del 21 de mayo de 2018 y No.669-1184 del 07 de junio de 2018, por $177.883.232 y $171.692.780, respectivamente. _x000a_Tampoco se advierte actuación alguna tendiente a interrumpir la prescripción de la acción de cobro, de conformidad con el Artículo 818 del Estatuto Tributario, la cual operó cinco años después de la expedición de los Resoluciones Sancionatorias Nos. 669-1041 del 21 de mayo de 2018 y No. 669-1184 del 07 de junio de 2018, contra la sociedad importadora, identificada con el Nit. 800.038.391. _x000a_Por lo anterior, operó el fenómeno jurídico de la prescripción sobre la acción de cobro de las obligaciones tributarias contenidas en las mencionadas resoluciones, a cargo de la sociedad importadora, identificada con el Nit. 800.038.391, por cuanto trascurrieron cinco años desde su expedición sin que se haya interrumpido la misma (…)_x000a_En consecuencia, se generó daño al patrimonio público por $349.576.012, valor que corresponde a las resoluciones señaladas en el acápite anterior…”. "/>
    <s v="“(…) las deficiencias en la gestión de cobro de las obligaciones surgidas con posterioridad al proceso concursal; en consecuencia, llevó a que operara el fenómeno jurídico de la prescripción sobre la acción de cobro (…)”. "/>
    <s v="Capacitación en gestión de cobro en un proceso de reorganización empresarial"/>
    <s v="Realizar capacitación en gestión de cobro en los procesos de reorganización empresarial a los funcionarios de cobro, haciendo énfasis en el cobro de obligaciones posteriores al inicio del proceso de reorganización, así como en la circularización nacional  para la identificación de obligaciones objeto de los procesos de cobro o del porceso especial"/>
    <s v="Registro de asistencia"/>
    <n v="1"/>
    <d v="2025-08-01T00:00:00"/>
    <d v="2025-09-30T00:00:00"/>
    <n v="8.5714285714285712"/>
    <n v="0"/>
    <s v="DGI_x000a_Dirección de Gestión de Impuestos_x000a_Subdirección de Cobranzas y Control Extensivo_x000a_Coordinación de Cobranzas_x000a__x000a_Dirección de Gestión de Fiscalización_x000a_Subdirección de Fiscalización Tributaria"/>
    <n v="0"/>
    <x v="1"/>
  </r>
  <r>
    <x v="3"/>
    <x v="0"/>
    <m/>
    <m/>
    <m/>
    <m/>
    <s v="Realizar seguimiento a la inclusión y/o cobro de obligaciones posteriores en los procesos concursales"/>
    <s v="Realizar mensualmente un cruce de los contribuyentes registrados en el FT-COT-2615 &quot;Seguimiento y control de procesos concursales&quot; para validar con las diferentes bases y áreas si se han generado obligaciones con posterioridad al inicio del proceso concursal a efectos de validar si se han adelantado las actuaciones correspondientes para el cobro de las obligaciones posteriores"/>
    <s v="Reporte en Excel y/o Informe de Actuaciones"/>
    <n v="12"/>
    <d v="2025-08-01T00:00:00"/>
    <d v="2026-07-31T00:00:00"/>
    <n v="52"/>
    <n v="0"/>
    <s v="DGI_x000a_Dirección de Gestión de Impuestos_x000a_Subdirección de Cobranzas y Control Extensivo_x000a_Coordinación de Cobranzas_x000a__x000a_Dirección Seccional de Impuestos de Barranquilla"/>
    <n v="0"/>
    <x v="1"/>
  </r>
  <r>
    <x v="3"/>
    <x v="0"/>
    <s v="Auditoria Financiera Vigencia 2024"/>
    <s v="17  01 011   "/>
    <s v="Hallazgo No. 14. Expediente Seccional Barrancabermeja (F-D)_x000a__x000a_“(…) Al realizar el análisis del expediente 201800458 con NIT.15252525, se verificaron los actos administrativos que libró la orden de pago e igualmente que dispuso seguir adelante con la ejecución, para realizar el avalúo y remate de bienes.(…)_x000a__x000a_De acuerdo con la base de datos suministrada por la DIAN, se evidenció que las acciones de cobro incluidas en los mandamientos de pago No. 20190302000008 del 06 de febrero de 2019 y No. 20190302000095 de fecha 11 de abril de 2019 prescribieron conforme al Artículo 817 del Estatuto Tributario, el 27 de febrero de 2024 y el 03 de mayo de 2024; sin embargo, aún no ha sido reconocida formalmente por la DIAN (mediante auto o acto administrativo) y no hay constancia de acto que interrumpa el término de 5 años desde la ejecutoria, situación que genera un daño patrimonial por $2.558.243.354, como resultado de obligaciones generadas por impuestos, sanciones e intereses, con corte al 05 de junio de 2024. _x000a__x000a_El valor del daño patrimonial estimado en $2.558.243.354 corresponde a la diferencia entre el total de las obligaciones pendientes del contribuyente, que ascienden a $2.984.331.057 y los recursos efectivamente recuperados por la DIAN a través del proceso de remate de bienes inmuebles, los cuales suman $426.087.703, información reportada en el expediente 201800458…”. "/>
    <s v="“(…) la falta de gestión efectiva por la Seccional Medellín al no realizar el proceso de avalúo, secuestro y remate de los bienes inmuebles incluidos en los Actos comisorios realizados por la Seccional de Barrancabermeja; situación que impidió la recuperación oportuna de las sumas adeudadas (…)”. "/>
    <s v="Realizar seguimiento a las comisiones en el proceso de cobro "/>
    <s v="Realizar trimestralmente análisis de la información registrada en los formatos FT-COT-5255 &quot;Inventario de bienes embargados&quot; y FT-COT-2638 &quot;Control de comisiones en el proceso de cobro&quot; a efectos de generar alertas a las Direcciones Seccionales referente a las comisiones en el proceso de cobro, recibiendo retroalimentación de estas frente a las gestiones realizadas en los casos con alertas."/>
    <s v="Informes en Excel u otro medio de soporte equivalente"/>
    <n v="20"/>
    <d v="2025-08-01T00:00:00"/>
    <d v="2026-07-31T00:00:00"/>
    <n v="52"/>
    <n v="0"/>
    <s v="DGI_x000a_Dirección de Gestión de Impuestos_x000a_Subdirección de Cobranzas y Control Extensivo_x000a_Coordinación de Cobranzas_x000a__x000a_Dirección Seccional de Impuestos de Barranquilla_x000a_Dirección Seccional de Impuestos de Medellín_x000a_Dirección Seccional de Impuestos y Aduanas de Quibdó_x000a_Dirección Seccional de Impuestos y Aduanas de Santa Marta_x000a_Dirección Seccional de Impuestos y Aduanas de Barrancabermeja"/>
    <n v="0"/>
    <x v="1"/>
  </r>
  <r>
    <x v="3"/>
    <x v="0"/>
    <m/>
    <m/>
    <m/>
    <m/>
    <m/>
    <s v="Realizar seguimiento cuatrimestral a los bienes inmuebles embargados que tienen inactividad procesal significativa según lo registrado en el FT-COT- 5255 &quot;Inventario de bienes embargados&quot;"/>
    <s v="Informe y/o e-mal remitido a las Seccionales "/>
    <n v="3"/>
    <d v="2025-08-01T00:00:00"/>
    <d v="2026-07-31T00:00:00"/>
    <n v="52"/>
    <n v="0"/>
    <s v="DGI_x000a_Dirección de Gestión de Impuestos_x000a_Subdirección de Cobranzas y Control Extensivo_x000a_Coordinación de Cobranzas"/>
    <n v="0"/>
    <x v="1"/>
  </r>
  <r>
    <x v="3"/>
    <x v="0"/>
    <m/>
    <m/>
    <m/>
    <m/>
    <s v="Revisar el caso relacionado por el equipo auditor para subsanar"/>
    <s v="Revisar el caso particular, para proferir el acto administrativo que corresponda para la interrupción del termino de prescripción ó la declaratoria de prescripción de la(s) obligaciones(s)"/>
    <s v="Documento de informe de actuaciones realizadas"/>
    <n v="1"/>
    <d v="2025-08-01T00:00:00"/>
    <d v="2025-11-30T00:00:00"/>
    <n v="17.285714285714285"/>
    <n v="0"/>
    <s v="DGI_x000a_Dirección de Gestión de Impuestos_x000a_Subdirección de Cobranzas y Control Extensivo_x000a_Coordinación de Cobranzas _x000a__x000a_Dirección Seccional de Impuestos de Barranquilla_x000a_División de Recaudo y Cobranzas_x000a_"/>
    <n v="0"/>
    <x v="1"/>
  </r>
  <r>
    <x v="3"/>
    <x v="0"/>
    <m/>
    <m/>
    <m/>
    <m/>
    <s v="Capacitar a los funcionarios de ejecución de bienes y administración presupuestal"/>
    <s v="Capacitar a los funcionarios en el instructivo IN-COT-0225 &quot;Comisión en el proceso de cobro&quot; haciendo énfasis en la disposición de recursos financieros para el desarrollo de diligencias de secuestro, avalúo y remate de bienes para cuya ejecución se ha comisionado a otra Dirección Seccional y el seguimiento de la seccional que comisiona"/>
    <s v="Registro de asistencia"/>
    <n v="1"/>
    <d v="2025-08-01T00:00:00"/>
    <d v="2025-09-30T00:00:00"/>
    <n v="8.5714285714285712"/>
    <n v="0"/>
    <s v="DGI_x000a_Dirección de Gestión de Impuestos_x000a_Subdirección de Cobranzas y Control Extensivo_x000a_Coordinación de Cobranzas"/>
    <n v="0"/>
    <x v="1"/>
  </r>
  <r>
    <x v="3"/>
    <x v="0"/>
    <m/>
    <m/>
    <m/>
    <m/>
    <m/>
    <s v="Capacitar a los funcionarios de ejecución de bienes en la determinación de la relación costo/beneficio para establecer viabilidad en la ejecución del bien"/>
    <s v="Registro de asistencia"/>
    <n v="1"/>
    <d v="2025-08-01T00:00:00"/>
    <d v="2025-09-30T00:00:00"/>
    <n v="8.5714285714285712"/>
    <n v="0"/>
    <s v="DGI_x000a_Dirección de Gestión de Impuestos_x000a_Subdirección de Cobranzas y Control Extensivo_x000a_Coordinación de Cobranzas"/>
    <n v="0"/>
    <x v="1"/>
  </r>
  <r>
    <x v="3"/>
    <x v="0"/>
    <s v="Auditoria Financiera Vigencia 2024"/>
    <s v="17  01 011   "/>
    <s v="Hallazgo No. 15. Expediente 201800615 Seccional Tuluá (F-D)_x000a__x000a_“(…) Al realizar el análisis del expediente 201800615, correspondiente al contribuyente con NIT. 900742559; en el cual, se adjunta mandamiento de pago No. 20190302000107 del 30 de julio de 2019, notificado el 20 de agosto del mismo año, por la obligación de $15.118.728.000, valor que corresponde al impuesto de Renta, año gravable 2015 por $13.744.298.000 y sanción por $1.374.430.000. lo anterior, producto de una corrección privada realizada voluntariamente por el contribuyente, resultado de una acción persuasiva por parte de Fiscalización. _x000a_Durante la revisión del proceso de cobro coactivo de las obligaciones tributarias, se identificó inactividad en la gestión de cobro de las deudas por parte de la Dirección Seccional de Impuestos y Aduanas de Tuluá al contribuyente. Esta inactividad se evidencia en los siguientes aspectos: _x000a_1. Demoras en la Ejecución de Procedimientos de Cobro: Se evidencio inactividad procesal desde la emisión del mandamiento de pago; es decir, desde el 30 de julio de 2019 hasta el 5 de mayo de 2023 con la expedición de la Resolución 2023022500052283; aproximadamente cuatro (4) años después se iniciaron los procedimientos de cobro coactivo. Las demoras en la emisión de resoluciones de embargo de sumas de dinero y de bienes muebles e inmuebles llevaron a la prescripción de la acción de cobro el 4 de noviembre de 2024, lo que impactó _x000a_negativamente en la eficiencia y efectividad en el cobro de las obligaciones a cargo del contribuyente. Lo anterior, sin desconocer las actividades persuasivas realizadas antes del acto administrativo que da inicio al cobro de la obligación. _x000a_2. La Responsabilidad Tributaria: Debido a la importancia que tienen los impuestos para el Estado, los cuales constituyen su principal fuente de ingresos en el presupuesto nacional y en las finanzas públicas, la DIAN debe realizar los procedimientos necesarios para la recuperación de los recursos públicos a través de las herramientas y mecanismos legales de cobro al contribuyente. Situación que no se evidencia en el expediente; por cuanto, se evidencian las siguientes actuaciones: cinco (5) meses antes de la prescripción de la acción de cobro acaecida el 4 de noviembre de 2024: La Resolución No. 20240309000045 del 25 de junio de 2024, la cual ordena seguir adelante la ejecución, Resolución de embargos de sumas de dinero No. 20240225000404 del 14 de junio de 2024 y la investigación de bienes realizada el 22 de agosto de 2024. _x000a_3. Declaratoria de la Prescripción de la Acción de Cobro: El 7 de abril de 2025, la Dirección Seccional emite la Resolución No.2025215551005000003, por la cual se declara la prescripción de la acción de cobro por $15.1183.728.000. La inactividad procesal de la Seccional de Impuestos y Aduanas de Tuluá, dentro del proceso de cobro contra el contribuyente con NIT 900742559, refleja una gestión fiscal ineficiente e inoportuna, debido a la falta de impulso procesal tendiente a recuperar las deudas tributarias. Esta situación, no solo impidió la recaudación de ingresos para el Estado, sino que también genera un ambiente de incertidumbre y desconfianza en el sistema tributario. _x000a_Por lo anterior, operó el fenómeno jurídico de la prescripción de la acción de cobro de las obligaciones tributarias contenidas en el expediente No 201800615, contra el contribuyente identificado con el NIT 900742559, como consecuencia del vencimiento de los cinco (5) años establecidos en el artículo 81784 del Estatuto Tributario (…). _x000a_En consecuencia, se generó daño al patrimonio público por $15.118.728.000, valor que corresponde al impuesto de Renta, año gravable 2015 por $13.744.298.000 y sanción por $1.374.430.000…”. _x000a_ "/>
    <s v="“(…) por falta de actividad e impulso procesal y un adecuado seguimiento y control del proceso de cobro, dejando a la DIAN sin posibilidades de recuperar las obligaciones tributarias (…)”. "/>
    <s v="Capacitar a los funcionarios de cobro coactivo en la vinculación de deudores solidarios, subsidiarios, garantes, herederos y demás, en los diferentes tipos de sociedades"/>
    <s v="Desarrollar jornada de Capacitación a los funcionarios de cobro coactivo en vinculación de deudore solidarios, subsidiarios, garantes, herederos y demás, en los diferentes tipos de sociedades, haciendo especial énfasis en sociedades de economía solidaria y en los procesos de liquidación de estas."/>
    <s v="Registro de asistencia"/>
    <n v="1"/>
    <d v="2025-10-01T00:00:00"/>
    <d v="2025-12-31T00:00:00"/>
    <n v="13"/>
    <n v="0"/>
    <s v="DGI_x000a_Dirección de Gestión de Impuestos_x000a_Subdirección de Cobranzas y Control Extensivo_x000a_Coordinación de Cobranzas"/>
    <n v="0"/>
    <x v="1"/>
  </r>
  <r>
    <x v="3"/>
    <x v="0"/>
    <m/>
    <m/>
    <m/>
    <m/>
    <s v="Realizar seguimiento a las actuaciones en las obligaciones de &quot;Difícil Cobro&quot; o &quot;Sin Respaldo Económico&quot;"/>
    <s v="Presentar cuatrimestralmente a la Coordinación de Cobranzas un reporte de actuaciones realizadas a los expedientes clasificados como &quot;Difícil Cobro&quot; o &quot;Sin respaldo económico&quot; informando de la realización de las siguientes actividades: Actualización de embargo a sumas de dinero, Investigación de bienes, Vinculación de solidarios/subsidiarios, Remisión de insumos a unidad penal"/>
    <s v="Reporte en Excel"/>
    <n v="6"/>
    <d v="2025-10-01T00:00:00"/>
    <d v="2027-09-30T00:00:00"/>
    <n v="104.14285714285714"/>
    <n v="0"/>
    <s v="DGI_x000a_Dirección de Gestión de Impuestos_x000a_Subdirección de Cobranzas y Control Extensivo_x000a_Coordinación de Cobranzas_x000a__x000a_Dirección Seccional de Impuestos y Aduanas de Tuluá"/>
    <n v="0"/>
    <x v="1"/>
  </r>
  <r>
    <x v="3"/>
    <x v="0"/>
    <m/>
    <m/>
    <m/>
    <m/>
    <s v="Realizar seguimiento al impulso procesal"/>
    <s v="Generar trimestralmente un reporte de los expedientes que no hayan tenido gestión en un tiempo mayor a cuatro (4) meses, enviándolo a los funcionarios a cargo de los expedientes con alerta para que se adelanten las actuaciones pertinentes de acuerdo a la normatividad y los procedimientos internos de cobro"/>
    <s v="Reporte en Excel y/o e-mail remitido a los funcionarios"/>
    <n v="4"/>
    <d v="2025-08-01T00:00:00"/>
    <d v="2026-07-31T00:00:00"/>
    <n v="52"/>
    <n v="0"/>
    <s v="DGI_x000a_Dirección de Gestión de Impuestos_x000a_Subdirección de Cobranzas y Control Extensivo_x000a_Coordinación de Cobranzas_x000a__x000a_Dirección Seccional de Impuestos y Aduanas de Tuluá_x000a_División de Recaudo y Cobranzas_x000a_GIT de Gestión de Cobranzas"/>
    <n v="0"/>
    <x v="1"/>
  </r>
  <r>
    <x v="4"/>
    <x v="0"/>
    <s v="Auditoria Financiera Vigencia 2024"/>
    <s v="17  01 011   "/>
    <s v="Hallazgo No. 16. Devolución NIT 800.216.434 (D)_x000a__x000a_“(…) De acuerdo con lo anterior, se observa que la DIAN realizó una Devolución Improcedente por $25.102.000; toda vez que, el contribuyente nunca se vinculó al mecanismo de pago Obras por Impuestos, sin embargo, diligenció la casilla 89 del formulario 1115605587621 de la Declaración del Impuesto sobre la Renta y Complementarios del año Gravable 2019, lo que generó el incremento del saldo a favor en la mencionada cuantía, pues de lo contrario el saldo a favor sería por $24.849.000. _x000a_A la fecha de la presente auditoria, se observó que los controles diseñados por la DIAN para mitigar los riesgos derivados de la extinción de la obligación mediante el mecanismo de Obras por Impuestos son ineficaces, así como los diseñados para los procesos de devoluciones de saldos a favor; toda vez que, el contribuyente utilizó la casilla 89, sin encontrarse vinculado a un proyecto de inversión, lo que le generó un mayor saldo a favor que fue solicitado en devolución a la DIAN. _x000a_La DIAN no realizó dentro del plazo establecido en el artículo 670 del ET el proceso de fiscalización y por ende no inició proceso de cobro, lo que conllevó que las cuentas adeudadas por la sociedad "/>
    <s v="“(…) la DIAN carece de mecanismos de control que permitan mitigar el riesgo de incremento de saldos a favor por el uso indebido del mecanismo del pago de impuestos con obras (…)”. "/>
    <s v="1.Solicitar de manera semestral a través del PST al área de tecnología la información de los contribuyentes que en su declaración de renta en la casilla &quot;obras por impuestos&quot; presenten valor diferente a cero (o). Una vez verificada dicha información, se remitirá a la Subdirección de Fiscalización Tributaría y Subdirección de Devoluciones para la gestión de acuerdo a sus compentencias."/>
    <s v="1. Solicitar pst dentro de los primeros 5 dias posteriores a  cada semestre CAAI_x000a_2. Verificar información por parte de la CAAI_x000a_3. Remitir correo electrónico a a la Subdirección de Fiscalización Tributaría y Subdirección de Devoluciones para la gestión de acuerdo a sus compentencias.  "/>
    <s v=" 2 PST/ 2 Correo electrónico "/>
    <n v="4"/>
    <d v="2025-07-01T00:00:00"/>
    <d v="2026-06-30T00:00:00"/>
    <n v="52"/>
    <n v="0"/>
    <s v="DGI_x000a_NC -  Gestión de Información del Recaudo_x000a_Dirección de Gestión de Impuestos_x000a_Subdirección de Recaudo_x000a_Coordinación de Administración de Aplicativos de Impuestos_x000a__x000a_NC - Subproceso Innovacion y Tecnologia_x000a_Subdirección de Procesamiento De Datos"/>
    <n v="0"/>
    <x v="1"/>
  </r>
  <r>
    <x v="4"/>
    <x v="0"/>
    <m/>
    <m/>
    <m/>
    <m/>
    <s v="2.Elaborar una acción de control con base en los insumos recibidos,  teniendo en cuenta la capacidad operativa de las dependencias y la priorización de los casos en términos de eficiencia, análisis de la relación costo-beneficio y oportunidad para actuar en términos de firmeza de la declaración privada correspondiente."/>
    <s v="1. Recibir de la Subdirección de Recaudo el insumo de contribuyentes derivados del  hallazgo para su analisis en  términos de eficiencia, relación costo - beneficio y oportunidad para actuar en términos de firmeza."/>
    <s v="correo con el listado de contribuyentes "/>
    <n v="1"/>
    <d v="2025-07-01T00:00:00"/>
    <d v="2025-07-30T00:00:00"/>
    <n v="4.1428571428571432"/>
    <n v="0"/>
    <s v="DGF_x000a_Dirección de Gestión de Fiscalización _x000a_Subdirección de Fiscalización Tributaria_x000a__x000a_Dirección de Gestión de Impuestos _x000a_Subdirección de Recaudo_x000a_Coordinación de Administración de Aplicativos"/>
    <n v="0"/>
    <x v="1"/>
  </r>
  <r>
    <x v="4"/>
    <x v="0"/>
    <m/>
    <m/>
    <m/>
    <m/>
    <m/>
    <s v="2 Elaborar el lineamiento teniendo en cuenta los criterios de priorizacion y selección de casos"/>
    <s v="Memorando de lineamientos acción de control socializado en las Direcciones Seccionales o Dirección Operativa de Grandes Contribuyentes._x000a__x000a_100% de correos enviados a las Direcciones Seccionales y Direccion Operativa de Grandes Contribuyentes._x000a__x000a_"/>
    <n v="2"/>
    <d v="2025-08-01T00:00:00"/>
    <d v="2025-09-30T00:00:00"/>
    <n v="8.5714285714285712"/>
    <n v="0"/>
    <s v="DGF_x000a_Dirección de Gestión de Fiscalización _x000a_Subdirección de Fiscalización Tributaria_x000a__x000a_"/>
    <n v="0"/>
    <x v="1"/>
  </r>
  <r>
    <x v="4"/>
    <x v="0"/>
    <m/>
    <m/>
    <m/>
    <m/>
    <s v="3..Comunicar lineamiento a las Direcciones Seccionales para gestionar las solicitudes de devoluciones de Renta cuando tienen en el formulario 110 valores en las casillas de obras por impuestos. "/>
    <s v="Elaborar y comunicar  lineamiento a las Direcciones Seccionales para gestionar las solicitudes de devoluciones de Renta cuando tienen en el formulario 110 valores en las casillas de obras por impuestos. "/>
    <s v="Lineamiento comunicado a las Direcciones Seccionales"/>
    <n v="1"/>
    <d v="2025-07-01T00:00:00"/>
    <d v="2025-08-30T00:00:00"/>
    <n v="8.5714285714285712"/>
    <n v="0"/>
    <s v="DGF_x000a_Dirección de Gestión de Impuestos_x000a_Subdirección de Devoluciones"/>
    <n v="0"/>
    <x v="1"/>
  </r>
  <r>
    <x v="4"/>
    <x v="0"/>
    <m/>
    <m/>
    <m/>
    <m/>
    <s v="4.Capacitará a las Direcciones Seccionales para gestionar las solicitudes de devoluciones de Renta cuando tienen en el formulario 110 valores en las casillas de obras por impuestos. "/>
    <s v="Capacitar a las Direcciones Seccionales para gestionar las solicitudes de devoluciones de Renta cuando tienen en el formulario 110 valores en las casillas de obras por impuestos. "/>
    <s v="Formato FT-TAH-1722_x000a_&quot;Registro de Asistencia Capacitación Interna&quot;"/>
    <n v="1"/>
    <d v="2025-08-30T00:00:00"/>
    <d v="2025-09-30T00:00:00"/>
    <n v="4.4285714285714288"/>
    <n v="0"/>
    <s v="DGF_x000a_Dirección de Gestión de Impuestos_x000a_Subdirección de Devoluciones"/>
    <n v="0"/>
    <x v="1"/>
  </r>
  <r>
    <x v="4"/>
    <x v="0"/>
    <s v="Auditoria Financiera Vigencia 2024"/>
    <s v="17  02 012   "/>
    <s v="Hallazgo No. 8 Expediente 201500551 Seccional Valledupar (D)_x000a__x000a_“(…) La División de Fiscalización de la Dirección Seccional de Impuestos y Aduanas de Valledupar, en desarrollo del programa “Caracterización Regional”, ordenó el 20 de agosto de 2015 mediante Auto de Apertura No. 242382015000239, dar inicio a la investigación del contribuyente identificado con NIT 900105110-9. _x000a_Dentro del proceso la Dirección Seccional profirió las siguientes actuaciones: _x000a__x000a__x0009_Auto de Inspección Tributaria No. 242382017000012 del 24 de marzo de 2017 _x000a__x0009_Visita de inspección tributaria el 7 de abril del 2017 en el domicilio del contribuyente, donde informan que éste se había cambiado de vivienda _x000a__x0009_Requerimiento ordinario No. 2423820017000326 del 9 de mayo de 2017, donde se solicita aclaraciones sobre información que sirvieron de base para la liquidación de la                Declaración de Renta del año gravable 2014. _x000a__x000a_Con base en la anterior información y teniendo presente que el contribuyente no dio respuesta al requerimiento ordinario; la División de Fiscalización profirió el requerimiento especial No. 242382017000015 del 1 de agosto de 2017. Este requerimiento fue notificado por la página Web de la DIAN el 22 de septiembre de 2017, por cuanto fue devuelta por causal “no reside”._x000a_El objeto de dicho requerimiento, era proponer la modificación de la declaración de renta correspondiente al año gravable 2014, presentada a través del formulario No. 1110603933539, radicado No. 91000293608487 y presentada el 11 de mayo de 2015. El contribuyente, según expediente no dio respuesta al requerimiento especial. _x000a__x000a_El 22 de mayo de 2018, la Dirección Seccional de Valledupar realizó la Liquidación Oficial de Revisión No. 202412018000008, por un total de $1.321.211.000, la cual incluye saldo de impuestos por $905.853.000 y sanción por no enviar información por $415.358.000, publicada en la Web de la DIAN el 14 de junio de 2018, debido a que fue devuelta por causal “desconocido”. _x000a__x000a_El 21 de marzo de 2019, la DIAN emitió mandamiento de pago No. 20190302000169 por $1.321.852.000; en la siguiente tabla se muestra el detalle: (…)_x000a__x000a_El 15 de septiembre de 2021 con Resolución No. 007232, la DIAN resuelve positivamente la Revocatoria Directa No. 087E2020003947 del 26 de octubre de 2020, contra la liquidación oficial; donde se solicitaba, se declare la nulidad de lo actuado por la DIAN y se ordene el archivo del expediente debido a la firmeza de la declaración de renta. (…)_x000a__x000a_En el artículo primero de la mencionada resolución, la DIAN consigna: “ACCEDER A LA SOLICITUD DE REVOCATORIA DIRECTA de la Liquidación Oficial de Revisión nro. 202412018000008 de 22 de mayo de 2018 proferida por la División de Gestión de Liquidación de la Dirección Seccional de Impuestos y Aduanas de Valledupar, (…)”. _x000a__x000a_Lo anterior, resultado del incumplimiento del artículo 568 del Estatuto Tributario, lo que llevó a la nulidad de la Liquidación Oficial de Revisión Nro. 202412018000008 de 22 de mayo de 2018, proferida por la División de Gestión de Liquidación de la Dirección Seccional de Impuestos y Aduanas de Valledupar y por ende, la pérdida de la capacidad de exigir el pago de la suma adeudada por parte de la DIAN. (…)”. "/>
    <s v="&quot;(..) La Revocatoria Directa se presentó, al no realizarse la notificación conforme a las actuaciones procesales como lo establece el Estatuto Tributario y dar cabal cumplimiento a los procedimientos citados para lograr recuperar los recursos adeudados, dentro del término previsto en el Artículo 817 del mismo Estatuto (..)&quot;"/>
    <s v="1. Capacitar a los servidores publicos de la División de Fiscalización y Liquidacion TAC  de la Dirección Seccional de Impuestos y Aduanas de Valledupar, sobre el  procedimiento  PR-ADF-159  notificacion,Comunicación y/o Publicación_x000a_"/>
    <s v="1.capacitar  trimestralmente por team o en forma presencial a los servidores públicos_x000a_"/>
    <s v="1. formato asistencia a la capacitacion_x000a_"/>
    <n v="2"/>
    <d v="2025-07-01T00:00:00"/>
    <d v="2025-12-31T00:00:00"/>
    <n v="26.142857142857142"/>
    <n v="0"/>
    <s v="DGF_x000a_Dirección de Gestión de Fiscalización_x000a_Subdirección de Fiscalización Tributaria _x000a__x000a_Dirección Seccional de Impuestos y Aduanas de Valledupar_x000a_División de Fiscalización y Liquidacion TAC_x000a_"/>
    <n v="0"/>
    <x v="1"/>
  </r>
  <r>
    <x v="4"/>
    <x v="0"/>
    <m/>
    <m/>
    <m/>
    <m/>
    <m/>
    <s v="2. Enviar a los servidores públicos los documentos soportes de la presentación de las capacitaciones realizadas."/>
    <s v="2. Soporte del envio a los servidores publicos del material con el que se realizó  la capacitacion "/>
    <n v="2"/>
    <d v="2025-07-01T00:00:00"/>
    <d v="2025-12-31T00:00:00"/>
    <n v="26.142857142857142"/>
    <n v="0"/>
    <s v="DGF_x000a_Dirección de Gestión de Fiscalización_x000a_Subdirección de Fiscalización Tributaria _x000a__x000a_Dirección Seccional de Impuestos y Aduanas de Valledupar_x000a_División de Fiscalización y Liquidacion TAC_x000a_"/>
    <n v="0"/>
    <x v="1"/>
  </r>
  <r>
    <x v="4"/>
    <x v="0"/>
    <m/>
    <m/>
    <m/>
    <m/>
    <s v="2. Verificar  las notificaciones devueltas por correo electrónico, por parte de División de Fiscalización y Liquidacion TAC  de la Dirección Seccional de Impuestos y Aduanas de Valledupar."/>
    <s v="1.Verificar trimestralmente del listado de actos administrativos enviado a noticación,   los devueltos, a fin de establecer si posteriormente se realizó correctamente la notificación."/>
    <s v="Informe trimestral del resultado de las verificaciones, junto con los soportes , debidamente firmado"/>
    <n v="4"/>
    <d v="2025-07-01T00:00:00"/>
    <d v="2026-07-15T00:00:00"/>
    <n v="54.142857142857146"/>
    <n v="0"/>
    <s v="DGF_x000a_Dirección de Gestión de Fiscalización_x000a_Subdirección de Fiscalización Tributaria _x000a__x000a_Dirección Seccional de Impuestos y Aduanas de Valledupar_x000a_División de Fiscalización y Liquidacion TAC_x000a_"/>
    <n v="0"/>
    <x v="1"/>
  </r>
  <r>
    <x v="4"/>
    <x v="0"/>
    <m/>
    <m/>
    <m/>
    <m/>
    <m/>
    <s v="2. Informar  cada trimestre el resultado de la verificacion y las medidas implementadas de haber lugar a ello.."/>
    <s v="Informe trimestral del resultado de las verificaciones, junto con los soportes , debidamente firmado"/>
    <n v="4"/>
    <d v="2025-07-01T00:00:00"/>
    <d v="2026-07-15T00:00:00"/>
    <n v="54.142857142857146"/>
    <n v="0"/>
    <s v="DGF_x000a_Dirección de Gestión de Fiscalización_x000a_Subdirección de Fiscalización Tributaria _x000a__x000a_Dirección Seccional de Impuestos y Aduanas de Valledupar_x000a_División de Fiscalización y Liquidacion TAC_x000a_"/>
    <n v="0"/>
    <x v="1"/>
  </r>
  <r>
    <x v="1"/>
    <x v="1"/>
    <s v="INSP. 1707022404 _x000a_H 1,2,3,4,5,6,7,8,9_x000a__x000a_ Valoración de Riesgos en la Disposición y Destrucción de Mercancías Aprehendidas."/>
    <s v="RG1"/>
    <s v="Hallazgo 1. Inexacta valoración de la mercancía en las actas de aprehensión."/>
    <s v="ID del Riesgo de Gestión  :  RG1  Evitar imprecisiones en los actos administrativos generados en el Despacho que conlleven a errores formales_x000a__x000a_ID del Riesgo de Corrupción :  RFC 1. Generar actos administrativos inexactos o tomar decisiones que no se encuentren ajustadas a derecho"/>
    <s v="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
    <s v="Actualizar a los funcionarios en la normatividad vigente del area asi como los procedimientos vigentes, complementar con temas"/>
    <s v="Registro de asistencia a las capacitaciones programadas."/>
    <n v="4"/>
    <d v="2018-01-01T00:00:00"/>
    <d v="2018-12-31T00:00:00"/>
    <n v="52"/>
    <n v="1"/>
    <s v="DGC_x000a_NC - Subproceso de Operación Logística _x000a_Dirección de Gestión Corporativa_x000a_Subdirección Logística_x000a__x000a_ACTUALIZADO_x000a_30112021"/>
    <n v="1"/>
    <x v="0"/>
  </r>
  <r>
    <x v="1"/>
    <x v="1"/>
    <m/>
    <m/>
    <s v="Hallazgo 2. Modificación incorrecta de actos administrativos&quot;. "/>
    <m/>
    <s v="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
    <s v="Lograr que las Direcciones seccionales den cumplimiento a lo establecido en los procedimientos vigentes."/>
    <s v="Informe de autoevaluación por Dirección Seccional. Informes o actas de disposición para los acompañamientos realizados por funcionarios de la Subdirección."/>
    <n v="10"/>
    <d v="2018-01-01T00:00:00"/>
    <d v="2018-12-31T00:00:00"/>
    <n v="52"/>
    <n v="1"/>
    <s v="DGC_x000a_NC - Subproceso de Operación Logística _x000a_Dirección de Gestión Corporativa_x000a_Subdirección Logística_x000a__x000a_ACTUALIZADO_x000a_30112021"/>
    <n v="1"/>
    <x v="0"/>
  </r>
  <r>
    <x v="1"/>
    <x v="1"/>
    <m/>
    <m/>
    <s v="Hallazgos 3. Actos administrativos que carecen de motivación y falta de valoración del material probatorio&quot;. "/>
    <m/>
    <s v="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
    <s v="Lograr que las Direcciones Seccionales agilicen la disposición  de las mercancias."/>
    <s v="Informe de acompañamiento realizado"/>
    <n v="1"/>
    <d v="2017-10-01T00:00:00"/>
    <d v="2018-12-31T00:00:00"/>
    <n v="65.142857142857139"/>
    <n v="1"/>
    <s v="DGC_x000a_NC - Subproceso de Operación Logística _x000a_Dirección de Gestión Corporativa_x000a_Subdirección Logística_x000a__x000a_ACTUALIZADO_x000a_30112021"/>
    <n v="1"/>
    <x v="0"/>
  </r>
  <r>
    <x v="1"/>
    <x v="1"/>
    <m/>
    <m/>
    <s v="Hallazgos 4. Actos administrativos que carecen de motivación y falta de valoración del material probatorio&quot;. "/>
    <m/>
    <s v="4. Revisar y diligenciar, previa la expedición del acto administrativo, el contenido, forma y argumentos jurídicos mediante lista de chequeo que permita establecer que se ha ejercido control.  "/>
    <s v="Lograr un resultado eficaz a través de los actos administrativos."/>
    <s v="Lista de chequeo diligenciada de cada uno de los actos administrativos proferidos."/>
    <n v="1"/>
    <d v="2017-10-10T00:00:00"/>
    <d v="2018-10-10T00:00:00"/>
    <n v="52.142857142857146"/>
    <n v="1"/>
    <s v="DGC_x000a_DS - Subproceso de Operación Logística _x000a_Despacho del Director Seccional _x000a__x000a_ACTUALIZADO_x000a_30112021"/>
    <n v="1"/>
    <x v="0"/>
  </r>
  <r>
    <x v="1"/>
    <x v="1"/>
    <m/>
    <m/>
    <s v="Hallazgo 5. Actos administrativos motivados con base en normatividad desactualizada, "/>
    <m/>
    <s v="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
    <s v="Autocontrol mensual a los fallos proferidos."/>
    <s v=" 5% de actos proferidos. Reporte trimestral"/>
    <n v="0.05"/>
    <d v="2017-11-01T00:00:00"/>
    <d v="2018-11-30T00:00:00"/>
    <n v="56.285714285714285"/>
    <n v="1"/>
    <s v="DGC_x000a_NC - Subproceso de Operación Logística _x000a_Dirección de Gestión Jurídica_x000a__x000a_ACTUALIZADO_x000a_30112021"/>
    <n v="1"/>
    <x v="0"/>
  </r>
  <r>
    <x v="1"/>
    <x v="1"/>
    <m/>
    <m/>
    <s v="Hallazgo 6. Admisión de recursos de reconsideración extemporáneos  y "/>
    <m/>
    <s v="6. Proferir Memorando dando instrucciones a los Directores Seccionales respecto de la Planeación, evaluación, control de las acciones u operativos, el autocontrol sobre las aprehensiones en especial sobre el avalúo de las mercancías y las decisiones de fondo."/>
    <s v="Evitar que se generen mayores costos de bodegaje a la entidad por sobreavaluos en mercancías aprehendidas. _x000a__x000a_"/>
    <s v="Memorando "/>
    <n v="1"/>
    <d v="2017-11-01T00:00:00"/>
    <d v="2017-12-30T00:00:00"/>
    <n v="8.4285714285714288"/>
    <n v="1"/>
    <s v="DGC_x000a_NC - Subproceso de Operación Logística_x000a_Subdirección de Fiscalización Aduanera_x000a__x000a_ACTUALIZADO_x000a_30112021"/>
    <n v="1"/>
    <x v="0"/>
  </r>
  <r>
    <x v="1"/>
    <x v="1"/>
    <m/>
    <m/>
    <s v="hallazgo 7. Resoluciones de destrucción de mercancías anteriores a la fecha de ingreso de la mercancía al depósito para su custodia&quot;, "/>
    <m/>
    <s v="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
    <s v="Evitar sobre avalúos en mercancías aprehendidas que generen mayores costos a la entidad."/>
    <s v="Registros de asistencia a capacitaciones de retroalimentación."/>
    <n v="3"/>
    <d v="2017-11-20T00:00:00"/>
    <d v="2018-03-31T00:00:00"/>
    <n v="18.714285714285715"/>
    <n v="1"/>
    <s v="DGC_x000a_NC - Subproceso de Operación Logística_x000a_Subdirector de Operativa Policial"/>
    <n v="1"/>
    <x v="0"/>
  </r>
  <r>
    <x v="1"/>
    <x v="1"/>
    <m/>
    <m/>
    <s v="Hallazgo 8. Inconsistencias y error en la motivación de resolución de donación de mercancías&quot;. "/>
    <m/>
    <s v="8. Orden y Lineamientos para la prevención del daño antijuridico, con inidicaiones disciplinarias y legales, para los funcionarios adscritos a la Dirección de Gestión de Policía Fiscal y Aduanera."/>
    <s v="Evitar inconsistencias en el diligenciamiento de las actas de aprehensión y el sobre avalúo de las mercancías aprehendidas que generen mayores costos a la entidad y/o daño antijuridico."/>
    <s v="Comunicación institucional"/>
    <n v="1"/>
    <d v="2017-10-23T00:00:00"/>
    <d v="2017-10-27T00:00:00"/>
    <n v="0.5714285714285714"/>
    <n v="1"/>
    <s v="DGC_x000a_NC - Subproceso de Operación Logística_x000a_Subdirector de Operativa Policial"/>
    <n v="1"/>
    <x v="0"/>
  </r>
  <r>
    <x v="1"/>
    <x v="1"/>
    <m/>
    <m/>
    <s v="Hallazgo 9. Admisión de recursos de reconsideración extemporáneos e Incirrecta motivación de actos administrativos "/>
    <m/>
    <s v="9. Realizar seguimiento de manera trimestral al cumplimiento de lo establecido en el memorando mencionado"/>
    <s v="Garantizar el conocimiento y aplicación del memorando por parte de los Funcionarios a quienes va dirigido."/>
    <s v="Actas de socialización en la que conste reunión para difusión y aplicación del Memorando"/>
    <n v="2"/>
    <d v="2018-01-01T00:00:00"/>
    <d v="2018-07-30T00:00:00"/>
    <n v="30"/>
    <n v="1"/>
    <s v="DGC_x000a_NC - Subproceso de Operación Logística_x000a_Subdirección de Fiscalización Aduanera_x000a_ACTUALIZADO_x000a_30112021"/>
    <n v="1"/>
    <x v="0"/>
  </r>
  <r>
    <x v="1"/>
    <x v="1"/>
    <s v="INSP. 1707022404 _x000a_H 10, 11, 12, 13, 14, 15_x000a__x000a_Valoración de Riesgos en la Disposición y Destrucción de Mercancías Aprehendidas."/>
    <s v="RG2"/>
    <s v="hallazgo 10. Ausencia de trazabilidad y completitud en la información del almacenamiento,custodia y destrucción de las mercancías&quot;. "/>
    <s v="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_x000a__x000a__x000a_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
    <s v="10.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
    <s v="Garantizar la integridad de la información reportada en los documentos, logrando así contar con información real y veraz."/>
    <s v="Informe de autoevaluación aplicado  por Dirección Seccional evaluada. "/>
    <n v="5"/>
    <d v="2018-01-01T00:00:00"/>
    <d v="2018-12-31T00:00:00"/>
    <n v="52"/>
    <n v="1"/>
    <s v="DGC_x000a_NC - Subproceso de Operación Logística _x000a_Dirección de Gestión Corporativa_x000a_Subdirección Logística_x000a__x000a_ACTUALIZADO_x000a_30112021"/>
    <n v="1"/>
    <x v="0"/>
  </r>
  <r>
    <x v="1"/>
    <x v="1"/>
    <m/>
    <m/>
    <m/>
    <m/>
    <s v="11. Realizar control por parte del GIT de comercialización a la conformación de las carpetas de los eventos de disposición de mercancias. Muestra aleatoria."/>
    <s v="Garantizar la integridad de la información reportada en los documentos, logrando así contar con información real y veraz."/>
    <s v="Lista de Chequeo de la revision del evento, sobre la muestra tomada."/>
    <n v="1"/>
    <d v="2017-11-01T00:00:00"/>
    <d v="2018-06-30T00:00:00"/>
    <n v="34.428571428571431"/>
    <n v="1"/>
    <s v="DGC_x000a_DS - Subproceso de Operación Logística _x000a_Direcciones Seccionales a Nivel Nacional _x000a__x000a_ACTUALIZADO_x000a_30112021"/>
    <n v="1"/>
    <x v="0"/>
  </r>
  <r>
    <x v="1"/>
    <x v="1"/>
    <m/>
    <m/>
    <m/>
    <m/>
    <s v="12.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
    <s v="Contar con información consistente real y veraz de las  existencias de mercancias aprehendidas, decomisadas y abandonadas a favor de la Nación."/>
    <s v="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
    <n v="20"/>
    <d v="2018-01-01T00:00:00"/>
    <d v="2018-12-31T00:00:00"/>
    <n v="52"/>
    <n v="1"/>
    <s v="DGC_x000a_DS - Subproceso de Operación Logística _x000a_Direcciones Seccionales a Nivel Nacional _x000a__x000a_ACTUALIZADO_x000a_30112021"/>
    <n v="1"/>
    <x v="0"/>
  </r>
  <r>
    <x v="1"/>
    <x v="1"/>
    <m/>
    <m/>
    <s v="Hallazgo 11. Ausencia de integridad y congruencia en la información,desde el ingreso de la mercancía aprehendida a bodega, hasta el egreso de la misma para su destrucción, que permiten identificar presuntos faltantes por un valor de $ 199.106.806&quot;. "/>
    <m/>
    <s v="13. Realizar visita de acompañamiento a la Dirección Seccional de Impuestos y Aduanas de San Andrés para revision y apoyo en la suscripción del contrato de destrucción y verificación del   recinto de almacenamiento de las mercancías."/>
    <s v="Optimizar el proceso de Administración, control y disposición de las mercancias"/>
    <s v="Informe comisión de la visita programada para los días 19 y 20 de Octubre de 2017."/>
    <n v="1"/>
    <d v="2017-10-20T00:00:00"/>
    <d v="2017-11-20T00:00:00"/>
    <n v="4.4285714285714288"/>
    <n v="1"/>
    <s v="DGC_x000a_NC - Subproceso de Operación Logística _x000a_Dirección de Gestión Corporativa_x000a_Subdirección Logística_x000a__x000a_ACTUALIZADO_x000a_30112021"/>
    <n v="1"/>
    <x v="0"/>
  </r>
  <r>
    <x v="1"/>
    <x v="1"/>
    <m/>
    <m/>
    <m/>
    <m/>
    <s v="14. Suscribir contrato cuyo objeto sea la &quot;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s v="Evitar faltantes, deterioro, perdidas y/o sustitución de la mercancía que tienen como disposición final la modalidad de destrucción."/>
    <s v="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n v="1"/>
    <d v="2017-09-01T00:00:00"/>
    <d v="2017-12-30T00:00:00"/>
    <n v="17.142857142857142"/>
    <n v="1"/>
    <s v="DGC_x000a_DS - Subproceso de Operación Logística _x000a_Direccion Seccional de Impuestos y Aduanas de San Andrés_x000a_División Administrativa y Financiera _x000a__x000a_ACTUALIZADO_x000a_30112021"/>
    <n v="1"/>
    <x v="0"/>
  </r>
  <r>
    <x v="1"/>
    <x v="1"/>
    <m/>
    <m/>
    <m/>
    <m/>
    <s v="15. Reiterar a las Direcciones Seccionales la aplicación de los lineamientos establecidos frente a la ejecución de los contratos para destrucción y sacrificio de animales."/>
    <s v="Lograr que las Direcciones Seccionales den cumplimiento a los lineamientos establecidos. "/>
    <s v="Oficio remitido a las direcciones Seccionales"/>
    <n v="1"/>
    <d v="2017-10-12T00:00:00"/>
    <d v="2017-10-30T00:00:00"/>
    <n v="2.5714285714285716"/>
    <n v="1"/>
    <s v="DGC_x000a_NC - Subproceso de Operación Logística _x000a_Dirección de Gestión Corporativa_x000a_Subdirección Logística_x000a__x000a_ACTUALIZADO_x000a_30112021"/>
    <n v="1"/>
    <x v="0"/>
  </r>
  <r>
    <x v="1"/>
    <x v="1"/>
    <m/>
    <m/>
    <s v="Hallazgo 12. Diferencias físicas entre lo observado y lo registrado en los documentos soporte (DIIAM/DIM/DEM/Reporte de inventario de mercancías/Actas de aprehensión, Actas de inspección física, Actas de custodia). "/>
    <m/>
    <s v="16. Reiterar la importancia de la aplicación de la matriz de riesgos para la supervisión de almacenamiento y custodia de la mercancia"/>
    <s v="Mitigar los riesgos por cambio o pérdida de la mercancia"/>
    <s v="Oficio remitido a las direcciones Seccionales"/>
    <n v="1"/>
    <d v="2017-11-01T00:00:00"/>
    <d v="2017-11-30T00:00:00"/>
    <n v="4.1428571428571432"/>
    <n v="1"/>
    <s v="DGC_x000a_NC - Subproceso de Operación Logística _x000a_Dirección de Gestión Corporativa_x000a_Subdirección Logística_x000a__x000a_ACTUALIZADO_x000a_30112021"/>
    <n v="1"/>
    <x v="0"/>
  </r>
  <r>
    <x v="1"/>
    <x v="1"/>
    <m/>
    <m/>
    <m/>
    <m/>
    <s v="17. Modificación del contrato de Operación Logística, permitiendo  que el almacenamiento del combustible se realice en estaciones de servicios con cargo a este contrato."/>
    <s v="Mitigar los riesgos por cambio o pérdida de la mercancia"/>
    <s v="Modificación contractual  suscrita"/>
    <n v="1"/>
    <d v="2017-09-01T00:00:00"/>
    <d v="2017-10-30T00:00:00"/>
    <n v="8.4285714285714288"/>
    <n v="1"/>
    <s v="DGC_x000a_NC - Subproceso de Operación Logística _x000a_Dirección de Gestión Corporativa_x000a_Subdirección Logística_x000a__x000a_ACTUALIZADO_x000a_30112021"/>
    <n v="1"/>
    <x v="0"/>
  </r>
  <r>
    <x v="1"/>
    <x v="1"/>
    <m/>
    <m/>
    <m/>
    <m/>
    <s v="18.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
    <s v="Garantizar el debido ingreso al aplicativo por los funcionarios que tienen la competencia para hacerlo, realizando la revisión del listado de roles activos correspondiente."/>
    <s v="Solicitud a la Subdirección de Gestión de Tecnología y Telecomunicaciones para  que remita el archivo de roles de SIE "/>
    <n v="1"/>
    <d v="2017-10-13T00:00:00"/>
    <d v="2017-10-31T00:00:00"/>
    <n v="2.5714285714285716"/>
    <n v="1"/>
    <s v="DGC_x000a_NC - Subproceso de Operación Logística _x000a_Dirección de Gestión Corporativa_x000a_Subdirección Logística_x000a__x000a_ACTUALIZADO_x000a_30112021"/>
    <n v="1"/>
    <x v="0"/>
  </r>
  <r>
    <x v="1"/>
    <x v="1"/>
    <m/>
    <m/>
    <s v="Hallazgo 13. El aplicativo ADA se encuentra desactualizado y con vulnerabilidades de seguridad. "/>
    <m/>
    <m/>
    <m/>
    <s v="Archivo de roles de SIE actualizado generado por tecnologia."/>
    <n v="1"/>
    <d v="2017-11-01T00:00:00"/>
    <d v="2017-12-31T00:00:00"/>
    <n v="8.5714285714285712"/>
    <n v="1"/>
    <s v="DGC_x000a_NC - Subproceso Innovación y Tecnología_x000a_Dirección de Gestión de Innovación y Tecnología_x000a_Coordinación para el apoyo a los sistemas de información._x000a__x000a_ACTUALIZADO_x000a_30112021"/>
    <n v="1"/>
    <x v="0"/>
  </r>
  <r>
    <x v="1"/>
    <x v="1"/>
    <m/>
    <m/>
    <m/>
    <m/>
    <s v="19. Realizar los requerimientos detallados del sie ADA"/>
    <s v="Analizar de manera detallada los requerimientos del SIE ADA"/>
    <s v="Documento de requerimientos detallados"/>
    <n v="1"/>
    <d v="2017-10-01T00:00:00"/>
    <d v="2019-12-31T00:00:00"/>
    <n v="117.28571428571429"/>
    <n v="1"/>
    <s v="DGC_x000a_NC - Subproceso Innovación y Tecnología_x000a_Dirección de Gestión de Innovación y Tecnología_x000a_Coordinación para el apoyo a los sistemas de información._x000a__x000a_ACTUALIZADO_x000a_30112021"/>
    <n v="1"/>
    <x v="0"/>
  </r>
  <r>
    <x v="1"/>
    <x v="1"/>
    <m/>
    <m/>
    <m/>
    <m/>
    <s v="20. Realizar un plan de trabajo que contenga las actividades a implementar, de acuerdo a las decisiones tomadas para implementar el SIE ya sean: (Compra, elaboración, contratación). Sujetas a la implementación del plan de modernización tecnológica de la DIAN._x000a_"/>
    <s v="Analizar la forma de implementación el SIE de ADA, con la elaboración de un plan de trabajo para su implantación en la Entidad."/>
    <s v="Cronograma de trabajo de implentación de acuerdo al análisis realizado para la construcción del SIE"/>
    <n v="1"/>
    <d v="2020-07-01T00:00:00"/>
    <d v="2020-12-30T00:00:00"/>
    <n v="26"/>
    <n v="1"/>
    <s v="DGC_x000a_NC - Subproceso Innovación y Tecnología_x000a_Dirección de Gestión de Innovación y Tecnología_x000a_Coordinación para el apoyo a los sistemas de información._x000a__x000a_ACTUALIZADO_x000a_30112021"/>
    <n v="1"/>
    <x v="0"/>
  </r>
  <r>
    <x v="1"/>
    <x v="1"/>
    <m/>
    <m/>
    <m/>
    <m/>
    <s v="21. Adelantar el proceso de contratación de la solución tecnológica."/>
    <s v="Realizar el proceso de_x000a_contratación de acuerdo_x000a_con sus etapas"/>
    <s v="Contrato Firmado "/>
    <n v="1"/>
    <d v="2025-10-01T00:00:00"/>
    <d v="2025-11-30T00:00:00"/>
    <n v="8.5714285714285712"/>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1"/>
    <x v="1"/>
    <m/>
    <m/>
    <m/>
    <m/>
    <s v="22. Definir un plan de trabajo de desarrollo de la solución tecnológica "/>
    <s v="Definir  el plan de_x000a_trabajo de la solución_x000a_tecnológica"/>
    <s v="Plan de trabajo "/>
    <n v="1"/>
    <d v="2025-12-01T00:00:00"/>
    <d v="2026-02-28T00:00:00"/>
    <n v="12.714285714285714"/>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1"/>
    <x v="1"/>
    <m/>
    <m/>
    <m/>
    <m/>
    <s v="23. Iniciar el desarrollo de la solución tecnológica."/>
    <s v="Desarrollo de la solución tecnológica"/>
    <s v="Informes de seguimiento/actas de reunión"/>
    <n v="5"/>
    <d v="2026-04-01T00:00:00"/>
    <d v="2027-06-30T00:00:00"/>
    <n v="65"/>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1"/>
    <x v="1"/>
    <m/>
    <m/>
    <m/>
    <m/>
    <s v="24. Poner en producción la solución tecnológica_x000a_tecnológica"/>
    <s v="Definir la puesta producción de la  solución tecnoloógica "/>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1"/>
    <x v="1"/>
    <m/>
    <m/>
    <s v="Hallazgo 14. Incumplimiento a las politicas de seguridad de la información en el uso personal e instransferible de las cuentas de usuario y el uso de medios removibles&quot;. "/>
    <m/>
    <s v="25. “Socializar a las Direcciones Seccionales y al Área, los Procedimientos e Instructivos de la Subdirección Logística sobre Control de Inventario de Mercancías ADA y Bienes, Deposición de Mercancías ADA y Bienes Adjudicados a la Nación y Emisión Concepto Técnico de Viabilidad de Adjudicación de Bienes”."/>
    <s v="Mejorar la gestión, disminuir materialización de riesgos, a partir de la expedición de actos administrativos ajustados a derecho, que no se den sobrecostos. "/>
    <s v="Acta de asistencia a las reuniones de socialización "/>
    <n v="40"/>
    <d v="2023-05-01T00:00:00"/>
    <d v="2023-09-30T00:00:00"/>
    <n v="21.714285714285715"/>
    <n v="1"/>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1"/>
    <x v="0"/>
  </r>
  <r>
    <x v="1"/>
    <x v="1"/>
    <m/>
    <m/>
    <m/>
    <m/>
    <s v="26. “Retroalimentar sobre la utilización de las plantillas existentes para la elaboración de actos administrativos del Área, con el fin de minimizar que se incurra en la generación de actos inexactos que no se encuentren ajustados a derecho”.  "/>
    <s v="Mejorar la gestión, disminuir materialización de riesgos, a partir de la expedición de actos administrativos ajustados a derecho, que no se den sobrecostos. "/>
    <s v="Acta de asistencia a las reuniones de socialización "/>
    <n v="40"/>
    <d v="2023-05-01T00:00:00"/>
    <d v="2023-09-30T00:00:00"/>
    <n v="21.714285714285715"/>
    <n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n v="1"/>
    <x v="0"/>
  </r>
  <r>
    <x v="1"/>
    <x v="1"/>
    <m/>
    <m/>
    <s v="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
    <m/>
    <s v="27. Retroalimentar a las Direcciones Seccionales la obligación que les asiste como Supervisores Técnicos del Contrato de destrucción, lo señalado en el numeral 4.3.14 “Verificación de la Mercancía y Ejecución de la Destrucción.”"/>
    <s v="Mejorar la gestión, disminuir materialización de riesgos, a partir de la expedición de actos administrativos ajustados a derecho, que no se den sobrecostos. "/>
    <s v="Correo u oficio con lineamientos respecto del tema."/>
    <n v="1"/>
    <d v="2023-05-01T00:00:00"/>
    <d v="2023-09-30T00:00:00"/>
    <n v="21.714285714285715"/>
    <n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n v="1"/>
    <x v="0"/>
  </r>
  <r>
    <x v="1"/>
    <x v="1"/>
    <m/>
    <m/>
    <m/>
    <m/>
    <s v="28. Verificar la instalación del “Antivirus Symantec End point Protection”. Nivel Nacional"/>
    <s v="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
    <s v="Informe de verificación permanente."/>
    <n v="3"/>
    <d v="2017-10-01T00:00:00"/>
    <d v="2018-10-01T00:00:00"/>
    <n v="52.142857142857146"/>
    <n v="1"/>
    <s v="DGC_x000a_NC - Subproceso Innovación y Tecnología_x000a_Subdirección de Gestión de Tecnología de Información y Telecomunicaciones_x000a_Coordinación de Soporte Técnico al Usuario_x000a__x000a_ACTUALIZADO_x000a_30112021"/>
    <n v="1"/>
    <x v="0"/>
  </r>
  <r>
    <x v="1"/>
    <x v="1"/>
    <m/>
    <m/>
    <m/>
    <m/>
    <s v="29. Analizar y actualizar el Reporte Mensual de Gestión de Roles Informáticos  Activos, con el fin de "/>
    <s v="tener la completitud de la información.  (Totalidad de los Roles Informáticos Activos  de los Usuarios por cada Sistema de Información vigente de la DIAN)."/>
    <s v="Generación del Reporte de Roles Informáticos  Activos de los Usuarios en la totalidad de los Sistemas de  información."/>
    <n v="1"/>
    <d v="2017-08-01T00:00:00"/>
    <d v="2017-12-31T00:00:00"/>
    <n v="21.714285714285715"/>
    <n v="1"/>
    <s v="DGC_x000a_NC - Subproceso Innovación y Proyectos_x000a_Dirección de Gestión de Innovación y Tecnología_x000a_Coordinación para el apoyo a los sistemas de información._x000a__x000a_ACTUALIZADO_x000a_30112021"/>
    <n v="1"/>
    <x v="0"/>
  </r>
  <r>
    <x v="1"/>
    <x v="1"/>
    <m/>
    <m/>
    <m/>
    <m/>
    <s v="30. Analizar el procedimiento de gestión de Roles y realizar cambios en caso requerido."/>
    <s v="Verificar la efectividad del procedimmiento de gestión de roles, para así proceder a hacer ajustes."/>
    <s v="Procedimiento ajustado"/>
    <n v="1"/>
    <d v="2017-09-01T00:00:00"/>
    <d v="2018-09-01T00:00:00"/>
    <n v="52.142857142857146"/>
    <n v="1"/>
    <s v="DGC_x000a_NC - Subproceso Innovación y Proyectos_x000a_Dirección de Gestión de Innovación y Tecnología_x000a__x000a_ACTUALIZADO_x000a_30112021"/>
    <n v="1"/>
    <x v="0"/>
  </r>
  <r>
    <x v="1"/>
    <x v="1"/>
    <m/>
    <m/>
    <m/>
    <m/>
    <s v="31. Monitoreo mediante autoevaluación virtual por parte de la Subdirección de Gestión de Representación Externa a las denuncias interpuestas  por pérdida de mercancías en las Direcciónes Seccionales con recinto propio.  "/>
    <s v="Monitorear el estado de las denuncias interpuestas en Direcciónes Seccionales con recinto propio.  "/>
    <s v="Informe semestral del estado real en que se encuentra las respectivas denuncias"/>
    <n v="1"/>
    <d v="2018-01-01T00:00:00"/>
    <d v="2018-12-31T00:00:00"/>
    <n v="52"/>
    <n v="1"/>
    <s v="DGC_x000a_NC - Subproceso de Operación Logística_x000a_Subdirección de Representación Externa_x000a__x000a_ACTUALIZADO_x000a_30112021"/>
    <n v="1"/>
    <x v="0"/>
  </r>
  <r>
    <x v="1"/>
    <x v="1"/>
    <m/>
    <m/>
    <m/>
    <m/>
    <s v="32. Desarrollar una campaña permanente respecto del uso de las políticas de seguridad de la información."/>
    <s v="evitar incumlimiento de las politicas de seguridad de la información"/>
    <s v="evidencia del desarrollo de la campaña"/>
    <n v="6"/>
    <d v="2017-10-01T00:00:00"/>
    <d v="2018-10-01T00:00:00"/>
    <n v="52.142857142857146"/>
    <n v="1"/>
    <s v="DGC_x000a_NC - Subproceso  Innovacion y Tecnologia_x000a_Oficina de seguridad de la Información _x000a__x000a_ACTUALIZADO_x000a_30112021"/>
    <n v="1"/>
    <x v="0"/>
  </r>
  <r>
    <x v="1"/>
    <x v="1"/>
    <m/>
    <m/>
    <m/>
    <m/>
    <s v="33. Tomar medidas necesarias para garantizar el adecuado almacenamiento de combustible"/>
    <s v="Mitigar los riesgos por cambio o pérdida de la mercancia"/>
    <s v="Realizar acercamientos con ecopetrol, las fuerzas militares y entidades públicas para apoyo de almacenamiento de combustibles teniendo en cuenta la normatividad vigente( oficios, correos, actas de reunión)."/>
    <n v="1"/>
    <d v="2018-09-01T00:00:00"/>
    <d v="2019-12-31T00:00:00"/>
    <n v="69.428571428571431"/>
    <n v="1"/>
    <s v="DGC_x000a_NC - Subproceso de Operación Logística _x000a_Dirección de Gestión Corporativa_x000a_Subdirección Logística_x000a__x000a_ACTUALIZADO_x000a_30112021"/>
    <n v="1"/>
    <x v="0"/>
  </r>
  <r>
    <x v="1"/>
    <x v="1"/>
    <s v="INSP. 1707022404 _x000a_H 16_x000a__x000a_Valoración de Riesgos en la Disposición y Destrucción de Mercancías Aprehendidas."/>
    <s v="RG3"/>
    <s v="Hallazgo No.16. Ineficiencia en las actividades relacionadas con la definición de la situación jurídica y disposición final de la mercancía&quot;."/>
    <s v="ID del Riesgo de Gestión  : Deterioro, pérdida de la mercancia y sobrecostos por pago de bodegajes_x000a__x000a__x000a_ID del Riesgo de Corrupción RFC 3. Sobrecostos por pago de bodegaje y/o almacenamiento "/>
    <s v="34. Gestionar la disposición de las mercancias con situación jurÍdica definida a favor de la Nación,  existentes a septiembre 30 de 2017 en la Dirección Seccional de Impuestos y Aduanas de Riohacha."/>
    <s v="Disminuir inventarios de mercancias que redundan en los costos de almacenamiento"/>
    <s v="Valor de la mercancia egresada"/>
    <n v="6432363831"/>
    <d v="2017-11-01T00:00:00"/>
    <d v="2021-04-30T00:00:00"/>
    <n v="182.28571428571428"/>
    <n v="1"/>
    <s v="DGC_x000a_DS - Subproceso de Operación Logística _x000a_Dirección Seccional de Impuestos y Aduanas de Riohacha_x000a_Division Administrativa y Financiera_x000a__x000a_ACTUALIZADO_x000a_30112021"/>
    <n v="1"/>
    <x v="0"/>
  </r>
  <r>
    <x v="1"/>
    <x v="1"/>
    <m/>
    <m/>
    <m/>
    <m/>
    <s v="35. Gestionar la disposición de las mercancias con situación jurÍdica definida a favor de la Nación, existentes a septiembre 30 de 2017 en la Dirección Seccional de Impuestos y Aduanas de San Andrés."/>
    <s v="Disminuir inventarios de mercancias que redundan en los costos de almacenamiento"/>
    <s v="Valor de la mercancia egresada"/>
    <n v="43631471"/>
    <d v="2017-11-01T00:00:00"/>
    <d v="2018-11-30T00:00:00"/>
    <n v="56.285714285714285"/>
    <n v="1"/>
    <s v="DGC_x000a_DS - Subproceso de Operación Logística _x000a_Dirección Seccional de Impuestos y Aduanas de San Andrés_x000a_Division Administrativa y Financiera_x000a__x000a_ACTUALIZADO_x000a_30112021"/>
    <n v="1"/>
    <x v="0"/>
  </r>
  <r>
    <x v="1"/>
    <x v="1"/>
    <m/>
    <m/>
    <m/>
    <m/>
    <s v="36. Gestionar la disposición de las mercancías con situación jurídica definida a favor de la Nación, existentes a septiembre a 30 de 2017 en la Dirección Seccional de Aduanas de Cartagena."/>
    <s v="Disminuir inventarios de mercancias que redundan en los costos de almacenamiento"/>
    <s v="Valor de la mercancia egresada"/>
    <n v="11623780528.950001"/>
    <d v="2017-11-01T00:00:00"/>
    <d v="2024-12-31T00:00:00"/>
    <n v="373.85714285714283"/>
    <n v="1"/>
    <s v="DGC_x000a_DS - Subproceso de Operación Logística _x000a_Dirección Seccional de Aduanas de Cartagena_x000a_Jefe de la División Administrativa y Financiera_x000a_GIT de Operación Logística_x000a__x000a_ACTUALIZADO_x000a_30112021"/>
    <n v="1"/>
    <x v="0"/>
  </r>
  <r>
    <x v="1"/>
    <x v="1"/>
    <m/>
    <m/>
    <m/>
    <m/>
    <s v="37. Gestionar la disposición de las mercancias con situación jurÍdica definida a favor de la Nación, existentes  a septiembre a 30 de 2017  en la Dirección Seccional de Impuestos y Aduanas de Arauca."/>
    <s v="Disminuir inventarios de mercancias que redundan en los costos de almacenamiento"/>
    <s v="Valor de la mercancia egresada"/>
    <n v="1251159219"/>
    <d v="2017-11-01T00:00:00"/>
    <d v="2025-04-30T00:00:00"/>
    <n v="391"/>
    <n v="1"/>
    <s v="DGC_x000a_DS - Subproceso de Operación Logística _x000a_Dirección Seccional de Impuestos y Aduanas de Arauca_x000a_División Administrativa y Financiera_x000a__x000a_ACTUALIZADO_x000a_30112021"/>
    <n v="1"/>
    <x v="0"/>
  </r>
  <r>
    <x v="1"/>
    <x v="1"/>
    <m/>
    <m/>
    <m/>
    <m/>
    <s v="38. Realizar informe de diagnóstico integral de la gestión de  las Direcciones Seccionales y remitirlo a las Direcciones Seccionales por parte de la Subdirección de Gestión Comercial._x000a_"/>
    <s v="Dar a conocer a las Direcciones Seccionales el análisis de la gestión para impulsar el avance de la misma."/>
    <s v="Informe diagnóstico integral  de gestión."/>
    <n v="42"/>
    <d v="2017-08-01T00:00:00"/>
    <d v="2017-12-31T00:00:00"/>
    <n v="21.714285714285715"/>
    <n v="1"/>
    <s v="DGC_x000a_NC - Subproceso de Operación Logística _x000a_Dirección de Gestión Corporativa_x000a_Subdirección Logística_x000a__x000a_ACTUALIZADO_x000a_30112021"/>
    <n v="1"/>
    <x v="0"/>
  </r>
  <r>
    <x v="1"/>
    <x v="1"/>
    <m/>
    <m/>
    <m/>
    <m/>
    <s v="39. Realizar seguimiento al avance de la gestión de  las Direcciones Seccionales en visitas de acompañamiento y seguimiento por parte de la Subdirección de Gestión Comercial._x000a_"/>
    <s v="Lograr que las Direcciones seccionales den cumplimiento a las metas establecidas."/>
    <s v="Informes de seguimiento "/>
    <n v="42"/>
    <d v="2017-08-01T00:00:00"/>
    <d v="2018-06-30T00:00:00"/>
    <n v="47.571428571428569"/>
    <n v="1"/>
    <s v="DGC_x000a_NC - Subproceso de Operación Logística _x000a_Dirección de Gestión Corporativa_x000a_Subdirección Logística_x000a__x000a_ACTUALIZADO_x000a_30112021"/>
    <n v="1"/>
    <x v="0"/>
  </r>
  <r>
    <x v="1"/>
    <x v="1"/>
    <m/>
    <m/>
    <m/>
    <m/>
    <s v="40. Controlar los inventarios de mercancías sin situación jurídica definida que cuenta con más de un año de almacenamiento,de acuerdo a la información remitida por la Subdirección de Gestión Comercial."/>
    <s v="Contar con información consistente, real y veraz de la situación juridica de las mrcancias que permita la  disposicion de las mismas."/>
    <s v="Reporte de situación juridica registrada en el sistema o documentos que acrediten la gestión realizada por comercial y la respuesta recibida."/>
    <n v="1"/>
    <d v="2018-01-01T00:00:00"/>
    <d v="2018-12-31T00:00:00"/>
    <n v="52"/>
    <n v="1"/>
    <s v="DGC_x000a_DS - Subproceso de Operación Logística_x000a_Direcciones Seccionales a nivel nacional _x000a__x000a_ACTUALIZADO_x000a_30112021"/>
    <n v="1"/>
    <x v="0"/>
  </r>
  <r>
    <x v="1"/>
    <x v="1"/>
    <s v="INSP. 1707022436_x000a_H1_x000a__x000a_Eficacia de la notificación en los mandamientos de pago_x000a_"/>
    <s v="RG1"/>
    <s v="No se especifica Hallazgo_x000a__x000a_RFC: Acción u omisión para demorar la notificación del mandamiento de pago"/>
    <s v="RG 1. Acción u omisión para demorar la notificación del mandamiento de pago_x000a__x000a_ID del Riesgo de Corrupción: N/A"/>
    <s v="1. Generar una capacitación sobre el procedimiento PR-ADF-0159 e Instructivos IN-ADF-0025 e instructivo  IN-ADF-0033, previa actualización. "/>
    <s v="Reflejar la información real del procedimiento realizado,  donde se relacione la fecha de notificación capturada y no la fecha de introducción al correo"/>
    <s v="FT-GH-1722 Registro Capacitación Interna"/>
    <n v="1"/>
    <d v="2021-09-15T00:00:00"/>
    <d v="2021-12-31T00:00:00"/>
    <n v="15.285714285714286"/>
    <n v="1"/>
    <s v="DGC_x000a_NC - Subproceso de Recursos Administrativos_x000a_Coordinación de Correspondencia y Notificaciones_x000a__x000a_ACTUALIZADO_x000a_30112021"/>
    <n v="1"/>
    <x v="0"/>
  </r>
  <r>
    <x v="1"/>
    <x v="1"/>
    <m/>
    <m/>
    <m/>
    <m/>
    <s v="2.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_x000a_"/>
    <s v="Verificar que se relacione la fecha de notificación capturada y no la fecha de introducción al correo"/>
    <s v="Informe Gerencial firmado por los responsables, en donde se describa la verificación realizada y los controles aplicados"/>
    <n v="3"/>
    <d v="2021-10-01T00:00:00"/>
    <d v="2022-10-31T00:00:00"/>
    <n v="56.428571428571431"/>
    <n v="1"/>
    <s v="DGC_x000a_NC - Subproceso de Recursos Administrativos_x000a_Coordinación de Correspondencia y Notificaciones_x000a__x000a_ACTUALIZADO_x000a_30112021"/>
    <n v="1"/>
    <x v="0"/>
  </r>
  <r>
    <x v="1"/>
    <x v="1"/>
    <m/>
    <m/>
    <m/>
    <m/>
    <s v="3. Definir la estrategia de digitalización"/>
    <s v="Estrategia de digitalización de los sistemas de información, se pone en marcha el plan de_x000a_modernización de la DIAN.)"/>
    <s v="Documento de estrategia."/>
    <n v="1"/>
    <d v="2023-11-01T00:00:00"/>
    <d v="2024-07-31T00:00:00"/>
    <n v="39"/>
    <n v="1"/>
    <s v="DGC_x000a_NC - Subproceso Innovación y Tecnología _x000a_Dirección de Gestión de Innovación y Tecnología_x000a__x000a_ACTUALIZADO_x000a_30112021"/>
    <n v="1"/>
    <x v="0"/>
  </r>
  <r>
    <x v="1"/>
    <x v="1"/>
    <m/>
    <m/>
    <m/>
    <m/>
    <s v="4. Iniciar el proyecto con la definición de  los requerimientos funcionales"/>
    <s v="Definir los requerimientos funcionales"/>
    <s v="Documento de requerimientos funcionales V1"/>
    <n v="1"/>
    <d v="2024-02-01T00:00:00"/>
    <d v="2025-03-31T00:00:00"/>
    <n v="60.571428571428569"/>
    <n v="1"/>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5. Definir los requerimientos no funcionales "/>
    <s v="Definir los requerimientos no funcionales "/>
    <s v="Documento de requerimientos no funcionales V1"/>
    <n v="1"/>
    <d v="2024-02-01T00:00:00"/>
    <d v="2025-03-31T00:00:00"/>
    <n v="60.571428571428569"/>
    <n v="1"/>
    <s v="DGC_x000a_NC - Subproceso Innovacion y Tecnologia_x000a_Direccion de Gestion de Innovacion y Tecnologia_x000a_Subdireccion de Innovacion y Proyectos_x000a_Subdireccion de Soluciones y Desarrollo_x000a__x000a_"/>
    <n v="1"/>
    <x v="0"/>
  </r>
  <r>
    <x v="1"/>
    <x v="1"/>
    <m/>
    <m/>
    <m/>
    <m/>
    <s v="6. Iniciar el proceso de contratación "/>
    <s v="Validar o aceptar el proceso de contratación"/>
    <s v="Documento de validación o aceptación del proceso de contratación"/>
    <n v="1"/>
    <d v="2023-11-01T00:00:00"/>
    <d v="2025-03-31T00:00:00"/>
    <n v="73.714285714285708"/>
    <n v="1"/>
    <s v="DGC_x000a_NC - Subproceso Innovacion y Tecnologia_x000a_Direccion de Gestion de Innovacion y Tecnologia_x000a_Subdireccion de Innovacion y Proyectos_x000a_Subdireccion de Soluciones y Desarrollo_x000a__x000a_"/>
    <n v="1"/>
    <x v="0"/>
  </r>
  <r>
    <x v="1"/>
    <x v="1"/>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8. Definir un plan de trabajo de desarrollo de la solución tecnológica "/>
    <s v="Definir un plan de trabajo de desarrollo de la solución tecnológica "/>
    <s v="Plan de trabajo V1"/>
    <n v="1"/>
    <d v="2023-11-01T00:00:00"/>
    <d v="2025-03-31T00:00:00"/>
    <n v="73.714285714285708"/>
    <n v="1"/>
    <s v="DGC_x000a_NC - Subproceso Innovacion y Tecnologia_x000a_Direccion de Gestion de Innovacion y Tecnologia_x000a_Subdireccion de Innovacion y Proyectos_x000a_Subdireccion de Soluciones y Desarrollo_x000a__x000a_"/>
    <n v="1"/>
    <x v="0"/>
  </r>
  <r>
    <x v="1"/>
    <x v="1"/>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C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1"/>
    <m/>
    <m/>
    <m/>
    <m/>
    <s v="10. Iniciar el desarrollo de la solución tecnológica."/>
    <s v="Desarrollo de la solución"/>
    <s v="Informes de seguimiento"/>
    <n v="7"/>
    <d v="2026-01-02T00:00:00"/>
    <d v="2027-09-30T00:00:00"/>
    <n v="90.857142857142861"/>
    <n v="0"/>
    <s v="DGC_x000a_NC - Subproceso Innovación y Tecnología _x000a_Dirección de Gestión de Innovación y Tecnología_x000a__x000a_ACTUALIZADO_x000a_30112021"/>
    <n v="0"/>
    <x v="1"/>
  </r>
  <r>
    <x v="1"/>
    <x v="1"/>
    <m/>
    <m/>
    <m/>
    <m/>
    <s v="11. Iniciar la implementación de la solución tecnológica"/>
    <s v="Pruebas y evaluación funcional"/>
    <s v=" (01) Un  formato de Aceptación de Pruebas funcionales y salida a producción - FT-IIT-1851."/>
    <n v="1"/>
    <d v="2026-01-02T00:00:00"/>
    <d v="2027-09-30T00:00:00"/>
    <n v="90.857142857142861"/>
    <n v="0"/>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1"/>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C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1"/>
    <m/>
    <m/>
    <m/>
    <m/>
    <s v="13. Generar capacitación  sobre el procedimiento  PR-ADF-0159, dirigido a las áreas productoras de actos administrativos, donde se socialice los términos de entrega de los actos administrativos y los términos para dar inicio a la notificación, comunicación y/o publicación"/>
    <s v="Sensibilizar a los servidores públicos  sobre los términos establecidos en la normatividad vigente de tal forma que  se de cumplimiento de los mismos"/>
    <s v="FT-GH-1722 Registro Capacitación Interna"/>
    <n v="1"/>
    <d v="2021-09-15T00:00:00"/>
    <d v="2021-12-31T00:00:00"/>
    <n v="15.285714285714286"/>
    <n v="1"/>
    <s v="DGC_x000a_NC - Subproceso de Recursos Administrativos_x000a_Subdirección Administrativa_x000a_Coordinación de Correspondencia y Notificaciones_x000a__x000a_ACTUALIZADO_x000a_30112021"/>
    <n v="1"/>
    <x v="0"/>
  </r>
  <r>
    <x v="1"/>
    <x v="1"/>
    <m/>
    <m/>
    <m/>
    <m/>
    <s v="14.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
    <s v="Verificar que los actos administrativos para notificación, sean entregados de forma oportuna, de conformidad con lo establecido en el procedimiento PR-FI-0159"/>
    <s v="Informe Gerencial firmado por los responsables, en donde se describa la verificación realizada y los controles aplicados"/>
    <n v="3"/>
    <d v="2021-10-01T00:00:00"/>
    <d v="2022-10-31T00:00:00"/>
    <n v="56.428571428571431"/>
    <n v="1"/>
    <s v="DGC_x000a_NC - Subproceso de Recursos Administrativos_x000a_Subdirección Administrativa_x000a_Coordinación de Correspondencia y Notificaciones_x000a__x000a_ACTUALIZADO_x000a_30112021"/>
    <n v="1"/>
    <x v="0"/>
  </r>
  <r>
    <x v="1"/>
    <x v="1"/>
    <m/>
    <m/>
    <m/>
    <m/>
    <s v="15. 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
    <s v="Evidenciar los actos administrativos pendientes  y  culminar el trámite de notificación, comunicación y/o  publicación  en el Aplicativo Notificar."/>
    <s v="Informe Gerencial firmado por los responsables, en donde se describa la verificación realizada y los controles aplicados. Adjuntando las evidencias respectivas."/>
    <n v="6"/>
    <d v="2021-10-01T00:00:00"/>
    <d v="2022-03-31T00:00:00"/>
    <n v="25.857142857142858"/>
    <n v="1"/>
    <s v="DGC_x000a_NC - Subproceso de Recursos Administrativos_x000a_Subdirección Administrativa_x000a_Coordinación de Correspondencia y Notificaciones_x000a__x000a_ACTUALIZADO_x000a_30112021"/>
    <n v="1"/>
    <x v="0"/>
  </r>
  <r>
    <x v="1"/>
    <x v="1"/>
    <m/>
    <m/>
    <m/>
    <m/>
    <s v="16. 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
    <s v="Efectuar seguimiento y control a la entrega y estado de notificación de los mandamientos de pago."/>
    <s v="Documento publicado"/>
    <n v="1"/>
    <d v="2021-10-01T00:00:00"/>
    <d v="2022-06-30T00:00:00"/>
    <n v="38.857142857142854"/>
    <n v="1"/>
    <s v="DGC_x000a_NC - Subproceso  Recaudo-Devoluciones_x000a_Subdirección Cobranzas_x000a_Coordinación  de Cobranzas_x000a__x000a_ACTUALIZADO_x000a_30112021"/>
    <n v="1"/>
    <x v="0"/>
  </r>
  <r>
    <x v="1"/>
    <x v="1"/>
    <m/>
    <m/>
    <m/>
    <m/>
    <s v="17. Generar una capacitación sobre el uso de formas de captura y consulta del Aplicativo Notificar, que permiten agilizar la captura y entrega de los actos administrativos, de forma oportuna. (áreas productoras de actos administrativos)."/>
    <s v="Reforzar el conocimiento sobre las funciones de los diferentes roles y cargue de información masiva   al Aplicativo notificar  desde el aplicativo SIPAC, para evitar dilación de los términos de notificación."/>
    <s v="FT-GH-1722 Registro Capacitación Interna"/>
    <n v="1"/>
    <d v="2021-09-15T00:00:00"/>
    <d v="2021-12-31T00:00:00"/>
    <n v="15.285714285714286"/>
    <n v="1"/>
    <s v="DGC_x000a_NC - Subproceso de Recursos Administrativos_x000a_Coordinación de Correspondencia y Notificaciones_x000a__x000a_ACTUALIZADO_x000a_30112021"/>
    <n v="1"/>
    <x v="0"/>
  </r>
  <r>
    <x v="1"/>
    <x v="1"/>
    <m/>
    <m/>
    <m/>
    <m/>
    <s v="18. Generar una capacitación sobre el uso de los diferentes roles del Aplicativo Notificar, dirigido a las áreas de documentación o quien hace sus veces."/>
    <s v="Reforzar el conocimiento sobre las funciones de los diferentes roles y cargue de información masiva   al Aplicativo notificar  desde el aplicativo SIPAC, para evitar dilación de los términos de notificación."/>
    <s v="FT-GH-1722 Registro Capacitación Interna"/>
    <n v="1"/>
    <d v="2021-09-15T00:00:00"/>
    <d v="2021-12-31T00:00:00"/>
    <n v="15.285714285714286"/>
    <n v="1"/>
    <s v="DGC_x000a_NC - Subproceso de Recursos Administrativos_x000a_Coordinación de Correspondencia y Notificaciones_x000a__x000a_ACTUALIZADO_x000a_30112021"/>
    <n v="1"/>
    <x v="0"/>
  </r>
  <r>
    <x v="5"/>
    <x v="1"/>
    <s v="INSP. 1707022425_x000a_ H 1, 2, 3, 4"/>
    <s v="RG1"/>
    <s v="ID del hallazgo I. Falta de trazabilidad y control en la ejecución de las actividades propias del procedimiento PR-ITT-0374 “Contingencia por la no disponibilidad de los sistemas de información” (versión 1 vigente desde el 23/02/2017).             "/>
    <s v="ID del Riesgo de Gestión  :  RG 1.Subjetividad en la toma de decisiones para declarar la contingencia por indisponibilidad de los servicios informáticos de la DIAN"/>
    <s v="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
    <s v="Actualizar el procedimiento PR-IT-0374 Contingencia por la no disponibilidad de los sistemas de información"/>
    <s v="Procedimiento actualizado "/>
    <n v="1"/>
    <d v="2021-09-01T00:00:00"/>
    <d v="2021-11-30T00:00:00"/>
    <n v="12.857142857142858"/>
    <n v="1"/>
    <s v="DGEA_x000a_NC - Subproceso de Innovación y Tecnologia _x000a_Dirección de Gestión Innovación y Tecnologia _x000a_Subdirección de Soluciones y Desarrollo _x000a_Subdirección de Infraestructura Tecnologica y Operaciones_x000a__x000a_ACTUALIZACIÓN_x000a_30112021"/>
    <n v="1"/>
    <x v="0"/>
  </r>
  <r>
    <x v="5"/>
    <x v="1"/>
    <m/>
    <m/>
    <m/>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0"/>
  </r>
  <r>
    <x v="5"/>
    <x v="1"/>
    <m/>
    <m/>
    <m/>
    <m/>
    <s v="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
    <s v="Definir programación de actividades para la elaboración del Plan de continuidad del negocio "/>
    <s v="Plan de trabajo para la elaboración del Plan de Continuidad del Negocio"/>
    <n v="1"/>
    <d v="2021-12-01T00:00:00"/>
    <d v="2022-05-31T00:00:00"/>
    <n v="25.857142857142858"/>
    <n v="1"/>
    <s v="DGEA_x000a_NC - Subproceso Administración Sistema de Gestión _x000a_Subdirección de Procesos_x000a__x000a_ACTUALIZACIÓN_x000a_30112021"/>
    <n v="1"/>
    <x v="0"/>
  </r>
  <r>
    <x v="5"/>
    <x v="1"/>
    <m/>
    <m/>
    <s v="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
    <m/>
    <m/>
    <s v="Elaborar Plan de continuidad del negocio"/>
    <s v="Definición del Plan de Continuidad del Negocio"/>
    <n v="1"/>
    <d v="2022-06-01T00:00:00"/>
    <d v="2023-12-29T00:00:00"/>
    <n v="82.285714285714292"/>
    <n v="1"/>
    <s v="DGEA_x000a_NC - Subproceso Administración Sistema de Gestión _x000a_Subdirección de Procesos_x000a__x000a_ACTUALIZACIÓN_x000a_30112021"/>
    <n v="1"/>
    <x v="0"/>
  </r>
  <r>
    <x v="5"/>
    <x v="1"/>
    <m/>
    <m/>
    <m/>
    <m/>
    <s v="Formular un Análisis de Impacto del Negocio BIA que pueda ser utilizado como una de las fases iniciales para el desarrollo posterior de un Plan de Recuperación y en consecuencia un Plan de Continuidad del Negocio para la DIAN."/>
    <s v="Seguimiento trimestral a la programación de actividades definidas"/>
    <s v="Informes de seguimiento"/>
    <n v="6"/>
    <d v="2022-09-01T00:00:00"/>
    <d v="2023-12-29T00:00:00"/>
    <n v="69.142857142857139"/>
    <n v="1"/>
    <s v="DGEA_x000a_NC - Subproceso Administración Sistema de Gestión _x000a_Subdirección de Procesos_x000a__x000a_ACTUALIZACIÓN_x000a_30112021"/>
    <n v="1"/>
    <x v="0"/>
  </r>
  <r>
    <x v="5"/>
    <x v="1"/>
    <m/>
    <m/>
    <m/>
    <m/>
    <s v="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
    <s v="Actualizar el procedimiento PR-IT-0374 Contingencia por la no disponibilidad de los sistemas de información"/>
    <s v="Procedimiento actualizado "/>
    <n v="1"/>
    <d v="2021-09-01T00:00:00"/>
    <d v="2021-11-30T00:00:00"/>
    <n v="12.857142857142858"/>
    <n v="1"/>
    <s v="DGEA_x000a_NC - Subproceso Innovación y Tecnología _x000a_Subdirección de Innovación y Proyectos_x000a_Subdirección de infraestructura Tecnológica y de Operaciones _x000a__x000a_ACTUALIZACIÓN_x000a_30112021"/>
    <n v="1"/>
    <x v="0"/>
  </r>
  <r>
    <x v="5"/>
    <x v="1"/>
    <m/>
    <m/>
    <s v="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0"/>
  </r>
  <r>
    <x v="5"/>
    <x v="1"/>
    <m/>
    <m/>
    <m/>
    <m/>
    <s v="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
    <s v="Actualizar el procedimiento PR-IT-0374 Contingencia por la no disponibilidad de los sistemas de información"/>
    <s v="Procedimiento actualizado "/>
    <n v="1"/>
    <d v="2021-09-01T00:00:00"/>
    <d v="2021-11-30T00:00:00"/>
    <n v="12.857142857142858"/>
    <n v="1"/>
    <s v="DGEA_x000a_NC - Subproceso Innovación y Tecnología _x000a_Subdirección de Innovación y Proyectos_x000a_Subdirección de infraestructura Tecnológica y de Operaciones _x000a__x000a_ACTUALIZACIÓN_x000a_30112021"/>
    <n v="1"/>
    <x v="0"/>
  </r>
  <r>
    <x v="5"/>
    <x v="1"/>
    <m/>
    <m/>
    <m/>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0"/>
  </r>
  <r>
    <x v="5"/>
    <x v="1"/>
    <m/>
    <m/>
    <s v="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
    <m/>
    <s v="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
    <s v="Actualizar la Resolución 231 de 2014 "/>
    <s v="Resolución actualizada "/>
    <n v="1"/>
    <d v="2021-09-01T00:00:00"/>
    <d v="2022-03-31T00:00:00"/>
    <n v="30.142857142857142"/>
    <n v="1"/>
    <s v="DGEA_x000a_NC - Subproceso Innovación y Tecnología_x000a_Dirección de Gestión de Innovación y Tecnología_x000a__x000a_ACTUALIZACIÓN_x000a_30112021"/>
    <n v="1"/>
    <x v="0"/>
  </r>
  <r>
    <x v="5"/>
    <x v="1"/>
    <m/>
    <m/>
    <m/>
    <m/>
    <s v="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quot;."/>
    <s v="Actualizar el procedimiento  PR-IC-0001 Control de documentos del sistema de Gestión y los documentos anexos"/>
    <s v="Procedimiento actualizado "/>
    <n v="1"/>
    <d v="2021-09-01T00:00:00"/>
    <d v="2022-01-31T00:00:00"/>
    <n v="21.714285714285715"/>
    <n v="1"/>
    <s v="DGEA_x000a_NC - Subproceso Administración Sistema de Gestión _x000a_Subdirección de Procesos_x000a__x000a_ACTUALIZACIÓN_x000a_30112021"/>
    <n v="1"/>
    <x v="0"/>
  </r>
  <r>
    <x v="5"/>
    <x v="1"/>
    <m/>
    <m/>
    <m/>
    <m/>
    <m/>
    <s v="Publicar y socializar el procedimiento actualizado "/>
    <s v="Procedimiento Publicado"/>
    <n v="1"/>
    <d v="2022-02-01T00:00:00"/>
    <d v="2022-03-01T00:00:00"/>
    <n v="4"/>
    <n v="1"/>
    <s v="DGEA_x000a_NC - Subproceso Administración Sistema de Gestión _x000a_Subdirección de Procesos_x000a__x000a_ACTUALIZACIÓN_x000a_30112021"/>
    <n v="1"/>
    <x v="0"/>
  </r>
  <r>
    <x v="6"/>
    <x v="1"/>
    <s v="INSP. 1707022438_x000a_H 1_x000a__x000a_Verificación de los controles relacionados con el procedimiento de recursos en sede administrativa"/>
    <s v="RG1_x000a__x000a_RFC1"/>
    <s v="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
    <s v="ID del Riesgo de Corrupción :  RFC 1. “Acción u omisión para tomar decisiones contrarias a derecho en el inicio, ejecución y/o respuesta de actuaciones administrativas”"/>
    <s v="1. Proponer la creación de un procedimiento abreviado en materia de recursos de reconsideración, aplicable en función de la cuantía discutida."/>
    <s v="Hacer un estudio sobre la viabilidad jurídica de establecer un procedimiento abreviado en materia de recursos de reconsideración en función de la cuantía."/>
    <s v="Estudio"/>
    <n v="1"/>
    <d v="2022-02-01T00:00:00"/>
    <d v="2022-07-01T00:00:00"/>
    <n v="21.428571428571427"/>
    <n v="1"/>
    <s v="DGJ_x000a_NC - Subproceso de Gestión Jurídica_x000a_Subdirector de Recursos Jurídicos"/>
    <n v="1"/>
    <x v="0"/>
  </r>
  <r>
    <x v="6"/>
    <x v="1"/>
    <m/>
    <m/>
    <m/>
    <m/>
    <s v="2. Proponer la creación de un procedimiento abreviado en materia de recursos de reconsideración, aplicable en función de la cuantía discutida."/>
    <s v="De encontrar viable el establecimiento del procedimiento abreviado, proponer por intermedio del Ministerio de Hacienda al Congreso de la República incluir en la legislación vigente este procedimiento."/>
    <s v="Propuesta de regulación al Ministerio de Hacienda y Crédito Público."/>
    <n v="1"/>
    <d v="2022-07-14T00:00:00"/>
    <d v="2022-12-31T00:00:00"/>
    <n v="24.285714285714285"/>
    <n v="1"/>
    <s v="DGJ_x000a_NC - Subproceso de Gestión Jurídica_x000a_Subdirector de Recursos Jurídicos"/>
    <n v="1"/>
    <x v="0"/>
  </r>
  <r>
    <x v="6"/>
    <x v="1"/>
    <m/>
    <m/>
    <m/>
    <m/>
    <s v="3. Hacer seguimiento a las herramientas de control de la gestión existentes para la Subdirección de Recursos Jurídicos y las áreas jurídicas de las Direcciones Seccionales del país"/>
    <s v="Realizar una revisión trimestral a las actualizaciones el Registro Único de Procesos de Gestión Jurídica - RUPGJ."/>
    <s v="Acta de la revisión realizada al formato del Registro Único de Procesos de Gestión Jurídica de las Direcciones Seccionales y la Subdirección de Recursos Jurídicos."/>
    <n v="4"/>
    <d v="2022-02-01T00:00:00"/>
    <d v="2023-01-31T00:00:00"/>
    <n v="52"/>
    <n v="1"/>
    <s v="DGJ_x000a_NC - Subproceso de Gestión Jurídica_x000a_Subdirector de Recursos Jurídicos"/>
    <n v="1"/>
    <x v="0"/>
  </r>
  <r>
    <x v="6"/>
    <x v="1"/>
    <m/>
    <m/>
    <m/>
    <m/>
    <s v="4. Fijar una reducción de los tiempos objetivo para fallar los recursos de reconsideración aduaneros, contados a partir de la impugnación de los actos."/>
    <s v="Resolver los recursos de reconsideración aduaneros de acuerdo con los tiempos establecidos en las herramientas de control de la gestión."/>
    <s v="Memorando que establece los términos máximos para las resoluciones que resuelven los recursos de reconsideración"/>
    <n v="1"/>
    <d v="2022-01-01T00:00:00"/>
    <d v="2022-03-31T00:00:00"/>
    <n v="12.714285714285714"/>
    <n v="1"/>
    <s v="DGJ_x000a_NC - Subproceso de Gestión Jurídica_x000a_Subdirector de Recursos Jurídicos"/>
    <n v="1"/>
    <x v="0"/>
  </r>
  <r>
    <x v="6"/>
    <x v="1"/>
    <m/>
    <m/>
    <m/>
    <m/>
    <s v="5. Fijar una reducción de los tiempos objetivo para fallar los recursos de reconsideración tributarios "/>
    <s v="Resolver los recursos de reconsideración tributarios de acuerdo con los tiempos establecidos en las herramientas de control de la gestión."/>
    <s v="Memorando que establece los términos máximos para las resoluciones que resuelven los recursos de reconsideración"/>
    <n v="1"/>
    <d v="2022-01-01T00:00:00"/>
    <d v="2022-03-31T00:00:00"/>
    <n v="12.714285714285714"/>
    <n v="1"/>
    <s v="DGJ_x000a_NC - Subproceso de Gestión Jurídica_x000a_Subdirector de Recursos Jurídicos"/>
    <n v="1"/>
    <x v="0"/>
  </r>
  <r>
    <x v="6"/>
    <x v="1"/>
    <m/>
    <m/>
    <m/>
    <m/>
    <s v="6. Realizar Capacitaciones de actualización a los funcionarios respecto al procedimiento actual"/>
    <s v="Capacitar a los funcionarios de las de las Direcciones Seccionales en procedimiento tributario y aduanero  "/>
    <s v="Eventos de capacitación "/>
    <n v="3"/>
    <d v="2022-02-01T00:00:00"/>
    <d v="2022-06-30T00:00:00"/>
    <n v="21.285714285714285"/>
    <n v="1"/>
    <s v="DGJ_x000a_NC - Subproceso de Gestión Jurídica_x000a_Subdirector de Recursos Jurídicos"/>
    <n v="1"/>
    <x v="0"/>
  </r>
  <r>
    <x v="6"/>
    <x v="1"/>
    <m/>
    <m/>
    <m/>
    <m/>
    <s v="7. Establecer una herramienta de control para hacer seguimiento a la entrega y devolución de los expedientes en cada Dirección Seccional y la Subdirección de Recursos Jurídicos "/>
    <s v="Difundir  la utilización del formato de control y seguimiento al reparto de los expedientes"/>
    <s v="Memorando de entrega del formato de control y seguimiento al reparto de expedientes y su divulgación"/>
    <n v="1"/>
    <d v="2022-01-01T00:00:00"/>
    <d v="2022-01-31T00:00:00"/>
    <n v="4.2857142857142856"/>
    <n v="1"/>
    <s v="DGJ_x000a_NC - Subproceso de Gestión Jurídica_x000a_Subdirector de Recursos Jurídicos"/>
    <n v="1"/>
    <x v="0"/>
  </r>
  <r>
    <x v="6"/>
    <x v="1"/>
    <m/>
    <m/>
    <m/>
    <m/>
    <s v="8. Emplear la herramienta de control para hacer seguimiento a la entrega y devolución de los expedientes en cada Dirección Seccional y la Subdirección de Recursos Jurídicos "/>
    <s v="Diligenciar el formato de control establecido por la Subdirección de Recursos Jurídicos - FT - PEC - 2744 &quot;reparto recursos jurídicos&quot;"/>
    <s v="Acta de seguimiento cuatrimestral de las evidencias sobre el control efectuado y el formato diligenciado "/>
    <n v="3"/>
    <d v="2022-01-05T00:00:00"/>
    <d v="2023-04-30T00:00:00"/>
    <n v="68.571428571428569"/>
    <n v="1"/>
    <s v="DGJ_x000a_NC - Subproceso de Gestión Jurídica_x000a_Subdirector de Recursos Jurídicos"/>
    <n v="1"/>
    <x v="0"/>
  </r>
  <r>
    <x v="6"/>
    <x v="1"/>
    <s v="INSP. 1707022440_x000a_H 1, 2_x000a__x000a_Traslado de conductas punibles en control Aduanero."/>
    <s v="RG1_x000a__x000a_RFC1"/>
    <s v="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
    <s v="ID del Riesgo de Gestión  :  RG 1. “Decisión del proceso por conducta punible fuera de los criterios legales y/o procedimentales”"/>
    <s v="Modificar el cuadro de control creado en el Memorando 196 de 2021, e incluir tres (3) columnas adicionales: i) causal de aprehensión, ii) causa de no denuncia, iii) fecha de denuncia. "/>
    <s v="Modificar el Memorando 196 de 2021, para incluir en el cuadro de control las columnas que nos permiten verificar las decisiones de los Comités Jurídicos de Dirección Operativa o Seccional"/>
    <s v="Acto administrativo que modifica el Memorando 196 de 2021 y Cuadro de Control modificado"/>
    <n v="1"/>
    <d v="2022-03-01T00:00:00"/>
    <d v="2022-04-15T00:00:00"/>
    <n v="6.4285714285714288"/>
    <n v="1"/>
    <s v="DGJ_x000a_NC - Subproceso de Gestión Jurídica_x000a_Subdirección de Asuntos Penales"/>
    <n v="1"/>
    <x v="0"/>
  </r>
  <r>
    <x v="6"/>
    <x v="1"/>
    <m/>
    <m/>
    <m/>
    <m/>
    <s v="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
    <s v="Revisión del informe trimestral que entregan las Direcciones Seccionales, de conformidad con el Memorando 196 del 2021 y su modificatorio que se va a proferir"/>
    <s v="Documento generado que reporte el seguimiento, y retroalimentación."/>
    <n v="2"/>
    <d v="2022-04-30T00:00:00"/>
    <d v="2022-10-30T00:00:00"/>
    <n v="26.142857142857142"/>
    <n v="1"/>
    <s v="DGJ_x000a_NC - Subproceso de Gestión Jurídica_x000a_Subdirección de Asuntos Penales"/>
    <n v="1"/>
    <x v="0"/>
  </r>
  <r>
    <x v="6"/>
    <x v="1"/>
    <m/>
    <m/>
    <m/>
    <m/>
    <s v="Construir cuadro para el  control de la entrega documental del acta de aprehensión  y sus documentos soporte a la Unidad Penal."/>
    <s v="Elaborar cuadro de control donde se registre  la información  de las actas de aprehensión emitidas por la Unidad Aprehensora e informadas a la Unidad Penal vs. lo reportado en planilla No. 3."/>
    <s v="Cuadro control aprehensiones con destino a la Unidad Penal."/>
    <n v="1"/>
    <d v="2022-02-20T00:00:00"/>
    <d v="2022-05-30T00:00:00"/>
    <n v="14.142857142857142"/>
    <n v="1"/>
    <s v="DGJ_x000a_NC - Subproceso de Fiscalización y Liquidación_x000a_Subdirección de Operación Aduanera y Subdirección Operativa Policial. "/>
    <n v="1"/>
    <x v="0"/>
  </r>
  <r>
    <x v="6"/>
    <x v="1"/>
    <m/>
    <m/>
    <m/>
    <m/>
    <s v="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
    <s v="Diligenciar el cuadro establecido en forma mensual para el control de envío de las aprehensiones a la Unidad Penal, por cada una de las Unidades aprehensoreas (Operación Aduanera, Polfa, Fiscalización)"/>
    <s v="cuadros control  diligenciados"/>
    <n v="9"/>
    <d v="2022-06-01T00:00:00"/>
    <d v="2022-08-31T00:00:00"/>
    <n v="13"/>
    <n v="1"/>
    <s v="DGJ_x000a_NC - Subproceso de Fiscalización y Liquidación_x000a_Directores Seccionales_x000a_Jefes de división de unidades aprehensoras o quienes hagan sus veces"/>
    <n v="1"/>
    <x v="0"/>
  </r>
  <r>
    <x v="6"/>
    <x v="1"/>
    <m/>
    <m/>
    <m/>
    <m/>
    <s v="Revisar el informe que entregan las Direcciones Seccionales de conformidad con el Memorando 196 de 2021, que garantice la entrega de las aprehensiones penalizables."/>
    <s v="Realizar informe de seguimiento de los reportes a nivel nacional"/>
    <s v="Documento generado que reporte el seguimiento, y retroalimentación."/>
    <n v="2"/>
    <d v="2022-04-30T00:00:00"/>
    <d v="2022-08-15T00:00:00"/>
    <n v="15.285714285714286"/>
    <n v="1"/>
    <s v="DGJ_x000a_NC - Subproceso de Gestión Jurídica_x000a_Subdirección de Asuntos Penales_x000a__x000a_NC - Subproceso de Fiscalización y Liquidación_x000a_Subdirección de Fiscalización Aduanera"/>
    <n v="1"/>
    <x v="0"/>
  </r>
  <r>
    <x v="6"/>
    <x v="1"/>
    <m/>
    <m/>
    <s v="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
    <m/>
    <s v="Delimitación de reporte a generar y rol de consulta dentro del Sistema de Información Electrónica de Procesos Penales -SIEPP_x000a_"/>
    <s v="Generar reporte delimitado y el rol de consulta dentro del Sistema de Información Electrónica de Procesos Penales -SIEPP"/>
    <s v="Especificaciones del reporte"/>
    <n v="1"/>
    <d v="2022-02-10T00:00:00"/>
    <d v="2022-03-15T00:00:00"/>
    <n v="4.7142857142857144"/>
    <n v="1"/>
    <s v="DGJ_x000a_NC - Subproceso de Gestión Jurídica_x000a_Subdirección de Asuntos Penales_x000a__x000a_NC - Subproceso de Innovación y Tecnología_x000a_Subdirección de Soluciones y Desarrollo"/>
    <n v="1"/>
    <x v="0"/>
  </r>
  <r>
    <x v="6"/>
    <x v="1"/>
    <m/>
    <m/>
    <m/>
    <m/>
    <s v="Desarrollo, pruebas y puesta en producción del reporte solicitado a través del Sistema de Información Electrónica de Procesos Penales -SIEPP"/>
    <s v="Desarrollar el reporte a través del Sistema de Información Electrónica de Procesos Penales -SIEPP"/>
    <s v="Acta de comité de puesta en producción "/>
    <n v="1"/>
    <d v="2022-03-16T00:00:00"/>
    <d v="2022-11-30T00:00:00"/>
    <n v="37"/>
    <n v="1"/>
    <s v="DGJ_x000a_NC - Subproceso de Innovación y Tecnología_x000a_Subdirección de Soluciones y Desarrollo"/>
    <n v="1"/>
    <x v="0"/>
  </r>
  <r>
    <x v="6"/>
    <x v="1"/>
    <m/>
    <m/>
    <m/>
    <m/>
    <s v="Hacer seguimiento a las direcciones seccionales que según el reporte generado en el Sistema de Información Electrónica de Procesos Penales -SIEPP tengan insumos que no hayan sido gestionados dentro de oportunidad"/>
    <s v="Remisión del reporte a las seccionales que esten incumpliendo. "/>
    <s v="Informe de reportes incumplidos "/>
    <n v="2"/>
    <d v="2022-07-15T00:00:00"/>
    <d v="2023-02-15T00:00:00"/>
    <n v="30.714285714285715"/>
    <n v="1"/>
    <s v="DGJ_x000a_NC - Subproceso de Gestión Jurídica_x000a_Subdirección de Asuntos Penales"/>
    <n v="1"/>
    <x v="0"/>
  </r>
  <r>
    <x v="6"/>
    <x v="1"/>
    <m/>
    <m/>
    <m/>
    <m/>
    <s v="Preparar informe de resultados que refleje los incumplimientos y las acciones realizadas como resultado de la conciliación a la Subdirección correspondiente según la Unidad Aprehensora. (Operación Aduanera,Polfa, Fiscalización)"/>
    <s v="Enviar informe de resultados en forma mensual que refleje los incumplimientos y las acciones realizadas por la Dirección Seccional como resultado de la conciliación a la Subdirección según corresponda a la Unidad Aprehensora. (Operación Aduanera,Polfa, Fiscalización)"/>
    <s v="informes"/>
    <n v="9"/>
    <d v="2022-07-31T00:00:00"/>
    <d v="2022-09-30T00:00:00"/>
    <n v="8.7142857142857135"/>
    <n v="1"/>
    <s v="DGJ_x000a_NC - Subproceso de Fiscalización y Liquidación_x000a_Directores Seccionales_x000a_Jefes de división de las Unidades Aprehensoras o quienes hagan sus veces de las Direcciones Seccionales de Aduanas de Cali,  Impuestos y Aduanas de Buenaventura, Pereria, Maicao y Santa Marta_x000a_"/>
    <n v="1"/>
    <x v="0"/>
  </r>
  <r>
    <x v="6"/>
    <x v="1"/>
    <m/>
    <m/>
    <m/>
    <m/>
    <s v="Apoyar a prevención el análisis de insumos aduaneros en Seccionales donde exista un único funcionario, esto de acuerdo a su capacidad operativa de la dependencia"/>
    <s v="Apoyar a prevención y de acuerdo a la capacidad operativa de la Subdirección de Asuntos Penales al análisis de los insumos aduaneros presentados cuando se justifique por el incremento de insumos"/>
    <s v="Insumos analizados desde el Nivel Central y remitidos a la seccional para su presentación en el comité juridico de la seccional."/>
    <n v="2"/>
    <d v="2022-03-01T00:00:00"/>
    <d v="2022-05-31T00:00:00"/>
    <n v="13"/>
    <n v="1"/>
    <s v="DGJ_x000a_NC - Subproceso de Gestión Jurídica_x000a_Subdirección de Asuntos Penales"/>
    <n v="1"/>
    <x v="0"/>
  </r>
  <r>
    <x v="6"/>
    <x v="1"/>
    <m/>
    <m/>
    <m/>
    <m/>
    <s v="Modificar la actividad 2, del PR-PEC-0120 Agregando lo siguiente: &quot;El reparto se realiza de manera equitativa y aleatoria teniendo en cuenta las cargas de trabajo de los funcionarios&quot;."/>
    <s v="Modificar el procedimiento PEC 120_x000a_"/>
    <s v="Procedimiento modificado"/>
    <n v="1"/>
    <d v="2022-03-01T00:00:00"/>
    <d v="2022-04-15T00:00:00"/>
    <n v="6.4285714285714288"/>
    <n v="1"/>
    <s v="DGJ_x000a_NC - Subproceso de Gestión Jurídica_x000a_Subdirección de Asuntos Penales"/>
    <n v="1"/>
    <x v="0"/>
  </r>
  <r>
    <x v="6"/>
    <x v="1"/>
    <s v="INSP. 1707022442_x000a_H1,2_x000a__x000a_Evaluación de las actividades relacionadas con la gestión de garantías aduaneras"/>
    <s v="RG1_x000a__x000a_RFC1"/>
    <s v="ID del hallazgo I. Modificación en el texto publicado como Concepto General Unificado No.100202208 – 631 del 09/12/2020 respecto al discutido y aprobado en reunión de Comité de fecha 05/11/2020."/>
    <s v="ID del Riesgo de Gestión  :  RG 1. “Reprocesos jurídicos en instancias administrativas y/o judiciales”_x000a__x000a_ID del Riesgo de Corrupción :  RFC 1.  &quot;Cambio irregular de un concepto institucional para la investigación y determinación del cumplimiento o no de las obligaciones aduaneras amparadas con una póliza”"/>
    <s v="Adicionar las casillas correspondientes a la identificación, fechas de vencimiento y demás información relevante de las garantias en el servicio Informático IRIS"/>
    <s v="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
    <s v="Instrumento desarrollado para la incorporación y seguimiento de la información de garantías en el IRIS"/>
    <n v="1"/>
    <d v="2022-05-31T00:00:00"/>
    <d v="2022-12-30T00:00:00"/>
    <n v="30.428571428571427"/>
    <n v="1"/>
    <s v="DGJ_x000a_NC - Subproceso Fiscalización y Liquidación_x000a_Subdirección de Fiscalización Aduanera"/>
    <n v="1"/>
    <x v="0"/>
  </r>
  <r>
    <x v="6"/>
    <x v="1"/>
    <m/>
    <m/>
    <m/>
    <m/>
    <s v="Divulgar Conceptos Unificados a traves de correo electronico a los jefes del área jurídica."/>
    <s v="Divulgar Conceptos Unificados a traves de correos electronicos a los jefes del área jurídica."/>
    <s v="Correo electronico divulgando el Concepto Unificado."/>
    <n v="1"/>
    <d v="2022-06-01T00:00:00"/>
    <d v="2022-12-31T00:00:00"/>
    <n v="30.428571428571427"/>
    <n v="1"/>
    <s v="DGJ_x000a_NC - Subproceso de Gestión Jurídica_x000a_Dirección de Gestión Jurídica"/>
    <n v="1"/>
    <x v="0"/>
  </r>
  <r>
    <x v="6"/>
    <x v="1"/>
    <m/>
    <m/>
    <m/>
    <m/>
    <s v="Preparar DoctriFlash de la DIAN para mantener actualizada a la ciudadanía en general de los más relevantes y recientes pronunciamientos doctrinales sobre la interpretación normativa tributaria, aduanera y cambiaria de competencia de la Entidad."/>
    <s v="Elaborar y Publicar el DoctriFlash de la DIAN para mantener actualizada a la ciudadanía en general de los más relevantes y recientes pronunciamientos doctrinales sobre la interpretación normativa tributaria, aduanera y cambiaria de competencia de la Entidad."/>
    <s v="DoctriFlash publicado mensualmente en la pagina web y socializado a traves de correo electronico a todos los encargados el area jurídica de la DIAN."/>
    <n v="6"/>
    <d v="2022-06-01T00:00:00"/>
    <d v="2022-12-31T00:00:00"/>
    <n v="30.428571428571427"/>
    <n v="1"/>
    <s v="DGJ_x000a_NC - Subproceso de Gestión Jurídica_x000a_Subdirección de Normativa y Doctrina"/>
    <n v="1"/>
    <x v="0"/>
  </r>
  <r>
    <x v="6"/>
    <x v="1"/>
    <m/>
    <m/>
    <m/>
    <m/>
    <s v="Modificar el Resolución 000091 de 03/09/2021, que adopta el Modelo de Gestión Jurídica para la Unidad Administrativa Especial Dirección de Impuestos y Aduanas Nacionales - DIAN."/>
    <s v="Modificar la Resolución 000091 de 03/09/2021, que adopta el Modelo de Gestión Jurídica para la Unidad Administrativa Especial Dirección de Impuestos y Aduanas Nacionales - DIAN."/>
    <s v="Resolucion 000091 del 03/09/2021 que adopta el Modelo de Gestión Jurídica para la Unidad Administrativa Especial Dirección de Impuestos y Aduanas Nacionales - DIAN, modificada."/>
    <n v="1"/>
    <d v="2022-05-31T00:00:00"/>
    <d v="2022-09-30T00:00:00"/>
    <n v="17.428571428571427"/>
    <n v="1"/>
    <s v="DGJ_x000a_NC - Subproceso de Gestión Jurídica_x000a_Dirección de Gestión Jurídica_x000a_Subdirección de Normativa y Doctrina"/>
    <n v="1"/>
    <x v="0"/>
  </r>
  <r>
    <x v="6"/>
    <x v="1"/>
    <m/>
    <m/>
    <s v="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
    <m/>
    <s v="Modificar la Circular 000020 de 30/07/2018, la cual imparte directrices orientadas a garantizar la Seguridad Jurídica en las actuaciones y actos de la UAE Dirección de Impuestos y Aduanas Nacionales."/>
    <s v="Modificar la Circular 000020 de 30/07/2018,  la cual imparte directrices orientadas a garantizar la Seguridad Jurídica en las actuaciones y actos de la UAE Dirección de Impuestos y Aduanas Nacionales."/>
    <s v="Circular 000020 del 30/07/2018 la cual imparte directrices orientadas a garantizar la Seguridad Jurídica en las actuaciones y actos de la UAE Dirección de Impuestos y Aduanas Nacionales, modificada."/>
    <n v="1"/>
    <d v="2022-06-15T00:00:00"/>
    <d v="2022-10-15T00:00:00"/>
    <n v="17.428571428571427"/>
    <n v="1"/>
    <s v="DGJ_x000a_NC - Subproceso de Gestión Jurídica_x000a_Dirección de Gestión Jurídica_x000a_Subdirección de Normativa y Doctrina"/>
    <n v="1"/>
    <x v="0"/>
  </r>
  <r>
    <x v="6"/>
    <x v="1"/>
    <m/>
    <m/>
    <m/>
    <m/>
    <s v="Modificar el procedimiento PR-PEC-0123 - Atención de consultas y emisión de doctrina - Versión 4."/>
    <s v="Modificar el procedimiento PR-PEC-0123 - Atención de consultas y emisión de doctrina - Version 4."/>
    <s v="Procedimiento PR-PEC-0123 - Atención de consultas y emisión de doctrina - Version 5."/>
    <n v="1"/>
    <d v="2022-07-01T00:00:00"/>
    <d v="2022-10-31T00:00:00"/>
    <n v="17.428571428571427"/>
    <n v="1"/>
    <s v="DGJ_x000a_NC - Subproceso de Gestión Jurídica_x000a_Subdirección de Normativa y Doctrina"/>
    <n v="1"/>
    <x v="0"/>
  </r>
  <r>
    <x v="6"/>
    <x v="1"/>
    <m/>
    <m/>
    <m/>
    <m/>
    <s v="Mantener  actualizados los registros del Sistema Jurídico Documental - IURISDIAN."/>
    <s v="Actualizar los registros del Sistema Jurídico Documental - IURISDIAN."/>
    <s v="Informe trimestral con la relacion de los registros actualizados en el Sistema Jurídico Documental - IURISDIAN."/>
    <n v="2"/>
    <d v="2022-06-01T00:00:00"/>
    <d v="2022-12-31T00:00:00"/>
    <n v="30.428571428571427"/>
    <n v="1"/>
    <s v="DGJ_x000a_NC - Subproceso de Gestión Jurídica_x000a_Coordinación de Relatoría"/>
    <n v="1"/>
    <x v="0"/>
  </r>
  <r>
    <x v="6"/>
    <x v="1"/>
    <m/>
    <m/>
    <m/>
    <m/>
    <s v="Utilizar la herramienta Normograma donde se consolida la actualización de las bases jurídicas de la entidad (Normatividad, jurisprudencia y doctrina). Una vez esta sea implementada."/>
    <s v="Utilizar la herramienta Normograma donde se consolida la actualización de las bases jurídicas de la entidad (Normatividad, jurisprudencia y doctrina). Una vez esta sea implementada."/>
    <s v="Acceso a la herramienta Normagrama a traves del portal institucional de la entidad."/>
    <n v="1"/>
    <d v="2022-06-01T00:00:00"/>
    <d v="2022-12-31T00:00:00"/>
    <n v="30.428571428571427"/>
    <n v="1"/>
    <s v="DGJ_x000a_NC - Subproceso de Gestión Jurídica_x000a_Coordinación de Relatoría"/>
    <n v="1"/>
    <x v="0"/>
  </r>
  <r>
    <x v="7"/>
    <x v="1"/>
    <s v="INSP. 1707022454_x000a_  I1, H1, H2, H3, H4, H5, H6, OB1, _x000a_Acciones de Control - POLFA"/>
    <s v="RG1_x000a__x000a_RFC1"/>
    <s v="I1. Se advirtió que 67 acciones de control en las Direcciones Seccionales de Aduanas de Medellín y Barranquilla fueron finalizadas por no presentar incumplimiento de los requisitos legales para el ingreso de mercancías al Territorio Aduanero Nacional – TAN. En estos casos se evidenció la falta de documentos que permitieran soportar la decisión, lo que deja en duda la motivación para finalizar las acciones de control y es contrario a la decisión de finalizar sin novedad las acciones. Esta situación materializa el riesgo de tomar decisiones durante la acción de control con base en hechos inexistentes."/>
    <s v="RG1: “Decisión final del proceso de acciones de control por fuera de la norma”_x000a__x000a_RFC1: “decisión final y durante la acción de control con base en hechos inexistentes”"/>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1"/>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
    <n v="3"/>
    <d v="2024-01-01T00:00:00"/>
    <d v="2025-06-30T00:00:00"/>
    <n v="78"/>
    <n v="1"/>
    <s v="POLFA_x000a_NC- Subproceso Fiscalización y Liquidación_x000a_Subdirección Operativa Policial _x000a__x000a_ACTUALIZADO_x000a_13102023"/>
    <n v="1"/>
    <x v="0"/>
  </r>
  <r>
    <x v="7"/>
    <x v="1"/>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1"/>
    <m/>
    <m/>
    <s v="H1. En el listado de insumos remitido por las divisiones de control operativo de las Direcciones Seccionales de Aduanas de Medellín y Barranquilla, no se identificaron los casos en los que se decidió no ejecutar acción de control (insumos depurados), en contravía de lo establecido en el numeral 7.2 Descripción de Actividad 1. Recibir u obtener la información sobre la ocurrencia de un hecho económico o administrativo que debe ser objeto de control del procedimiento PR-COA-0417 &quot;Acciones de Control&quot;. La falta de trazabilidad de los insumos que fueron depurados por parte de las divisiones de control operativo de las seccionales de Aduanas de Medellín y Barranquilla, dificultan el seguimiento y control de la totalidad de insumos recibidos, permitiendo una posible exclusión de importadores en los procesos de control aduanero."/>
    <m/>
    <s v="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1"/>
    <m/>
    <m/>
    <m/>
    <m/>
    <s v="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
    <s v="1. Selección de muestras_x000a_2. Ejecución de la supervisión_x000a_3. Retroalimentación  del  resultado de la supervisión50"/>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1"/>
    <m/>
    <m/>
    <m/>
    <m/>
    <s v="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1"/>
    <m/>
    <m/>
    <s v="H2. En 184 acciones de control de las 200 solicitadas en las Direcciones Seccionales de Aduanas de Barranquilla y Medellín, no se observaron los documentos que soportan la entrada, clasificación, revisión, investigación y análisis de los insumos fuente para el inicio de una acción de control, en contravía de lo establecido en el numeral 7.2 Descripción de Actividades 1, 2, 5, 6 y 7 del procedimiento PR-COA-0417 &quot;Acciones de Control&quot;"/>
    <m/>
    <s v="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1"/>
    <m/>
    <m/>
    <m/>
    <m/>
    <s v="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1"/>
    <m/>
    <m/>
    <m/>
    <m/>
    <s v="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1"/>
    <m/>
    <m/>
    <s v="H3. De los 111 casos revisados en las Direcciones Seccionales de Aduanas de Medellín y Barranquilla con medida cautelar de aprehensión, en 22 actas de hechos no se relaciona la descripción de la cantidad y el valor de la mercancía, lo que imposibilita cuantificar la aprehensión, y genera el espacio para cambios posteriores a la diligencia en cuanto a la cantidad y valores de la mercancía, incumpliendo lo establecido en el Decreto 1165 de 2019 articulo 3. Definiciones"/>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1"/>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1"/>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1"/>
    <m/>
    <m/>
    <s v="H4. En la Seccional de Aduanas de Medellín, se observó en 3 casos una diferencia en la cantidad de mercancía relacionada en el Acta de Hechos y la registrada en el Acta de Aprehensión, en contravía de lo establecido en el Decreto 1165 de 2019 en los artículos 3º y 660 arriba transcritos., referentes al acta de hechos y al acta de aprehensión, respectivamente.  "/>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1"/>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1"/>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1"/>
    <m/>
    <m/>
    <s v="H5. En la Dirección Seccional de Cartagena, se realizó verificación física de la mercancía correspondiente al DIM 39481115320 de 56 unidades de Auriculares inalámbricos, los cuales fueron referenciados en el Acta de Aprehensión No 0731 del 27/09/2022 como “auriculares inalámbricos para teléfono celular marca APPLE sin referencia color blanco país de origen china”, con valor unitario de $50.540, que corresponde al avalúo No 6171093 del 27/09/2022. No obstante, en la revisión física se identificaron dos referencias de auriculares: AirPods (3rd generación), serial GDC4GJNVVW y AirPods Pro, serial GWXZHGW6LKKT, evidenciando fallas en la descripción de la mercancía, así como en el avaluó de la misma teniendo en cuenta que las dos referencias tienen especificaciones (dimensiones y peso, tecnología de sonido, sensores, controles, baterías, precio)  diferentes , por lo tanto, no hay certeza de la mercancía aprehendida, incumpliendo lo establecido en el Decreto 1165 de 2019 Artículo 660, antes transcrito,  que regula lo pertinente al contenido del acta de aprehensión. _x000a__x000a_En este mismo sentido, se observó que todos los auriculares AirPods Pro, serial GWXZHGW6LKKT, a diferencia de los AirPods, serial GDC4GJNVVW no cuentan con el sello distintivo de originalidad y calidad de la marca Apple que no permite extraer el producto de su empaque sin romper el sello"/>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1"/>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1"/>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1"/>
    <m/>
    <m/>
    <s v="H6. Se evidencian fallas en el control de inventarios de las mercancías aprehendidas y/o decomisadas por la División de control operativo de las seccionales de Aduanas de Medellín, Bogotá y Cartagena en contravía con lo establecido en el Decreto 1165 de 2019,  título 20,  Normas sobre la disposición de mercancías aprehendidas, decomisadas o abandonadas, capítulo 1 del almacenamiento, guarda, custodia y conservación, Artículo 732. “Recintos de almacenamiento. La Unidad Administrativa Especial Dirección de Impuestos y Aduanas Nacionales (DIAN) asumirá directamente o a través de terceros los servicios de logística integral necesarios para la gestión de  las mercancías aprehendidas, decomisadas, abandonadas inmovilizadas u objeto de  cualquier otra medida cautelar, en las operaciones de recepción, transporte, almacenamiento, guarda, custodia, conservación, control de inventarios, despacho, entrega y demás servicios complementarios asociados a la administración de las mercancías, en los lugares y bajo las condiciones requeridas por entidad.” Esta situación, permite advertir una posible afectación del inventario de la mercancía aprehendida y/o decomisada por valor de $ 40.356.971."/>
    <m/>
    <s v="4. Realizar una capacitación dirigida a los funcionarios de Control Operativo POLFA sobre las actividades logísticas de transporte, recepción, almacenamiento, guarda y custodia de mercancías objeto de las medidas cautelares de aprehensión, inmovilización y/o retención temporal para verificación, en lo relacionado con el procedimiento PR-ADF-0294, el instructivo IN-ADF-0167 y el contrato No 00-159-2022."/>
    <s v="1. *Proyectar presentación en Power Point teniendo en cuenta el procedimiento PR-ADF-0294 y el instructivo IN-ADF-0167._x000a_*Citar a la capacitación vía teams._x000a_*Llevar a cabo la capacitación                         _x000a_*Atender las consultas que se deriven de la capacitación."/>
    <s v="Acta de asistencia        _x000a_Grabación de la capacitación."/>
    <n v="2"/>
    <d v="2023-10-02T00:00:00"/>
    <d v="2023-12-20T00:00:00"/>
    <n v="11.285714285714286"/>
    <n v="1"/>
    <s v="POLFA_x000a_NC- Subproceso Fiscalización y Liquidación_x000a_Coordinación de Optimización de la Operación Logística"/>
    <n v="1"/>
    <x v="0"/>
  </r>
  <r>
    <x v="7"/>
    <x v="1"/>
    <m/>
    <m/>
    <m/>
    <m/>
    <s v="5. Hacer seguimiento trimestral al cumplimiento de la realización de inventarios físicos y exigir el reporte de las actas de inspección de las mercancías, según lo señalado en el Memorando No 73 del 01/06/2023."/>
    <s v="*Enviar correo electrónico DIMS a inspeccionar._x000a_*Recepcionar evidencias de las Direcciones Seccionales_x000a_*Conformar la carpeta."/>
    <s v="Carpeta que contiene las Actas de inspección de las Direcciones Seccionales _x000a_informe de confiabilidad de inventario."/>
    <n v="4"/>
    <d v="2023-10-02T00:00:00"/>
    <d v="2024-10-31T00:00:00"/>
    <n v="56.428571428571431"/>
    <n v="1"/>
    <s v="POLFA_x000a_NC- Subproceso Fiscalización y Liquidación_x000a_Coordinación de Optimización de la Operación Logística"/>
    <n v="1"/>
    <x v="0"/>
  </r>
  <r>
    <x v="7"/>
    <x v="1"/>
    <m/>
    <m/>
    <s v="OB1. En la Direcciones Seccionales de Aduanas de Medellín, Bogotá y Cartagena se observaron inconsistencias en la verificación física de la mercancía aprehendida y/o decomisada"/>
    <m/>
    <s v="5. Hacer seguimiento trimestral al cumplimiento de la realización de inventarios físicos y exigir el reporte de las actas de inspección de las mercancías, según lo señalado en el Memorando No 73 del 01/06/2023."/>
    <s v="*Enviar correo electrónico DIMS a inspeccionar._x000a_*Recepcionar evidencias de las Direcciones Seccionales_x000a_*Conformar la carpeta."/>
    <s v="Carpeta que contiene las Actas de inspección de las Direcciones Seccionales _x000a_informe de confiabilidad de inventario."/>
    <n v="4"/>
    <d v="2023-10-02T00:00:00"/>
    <d v="2024-10-31T00:00:00"/>
    <n v="56.428571428571431"/>
    <n v="1"/>
    <s v="POLFA_x000a_NC- Subproceso Fiscalización y Liquidación_x000a_Coordinación de Optimización de la Operación Logística"/>
    <n v="1"/>
    <x v="0"/>
  </r>
  <r>
    <x v="4"/>
    <x v="1"/>
    <s v="INSP. 1707022427_x000a_H 1,2"/>
    <s v="RG1"/>
    <s v="ID del hallazgo I.Falta oportunidad en la expedición del Auto de Apertura, Plan de auditoría y verificación de requisitos formales."/>
    <s v="ID del Riesgo de Gestión  :  Adelantar Investigaciones tributarias sin el cumplimiento a las actividades definidas en el procedimiento PR_FL_0220 INVESTIGACIÓN DE OBLIGACIONES TRIBUTARIAS SUSTANCIALES Y FORMALES._x000a__x000a_ID del Riesgo de Corrupción : Omisión y/o dilación de las actuaciones en la Determinación Oficial de impuestos. "/>
    <s v="1. Ajustar el procedimiento PR-FL-0220 «Investigación de Obligaciones Tributarias Sustanciales y Formales»,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Subdirección de Fiscalización Tributaria_x000a__x000a_ACTUALIZADO_x000a_30112021_x000a_"/>
    <n v="1"/>
    <x v="0"/>
  </r>
  <r>
    <x v="4"/>
    <x v="1"/>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0"/>
  </r>
  <r>
    <x v="4"/>
    <x v="1"/>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DS - Subproceso Fiscalización y Liquidación_x000a_División de Fiscalización y Liquidación Tributaria Extensiva_x000a_División de Fiscalización y Liquidación Tributaria Intensiva_x000a_de las Direcciones Seccionales de:_x000a_Pereira y Valledupar_x000a__x000a_ACTUALIZADO_x000a_30112021"/>
    <n v="1"/>
    <x v="0"/>
  </r>
  <r>
    <x v="4"/>
    <x v="1"/>
    <m/>
    <m/>
    <s v="ID del hallazgo I. Autos de archivo proferidos sin justificación en las Direcciones Seccionales de Impuestos y Aduanas de Pereira y Valledupar.            "/>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Coordinación de Sistemas de Información y Procedimiento de Fiscalización Tributaria._x000a_Subdirección de Fiscalización Tributaria_x000a__x000a_ACTUALIZADO_x000a_30112021"/>
    <n v="1"/>
    <x v="0"/>
  </r>
  <r>
    <x v="4"/>
    <x v="1"/>
    <m/>
    <m/>
    <m/>
    <m/>
    <s v="2. Incluir en las visitas o ejercicios de seguimiento de que trata el procedimiento PR-CI-0339  «Autoevaluación al Control de la Gestión» la revisión puntual de expedientes con actuación final «Auto de Archivo»"/>
    <s v="Revisar los expedientes con Auto de Archivo  en las visitas de Autoevaluación que se realicen."/>
    <s v="Informes Finales de la Autoevaluación."/>
    <n v="3"/>
    <d v="2020-08-24T00:00:00"/>
    <d v="2020-12-31T00:00:00"/>
    <n v="18.428571428571427"/>
    <n v="1"/>
    <s v="DGF_x000a_NC - Subproceso Fiscalización y Liquidación_x000a_Coordinación de Supervisión, Control y Seguimiento de Fiscalización Tributaria._x000a_Coordinación de Pensamiento Estratégico de Fiscalización Tributaria_x000a__x000a_ACTUALIZADO_x000a_30112021"/>
    <n v="1"/>
    <x v="0"/>
  </r>
  <r>
    <x v="4"/>
    <x v="1"/>
    <m/>
    <m/>
    <m/>
    <m/>
    <s v="3. Monitorear que las diligencias sean practicadas por los funcionarios comisionados y dentro de los términos previstos en los Autos Comisorios."/>
    <s v="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
    <s v="Informe trimestral del resultado del control aleatorio efectuado"/>
    <n v="2"/>
    <d v="2020-10-01T00:00:00"/>
    <d v="2021-04-30T00:00:00"/>
    <n v="30.142857142857142"/>
    <n v="1"/>
    <s v="DGF_x000a_NC - Subproceso Fiscalización y Liquidación_x000a_División de Gestión de Fiscalización de las Direcciones Seccionales de Pereira y Valledupar."/>
    <n v="1"/>
    <x v="0"/>
  </r>
  <r>
    <x v="4"/>
    <x v="1"/>
    <m/>
    <m/>
    <m/>
    <m/>
    <s v="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
    <s v="Realizar una videoconferencia para divulgar las herramientas, convenios y fuentes de información para realizar la revisión de antecedentes previo a la apertura de las investigaciones."/>
    <s v="Correo de remisión de la presentación y de las conclusiones del evento"/>
    <n v="1"/>
    <d v="2020-10-01T00:00:00"/>
    <d v="2020-12-30T00:00:00"/>
    <n v="12.857142857142858"/>
    <n v="1"/>
    <s v="DGF_x000a_NC - Subproceso Fiscalización y Liquidación_x000a_Coordinación de Gestión Proyectos Especiales de la Subdirección de Gestión de Fiscalización Tributaria."/>
    <n v="1"/>
    <x v="0"/>
  </r>
  <r>
    <x v="4"/>
    <x v="1"/>
    <m/>
    <m/>
    <m/>
    <m/>
    <s v="5. Capacitar a los servidores públicos del proceso de Fiscalización y Liquidación en las Direcciones Seccionales sobre las modificaciones efectuada a los procedimientos del Subproceso de Control Tributario."/>
    <s v="Realizar jornada de divulgación de los ajustes a los procedimientos con énfasis en la elaboración de documento que sustenta la decisión final en los Autos de Archivo, Plan de Auditoría y criterios de depuración "/>
    <s v="Cronograma de las capacitaciones"/>
    <n v="1"/>
    <d v="2020-10-01T00:00:00"/>
    <d v="2020-10-30T00:00:00"/>
    <n v="4.1428571428571432"/>
    <n v="1"/>
    <s v="DGF_x000a_NC - Subproceso Fiscalización y Liquidación_x000a_Coordinación de Gestión Operativa y Coordinación de Gestión Técnica de la Subdirección de Gestión de Fiscalización Tributaria."/>
    <n v="1"/>
    <x v="0"/>
  </r>
  <r>
    <x v="4"/>
    <x v="1"/>
    <m/>
    <m/>
    <s v="ID del hallazgo II. Gestión de funcionarios sin competencia en las actuaciones de la Investigación Tributaria            "/>
    <m/>
    <m/>
    <s v="Realizar jornada de divulgación de los ajustes a los procedimientos con énfasis en la elaboración de documento que sustenta la decisión final en los Autos de Archivo, Plan de Auditoría y criterios de depuración "/>
    <s v="Material de estudio de la Presentación efectuada, para la capacitación "/>
    <n v="1"/>
    <d v="2020-12-01T00:00:00"/>
    <d v="2020-12-30T00:00:00"/>
    <n v="4.1428571428571432"/>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0"/>
  </r>
  <r>
    <x v="4"/>
    <x v="1"/>
    <m/>
    <m/>
    <m/>
    <m/>
    <m/>
    <s v="Realizar jornada de divulgación de los ajustes a los procedimientos con énfasis en la elaboración de documento que sustenta la decisión final en los Autos de Archivo, Plan de Auditoría y criterios de depuración "/>
    <s v="Listado de asistencia a la capacitación "/>
    <n v="1"/>
    <d v="2020-12-01T00:00:00"/>
    <d v="2020-12-30T00:00:00"/>
    <n v="4.1428571428571432"/>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0"/>
  </r>
  <r>
    <x v="4"/>
    <x v="1"/>
    <m/>
    <m/>
    <m/>
    <m/>
    <m/>
    <s v="Realizar jornada de divulgación de los ajustes a los procedimientos con énfasis en la elaboración de documento que sustenta la decisión final en los Autos de Archivo, Plan de Auditoría y criterios de depuración "/>
    <s v="Evaluación de aprendizaje."/>
    <n v="1"/>
    <d v="2020-12-01T00:00:00"/>
    <d v="2020-12-30T00:00:00"/>
    <n v="4.1428571428571432"/>
    <n v="1"/>
    <s v="DGF_x000a_NC - Subproceso Fiscalización y Liquidación_x000a_Coordinación de Sistemas de Información y Procedimiento de Fiscalización Tributaria_x000a__x000a_ACTUALIZADO_x000a_30112021"/>
    <n v="1"/>
    <x v="0"/>
  </r>
  <r>
    <x v="4"/>
    <x v="1"/>
    <s v="INSP. 1707022444_x000a_H1,2_x000a__x000a_Fiscalización Grandes Contribuyentes con enfoque en AUDITORÍA ESPECIALIZADA DE HIDROCARBUROS Y MINERÍA."/>
    <s v="RG1_x000a__x000a_RFC1"/>
    <s v="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
    <s v="ID del Riesgo de Gestión  :  Decisión final del proceso de control fuera de la norma._x000a__x000a_ID del Riesgo de Corrupción :  RFC 1. Decisión final de un proceso de control basada en hechos falsos o información adulterada."/>
    <s v="Verificar el debido cumplimiento de las condiciones y términos establecidos en el procedimiento PR-COT-0465."/>
    <s v="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1"/>
    <s v="DGF_x000a_NC - Subproceso Fiscalización y Liquidación_x000a_Dirección Operativa de Grandes Contribuyentes_x000a_Subdirección Operativa de Fiscalización y Liquidación"/>
    <n v="1"/>
    <x v="0"/>
  </r>
  <r>
    <x v="4"/>
    <x v="1"/>
    <m/>
    <m/>
    <m/>
    <m/>
    <s v="Capacitar a los servidores públicos"/>
    <s v="Realizar una acción de capacitación sobre el objetivo, alcance, condiciones generales, actividades y demás aspectos  inherentes al procedimiento PR-COT-0465"/>
    <s v="Planilla de asistencia,_x000a_memorias de la capacitación"/>
    <n v="1"/>
    <d v="2022-09-01T00:00:00"/>
    <d v="2022-12-31T00:00:00"/>
    <n v="17.285714285714285"/>
    <n v="1"/>
    <s v="DGF_x000a_NC - Subproceso Fiscalización y Liquidación_x000a_Subdirección de Fiscalización Tributaria"/>
    <n v="1"/>
    <x v="0"/>
  </r>
  <r>
    <x v="4"/>
    <x v="1"/>
    <m/>
    <m/>
    <m/>
    <m/>
    <m/>
    <s v="Realizar autocapacitación al interior de la Subdirección Operativa de fiscalización y Liquidación y de las divisiones de Fiscalización y Liquidación del procedimiento PR-COT-0465"/>
    <s v="Planilla de asistencia,_x000a_memorias de la capacitación"/>
    <n v="1"/>
    <d v="2022-09-01T00:00:00"/>
    <d v="2022-12-31T00:00:00"/>
    <n v="17.285714285714285"/>
    <n v="1"/>
    <s v="DGF_x000a_NC - Subproceso Fiscalización y Liquidación_x000a_Dirección Operativa de Grandes Contribuyentes_x000a_Subdirección Operativa de Fiscalización y Liquidación"/>
    <n v="1"/>
    <x v="0"/>
  </r>
  <r>
    <x v="4"/>
    <x v="1"/>
    <m/>
    <m/>
    <m/>
    <m/>
    <s v="Incluir en las visitas o ejercicios de seguimiento de que trata el procedimiento PR-CI-0339 &quot; Autoevaluación al Control de la Gestión&quot;"/>
    <s v="Verificar que los expedientes se sustancien y gestionen conforme lo previsto en el procedimiento PR-COT-0465 _x000a_"/>
    <s v="Informe consolidado de visitas de supervisión y control realizadas, en las que se haya realizado esta verificación"/>
    <n v="1"/>
    <d v="2022-10-01T00:00:00"/>
    <d v="2023-09-30T00:00:00"/>
    <n v="52"/>
    <n v="1"/>
    <s v="DGF_x000a_NC - Subproceso Fiscalización y Liquidación_x000a_Subdirección de Fiscalización Tributaria"/>
    <n v="1"/>
    <x v="0"/>
  </r>
  <r>
    <x v="4"/>
    <x v="1"/>
    <m/>
    <m/>
    <s v="ID del hallazgo II. Incumplimiento en la debida gestión documental del proceso de investigación."/>
    <m/>
    <s v="Verificar que los expedientes recibidos en Secretaría cuenten con el formato 2221 debidamente diligenciado"/>
    <s v="Verificar la inclusión y adecuado diligenciamiento del formato 2221 por  parte de Secretaria, a tres expedientes mensualmente, seleccionado uno por cada Coordinación de Fiscalización Intensiva (Devoluciones, Servicios y Operaciones Financieras, y Otros Sectores de la Economía)."/>
    <s v="Informes de verificación de inclusión y debida diligencia del formato 2221 en un expediente mensual por cada Coordinación de Fiscalización Intensiva"/>
    <n v="3"/>
    <d v="2022-09-01T00:00:00"/>
    <d v="2022-11-30T00:00:00"/>
    <n v="12.857142857142858"/>
    <n v="1"/>
    <s v="DGF_x000a_NC - Subproceso Fiscalización y Liquidación_x000a_Dirección Operativa de Grandes Contribuyentes_x000a_Subdirección Operativa de Fiscalización y Liquidación"/>
    <n v="1"/>
    <x v="0"/>
  </r>
  <r>
    <x v="4"/>
    <x v="1"/>
    <m/>
    <m/>
    <m/>
    <m/>
    <s v="Capacitar a los servidores públicos"/>
    <s v="Efectuar una capacitación sobre conformación de expedientes de conformidad con los lineamientos, procedimientos y directrices aplicables"/>
    <s v="Planilla de asistencia,_x000a_memorias de la capacitación"/>
    <n v="1"/>
    <d v="2022-09-01T00:00:00"/>
    <d v="2022-12-31T00:00:00"/>
    <n v="17.285714285714285"/>
    <n v="1"/>
    <s v="DGF_x000a_NC - Subproceso Fiscalización y Liquidación_x000a_Dirección Operativa de Grandes Contribuyentes_x000a_Subdirección Operativa de Fiscalización y Liquidación"/>
    <n v="1"/>
    <x v="0"/>
  </r>
  <r>
    <x v="4"/>
    <x v="1"/>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1"/>
    <s v="DGF_x000a_NC - Subproceso Fiscalización y Liquidación_x000a_Dirección Operativa de Grandes Contribuyentes_x000a_Subdirección Operativa de Fiscalización y Liquidación"/>
    <n v="1"/>
    <x v="0"/>
  </r>
  <r>
    <x v="4"/>
    <x v="1"/>
    <m/>
    <m/>
    <m/>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s v="Informes trimestrales."/>
    <n v="4"/>
    <d v="2022-10-01T00:00:00"/>
    <d v="2023-01-30T00:00:00"/>
    <n v="17.285714285714285"/>
    <n v="1"/>
    <s v="DGF_x000a_NC - Subproceso Fiscalización y Liquidación_x000a_Dirección Operativa de Grandes Contribuyentes_x000a_Subdirección Operativa de Fiscalización y Liquidación"/>
    <n v="1"/>
    <x v="0"/>
  </r>
  <r>
    <x v="4"/>
    <x v="1"/>
    <m/>
    <m/>
    <m/>
    <m/>
    <s v="Expedir y socializar lineamientos"/>
    <s v="Emitir y socializar lineamientos respecto a la inclusión de prueba de la verificación del reporte de operaciones con terceros sancionados como proveedores ficticios."/>
    <s v="Memorando "/>
    <n v="1"/>
    <d v="2022-09-01T00:00:00"/>
    <d v="2022-12-31T00:00:00"/>
    <n v="17.285714285714285"/>
    <n v="1"/>
    <s v="DGF_x000a_NC - Subproceso Fiscalización y Liquidación_x000a_Subdirección de Fiscalización Tributaria"/>
    <n v="1"/>
    <x v="0"/>
  </r>
  <r>
    <x v="4"/>
    <x v="1"/>
    <s v="INSP. 1707022449_x000a_  H2 y 3_x000a__x000a_OB 1, 2, y 3_x000a__x000a_Fiscalización Personas Jurídicas y Asimiladas Dirección Seccional de Impuestos de Bogotá"/>
    <s v="RG1_x000a__x000a_RFC1"/>
    <s v="ID H2. Se evidencian documentos firmados por un funcionario sin la debida habilitación e inclusión para actuar dentro del expediente en las fechas donde se firmaron los mismos, lo que genera incertidumbre e inconvenientes frente a la validez de estos en el desarrollo de la investigación, en la reserva de la información y más aún, en la certeza de conocer si dicho funcionario contaba con la competencia  para adelantar dichas actuaciones."/>
    <s v="RG1: Decisión final del proceso de control fuera de la norma _x000a__x000a_RFC1: Indebida determinación y/o decisión final de un proceso de investigación tributaria."/>
    <s v="Ajustar el formato 1840 &quot;Revisión Expediente con Actuación Final&quot; para incluir la verificación de la competencia de los servidores públicos que han venido actuando en la investigación."/>
    <s v="Verificar que los servidores públicos responsables de la investigación en cualquiera de las etapas procesales cuentan con la competencia legal para actuar "/>
    <s v="formato 1840 &quot;Revisión Expediente con Actuación Final&quot; ajustado"/>
    <n v="1"/>
    <d v="2023-01-01T00:00:00"/>
    <d v="2023-05-08T00:00:00"/>
    <n v="18.142857142857142"/>
    <n v="1"/>
    <s v="DGF_x000a_NC - Subproceso Fiscalización y Liquidación_x000a_Subdirección de Fiscalización Tributaria"/>
    <n v="1"/>
    <x v="0"/>
  </r>
  <r>
    <x v="4"/>
    <x v="1"/>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el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4"/>
    <x v="1"/>
    <m/>
    <m/>
    <s v="ID H3. Se evidencian fallas en la aplicación y supervisión al cumplimiento del procedimiento de Investigación de Obligaciones Tributarias Sustanciales y Formales PR-FL-0220 y PR-COT-0220 V8, asociadas a las Actividades No. 18 “Realizar Reparto”, y No. 20 “Elaborar Auto de Apertura del Expediente”, debido a que se observa que se realizó el reparto posterior a la apertura de los expedientes."/>
    <m/>
    <s v="Efectuar capacitación a nivel nacional,  sobre el procedimiento PR-COT-465 “Investigación y determinación de tributos e imposición de sanciones&quot;  vigente, enfatizando sobre los controles inmersos en él y el diligenciamiento de los formatos propios del proceso."/>
    <s v="Asegurar el cumplimiento del procedimiento y que la investigación se desarrolle conforme a los procedimientos vigentes."/>
    <s v="Capacitación efectuada."/>
    <n v="1"/>
    <d v="2023-01-01T00:00:00"/>
    <d v="2023-05-08T00:00:00"/>
    <n v="18.142857142857142"/>
    <n v="1"/>
    <s v="DGF_x000a_NC - Subproceso Fiscalización y Liquidación_x000a_Subdirección de Fiscalización Tributaria"/>
    <n v="1"/>
    <x v="0"/>
  </r>
  <r>
    <x v="4"/>
    <x v="1"/>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4"/>
    <x v="1"/>
    <m/>
    <m/>
    <s v="ID OB1. Se evidencia una indebida notificación del acto administrativo Requerimiento Especial 322402019000090 del 29-04-2019, en atención numeral 10 del artículo 9 del Decreto ley 4334 de 2008 que establece “10. La prohibición de iniciar o continuar procesos o actuación alguna contra la intervenida sin que se notifique personalmente al agente interventor, so pena de ineficacia”, en razón a que el requerimiento especial fue notificado por correo certificado el 02-05-2019 a la sociedad COOPERATIVA MULTIACTIVA REAL DE CREDITO Y SERVICIOS, generando un reproceso en la notificación del acto administrativo, ya que éste se debía notificar de manera personal al agente interventor, surtiendo efecto la notificación el 14-08-2019, es decir 3 meses y 15 días después de proferido el acto administrativo, sin reposar en el expediente el soporte de la autorización del apoderado para la debida notificación, contrariando lo establecido en la actividad 28 del procedimiento PR-ADF-0159 “28. Revisar el tipo de notificación a seguir."/>
    <m/>
    <s v="Efectuar capacitación a nivel nacional,  sobre el procedimiento PR-ADF-0159 “Notificación, Comunicación y/o Publicación V5.&quot; "/>
    <s v="Evitar reprocesos  y actos administrativos sin validez jurídica al no ser notificados dentro del término legal"/>
    <s v="Capacitación efectuada."/>
    <n v="1"/>
    <d v="2023-01-01T00:00:00"/>
    <d v="2023-05-08T00:00:00"/>
    <n v="18.142857142857142"/>
    <n v="1"/>
    <s v="DGF_x000a_NC - Subproceso Fiscalización y Liquidación_x000a_Subdirección de Fiscalización Tributaria"/>
    <n v="1"/>
    <x v="0"/>
  </r>
  <r>
    <x v="4"/>
    <x v="1"/>
    <m/>
    <m/>
    <m/>
    <m/>
    <s v="Incluir en la  inducción y/o reinducción a los servidores públicos responsables de realizar la investigación y proferir los actos administrativos, el procedimiento PR-ADF-0159 “Notificación, Comunicación y/o Publicación&quot;"/>
    <s v="Evitar reprocesos  y actos administrativos sin validez jurídica al no ser notificados dentro del término legal"/>
    <s v="informe semestral sobre las inducciones y/o reinducciones efectuadas"/>
    <n v="2"/>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4"/>
    <x v="1"/>
    <m/>
    <m/>
    <s v="ID OB2. Se evidencia una debilidad en la aplicación y cumplimiento de la gestión documental del expediente, asociada a la firma de los documentos y/o formatos generados como soporte del procedimiento de Investigación de Obligaciones Tributarias Sustanciales y Formales PR-FL-0220 y PR-COT-0220 V8, numeral 3.1.2.7 Gestión Documental del Expediente Administrativo."/>
    <m/>
    <s v="Efectuar capacitación a nivel nacional,  sobre el procedimiento PR-COT-465 “Investigación y determinación de tributos e imposición de sanciones&quot;  vigente, enfatizando sobre los controles inmersos en el y el diligenciamiento de los formatos.. "/>
    <s v="Asegurar el cumplimiento del procedimiento y que la investigación se desarrollo conforme a los procedimientos vigentes."/>
    <s v="Capacitación efectuada."/>
    <n v="1"/>
    <d v="2023-01-01T00:00:00"/>
    <d v="2023-05-08T00:00:00"/>
    <n v="18.142857142857142"/>
    <n v="1"/>
    <s v="DGF_x000a_NC - Subproceso Fiscalización y Liquidación_x000a_Subdirección de Fiscalización Tributaria"/>
    <n v="1"/>
    <x v="0"/>
  </r>
  <r>
    <x v="4"/>
    <x v="1"/>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4"/>
    <x v="1"/>
    <m/>
    <m/>
    <s v="ID OB3. En 7 expedientes no se observa la consulta de proveedores ficticios; la cual de acuerdo con el procedimiento Investigación de Obligaciones Tributarias Sustanciales y Formales se requiere cuando se determinan inconsistencias, para así analizar y determinar la apertura de la investigación o de la inconsistencia."/>
    <m/>
    <s v="Socializar a Nivel Nacional, el Memorando nro. 000231 del 22 de diciembre de 2022 y su anexo, el documento &quot;Guía módulo proveedores ficticios SI Proveedores.pdf&quot;, los cuales contienen los detalles de la implementación del módulo “PROVEEDOR FICTICIO” del SI de PROVEEDORES, que tiene como propósito disponer de una herramienta única, consolidada y segura para el registro y consulta de la información relacionada con los proveedores ficticios sancionados. "/>
    <s v="Disponer de la información actualizada en este nueva herramienta  por cuanto a partir de allí se generan los reportes y consultas para diferentes entidades (Fiscalía y terceros en general mediante la publicación en la página web institucional) y procesos y subprocesos (Riesgos, Devoluciones, entre otros), así como la sustanciación de las investigaciones realizadas en la Dirección Operativa y las divisiones de Fiscalización y Liquidación respecto de lo previsto en el artículo 88 del Estatuto Tributario.  "/>
    <s v="Comunicación socializando el memorando"/>
    <n v="1"/>
    <d v="2023-01-01T00:00:00"/>
    <d v="2023-04-30T00:00:00"/>
    <n v="17"/>
    <n v="1"/>
    <s v="DGF_x000a_NC - Subproceso Fiscalización y Liquidación_x000a_Subdirección de Fiscalización Tributaria"/>
    <n v="1"/>
    <x v="0"/>
  </r>
  <r>
    <x v="4"/>
    <x v="1"/>
    <s v="INSP. 1707022452_x000a_ H1 y 2_x000a__x000a_Efectividad en la aplicación de controles en la expedición de sanciones aduaneras a los operadores de zonas francas"/>
    <s v="RG1_x000a__x000a_RFC1"/>
    <s v="H1. Falta de unidad de criterio con respecto a la aplicación de los principios de tipicidad, prohibición de analogía y prevalencia de lo sustancial que tratan los numerales 6, 7 y 8 del artículo 1 del Decreto 1165 de 2019"/>
    <s v="RG1: Decisión final del proceso de control de obligaciones aduaneras por fuera de la norma_x000a__x000a_RFC1: Decisión final de un proceso de control de obligaciones aduaneras basado en hechos falsos o información adulterada"/>
    <s v="Revisar el procedimiento de Determinación de Sanciones Aduaneras PR-COA-0263, precisando las acciones desplegadas en el proceso de fiscalización que impliquen trazabilidad de las actividades del control aduanero."/>
    <s v="Conformar mesa de trabajo orientada a la revisión del procedimiento._x000a_Revisión de cada una de las etapas del procedimiento._x000a_Redacción del informe de resultados de la evaluación del procedimiento Sancionatorio"/>
    <s v="Informe de resultados de la evaluación del procedimiento con recomendaciones."/>
    <n v="1"/>
    <d v="2023-04-24T00:00:00"/>
    <d v="2023-08-31T00:00:00"/>
    <n v="18.428571428571427"/>
    <n v="1"/>
    <s v="DGF_x000a_NC - Subproceso Fiscalización y Liquidación_x000a_Subdirección de Fiscalización Aduanera"/>
    <n v="1"/>
    <x v="0"/>
  </r>
  <r>
    <x v="4"/>
    <x v="1"/>
    <m/>
    <m/>
    <m/>
    <m/>
    <s v="Implementar las recomendaciones o ajustes, resultado del informe de verificación."/>
    <s v="En caso de requerir el ajuste del procedimiento:_x000a_-Solicitar al area de procesos el ajuste requerido._x000a_-Publicar el procedimiento ajustado._x000a_-Socializar el procedimiento ajustado._x000a__x000a_-En caso de requerir Memorando:_x000a_-Proyectar Memorando_x000a_-Socializar el Memorando"/>
    <s v="Memorando o procedimiento Ajustado."/>
    <n v="1"/>
    <d v="2023-09-01T00:00:00"/>
    <d v="2023-11-30T00:00:00"/>
    <n v="12.857142857142858"/>
    <n v="1"/>
    <s v="DGF_x000a_NC - Subproceso Fiscalización y Liquidación_x000a_Subdirección de Fiscalización Aduanera"/>
    <n v="1"/>
    <x v="0"/>
  </r>
  <r>
    <x v="4"/>
    <x v="1"/>
    <m/>
    <m/>
    <m/>
    <m/>
    <s v="Efectuar una capacitación referida al procedimiento Sancionatorio a todas las seccionales con competencia aduanera de la DIAN"/>
    <s v="Realizar la capacitación en colaboración con la Dirección Juridica"/>
    <s v="Registro de asistencia"/>
    <n v="1"/>
    <d v="2023-09-01T00:00:00"/>
    <d v="2023-11-30T00:00:00"/>
    <n v="12.857142857142858"/>
    <n v="1"/>
    <s v="DGF_x000a_NC - Subproceso Fiscalización y Liquidación_x000a_Subdirección de Fiscalización Aduanera_x000a__x000a_NC - Subproceso de Gestión Jurídica_x000a_Subdirección de Normativa y Doctrina._x000a_Subdirección de Recursos Jurídico"/>
    <n v="1"/>
    <x v="0"/>
  </r>
  <r>
    <x v="4"/>
    <x v="1"/>
    <m/>
    <m/>
    <m/>
    <m/>
    <s v="Tramitar el proyecto de norma que incluya la obligación y participar en el proyecto de norma que incorpore la infracción liderado en este último caso, por las áreas jurídica y de fiscalización,  respecto a los  términos requeridos para la autorización de los Formularios de Movimiento de Mercancías (FMM) en las operaciones de ingreso con destino a las zonas francas."/>
    <s v="1. Fijar los terminos en proyecto de norma para la aprobación por parte de los usuarios operadores de las zonas francas de las operaciones de ingreso de mercancias que ingresen a las zonas fancas._x000a_ 2. Justificación para la inclusión de terminos  para la aprobación del FMM en las operaciones de ingreso a las zonas francas._x000a_3. Publicación del proyecto de norma para comentarios."/>
    <s v="Proyecto de norma."/>
    <n v="1"/>
    <d v="2023-01-04T00:00:00"/>
    <d v="2023-12-31T00:00:00"/>
    <n v="51.571428571428569"/>
    <n v="1"/>
    <s v="DGF_x000a_NC - Subproceso Operación Aduanera_x000a_Dirección de Gestión de Aduanas_x000a_Subdirección de Operación Aduanera"/>
    <n v="1"/>
    <x v="0"/>
  </r>
  <r>
    <x v="4"/>
    <x v="1"/>
    <m/>
    <m/>
    <s v="H2. En la etapa de investigación de los actos, hechos u omisiones que constituyen la infracción administrativa sancionatoria respecto de las obligaciones que recaen sobre los usuarios operadores de las zonas francas, algunos expedientes no cuentan con el plan de auditoría según lo establecido en la actividad No. 9 del procedimiento PR-COA-0263 “Determinación de sanciones aduaneras”"/>
    <m/>
    <s v="Revisar el procedimiento de Determinación de Sanciones Aduaneras PR-COA-0263, precisando las acciones desplegadas en el proceso de fiscalización que impliquen trazabilidad de las actividades del control aduanero."/>
    <s v="Conformar mesa de trabajo orientada a la revisión del procedimiento._x000a_Revisión de cada una de las etapas del procedimiento._x000a_Redacción del informe de resultados de la evaluación del procedimiento Sancionatorio"/>
    <s v="Informe de resultados de la evaluación del procedimiento con recomendaciones."/>
    <n v="1"/>
    <d v="2023-04-24T00:00:00"/>
    <d v="2023-08-31T00:00:00"/>
    <n v="18.428571428571427"/>
    <n v="1"/>
    <s v="DGF_x000a_NC - Subproceso Fiscalización y Liquidación_x000a_Subdirección de Fiscalización Aduanera"/>
    <n v="1"/>
    <x v="0"/>
  </r>
  <r>
    <x v="4"/>
    <x v="1"/>
    <m/>
    <m/>
    <m/>
    <m/>
    <s v="Implementar las recomendaciones o ajustes, resultado del informe de verificación."/>
    <s v="En caso de requerir el ajuste del procedimiento:_x000a_-Solicitar al area de procesos el ajuste requerido._x000a_-Publicar el procedimiento ajustado._x000a_-Socializar el procedimiento ajustado._x000a__x000a_-En caso de requerir Memorando:_x000a_-Proyectar Memorando_x000a_-Socializar el Memorando"/>
    <s v="Memorando o procedimiento Ajustado."/>
    <n v="1"/>
    <d v="2023-09-01T00:00:00"/>
    <d v="2023-11-30T00:00:00"/>
    <n v="12.857142857142858"/>
    <n v="1"/>
    <s v="DGF_x000a_NC - Subproceso Fiscalización y Liquidación_x000a_Subdirección de Fiscalización Aduanera"/>
    <n v="1"/>
    <x v="0"/>
  </r>
  <r>
    <x v="4"/>
    <x v="1"/>
    <m/>
    <m/>
    <m/>
    <m/>
    <s v="Efectuar una capacitación referida al procedimiento Sancionatorio a todas las seccionales con competencia aduanera de la DIAN"/>
    <s v="Realizar la capacitación en colaboración con la Dirección Juridica"/>
    <s v="Registro de asistencia"/>
    <n v="1"/>
    <d v="2023-09-01T00:00:00"/>
    <d v="2023-11-30T00:00:00"/>
    <n v="12.857142857142858"/>
    <n v="1"/>
    <s v="DGF_x000a_NC - Subproceso Fiscalización y Liquidación_x000a_Subdirección de Fiscalización Aduanera_x000a__x000a_NC - Subproceso de Gestión Jurídica_x000a_Subdirección de Normativa y Doctrina._x000a_Subdirección de Recursos Jurídico"/>
    <n v="1"/>
    <x v="0"/>
  </r>
  <r>
    <x v="4"/>
    <x v="1"/>
    <s v="INSP. 1707022453_x000a_H1, H2, H3, OB1 y OB2_x000a_Imposición de sanciones cambiarias"/>
    <s v="RG1_x000a__x000a_RFC1"/>
    <s v="H1. Falta de usabilidad  del sistema de información SI-INTEGRA por parte de los usuarios de la DIAN, debido a la presencia reiterada de errores en la funcionalidad, que no pueden ser subsanados de forma inmediata y oportuna, afectando el flujo de información en la Subdirección de fiscalización cambiaria, teniendo que recurrir a la elaboración de actividades manuales o el registro de la información en otros aplicativos locales y/o herramientas ofimáticas, incumpliendo lo indicado en el memorando No. 000277 del 30 de octubre de 2019 cuyo asunto es: “Instrucciones para la puesta en producción del sistema de información INTEGRA – Sanciones y Liquidaciones oficiales (SI-INTEGRA) perteneciente al proceso de Fiscalización y Liquidación en los subprocesos de control tributario y control cambiario.” "/>
    <s v="RG1: Posible pérdida de la trazabilidad, disponibilidad e integridad de la información física y electrónica que apoya el control cambiario_x000a__x000a_RFC1: Posible exclusión de un usuario aduanero de un proceso de control cambiario"/>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4"/>
    <x v="1"/>
    <m/>
    <m/>
    <m/>
    <m/>
    <m/>
    <s v="2. Garantizar la trazabilidad de cada uno de los insumos remitidos al proceso de investigación cambiaria indistintamente de la decisión de apertura o archivo que se adopte sobre cada uno de ello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4"/>
    <x v="1"/>
    <m/>
    <m/>
    <m/>
    <m/>
    <s v="2. Revisar el procedimiento PR-COA- 0223  con el objetivo de implementar una actividad que permita validar la trazailidad en el registro y gestión de los insumos recibidos"/>
    <s v="1. Garantizar la trazabilidad de cada uno de los insumos remitidos al proceso de investigación cambiaria indistintamente de la decisión de apertura o archivo que se adopte sobre cada uno de ellos"/>
    <s v="procedimiento PR-COA- 0223 ajustado y publicado  - Link de consulta al procedimiento. "/>
    <n v="1"/>
    <d v="2023-08-01T00:00:00"/>
    <d v="2024-02-28T00:00:00"/>
    <n v="30.142857142857142"/>
    <n v="1"/>
    <s v="DGF_x000a_NC - Subproceso Fiscalización y Liquidación_x000a_Subdirección de Fiscalización Cambiaria_x000a__x000a_ACTUALIZADO_x000a_13102023"/>
    <n v="1"/>
    <x v="0"/>
  </r>
  <r>
    <x v="4"/>
    <x v="1"/>
    <m/>
    <m/>
    <s v="H2. Pérdida de la trazabilidad  y disponibilidad de la información en el Subproceso de Fiscalización y Liquidación Cambiaria, por no contar con una gestión estandarizada de las actividades relacionadas con la radicación, incorporación, gestión y reporte de los insumos; así como de los expedientes, actos administrativos, generación de cargas de trabajo e informes, en un único sistema de información que permita certificar y dejar registro, para ubicar y conocer su histórico, incumpliendo con la política de gobierno digital establecida e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
    <m/>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_x000a_                                                                                                                  2. Garantizar que los insumos del subproceso de fiscalización y liquidación cambiaria cuenten con la trazabilidad requerida desde su recepción, investigación y determinación e imposición de sancione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4"/>
    <x v="1"/>
    <m/>
    <m/>
    <s v="H3. Exclusión de tres (3) casos en la depuración de los insumos para investigación de infracciones cambiarias, los cuales no fueron puestos en conocimiento del nivel directivo para que decida la apertura o no de la investigación, en contravía de lo establecido en el procedimiento PR-COA-0223 “Investigación de Infracciones Cambiarias”; numeral 3.4.2 Administración, gestión y reporte, literal b “Gestión”; y actividad No. 2 y actividad No. 11"/>
    <m/>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4"/>
    <x v="1"/>
    <m/>
    <m/>
    <m/>
    <m/>
    <m/>
    <s v="2. Garantizar la trazabilidad de cada uno de los insumos remitidos al proceso de investigación cambiaria indistintamente de la decisión de apertura o archivo que se adopte sobre cada uno de ello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4"/>
    <x v="1"/>
    <m/>
    <m/>
    <m/>
    <m/>
    <s v="2. Revisar el procedimiento PR-COA- 0223  con el objetivo de implementar una actividad que permita validar la trazailidad en el registro y gestión de los insumos recibidos"/>
    <s v="1. Garantizar la trazabilidad de cada uno de los insumos remitidos al proceso de investigación cambiaria indistintamente de la decisión de apertura o archivo que se adopte sobre cada uno de ellos"/>
    <s v="procedimiento PR-COA- 0223 ajustado y publicado - Link de consulta al procedimiento. "/>
    <n v="1"/>
    <d v="2023-08-01T00:00:00"/>
    <d v="2024-02-28T00:00:00"/>
    <n v="30.142857142857142"/>
    <n v="1"/>
    <s v="DGF_x000a_NC - Subproceso Fiscalización y Liquidación_x000a_Subdirección de Fiscalización Cambiaria_x000a__x000a_ACTUALIZADO_x000a_13102023"/>
    <n v="1"/>
    <x v="0"/>
  </r>
  <r>
    <x v="4"/>
    <x v="1"/>
    <m/>
    <m/>
    <s v="OB1. Fallas en la actualización y publicación de los activos de información de la DIAN, en contravía de lo dispuesto en el procedimiento PR-IIT-0366 Gestión de los activos de información, versión 4 de 12 de abril de 2022, cuyo objetivo es: “Identificar, diligenciar, clasificar y mantener actualizado el Inventario de Activos de Información como base para la Gestión de Riesgos de Seguridad de la Información, el análisis de impacto del negocio (continuidad del negocio) y generar los instrumentos de gestión de la información pública”; de igual forma, lo manifestado en el documento CT-IIT-0079 Cartilla para la gestión de activos de la información, versión 3 del año 2022, en su numeral 4 “INSTRUCTIVO PARA EL DILIGENCIAMIENTO DEL INVENTARIO DE ACTIVOS DE INFORMACIÓN”. Así mismo, en lo dispuesto por la Ley 1712 del 6 de mayo de 2014 “Ley de Transparencia y del Derecho de Acceso a la Información Pública Nacional”, y el Decreto 1081 del 26 de mayo de 2015 en la Sección 1 De Activos De Información Parágrafo 2."/>
    <m/>
    <s v="1. Solicitar a la Dirección Seccional de Aduanas de Medellín verificar sus activos de información y solicitar las inclusiones y/o actualizaciones a las que haya lugar."/>
    <s v="1. Mantener actualizado el listado de activos de información"/>
    <s v="1. Oficio por medio del cual se solicita a la Dirección Seccional de Aduanas de Medellín la actualización de la lista de activos de esa Seccional._x000a__x000a_2. Consulta en el Link para verficar la actualización de listado de activos de información."/>
    <n v="1"/>
    <d v="2023-08-01T00:00:00"/>
    <d v="2023-12-31T00:00:00"/>
    <n v="21.714285714285715"/>
    <n v="1"/>
    <s v="DGF_x000a_NC - Subproceso Fiscalización y Liquidación_x000a_Subdirección de Fiscalización Cambiaria_x000a__x000a_DGF_x000a_DS - Dirección Seccional de Aduanas de Medellín_x000a__x000a_ACTUALIZADO_x000a_13102023"/>
    <n v="1"/>
    <x v="0"/>
  </r>
  <r>
    <x v="4"/>
    <x v="1"/>
    <m/>
    <m/>
    <s v="OB2. En la prueba de recorrido realizada el 30 de enero 2023 en la Seccional de Aduanas de Bogotá y el 1 de febrero de 2023 en la Subdirección de Fiscalización Cambiaría, en la demostración en ambiente de pruebas del Sistema de Antecedentes Administrativos Cambiarios – SIAAC, al momento de consultar por un NIT, ejemplo 860041889 (...)"/>
    <m/>
    <s v="1. Gestionar con el área de tecnologia la estandarización de cada una de las celdas de la información histórica que se incorpora en el Sistema de antecedentes administrativos cambiarios (SIAAC), para minimizar la ocurrencia de errores."/>
    <s v="1. Fortalecer la exactitud, consistencia y veracidad de la información incorporada en el Sistema de antecedentes administrativos cambiarios (SIAAC)._x000a_2.  Minimizar la probabilidad de que se presenten errores, una vez el sistema se encuentre disponible para consulta de los usuarios."/>
    <s v="1. Consulta de los casos identificados en donde se refleje el ajuste implementado."/>
    <n v="1"/>
    <d v="2023-08-01T00:00:00"/>
    <d v="2024-02-28T00:00:00"/>
    <n v="30.142857142857142"/>
    <n v="1"/>
    <s v="DGF_x000a_NC - Subproceso Fiscalización y Liquidación_x000a_Subdirección de Fiscalización Cambiaria_x000a__x000a_ACTUALIZADO_x000a_13102023"/>
    <n v="1"/>
    <x v="0"/>
  </r>
  <r>
    <x v="4"/>
    <x v="1"/>
    <s v="INSP. 1707022445_x000a_ “Fiscalización de devoluciones personas Jurídicas y asimiladas”_x000a__x000a_H1,2,3"/>
    <s v="RG1_x000a__x000a_RFC1"/>
    <s v="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
    <s v="ID del Riesgo de Gestión  :  Decisión de un proceso de control a las devoluciones fuera de la norma. "/>
    <s v="Reiterar el uso de la herramienta tecnológica &quot;Reporte Gerencial, columna DT Días Transcurridos&quot; dispuesta en el Servicio Informático de Devoluciones para el control de los términos de gestión, indistintamente si el expediente se encuentra en auditoría de fiscalización."/>
    <s v="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quot;Registro diario de solicitudes de devolución y/o compensación&quot;, el cual contiene las casillas de &quot;Fecha de radicación&quot; y &quot;Fecha de Vencimiento&quot; de las solicitudes de devolución."/>
    <s v="Lista de asistencia que evidencia la participación en la capacitación de funcionarios de las 34 Direcciones Seccionales y Dirección Operativa de Grandes Contribuyentes."/>
    <n v="1"/>
    <d v="2022-09-01T00:00:00"/>
    <d v="2022-09-30T00:00:00"/>
    <n v="4.1428571428571432"/>
    <n v="1"/>
    <s v="DGF_x000a_NC - Subproceso Recaudo - Devoluciones_x000a_Subdirección de Devoluciones"/>
    <n v="1"/>
    <x v="0"/>
  </r>
  <r>
    <x v="4"/>
    <x v="1"/>
    <m/>
    <m/>
    <m/>
    <m/>
    <s v="Monitorear en forma permanente el cumplimiento de términos para resolver las solicitudes de devolución, mediante el uso de la herramienta tecnológica &quot;Reporte Gerencial, columna DT Días Transcurridos&quot; y  el uso del Formato FT-COT-2504 &quot;Registro diario de solicitudes de devolución y/o compensación&quot;, el cual contiene las casillas de &quot;Fecha de radicación&quot; y &quot;Fecha de Vencimiento&quot; de las solicitudes de devolución. "/>
    <s v="Verificar diariamente el control de términos en la gestión de solicitudes de devolución"/>
    <s v="Formato FT-COT-2504 actualizado, envío formato a la Subdirección de Devoluciones, mes anterior durante los primeros cinco (5) días hábiles de cada mes "/>
    <n v="6"/>
    <d v="2022-10-01T00:00:00"/>
    <d v="2023-03-31T00:00:00"/>
    <n v="25.857142857142858"/>
    <n v="1"/>
    <s v="DGF_x000a_NC - Subproceso Recaudo - Devoluciones_x000a_Dirección Operativa de Grandes Contribuyentes_x000a_Direcciones Seccionales de Impuestos y De Impuestos y Aduanas_x000a_Divisiones de Recaudo y Cobranzas_x000a_División de Recaudo_x000a_Coordinación de Devoluciones DOGC_x000a_Subdirección de Devoluciones_x000a_"/>
    <n v="1"/>
    <x v="0"/>
  </r>
  <r>
    <x v="4"/>
    <x v="1"/>
    <m/>
    <m/>
    <m/>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trimestral de expedientes entregados a la División de Recaudo, correspondientes al año 2020)"/>
    <n v="1"/>
    <d v="2022-09-01T00:00:00"/>
    <d v="2023-12-31T00:00:00"/>
    <n v="69.428571428571431"/>
    <n v="1"/>
    <s v="DGF_x000a_DS - Subproceso Fiscalización y Liquidación_x000a_Divisiones de Fiscalización y Liquidación Intensiva_x000a_Direccion Seccional de Impuestos de Bogotá"/>
    <n v="1"/>
    <x v="0"/>
  </r>
  <r>
    <x v="4"/>
    <x v="1"/>
    <m/>
    <m/>
    <s v="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de expedientes entregados a la División de Recaudo, correspondientes al año 2021 y 2022)"/>
    <n v="1"/>
    <d v="2023-07-01T00:00:00"/>
    <d v="2024-06-30T00:00:00"/>
    <n v="52.142857142857146"/>
    <n v="1"/>
    <s v="DGF_x000a_DS - Subproceso Fiscalización y Liquidación_x000a_Divisiones de Fiscalización y Liquidación Intensiva_x000a_Direccion Seccional de Impuestos de Bogotá"/>
    <n v="1"/>
    <x v="0"/>
  </r>
  <r>
    <x v="4"/>
    <x v="1"/>
    <m/>
    <m/>
    <m/>
    <m/>
    <s v="Verificar el debido cumplimiento de las condiciones y términos establecidos en el procedimiento PR-COT-0465."/>
    <s v="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1"/>
    <s v="DGF_x000a_DS - Subproceso Fiscalización y Liquidación_x000a_Divisiones de Fiscalización y Liquidación Intensiva_x000a_Direccion Seccional de Impuestos de Bogotá"/>
    <n v="1"/>
    <x v="0"/>
  </r>
  <r>
    <x v="4"/>
    <x v="1"/>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1"/>
    <s v="DGF_x000a_DS - Subproceso Fiscalización y Liquidación_x000a_Divisiones de Fiscalización y Liquidación Intensiva_x000a_Direccion Seccional de Impuestos de Bogotá"/>
    <n v="1"/>
    <x v="0"/>
  </r>
  <r>
    <x v="4"/>
    <x v="1"/>
    <m/>
    <m/>
    <s v="ID del hallazgo III. Incumplimiento en algunas de las actividades del procedimiento PR-FL-0220 Investigación de Obligaciones Tributarias Sustanciales y Formales Versión 6 y 7."/>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recaudo, recaudo y cobranzas o la dependecia que haga sus veces."/>
    <s v="Informes trimestrales."/>
    <n v="4"/>
    <d v="2022-10-01T00:00:00"/>
    <d v="2023-01-30T00:00:00"/>
    <n v="17.285714285714285"/>
    <n v="1"/>
    <s v="DGF_x000a_DS - Subproceso Fiscalización y Liquidación_x000a_Divisiones de Fiscalización y Liquidación Intensiva_x000a_Direccion Seccional de Impuestos de Bogotá"/>
    <n v="1"/>
    <x v="0"/>
  </r>
  <r>
    <x v="4"/>
    <x v="1"/>
    <m/>
    <m/>
    <m/>
    <m/>
    <s v="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
    <s v="Elaborar y enviar el documento de diagnóstico a la Dirección de Gestión Corporativa y realizar el seguimiento al trámite "/>
    <s v="Diagnóstico y cuminicación de remisión "/>
    <n v="1"/>
    <d v="2022-09-01T00:00:00"/>
    <d v="2022-10-31T00:00:00"/>
    <n v="8.5714285714285712"/>
    <n v="1"/>
    <s v="DGF_x000a_DS - Subproceso Fiscalización y Liquidación_x000a_Dirección Seccional  Impuestos de Bogotá_x000a_División de Fiscalización y Liquidación tributaria Intensiva para Personas Jurídicas_x000a_"/>
    <n v="1"/>
    <x v="0"/>
  </r>
  <r>
    <x v="4"/>
    <x v="1"/>
    <m/>
    <m/>
    <m/>
    <m/>
    <s v="Incluir en la lista de chequeo que hace parte del Memorando 40 del 25 de febrero de 2022,  la verificacion de la  existencia de la carta de presentacion Formato 1810 "/>
    <s v="Actualizar y socializar la lista de chequeo que hace parte del Memorando 40 del 25 de febrero de 2022,  la verificacion de la  existencia de la carta de presentacion Formato 1810 "/>
    <s v="Lista de chequeo actualizada_x000a_Socilialización a través de correo electrónico de la lista de chequeo"/>
    <n v="2"/>
    <d v="2022-09-01T00:00:00"/>
    <d v="2022-09-30T00:00:00"/>
    <n v="4.1428571428571432"/>
    <n v="1"/>
    <s v="DGF_x000a_DS - Subproceso Fiscalización y Liquidación_x000a_Subdirección de Fiscalización Tributaria_x000a_"/>
    <n v="1"/>
    <x v="0"/>
  </r>
  <r>
    <x v="4"/>
    <x v="1"/>
    <s v="INSP. 1707022459_x000a_ &quot;Proceso Sancionatorio Tributario&quot;_x000a_H1_x000a_OB1"/>
    <s v="RG1_x000a__x000a_RFC1"/>
    <s v="H1. Se revisaron 48 expedientes relacionados con sanciones tributarias, evidenciando que en 7 casos el traslado al área de cobro no se registró, o se efectuó con posterioridad a lo establecido en el procedimiento PR-COT-0465 denominado “Investigación y Determinación de Tributos e Imposición de Sanciones” actividad 78, en la cual se estipula:_x000a_“Trasladar expediente (…) y el diligenciamiento del formato FT-ADF-2325 Informe de Actos Administrativos decisorios ejecutoriados para el procedimiento PR-COT-0269 Inicio del Cobro en Sede Administrativa. En ambos casos adjuntando copia de dichos actos.”_x000a_De igual forma, el formato FT-ADF-2325 denominado “Informe de actos administrativos decisorios ejecutoriados”, debe ser enviado los 5 primeros días hábiles de cada mes para dar inicio formal al Procedimiento PR-COT-0269 “Inicio del cobro en sede administrativa”._x000a_Así, con respecto al envío a las dependencias de cobro de los actos administrativos que ya tienen la vocación de título ejecutivo, se debe considerar que, una vez ejecutoriado el respectivo acto, el mismo debe ser remitido de inmediato, entre otras, dado que se inicia el conteo de la prescripción, y la no remisión afecta las diligencias y el término de prescripción para exigir el pago y el procedimiento coactivo de cobro._x000a_En suma, se podría concluir que esta remisión (término para remitir a cobranzas) es administrativa y debería darse de facto o en el término de la distancia; lo anterior, teniendo en cuenta lo establecido en el artículo 89 de la Ley 1437 de 2011:_x000a_&quot;Artículo 89. Carácter ejecutorio de los actos expedidos por las autoridades. Salvo disposición legal en contrario, los actos en firme serán suficientes para que las autoridades, por sí mismas, puedan ejecutarlos de inmediato. En consecuencia, su ejecución material procederá sin mediación de otra autoridad. (…).&quot;"/>
    <s v="Riesgo de gestión: Caducidad de facultades de control y eventual prescripción de obligaciones._x0009__x0009__x0009__x0009__x0009__x0009__x000a__x000a_Riesgo de fraude y corrupción: Exclusión de un contribuyente de un proceso de control."/>
    <s v="Ejecutar las acciones propias de control previstas en el Memorando 70 de 2023 (numeral 1.14) y los planes derivados de las visitas de supervisión y autocontrol del nivel local y delegado."/>
    <s v="Garantizar la correcta aplicación de los procedimientos a cargo del proceso y las áreas de fiscalización "/>
    <s v="Informes de  acciones y visitas de supervisión y autocontrol realizadas en al año 2024"/>
    <n v="1"/>
    <d v="2024-01-01T00:00:00"/>
    <d v="2024-12-31T00:00:00"/>
    <n v="52.142857142857146"/>
    <n v="1"/>
    <s v="DGF_x000a_NC - Subproceso Fiscalización y Liquidación_x000a_SD Fiscalización Tributaria _x000a_SD Fiscalización Internacional "/>
    <n v="1"/>
    <x v="0"/>
  </r>
  <r>
    <x v="4"/>
    <x v="1"/>
    <m/>
    <m/>
    <s v="OB1. Se evidencian 5 actos administrativos donde se observa que los funcionarios que revisan son los mismos que firman el acto administrativo generando una concentración de funciones, y un espacio de riesgo al no tener un punto de control de revisión y seguimiento con funcionarios diferentes en la ejecución de las distintas actividades de la investigación (Sustancia, Revisa y Firma), y de las cuales, se genera el respectivo acto administrativo que sanciona."/>
    <m/>
    <s v="Generar una directriz para las áreas del nivel local y delegado, en las que se indique que ante la ausencia del rol de revisión dentro de los equipos de trabajo, el servidor encargado de la generación del acto lo remita directamente al rol de Jefe para firma, evitando así la concentración de funciones."/>
    <s v="Evitar que ante la falta de personal y ausencia de rol de revisor, el rol de jefe concentre en simultáneo las funciones de revisión y firma. "/>
    <s v="1 Memorando divulgado con el lineamiento en cuestión"/>
    <n v="1"/>
    <d v="2024-01-01T00:00:00"/>
    <d v="2024-03-31T00:00:00"/>
    <n v="12.857142857142858"/>
    <n v="1"/>
    <s v="DGF_x000a_NC - Subproceso Fiscalización y Liquidación_x000a_SD Fiscalización Tributaria _x000a_SD Fiscalización Internacional "/>
    <n v="1"/>
    <x v="0"/>
  </r>
  <r>
    <x v="4"/>
    <x v="1"/>
    <s v="INSP. 1707022435_x000a_ H 1,2"/>
    <s v="RG1_x000a__x000a_RFC1"/>
    <s v="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
    <s v="ID del Riesgo de Gestión  :  RG 1. Efectuar el control aduanero sin el cumplimiento de los requisitos establecidos en la normativa aplicable_x000a__x000a_ID del Riesgo de Corrupción :  RFC 1. Direccionamiento de las actuaciones en el control aduanero"/>
    <s v="Capacitación sobre requisitos y formalidades en la elaboración y diligenciamiento de las actas de inspección, de aprehensión y autos comisorios gestionados en inspección aduanera. "/>
    <s v="Capacitación  sobre el correcto diligenciamiento de las actas de inspección, de aprehensión y autos comisorios gestionados en inspección aduanera. "/>
    <s v="Lista de asistencia a la capacitación"/>
    <n v="1"/>
    <d v="2021-11-01T00:00:00"/>
    <d v="2022-01-31T00:00:00"/>
    <n v="13"/>
    <n v="1"/>
    <s v="DGF_x000a_DS - Subproceso Operación Aduanera_x000a_Dirección Seccional de Aduanas Bogotá_x000a_Dirección Seccional de Aduanas Cali _x000a_Dirección Seccional de Impuestos y Aduanas de Santa Marta _x000a_Dirección Seccional de Aduanas de Barranquilla _x000a_Dirección Seccional de Impuestos y Aduanas de Buenaventura _x000a__x000a_ACTUALIZADO_x000a_30112021"/>
    <n v="1"/>
    <x v="0"/>
  </r>
  <r>
    <x v="4"/>
    <x v="1"/>
    <m/>
    <m/>
    <m/>
    <m/>
    <s v="Verificación mensual de las actas de hechos, inspección y aprehensión; actuaciones que deben contar con su respectivo auto comisorio para lo cual el funcionario que actúa en dicha diligencia deberá estar debidamente comisionado."/>
    <s v="Realizar verificación mensual aleatoria de las actas de hechos, inspección y aprehensión; cuyas actuaciones deben contar con su respectivo auto comisorio donde se evidencie que el funcionario fue comisionado."/>
    <s v="Informe de resultados de la verificación"/>
    <n v="6"/>
    <d v="2021-11-01T00:00:00"/>
    <d v="2022-04-30T00:00:00"/>
    <n v="25.714285714285715"/>
    <n v="1"/>
    <s v="DGF_x000a_DS - Subproceso Operación Aduanera_x000a_Dirección Seccional de Impuestos y Aduanas de Santa Marta_x000a_Dirección Seccional de Impuestos y Aduanas de Buenaventura_x000a__x000a_ACTUALIZADO_x000a_30112021"/>
    <n v="1"/>
    <x v="0"/>
  </r>
  <r>
    <x v="4"/>
    <x v="1"/>
    <m/>
    <m/>
    <m/>
    <m/>
    <s v="Capacitación encaminadas al cumplimiento de los requisitos y formalidades que se encuentren en los procedimientos nacionalización de mercancías PR-COA-0188, Medidas Cautelares PR-COA-0396 y en el instructivo IN-COA-0151.  "/>
    <s v="Capacitación sobre los procedimiento Nacionalización de Mercancías PR-COA-0188, Medidas Cautelares PR-COA-0396 y el instructivo IN-COA-0151 en lo concerniente a las actuaciones en la diligencia de inspección aduanera."/>
    <s v="Lista de asistencia a la capacitación"/>
    <n v="1"/>
    <d v="2021-11-01T00:00:00"/>
    <d v="2022-04-30T00:00:00"/>
    <n v="25.714285714285715"/>
    <n v="1"/>
    <s v="DGF_x000a_DS - Subproceso Operación Aduanera_x000a_Dirección Seccional de Aduanas Bogotá_x000a_Dirección Seccional de Aduanas Cali _x000a_Dirección Seccional de Impuestos y Aduanas de Santa Marta_x000a_Dirección Seccional de Aduanas de Barranquilla_x000a__x000a_ACTUALIZADO_x000a_30112021"/>
    <n v="1"/>
    <x v="0"/>
  </r>
  <r>
    <x v="4"/>
    <x v="1"/>
    <m/>
    <m/>
    <s v="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
    <m/>
    <s v="Capacitación sobre requisitos y formalidades en la elaboración y diligenciamiento del formato Control y Seguimiento Aprehensiones FT-FL-2205 . "/>
    <s v="Capacitación sobre el correcto diligenciamiento y registro de la información en el formato Control y Seguimiento Aprehensiones FT-FL-2205  . "/>
    <s v="Lista de asistencia a la capacitación"/>
    <n v="1"/>
    <d v="2021-11-01T00:00:00"/>
    <d v="2022-01-31T00:00:00"/>
    <n v="13"/>
    <n v="1"/>
    <s v="DGF_x000a_DS - Subproceso Operación Aduanera_x000a_DS- Subproceso: Fiscalización y Liquidación_x000a_Dirección Seccional de Aduanas Bogotá_x000a__x000a_ACTUALIZADO_x000a_30112021"/>
    <n v="1"/>
    <x v="0"/>
  </r>
  <r>
    <x v="4"/>
    <x v="1"/>
    <m/>
    <m/>
    <m/>
    <m/>
    <s v="Retroalimentación por parte de Fiscalización Aduanera, sobre la entrega de los insumos para conformar los expedientes._x000a__x000a_ "/>
    <s v="Reunión y retroalimentación trimestral conjunta para la revisión sobre la completitud de la entrega de los insumos para conformar los expedientes."/>
    <s v="1. Lista de asistencia _x000a_2. Acta de los puntos tratados."/>
    <n v="2"/>
    <d v="2021-11-01T00:00:00"/>
    <d v="2022-04-30T00:00:00"/>
    <n v="25.714285714285715"/>
    <n v="1"/>
    <s v="DGF_x000a_DS- Subproceso Operación Aduanera_x000a_DS- Subproceso: Fiscalización y Liquidación_x000a_Dirección Seccional de Aduanas Bogotá_x000a_Dirección Seccional de Aduanas Cali _x000a_Dirección Seccional de Impuestos y Aduanas de Santa Marta_x000a_Dirección Seccional de Aduanas de Barranquilla _x000a_Dirección Seccional de Aduanas de Medellín_x000a__x000a_ACTUALIZADO_x000a_30112021_x000a_"/>
    <n v="1"/>
    <x v="0"/>
  </r>
  <r>
    <x v="4"/>
    <x v="1"/>
    <m/>
    <m/>
    <m/>
    <m/>
    <s v="Cumplimiento memorando expedido por la Subdirección de Operación Aduanera"/>
    <s v="Elaborar memorando impartiendo lineamientos para el control de la radicación del acta de aprehensión y sus insumos entregados a Fiscalización"/>
    <s v="1. Memorando _x000a_2. Lista de socialización memorando"/>
    <n v="1"/>
    <d v="2021-11-01T00:00:00"/>
    <d v="2022-04-30T00:00:00"/>
    <n v="25.714285714285715"/>
    <n v="1"/>
    <s v="DGF_x000a_NC – Subproceso Operación Aduanera_x000a_Subdirección de Operación Aduanera_x000a__x000a_ACTUALIZADO_x000a_30112021"/>
    <n v="1"/>
    <x v="0"/>
  </r>
  <r>
    <x v="4"/>
    <x v="1"/>
    <s v="INSP. 1707022435_x000a_H 3"/>
    <s v="RG2_x000a__x000a_RFC2"/>
    <s v="ID del hallazgo III. Fallas en la aplicación de la normativa relacionada con el decomiso de mercancías en contravía de lo establecido en el procedimiento PR-COA-0395 “Decomiso de mercancías” versión 2"/>
    <s v="ID del hallazgo III. Fallas en la aplicación de la normativa relacionada con el decomiso de mercancías en contravía de lo establecido en el procedimiento PR-COA-0395 “Decomiso de mercancías” versión 2_x000a__x000a_ID del Riesgo de Corrupción :  RFC 2.  Decisión final del decomiso de mercancías omitiendo información relevante"/>
    <s v="Revisión del cumplimiento de requisitos de los insumos generados por las unidades aprehensoras y verificación de la aplicación correcta de la normativa en el procedimiento de decomiso de mercancías"/>
    <s v="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
    <s v="Informes (3 por cada seccional)"/>
    <n v="12"/>
    <d v="2021-11-01T00:00:00"/>
    <d v="2022-08-31T00:00:00"/>
    <n v="43.285714285714285"/>
    <n v="1"/>
    <s v="DGF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_x000a_"/>
    <n v="1"/>
    <x v="0"/>
  </r>
  <r>
    <x v="4"/>
    <x v="1"/>
    <m/>
    <m/>
    <m/>
    <m/>
    <s v="Ejecución de reuniones trimestrales por un período de seis meses para la socialización de lineamientos de las acciones de control y decomisos,  así como el direccionamiento estratégico necesario para mejorar el proceso de decomiso."/>
    <s v="Cada Dirección Seccional debe coordinar y ejecutar 2 capacitaciones, una cada trimestre, con los funcionarios de las unidades aprehensoras de su Dirección Seccional"/>
    <s v="Registros de asistencia (2 por cada seccional)"/>
    <n v="8"/>
    <d v="2021-11-01T00:00:00"/>
    <d v="2022-05-01T00:00:00"/>
    <n v="25.857142857142858"/>
    <n v="1"/>
    <s v="DGF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
    <n v="1"/>
    <x v="0"/>
  </r>
  <r>
    <x v="4"/>
    <x v="1"/>
    <m/>
    <m/>
    <m/>
    <m/>
    <s v="Puesta en producción de un Servicio Informático para el control del Decomiso"/>
    <s v="Levantar requerimientos funcionales del servicio solicitado"/>
    <s v="Documento con requerimientos funcionales"/>
    <n v="1"/>
    <d v="2022-01-01T00:00:00"/>
    <d v="2022-02-28T00:00:00"/>
    <n v="8.2857142857142865"/>
    <n v="1"/>
    <s v="DGF_x000a_NC - Subproceso Innovación y Tecnología_x000a_Subdirección de Soluciones y Desarrollo _x000a__x000a_ACTUALIZADO_x000a_30112021"/>
    <n v="1"/>
    <x v="0"/>
  </r>
  <r>
    <x v="4"/>
    <x v="1"/>
    <m/>
    <m/>
    <m/>
    <m/>
    <m/>
    <s v="Establecer el análisis y diseño de la solución"/>
    <s v="Documento con el análisis y diseño"/>
    <n v="1"/>
    <d v="2022-03-01T00:00:00"/>
    <d v="2022-04-30T00:00:00"/>
    <n v="8.5714285714285712"/>
    <n v="1"/>
    <s v="DGF_x000a_NC - Subproceso Innovación y Tecnología_x000a_Subdirección de Soluciones y Desarrollo _x000a__x000a_ACTUALIZADO_x000a_30112021"/>
    <n v="1"/>
    <x v="0"/>
  </r>
  <r>
    <x v="4"/>
    <x v="1"/>
    <m/>
    <m/>
    <m/>
    <m/>
    <m/>
    <s v="Desarrollar, probar e implementar la solución planeada"/>
    <s v="Puesta en producción de la solución"/>
    <n v="1"/>
    <d v="2022-05-01T00:00:00"/>
    <d v="2022-08-30T00:00:00"/>
    <n v="17.285714285714285"/>
    <n v="1"/>
    <s v="DGF_x000a_NC - Subproceso Innovación y Tecnología_x000a_Subdirección de Soluciones y Desarrollo _x000a__x000a_ACTUALIZADO_x000a_30112021"/>
    <n v="1"/>
    <x v="0"/>
  </r>
  <r>
    <x v="4"/>
    <x v="1"/>
    <m/>
    <m/>
    <m/>
    <m/>
    <s v="Elaboración de un lineamiento dirigido a las Divisiones de Fiscalización y Liquidación o las que hagan sus veces con el fin de realizar énfasis en el envío de insumos al proceso de fiscalización cambiaria respectiva."/>
    <s v="Elaborar el documento con los lineamientos para el cumplimiento de todas las Divisiones de Fiscalización"/>
    <s v="Lineamiento"/>
    <n v="1"/>
    <d v="2021-12-01T00:00:00"/>
    <d v="2021-12-31T00:00:00"/>
    <n v="4.2857142857142856"/>
    <n v="1"/>
    <s v="DGF_x000a_NC - Subproceso: Fiscalización y Liquidación_x000a_Subdirección de Fiscalización Aduanera_x000a__x000a_ACTUALIZADO_x000a_30112021"/>
    <n v="1"/>
    <x v="0"/>
  </r>
  <r>
    <x v="4"/>
    <x v="1"/>
    <m/>
    <m/>
    <m/>
    <m/>
    <m/>
    <s v="Socializar el lineamiento a todas las Divisiones de Fiscalización que ejecuten el proceso de decomiso."/>
    <s v="Correo electrónico"/>
    <n v="2"/>
    <d v="2022-01-03T00:00:00"/>
    <d v="2022-01-31T00:00:00"/>
    <n v="4"/>
    <n v="1"/>
    <s v="DGF_x000a_NC - Subproceso: Fiscalización y Liquidación_x000a_Subdirección de Fiscalización Aduanera_x000a__x000a_ACTUALIZADO_x000a_30112021"/>
    <n v="1"/>
    <x v="0"/>
  </r>
  <r>
    <x v="4"/>
    <x v="1"/>
    <m/>
    <m/>
    <m/>
    <m/>
    <s v="Revisión del procedimiento de Decomiso"/>
    <s v="Efectuar la revisión del procedimiento, tanto en sus acápites textuales como en el flujograma."/>
    <s v="Procedimiento Revisado"/>
    <n v="1"/>
    <d v="2022-01-03T00:00:00"/>
    <d v="2022-07-31T00:00:00"/>
    <n v="29.857142857142858"/>
    <n v="1"/>
    <s v="DGF_x000a_NC - Subproceso: Fiscalización y Liquidación_x000a_Subdirección de Fiscalización Aduanera_x000a__x000a_ACTUALIZADO_x000a_30112021"/>
    <n v="1"/>
    <x v="0"/>
  </r>
  <r>
    <x v="4"/>
    <x v="1"/>
    <s v="INSP. 170700-29-2024-02-03 _x000a__x000a_H1, OB1, OB2 y OB3"/>
    <s v="RG01_x000a__x000a_RFC01"/>
    <s v="H1: En nueve (9) casos de seleccionados finales definidos por la Coordinación de Programas de Control de Facilitación, de la Subdirección de Estrategia y Analítica, se identificaron fallas en la determinación de la carga potencial de los seleccionados y fallas en la aplicación de los controles para la determinación y asignación de los seleccionados definitivos, causado por la falta de aplicación de la actividad 8  “Definir, obtener y procesar información” del procedimiento PR-COT-0246 y el numeral 4.7  “Definición de la carga potencial de seleccionados” de la “CARTILLA PARA LA ELABORACIÓN DE LOS DOCUMENTOS DE CRITERIO DE SELECCIÓN DE CASOS Y EL TRATAMIENTO DE LA INFORMACIÓN EN LA FORMULACIÓN DE CAMPAÑAS Y PROGRAMAS DE CONTROL” CT-COT-0081 V2, situación que afectó el número de seleccionados finales y su correspondiente apertura, por parte de la Subdirección de Gestión de Fiscalización Internacional, ahora Subdirección de Fiscalización Internacional, y la Dirección Seccional de Grandes Contribuyentes."/>
    <s v="RG01: Caducidad de las facultades de control de las obligaciones tributarias._x000a__x000a_RFC01: Exclusión de un contribuyente de un proceso de control de las obligaciones tributarias. "/>
    <s v="A1: Realizar capacitación a nivel nacional a los grupos internos de trabajo y/o coordinaciones de Fiscalización Internacional para socializar los lineamientos y el cronograma de ejecucíón de los programas de fiscalización proferidos por la Subdirección de Fiscalización Internacional. "/>
    <s v="Socialización a través de la plataforma de TEAMS de los memorandos de los programas proferidos por la Subdirección de Fiscalización Internacional a las 5 direcciones seccionales y operativa, que cuentan con grupos o coordinaciones de fiscalización internacional, ."/>
    <s v="Listado de asistencia de los funcionarios a cada una de las reunioes de socialización que se realicen en lo que resta del año 2024 y primer semestre de 2025."/>
    <n v="1"/>
    <d v="2024-10-01T00:00:00"/>
    <d v="2025-06-30T00:00:00"/>
    <n v="38.857142857142854"/>
    <n v="1"/>
    <s v="DGF_x000a_NC - Subproceso: Fiscalización y Liquidación_x000a_Subdirección de Fiscalización Internacional"/>
    <n v="1"/>
    <x v="0"/>
  </r>
  <r>
    <x v="4"/>
    <x v="1"/>
    <m/>
    <m/>
    <m/>
    <m/>
    <s v="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
    <s v="*Envío del informe por parte de las Direcciones Seccionales de Impuestos de Bogotá, Medellín, Cali y Barranquilla las cuales cuentan con Grupos internos de trabajo de fiscalización internacional._x000a_*Envío del informe por parte de la Subdirección Operativa de Fiscalización y Liquidación Internacional._x000a_* Revisión, verificación y consolidación de los 5 informes mensuales por parte de la Subdirección de Fiscalización Internacional."/>
    <s v="Informe de Cargas de Servicio de Fiscalización Internacional FT-COT-2796 de cada una de las 5 direcciones que cuentan con grupos especializados de fiscalización internacional."/>
    <n v="15"/>
    <d v="2024-10-01T00:00:00"/>
    <d v="2024-12-31T00:00:00"/>
    <n v="13"/>
    <n v="1"/>
    <s v="DGF_x000a_NC - Subproceso: Fiscalización y Liquidación_x000a_Subdirección de Fiscalización Internacional_x000a_Subdirección Operativa de Fiscalización y Liquidación Internacional _x000a__x000a_DS - Subproceso: Fiscalización y Liquidación_x000a_Direcciones Seccionales de Impuestos de Bogotá, Medellín, Cali y Barranquilla"/>
    <n v="1"/>
    <x v="0"/>
  </r>
  <r>
    <x v="4"/>
    <x v="1"/>
    <m/>
    <m/>
    <m/>
    <m/>
    <s v="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
    <s v="Reunión para revisar los seleccionados potenciales cada vez que se profiera un programa."/>
    <s v="Acta de Reunión por pograma proferido durante el año 2024 entre la Subdirección de Fiscalización Internacional y la  Coordinación de Programas de Control de Facilitación"/>
    <n v="1"/>
    <d v="2024-10-01T00:00:00"/>
    <d v="2024-12-31T00:00:00"/>
    <n v="13"/>
    <n v="1"/>
    <s v="DGF_x000a_NC - Subproceso: Fiscalización y Liquidación_x000a_Subdirección de Fiscalización Internacional_x000a__x000a_NC Subproceso Planeación y cumplimiento_x000a_Subdirección de Estrategia y Analítica_x000a_Coordinación de Programas de Control de Facilitación "/>
    <n v="1"/>
    <x v="0"/>
  </r>
  <r>
    <x v="4"/>
    <x v="1"/>
    <m/>
    <m/>
    <s v="OB1: En el expediente de HINODE COLOMBIA S.A.S con NIT 901107672, se observó inconsistencia entre la información registrada en el auto de apertura del expediente N°202282350100000905, en el que indica que el año gravable objeto de investigación es 2019; pero, en el informe final del expediente IJ-2017-2022-905, se menciona que la declaración objeto de investigación corresponde a la documentación comprobatoria del año gravable 2018 No.100066518261064."/>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s v="OB2: En cuatro (4) expedientes de acciones de control de documentación comprobatoria de la Dirección Operativa de Grandes Contribuyentes, se observó que el auto de apertura no registra la firma del funcionario competente."/>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s v="OB3: Se evidencian fallas en los controles tendientes a salvaguardar la integridad, confiabilidad y trazabilidad de la información."/>
    <m/>
    <s v="A1: Realizar capacitación a nivel nacional a los grupos internos de trabajo y/o coordinaciones de Fiscalización Internacional para socializar los lineamientos y cronograma de ejecucíón de los programas de fiscalización proferidos por la Subdirección de Fiscalización Internacional. "/>
    <s v="Socialización a través de la plataforma de TEAMS de los memorandos de los programas proferidos por la Subdirección de Fiscalización Internacional a las 5 Direcciones que cuentan con grupos o coordinaciones de fiscalización internacional, ."/>
    <s v="Listado de asistencia de los funcionarios a cada una de las reunioes de socialización que se realicen en lo que resta del año 2024 y primer semestre de 2025."/>
    <n v="1"/>
    <d v="2024-10-01T00:00:00"/>
    <d v="2025-06-30T00:00:00"/>
    <n v="38.857142857142854"/>
    <n v="1"/>
    <s v="DGF_x000a_NC - Subproceso: Fiscalización y Liquidación_x000a_Subdirección de Fiscalización Internacional"/>
    <n v="1"/>
    <x v="0"/>
  </r>
  <r>
    <x v="4"/>
    <x v="1"/>
    <m/>
    <m/>
    <m/>
    <m/>
    <s v="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
    <s v="*Envío del informe por parte de las Direcciones Seccionales de Impuestos de Bogotá, Medellín, Cali y Barranquilla las cuales cuentan con Grupos internos de trabajo de fiscalización internacional._x000a_*Envío del informe por parte de la Subdirección Operativa de Fiscalización y Liquidación Internacional._x000a_* Revisión, verificación y consolidación de los 5 informes mensuales por parte de la Subdirección de Fiscalización Internacional."/>
    <s v="Informe de Cargas de Servicio de Fiscalización Internacional FT-COT-2796 de cada una de las 5 direcciones que cuentan con grupos especializados de fiscalización internacional."/>
    <n v="15"/>
    <d v="2024-10-01T00:00:00"/>
    <d v="2024-12-31T00:00:00"/>
    <n v="13"/>
    <n v="1"/>
    <s v="DGF_x000a_NC - Subproceso: Fiscalización y Liquidación_x000a_Subdirección de Fiscalización Internacional_x000a_Subdirección Operativa de Fiscalización y Liquidación Internacional _x000a__x000a_DS - Subproceso: Fiscalización y Liquidación_x000a_Direcciones Seccionales de Impuestos de Bogotá, Medellín, Cali y Barranquilla"/>
    <n v="1"/>
    <x v="0"/>
  </r>
  <r>
    <x v="4"/>
    <x v="1"/>
    <m/>
    <m/>
    <m/>
    <m/>
    <s v="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
    <s v="Reunión para revisar los seleccionados potenciales cada vez que se profiera un programa."/>
    <s v="Acta de Reunión por pograma proferido durante el año 2024 entre la Subdirección de Fiscalización Internacional y la  Coordinación de Programas de Control de Facilitación"/>
    <n v="1"/>
    <d v="2024-10-01T00:00:00"/>
    <d v="2024-12-31T00:00:00"/>
    <n v="13"/>
    <n v="1"/>
    <s v="DGF_x000a_NC - Subproceso: Fiscalización y Liquidación_x000a_Subdirección de Fiscalización Internacional_x000a__x000a_NC Subproceso Planeación y cumplimiento_x000a_Subdirección de Estrategia y Analítica_x000a_Coordinación de Programas de Control de Facilitación "/>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s v="INSP. 170700-29-2024-02-03 _x000a__x000a_H2, H3, H4, H5, H6, OB4, OB5 y OB6 "/>
    <s v="RFC02_x000a__x000a_RFC02"/>
    <s v="H2: En trece (13) expedientes se evidenciaron actuaciones realizadas por funcionarios que no se encuentran relacionados en archivo de Excel “5. Relación funcionarios y novedades administrativas.xlsx ”, lo que conlleva a determinar que los funcionarios presuntamente no tienen la competencia para adelantar los procesos de investigación, generado por la falta de aplicación de los controles, lo que conlleva a una eventual invalidez del acto administrativo."/>
    <s v="RG02: Decisión final de un proceso de control por fuera de la norma._x000a__x000a_RFC02: Decisión final de un proceso de control ejecutado de forma irregular."/>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s v="H3: En nueve (9) expedientes de fiscalización internacional se evidenció incumplimiento a las condiciones generales establecidas en el numeral 3.7  y a los controles establecidos en las actividades 24 ,25  y 62  del procedimiento PR-COT-0465 de las versiones 1 y 2 y la actividad 48  del PR-FL-0220 versión 8, debido a la falta de seguimiento y aplicación de los controles definidos en el proceso, afectando la trazabilidad y la toma de decisiones dentro del proceso de investigación de fiscalización internacional."/>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s v="H4: En cuatro (4) expedientes se evidenció el incumplimiento del numeral 66  del PR-COT-0465 versión 2 y el numeral 14  del Manual Servicios Web Integra Sanciones y Liquidaciones MN-COT-0047 Tomo 2, debido a fallas en las actividades del proceso de investigación y determinación de tributos e imposición de sanciones, afectando la trazabilidad y la toma de decisiones del proceso."/>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4"/>
    <x v="1"/>
    <m/>
    <m/>
    <s v="H5: En seis (6) expedientes se observan fallas en la conformación de las unidades documentales, incumpliendo lo establecido en el numeral 3.1.2.7  Gestión Documental del Expediente Administrativo del procedimiento PR-COT-0465 versión 1 y 2, ocasionado por la falta de la aplicación de los controles, evidenciando falencias en el manejo y control documental de información sensible la cual es soporte de las actuaciones que ejecutan las direcciones seccionales y la Subdirección de Fiscalización Internacional. "/>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s v="H6: Se evidencian fallas en los controles tendientes a salvaguardar la integridad, confiabilidad y trazabilidad de la información."/>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s v="OB4: En once (11) expedientes se evidenció concentración de funciones dentro del proceso de fiscalización y liquidación, en el que el mismo funcionario que profiere el acto de pliego de cargos o requerimiento especial, es el que profiere la resolución sanción o liquidación oficial de revisión, situación que puede generar falta de objetividad y transparencia en la toma de decisiones dentro del proceso."/>
    <m/>
    <s v="A5. Estudiar en conjunto la Subdirección de Fiscalización Internacional y la Subdirección de Fiscalización Tributaria la viabilidad de: i) modificar el procedimiento PR-COT-0465 o; ii) emitir un documento de la Subdirección de Fiscalización Internacional, que permitan ejercer un control efectivo en las actuaciones de los servidores en un proceso sancionatorio y/o de determinación que conlleve a evitar la concentración de funciones"/>
    <s v="Mesas de trabajo en las cuales participen la Subdirección de Fiscalización Internacional y Subdirección de Fiscalización Tributaria con el fin de establecer las pautas y previsiones a considerar, así como la decisión sobre la viabilidad de modificar el procedimiento PR-COT-0465 o en su defecto la elaboración de un documento de la Subdirección de Fiscalización Internacional"/>
    <s v="Acta en la que se consigne la decisión tomada en las mesas de trabajo"/>
    <n v="1"/>
    <d v="2024-10-01T00:00:00"/>
    <d v="2025-07-30T00:00:00"/>
    <n v="43.142857142857146"/>
    <n v="0.5"/>
    <s v="DGF_x000a_NC - Subproceso: Fiscalización y Liquidación_x000a_Subdirección de Fiscalización Internacional_x000a_Subdirección de Fiscalización Tributaria"/>
    <n v="0.5"/>
    <x v="1"/>
  </r>
  <r>
    <x v="4"/>
    <x v="1"/>
    <m/>
    <m/>
    <m/>
    <m/>
    <s v="A7. Elaborar y/o actualizar el documento dentro del sistema de gestión acorde con lo establecido en el acta."/>
    <s v="- Elaboración del documento definido para el cumplimiento de la acción._x000a_- Revisión y aprobación por parte de las áreas involucradas."/>
    <s v="Documento y/o procedimiento modificado"/>
    <n v="1"/>
    <d v="2025-07-30T00:00:00"/>
    <d v="2025-11-30T00:00:00"/>
    <n v="17.571428571428573"/>
    <n v="0"/>
    <s v="DGF_x000a_NC - Subproceso: Fiscalización y Liquidación_x000a_Subdirección de Fiscalización Internacional_x000a_Subdirección de Fiscalización Tributaria"/>
    <n v="0"/>
    <x v="1"/>
  </r>
  <r>
    <x v="4"/>
    <x v="1"/>
    <m/>
    <m/>
    <s v="OB5: Se evidencia inconsistencia y falta de uniformidad en el formato de fechas utilizado para el registro de la información de los expedientes, generando incertidumbre y falta de claridad de la información, lo que afecta la toma de decisión del funcionario sustanciador. "/>
    <m/>
    <s v="A6: Realizar reunión de retroalimentación con la Coordinación de Correspondencia y Notificaciones de la Subdirección Administrativa con el fin de socializar el resultado de la Inspección de la Agencia ITRC para que se adopten las medidas pertinentes."/>
    <s v="Reunión presencial o a través de la Plataforma TEAMS"/>
    <s v="Acta de reunión entre la Subdirección de Fiscalización Internacional y la Coordinación de Correspondencia y Notificaciones "/>
    <n v="1"/>
    <d v="2024-10-01T00:00:00"/>
    <d v="2024-12-31T00:00:00"/>
    <n v="13"/>
    <n v="1"/>
    <s v="DGF_x000a_NC - Subproceso Fiscalización y Liquidación_x000a_Subdirección de Fiscalización Internacional_x000a__x000a_NC - Subproceso Recursos Administrativos_x000a_Coordinación de Correspondencia y Notificaciones "/>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s v="OB6: En el expediente No 20191312382981627 del contribuyente THE ELITE FLOWER SAS CI, identificado con NIT 800141506, no se observa la notificación de la liquidación oficial de revisión N°2552012021900015 del 30 de septiembre de 2021 (folios 767 al 802). Es importante mencionar que la inexistencia de este documento en el expediente afecta la trazabilidad y el sustento de las decisiones tomadas dentro del expediente administrativo. "/>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4"/>
    <x v="1"/>
    <s v="170700-29-2024-02-04_x000a__x000a__x000a_I1, H1, H2, H3, H4, H5, OB1 y OB2"/>
    <s v="RG01_x000a__x000a_RFC02"/>
    <s v="I1: 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
    <s v="RG01: Caducidad de facultades de control y prescripción de obligaciones_x000a__x000a_RFC01: Exclusión de un contribuyente de un proceso de control."/>
    <s v="A1: Implementar el Sistema Informático de Registro, Seguimiento y Control de los contribuyentes ZESE."/>
    <s v="1- Elaborar las especificaciones funcionales (historias de usuario) para el diseño del sistema informático_x000a_2- Ejecutar las pruebas funcionales para la aprobación de puesta en producción del servicio Informático."/>
    <s v="1. Formato 2206 e historias de usuario."/>
    <n v="1"/>
    <d v="2024-09-13T00:00:00"/>
    <d v="2025-09-25T00:00:00"/>
    <n v="53.857142857142854"/>
    <n v="0.8"/>
    <s v="DGF_x000a_NC - Subproceso: Fiscalización y Liquidación_x000a_Dirección de Gestión de Fiscalización_x000a_Subdirección de Fiscalización Tributaria_x000a_Coordinación de sistemas de información y Procedimiento de Fiscalización Tributaria"/>
    <n v="0.8"/>
    <x v="1"/>
  </r>
  <r>
    <x v="4"/>
    <x v="1"/>
    <m/>
    <m/>
    <s v="H1. 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
    <m/>
    <m/>
    <s v="1- Proyectar la resolución que adopta el sistema informático para la recepción, consolidación y seguimiento de la información anual que presentan los contribuyentes que se acogen al régimen ZESE de tributación._x000a_2- Proferir la resolución que adopta el sistema informático para la recepción, consolidación y seguimiento de la información anual que presentan los contribuyentes que se acogen al régimen ZESE de tributación."/>
    <s v="2. Resolución que adopta el Sistema Informático ZESE."/>
    <n v="1"/>
    <d v="2024-11-01T00:00:00"/>
    <d v="2025-09-25T00:00:00"/>
    <n v="46.857142857142854"/>
    <n v="0.8"/>
    <s v="DGF_x000a_NC - Subproceso: Fiscalización y Liquidación_x000a_Dirección General_x000a_Dirección de Gestión de Fiscalización_x000a_Subdirección de Fiscalización Tributaria_x000a_Coordinación de sistemas de información y Procedimiento de Fiscalización Tributaria"/>
    <n v="0.8"/>
    <x v="1"/>
  </r>
  <r>
    <x v="4"/>
    <x v="1"/>
    <m/>
    <m/>
    <s v="H2: 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
    <m/>
    <m/>
    <s v="1- Poner en producción el sistema informático."/>
    <s v="3.Sistema Informatico ZESE"/>
    <n v="1"/>
    <d v="2024-10-01T00:00:00"/>
    <d v="2025-09-25T00:00:00"/>
    <n v="51.285714285714285"/>
    <n v="0.8"/>
    <s v="DGF_x000a_NC - Subproceso Innovación y Tecnología_x000a_Subdirección de Gestión de Innovación y Tecnología."/>
    <n v="0.8"/>
    <x v="1"/>
  </r>
  <r>
    <x v="4"/>
    <x v="1"/>
    <m/>
    <m/>
    <s v="H3: 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
    <m/>
    <s v="A2: 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_x000a_"/>
    <s v="1- Elaborar y enviar a las Direcciones Seccionales el memorando de lineamientos identificando las acciones a ejecutar de acuerdo al hallazgo identificado por ITRC._x000a_2- Enviar los casos seleccionados a las Direcciones Seccionales competentes"/>
    <s v="1. Memorando de lineamientos y casos seleccionados de la acción de control de acuerdo con los hallazgos del informe ITRC "/>
    <n v="1"/>
    <d v="2025-01-01T00:00:00"/>
    <d v="2025-12-01T00:00:00"/>
    <n v="47.714285714285715"/>
    <n v="1"/>
    <s v="DGF_x000a_NC - Subproceso: Fiscalización y Liquidación_x000a_Dirección de Gestión de Fiscalización_x000a_Subdirección de Fiscalización Tributaria_x000a_Coordinación de Pensamiento Estrategico de Fiscalización Tributaria."/>
    <n v="1"/>
    <x v="0"/>
  </r>
  <r>
    <x v="4"/>
    <x v="1"/>
    <m/>
    <m/>
    <m/>
    <m/>
    <m/>
    <s v="1- Ejecutar el control de acuerdo con los lineamientos diseñados en el memorando para mitigar el hallazgo identificado por ITRC. "/>
    <s v="2. Casos gestionados._x000a_"/>
    <n v="1"/>
    <d v="2025-03-01T00:00:00"/>
    <d v="2025-12-01T00:00:00"/>
    <n v="39.285714285714285"/>
    <n v="1"/>
    <s v="DGF_x000a_DS - Subproceso: Fiscalización y Liquidación_x000a_Direcciones Seccionales competentes"/>
    <n v="1"/>
    <x v="0"/>
  </r>
  <r>
    <x v="4"/>
    <x v="1"/>
    <m/>
    <m/>
    <s v="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
    <m/>
    <s v="A3: 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
    <s v="1- Diseñar criterios de selección que tengan en cuenta los requisitos formales y sustanciales para pertenecer al regimen ZESE y los demás riesgos identificados. "/>
    <s v="1. Criterios diseñados"/>
    <n v="1"/>
    <d v="2025-04-01T00:00:00"/>
    <d v="2025-12-31T00:00:00"/>
    <n v="39.142857142857146"/>
    <n v="1"/>
    <s v="DGF_x000a_NC Subproceso Planeación y cumplimiento_x000a_Subdirección de Estrategia y Analítica_x000a_Coordinación de Programas de Control de Facilitación "/>
    <n v="1"/>
    <x v="0"/>
  </r>
  <r>
    <x v="4"/>
    <x v="1"/>
    <m/>
    <m/>
    <s v="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
    <m/>
    <m/>
    <s v="_x000a_1. Elaborar el memorando de lineamientos identificando las acciones a ejecutar de acuerdo al hallazgo identificado por ITRC."/>
    <s v="_x000a_2. Memorando de lineamientos de la acción de control de acuerdo con los hallazgos del informe ITRC "/>
    <n v="1"/>
    <d v="2025-07-01T00:00:00"/>
    <d v="2025-12-31T00:00:00"/>
    <n v="26.142857142857142"/>
    <n v="1"/>
    <s v="DGF_x000a_NC - Subproceso: Fiscalización y Liquidación_x000a_Dirección de Gestión de Fiscalización_x000a_Subdirección de Fiscalización Tributaria_x000a_Coordinación de Pensamiento Estrategico de Fiscalización Tributaria."/>
    <n v="1"/>
    <x v="0"/>
  </r>
  <r>
    <x v="4"/>
    <x v="1"/>
    <m/>
    <m/>
    <s v="H5: 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
    <m/>
    <m/>
    <s v="1- Ejecutar el control de acuerdo con los lineamientos diseñados en el memorando para mitigar el hallazgo identificado por ITRC.  _x000a__x000a_- Los reportes a las autoridades competentes se realizarán de acuerdo con el procedimiento PR-COT-0465, teniendo en cuenta los analisis mencionados en la recomendación."/>
    <s v="_x000a__x000a_3. Casos gestionados._x000a_"/>
    <n v="1"/>
    <d v="2025-08-01T00:00:00"/>
    <d v="2025-12-31T00:00:00"/>
    <n v="21.714285714285715"/>
    <n v="1"/>
    <s v="DGF_x000a_DS - Subproceso: Fiscalización y Liquidación_x000a_Direcciones Seccionales competentes"/>
    <n v="1"/>
    <x v="0"/>
  </r>
  <r>
    <x v="4"/>
    <x v="1"/>
    <m/>
    <m/>
    <m/>
    <m/>
    <s v="A4: 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
    <s v="1- Elaborar la solicitud de acuerdo con la necesidad que el área determine,  para el ajuste del sistema informático RUT."/>
    <s v="Solicitar el ajuste al sistema informático RUT, de acuerdo con la normativa vigente"/>
    <n v="1"/>
    <d v="2024-09-01T00:00:00"/>
    <d v="2025-03-18T00:00:00"/>
    <n v="28.285714285714285"/>
    <n v="1"/>
    <s v="DGF_x000a_NC - Subproceso: Fiscalización y Liquidación_x000a_Dirección de Gestión de Fiscalización_x000a_Subdirección de Fiscalización Tributaria_x000a_Coordinación de sistemas de información y Procedimiento de Fiscalización Tributaria"/>
    <n v="1"/>
    <x v="0"/>
  </r>
  <r>
    <x v="4"/>
    <x v="1"/>
    <m/>
    <m/>
    <s v="OB1: 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
    <m/>
    <m/>
    <s v="2- Participar en la Elaboración de la especificación funcional de ajuste al Sistema informático RUT y enlas pruebas para el desarrollo del ajuste solicitado."/>
    <m/>
    <n v="1"/>
    <d v="2024-12-17T00:00:00"/>
    <d v="2025-03-18T00:00:00"/>
    <n v="13"/>
    <n v="1"/>
    <s v="DGF_x000a_NC - Subproceso: Fiscalización y Liquidación_x000a_Dirección de Gestión de Fiscalización_x000a_Subdirección de Fiscalización Tributaria_x000a_Coordinación de sistemas de información y Procedimiento de Fiscalización Tributaria"/>
    <n v="1"/>
    <x v="0"/>
  </r>
  <r>
    <x v="4"/>
    <x v="1"/>
    <m/>
    <m/>
    <m/>
    <m/>
    <m/>
    <s v="3- Tramitar las solicitudes de actualización de oficio del RUT, de acuerdo con lo establecido en el PR-CAC-0010 Actualización RUT. En caso de requerirse el cierre o retiro del código 109 de la casilla 89. "/>
    <m/>
    <n v="1"/>
    <d v="2024-09-01T00:00:00"/>
    <d v="2025-03-18T00:00:00"/>
    <n v="28.285714285714285"/>
    <n v="1"/>
    <s v="DGF_x000a_NC - Subproceso: Fiscalización y Liquidación_x000a_Dirección de Gestión de Fiscalización_x000a_Subdirección de Fiscalización Tributaria_x000a_Coordinación de sistemas de información y Procedimiento de Fiscalización Tributaria"/>
    <n v="1"/>
    <x v="0"/>
  </r>
  <r>
    <x v="4"/>
    <x v="1"/>
    <m/>
    <m/>
    <s v="OB2: 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
    <m/>
    <m/>
    <s v="1- Elaborar la especificación funcional de ajuste al Sistema informático RUT junto con el área Solicitante._x000a__x000a_2- La Subdirección del RUT radica para desarrollo tecnológico ante la Subdirección de Innovación y Tecnología."/>
    <s v="Elaborar especificación Funcional de ajuste al sistema informático RUT, de acuerdo con la normativa vigente hasta la radicación en la herramienta destinada para tal fin. "/>
    <n v="1"/>
    <d v="2024-12-17T00:00:00"/>
    <d v="2025-03-18T00:00:00"/>
    <n v="13"/>
    <n v="1"/>
    <s v="DGF_x000a_DS - Subproceso Asistencia al Usuaraio_x000a_Subdirección de Administración del RUT"/>
    <n v="1"/>
    <x v="0"/>
  </r>
  <r>
    <x v="4"/>
    <x v="1"/>
    <m/>
    <m/>
    <m/>
    <m/>
    <m/>
    <s v="1- Desarrollo por parte de la Subdirección de Innovación y Tecnología de las actividades  definidas para la puesta en producción del ajuste solicitado, para inscritos en el Régimen ZESE._x000a__x000a_2- Coordinar la realización de pruebas en el Sistema Informático RUT para verificación del correcto funcionamiento del ajuste solicitado, con las áreas involucradas._x000a__x000a_3- Poner en producción el ajuste por parte de la Subdirección de Innovación y Tecnología, e informar a las áreas involucradas."/>
    <s v="Realizar ajuste en el Sistema Informatico RUT. "/>
    <n v="1"/>
    <d v="2025-03-01T00:00:00"/>
    <d v="2025-03-18T00:00:00"/>
    <n v="2.4285714285714284"/>
    <n v="1"/>
    <s v="DGF_x000a_NC - Subproceso Innovación y Tecnología_x000a_Subdirección de Gestión de Innovación y Tecnología."/>
    <n v="1"/>
    <x v="0"/>
  </r>
  <r>
    <x v="0"/>
    <x v="1"/>
    <s v="INSP. 1707022417 _x000a_H 1,2,3,4_x000a__x000a_Reconocimiento de Carga"/>
    <s v="RF1"/>
    <s v="Hallazgo I. Fallas en el seguimiento y control por parte de la Dirección de Impuestos y Aduanas Nacionales - DIAN al cumplimiento de lo establecido en el procedimiento de Reconocimiento de carga Código PR-OA-0177 Versión 2 y en el artículo 73-1 de la Resolución 4240 de 2000._x000a__x000a_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_x000a__x000a_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_x000a__x000a_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
    <s v="ID del Riesgo de Corrupción :  RFC006 Direccionamiento de las actividades de control a la carga que ingresa al Territorio Aduanero Nacional (TAN) para beneficio propio o de terceros"/>
    <s v="1. Iniciar el proyecto con la definición de  los requerimientos funcionales"/>
    <s v="Definir los requerimientos funcionales"/>
    <s v="Documento de requerimientos funcionales V1"/>
    <n v="1"/>
    <d v="2024-02-01T00:00:00"/>
    <d v="2025-03-31T00:00:00"/>
    <n v="60.571428571428569"/>
    <n v="1"/>
    <s v="DGA_x000a_NC- Subproceso Operación Aduanera_x000a_Subdirección de Operación Aduanera _x000a_"/>
    <n v="1"/>
    <x v="0"/>
  </r>
  <r>
    <x v="0"/>
    <x v="1"/>
    <m/>
    <m/>
    <m/>
    <m/>
    <s v="2. Definir los requerimientos no funcionales "/>
    <s v="Definir los requerimientos no funcionales "/>
    <s v="Documento de requerimientos no funcionales V1"/>
    <n v="1"/>
    <d v="2024-02-01T00:00:00"/>
    <d v="2025-03-31T00:00:00"/>
    <n v="60.571428571428569"/>
    <n v="1"/>
    <s v="DGA_x000a_NC - Subproceso de innovación y Tecnología_x000a_Dirección de Gestión de Innovación y Tecnología "/>
    <n v="1"/>
    <x v="0"/>
  </r>
  <r>
    <x v="0"/>
    <x v="1"/>
    <m/>
    <m/>
    <m/>
    <m/>
    <s v="3. Iniciar el proceso de contratación "/>
    <s v="Validar o aceptar el proceso de contratación"/>
    <s v="Documento de validación o aceptación del proceso de contratación"/>
    <n v="1"/>
    <d v="2023-11-01T00:00:00"/>
    <d v="2025-03-31T00:00:00"/>
    <n v="73.714285714285708"/>
    <n v="1"/>
    <s v="DGA_x000a_NC - Subproceso de innovación y Tecnología_x000a_Dirección de Gestión de Innovación y Tecnología "/>
    <n v="1"/>
    <x v="0"/>
  </r>
  <r>
    <x v="0"/>
    <x v="1"/>
    <m/>
    <m/>
    <m/>
    <m/>
    <s v="4. Definir la priorización funcional de la implementación"/>
    <s v="Definir la priorización funcional de la implementación"/>
    <s v="Mapa de historias con la priorización funcional de la implementación V1"/>
    <n v="1"/>
    <d v="2024-02-01T00:00:00"/>
    <d v="2025-03-31T00:00:00"/>
    <n v="60.571428571428569"/>
    <n v="1"/>
    <s v="DGA_x000a_NC- Subproceso Operación Aduanera_x000a_Subdirección de Operación Aduanera _x000a_"/>
    <n v="1"/>
    <x v="0"/>
  </r>
  <r>
    <x v="0"/>
    <x v="1"/>
    <m/>
    <m/>
    <m/>
    <m/>
    <s v="5. Definir un plan de trabajo de desarrollo de la solución tecnológica "/>
    <s v="Definir un plan de trabajo de desarrollo de la solución tecnológica "/>
    <s v="Plan de trabajo V1"/>
    <n v="1"/>
    <d v="2023-11-01T00:00:00"/>
    <d v="2025-03-31T00:00:00"/>
    <n v="73.714285714285708"/>
    <n v="1"/>
    <s v="DGA_x000a_NC - Subproceso de innovación y Tecnología_x000a_Dirección de Gestión de Innovación y Tecnología "/>
    <n v="1"/>
    <x v="0"/>
  </r>
  <r>
    <x v="0"/>
    <x v="1"/>
    <m/>
    <m/>
    <m/>
    <m/>
    <s v="6.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NC- Subproceso Operación Aduanera_x000a_Subdirección de Operación Aduanera _x000a__x000a_NC - Subproceso de innovación y Tecnología_x000a_Dirección de Gestión de Innovación y Tecnología _x000a__x000a_ACTUALIZADO_x000a_30112021_x000a__x000a_REFORMULADO_x000a_09122022"/>
    <n v="1"/>
    <x v="0"/>
  </r>
  <r>
    <x v="0"/>
    <x v="1"/>
    <m/>
    <m/>
    <m/>
    <m/>
    <s v="7. Iniciar el desarrollo de la solución tecnológica."/>
    <s v="Desarrollo de la solución"/>
    <s v="Informes de seguimiento"/>
    <n v="7"/>
    <d v="2025-06-01T00:00:00"/>
    <d v="2026-12-31T00:00:00"/>
    <n v="82.571428571428569"/>
    <n v="0"/>
    <s v="DGA_x000a_NC - Subproceso de innovación y Tecnología_x000a_Dirección de Gestión de Innovación y Tecnología "/>
    <n v="0"/>
    <x v="1"/>
  </r>
  <r>
    <x v="0"/>
    <x v="1"/>
    <m/>
    <m/>
    <m/>
    <m/>
    <s v="8. Iniciar la implementación de la solución tecnológica"/>
    <s v="Pruebas y evaluación funcional"/>
    <s v=" (01) Un  formato de Aceptación de Pruebas funcionales y salida a producción - FT-IIT-1851."/>
    <n v="1"/>
    <d v="2025-06-01T00:00:00"/>
    <d v="2026-12-31T00:00:00"/>
    <n v="82.571428571428569"/>
    <n v="0"/>
    <s v="DGA_x000a_NC- Subproceso Operación Aduanera_x000a_Subdirección de Operación Aduanera _x000a_"/>
    <n v="0"/>
    <x v="1"/>
  </r>
  <r>
    <x v="0"/>
    <x v="1"/>
    <m/>
    <m/>
    <m/>
    <m/>
    <s v="9.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6-12-31T00:00:00"/>
    <n v="82.571428571428569"/>
    <n v="0"/>
    <s v="DGA_x000a_NC- Subproceso Operación Aduanera_x000a_Subdirección de Operación Aduanera _x000a__x000a_NC - Subproceso de innovación y Tecnología_x000a_Dirección de Gestión de Innovación y Tecnología _x000a__x000a_ACTUALIZADO_x000a_30112021_x000a__x000a_REFORMULADO_x000a_09122022"/>
    <n v="0"/>
    <x v="1"/>
  </r>
  <r>
    <x v="0"/>
    <x v="1"/>
    <m/>
    <m/>
    <m/>
    <m/>
    <s v="10. Expedir memorando con los lineamientos para el perfilamiento de carga"/>
    <s v="Elaborar y expedir un Memorando que contenga lineamientos para perfilamiento de carga"/>
    <s v="Memorando Firmado"/>
    <n v="1"/>
    <d v="2020-01-01T00:00:00"/>
    <d v="2020-02-15T00:00:00"/>
    <n v="6.4285714285714288"/>
    <n v="1"/>
    <s v="DGA_x000a_NC – Subproceso Operación Aduanera_x000a_Dirección de Gestión de Aduanas_x000a__x000a_Dirección de Gestión Organizacional_x000a__x000a_ACTUALIZADO_x000a_30112021_x000a__x000a_REFORMULADO_x000a_09122022"/>
    <n v="1"/>
    <x v="0"/>
  </r>
  <r>
    <x v="0"/>
    <x v="1"/>
    <m/>
    <m/>
    <m/>
    <m/>
    <s v="11. Expedir memorando con los lineamientos para el perfilamiento de carga"/>
    <s v="Socializar el memorando en las Direcciones Seccionales  "/>
    <s v="Listado de asistencia a la jornada de socialización"/>
    <n v="1"/>
    <d v="2020-02-16T00:00:00"/>
    <d v="2020-03-15T00:00:00"/>
    <n v="4"/>
    <n v="1"/>
    <s v="DGA_x000a_NC – Subproceso Operación Aduanera_x000a_Subdirección de Gestión de Comercio Exterior _x000a_"/>
    <n v="1"/>
    <x v="0"/>
  </r>
  <r>
    <x v="0"/>
    <x v="1"/>
    <m/>
    <m/>
    <m/>
    <m/>
    <s v="12. Actualizar la matriz de riesgos del Proceso de Operación Aduanera "/>
    <s v="Actualizar las matrices de operación aduanera."/>
    <s v="Matriz de Riesgos actualizada "/>
    <n v="1"/>
    <d v="2020-01-01T00:00:00"/>
    <d v="2022-06-30T00:00:00"/>
    <n v="130.14285714285714"/>
    <n v="1"/>
    <s v="DGA_x000a_NC – Subproceso Operación Aduanera_x000a_Subdirección de Operación Aduanera_x000a__x000a_Coordinación de Procesos y Riesgos Operacionales _x000a__x000a_ACTUALIZADO_x000a_30112021_x000a__x000a_REFORMULADO_x000a_09122022"/>
    <n v="1"/>
    <x v="0"/>
  </r>
  <r>
    <x v="0"/>
    <x v="1"/>
    <m/>
    <m/>
    <m/>
    <m/>
    <s v="13.Establecer lineamientos para las Direcciones Seccionales en donde se indique la obligatoriedad de registrar los motivos de inmovilización de carga por mas de cinco (5) días"/>
    <s v="Expedir oficio estableciendo lineamientos para que las Direcciones Seccionales en el acta de inmovilización de la carga registren los motivos por los cuales tomo más de los (5) días establecidos en la normatividad"/>
    <s v="Oficio"/>
    <n v="1"/>
    <d v="2020-01-01T00:00:00"/>
    <d v="2020-02-28T00:00:00"/>
    <n v="8.2857142857142865"/>
    <n v="1"/>
    <s v="DGA_x000a_DS- Subproceso Operación Aduanera_x000a_Subdirección de Gestión de Comercio Exterior_x000a__x000a_ACTUALIZADO_x000a_30112021_x000a__x000a_REFORMULADO_x000a_09122022"/>
    <n v="1"/>
    <x v="0"/>
  </r>
  <r>
    <x v="0"/>
    <x v="1"/>
    <m/>
    <m/>
    <m/>
    <m/>
    <s v="14. Realizar seguimiento mensual del (5%) dando cumplimiento del oficio mencionado en la acción 2 de este plan"/>
    <s v="Realizar el control y seguimiento establecido en la oportunidad prevista"/>
    <s v="Informe de seguimiento"/>
    <n v="4"/>
    <d v="2020-03-01T00:00:00"/>
    <d v="2020-06-30T00:00:00"/>
    <n v="17.285714285714285"/>
    <n v="1"/>
    <s v="DGA_x000a_DS- Subproceso Operación Aduanera_x000a_Direcciones Seccionales de Aduanas de Barranquilla, Bogota y Cartagena"/>
    <n v="1"/>
    <x v="0"/>
  </r>
  <r>
    <x v="0"/>
    <x v="1"/>
    <m/>
    <m/>
    <m/>
    <m/>
    <s v="15. Expedir Memorando con el lineamiento para adoptar medidas cautelares (artículo 597 Decreto 1165 de 2019) independientemente de la cuantía del avalúo de la mercancía. "/>
    <s v="Expedición de memorando y socialización del mismo a los funcionarios de las Divisiones competentes. "/>
    <s v="Memorando"/>
    <n v="1"/>
    <d v="2020-01-01T00:00:00"/>
    <d v="2020-01-31T00:00:00"/>
    <n v="4.2857142857142856"/>
    <n v="1"/>
    <s v="DGA_x000a_DS - Subproceso Operación Aduanera_x000a_Dirección Seccional de Aduanas de Bogotá_x000a_ACTUALIZADO_x000a_30112021_x000a__x000a_REFORMULADO _x000a_09122022_x000a_"/>
    <n v="1"/>
    <x v="0"/>
  </r>
  <r>
    <x v="0"/>
    <x v="1"/>
    <m/>
    <m/>
    <m/>
    <m/>
    <s v="16. 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
    <s v="Realizar capacitaciones  del procedimiento PR-FI-0156 en cada una de las Direcciones Seccionales.  "/>
    <s v="Informe capacitaciones"/>
    <n v="4"/>
    <d v="2020-03-01T00:00:00"/>
    <d v="2020-06-30T00:00:00"/>
    <n v="17.285714285714285"/>
    <n v="1"/>
    <s v="DGA_x000a_DS- Subproceso Operación Aduanera_x000a_Direcciones Seccionales de Aduanas de Barranquilla, Bogota y Cartagena"/>
    <n v="1"/>
    <x v="0"/>
  </r>
  <r>
    <x v="0"/>
    <x v="1"/>
    <m/>
    <m/>
    <m/>
    <m/>
    <s v="17. Realizar seguimiento mensual de muestras aleatorias de por lo menos el (5%) de los documentos soportes para la movilización de la carga"/>
    <s v="Realizar el control y seguimiento establecido en la oportunidad prevista"/>
    <s v="Informe de seguimiento"/>
    <n v="4"/>
    <d v="2020-03-01T00:00:00"/>
    <d v="2020-06-30T00:00:00"/>
    <n v="17.285714285714285"/>
    <n v="1"/>
    <s v="DGA_x000a_DS- Subproceso Operación Aduanera_x000a_Direcciones Seccionales de Aduanas de Barranquilla, Bogota y Cartagena"/>
    <n v="1"/>
    <x v="0"/>
  </r>
  <r>
    <x v="0"/>
    <x v="1"/>
    <m/>
    <m/>
    <m/>
    <m/>
    <s v="18.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Solicitar mediante PST la creación de una carpeta pública en un servidor bajo el dominio, gestión y control de la Subdirección de Gestión de Tecnología de Información y Telecomunicaciones. _x000a_En la solicitud:_x000a_a) Enviar el listado de los funcionarios coordinadores del reconocimiento de carga (aproximadamente diez)._x000a_b) Especificar los permisos a otorgar a los funcionarios coordinadores (lectura y escritura) para el acceso a la carpeta pública._x000a_c) Solicitar mover a la nueva carpeta todos los archivos vigentes e históricos relacionados con la base de datos de macroperfilamiento de carga"/>
    <s v="Número de Solicitud PST "/>
    <n v="1"/>
    <d v="2020-01-01T00:00:00"/>
    <d v="2020-01-30T00:00:00"/>
    <n v="4.1428571428571432"/>
    <n v="1"/>
    <s v="DGA_x000a_Dirección Seccional de Aduanas Bogotá_x000a_GIT Asistencia Tecnologica"/>
    <n v="1"/>
    <x v="0"/>
  </r>
  <r>
    <x v="0"/>
    <x v="1"/>
    <m/>
    <m/>
    <m/>
    <m/>
    <s v="19.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Crear carpeta  en el servidor central para los coordinadores de carga y trafico postal de la Dirección Seccional de Impuestos y Aduanas Bogotá."/>
    <s v="Carpeta pública en servidor de nivel central"/>
    <n v="1"/>
    <d v="2020-02-01T00:00:00"/>
    <d v="2020-02-28T00:00:00"/>
    <n v="3.8571428571428572"/>
    <n v="1"/>
    <s v="DGA_x000a_Subdirección de Gestión de Tecnologías de la Información y las Telecomunicaciones_x000a_Coordinación de Infraestructura Tecnológica_x000a__x000a_ACTUALIZADO_x000a_30112021_x000a__x000a_REFORMULADO _x000a_09122022"/>
    <n v="1"/>
    <x v="0"/>
  </r>
  <r>
    <x v="0"/>
    <x v="1"/>
    <m/>
    <m/>
    <m/>
    <m/>
    <s v="20.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Migrar la información de la base de datos de macroperfilamiento de la Dirección Seccional de Impuestos y Aduanas Bogotá a la carpeta del servidor de nivel central."/>
    <s v="Información migrada"/>
    <n v="1"/>
    <d v="2020-02-01T00:00:00"/>
    <d v="2020-02-28T00:00:00"/>
    <n v="3.8571428571428572"/>
    <n v="1"/>
    <s v="DGA_x000a_Subdirección de Gestión de Tecnologías de la Información y las Telecomunicaciones_x000a_Coordinación de Infraestructura Tecnológica_x000a__x000a_Dirección de Impuestos y Aduanas Bogotá_x000a_GIT Asistencia Tecnologica_x000a__x000a_ACTUALIZADO_x000a_30112021_x000a__x000a_REFORMULADO _x000a_09122022"/>
    <n v="1"/>
    <x v="0"/>
  </r>
  <r>
    <x v="0"/>
    <x v="1"/>
    <m/>
    <m/>
    <m/>
    <m/>
    <s v="21. 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
    <s v="Emitir memorando con las instrucciones precisas respecto al uso seguro de la información, acorde con la normatividad interna y externa vigentes y, con las políticas de seguridad de la información de la DIAN."/>
    <s v="Memorando"/>
    <n v="1"/>
    <d v="2020-01-01T00:00:00"/>
    <d v="2020-02-28T00:00:00"/>
    <n v="8.2857142857142865"/>
    <n v="1"/>
    <s v="DGA_x000a__x000a_Dirección Seccional de Aduanas Bogotá_x000a_GIT Asistencia Tecnologica_x000a__x000a_ACTUALIZADO_x000a_30112021_x000a__x000a_REFORMULADO _x000a_09122022"/>
    <n v="1"/>
    <x v="0"/>
  </r>
  <r>
    <x v="0"/>
    <x v="1"/>
    <m/>
    <m/>
    <m/>
    <m/>
    <s v="22. Realizar acuerdos de confidencialidad a los funcionarios que tendran acceso a la carpeta pública. "/>
    <s v="Realizar acuerdos de confidencialidad a los funcionarios que tendran acceso a la carpeta pública. "/>
    <s v="Informe de los acuerdos de confidencialidad suscritos"/>
    <n v="1"/>
    <d v="2020-03-01T00:00:00"/>
    <d v="2020-06-30T00:00:00"/>
    <n v="17.285714285714285"/>
    <n v="1"/>
    <s v="DGA_x000a__x000a_Dirección Seccional de Aduanas Bogotá_x000a_GIT Asistencia Tecnologica_x000a__x000a_ACTUALIZADO_x000a_30112021_x000a__x000a_REFORMULADO _x000a_09122022"/>
    <n v="1"/>
    <x v="0"/>
  </r>
  <r>
    <x v="0"/>
    <x v="1"/>
    <m/>
    <m/>
    <m/>
    <m/>
    <s v="23. Realizar acuerdos de confidencialidad a los funcionarios que tendran acceso a la carpeta pública. "/>
    <s v="Enviar los Acuerdos de Confidencialidad de los funcionarios coordinadores de reconocimiento de carga, debidamente suscritos, a la Coordinación de Historias Laborales."/>
    <s v="Oficio-Documento de entrega de los Acuerdos de confidencialidad a la Coordinación de Historias Laborales."/>
    <n v="1"/>
    <d v="2020-07-01T00:00:00"/>
    <d v="2020-08-30T00:00:00"/>
    <n v="8.5714285714285712"/>
    <n v="1"/>
    <s v="DGA_x000a__x000a_Dirección Seccional de Aduanas Bogotá_x000a_GIT Asistencia Tecnologica_x000a__x000a_ACTUALIZADO_x000a_30112021_x000a__x000a_REFORMULADO _x000a_09122022"/>
    <n v="1"/>
    <x v="0"/>
  </r>
  <r>
    <x v="0"/>
    <x v="1"/>
    <m/>
    <m/>
    <m/>
    <m/>
    <s v="24. Realizar verificación de los roles asignados a los funcionarios de la planta de personal de la División y GIT Control Carga y enviar solicitud de actualización. "/>
    <s v="Solicitar a la Subdirección de Gestión de Tecnología la actualización de los roles de los sistemas de información, cumpliendo lo establecido en el procedimiento PR-SI-142."/>
    <s v="Solicitud a la Subdirección de Gestión de Tecnología con el listado actualizado de roles para ser depurado. "/>
    <n v="1"/>
    <d v="2020-01-01T00:00:00"/>
    <d v="2020-02-28T00:00:00"/>
    <n v="8.2857142857142865"/>
    <n v="1"/>
    <s v="DGA_x000a_DS- Subproceso Operación Aduanera_x000a_Direcciones Seccionales de Aduanas de Barranquilla, Bogota y Cartagena"/>
    <n v="1"/>
    <x v="0"/>
  </r>
  <r>
    <x v="0"/>
    <x v="1"/>
    <m/>
    <m/>
    <m/>
    <m/>
    <s v="25. Realizar la actualización de los roles asignados en los sistemas de información, de acuerdo al listado suministrado por las Direcciones Seccionales"/>
    <s v="Realizar la actualización de los roles asignados en los sistemas de información, de acuerdo al listado suministrado por las Direcciones Seccionales"/>
    <s v="Reporte de asignación de roles actualizado"/>
    <n v="1"/>
    <d v="2020-03-01T00:00:00"/>
    <d v="2020-06-30T00:00:00"/>
    <n v="17.285714285714285"/>
    <n v="1"/>
    <s v="DGA_x000a_NC - Subproceso Innovación y Tecnología_x000a_Subdirección de Gestión de Tecnologías de la Información y las Telecomunicaciones_x000a__x000a_ACTUALIZADO_x000a_30112021_x000a__x000a_REFORMULADO_x000a_09122022"/>
    <n v="1"/>
    <x v="0"/>
  </r>
  <r>
    <x v="0"/>
    <x v="1"/>
    <s v="INSP. 1707022418 _x000a_H 1,2,3,4,5,6,7_x000a__x000a_Tránsito Aduanero"/>
    <s v="RG1"/>
    <s v="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_x000a__x000a_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_x000a__x000a_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_x000a__x000a_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_x000a__x000a_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_x000a__x000a_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_x000a_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_x000a__x000a_hallazgo VII. Autorizaciones de tránsitos aduaneros nacionales en la Dirección Seccional de Impuestos y Aduanas de Buenaventura sin el cumplimiento de requisitos, en contravía de lo establecido en el procedimiento PR-OA-0178 “Autorización de tránsito"/>
    <s v="ID del Riesgo de Corrupción :  RFC 1. Direccionamiento de las actividades relacionadas con tránsito aduanero nacional para beneficio propio o de terceros"/>
    <s v="1. 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
    <s v="Elaborar plan de trabajo con la participación de las áreas involucradas."/>
    <s v="Plan de trabajo"/>
    <n v="1"/>
    <d v="2020-06-01T00:00:00"/>
    <d v="2020-08-31T00:00:00"/>
    <n v="13"/>
    <n v="1"/>
    <s v="DGA_x000a_NC - Subproceso Seguridad de la Información_x000a_Oficina de Seguridad de la Información_x000a__x000a_ACTUALIZADO_x000a_30112021"/>
    <n v="1"/>
    <x v="0"/>
  </r>
  <r>
    <x v="0"/>
    <x v="1"/>
    <m/>
    <m/>
    <m/>
    <m/>
    <s v="2. Realizar seguimiento a las tareas del plan de trabajo."/>
    <s v="Realizar seguimiento a las tareas del plan de trabajo."/>
    <s v="Reunión seguimiento"/>
    <n v="2"/>
    <d v="2020-09-01T00:00:00"/>
    <d v="2021-02-01T00:00:00"/>
    <n v="21.857142857142858"/>
    <n v="1"/>
    <s v="DGA_x000a_NC - Subproceso Seguridad de la Información_x000a_Oficina de Seguridad de la Información_x000a_ _x000a_NC - Subproceso Comunicaciones_x000a_Oficina de Comunicaciones_x000a__x000a_NC - Subproceso Innovación y Tecnología_x000a_Subdirección de Gestión de Tecnologías de Información y Telecomunicaciones_x000a__x000a_NC - Subproceso Desarrollo del Talento Humano_x000a_Subdirección Escuela de Impuestos y Aduanas_x000a__x000a_ACTUALIZADO_x000a_30112021"/>
    <n v="1"/>
    <x v="0"/>
  </r>
  <r>
    <x v="0"/>
    <x v="1"/>
    <m/>
    <m/>
    <m/>
    <m/>
    <s v="3. 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
    <s v="Elaborar documento con lineamiento y socializarlo"/>
    <s v="Lineamiento socializado"/>
    <n v="1"/>
    <d v="2020-10-01T00:00:00"/>
    <d v="2020-12-31T00:00:00"/>
    <n v="13"/>
    <n v="1"/>
    <s v="DGA_x000a_NC - Subproceso Seguridad de la Información_x000a_Oficina de Seguridad de la Información_x000a__x000a_ACTUALIZADO_x000a_30112021"/>
    <n v="1"/>
    <x v="0"/>
  </r>
  <r>
    <x v="0"/>
    <x v="1"/>
    <m/>
    <m/>
    <m/>
    <m/>
    <s v="4. Realizar seguimiento a la información, definiciones y acciones tomadas por la Subdirección de Gestión de Tecnología de Información y Telecomunicaciones-SGTIT en relación con las herramientas de soporte no corporativas (“aplicativos no corporativos o huérfanos”)."/>
    <s v="Realizar seguimiento"/>
    <s v="Seguimiento"/>
    <n v="1"/>
    <d v="2021-01-01T00:00:00"/>
    <d v="2021-11-30T00:00:00"/>
    <n v="47.571428571428569"/>
    <n v="1"/>
    <s v="DGA_x000a_NC - Subproceso Seguridad de la Información_x000a_Oficina de Seguridad de la Información_x000a__x000a_NC - Subproceso Innovación y Tecnología_x000a_Subdirección de Gestión de Tecnología de Información y Telecomunicaciones_x000a__x000a_ACTUALIZADO_x000a_30112021"/>
    <n v="1"/>
    <x v="0"/>
  </r>
  <r>
    <x v="0"/>
    <x v="1"/>
    <m/>
    <m/>
    <m/>
    <m/>
    <s v="5. Utilizar el sistema informático electrónico de Tránsito Aduanero para el control de las autorizaciones de los tránsitos"/>
    <s v="Registrar la totalidad de las autorizaciones de los tránsitos a través del SIE de tránsito"/>
    <s v="Reportes generados por el SIE transito"/>
    <n v="1"/>
    <d v="2020-07-01T00:00:00"/>
    <d v="2020-12-30T00:00:00"/>
    <n v="26"/>
    <n v="1"/>
    <s v="DGA_x000a_DS - Subproceso Operación Aduanera_x000a_Direcciones Seccionales de impuestos y Aduanas y de Aduanas_x000a__x000a_ACTUALIZADO_x000a_30112021"/>
    <n v="1"/>
    <x v="0"/>
  </r>
  <r>
    <x v="0"/>
    <x v="1"/>
    <m/>
    <m/>
    <m/>
    <m/>
    <s v="6.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_x000a_"/>
    <n v="1"/>
    <x v="0"/>
  </r>
  <r>
    <x v="0"/>
    <x v="1"/>
    <m/>
    <m/>
    <m/>
    <m/>
    <s v="7. Definir los requerimientos no funcionales "/>
    <s v="Definir los requerimientos no funcionales "/>
    <s v="Documento de requerimientos no funcionales V1"/>
    <n v="1"/>
    <d v="2024-03-01T00:00:00"/>
    <d v="2025-03-31T00:00:00"/>
    <n v="56.428571428571431"/>
    <n v="1"/>
    <s v="DGA_x000a_NC - Subproceso Innovación y Tecnología_x000a_Dirección de Gestión de Innovación y Tecnología_x000a_"/>
    <n v="1"/>
    <x v="0"/>
  </r>
  <r>
    <x v="0"/>
    <x v="1"/>
    <m/>
    <m/>
    <m/>
    <m/>
    <s v="8.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_x000a_"/>
    <n v="1"/>
    <x v="0"/>
  </r>
  <r>
    <x v="0"/>
    <x v="1"/>
    <m/>
    <m/>
    <m/>
    <m/>
    <s v="9. Definir un plan de trabajo de desarrollo de la solución tecnológica "/>
    <s v="Definir un plan de trabajo de desarrollo de la solución tecnológica "/>
    <s v="Plan de trabajo V1"/>
    <n v="1"/>
    <d v="2024-03-01T00:00:00"/>
    <d v="2025-03-31T00:00:00"/>
    <n v="56.428571428571431"/>
    <n v="1"/>
    <s v="DGA_x000a_NC - Subproceso Innovación y Tecnología_x000a_Dirección de Gestión de Innovación y Tecnología_x000a_"/>
    <n v="1"/>
    <x v="0"/>
  </r>
  <r>
    <x v="0"/>
    <x v="1"/>
    <m/>
    <m/>
    <m/>
    <m/>
    <s v="10.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 Subproceso Operación Aduanera_x000a_Subdirección de Operación Aduanera_x000a__x000a_NC - Subproceso Innovación y Tecnología_x000a_Dirección de Gestión de Innovación y Tecnología_x000a_"/>
    <n v="1"/>
    <x v="0"/>
  </r>
  <r>
    <x v="0"/>
    <x v="1"/>
    <m/>
    <m/>
    <m/>
    <m/>
    <s v="11. Iniciar el desarrollo de la solución tecnológica."/>
    <s v="Desarrollo de la solución"/>
    <s v="Informes de seguimiento"/>
    <n v="3"/>
    <d v="2025-04-01T00:00:00"/>
    <d v="2025-09-30T00:00:00"/>
    <n v="26"/>
    <n v="0.69499999999999995"/>
    <s v="DGA_x000a_NC - Subproceso Innovación y Tecnología_x000a_Dirección de Gestión de Innovación y Tecnología_x000a_"/>
    <n v="0.69499999999999995"/>
    <x v="1"/>
  </r>
  <r>
    <x v="0"/>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_x000a_"/>
    <n v="0"/>
    <x v="1"/>
  </r>
  <r>
    <x v="0"/>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Subdirección de Operación Aduanera_x000a__x000a_NC - Subproceso Innovación y Tecnología_x000a_Dirección de Gestión de Innovación y Tecnología_x000a_"/>
    <n v="0"/>
    <x v="1"/>
  </r>
  <r>
    <x v="0"/>
    <x v="1"/>
    <m/>
    <m/>
    <m/>
    <m/>
    <s v="1. Verificación   del  2%  por parte del jefe de Operación Aduanera o a quien corresponda  del  correcto diligenciamiento de las actas de diligencia y verificar que las mismas cuenten con su respectivo auto comisorio para las operaciones de Transito Aduanero Internacional y/o cabotaje. "/>
    <s v="1.  Verificar que las actuaciones de los funcionarios se encuentren de conformidad con las actas de diligencia vs.  los autos comisorios._x000a_                                                                              _x000a_"/>
    <s v="Acta de verificación trimestral de actas de diligencia Vs. autos comisorios._x000a__x000a_"/>
    <n v="4"/>
    <d v="2023-05-01T00:00:00"/>
    <d v="2024-06-30T00:00:00"/>
    <n v="60.857142857142854"/>
    <n v="1"/>
    <s v="DGA_x000a_NC – Subproceso Operación Aduanera_x000a_Direcciones Seccionales de Impuestos y Aduanas y Direcciones Seccionales de Aduanas_x000a_Divisiones de  Operaciòn Aduanera_x000a_Divisiones de transito y carga o a quien corresponda."/>
    <n v="1"/>
    <x v="0"/>
  </r>
  <r>
    <x v="0"/>
    <x v="1"/>
    <m/>
    <m/>
    <m/>
    <m/>
    <s v="Seguimiento semestral del 2% por parte de la Subdirección de Operación Aduanera a las actuaciones  sobre los Documentos de los DTAI y/o cabotajes."/>
    <s v="  informes semestrales sobre las inconsistencias encontradas o informe de no inconsistencias                                                    "/>
    <s v="_x000a__x000a_Informe semestral de los resultados del seguimiento y gestiòn de inconsistencia, si hay lugar."/>
    <n v="2"/>
    <d v="2023-05-01T00:00:00"/>
    <d v="2024-06-30T00:00:00"/>
    <n v="60.857142857142854"/>
    <n v="1"/>
    <s v="DGA_x000a_NC – Subproceso Operación Aduanera_x000a_Subdirección de Operación Aduanera"/>
    <n v="1"/>
    <x v="0"/>
  </r>
  <r>
    <x v="0"/>
    <x v="1"/>
    <m/>
    <m/>
    <m/>
    <m/>
    <s v="Actualizar el procedimiento PR­-OA­0178 “Autorización de Tránsito Aduanero Nacional “ "/>
    <s v="Revisar y actualizar el procedimiento PR­-OA­-0178 “Autorización de Tránsito Aduanero Nacional “ "/>
    <s v="Procedimiento actualizado"/>
    <n v="1"/>
    <d v="2020-01-01T00:00:00"/>
    <d v="2020-07-31T00:00:00"/>
    <n v="30.285714285714285"/>
    <n v="1"/>
    <s v="DGA_x000a_NC – Subproceso Operación Aduanera_x000a_Subdirección de Operación Aduanera_x000a_Coordinación de Organización y Gestión de Calidad"/>
    <n v="1"/>
    <x v="0"/>
  </r>
  <r>
    <x v="0"/>
    <x v="1"/>
    <m/>
    <m/>
    <m/>
    <m/>
    <s v="Actualizar la matriz de riesgos del Proceso de Operación Aduanera "/>
    <s v="Actualizar las matriz de operación aduanera."/>
    <s v="Matriz de Riesgos actualizada "/>
    <n v="1"/>
    <d v="2020-01-01T00:00:00"/>
    <d v="2022-06-30T00:00:00"/>
    <n v="130.14285714285714"/>
    <n v="1"/>
    <s v="DGA_x000a_NC – Subproceso Operación Aduanera_x000a_Subdirección de Operación Aduanera_x000a_Coordinación de Procesos y Riesgos Operacionales"/>
    <n v="1"/>
    <x v="0"/>
  </r>
  <r>
    <x v="0"/>
    <x v="1"/>
    <m/>
    <m/>
    <m/>
    <m/>
    <s v="Colocar en producción el servicio Informático Electrónico de Tránsito Aduanero (MUISCA) a nivel Nacional "/>
    <s v="Implementación del servicio"/>
    <s v="Servicio implementado"/>
    <n v="1"/>
    <d v="2020-04-15T00:00:00"/>
    <d v="2020-07-31T00:00:00"/>
    <n v="15.285714285714286"/>
    <n v="1"/>
    <s v="DGA_x000a_NC - Subproceso Innovación y Tecnología_x000a_Subdirección de Gestión de Tecnología de Información y Telecomunicaciones_x000a__x000a_NC - Subproceso Operación Aduanera_x000a_Subdirección de Gestión de Comercio Exterior_x000a__x000a_ACTUALIZADO_x000a_30112021"/>
    <n v="1"/>
    <x v="0"/>
  </r>
  <r>
    <x v="0"/>
    <x v="1"/>
    <m/>
    <m/>
    <m/>
    <m/>
    <s v="Realizar capacitación a los funcionarios de la División de Gestión Control Carga, en los siguientes temas:_x000a__x000a_- Requisitos establecidos para la finalización de los tránsitos aduaneros nacionales._x000a__x000a_-Utilización de los formatos y documentación establecidos en la norma, par el envío de insumos a la División de Fiscalización."/>
    <s v="Capacitación realizada"/>
    <s v="Lista de asistencia a capacitación"/>
    <n v="1"/>
    <d v="2020-04-15T00:00:00"/>
    <d v="2020-05-31T00:00:00"/>
    <n v="6.5714285714285712"/>
    <n v="1"/>
    <s v="DGA_x000a_NC – Subproceso Operación Aduanera_x000a_División Gestión Control Carga_x000a_"/>
    <n v="1"/>
    <x v="0"/>
  </r>
  <r>
    <x v="0"/>
    <x v="1"/>
    <s v="INSP. 1707022428_x000a_H 1,2,3_x000a__x000a_Verificación al control de mantenimiento de requisitos y obligaciones a los operadores de_x000a_tráfico postal y envíos urgentes"/>
    <s v="RG1"/>
    <s v="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_x000a_"/>
    <s v="ID del Riesgo de Corrupción :  RFC 1. Discrecionalidad en la verificación al mantenimiento y control de los requisitos y obligaciones de los operadores de tráfico postal y envíos urgentes"/>
    <s v="Establecer visitas  específicas  de  control  al  mantenimiento  de  requisitos, bajo los lineamientos del procedimiento establecido para tal fin. "/>
    <s v="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
    <s v="Informe de Visita"/>
    <n v="40"/>
    <d v="2021-03-01T00:00:00"/>
    <d v="2022-09-30T00:00:00"/>
    <n v="82.571428571428569"/>
    <n v="1"/>
    <s v="DGA_x000a_DS -  Subproceso Operación Aduanera_x000a_Direcciones Seccionales de Aduanas de:_x000a_Medellín, Barranquilla, Bogotá y Cali_x000a__x000a_ACTUALIZADO_x000a_30112021_x000a__x000a_REFORMULADO_x000a_09122022"/>
    <n v="1"/>
    <x v="0"/>
  </r>
  <r>
    <x v="0"/>
    <x v="1"/>
    <m/>
    <m/>
    <m/>
    <m/>
    <s v="Seguimiento  a  que la información de los  operadores  de  tráfico  postal  y  envíos  urgentes  que  hayan tenido incumplimiento de los requisitos y/o obligaciones, sea remitida al área competente."/>
    <s v="Verificar posteriormente a las visitas de mantenimiento de requisitos, el envío a las áreas competentes de la información de presuntos hallazgos o incumplimientos."/>
    <s v="Cuadro de seguimiento "/>
    <n v="1"/>
    <d v="2020-09-01T00:00:00"/>
    <d v="2022-12-31T00:00:00"/>
    <n v="121.57142857142857"/>
    <n v="1"/>
    <s v="DGA_x000a_NC – Subproceso Operación Aduanera_x000a_Subdirección de Registro y Control Aduanero_x000a__x000a_ACTUALIZADO_x000a_30112021_x000a__x000a_REFORMULADO_x000a_09122022"/>
    <n v="1"/>
    <x v="0"/>
  </r>
  <r>
    <x v="0"/>
    <x v="1"/>
    <m/>
    <m/>
    <m/>
    <m/>
    <s v="Realizar control sobre la declaración consolidada de pagos de los intermediarios de trafico postal y envios urgentes."/>
    <s v="Emitir lineamiento a las direcciones seccionales para la verificación y  control  a  las declaraciones  consolidadas  de  pago de los intermediarios de trafico postal y envios urgentes."/>
    <s v="documento de lineamientos"/>
    <n v="1"/>
    <d v="2020-11-01T00:00:00"/>
    <d v="2021-03-31T00:00:00"/>
    <n v="21.428571428571427"/>
    <n v="1"/>
    <s v="DGA_x000a_NC – Subproceso Operación Aduanera_x000a_Subdirección de Operación Aduanera_x000a__x000a_ACTUALIZADO_x000a_30112021_x000a__x000a_REFORMULADO_x000a_09122022"/>
    <n v="1"/>
    <x v="0"/>
  </r>
  <r>
    <x v="0"/>
    <x v="1"/>
    <m/>
    <m/>
    <m/>
    <m/>
    <s v="Tomar como insumo la información que se encuentra en los expedientes que soportaron el _x000a_cumplimiento  de  requisitos  para  la  inscripción  y  habilitación  de  los Operadores  de  Tráfico _x000a_Postal y Envíos Urgentes, para la realización de las visitas de mantenimiento de requisitos, los cuales deben seguir cumpliendo  para mantener su registro."/>
    <s v="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
    <s v="Procedimiento PR-GM-414 “Verificación al control al mantenimiento de requisitos a operadores de comercio exterior y obligados aduaneros” actualizado"/>
    <n v="1"/>
    <d v="2020-08-01T00:00:00"/>
    <d v="2020-12-31T00:00:00"/>
    <n v="21.714285714285715"/>
    <n v="1"/>
    <s v="DGA_x000a_NC – Subproceso Operación Aduanera_x000a_Subdirección de Registro y Control Aduanero_x000a__x000a_ACTUALIZADO_x000a_30112021_x000a__x000a_REFORMULADO_x000a_09122022"/>
    <n v="1"/>
    <x v="0"/>
  </r>
  <r>
    <x v="0"/>
    <x v="1"/>
    <m/>
    <m/>
    <m/>
    <m/>
    <s v="Capacitación, inducción y reinducción de las actividades que se deben ejecutar en el desarrollo de las visitas de control de mantenimiento de requisitos."/>
    <s v="Fortalecer las capacitaciones a  los responsables de la realización de las visitas de mantenimiento de requisitos, con el fin de que se de aplicabilidad al procedimiento PR-GM-414 y los anexos del mismo"/>
    <s v="Lista de asistencia a la capacitación y presentación"/>
    <n v="2"/>
    <d v="2021-01-01T00:00:00"/>
    <d v="2022-12-31T00:00:00"/>
    <n v="104.14285714285714"/>
    <n v="1"/>
    <s v="DGA_x000a_NC – Subproceso Operación Aduanera_x000a_Subdirección de Registro y Control Aduanero_x000a__x000a_ACTUALIZADO_x000a_30112021_x000a__x000a_REFORMULADO_x000a_09122022"/>
    <n v="1"/>
    <x v="0"/>
  </r>
  <r>
    <x v="0"/>
    <x v="1"/>
    <m/>
    <m/>
    <m/>
    <m/>
    <s v="Evaluar y validar el  cumplimiento  de  lo  establecido  en  el  procedimiento  “PR­GM­0414,  Control  al Mantenimiento de Requisitos a Operadores de Comercio Exterior y Obligados Aduaneros”, en cuanto a que  las visitas se deben desarrollar dando cumplimiento a cada una de las _x000a_actividades  que  en  éste  se  establecieron  para  dar  estandarización  y  orden  secuencial  al desarrollo de la diligencia de visita y generar un margen de confianza al resultado de esta."/>
    <s v="Revisar aleatoriamente los informes de visitas de mantenimiento de requisitos realizadas, en cuanto al cumplimiento del procedimiento y a su contenido."/>
    <s v="Listado de selección"/>
    <n v="1"/>
    <d v="2021-07-01T00:00:00"/>
    <d v="2021-07-31T00:00:00"/>
    <n v="4.2857142857142856"/>
    <n v="1"/>
    <s v="DGA_x000a_NC – Subproceso Operación Aduanera_x000a_Subdirección de Registro y Control Aduanero_x000a__x000a_ACTUALIZADO_x000a_30112021_x000a__x000a_REFORMULADO_x000a_09122022"/>
    <n v="1"/>
    <x v="0"/>
  </r>
  <r>
    <x v="0"/>
    <x v="1"/>
    <m/>
    <m/>
    <s v="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
    <m/>
    <m/>
    <s v="Revisar aleatoriamente los informes de visitas de mantenimiento de requisitos realizadas, en cuanto al cumplimiento del procedimiento y a su contenido."/>
    <s v="Informe de verificación de las visitas seleccionadas"/>
    <n v="1"/>
    <d v="2021-08-01T00:00:00"/>
    <d v="2021-12-31T00:00:00"/>
    <n v="21.714285714285715"/>
    <n v="1"/>
    <s v="DGA_x000a_NC – Subproceso Operación Aduanera_x000a_Subdirección de Registro y Control Aduanero_x000a__x000a_ACTUALIZADO_x000a_30112021_x000a__x000a_REFORMULADO_x000a_09122022"/>
    <n v="1"/>
    <x v="0"/>
  </r>
  <r>
    <x v="0"/>
    <x v="1"/>
    <m/>
    <m/>
    <m/>
    <m/>
    <m/>
    <s v="Revisar aleatoriamente los informes de visitas de mantenimiento de requisitos realizadas, en cuanto al cumplimiento del procedimiento y a su contenido."/>
    <s v="Listado de selección "/>
    <n v="1"/>
    <d v="2022-07-01T00:00:00"/>
    <d v="2022-07-31T00:00:00"/>
    <n v="4.2857142857142856"/>
    <n v="1"/>
    <s v="DGA_x000a_NC – Subproceso Operación Aduanera_x000a_Subdirección de Registro y Control Aduanero_x000a__x000a_ACTUALIZADO_x000a_30112021_x000a__x000a_REFORMULADO_x000a_09122022"/>
    <n v="1"/>
    <x v="0"/>
  </r>
  <r>
    <x v="0"/>
    <x v="1"/>
    <m/>
    <m/>
    <m/>
    <m/>
    <m/>
    <s v="Revisar aleatoriamente los informes de visitas de mantenimiento de requisitos realizadas, en cuanto al cumplimiento del procedimiento y a su contenido."/>
    <s v="Informe de verificación de las visitas seleccionadas"/>
    <n v="1"/>
    <d v="2022-08-01T00:00:00"/>
    <d v="2022-12-31T00:00:00"/>
    <n v="21.714285714285715"/>
    <n v="1"/>
    <s v="DGA_x000a_NC – Subproceso Operación Aduanera_x000a_Subdirección de Registro y Control Aduanero_x000a__x000a_ACTUALIZADO_x000a_30112021_x000a__x000a_REFORMULADO_x000a_09122022"/>
    <n v="1"/>
    <x v="0"/>
  </r>
  <r>
    <x v="0"/>
    <x v="1"/>
    <m/>
    <m/>
    <m/>
    <m/>
    <s v="Adecuación de los servicios informaticos para la verificacion del documento de transporte versus  el formato &quot;Detalle declaración consolidada de pago&quot;.  (F1084)"/>
    <s v="Ajustar las validaciones del formato 1084 &quot; Detalle declaración consolidada de pago&quot; para facilitar el control de las guias presentadas para pago.  "/>
    <s v="correo electrónico de confirmación de puesta en producción del ajuste solicitado"/>
    <n v="1"/>
    <d v="2019-12-01T00:00:00"/>
    <d v="2021-04-30T00:00:00"/>
    <n v="73.714285714285708"/>
    <n v="1"/>
    <s v="DGA_x000a_NC – Subproceso Operación Aduanera_x000a_Subdirección de Operación Aduanera_x000a__x000a_ACTUALIZADO_x000a_30112021_x000a__x000a_REFORMULADO_x000a_09122022"/>
    <n v="1"/>
    <x v="0"/>
  </r>
  <r>
    <x v="0"/>
    <x v="1"/>
    <m/>
    <m/>
    <m/>
    <m/>
    <s v="Desarrollar mejores prácticas que permitan tener mayor eficiencia en los resultados de las visitas realizadas."/>
    <s v="Realizar mesas de trabajo de retroalimentación semestral de los casos o situaciones mas representantivas o de mayor impacto "/>
    <s v="Planilla de asistencia y presentación de los temas tratados"/>
    <n v="4"/>
    <d v="2021-01-01T00:00:00"/>
    <d v="2022-12-31T00:00:00"/>
    <n v="104.14285714285714"/>
    <n v="1"/>
    <s v="DGA_x000a_DS- Subproceso Operación Aduanera_x000a_Dirección Seccional de Aduanas de Bogotá  _x000a__x000a_ACTUALIZADO_x000a_30112021"/>
    <n v="1"/>
    <x v="0"/>
  </r>
  <r>
    <x v="0"/>
    <x v="1"/>
    <m/>
    <m/>
    <m/>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Cali_x000a__x000a_ACTUALIZADO_x000a_30112021_x000a__x000a_REFORMULADO_x000a_09122022_x000a_"/>
    <n v="1"/>
    <x v="0"/>
  </r>
  <r>
    <x v="0"/>
    <x v="1"/>
    <m/>
    <m/>
    <s v="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Barranquilla_x000a__x000a_ACTUALIZADO_x000a_30112021_x000a__x000a_REFORMULADO_x000a_09122022"/>
    <n v="1"/>
    <x v="0"/>
  </r>
  <r>
    <x v="0"/>
    <x v="1"/>
    <m/>
    <m/>
    <m/>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Medellín_x000a__x000a_ACTUALIZADO_x000a_30112021_x000a__x000a_REFORMULADO_x000a_09122022"/>
    <n v="1"/>
    <x v="0"/>
  </r>
  <r>
    <x v="0"/>
    <x v="1"/>
    <m/>
    <m/>
    <m/>
    <m/>
    <s v="Adecuación de los servicios informaticos para el control del correcto diligenciando del formato 1167 - Unidad de Carga. "/>
    <s v="Ajustar  el formato 1167 permitiendo que la informarción de la casilla &quot;subpartida&quot; se refleje en el sistema."/>
    <s v="correo electrónico de confirmación de puesta en producción del ajuste solicitado"/>
    <n v="1"/>
    <d v="2019-12-01T00:00:00"/>
    <d v="2021-04-30T00:00:00"/>
    <n v="73.714285714285708"/>
    <n v="1"/>
    <s v="DGA_x000a_NC – Subproceso Operación Aduanera_x000a_Subdirección de Operación Aduanera_x000a__x000a_ACTUALIZADO_x000a_30112021_x000a__x000a_REFORMULADO_x000a_09122022"/>
    <n v="1"/>
    <x v="0"/>
  </r>
  <r>
    <x v="0"/>
    <x v="1"/>
    <m/>
    <m/>
    <m/>
    <m/>
    <s v="Adecuación de los servicios informaticos para la generación de reportes"/>
    <s v="Ajuste e implementacion de reportes que permitan realizar control de trazabilidad de las guias de tráfico postal para realizar control concurrente y posterior de la modalidad"/>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0"/>
    <x v="1"/>
    <m/>
    <m/>
    <m/>
    <m/>
    <s v="Adecuación de los servicios informaticos para el correcto pago del arancel"/>
    <s v="Ajuste e Implementación de validaciones para el correcto pago de aranceles de acuerdo con la subpartida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0"/>
    <x v="1"/>
    <m/>
    <m/>
    <m/>
    <m/>
    <m/>
    <s v="Ajuste e Implementación de validaciones para el correcto pago de aranceles de acuerdo con los acuerdos comerciales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0"/>
    <x v="1"/>
    <m/>
    <m/>
    <m/>
    <m/>
    <s v="Adecuación de los servicios informáticos para facilitar el diligenciamiento del acta de diligencia "/>
    <s v="Ajuste del acta de diligencia para agilizar el reconocimiento de mercancías de tráfico postal y envíos urgentes.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0"/>
    <x v="1"/>
    <s v="TECNOLÓGICO ADUANERO"/>
    <s v="0304-RG 1_x000a_RFC1_x000a__x000a_0307-RG2_x000a_RFC1_x000a__x000a_00307-RG2_x000a_RFC2"/>
    <s v="TECNOLÓGICO ADUANERO_x000a__x000a_Insp. 17070304: Hallazgo I. El Usuario aduanero C.i. Pacific Metal internacional S.A fue autorizado sin la verificación de fondo y debida sustanciación. Lo anterior se evidencia en las inconsistencias presentadas en los documentos aportados en la solicitud de registro aduanero._x000a__x000a_Insp. 17070307: ID del hallazgo I. Se dio levante de mercancías sin el cumplimiento de los requisitos establecidos por la ley, lo que se evidencia en las actas de inspección que fueron actuadas por inspectores inexistentes, actas de inspección realizadas sin la debida autorización y actas de inspección con errores en su diligenciamiento, generando incertidumbre frente al conocimiento real de la mercancía que ingresa al TAN._x0009__x0009__x000a__x0009__x0009__x0009__x000a_ID del hallazgo II. Los depósitos están entregando mercancías sin verificar los resultados totales o parciales de la diligencia efectuada por el funcionario aduanero, los cuales se reflejan en el acta de inspección, a la cual no tienen acceso. Así mismo, los depósitos entregan mercancías sin verificar la autenticidad del acta de inspección, generando incertidumbre frente al conocimiento real de la mercancía que ingresa al TAN._x0009__x000a__x0009__x000a_Insp. 17070333: Existe discrecionalidad en la verificación de los requisitos de tráfico postal y Envíos Urgentes (TP y EU), evidenciado en: a) incumplimiento de los criterios establecidos; b) manualidad en actividades; c) falta de seguridad e integridad de la información: d) debilidades en la supervisión y seguimiento e) deficiente uso de la información anticipada; y f) concentración de funcionaes en el rol de reconocedor de carga, incumpliendo lo establecido en el artículo 73 y 73-1 de la Resolución 4240 de 2000, el procedimiento Tráfico Postal y Envíos Urgentes PR-OA-0176 y el Protocolo DIAN - POLFA para carga, tráfico postal y envíos urgentes del 12 de junio de 2015, generando baja eficiencia en el reconocimiento, movilizaciones inoportunas, ingreso de carga al territorio aduanero bajo la modalidad de trafico postal y envíos urgentes sin el cumplimiento de los requisitos e incumplimiento de la decisión tomada por la DIAN en el reconocimiento."/>
    <s v="1. Solución tecnológica del Proyecto de Desaduanamiento que mitiguen los siguientes riegos:_x000a_Los sistemas de información usados en operación aduanera son vulnerables_x000a_a. Actas informales y/o incompletas:_x000a_-- Reparto automático con control de variables._x000a_-- Consulta del reparto por parte de los depósitos_x000a_-- Validación de funcionarios con el sistema de personal (que esté activo, pertenezca al área y que tenga asignada la actuación)_x000a__x000a_2. Implementación del sistema de riesgos transversal en todos los procesos aduaneros incluido Tráfico Postal_x000a__x000a_3. Sistema que permita la trazabilidad desde la solicitud hasta la entrega del acto administrativo de habilitación, inscripción y/o autorización del registro "/>
    <s v="1. Definir la estrategia de digitalización"/>
    <s v="Estrategia de digitalización del proyecto"/>
    <s v="Documento de Estrategia"/>
    <n v="1"/>
    <d v="2023-11-01T00:00:00"/>
    <d v="2024-07-31T00:00:00"/>
    <n v="39"/>
    <n v="1"/>
    <s v="DGA_x000a_NC - Subproceso Innovación y Tecnología_x000a_Subdirección de Innovación y Proyectos_x000a__x000a_NC – Subproceso Operación Aduanera_x000a_Dirección de Gestión de Aduanas_x000a_Subdirección de Operación Aduanera_x000a__x000a_ACTUALIZADO_x000a_30112021"/>
    <n v="1"/>
    <x v="0"/>
  </r>
  <r>
    <x v="0"/>
    <x v="1"/>
    <m/>
    <m/>
    <m/>
    <m/>
    <s v="2. Iniciar el proyecto con la definición de  los requerimientos funcionales"/>
    <s v="Documento de requerimientos funcionales V1"/>
    <s v="Documento de requerimientos funcionales V1"/>
    <n v="1"/>
    <d v="2024-03-01T00:00:00"/>
    <d v="2025-03-31T00:00:00"/>
    <n v="56.428571428571431"/>
    <n v="1"/>
    <s v="DGA_x000a_NC – Subproceso Operación Aduanera_x000a_Dirección de Gestión de Aduanas_x000a_Subdirección de Operación Aduanera_x000a__x000a_ACTUALIZADO_x000a_30112021"/>
    <n v="1"/>
    <x v="0"/>
  </r>
  <r>
    <x v="0"/>
    <x v="1"/>
    <m/>
    <m/>
    <m/>
    <m/>
    <s v="3. Definir los requerimientos no funcionales "/>
    <s v="Documento de requerimientos no funcionales V1"/>
    <s v="Documento de requerimientos no funcionales V1"/>
    <n v="1"/>
    <d v="2024-03-01T00:00:00"/>
    <d v="2025-03-31T00:00:00"/>
    <n v="56.428571428571431"/>
    <n v="1"/>
    <s v="DGA_x000a_NC - Subproceso Innovación y Tecnología_x000a_Subdirección de Innovación y Proyectos_x000a_"/>
    <n v="1"/>
    <x v="0"/>
  </r>
  <r>
    <x v="0"/>
    <x v="1"/>
    <m/>
    <m/>
    <m/>
    <m/>
    <s v="4. Definir la priorización funcional de la implementación"/>
    <s v="Mapa de historias con la priorización funcional de la implementación V1"/>
    <s v="Mapa de historias con la priorización funcional de la implementación V1"/>
    <n v="1"/>
    <d v="2024-03-01T00:00:00"/>
    <d v="2025-03-31T00:00:00"/>
    <n v="56.428571428571431"/>
    <n v="1"/>
    <s v="DGA_x000a_NC – Subproceso Operación Aduanera_x000a_Dirección de Gestión de Aduanas_x000a_Subdirección de Operación Aduanera_x000a__x000a_ACTUALIZADO_x000a_30112021"/>
    <n v="1"/>
    <x v="0"/>
  </r>
  <r>
    <x v="0"/>
    <x v="1"/>
    <m/>
    <m/>
    <m/>
    <m/>
    <s v="5. Definir un plan de trabajo de desarrollo de la solución tecnológica "/>
    <s v="Plan de trabajo V1"/>
    <s v="Plan de trabajo V1"/>
    <n v="1"/>
    <d v="2024-03-01T00:00:00"/>
    <d v="2025-03-31T00:00:00"/>
    <n v="56.428571428571431"/>
    <n v="1"/>
    <s v="DGA_x000a_NC - Subproceso Innovación y Tecnología_x000a_Subdirección de Innovación y Proyectos_x000a_"/>
    <n v="1"/>
    <x v="0"/>
  </r>
  <r>
    <x v="0"/>
    <x v="1"/>
    <m/>
    <m/>
    <m/>
    <m/>
    <s v="6. Aprobar o validar el plan de trabajo de la implementación de la solución tecnológica "/>
    <s v="Plan de trabajo aprobado V1"/>
    <s v="Plan de trabajo aprobado V1"/>
    <n v="1"/>
    <d v="2024-03-01T00:00:00"/>
    <d v="2025-03-31T00:00:00"/>
    <n v="56.428571428571431"/>
    <n v="1"/>
    <s v="DGA_x000a_NC - Subproceso Innovación y Tecnología_x000a_Subdirección de Innovación y Proyectos_x000a_"/>
    <n v="1"/>
    <x v="0"/>
  </r>
  <r>
    <x v="0"/>
    <x v="1"/>
    <m/>
    <m/>
    <m/>
    <m/>
    <s v="7. Iniciar el desarrollo de la solución tecnológica."/>
    <s v="Informes de seguimiento"/>
    <s v="Informes de seguimiento"/>
    <n v="2"/>
    <d v="2025-04-01T00:00:00"/>
    <d v="2025-09-30T00:00:00"/>
    <n v="26"/>
    <n v="0.69499999999999995"/>
    <s v="DGA_x000a_NC – Subproceso Operación Aduanera_x000a_Dirección de Gestión de Aduanas_x000a_Subdirección de Operación Aduanera_x000a__x000a_ACTUALIZADO_x000a_30112021"/>
    <n v="0.69499999999999995"/>
    <x v="1"/>
  </r>
  <r>
    <x v="0"/>
    <x v="1"/>
    <m/>
    <m/>
    <m/>
    <m/>
    <s v="8. Iniciar la implementación de la solución tecnológica"/>
    <s v=" (01) Un  formato de Aceptación de Pruebas funcionales y salida a producción - FT-IIT-1851."/>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ACTUALIZADO_x000a_30112021"/>
    <n v="0"/>
    <x v="1"/>
  </r>
  <r>
    <x v="0"/>
    <x v="1"/>
    <m/>
    <m/>
    <m/>
    <m/>
    <s v="9.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1"/>
  </r>
  <r>
    <x v="0"/>
    <x v="1"/>
    <m/>
    <m/>
    <m/>
    <m/>
    <s v="10. Coordinar por parte de la Dirección Seccional capacitación  a los jefes de área sobre el procedimiento PR-IIT-0455 &quot;Gestión de accesos&quot;"/>
    <s v="Formato asistencia a capacitación sobre el procedimiento "/>
    <s v="Capacitar a los jefes de área_x000a_"/>
    <n v="1"/>
    <d v="2023-05-02T00:00:00"/>
    <d v="2023-12-31T00:00:00"/>
    <n v="34.714285714285715"/>
    <n v="1"/>
    <s v="DGA_x000a_DS – Subproceso Operación Aduanera_x000a_Direcciones Seccionales a nivel nacional_x000a_ACTUALIZADO_x000a_30112021"/>
    <n v="1"/>
    <x v="0"/>
  </r>
  <r>
    <x v="0"/>
    <x v="1"/>
    <m/>
    <m/>
    <m/>
    <m/>
    <s v="11. Gestionar cruce semestral por parte del jefe de Operación Aduanera o quien haga sus veces, del 2% de lo reportado por el sistema de roles emitido por Tecnología y la información sobre la gestión de roles de la Dirección Seccional teniendo en cuenta la situación administrativa, según corresponda._x000a_ "/>
    <s v="Informe de inconsistencias como resultado del control permanente de roles  y gestión, si hay lugar."/>
    <s v="1. Informe de inconsistencia._x000a_2. Informar de no existir inconsistencia."/>
    <n v="4"/>
    <d v="2023-06-01T00:00:00"/>
    <d v="2024-06-30T00:00:00"/>
    <n v="56.428571428571431"/>
    <n v="1"/>
    <s v="DGA_x000a_DS – Subproceso Operación Aduanera_x000a_Direcciones Seccionales_x000a_ División de Operación Aduanera_x000a_"/>
    <n v="1"/>
    <x v="0"/>
  </r>
  <r>
    <x v="0"/>
    <x v="1"/>
    <m/>
    <m/>
    <m/>
    <m/>
    <s v="12. Realizar verificación del  2% trimestral por parte del jefe de Operación Aduanera o a quien haga sus veces corresponda del correcto diligenciamiento de las actas de diligencia y actas de inspección."/>
    <s v="Informe de inconsistencias como resultado del control de las actas de diligencia y actas de inspección, si hay lugar."/>
    <s v="1. Informe de inconsistencia._x000a_2. Informar de no existir inconsistencia."/>
    <n v="4"/>
    <d v="2023-06-01T00:00:00"/>
    <d v="2024-06-30T00:00:00"/>
    <n v="56.428571428571431"/>
    <n v="1"/>
    <s v="DGA_x000a_DS – Subproceso Operación Aduanera_x000a_Direcciones Seccionales de Aduanas_x000a_Direcciones Seccionales de Impuestos y Aduanas_x000a_ División de Operación Aduanera_x000a_División Carga y Tránsito o quien haga sus veces en las Direcciones Seccionales_x000a_"/>
    <n v="1"/>
    <x v="0"/>
  </r>
  <r>
    <x v="0"/>
    <x v="1"/>
    <m/>
    <m/>
    <m/>
    <m/>
    <s v="13. Gestionar con la Oficina de Seguridad de la Información (OSI),  sensibilización a los funcionarios respecto a la seguridad de la información, compromiso de confidencialidad y demás aspectos relativos a la seguridad de la información."/>
    <s v="Lista de asistencia a la sensibilización respecto del manejo de seguridad de la información."/>
    <s v="Lista de asistencia a la capacitación."/>
    <n v="1"/>
    <d v="2023-05-02T00:00:00"/>
    <d v="2023-12-31T00:00:00"/>
    <n v="34.714285714285715"/>
    <n v="1"/>
    <s v="DGA_x000a_NC - Subproceso Innovación y Tecnología_x000a_Dirección de Gestión de Aduanas_x000a_Subdirección de Operación Aduanera_x000a_Subdirección de Registro y Control Aduanero"/>
    <n v="1"/>
    <x v="0"/>
  </r>
  <r>
    <x v="0"/>
    <x v="1"/>
    <m/>
    <m/>
    <m/>
    <m/>
    <s v="14. Realizar énfasis en las reuniones operativas por parte de la Subdirección de Operación Aduanera,  respectos a los lineamientos del  Memorando 00024 de 2020  relacionados con la inclusión forzosa en el reconocimiento de carga y en  la implementación de reglas de selectividad para nacionalización de mercancías."/>
    <s v="1. Lista de asistentes al énfasis de los lineamientos sobre la aplicación de los lineamientos del memorando 0024 de 2020.                                                                                                                                                                                                                                                         "/>
    <s v="Cumplir los lineamientos para la solicitud de implementación de reglas de selectividad."/>
    <n v="1"/>
    <d v="2023-05-01T00:00:00"/>
    <d v="2024-07-31T00:00:00"/>
    <n v="65.285714285714292"/>
    <n v="1"/>
    <s v="DGA_x000a_NC - Subproceso Innovación y Tecnología_x000a_Subdirección de Operación Aduanera"/>
    <n v="1"/>
    <x v="0"/>
  </r>
  <r>
    <x v="0"/>
    <x v="1"/>
    <m/>
    <m/>
    <m/>
    <m/>
    <s v=" 15. Verificación semestral  del 2% por parte del jefe de Operación aduanera o quien haga sus veces sobre el cumplimiento de los lineamientos emitidos en el memorando 0024 de 2020, respecto de la  inclusión forzosa y la selectividad aduanera."/>
    <s v="Verificación semestral por parte del jefe de Operación aduanera o quien haga sus veces sobre el cumplimiento de dichos lineamientos."/>
    <s v="Cumplir los lineamientos para la  selección de documentos de transporte en el reconocimiento de carga."/>
    <n v="2"/>
    <d v="2023-05-01T00:00:00"/>
    <d v="2024-06-30T00:00:00"/>
    <n v="60.857142857142854"/>
    <n v="1"/>
    <s v="DGA_x000a_DS – Subproceso Operación Aduanera_x000a_Direcciones Seccionales _x000a_División Carga y Tránsito o quien haga sus veces en las Direcciones Seccionales_x000a_"/>
    <n v="1"/>
    <x v="0"/>
  </r>
  <r>
    <x v="0"/>
    <x v="1"/>
    <m/>
    <m/>
    <m/>
    <m/>
    <s v="16. Proyecto Sistema de Gestión de Seguridad y Privacidad de la Información"/>
    <s v="Evaluación final del nivel de madurez del SGSPI "/>
    <s v="Implementación del proyecto de acuerdo con las fases y entregables definidos_x000a_"/>
    <n v="1"/>
    <d v="2022-11-14T00:00:00"/>
    <d v="2024-06-15T00:00:00"/>
    <n v="82.714285714285708"/>
    <n v="1"/>
    <s v="DGA_x000a_NC - Subproceso Innovación y Tecnología_x000a_Oficina de Seguridad de la Información"/>
    <n v="1"/>
    <x v="0"/>
  </r>
  <r>
    <x v="0"/>
    <x v="1"/>
    <m/>
    <m/>
    <m/>
    <m/>
    <s v="17. Proyecto SOC (Centro de Operación de Seguridad)"/>
    <s v="´- Diseño del SOC_x000a_- Estrategia de Implementación_x000a_- Servicios implementados de acuerdo con el Diseño"/>
    <s v="Implementación del proyecto"/>
    <n v="3"/>
    <d v="2024-02-01T00:00:00"/>
    <d v="2028-11-30T00:00:00"/>
    <n v="252"/>
    <n v="0.2"/>
    <s v="DGA_x000a_NC - Subproceso Innovación y Tecnología_x000a_Oficina de Seguridad de la Información"/>
    <n v="0.2"/>
    <x v="1"/>
  </r>
  <r>
    <x v="0"/>
    <x v="1"/>
    <m/>
    <m/>
    <m/>
    <m/>
    <s v="18. Diseño, estructuración y creación de la matriz de roles y responsabilidades."/>
    <s v="Matriz de roles y responsabilidades estructurada."/>
    <s v="Diseño"/>
    <n v="1"/>
    <d v="2023-02-15T00:00:00"/>
    <d v="2025-03-31T00:00:00"/>
    <n v="110.71428571428571"/>
    <n v="0"/>
    <s v="DGA_x000a_NC - Subproceso Innovación y Tecnología_x000a_Oficina de Seguridad de la Información"/>
    <n v="0"/>
    <x v="2"/>
  </r>
  <r>
    <x v="0"/>
    <x v="1"/>
    <m/>
    <m/>
    <m/>
    <m/>
    <s v="19. Diseño y estructuración del plan de migración y cierre de los aplicativos no corporativos. (plan transición aplicativos)"/>
    <s v="Inventario aplicativos no corporativos, reporte de seccionales y direcciones de gestión de cierre de aplicativos y salvaguarda de la información (back up). Informes de seguimiento trimestrales (13)_ repositorios con evidencias de reuniones y seguimiento a las áreas que figuran en el inventario de aplicativos no corporativos (34)."/>
    <s v="Diseño"/>
    <s v="13.00 / 34.00"/>
    <d v="2022-10-01T00:00:00"/>
    <d v="2025-12-31T00:00:00"/>
    <n v="169.57142857142858"/>
    <n v="0.6"/>
    <s v="DGA_x000a_NC - Subproceso Innovación y Tecnología_x000a_Dirección de Gestión de Innovación y Proyectos"/>
    <n v="0.6"/>
    <x v="1"/>
  </r>
  <r>
    <x v="0"/>
    <x v="1"/>
    <m/>
    <m/>
    <m/>
    <m/>
    <s v="20.  Implementar ajuste al proceso de verificación de usuarios (bloqueo no activos)"/>
    <s v="El  procedimiento se actualizo el año pasado en su ultima versión y corresponde a Gestión de accesos PR-IIT-0455 instructivos 0273_0251."/>
    <s v="Actualización"/>
    <n v="1"/>
    <d v="2023-01-01T00:00:00"/>
    <d v="2023-12-31T00:00:00"/>
    <n v="52"/>
    <n v="1"/>
    <s v="DGA_x000a_NC - Subproceso Innovación y Tecnología_x000a_Dirección de Gestión de Innovación y Proyectos"/>
    <n v="1"/>
    <x v="0"/>
  </r>
  <r>
    <x v="0"/>
    <x v="1"/>
    <m/>
    <m/>
    <m/>
    <m/>
    <s v="21. Iniciar el proyecto con la definición de  los requerimientos funcionales"/>
    <s v="Documento de requerimientos funcionales V1"/>
    <s v="Documento de requerimientos funcionales V1"/>
    <n v="1"/>
    <d v="2024-03-01T00:00:00"/>
    <d v="2025-03-31T00:00:00"/>
    <n v="56.428571428571431"/>
    <n v="1"/>
    <s v="DGA_x000a_NC – Subproceso Operación Aduanera_x000a_Dirección de Gestión de Aduanas_x000a_Subdirección de Operación Aduanera_x000a__x000a_ACTUALIZADO_x000a_30112021"/>
    <n v="1"/>
    <x v="0"/>
  </r>
  <r>
    <x v="0"/>
    <x v="1"/>
    <m/>
    <m/>
    <m/>
    <m/>
    <s v="22. Definir los requerimientos no funcionales "/>
    <s v="Documento de requerimientos no funcionales V1"/>
    <s v="Documento de requerimientos no funcionales V1"/>
    <n v="1"/>
    <d v="2024-02-01T00:00:00"/>
    <d v="2025-03-31T00:00:00"/>
    <n v="60.571428571428569"/>
    <n v="1"/>
    <s v="DGA_x000a_NC - Subproceso Innovación y Tecnología_x000a_Subdirección de Innovación y Proyectos_x000a_"/>
    <n v="1"/>
    <x v="0"/>
  </r>
  <r>
    <x v="0"/>
    <x v="1"/>
    <m/>
    <m/>
    <m/>
    <m/>
    <s v="23. Iniciar el proceso de contratación"/>
    <s v="Documento de validación o aceptación del proceso de contratación"/>
    <s v="Documento de validación o aceptación del proceso de contratación"/>
    <n v="1"/>
    <d v="2023-11-01T00:00:00"/>
    <d v="2025-03-31T00:00:00"/>
    <n v="73.714285714285708"/>
    <n v="1"/>
    <s v="DGA_x000a_NC - Subproceso Innovación y Tecnología_x000a_Subdirección de Innovación y Proyectos_x000a_"/>
    <n v="1"/>
    <x v="0"/>
  </r>
  <r>
    <x v="0"/>
    <x v="1"/>
    <m/>
    <m/>
    <m/>
    <m/>
    <s v="24. Definir la priorización funcional de la implementación"/>
    <s v="Mapa de historias con la priorización funcional de la implementación V1"/>
    <s v="Mapa de historias con la priorización funcional de la implementación V1"/>
    <n v="1"/>
    <d v="2024-03-01T00:00:00"/>
    <d v="2025-03-31T00:00:00"/>
    <n v="56.428571428571431"/>
    <n v="1"/>
    <s v="DGA_x000a_NC – Subproceso Operación Aduanera_x000a_Dirección de Gestión de Aduanas_x000a_Subdirección de Operación Aduanera_x000a__x000a_ACTUALIZADO_x000a_30112021"/>
    <n v="1"/>
    <x v="0"/>
  </r>
  <r>
    <x v="0"/>
    <x v="1"/>
    <m/>
    <m/>
    <m/>
    <m/>
    <s v="25. Definir un plan de trabajo de desarrollo de la solución tecnológica "/>
    <s v="Plan de trabajo V1"/>
    <s v="Plan de trabajo V1"/>
    <n v="1"/>
    <d v="2023-11-01T00:00:00"/>
    <d v="2025-03-31T00:00:00"/>
    <n v="73.714285714285708"/>
    <n v="1"/>
    <s v="DGA_x000a_NC - Subproceso Innovación y Tecnología_x000a_Subdirección de Innovación y Proyectos_x000a_"/>
    <n v="1"/>
    <x v="0"/>
  </r>
  <r>
    <x v="0"/>
    <x v="1"/>
    <m/>
    <m/>
    <m/>
    <m/>
    <s v="26. Aprobar o validar el plan de trabajo de la implementación de la solución tecnológica "/>
    <s v="Plan de trabajo aprobado V1"/>
    <s v="Plan de trabajo aprobado V1"/>
    <n v="1"/>
    <d v="2023-11-01T00:00:00"/>
    <d v="2025-05-31T00:00:00"/>
    <n v="82.428571428571431"/>
    <n v="1"/>
    <s v="DGA_x000a_NC - Subproceso Innovación y Tecnología_x000a_Subdirección de Innovación y Proyectos_x000a__x000a_NC – Subproceso Operación Aduanera_x000a_Dirección de Gestión de Aduanas_x000a_Subdirección de Operación Aduanera_x000a__x000a_ACTUALIZADO_x000a_30112021"/>
    <n v="1"/>
    <x v="0"/>
  </r>
  <r>
    <x v="0"/>
    <x v="1"/>
    <m/>
    <m/>
    <m/>
    <m/>
    <s v="27. Iniciar el desarrollo de la solución tecnológica."/>
    <s v="Informes de seguimiento"/>
    <s v="Informes de seguimiento"/>
    <n v="3"/>
    <d v="2026-07-01T00:00:00"/>
    <d v="2027-03-31T00:00:00"/>
    <n v="39"/>
    <n v="0"/>
    <s v="DGA_x000a_NC - Subproceso Innovación y Tecnología_x000a_Subdirección de Innovación y Proyectos_x000a_"/>
    <n v="0"/>
    <x v="1"/>
  </r>
  <r>
    <x v="0"/>
    <x v="1"/>
    <m/>
    <m/>
    <m/>
    <m/>
    <s v="28. Iniciar la implementación de la solución tecnológica"/>
    <s v=" (01) Un  formato de Aceptación de Pruebas funcionales y salida a producción - FT-IIT-1851."/>
    <s v=" (01) Un  formato de Aceptación de Pruebas funcionales y salida a producción - FT-IIT-1851."/>
    <n v="1"/>
    <d v="2026-07-01T00:00:00"/>
    <d v="2027-03-31T00:00:00"/>
    <n v="39"/>
    <n v="0"/>
    <s v="DGA_x000a_NC – Subproceso Operación Aduanera_x000a_Dirección de Gestión de Aduanas_x000a_Subdirección de Operación Aduanera_x000a__x000a_ACTUALIZADO_x000a_30112021"/>
    <n v="0"/>
    <x v="1"/>
  </r>
  <r>
    <x v="0"/>
    <x v="1"/>
    <m/>
    <m/>
    <m/>
    <m/>
    <s v="29.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1"/>
  </r>
  <r>
    <x v="0"/>
    <x v="1"/>
    <m/>
    <m/>
    <m/>
    <m/>
    <s v="30. Realizar énfasis en las reuniones operativas por parte  de la Subdirección de Operación Aduanera,  respectos a los lineamientos del  Memorando 00024 de 2020 relacionados con la selección para revisión de  las mercancías que ingresan al país bajo la modalidad de trafico postal y envíos urgentes."/>
    <s v="Lista de asistentes al énfasis de los lineamientos sobre la aplicación de los lineamientos del memorando 0024 de 2020._x000a_                                                                                                                                                                                                                                                     "/>
    <s v="Cumplir los lineamientos para la solicitud de implementación de reglas de selectividad."/>
    <n v="1"/>
    <d v="2023-05-01T00:00:00"/>
    <d v="2023-07-31T00:00:00"/>
    <n v="13"/>
    <n v="1"/>
    <s v="DGA_x000a_NC - Subproceso Innovación y Tecnología_x000a_Subdirección de Operación Aduanera"/>
    <n v="1"/>
    <x v="0"/>
  </r>
  <r>
    <x v="0"/>
    <x v="1"/>
    <m/>
    <m/>
    <m/>
    <m/>
    <s v="31. Verificación semestral  del 2% por parte del jefe de Operación aduanera o quien haga sus veces sobre el cumplimiento de los lineamientos emitidos en el memorando 0024 de 2020, respecto a trafico postal y envíos urgentes."/>
    <s v="Verificación semestral por parte del jefe de Operación aduanera o quien haga sus veces, sobre el cumplimiento de dichos lineamientos."/>
    <s v="Cumplir los lineamientos para la  selección de documentos de transporte en el reconocimiento de carga."/>
    <n v="2"/>
    <d v="2023-05-01T00:00:00"/>
    <d v="2024-06-30T00:00:00"/>
    <n v="60.857142857142854"/>
    <n v="1"/>
    <s v="DGA_x000a_DS – Subproceso Operación Aduanera_x000a_Direcciones Seccionales _x000a_División Carga y Tránsito o quien haga sus veces en las Direcciones Seccionales_x000a_"/>
    <n v="1"/>
    <x v="0"/>
  </r>
  <r>
    <x v="0"/>
    <x v="1"/>
    <m/>
    <m/>
    <m/>
    <m/>
    <s v="32. Iniciar el desarrollo de la solución tecnológica."/>
    <s v="Informes de seguimiento"/>
    <s v="Informes de seguimiento"/>
    <n v="9"/>
    <d v="2025-06-01T00:00:00"/>
    <d v="2027-09-30T00:00:00"/>
    <n v="121.57142857142857"/>
    <n v="0"/>
    <s v="DGA_x000a_NC - Subproceso Innovación y Tecnología_x000a_Subdirección de Innovación y Proyectos"/>
    <n v="0"/>
    <x v="1"/>
  </r>
  <r>
    <x v="0"/>
    <x v="1"/>
    <m/>
    <m/>
    <m/>
    <m/>
    <s v="33. Iniciar la implementación de la solución tecnológica"/>
    <s v=" (01) Un  formato de Aceptación de Pruebas funcionales y salida a producción - FT-IIT-1851."/>
    <s v=" (01) Un  formato de Aceptación de Pruebas funcionales y salida a producción - FT-IIT-1851."/>
    <n v="1"/>
    <d v="2025-06-01T00:00:00"/>
    <d v="2027-09-30T00:00:00"/>
    <n v="121.57142857142857"/>
    <n v="0"/>
    <s v="DGA_x000a_NC – Subproceso Operación Aduanera_x000a_Dirección de Gestión de Aduanas_x000a_Subdirección de Operación Aduanera_x000a__x000a_ACTUALIZADO_x000a_30112021"/>
    <n v="0"/>
    <x v="1"/>
  </r>
  <r>
    <x v="0"/>
    <x v="1"/>
    <m/>
    <m/>
    <m/>
    <m/>
    <s v="34.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6-07-01T00:00:00"/>
    <d v="2027-03-31T00:00:00"/>
    <n v="39"/>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1"/>
  </r>
  <r>
    <x v="0"/>
    <x v="1"/>
    <m/>
    <m/>
    <m/>
    <m/>
    <s v="35. Establecer mecanismo de control y seguimiento al estado y vencimiento de las solicitudes de habilitación, inscripción o autorización, presentadas a la Subdirección de Registro y Control Aduanero."/>
    <s v="Reportes y soportes del seguimiento mensual, de acuerdo a la información contenida en el aplicativo._x000a__x000a_4 reportes de seguimientos (trimestral), con soportes."/>
    <s v="-  Reporte periódico generado por el aplicativo Regystrar con solicitudes en reparto._x000a__x000a_-  Verificación de las solicitudes que se encuentran en proceso de sustanciación, de acuerdo al reporte periódico generado por el aplicativo_x000a__x000a_-Soportes del seguimiento realizado."/>
    <n v="1"/>
    <d v="2023-02-01T00:00:00"/>
    <d v="2024-03-01T00:00:00"/>
    <n v="56.285714285714285"/>
    <n v="1"/>
    <s v="DGA_x000a_NC - Subproeso Operación Aduanera_x000a_Subdirección de Registro y Control Aduanero"/>
    <n v="1"/>
    <x v="0"/>
  </r>
  <r>
    <x v="0"/>
    <x v="1"/>
    <m/>
    <m/>
    <m/>
    <m/>
    <s v="36. Realizar la verificación y depuración de acuerdos de confiabilidad de los funcionarios de la Subdirección."/>
    <s v="Base de datos verificada y actualizada_x000a__x000a_Reportes a la Subdirectora en caso de presentarse ingreso de nuevos funcionarios con la verificación de la firma del acuerdo"/>
    <s v="Verificación y actualización de ser el caso, de la base de datos con los acuerdos de confidencialidad."/>
    <n v="1"/>
    <d v="2023-03-01T00:00:00"/>
    <d v="2023-05-31T00:00:00"/>
    <n v="13"/>
    <n v="1"/>
    <s v="DGA_x000a_NC - Subproeso Operación Aduanera_x000a_Subdirección de Registro y Control Aduanero"/>
    <n v="1"/>
    <x v="0"/>
  </r>
  <r>
    <x v="0"/>
    <x v="1"/>
    <m/>
    <m/>
    <m/>
    <m/>
    <s v="37. Mantener informados y actualizados a los funcionarios sobre las normas de archivo "/>
    <s v="Tips remitidos a los funcionarios de la Subdirección, de manera bimestral."/>
    <s v="Elaboración y envío periódico de un tip bimestral relacionado con el tema de archivo"/>
    <n v="1"/>
    <d v="2023-03-01T00:00:00"/>
    <d v="2024-03-01T00:00:00"/>
    <n v="52.285714285714285"/>
    <n v="1"/>
    <s v="DGA_x000a_NC - Subproeso Operación Aduanera_x000a_Subdirección de Registro y Control Aduanero_x000a_Coordianción de Secretaría"/>
    <n v="1"/>
    <x v="0"/>
  </r>
  <r>
    <x v="0"/>
    <x v="1"/>
    <m/>
    <m/>
    <m/>
    <m/>
    <s v="38. Realizar verificaciones documentales a los expedientes de los registros que se encuentran en proceso de habilitación, autorización o inscripción, para la verificación  de la trazabilidad y cumplimiento de tiempos."/>
    <s v="Informes del análisis realizado de manera aleatoria al 5% de los  expedientes que se encuentre en proceso de sustanciación._x000a__x000a_4 reportes de seguimientos, con soportes."/>
    <s v="Verificación aleatoria de listas de chequeo_x000a__x000a_Verificación de tiempos durante el proceso"/>
    <n v="1"/>
    <d v="2023-05-01T00:00:00"/>
    <d v="2024-03-01T00:00:00"/>
    <n v="43.571428571428569"/>
    <n v="1"/>
    <s v="DGA_x000a_NC - Subproeso Operación Aduanera_x000a_Subdirección de Registro y Control Aduanero_x000a_Coordianción de Sustanciación"/>
    <n v="1"/>
    <x v="0"/>
  </r>
  <r>
    <x v="0"/>
    <x v="1"/>
    <m/>
    <m/>
    <m/>
    <m/>
    <s v="39. Realizar verificaciones de la debida conformación de expedientes de los registros habilitados, autorización o inscripción durante el año 2022"/>
    <s v="Aplicación de la lista de chequeo sobre la debida conformación de expedientes de usuarios autorizados, habilitados e inscritos en el año 2022, tomando una muestra aleatoria del 20% de los expedientes."/>
    <s v="Lista de chequeo sobre la debida conformación de expedientes"/>
    <n v="1"/>
    <d v="2023-06-01T00:00:00"/>
    <d v="2023-12-31T00:00:00"/>
    <n v="30.428571428571427"/>
    <n v="1"/>
    <s v="DGA_x000a_NC - Subproeso Operación Aduanera_x000a_Subdirección de Registro y Control Aduanero_x000a_Coordianción de Secretaría"/>
    <n v="1"/>
    <x v="0"/>
  </r>
  <r>
    <x v="0"/>
    <x v="1"/>
    <m/>
    <m/>
    <m/>
    <m/>
    <s v="40. Evaluar y validar los actos administrativos remitidos al Subdirector(a) en cumplimiento de la norma vigente."/>
    <s v="Informes de verificación aleatoria de los actos administrativos de autorización, habilitación,  inscripción y modificación  revisados por parte del funcionario revisor del despacho de la Subdirección  trimestralmente."/>
    <s v="Verificación aleatoria trimestral del 20% de  los actos administrativos en cuanto al cumplimiento de normatividad aduanera vigente, aplicación de formatos, validación de firmas de revisión y aprobación, entregados al despacho para la correspondiente firma del Subdirector"/>
    <n v="1"/>
    <d v="2023-06-01T00:00:00"/>
    <d v="2024-03-01T00:00:00"/>
    <n v="39.142857142857146"/>
    <n v="1"/>
    <s v="DGA_x000a_NC - Subproeso Operación Aduanera_x000a_Subdirección de Registro y Control Aduanero"/>
    <n v="1"/>
    <x v="0"/>
  </r>
  <r>
    <x v="0"/>
    <x v="1"/>
    <s v="INSP. 1707022443_x000a_H1,2,3,4,5,6,7,8_x000a__x000a_Indicar el nombre de la inspección tal como aparece en el encabezado del PPFC formalizado"/>
    <s v="RG2_x000a__x000a_RFC1"/>
    <s v="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
    <s v="ID del Riesgo de Gestión  :  RG 1. Decisión final del proceso de control por fuera de la norma"/>
    <s v="1. Ajuste al PR-COA-0440 y a los  manuales externo e interno MN-0A-0057 Y MN-0A-0058 del SIE Tránsito Aduanero."/>
    <s v="Informar a las direcciones seccionales de los ajustes  a los procedimientos PR-COA-0440 y manuales MN -OA-0057 MN-0A-058 Versión 2,0 y su aplicación."/>
    <s v=" PR-COA-0440 y _x000a_MN - OA 0057 Y MN-04 058_x000a_Versión 2.0_x000a_ ajustados"/>
    <n v="1"/>
    <d v="2022-09-01T00:00:00"/>
    <d v="2022-10-30T00:00:00"/>
    <n v="8.4285714285714288"/>
    <n v="1"/>
    <s v="DGA_x000a_NC – Subproceso Operación Aduanera_x000a_Dirección de Gestión de Aduanas_x000a_Subdirección de Operación Aduanera"/>
    <n v="1"/>
    <x v="0"/>
  </r>
  <r>
    <x v="0"/>
    <x v="1"/>
    <m/>
    <m/>
    <s v="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
    <m/>
    <s v="2. Capacitar a los usuarios internos y externos en los nuevos requerimientos incluidos en los ajsutes  al procedimiento y a los manuales externo e interno MN-0A-0057 Y MN-0A-0058 del SIE TRÁNSITO ADUANERO."/>
    <s v="Socializar a  usuarios internos y externos sobre los ajustes  a procedimientos PR-COA-0440 y manuales MN -OA-0057 MN-0A-058 Versión 2,0 y su aplicación."/>
    <s v="Listas de socialización de los ajustes realizados al procedimiento y a los manuales de tránsito aduanero."/>
    <n v="2"/>
    <d v="2022-09-01T00:00:00"/>
    <d v="2022-12-30T00:00:00"/>
    <n v="17.142857142857142"/>
    <n v="1"/>
    <s v="DGA_x000a_NC – Subproceso Operación Aduanera_x000a_Dirección de Gestión de Aduanas_x000a_Subdirección de Operación Aduanera"/>
    <n v="1"/>
    <x v="0"/>
  </r>
  <r>
    <x v="0"/>
    <x v="1"/>
    <m/>
    <m/>
    <s v="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
    <m/>
    <s v="3. Iniciar el proyecto con la definición de  los requerimientos funcionales"/>
    <s v="Definir los requerimientos funcionales "/>
    <s v="Documento de requerimientos funcionales V1"/>
    <n v="1"/>
    <d v="2024-03-01T00:00:00"/>
    <d v="2025-03-31T00:00:00"/>
    <n v="56.428571428571431"/>
    <n v="1"/>
    <s v="DGA_x000a_NC – Subproceso Operación Aduanera_x000a_Subdirección de Operación Aduanera"/>
    <n v="1"/>
    <x v="0"/>
  </r>
  <r>
    <x v="0"/>
    <x v="1"/>
    <m/>
    <m/>
    <s v="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
    <m/>
    <s v="4.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0"/>
    <x v="1"/>
    <m/>
    <m/>
    <s v="ID del Hallazgo 5. Se encontraron ciento noventa y dos (192) documentos de treinta y nueve (39) expedientes que no contaron con un registro en el archivo de LOGS suministrado por la DIAN archivo “Anexo 1. CargaBquillaformatos.xlsx” del SIE de Tránsito. "/>
    <m/>
    <s v="5.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0"/>
    <x v="1"/>
    <m/>
    <m/>
    <m/>
    <m/>
    <s v="6.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0"/>
    <x v="1"/>
    <m/>
    <m/>
    <m/>
    <m/>
    <s v="7.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0"/>
    <x v="1"/>
    <m/>
    <m/>
    <s v="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
    <m/>
    <s v="8.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0"/>
    <x v="1"/>
    <m/>
    <m/>
    <m/>
    <m/>
    <s v="9.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0"/>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0"/>
    <x v="1"/>
    <m/>
    <m/>
    <s v="ID del Hallazgo 7. Falta de consistencia  de los reportes que se generan en el SIE de tránsito aduanero con lo registrado en el aplicativo, contradiciendo lo enunciado en el Artículo 2.2.9.1.2.1. Estructura, del Decreto 1008 de junio 14 de 2018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quot;,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
    <m/>
    <s v="11.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0"/>
  </r>
  <r>
    <x v="0"/>
    <x v="1"/>
    <m/>
    <m/>
    <m/>
    <m/>
    <s v="12.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0"/>
    <x v="1"/>
    <m/>
    <m/>
    <s v="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
    <m/>
    <s v="13.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0"/>
    <x v="1"/>
    <m/>
    <m/>
    <m/>
    <m/>
    <s v="14.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0"/>
    <x v="1"/>
    <m/>
    <m/>
    <m/>
    <m/>
    <s v="15.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0"/>
    <x v="1"/>
    <m/>
    <m/>
    <m/>
    <m/>
    <s v="16.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0"/>
    <x v="1"/>
    <m/>
    <m/>
    <m/>
    <m/>
    <s v="17.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0"/>
    <x v="1"/>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0"/>
    <x v="1"/>
    <m/>
    <m/>
    <m/>
    <m/>
    <s v="19.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0"/>
  </r>
  <r>
    <x v="0"/>
    <x v="1"/>
    <m/>
    <m/>
    <m/>
    <m/>
    <s v="20.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0"/>
    <x v="1"/>
    <m/>
    <m/>
    <m/>
    <m/>
    <s v="21.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0"/>
    <x v="1"/>
    <m/>
    <m/>
    <m/>
    <m/>
    <s v="22.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0"/>
    <x v="1"/>
    <m/>
    <m/>
    <m/>
    <m/>
    <s v="23.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0"/>
    <x v="1"/>
    <m/>
    <m/>
    <m/>
    <m/>
    <s v="24.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0"/>
    <x v="1"/>
    <m/>
    <m/>
    <m/>
    <m/>
    <s v="25.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0"/>
    <x v="1"/>
    <m/>
    <m/>
    <m/>
    <m/>
    <s v="26.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0"/>
    <x v="1"/>
    <m/>
    <m/>
    <m/>
    <m/>
    <s v="27. Dar cumplimiento al Procedimiento PR-IIT-0455 Gestión de Accesos, al Instructivo IN-IIT.0242 Requerimiento de Directorio en la Red. "/>
    <s v="Capacitación  sobre la correcta aplicación del el Procedimiento PR-IIT-0455 Gestión de Accesos y el Instructivo IN-IIT.0242 Requerimiento de Directorio en la Red. "/>
    <s v="Lista de capacitación"/>
    <n v="1"/>
    <d v="2022-09-01T00:00:00"/>
    <d v="2022-10-30T00:00:00"/>
    <n v="8.4285714285714288"/>
    <n v="1"/>
    <s v="DGA_x000a_DS – Subproceso Operación Aduanera_x000a_Direcciones Seccionales de Impuestos y Aduanas_x000a_Direcciones Seccionales de Aduanas a nivel nacional_x000a_"/>
    <n v="1"/>
    <x v="0"/>
  </r>
  <r>
    <x v="0"/>
    <x v="1"/>
    <m/>
    <m/>
    <m/>
    <m/>
    <s v="28.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0"/>
  </r>
  <r>
    <x v="0"/>
    <x v="1"/>
    <m/>
    <m/>
    <m/>
    <m/>
    <s v="29.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0"/>
    <x v="1"/>
    <m/>
    <m/>
    <m/>
    <m/>
    <s v="30.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0"/>
    <x v="1"/>
    <m/>
    <m/>
    <m/>
    <m/>
    <s v="31.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0"/>
    <x v="1"/>
    <m/>
    <m/>
    <m/>
    <m/>
    <s v="32.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0"/>
    <x v="1"/>
    <m/>
    <m/>
    <m/>
    <m/>
    <s v="33.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0"/>
    <x v="1"/>
    <m/>
    <m/>
    <m/>
    <m/>
    <s v="34.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0"/>
    <x v="1"/>
    <m/>
    <m/>
    <m/>
    <m/>
    <s v="35.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0"/>
    <x v="1"/>
    <s v="INSP. 1707022447_x000a_ H 4 y 5 _x000a_OB. 1_x000a__x000a_Clasificación y actualización arancelaria"/>
    <s v="RG1_x000a__x000a_RFC1"/>
    <s v="ID del H4. Falta de configuración o diseño e implementación de Logs de auditoría  o de trazabilidad, para el registro de eventos de creación, actualización, modificación o borrado de información en el SIE de Arancel, contradiciendo lo establecido en el manual MN-IIT-0072 Manual de Políticas y lineamientos de seguridad de la información Versión 1 año 2021, en su capítulo 12 “Seguridad de las operaciones”, numeral 12.4.2 “Protección de la información de registro (log Información)”, enciso 4. Garantizar que todas las aplicaciones tengan activos los registros de las actividades realizadas por los funcionarios (se debe tener como mínimo la fecha, IP origen, IP destino, usuario, acción realizada y demás que se requieran), generando ausencia de herramientas de control que eviten vulnerabilidades técnicas como los accesos no autorizados o como en este caso la falta trazabilidad, así mismo el incumplimiento de algunos de los lineamientos definidos en el mismo manual en numeral 12.4 Registro (LOGGING) y seguimiento, 12.4.1 Registro de eventos, enciso A. Lineamientos"/>
    <s v="RG1: Decisión final del proceso de control fuera de la norma _x000a__x000a_RF1: Indebida clasificación arancelaria y/o actualización en el SIE  arancel para beneficio propio o de terceros"/>
    <s v="Habilitar la funcionalidad que permita consolidar los proyectos de actualización arancelaria, a través de reportes que con diferentes filtros y fechas específicas."/>
    <s v="Permitir la consulta de reportes de auditoría definiendo rangos de fechas especificas, mediante la consulta a la base de datos y la impresión de la información XML en formatos PDF para facil lectura y comprensión."/>
    <s v="Modulo de consulta de reportes de proyectos de actualización arancelaria en ambiente de producción"/>
    <n v="1"/>
    <d v="2022-09-21T00:00:00"/>
    <d v="2023-06-30T00:00:00"/>
    <n v="40.285714285714285"/>
    <n v="1"/>
    <s v="DGA_x000a_NC- Subproceso Innovación y Tecnología_x000a_Subdirección de soluciones y desarrollo_x000a__x000a_NC – Subproceso Operación Aduanera_x000a_Subdirección de Técnica Aduanera "/>
    <n v="1"/>
    <x v="0"/>
  </r>
  <r>
    <x v="0"/>
    <x v="1"/>
    <m/>
    <m/>
    <s v="ID del H5. No fue posible revisar el cumplimiento de los requisitos y términos establecidos en la normativa vigente para la atención de las solicitudes de actualización arancelaria en el tiempo establecido para el desarrollo oportuno del plan de trabajo de la presente inspección. Esto por cuanto, a pesar de haberse remitido en el marco del parágrafo del artículo 4 del Decreto 4173 de 2011 por parte de la Subdirección de Auditoría y Gestión del Riesgo de la ITRC la solicitud con radicado 2-2022-008256 del 08 de julio de 2022, aclarada el 25 de julio y reiterada el 16 de agosto de 2022 mediante correo electrónico a la Oficina de Control Interno de la DIAN, la Coordinación de Arancel y la Subdirección Técnica Aduanera no aportaron los soportes que contemplan las actividades del procedimiento PR-COA-0349 de “Actualización SIE Arancel” para su validación por parte del equipo inspector. "/>
    <m/>
    <s v="Habilitar la funcionalidad que permita consolidar los proyectos de actualización arancelaria a través de reportes con diferentes filtros y fechas específicas."/>
    <s v="Permitir la consulta de reportes de auditoría definiendo rangos de fechas especificas, mediante la consulta a la base de datos y la impresión de la información XML en formatos PDF para facil lectura y comprensión."/>
    <s v="Modulo de consulta de reportes de proyectos de actualización arancelaria en ambiente de producción"/>
    <n v="1"/>
    <d v="2022-09-21T00:00:00"/>
    <d v="2023-06-30T00:00:00"/>
    <n v="40.285714285714285"/>
    <n v="1"/>
    <s v="DGA_x000a_NC- Subproceso Innovación y Tecnología_x000a_Subdirección de soluciones y desarrollo_x000a__x000a_NC – Subproceso Operación Aduanera_x000a_Subdirección de Técnica Aduanera "/>
    <n v="1"/>
    <x v="0"/>
  </r>
  <r>
    <x v="0"/>
    <x v="1"/>
    <m/>
    <m/>
    <s v="ID de OB1. Revisadas las publicaciones de las resoluciones de clasificación arancelaria en la página WEB de la entidad DIAN para el periodo de la muestra entre el 1 de enero de 2020 al 31 de mayo de 2022, se observó que se presenta inconsistencia frente a la información que se muestra al usuario externo, en lo relacionado con: casos en los que el número de la resolución descargada no coincide con la información registrada en el nombre del link; casos en los que la nomenclatura de la subpartida descargada no coincide con la registrada en el nombre del link."/>
    <m/>
    <s v="Realizar seguimiento a las publicaciones de las resoluciones de clasificación arancelaria."/>
    <s v="Obtener información clara y veraz a través de la página de la entidad en el link:_x000a__x000a_ https://www.dian.gov.co/normatividad/Paginas/ResoClasifiAracelaria.aspx"/>
    <s v="Información correcta y actualizada al 100%"/>
    <n v="1"/>
    <d v="2023-02-01T00:00:00"/>
    <d v="2023-12-31T00:00:00"/>
    <n v="47.571428571428569"/>
    <n v="1"/>
    <s v="DGA_x000a_NC – Subproceso Operación Aduanera_x000a_Coordinación de Clasificación Arancelaria"/>
    <n v="1"/>
    <x v="0"/>
  </r>
  <r>
    <x v="0"/>
    <x v="1"/>
    <m/>
    <m/>
    <m/>
    <m/>
    <s v="Realizar una evaluación con la Dirección de Tecnología e Innovación para determinar el alcance de esta acción que propende por disponer para uso, consulta o auditoria, toda la documentación soporte de las acrualizaciones del SIE de Arancel. No obstante, la Coordinación de Clasificación Arancelaria desde hace un mes viene haciendo esa trazabilidad y la mantendrá hacia el futuro con todas las actualizaciones del sistema."/>
    <s v="Disponer de manera actualizada toda la trazabilidad de las actualizaciones al SIE de Arancel para consulta, utilización y auditorias de los organismos competentes"/>
    <s v="Información correcta y actualizada al 100%"/>
    <n v="1"/>
    <d v="2023-01-15T00:00:00"/>
    <d v="2023-06-15T00:00:00"/>
    <n v="21.571428571428573"/>
    <n v="1"/>
    <s v="DGA_x000a_NC – Subproceso Operación Aduanera_x000a_Coordinación de Clasificación Arancelaria"/>
    <n v="1"/>
    <x v="0"/>
  </r>
  <r>
    <x v="0"/>
    <x v="1"/>
    <s v="INSP. 1707022448_x000a_ H 1, 2, 3, 4, 5, 6, 7 y 8 _x000a__x000a_Control a la carga en tráfico postal y envíos urgentes"/>
    <s v="RG1_x000a__x000a_RFC1"/>
    <s v="H1. Se evidenció que el acta de hechos 6477 de 2019 no fue entregada por la Seccional de Aduanas de Bogotá – Aeropuerto, en contravía de lo establecido en las actividades 10. “Se autoriza al intermediario de tráfico postal y envíos urgentes para retirar la mercancía de zona primaria”, actividad 17 “Realizar propuesta de valor” y actividad 19 “Realizar el acta de diligencia”, en las cuales debe quedar como registro la elaboración de la respectiva Acta de hecho de verificación de mercancías en la Modalidad de Trafico postal y envíos urgentes FT-COA-2302."/>
    <s v="RG1: “Decisión final del proceso de control al tráfico postal y envíos urgentes por fuera de la norma”_x000a__x000a_RF1: “Posibilidad de una decisión final de un proceso de control en tráfico postal y envíos urgentes basado en hechos falsos”"/>
    <s v="A1. Realizar capacitaciones (colectivas) a los funcionarios adscritos al GIT de Tráfico Postal y Envíos Urgentes de la Divisiòn de Control de Carga , sobre los requisitos y prohibiciones de la modalidad de tràfico postal y envìos urgentes y el procedimiento PR-COA-0176"/>
    <s v="1. Capacitaciones (colectivas) a los funcionarios  GIT de Tráfico Postal y Envíos Urgentes de la Divisiòn de Control de Carga _x000a__x000a_2.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 División de Control de Carga _x000a_GIT de Tráfico Postal y Envíos Urgentes de la Divisiòn de Control de Carga"/>
    <n v="1"/>
    <x v="0"/>
  </r>
  <r>
    <x v="0"/>
    <x v="1"/>
    <m/>
    <m/>
    <m/>
    <m/>
    <s v="A2. Realizar seguimiento bimestral del diligenciamiento del acta de hechos verificaciòn de mercancìas en la modalidad de tràfico postal y envios urgentes FT COA  2302, conforme al procedimiento  y la consulta de la informaciòn en el sistema informàtico MUISCA módulo Carga."/>
    <s v="1. Tomar aleatoriamente muestra de actas de hechos verificaciòn de mercancìas en la modalidad de tràfico postal y envios urgentes FT COA  2302, por cada funcionario a fin de realizar seguimiento del correcto diligenciamiento._x000a__x000a_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
    <s v="Informe de los correctivos aplicados con  fundamento en el seguimiento de actas de hechos en donde se refleje el nivel de avance del mejoramiento en el correcto diligenciamiento."/>
    <n v="4"/>
    <d v="2023-05-01T00:00:00"/>
    <d v="2024-01-31T00:00:00"/>
    <n v="39.285714285714285"/>
    <n v="1"/>
    <s v="DGA_x000a_DS – Subproceso Operación Aduanera_x000a_Dirección Seccional de Aduanas de Bogotá Aeropuerto El Dorado_x000a_Divisiòn de Control de Carga _x000a_GIT de Tráfico Postal y Envíos Urgentes de la Divisiòn de Control de Carga"/>
    <n v="1"/>
    <x v="0"/>
  </r>
  <r>
    <x v="0"/>
    <x v="1"/>
    <m/>
    <m/>
    <m/>
    <m/>
    <s v="A3. 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Reporte de inconsistencias  o reporte de no inconsistencias encontradas en el registro de la información en el SIE CARGA MUISCA._x000a__x000a_Un reporte de inconsistencias encontradas  en el seguimiento mensual y correctivos aplicados y/o informar en el evento que no existan inconsistencias "/>
    <n v="1"/>
    <d v="2023-08-31T00:00:00"/>
    <d v="2023-12-31T00:00:00"/>
    <n v="17.428571428571427"/>
    <n v="1"/>
    <s v="DGA_x000a_DS – Subproceso Operación Aduanera_x000a_Dirección Seccional de Aduanas de Bogotá Aeropuerto El Dorado_x000a_ Divisiòn de Control de Carga _x000a_GIT de Tráfico Postal y Envíos Urgentes de la Divisiòn de Control de Carga"/>
    <n v="1"/>
    <x v="0"/>
  </r>
  <r>
    <x v="0"/>
    <x v="1"/>
    <m/>
    <m/>
    <s v="H2. De los 147 casos (actas de hechos) analizados en 87, no se observó el diligenciamiento de la casilla “FUENTE VLR PROP del Formato – 2302” de la FT-COA- 2302 “Acta de hecho de verificación de mercancías en la Modalidad de Trafico postal y envíos urgentes”, incumpliendo con lo establecido en el manual de diligenciamiento del FT-COA-2302 “VLR PROP USD$: valor propuesto, es un campo numérico con contenido decimal donde diligencia el valor propuesto por el funcionario (valor en dólares americanos USD$). Es de aclarar que, para diligenciar este campo, previamente se debió diligenciar el campo PV (propuesta de valor). Indicar la “FUENTE VLR PROP PAG. WEB – SAR, esta información debe ir en observaciones”, lo que representa el 59,18% de incumplimiento."/>
    <m/>
    <s v="A1. Realizar capacitaciones (colectivas) a los funcionarios adscritos al GIT de Tráfico Postal y Envíos Urgentes de la Divisiòn de Control de Carga , sobre los requisitos y prohibiciones de la modalidad de tràfico postal y envìos urgentes y el procedimiento PR-COA-0176"/>
    <s v="1. Capacitaciones (colectivas) a los funcionarios  GIT de Tráfico Postal y Envíos Urgentes de la Divisiòn de Control de Carga _x000a__x000a_2.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0"/>
  </r>
  <r>
    <x v="0"/>
    <x v="1"/>
    <m/>
    <m/>
    <m/>
    <m/>
    <s v="A4. Realizar retroalimentaciòn periodica del diligenciamiento del acta de hechos verificaciòn de mercancìas en la modalidad de tràfico postal y envios urgentes FT COA  2302, conforme al procedimiento  y la consulta de la informaciòn en el sistema informàtico MUISCA mòdulo Carga."/>
    <s v="1. Tomar aleatoriamente muestra de actas de hechos verificaciòn de mercancìas en la modalidad de tràfico postal y envios urgentes FT COA  2302, por cada funcionario a fin de realizar seguimiento del correcto diligenciamiento._x000a__x000a_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
    <s v="Informe de los correctivos aplicados con  fundamento en el seguimiento de actas de hechos en donde se refleje el nivel de avance del mejoramiento en el correcto diligenciamiento."/>
    <n v="4"/>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0"/>
  </r>
  <r>
    <x v="0"/>
    <x v="1"/>
    <m/>
    <m/>
    <m/>
    <m/>
    <s v="A3. 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 Reporte de inconsistencias  o reporte de no inconsistencias encontradas en el registro de la información en el SIE CARGA MUISCA._x000a__x000a_Un reporte de inconsistencias encontradas  en el seguimiento mensual y correctivos aplicados y/o informar en el evento que no existan inconsistencias "/>
    <n v="1"/>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0"/>
  </r>
  <r>
    <x v="0"/>
    <x v="1"/>
    <m/>
    <m/>
    <s v="H3. Se encontró que en 146 casos no se registra argumento por el cual se da propuesta de valor en la casilla “observaciones” del FT-COA-2302 “Acta de hecho de verificación de mercancías en la Modalidad de Trafico postal y envíos urgentes”, generando incertidumbre de los argumentos objetivos tenidos en cuenta para las propuestas allí registradas e incumpliendo lo establecido en la actividad  “Realizar propuesta de valor” del PR-COA-0176 “Verificación de tráfico postal y envíos urgentes”, esto teniendo en cuenta la vigencia para cada caso y lo señalado en el manual de diligenciamiento de formato FT-COA-2302."/>
    <m/>
    <s v="A1. Realizar capacitaciones (colectivas) a los funcionarios adscritos al GIT de Tráfico Postal y Envíos Urgentes de la Divisiòn de Control de Carga , sobre los requisitos y prohibiciones de la modalidad de tràfico postal y envìos urgentes y el procedimiento PR-COA-0176"/>
    <s v="1. Socializar a los funcionarios adscritos al GIT de Tráfico Postal y Envíos Urgentes de la Divisiòn de Control de Carga, el informe de valoraciòn de riesgo de gestiòn fraude y corrupcion emitido por la ITRC, en el marco de de la inspecciòn: Control a la carga en tràfico postal y envìos urgentes, con el fin de prevenir y corregir las falencias asociadas al procedimiento._x000a__x000a_2. Capacitaciones (colectivas) a los funcionarios  GIT de Tráfico Postal y Envíos Urgentes de la Divisiòn de Control de Carga _x000a__x000a_3.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0"/>
  </r>
  <r>
    <x v="0"/>
    <x v="1"/>
    <m/>
    <m/>
    <m/>
    <m/>
    <s v="A3.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1. Reporte de inconsistencias  o reporte de no inconsistencias encontradas en el registro de la información en el SIE CARGA MUISCA._x000a__x000a_Un reporte de inconsistencias encontradas  en el seguimiento mensual y correctivos aplicados y/o informar en el evento que no existan inconsistencias "/>
    <n v="1"/>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0"/>
  </r>
  <r>
    <x v="0"/>
    <x v="1"/>
    <m/>
    <m/>
    <s v="H4. Ausencia del formato FT-1154 “Acta de diligencia” dentro del SIE MUISCA CARGA correspondiente al documento de transporte 11667502738090, en contravía de lo establecido en las actividades 10. “Se autoriza al intermediario de tráfico postal y envíos urgentes para retirar la mercancía de zona primaria”, actividad 17 “Realizar propuesta de valor” y actividad 19 “Realizar el acta de diligencia” del procedimiento PR-COA-0176 “Verificación de tráfico postal y envíos urgentes”. "/>
    <m/>
    <s v="A5. Validar que las operaciones de ingresos bajo la modalidad de trafico postal y envios urgentes cuenten con los formatos F-1165 &quot;Manifiesto de carga&quot;, FT-1314 &quot;Planilla de recepciòn&quot;, FT-1154  &quot;Acta de diligencia&quot;.                                                                                                         "/>
    <s v="1. Reportar  las inconsistencias encontradas y correctivos aplicados._x000a__x000a_2. Informar  en los eventos que no  se presenten inconsistencias._x000a__x000a_"/>
    <s v="Informe sobre los correctivos aplicados respecto de las posibles inconsistencias encontradas en las actuaciones y formatos._x000a__x000a_1. Reporte mensual de inconsistencias encontradas y correctivos aplicados o informar en el evento que no existan inconsitencias "/>
    <n v="1"/>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0"/>
  </r>
  <r>
    <x v="0"/>
    <x v="1"/>
    <m/>
    <m/>
    <s v="H5. Se observó que en ninguno de los 147 casos con propuesta de valor analizados, se diligenció la casilla 84 “observaciones” del FT-1154 “Acta de diligencia”, en contravía de lo establecido en el procedimiento PR-COA-0176 “Verificación de tráfico postal y envíos urgentes” actividad 10 “ Se autoriza al intermediario de tráfico postal y envíos urgentes para retirar la mercancía de zona primaria” y actividad 17 “Realizar propuesta de valor”, puesto que, en ambas actividades se indica que, el FT-1154 debe dejar constancia de todas las novedades presentadas, así como el procedimiento para determinar la propuesta de valor, lo cual debe guardar relación con lo consignado en el FT- COA-2302 “Acta de hecho de verificación de mercancías en la Modalidad de Trafico postal y envíos urgentes”, evidenciando el 100% de incumplimiento."/>
    <m/>
    <s v="A6. Poner a producciòn los ajustes en el sistema MUISCA CARGA  al FT-1154&quot; Ajuste Acta de diligencia tráfico postal&quot;  informaciòn en el sistema MUISCA CARGA, que permitirá garantizar la fiabilidad en los reportes generados."/>
    <s v=" Acta de diligencia de trafico postal  en funcionamiento en el Sistema MUISCA CARGA para tráfico postal.                                            "/>
    <s v=" 1.Certificado de aceptación de pruebas del &quot;acta de diligencia tráfico postal&quot;_x000a_2. Habilitar casilla 85  &quot;observaciones&quot; del acta de diligencia._x000a__x000a_Un (1) Certificado de aceptación de pruebas del &quot;acta de diligencia tráfico postal&quot;"/>
    <n v="1"/>
    <d v="2023-05-01T00:00:00"/>
    <d v="2023-08-31T00:00:00"/>
    <n v="17.428571428571427"/>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0"/>
  </r>
  <r>
    <x v="0"/>
    <x v="1"/>
    <m/>
    <m/>
    <m/>
    <m/>
    <s v="A7. Diligenciar la casilla 85 “observaciones” del FT-1154 “Acta de diligencia” de conformidad con el procedimiento PR-COA-0176 “Verificación de tráfico postal y envíos urgentes&quot; dejando constancia de todas las novedades presentadas , incluidas las operaciones sujetas a propuesta de valor. antes del retiro de la mercancia por parte del usuario."/>
    <s v="1. Reportar  las inconsistencias encontradas y correctivos aplicados._x000a__x000a_2. Informar  en los eventos que no  se presenten inconsistencias._x000a_"/>
    <s v="Seguimiento mensual  y correctivo aplicado_x000a__x000a_1. Reporte mensual de inconsistencias encontradas y correctivos aplicados y/o informar en el evento que no existan inconsistencias "/>
    <n v="1"/>
    <d v="2023-08-31T00:00:00"/>
    <d v="2024-09-30T00:00:00"/>
    <n v="56.571428571428569"/>
    <n v="1"/>
    <s v="DGA_x000a_DS – Subproceso Operación Aduanera_x000a_Dirección Seccional de Aduanas de Bogotá Aeropuerto El Dorado_x000a_Divisiòn de Control de Carga de la Dirección_x000a_GIT de Tráfico Postal y Envíos Urgentes"/>
    <n v="1"/>
    <x v="0"/>
  </r>
  <r>
    <x v="0"/>
    <x v="1"/>
    <m/>
    <m/>
    <s v="H6. Ausencia dentro del Servicio Informático Electrónico SIE MUISCA CARGA del Formato FT-1165 “Manifiesto de carga”, evidenciado en 48 casos de los 147 analizados y del formato FT- 1314 “Planilla de recepción”, evidenciado en 3 casos de los 147 en el SIE- DIAN, incumpliendo lo establecido en el procedimiento PR-COA-0176 “Verificación de tráfico postal y envíos urgentes” actividad 2 “Recibir insumos”. Estos registros son insumo para el inicio de la verificación realizada a los envíos que ingresan por la modalidad de tráfico postal y envíos urgentes, e igualmente de conformidad al numeral 5 del procedimiento citado estos deben estar dispuestos para su consulta en forma digital y física. "/>
    <m/>
    <s v="A8. Registrar  la informaciòn en el sistema MUISCA CARGA, para garantizar la fiabilidad en los reportes generados."/>
    <s v="1. Ajustes implementados en el Sistema MUISCA CARGA para tràfico postal, en funcionamiento.                                                           "/>
    <s v=" Certificado de aceptación de pruebas del &quot;ajuste reportes de tráficos postal&quot; en el SIE MUISCA CARGA._x000a__x000a_Un (1) Certificado de aceptación de pruebas del &quot; ajuste reportes de tráficos postal&quot; en el SIE MUISCA CARGA "/>
    <n v="1"/>
    <d v="2023-05-01T00:00:00"/>
    <d v="2023-06-30T00:00:00"/>
    <n v="8.5714285714285712"/>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0"/>
  </r>
  <r>
    <x v="0"/>
    <x v="1"/>
    <m/>
    <m/>
    <m/>
    <m/>
    <s v="A9. Actualizar el manual carga  sobre la forma de consulta de los insumos y documentos en el SIE MUISCA CARGA."/>
    <s v="1. Actualización del manual de CARGA._x000a__x000a_2. Capacitación sobre los ajustes del manual de CARGA."/>
    <s v="1. Manual actualizado._x000a_2. Capaciación sobre los ajustes al manual._x000a__x000a_1. Una (1) actualización del manual._x000a_2. Una (1) capacitación sobre los ajustes del manual de CARGA"/>
    <n v="2"/>
    <d v="2023-04-01T00:00:00"/>
    <d v="2024-06-30T00:00:00"/>
    <n v="65.142857142857139"/>
    <n v="1"/>
    <s v="DGA_x000a_NC – Subproceso Operación Aduanera_x000a_Subdirección de Operación Aduanera"/>
    <n v="1"/>
    <x v="0"/>
  </r>
  <r>
    <x v="0"/>
    <x v="1"/>
    <m/>
    <m/>
    <m/>
    <m/>
    <s v="A10. Registrar información en las actas de diligencia de las operaciones de tràfico postal y envios urgentes en el SISTEMA MUISCA CARGA."/>
    <s v="1. Registrar la información en el SIE MUISCA CARGA._x000a__x000a_2. Mantener actualizados los registros en el SIE MUISCA CARGA"/>
    <s v="Informe avance de incorporación de actas de hechos en el SIE MUISCA CARGA_x000a__x000a_2 informes semestrales"/>
    <n v="2"/>
    <d v="2023-09-30T00:00:00"/>
    <d v="2024-09-30T00:00:00"/>
    <n v="52.285714285714285"/>
    <n v="1"/>
    <s v="DGA_x000a_DS – Subproceso Operación Aduanera_x000a_Dirección Seccional de Aduanas de Bogotá Aeropuerto El Dorado_x000a_Divisiòn de Control de Carga de la Dirección_x000a_GIT de Tráfico Postal y Envíos Urgentes"/>
    <n v="1"/>
    <x v="0"/>
  </r>
  <r>
    <x v="0"/>
    <x v="1"/>
    <m/>
    <m/>
    <s v="H7. Incumplimiento de las actividades 10 “Se autoriza al intermediario de tráfico postal y envíos urgentes para retirar la mercancía de zona primaria” y 24 “Generar nueva acta de diligencia” del procedimiento PR-COA-0176 “Verificación de tráfico postal y envíos urgentes” y del instructivo IN-COA-0188 “Control a las Propuestas de valor”, encontrando una presunta pérdida efectiva de recaudo por concepto de tributos aduaneros por valor de $2.275.081.718."/>
    <m/>
    <s v="A11. Realizar ajuste  en el SIE MUISCA CARGA al  FT-1154 &quot;Acta de Diligencia Tràfico Postal&quot; ."/>
    <s v="1. Acta de diligencia de trafico postal  en funcionamiento en el Sistema MUISCA CARGA.                             "/>
    <s v=" Certificado de aceptación de pruebas del &quot;acta de diligencia tráfico postal&quot;_x000a__x000a_Un (1) Certificado de aceptación de pruebas del &quot;acta de diligencia tráfico postal&quot;"/>
    <n v="1"/>
    <d v="2023-05-01T00:00:00"/>
    <d v="2023-08-31T00:00:00"/>
    <n v="17.428571428571427"/>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0"/>
  </r>
  <r>
    <x v="0"/>
    <x v="1"/>
    <m/>
    <m/>
    <m/>
    <m/>
    <s v="A10. Registrar información en las actas de diligencia de las operaciones de tràfico postal y envios urgentes en el SISTEMA MUISCA CARGA."/>
    <s v="1. Registrar la información en el SIE MUISCA CARGA._x000a__x000a_2. Mantener actualizados los registros en el SIE MUISCA CARGA"/>
    <s v="Informe avance de incorporación de actas de hechos en el SIE MUISCA CARGA_x000a__x000a_2 informes semestrales"/>
    <n v="2"/>
    <d v="2023-09-30T00:00:00"/>
    <d v="2024-09-30T00:00:00"/>
    <n v="52.285714285714285"/>
    <n v="1"/>
    <s v="DGA_x000a_DS – Subproceso Operación Aduanera_x000a_Dirección Seccional de Aduanas de Bogotá Aeropuerto El Dorado_x000a_Divisiòn de Control de Carga de la Dirección_x000a_GIT de Tráfico Postal y Envíos Urgentes"/>
    <n v="1"/>
    <x v="0"/>
  </r>
  <r>
    <x v="0"/>
    <x v="1"/>
    <m/>
    <m/>
    <m/>
    <m/>
    <s v="A12. Realizar cruce de la información del acta de hechos de verificación de mercancías en la Modalidad de Trafico postal y envíos urgentes FT-COA-2302, registrada en el SIE CARGA MUISCA y de la información de las actas de dilgencia trafico postal  FT-1154 con los pagos efectivamente hechos por los usuarios."/>
    <s v="_x000a_1. Comunicar las inconsistencias encontradas  a la División de Fiscalización de la Dirección Seccional._x000a__x000a_2. Informar en el evento de no presentarse inconsistencias."/>
    <s v="Informe de seguimiento y si hay lugar al envio de las inconsistencias a Fiscalización._x000a__x000a_Un (1) informe  mensual de inconsistencias y envio de insumos a la Divisón de Fiscalización de la Dirección Seccional o informar en el evento de no presentar inconsistencias."/>
    <n v="1"/>
    <d v="2023-09-30T00:00:00"/>
    <d v="2024-02-29T00:00:00"/>
    <n v="21.714285714285715"/>
    <n v="1"/>
    <s v="DGA_x000a_DS – Subproceso Operación Aduanera_x000a_Dirección Seccional de Aduanas de Bogotá Aeropuerto El Dorado_x000a_Divisiòn de Control de Carga de la Dirección_x000a_GIT de Tráfico Postal y Envíos Urgentes"/>
    <n v="1"/>
    <x v="0"/>
  </r>
  <r>
    <x v="0"/>
    <x v="1"/>
    <m/>
    <m/>
    <s v="H8. De acuerdo con el análisis de los reportes de autocontrol de tráfico postal y envíos urgentes de los años 2019 al 2022, que corresponden a 42 meses desde enero de 2019 hasta junio de 2022, remitidos el 23 de junio de 2022 por la Dirección Seccional de Aduanas de Bogotá – Aeropuerto El Dorado, se observa el incumplimiento del memorando 101 de 2017."/>
    <m/>
    <s v="A13. Comunicado para consideración del Comité de Selectividad Aduanera,  respecto a la  disminución en la aplicación del porcentaje de selectividad indicado en el memorando 101 de 2017."/>
    <s v="1. Solicitud que contenga información de la cantidad de operaciones y recursos disponibles en el área de  tráfico Postal de la Dirección Seccional Aeropuerto Eldorado de Bogotá, información que permita tomar decisiones al Comite de selectividad respecto al porcentaje mínimo de selectividad aduanera para la operatividad de Tráfico Postal."/>
    <s v="Solicitud ajuste al Comité de Selectividad Aduanera, respecto del porcentaje de selectividad indicado en el memorando 101 de 2017_x000a__x000a_Un (1) Documento solicitud estudio de viabilidad al comité de selectividad del porcentaje de selectividad en la operatividad de tráfico postal."/>
    <n v="1"/>
    <d v="2023-05-01T00:00:00"/>
    <d v="2023-09-30T00:00:00"/>
    <n v="21.714285714285715"/>
    <n v="1"/>
    <s v="DGA_x000a_DS – Subproceso Operación Aduanera_x000a_Dirección Seccional de Aduanas de Bogotá Aeropuerto El Dorado_x000a_Divisiòn de Control de Carga de la Dirección_x000a_GIT de Tráfico Postal y Envíos Urgentes"/>
    <n v="1"/>
    <x v="0"/>
  </r>
  <r>
    <x v="0"/>
    <x v="1"/>
    <m/>
    <m/>
    <m/>
    <m/>
    <s v="A14. Comunicación lineamientos emitidos por el comité de selectividad aduanera sobre la aplicaciòn del porcentaje de selectividad en trafico postal."/>
    <s v="Documento que contenga los lineamientos aprobados por el comité de selectividad respecto al porcentaje minimo de inspeccion en tafico postal y envios urgentes."/>
    <s v="Documento lineamientos._x000a__x000a_Un  (1) documento lineamientos sobre el porcentaje de selectividad."/>
    <n v="1"/>
    <d v="2023-10-01T00:00:00"/>
    <d v="2025-05-31T00:00:00"/>
    <n v="86.857142857142861"/>
    <n v="1"/>
    <s v="DGA_x000a_NC – Subproceso Operación Aduanera_x000a_Subdirección de Operación Aduanera"/>
    <n v="1"/>
    <x v="0"/>
  </r>
  <r>
    <x v="0"/>
    <x v="1"/>
    <m/>
    <m/>
    <m/>
    <m/>
    <s v="A15. Seguimiento al cumplimiento de los lineamientos impartidos por el comité de selectividad respecto al porcentaje minimo de selectividad para reconocimiento fìsico sobre las guias de mensajeria."/>
    <s v="1. Informe de inconsistencias encontradas y/o correctivos aplicados._x000a__x000a_2. Informe en el evento de no presentarse inconsistencias."/>
    <s v=" Informe bimestral  sobre la presentaciòn de inconsistencias o no._x000a__x000a_Un  (1)  informe bimestral  sobre la presentaciòn de inconsistencias o no."/>
    <n v="1"/>
    <d v="2024-01-04T00:00:00"/>
    <d v="2025-11-30T00:00:00"/>
    <n v="99.428571428571431"/>
    <n v="0.32400000000000001"/>
    <s v="DGA_x000a_DS – Subproceso Operación Aduanera_x000a_Seccional de Aduanas de Bogotá Aeropuerto El Dorado_x000a_Divisiòn de Control de Carga de la Dirección_x000a_GIT de Tráfico Postal y Envíos Urgentes"/>
    <n v="0.32400000000000001"/>
    <x v="1"/>
  </r>
  <r>
    <x v="0"/>
    <x v="1"/>
    <s v="INSP. 1707022451_x000a_ H 1, 2, 3, 4 y 5 _x000a_OB1, OB2_x000a__x000a_Control viajeros Direcciones Seccionales de Aduanas de Bogotá y Cali"/>
    <s v="RG1_x000a__x000a_RFC1"/>
    <s v="H1.  En el artículo 3 del Decreto 1742 de 2020,  en su numeral 3 se define que la Dian tiene la competencia de: “Dirigir, administrar, controlar y vigilar el cumplimiento de las obligaciones tributarias, aduaneras y cambiarias por importación y exportación de bienes y servicios, gastos asociados a las mismas, financiación· en moneda extranjera de importaciones y exportaciones y subfacturación y sobrefacturación de estas operaciones a nivel nacional, en concordancia con las políticas trazadas en el programa macroeconómico y las políticas generales adoptadas por el Ministerio de Hacienda y Crédito Público y dentro del modelo de gestión institucional”. _x000a__x000a_No obstante, se evidenció que, dentro del mismo, no se encuentra asignada la función de recaudo de tributo único y no se identificó lineamiento interno de la DIAN que soporte la asignación de esta.   "/>
    <s v="RG1: “Posibilidad de decisión final del proceso de control a viajeros por fuera de la norma”_x000a__x000a_RFC1: “Posibilidad de decisión final de un proceso de control a viajeros basada en hechos falsos o información adulterada”"/>
    <s v="1. Elaborar un control  diario del paso a paso para el manejo del efectivo, para los casos donde a los viajeros no les sea posible pagar el tributo unico por medios electronicos o bancarios."/>
    <s v="1. Elaboraciòn del documento o  proyecto para control al manejo del dinero recibido como resultado del pago del tributo unico por parte de los viajeros."/>
    <s v="Documento  proyecto"/>
    <n v="1"/>
    <d v="2023-07-01T00:00:00"/>
    <d v="2023-09-30T00:00:00"/>
    <n v="13"/>
    <n v="1"/>
    <s v="DGA_x000a_Dirección Seccional de Aduanas de Bogotá Aeropuerto El Dorado_x000a_Jefe Divisón de viajeros"/>
    <n v="1"/>
    <x v="0"/>
  </r>
  <r>
    <x v="0"/>
    <x v="1"/>
    <m/>
    <m/>
    <m/>
    <m/>
    <s v="2. Implementar un control  diario del paso a paso para el manejo del efectivo, para los casos donde a los viajeros no les sea posible pagar el tributo unico por medios electronicos o bancarios."/>
    <s v="1. Emisión proyecto de lineamientos sobre el control _x000a_2. Capacitar sobre el paso a paso para el recaudo del tributo unico."/>
    <s v="Documento para implementacion de control y capacitación sobre el mismo."/>
    <n v="2"/>
    <d v="2023-10-01T00:00:00"/>
    <d v="2024-06-30T00:00:00"/>
    <n v="39"/>
    <n v="1"/>
    <s v="DGA_x000a_Dirección de Gestión de Aduanas_x000a_Subdirección de Operación Aduanera"/>
    <n v="1"/>
    <x v="0"/>
  </r>
  <r>
    <x v="0"/>
    <x v="1"/>
    <m/>
    <m/>
    <m/>
    <m/>
    <s v="3. Seguimiento al control implementado para el recaudo del efectivo por parte de los viajeros y  correcciòn de  inconsistencias"/>
    <s v="1. Informe de correctivos aplicados en el evento de inconsistencias o informe de no generaciòn de  inconsistencias. "/>
    <s v="informe diario de inconsistencias o de no generacion de  inconsistencias (1 diario)"/>
    <n v="1"/>
    <d v="2024-01-01T00:00:00"/>
    <d v="2024-12-31T00:00:00"/>
    <n v="52.142857142857146"/>
    <n v="1"/>
    <s v="DGA_x000a_Direcciones Seccionales de Aduanas y de Impuestos y Aduanas a nivel nacional."/>
    <n v="1"/>
    <x v="0"/>
  </r>
  <r>
    <x v="0"/>
    <x v="1"/>
    <m/>
    <m/>
    <s v="H2. Se identificaron actividades que se ejecutan sin lineamiento formalmente definido por la DIAN y en las instalaciones de la división de viajeros de la Seccional de Aduanas de Bogotá – Aeropuerto el Dorado no se cuenta con una infraestructura alineada con el objetivo misional del control a viajeros incumpliendo el numeral 11.1.3 “Seguridad de oficinas, recintos e instalaciones” del Manual de políticas y lineamientos de seguridad de la información MN-IIT-0072, y que de acuerdo con su numeral 4 “Responsabilidad y cumplimiento”: "/>
    <m/>
    <s v="4. Adelantar mesas de trabajo con el Banco de Bogotá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de Bogotá y Cali que se ajuste al sistema de contraprestación de la DIAN, a través del mecanismo denominado índice de consignación (término en días que tiene el banco para el traslado del recaudo)."/>
    <s v="Gestionar con las entidades recaudadoras el mecanismo que facilite el recaudo de viajeros en los aeropuertos de Bogotá y Cali, los 7 dias a la semana las 24 horas al día"/>
    <s v="Informes semestrales de las mesas de trabajo realizadas con las entidades recaudadoras y la DIAN."/>
    <n v="3"/>
    <d v="2023-06-01T00:00:00"/>
    <d v="2024-12-01T00:00:00"/>
    <n v="78.428571428571431"/>
    <n v="1"/>
    <s v="DGA_x000a_Dirección de Gestión de Impuestos_x000a_Subdirección de Recaudo_x000a_Coordinación de Control a Entidades Reaudadoras."/>
    <n v="1"/>
    <x v="0"/>
  </r>
  <r>
    <x v="0"/>
    <x v="1"/>
    <m/>
    <m/>
    <m/>
    <m/>
    <s v="26. Desarrollo e implementación del recibo de pago 690 (modalidad viajeros) en el sistema informático Muisca."/>
    <s v="Gestionar con las entidades recaudadoras el mecanismo que facilite el recaudo de viajeros en los aeropuertos de Bogotá y Cali, los 7 dias a la semana las 24 horas al día"/>
    <s v="(01) Un formato de Aceptación de Pruebas funcionales y salida a producción - FT-IIT-1851_x000a__x000a_Puesta en producción de la solución tecnológica: _x000a_a. (01) Un formato información de versión             FT-IIT-2180_x000a_b. (01) Un Acta de comité de gestión de Cambios de Tecnología del correspondiente software instalado y en producción"/>
    <n v="3"/>
    <d v="2024-11-01T00:00:00"/>
    <d v="2025-10-31T00:00:00"/>
    <n v="52"/>
    <n v="0.32"/>
    <s v="DGA_x000a_Subdirección de Operación Aduanera_x000a_Direccioón de Innovación y Tecnología_x000a__x000a_Dirección de Gestión de Impuestos_x000a_Subdirección de Recaudo_x000a_Coordinación de Control a Entidades Reaudadoras."/>
    <n v="0.1"/>
    <x v="1"/>
  </r>
  <r>
    <x v="0"/>
    <x v="1"/>
    <m/>
    <m/>
    <m/>
    <m/>
    <s v="5. Diseñar un Protocolo de seguridad impartiendo lineamientos sobre la gestiòn y  ejecución en las actividades de conteo y de retención de divisas para el  ingreso y salida de mercancías objeto de custodia, las cuales posteriormente pueden ser objeto de aprehensiòn o cambio de modalidad.                                                                                             "/>
    <s v="1. Elaboración de un documento  que determine los  lineamientos de seguridad en el conteo de divisas y control de mercancias susceptibles de tramite aduanero.                                                         "/>
    <s v="Documento "/>
    <n v="1"/>
    <d v="2023-06-01T00:00:00"/>
    <d v="2023-09-30T00:00:00"/>
    <n v="17.285714285714285"/>
    <n v="1"/>
    <s v="DGA_x000a_Dirección Seccional de Aduanas de Bogotá Aeropuerto El Dorado_x000a_Jefe Divisón de viajeros"/>
    <n v="1"/>
    <x v="0"/>
  </r>
  <r>
    <x v="0"/>
    <x v="1"/>
    <m/>
    <m/>
    <m/>
    <m/>
    <s v="6. Implementar el Protocolo de seguridad  que garantice la correcta gestiòn y  ejecución en las actividades de conteo y de retención de divisas para el  ingreso y salida de mercancías objeto de custodia, las cuales posteriormente pueden ser objeto de aprehensiòn o cambio de modalidad.           . "/>
    <s v="Reunión de socialización para conocimiento y aplicación del Protocolo de seguridad."/>
    <s v="Listas de capacitaciòn para su implementaciòn"/>
    <n v="1"/>
    <d v="2023-09-01T00:00:00"/>
    <d v="2024-06-30T00:00:00"/>
    <n v="43.285714285714285"/>
    <n v="1"/>
    <s v="DGA_x000a_Direcciòn de Gestiòn de Aduanas_x000a_Subdirección de Operación Aduanera"/>
    <n v="1"/>
    <x v="0"/>
  </r>
  <r>
    <x v="0"/>
    <x v="1"/>
    <m/>
    <m/>
    <m/>
    <m/>
    <s v="7. Realizar seguimiento mensual a la aplicación de Protocolo de seguridad que garantice la gestiòn y  ejecución en las actividades de conteo y de retención de divisas para el  ingreso y salida de mercancías objeto de custodia, las cuales posteriormente pueden ser objeto de aprehensiòn o cambio de modalidad.           . "/>
    <s v="Entrega de informe de control y correctivos aplicados, si hay lugar."/>
    <s v="Informe mensual y observaciones al control."/>
    <n v="5"/>
    <d v="2023-11-01T00:00:00"/>
    <d v="2024-11-30T00:00:00"/>
    <n v="56.428571428571431"/>
    <n v="1"/>
    <s v="DGA_x000a_Dirección Seccional de Aduanas de Bogotá Aeropuerto El Dorado_x000a_Jefe Divisón de viajeros"/>
    <n v="1"/>
    <x v="0"/>
  </r>
  <r>
    <x v="0"/>
    <x v="1"/>
    <m/>
    <m/>
    <s v="H3. Falta de trazabilidad en los registros de la información de los archivos Excel de las aprehensiones, conteos y retención de divisas, derivado de la falta de un sistema de información electrónico que permita certificar y dejar registro para el control de las acciones de la división de viajeros, a fin de ubicar o rastrear, y conocer su histórico incumpliendo con la política de gobierno digital, establecida e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
    <m/>
    <s v="8. Mantener  y asegurar los registros en el libro Excel de las Aprehensiones, Cambio de modalidad, Importaciones y Exportaciones temporales, Recaudo de tributo único, Conteo y Retenciones de divisas, confrontando con la informaciòn de los documentos físicos a fin de identificar los registros que requieren ajustes y aplicarlos."/>
    <s v="Revisar registros en archivo excel con los documentos fìsicos de encontrar inconsistencias aplicar los ajustes y correctivos a que haya lugar.                                                                                                                                                                                                                                                                                                                                                                                              _x0009_"/>
    <s v="Reporte trimestral de control de revisión. (4)"/>
    <n v="4"/>
    <d v="2024-07-01T00:00:00"/>
    <d v="2024-06-30T00:00:00"/>
    <n v="-0.14285714285714285"/>
    <n v="1"/>
    <s v="DGA_x000a_Direcciones Seccionales de Aduanas y de Impuestos y Aduanas a nivel nacional._x000a_División de Viajeros o quien haga sus veces"/>
    <n v="1"/>
    <x v="0"/>
  </r>
  <r>
    <x v="0"/>
    <x v="1"/>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_x000a_"/>
    <n v="1"/>
    <x v="0"/>
  </r>
  <r>
    <x v="0"/>
    <x v="1"/>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0"/>
    <x v="1"/>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0"/>
    <x v="1"/>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0"/>
    <x v="1"/>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0"/>
    <x v="1"/>
    <m/>
    <m/>
    <m/>
    <m/>
    <s v="14. Definir un plan de trabajo de desarrollo de la solución tecnológica "/>
    <s v="Definir un plan de trabajo de desarrollo de la solución tecnológica "/>
    <s v="Plan de trabajo V1"/>
    <n v="1"/>
    <d v="2023-11-01T00:00:00"/>
    <d v="2025-03-31T00:00:00"/>
    <n v="73.714285714285708"/>
    <n v="1"/>
    <s v="DGA_x000a_Dirección de Gestión de Innovación y Tecnología "/>
    <n v="1"/>
    <x v="0"/>
  </r>
  <r>
    <x v="0"/>
    <x v="1"/>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0"/>
    <x v="1"/>
    <m/>
    <m/>
    <m/>
    <m/>
    <s v="16. Iniciar el desarrollo de la solución tecnológica."/>
    <s v="Desarrollo de la solución"/>
    <s v="Informes de seguimiento"/>
    <n v="2"/>
    <d v="2025-07-01T00:00:00"/>
    <d v="2025-12-31T00:00:00"/>
    <n v="26.142857142857142"/>
    <n v="0"/>
    <s v="DGA_x000a_Dirección de Innovación y Tecnología "/>
    <n v="0"/>
    <x v="1"/>
  </r>
  <r>
    <x v="0"/>
    <x v="1"/>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0"/>
    <x v="1"/>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0"/>
    <x v="1"/>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_x000a_"/>
    <n v="1"/>
    <x v="0"/>
  </r>
  <r>
    <x v="0"/>
    <x v="1"/>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0"/>
    <x v="1"/>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0"/>
    <x v="1"/>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0"/>
    <x v="1"/>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0"/>
    <x v="1"/>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0"/>
  </r>
  <r>
    <x v="0"/>
    <x v="1"/>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0"/>
    <x v="1"/>
    <m/>
    <m/>
    <m/>
    <m/>
    <s v="16. Iniciar el desarrollo de la solución tecnológica."/>
    <s v="Desarrollo de la solución"/>
    <s v="Informes de seguimiento"/>
    <n v="2"/>
    <d v="2025-07-01T00:00:00"/>
    <d v="2025-12-31T00:00:00"/>
    <n v="26.142857142857142"/>
    <n v="0"/>
    <s v="DGA_x000a_Dirección de Innovación y Tecnología "/>
    <n v="0"/>
    <x v="1"/>
  </r>
  <r>
    <x v="0"/>
    <x v="1"/>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0"/>
    <x v="1"/>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0"/>
    <x v="1"/>
    <m/>
    <m/>
    <s v="H4. En la revisión de los sesenta y dos (62) casos seleccionados de actas de retención de divisas en las Divisiones de viajeros de las direcciones de aduanas de Cali y Bogotá – aeropuerto el dorado se evidenció incumplimiento de lo establecido en las actividades 3, 7 y 9 del procedimiento PR-COA-0181 Viajeros internacionales."/>
    <m/>
    <s v="19. Capacitaciòn sobre el diligenciamiento del formato FT-COA-1561 correspondiente a Solicitud de investigacion para las retenciones de divisas cada vez que se genere una retenciòn a un viajero, con destino a la Division de Fiscalizacion Cambiaria de conformidad con la actividad No. 9 del procedimiento PR-COA-0181.                                                    "/>
    <s v="1. Socializar a los funcionarios de la División de Viajeros el diligenciamiento del formato FT-COA-1561.                                                                 2. Seguimiento al correcto diligenciamiento."/>
    <s v="1. Lista de capacitaciòn sobre el diligenciamiento del FT-COA-1561. 2. informe resultados de seguimiento"/>
    <n v="2"/>
    <d v="2023-07-01T00:00:00"/>
    <d v="2023-08-31T00:00:00"/>
    <n v="8.7142857142857135"/>
    <n v="1"/>
    <s v="DGA_x000a_Direcciones Seccionales de Aduanas y de Impuestos y Aduanas a nivel nacional._x000a_División de Viajeros"/>
    <n v="1"/>
    <x v="0"/>
  </r>
  <r>
    <x v="0"/>
    <x v="1"/>
    <m/>
    <m/>
    <m/>
    <m/>
    <s v="20. Socializar el Formato FT-COA-1561 correspondiente a Solicitud de investigación para las retenciones de divisas"/>
    <s v="1. Acompañamiento y socialización   para eldiligencimiento del Formato FT-COA-1561 de los coordinadores a los funcionarios que realicen las retenciones de divisas.                                                                                 2. Seguimiento al correcto diligenciamiento por parte del Coordinador de Turno y/o otro funcionario delegado por la Jefatura quien entregará e Informe de resultados."/>
    <s v="1. Diligenciamiento del Formato FT-COA-1561                           2. Informe resultados de seguimiento"/>
    <n v="2"/>
    <d v="2023-09-01T00:00:00"/>
    <d v="2023-12-31T00:00:00"/>
    <n v="17.285714285714285"/>
    <n v="1"/>
    <s v="DGA_x000a_Direcciones Seccionales de Aduanas y de Impuestos y Aduanas a nivel nacional._x000a_División de Viajeros"/>
    <n v="1"/>
    <x v="0"/>
  </r>
  <r>
    <x v="0"/>
    <x v="1"/>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
    <n v="1"/>
    <x v="0"/>
  </r>
  <r>
    <x v="0"/>
    <x v="1"/>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0"/>
    <x v="1"/>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0"/>
    <x v="1"/>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0"/>
    <x v="1"/>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0"/>
    <x v="1"/>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0"/>
  </r>
  <r>
    <x v="0"/>
    <x v="1"/>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0"/>
    <x v="1"/>
    <m/>
    <m/>
    <m/>
    <m/>
    <s v="16. Iniciar el desarrollo de la solución tecnológica."/>
    <s v="Desarrollo de la solución"/>
    <s v="Informes de seguimiento"/>
    <n v="2"/>
    <d v="2025-07-01T00:00:00"/>
    <d v="2025-12-31T00:00:00"/>
    <n v="26.142857142857142"/>
    <n v="0"/>
    <s v="DGA_x000a_Dirección de Innovación y Tecnología "/>
    <n v="0"/>
    <x v="1"/>
  </r>
  <r>
    <x v="0"/>
    <x v="1"/>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0"/>
    <x v="1"/>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0"/>
    <x v="1"/>
    <m/>
    <m/>
    <s v="H5. En la revisión de los sesenta y seis (66) casos seleccionados de actas de aprehensión de mercancías en las Divisiones de control viajeros de las direcciones de aduanas de Cali y Bogotá – aeropuerto el dorado, se evidenció incumplimiento del término establecido para realizar la aprehensión de mercancías, el cual no puede superar los cinco (5) días hábiles"/>
    <m/>
    <s v="21. Generar informe mensual  de revisiòn del 2% de las aprehensiones realizadas a fin de verificar el cumplimiento de los terminos establecidos en la normatividad."/>
    <s v="Generar informe de revisiòn del  2% de las actas de aprehensiòn y de encontrar inconsistencias realizar los correctivos necesarios o generar informe de la NO configuracion de inconsistencias."/>
    <s v="informe mensual"/>
    <n v="6"/>
    <d v="2023-07-01T00:00:00"/>
    <d v="2023-12-31T00:00:00"/>
    <n v="26.142857142857142"/>
    <n v="1"/>
    <s v="DGA_x000a_Direcciones Seccionales de Aduanas y de Impuestos y Aduanas a nivel nacional._x000a_División de Viajeros o quien haga sus veces"/>
    <n v="1"/>
    <x v="0"/>
  </r>
  <r>
    <x v="0"/>
    <x v="1"/>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
    <n v="1"/>
    <x v="0"/>
  </r>
  <r>
    <x v="0"/>
    <x v="1"/>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0"/>
    <x v="1"/>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0"/>
    <x v="1"/>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0"/>
    <x v="1"/>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0"/>
    <x v="1"/>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0"/>
  </r>
  <r>
    <x v="0"/>
    <x v="1"/>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0"/>
    <x v="1"/>
    <m/>
    <m/>
    <m/>
    <m/>
    <s v="16. Iniciar el desarrollo de la solución tecnológica."/>
    <s v="Desarrollo de la solución"/>
    <s v="Informes de seguimiento"/>
    <n v="2"/>
    <d v="2025-07-01T00:00:00"/>
    <d v="2025-12-31T00:00:00"/>
    <n v="26.142857142857142"/>
    <n v="0"/>
    <s v="DGA_x000a_Dirección de Innovación y Tecnología "/>
    <n v="0"/>
    <x v="1"/>
  </r>
  <r>
    <x v="0"/>
    <x v="1"/>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0"/>
    <x v="1"/>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0"/>
    <x v="1"/>
    <m/>
    <m/>
    <s v="OB1. Se observó falta de confiabilidad en la información registrada en el inventario diario de bodega de la división de viajeros de la Seccional de Aduanas de Bogotá - Aeropuerto el Dorado. De acuerdo con lo evidenciado por el equipo inspector en el desarrollo del trabajo de campo, este presenta las inconsistencias "/>
    <m/>
    <s v="22. Diligenciar para cada entrega de turno, el cuadro de informe de inventario diario de mercancía que se encuentre en bodega transitoria y/o bovedas de la División de Viajeros  para garantizar que los registros de rotación de las mercancías  almacenadas transitoriamente se mantengan actualizados."/>
    <s v="Diligenciamiento diario en cada entrega de turno del informe de inventario de mercancías objeto de trámite aduanero y cambiario de la Division de Viajeros."/>
    <s v="  Inventario actualizado en cada entrega de turno"/>
    <n v="1"/>
    <d v="2023-07-01T00:00:00"/>
    <d v="2024-12-31T00:00:00"/>
    <n v="78.428571428571431"/>
    <n v="1"/>
    <s v="DGA_x000a_Direcciones Seccionales de Aduanas y de Impuestos y Aduanas a nivel nacional._x000a_División de Viajeros o quien haga sus veces"/>
    <n v="1"/>
    <x v="0"/>
  </r>
  <r>
    <x v="0"/>
    <x v="1"/>
    <m/>
    <m/>
    <m/>
    <m/>
    <s v="23. Generar alertas en el archivo  excel de registro de inventario de mercancías y divisas que conlleven a la realización de arqueo semanal del inventario fisico frente a lo registrado en el excel."/>
    <s v="1. incluir las modificacione necesarias al archivo excel. 2.  Diseño de plantilla de resultados de arqueo. 3. Generar informe de resultados del arqueo en bodega.4. Correctivos a inconsistencias, si hay lugar."/>
    <s v="Archivo de excel con ajuste  de inclusión de alerta.                                             Plantilla de informe de resultados  del arqueo de bodega.          "/>
    <n v="2"/>
    <d v="2023-07-01T00:00:00"/>
    <d v="2023-12-31T00:00:00"/>
    <n v="26.142857142857142"/>
    <n v="1"/>
    <s v="DGA_x000a_Dirección Seccional de Aduanas de Bogotá Aeropuerto El Dorado_x000a_Jefe Divisón de viajeros"/>
    <n v="1"/>
    <x v="0"/>
  </r>
  <r>
    <x v="0"/>
    <x v="1"/>
    <m/>
    <m/>
    <s v="OB2. El equipo inspector solicitó mediante radicado 2-2022013286 del 10/10/2022 información relacionada con el perfilamiento de viajeros así: “…4. Listado de viajeros internacionales perfilados en el período comprendido entre el 01/01/2018 al 30/09/2022 y 5. Listado de alertas internas sobre viajeros internacionales y la gestión realizada sobre las mismas para el período comprendido entre el 01/01/2018 al 30/09/2022.”, a la dirección seccional de aduanas de Bogotá - aeropuerto el dorado._x000a__x000a_Con el objetivo de aclarar el requerimiento mencionado, por solicitud de la División de control viajeros de la seccional, se realizó reunión el 20/10/2022, en la cual se indicó al equipo inspector que todo lo registrado en las Tablas de Excel de seguimiento y control de las aprehensiones, conteo y retención de divisas fue perfilado, y que con las mismas se daría respuesta a los puntos descritos anteriormente._x000a__x000a_Al revisar la información el equipo inspector observó que estos archivos cumplen con el registro de:_x000a__x000a_a)_x0009_Nombre e identificación del pasajero _x000a_b)_x0009_Nacionalidad _x000a_c)_x0009_País de procedencia o destino_x000a__x000a_Sin embargo, no se cuenta con información dentro de los archivos como lo solicita el Memorando 000299 del 06 de agosto de 2013, relacionado con la selectividad y el perfilamiento de riesgos para las operaciones en la modalidad de viajeros que indica en su punto 2 Registro de los resultados de la selección y el control, que se debe registrar además de los campos antes mencionados, los siguientes:_x000a__x000a_a) Hora de arribo o de partida del vuelo_x000a_b) Aerolínea_x000a_c) Resultados de los controles e inspecciones realizadas detallando su tipo._x000a__x000a_Adicionalmente, el equipo inspector evidenció en la revisión de la información que únicamente se deja registro y trazabilidad de los eventos en que se ejecutó un control a un viajero y hubo novedad, lo que impide conocer la efectividad del perfilamiento realizado por la Seccional y la toma de decisiones a partir de los resultados obtenidos."/>
    <m/>
    <s v="24. Solicitud a la Direcciòn de Gestiòn de Aduanas sobre replanteamiento de los lineamientos del memorando 299 de 2013, para determinar su aplicabilidad teniendo en cuenta  la realidad logistica y de talento humano frente a la magnitud de la operaciòn en el aeropuerto Internacional El Dorado de Bogotà."/>
    <s v="La Direcciòn Seccional de Aduanas de Bogotà Aeropuerto El Dorado, remitira a la Direcciòn de Gestiòn de Aduanas un estudio incluyendo las estadisticas de los viajeros que ingresan y salen del pais a fin de relejar la magnitud de la operación que imposibilita el cumplimiento de lo indicado en el memorando 299 de 2013 y la necesidad de replanteamiento y modificaciòn de dicho memorando."/>
    <s v="Solicitud replanteamiento del memorando 299 de 2013."/>
    <n v="1"/>
    <d v="2023-07-01T00:00:00"/>
    <d v="2023-09-30T00:00:00"/>
    <n v="13"/>
    <n v="1"/>
    <s v="DGA_x000a_Dirección Seccional de Aduanas de Bogotá Aeropuerto El Dorado_x000a_Jefe Divisón de viajeros"/>
    <n v="1"/>
    <x v="0"/>
  </r>
  <r>
    <x v="0"/>
    <x v="1"/>
    <m/>
    <m/>
    <m/>
    <m/>
    <s v="25. Diligenciar para cada entrega de turno, el anexo al Memorando 299 de 2013 en el porcentaje de selección de viajeros a quienes se les realice inspección intrusiva de los equipajes y los resultados de las diligencias. "/>
    <s v="Diligenciamiento diario en cada entrega de turno del informe del anexo del Memorando 299 de 2013 correspondiente a los equipajes seleccionados para inspección intrusiva una vez el paso por el escaner. (Por parte del Coordinador de cadaturno y/o el funcionario de trámites)"/>
    <s v="  Inventario actualizado en cada entrega de turno."/>
    <n v="1"/>
    <d v="2023-08-01T00:00:00"/>
    <d v="2023-12-31T00:00:00"/>
    <n v="21.714285714285715"/>
    <n v="1"/>
    <s v="DGA_x000a_Dirección Seccional de Aduanas de Bogotá Aeropuerto El Dorado_x000a_Jefe Divisón de viajeros"/>
    <n v="1"/>
    <x v="0"/>
  </r>
  <r>
    <x v="0"/>
    <x v="1"/>
    <s v="INSP. 1707022456_x000a__x000a_Nacionalización de mercancías"/>
    <s v="RG1_x000a__x000a_RFC1"/>
    <s v="H1: Falta de consistencia  entre la información preparada y entregada por la DIAN, relacionada con las declaraciones de importación de los años 2019 a 2022, así como la imprecisión  de los datos, frente a la información observada en el sistema de información SYGA SIGLO XXI, contradiciendo los principios del Plan nacional de infraestructura del dato"/>
    <s v="RG1: &quot;Decisión final del proceso de control aduanero por fuera de la norma&quot;_x000a__x000a_RFC1: &quot;Decisión final de un proceso de control aduanero basado en hechos falsos y/o información inexistente&quot;"/>
    <s v="1. Migrar la información historica del sistema Syga Importaciones a un repositorio que permita realizar seguimiento y control del ciclo de vida de la calidad del dato  – ETL extracción, transformación y carga, con el fin de contar con información veraz o fiable, coherente, precisa y exacta para la toma de decisiones, de acuerdo con los lineamientos de Gobierno de Datos, enmarcados en el Plan de Modernización de la Entidad."/>
    <s v="1) Estudio que permita determinar el volumen de datos, estructuración y recursos necesarios para el proyecto de migración de datos._x000a_1/05/2024_x0009_31/08/2024_x000a__x000a_2) Solicitud de proyecto_x000a_1/09/2024_x0009_30/11/2024_x000a__x000a_3) Seguimiento del proyecto_x000a_1/12/2024_x0009_31/08/2025_x000a__x000a_4) Despliegue del proyecto_x000a_1/09/2024_x0009_31/12/2025"/>
    <s v="1) Estudio_x000a_2) Solicitud_x000a_3) Informe trimestral de seguimiento_x000a_4) Acta de cambios"/>
    <s v="1.00_x000a__x000a_1.00_x000a__x000a_3.00_x000a__x000a_1.00"/>
    <d v="2024-09-01T00:00:00"/>
    <d v="2025-08-31T00:00:00"/>
    <n v="52"/>
    <n v="0.6"/>
    <s v="DGA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0.6"/>
    <x v="1"/>
  </r>
  <r>
    <x v="0"/>
    <x v="1"/>
    <m/>
    <m/>
    <m/>
    <m/>
    <s v="2.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 Dirección de Gestión de Aduanas, Fiscalización y Tecnología._x000a_2) Elaborar un informe de resultados_x000a_3) Si como resultado del informe, se detectan casos a investigar, se deben remitir a las Direcciones Seccionales respectivas "/>
    <s v="Informe que debe contener el resultado de la mesa de trabajo"/>
    <n v="1"/>
    <d v="2024-05-01T00:00:00"/>
    <d v="2024-12-31T00:00:00"/>
    <n v="34.857142857142854"/>
    <n v="1"/>
    <s v="DGA_x000a_NC – Subproceso Operación Aduanera_x000a_Dirección de Gestión de Aduanas_x000a_Dirección de Gestión de Fiscalización _x000a_Subdirección de Fiscalización Aduanera_x000a_Dirección de Gestión de Estrategia y Analítica_x000a_Dirección de Gestión de Innovación y Tecnología"/>
    <n v="1"/>
    <x v="0"/>
  </r>
  <r>
    <x v="0"/>
    <x v="1"/>
    <m/>
    <m/>
    <s v="H2: Falta de una gestión eficiente de los roles y perfiles del sistema de información SYGA SIGLO XXI, en contravía del objetivo del procedimiento Gestión de roles de los sistemas de información PR-SI-0142 versión 8, “Asignar o inactivar roles de los Sistemas de Información de la Unidad Administrativa Especial Dirección de Impuestos y Aduanas Nacionales – UAE DIAN.”, encontrando que en los dos archivos relacionados con los roles entregados mediante correo electrónico el 10 y 16 de agosto de 2023, existen diferencias en cuanto a la cantidad de usuarios creados, a la estandarización del nombre o descripción de los roles, a la activación e inactivación de los mismos, así como la creación del rol en varias seccionales de forma repetitiva, mostrando que no existe control ni claridad en la gestión de los mismos"/>
    <m/>
    <s v="3. Realizar de manera equitativa el reparto de las declaraciones de importación para inspección aduanera,conforme lo establecido en la actividad número 6 del procedimiento “Nacionalización de mercancías” PR-COA-0188 y el numeral 4.2. del instructivo “Inspección en el régimen de importación” IN-COA-0151.                                                                                                                                                                                                                                                                  "/>
    <s v="1) Realizar la consulta de las declaraciones de importación objeto de inspección aduanera/ precisando lugar de las mercancías y demás novedades  .                                                                                                                                      2) Asignar o repartir las declaraciones a cada uno de los inspectores de acuerdo con las zonas primarias aduaneras y/o zonas francas donde se encuentran las mercancías.                                                                                        3) Agrupar las Declaraciones de Importaciòn por zonas conforme al número de funcionarios inspectores._x000a_4) Realizar  la asignación de las diligencias de inspección, de manera aleatorio, transparente y equitativo. (aplicativo patman).                                                                                                                                                                                      5) Realizar el Auto Comisorio con el  anexo donde se relacionen el  listado de todas las declaraciones de importación que van a inspeccionarse.                                                                                                                                                     6) Dejar trazabilidad sobre los cambios de inspectores en los eventos de situaciones administrativas."/>
    <s v="Tres (3) Informes Trimestrales."/>
    <n v="3"/>
    <d v="2024-04-01T00:00:00"/>
    <d v="2024-12-31T00:00:00"/>
    <n v="39.142857142857146"/>
    <n v="1"/>
    <s v="DGA_x000a_DS – Subproceso Operación Aduanera_x000a_Direcciones Seccionales a nivel nacionaL_x000a_Divisiòn de Operaciòn Aduanera _x000a_G.I.T. Importaciones o quien haga sus veces."/>
    <n v="1"/>
    <x v="0"/>
  </r>
  <r>
    <x v="0"/>
    <x v="1"/>
    <m/>
    <m/>
    <m/>
    <m/>
    <s v="4. Creacion e incorporacion de herramienta de reparto que cumpla con las caracteristicas “Aleatorio, transparente y equitativo.” dentro del modulo de aduanas. "/>
    <s v="1) Solicitud PST _x000a_2) Aprobación de proyecto_x000a_3) Seguimiento del proyecto_x000a_4) Despliegue y puesta en producción del proyecto_x000a_5) Divulgación de la herramienta"/>
    <s v="1) PST solicitud _x000a_2) Acta de aprobación del proyecto_x000a_3) Informe trimestral de seguimiento_x000a_4) Formato de Aceptación de Pruebas y Acta comité de cambios_x000a_5) Herramienta de control reparto"/>
    <n v="1"/>
    <d v="2024-04-01T00:00:00"/>
    <d v="2025-10-31T00:00:00"/>
    <n v="82.571428571428569"/>
    <n v="0.27"/>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27"/>
    <x v="1"/>
  </r>
  <r>
    <x v="0"/>
    <x v="1"/>
    <m/>
    <m/>
    <m/>
    <m/>
    <s v="5. Formulación de un procedimiento en el marco del SGSPI para definir formalmente periodicidad, alcance y las actividades necesarias para efectuar un adecuado seguimiento y control a los roles y perfiles de los sistemas de información de la Entidad"/>
    <s v="1._x0009_ Análisis del procedimiento vigente y su alineación con el SGSPI._x000a__x000a_2._x0009_ Plan de choque para depuración de perfiles._x000a__x000a_3._x0009_ Elaboración y formalización del procedimiento._x000a__x000a_4._x0009_Socialización del nuevo procedimiento._x000a_5._x0009_ Monitoreo inicial y generación de informes de riesgo._x000a__x000a_6._x0009_ Gestión de alertas y ajustes solicitados._x000a__x000a_7._x0009_ Implementación de ajustes en los sistemas de información"/>
    <s v="1._x0009_Procedimiento y anexos y publicado en el listado maestro de documentos._x000a__x000a_2._x0009_Informe con definición de riesgo por número de roles asignados a cada usuario activo en el sistema de información SYGA SIGLO XXI._x000a__x000a_3._x0009_ Informe con ajustes efectuados en el sistema SYGA SIGLO XXI a solicitud de las áreas funcionales, producto del monitoreo y alertas emitidas por la OSI "/>
    <n v="3"/>
    <d v="2024-04-01T00:00:00"/>
    <d v="2025-06-30T00:00:00"/>
    <n v="65"/>
    <n v="1"/>
    <s v="DGA_x000a_Oficina de Seguridad de la Información - OSI _x000a_Dirección de Gestión de Innovación y Tecnología - DGIT"/>
    <n v="1"/>
    <x v="0"/>
  </r>
  <r>
    <x v="0"/>
    <x v="1"/>
    <m/>
    <m/>
    <s v="H3: En la Dirección Seccional de Impuestos y Aduanas de Buenaventura se observaron 2 declaraciones de importación que presentan el mismo número de acta de inspección y se trata de casos diferentes, con información de importador, funcionario inspector y declarante entre otros, distintos._x000a__x000a_Lo advertido incumple lo establecido en el Decreto 1165 de 2019 Artículo 3°. y el procedimiento Nacionalización de mercancías PR-COA-0188, en el numeral 6. Definiciones y sigas y el numeral 7.2 Descripción, actividades: 10. Realizar inspección documental (…) De acuerdo con la revisión documental se deja registro en el acta de inspección a través de SYGA de la actuación del inspector con la debida justificación. y 12. Realizar inspección física (…) debe quedar registro en el Acta de inspección la actuación del inspector con la debida justificación."/>
    <m/>
    <s v="6. Realizar los ajustes en el sistema de información SYGA SIGLO XXI , para corregir la duplicación en los consecutivos de los números de las actas de inspecciòn."/>
    <s v="1) Solicitud PST mediante la herramienta dispuesta_x000a__x000a_2) Aprobación de proyecto_x000a__x000a_3) Seguimiento del proyecto_x000a__x000a_4) Despliegue y puesta en produción del proyecto_x000a__x000a_5) Divulgación de la herramienta"/>
    <s v="1) PST solicitud _x000a__x000a_2) Acta de aprobación del proyecto_x000a__x000a_3) Informe trimestral de seguimiento_x000a__x000a_4) Formato de Aceptación de Pruebas y Acta comité de cambios_x000a__x000a_5) Herramienta de control de términos"/>
    <s v=" 1.00_x000a__x000a_ 1.00_x000a_ _x000a_3.00_x000a__x000a_ 2.00_x000a__x000a_ 1.00"/>
    <d v="2024-05-01T00:00:00"/>
    <d v="2025-10-31T00:00:00"/>
    <n v="78.285714285714292"/>
    <n v="0.55000000000000004"/>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55000000000000004"/>
    <x v="1"/>
  </r>
  <r>
    <x v="0"/>
    <x v="1"/>
    <m/>
    <m/>
    <m/>
    <m/>
    <s v="7.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s Direcciones de Gestión de Aduanas, Fiscalización y Tecnología._x000a_2) Elaborar un informe de resultados_x000a_3) Si como resultado del informe, se detectan casos a investigar, se deben remitir a las Direcciones Seccionales respectivas "/>
    <s v="Informe que debe contener el resultado de la mesa de trabajo"/>
    <n v="1"/>
    <d v="2024-05-01T00:00:00"/>
    <d v="2024-12-31T00:00:00"/>
    <n v="34.857142857142854"/>
    <n v="1"/>
    <s v="DGA_x000a_NC – Subproceso Operación Aduanera_x000a_Dirección de Gestión de Aduanas_x000a_Dirección de Gestión de Fiscalización _x000a_Subdirección de Fiscalización Aduanera_x000a_Dirección de Gestión de Estrategia y Analítica_x000a_Dirección de Gestión de Innovación y Tecnología"/>
    <n v="1"/>
    <x v="0"/>
  </r>
  <r>
    <x v="0"/>
    <x v="1"/>
    <m/>
    <m/>
    <s v="H4: En 50 de los casos revisados de las Direcciones Seccionales de Aduanas de Cartagena y Bogotá – Aeropuerto el Dorado, así como de la Dirección Seccional de Impuestos y Aduanas de Buenaventura, no se logró validar la notificación oportuna del horario de comparecencia del importador a la diligencia de inspección, incumpliendo lo establecido en el procedimiento Nacionalización de mercancías PR-COA-0188, numeral 7.2 Descripción, actividad: 6. Realizar reparto de las declaraciones (…) De igual manera el formato FT-COA-2299 Horario de comparecencia inspección se publica y/o comunica a los declarantes y a los depósitos o zonas francas, a través del canal establecido en cada Dirección Seccional. _x000a__x000a_Lo anterior, podría generar que el declarante o su delegado no se haga presente en la hora en que se tenga programada la diligencia de inspección física de la mercancía; siendo esto un incumplimiento, que se debe registrar en el acta de inspección, y posteriormente informar a través de oficio al procedimiento PR-COA-0263 Determinación de Sanciones Aduaneras para iniciar investigación, causando afectación al declarante."/>
    <m/>
    <s v="8. Diligenciar el FT-COA-2299 registrando la totalidad  informaciòn  en sus casillas, cumpliendo con las exigencias respecto a la notificación y comparecencia de los repartos de inspecciones físicas a cargo. "/>
    <s v="1) formatos debidamentre diligenciados                                                                                                                                                                                                                                                                                                                                           2. archivo de los formatos"/>
    <s v="archivo "/>
    <n v="1"/>
    <d v="2024-05-01T00:00:00"/>
    <d v="2024-08-31T00:00:00"/>
    <n v="17.428571428571427"/>
    <n v="1"/>
    <s v="DGA_x000a_DS – Subproceso Operación Aduanera_x000a_Direcciones Seccionales a nivel nacionaL_x000a_Divisiòn de Operaciòn Aduanera _x000a_G.I.T. Importaciones o quien haga sus veces."/>
    <n v="1"/>
    <x v="0"/>
  </r>
  <r>
    <x v="0"/>
    <x v="1"/>
    <m/>
    <m/>
    <m/>
    <m/>
    <s v="9. Elevar solicitud  a la Oficina de Comunicaciones y a la Subdirección de Facilitación  sobre la posibilidad de agilizar la  publicación del reparto."/>
    <s v="Realizar el analisis de las demoras presentadas en la publicación"/>
    <s v="Oficio"/>
    <n v="1"/>
    <d v="2024-05-01T00:00:00"/>
    <d v="2024-08-31T00:00:00"/>
    <n v="17.428571428571427"/>
    <n v="1"/>
    <s v="DGA_x000a_DS – Subproceso Operación Aduanera_x000a_Dirección Seccional de Aduanas de Bogotá Aeropuerto El Dorado"/>
    <n v="1"/>
    <x v="0"/>
  </r>
  <r>
    <x v="0"/>
    <x v="1"/>
    <m/>
    <m/>
    <m/>
    <m/>
    <s v="10. Verificar previo al envio del reparto  a la dependencia encargada de la  publicación del mismo,  que el horario de comparecencia a deposito por parte del Declarante tenga un lapso adecuado de tiempo  entre su publicación y su hora de comparecencia e implementar la publicación fisica en las carteleras de información  en el lugar  Administrativo."/>
    <s v="Carpeta Oficial en Shaire Point  que agrupa: _x000a_Remisión correos a publicaciones.                   Remisión correo agremiaciones                                               Registro fotografico publicación reparto carteleras en Centro Administrativo de Carga                                                                                                                                                                                                                                                                          "/>
    <s v="Informe cuatrimestral"/>
    <n v="3"/>
    <d v="2024-05-01T00:00:00"/>
    <d v="2024-12-31T00:00:00"/>
    <n v="34.857142857142854"/>
    <n v="1"/>
    <s v="DGA_x000a_DS – Subproceso Operación Aduanera_x000a_Direcciones Seccionales a nivel nacionaL_x000a_Divisiòn de Operaciòn Aduanera _x000a_G.I.T. Importaciones o quien haga sus veces."/>
    <n v="1"/>
    <x v="0"/>
  </r>
  <r>
    <x v="0"/>
    <x v="1"/>
    <m/>
    <m/>
    <s v="H6: Se identificaron 18 casos en las Direcciones Seccionales de Aduanas de Cartagena, Medellín, Barranquilla y Bogotá – Aeropuerto el Dorado, en los cuales el funcionario realizó la diligencia de inspección sin estar debidamente comisionado, en contravía de lo establecido en el numeral 7.2 Descripción actividad 6. “Realizar reparto de las declaraciones” y 12 “Realizar inspección física” del procedimiento PR-COA-0188 y los numerales 4.1 “Reparto” y 4.2 “diligenciamiento del auto comisorio y formatos” del instructivo IN-COA-0151._x000a__x000a_El formato de auto comisorio contempla en el numeral 2 que, “Los funcionarios comisionados quedan investidos de las amplias facultades de Control Aduanero, contempladas en el Decreto 1165 de 2019, Resolución 046 de 2019, y demás normas concordantes."/>
    <m/>
    <s v="11. Verificar el  10% de las actuaciones de los funcionarios Inspectores,  evidenciando que  las mismas se encuentren facultadas y se hayan gestionado dentro de la oportunidad legal."/>
    <s v="1) Verificar que los funcionarios inspectores actuen de conformidad al acto administrativo de nombramiento en la Direcciòn Seccional.                                                                                                                                                           2) Verificar que el inspector no se encuentre en situacion administrativa al momento de gestionar la inspecciòn.                                                                                                                                                                                                                                                                                                        3) De encontrar inconsistencias en el control, tomar las medidas pertinentes de acuerdo con los resultados encontrados, para lo cual deberà realizarse  un análisis de lo evidenciado con el fin de validar las circunstancias de tiempo, modo,  lugar y tomar correctivos a que haya lugar."/>
    <s v="Evidencia física del control realizado, identificando el auto comisorio, acta de inspección, acta de hechos y /o acta de aprehensión según resulte de la actuacion oficial del Inspector."/>
    <n v="4"/>
    <d v="2024-05-01T00:00:00"/>
    <d v="2024-08-31T00:00:00"/>
    <n v="17.428571428571427"/>
    <n v="1"/>
    <s v="DGA_x000a_DS – Subproceso Operación Aduanera_x000a_Direcciones Seccionales a nivel nacionaL_x000a_Divisiòn de Operaciòn Aduanera  o quien haga sus veces"/>
    <n v="1"/>
    <x v="0"/>
  </r>
  <r>
    <x v="0"/>
    <x v="1"/>
    <m/>
    <m/>
    <m/>
    <m/>
    <s v="12. Realizar capacitaciòn al  grupo de inspección sobre el diligenciamiento del acta de inspección, así como monitorear el cumplimiento del correcto diligenciamiento del acta de inspecciòn.                                                                                                                                                                                                    "/>
    <s v="1) Gestionar capacitaciòn.                                                                                                                                                                                                                                                                                                                                                                                              2) Verificar las fechas de cada actuaciòn.                                                                                                                                                                                                                                                                                                                                                           3) Generar informe  correctivos."/>
    <s v="1) Listas de capacitaciòn                                                                                                                                                                                                                                                                                                                                                                                                       2) Informe con correctivos aplicados producto del monitoreo realizado"/>
    <n v="5"/>
    <d v="2024-05-01T00:00:00"/>
    <d v="2024-11-30T00:00:00"/>
    <n v="30.428571428571427"/>
    <n v="1"/>
    <s v="DGA_x000a_DS – Subproceso Operación Aduanera_x000a_Direcciones Seccionales a nivel nacionaL_x000a_Divisiòn de Operaciòn Aduanera _x000a_G.I.T. Importaciones o quien haga sus veces."/>
    <n v="1"/>
    <x v="0"/>
  </r>
  <r>
    <x v="0"/>
    <x v="1"/>
    <m/>
    <m/>
    <s v="OB2: 44 actas de inspección enviadas por las Direcciones Seccionales de Aduanas de Cartagena y Bogotá – Aeropuerto el Dorado, así como de la Dirección Seccional de Impuestos y Aduanas de Buenaventura, se descargaron del aplicativo SYGA SIGLO XXI, las cuales no tienen las firmas de quienes participaron en las diligencias. A continuación, se detalla por seccional esta situación."/>
    <m/>
    <s v="13. Gestionar reunión para recordar  a los  funcionarios inspectores el cumplimiento del artículo 182 del Decreto 1165  de 2019, sobre la obligación de suscribir las actas de Inspección en conjunto con el declararante._x000a__x000a_"/>
    <s v="1) Firmar el acta de reuniòn con el compromiso de cumplimiento."/>
    <s v=" Acta "/>
    <n v="1"/>
    <d v="2024-05-01T00:00:00"/>
    <d v="2024-09-30T00:00:00"/>
    <n v="21.714285714285715"/>
    <n v="1"/>
    <s v="DGA_x000a_DS – Subproceso Operación Aduanera_x000a_Direcciones Seccionales a nivel nacionaL_x000a_Divisiòn de Operaciòn Aduanera _x000a_G.I.T. Importaciones o quien haga sus veces."/>
    <n v="1"/>
    <x v="0"/>
  </r>
  <r>
    <x v="0"/>
    <x v="1"/>
    <m/>
    <m/>
    <m/>
    <m/>
    <s v="13. Adelantar autocontrol al 1% de las actas de inspección generadas, las cuales deben cumplir con lo determinado artículo 182 dle Decreto 1165  de 2019"/>
    <s v="1) Realizar autocontrol_x000a_2) Generar informe"/>
    <s v="Informe de autocontrol sobre el 1% de las actas de inspección trimestral debidamente suscritas por el declarante e importador."/>
    <n v="3"/>
    <d v="2024-05-01T00:00:00"/>
    <d v="2024-12-31T00:00:00"/>
    <n v="34.857142857142854"/>
    <n v="1"/>
    <s v="DGA_x000a_DS – Subproceso Operación Aduanera_x000a_Direcciones Seccionales a nivel nacionaL_x000a_Divisiòn de Operaciòn Aduanera _x000a_G.I.T. Importaciones o quien haga sus veces."/>
    <n v="1"/>
    <x v="0"/>
  </r>
  <r>
    <x v="0"/>
    <x v="1"/>
    <m/>
    <m/>
    <m/>
    <m/>
    <s v="14. Implementar en el modulo de aduanas    herramienta o funcionalidad &quot; firma electronica simple&quot; tanto para usuarios internos como externos  "/>
    <s v="1) Solicitud PST mediante la herramienta dispuesta_x000a_2) Aprobación de proyecto_x000a_3) Seguimiento del proyecto_x000a_4) Despliegue y puesta en producción del proyecto_x000a_5) Divulgación firma electrónica"/>
    <s v="1) PST solicitud _x000a_2) Acta de aprobación del proyecto_x000a_3) Informe trimestral de seguimiento _x000a_&quot;4) Formato de Aceptación de Pruebas y _x000a_Acta comité de cambios&quot;_x000a_5) Mecanismo de firma"/>
    <s v="1.00_x000a_1.00_x000a_3.00_x000a_2.00_x000a_1.00"/>
    <d v="2024-05-01T00:00:00"/>
    <d v="2025-10-31T00:00:00"/>
    <n v="78.285714285714292"/>
    <n v="0.2"/>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2"/>
    <x v="1"/>
  </r>
  <r>
    <x v="0"/>
    <x v="1"/>
    <m/>
    <m/>
    <s v="OB4: En el sistema SYGA SIGLO XXI no se pueden identificar las ampliaciones de 30 días, en razón a que el sistema solo muestra dos opciones de ampliación y/o suspensión de 2 y 5 días, e igualmente no se pueden identificar cuáles de las diligencias de inspección fueron ampliadas, la única forma para poder identificarlas es en el campo “Observaciones” y si el funcionario lo registra."/>
    <m/>
    <s v="15. Implementar en el modulo de aduanas ajuste o funcionalidad &quot; ampliacion de terminos&quot;   "/>
    <s v="1) Solicitud PST mediante la herramienta dispuesta_x000a_2) Aprobación de proyecto_x000a_3) Seguimiento del proyecto_x000a_4) Despliegue del proyecto"/>
    <s v="1) PST solicitud _x000a_2) Acta de aprobación del proyecto_x000a_3) Informe trimestral de seguimiento_x000a_4) Formato de Aceptación de Pruebas y Acta comité de cambios_x000a_"/>
    <s v="1.00_x000a__x000a_1.00_x000a__x000a_3.00_x000a__x000a_2.00"/>
    <d v="2024-05-01T00:00:00"/>
    <d v="2025-10-31T00:00:00"/>
    <n v="78.285714285714292"/>
    <n v="0.3"/>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3"/>
    <x v="1"/>
  </r>
  <r>
    <x v="0"/>
    <x v="1"/>
    <m/>
    <m/>
    <s v="OB5: Para 8 declaraciones de importación analizadas, no se vio reflejado el pago realizado del tributo aduanero; teniendo en cuenta que en el formato de la declaración de importación en la casilla 127 “pagos anteriores” y la casilla 980 “pago total” no se observó el valor del pago. Esto permite evidenciar que no se tiene trazabilidad del pago dentro del formato de la declaración; así como en la casilla “996 Espacio para el número autoadhesivo”, no se evidenció sí se presentó en SYGA SIGLO XXI o en alguna entidad bancaria, o si el pago se realizó por medios electrónicos"/>
    <m/>
    <s v="16. Implementar en el modulo de aduanas    ajuste o validacion &quot; pago de tributo&quot; "/>
    <s v="1) Solicitud PST mediante la herramienta dispuesta_x000a_2) Aprobación de proyecto_x000a_3) Seguimiento del proyecto_x000a_4) Despliegue del proyecto"/>
    <s v="2) Acta de aprobación del proyecto"/>
    <s v="1.00_x000a_1.00_x000a_3.00_x000a_2.00"/>
    <d v="2024-05-01T00:00:00"/>
    <d v="2025-10-31T00:00:00"/>
    <n v="78.285714285714292"/>
    <n v="0.9"/>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_x000a_Dirección de Gestión de Impuestos_x000a_Subdirección de Recaudo"/>
    <n v="0.9"/>
    <x v="1"/>
  </r>
  <r>
    <x v="0"/>
    <x v="1"/>
    <s v="INSP. 1707022456_x000a__x000a_Nacionalización de mercancías"/>
    <s v="RG1_x000a__x000a_RFC2"/>
    <s v="I1: &quot;...Después de efectuado un análisis de integridad de la información procesada por la selectividad aduanera de la DIAN en el periodo comprendido entre 01 de enero de 2022 al 31 de julio de 2023, se identificaron 407 declaraciones de importación con cambios en alguno de sus campos, tales como el NIT del declarante, NIT del importador y subpartida arancelaria, en la información procesada por selectividad aduanera  (ver Anexo 2)&quot;"/>
    <s v="RG1: &quot;Decisión final del proceso de control aduanero por fuera de la norma&quot;_x000a__x000a_RFC2: &quot;Alteración de información electrónica estratégica para la toma de decisiones de control&quot;"/>
    <s v="17. 1) Realizar un analisis de la información presentada al ITRC en el curso de la auditoria, para determinar si hay inconsistencias en la información y/o actuaciones no permitidas en el sistema para determinar si hay lugar a un control posterior de la declaraciones_x000a_2) Implementar flujo de calidad de la información que permita validar datos incosistentes, por ejemplo, valores nulos, valores en cero, entre otros._x000a_3) Realizar un analisis de información de un periodo de tiempo determinado extraida utilizando los script´s de extracción de la información para verificar si se presentan inconsistencias en la información y/o actuaciones no permitidas en el sistema para determinar la pertinenca de ajuste en los script´s o del sistema."/>
    <s v="1) Realizar mesa de trabajo conjuntas con las áreas responsables._x000a_2) Elaborar  informe de resultados_x000a_3) Si como resultado del informe, se detectan fallas en las validaciones o indicios de fraude, se deben remitir a las áreas competentes, para los corretivos a que haya lugar."/>
    <s v="1) tres (3) Informes smestrales"/>
    <n v="3"/>
    <d v="2024-06-01T00:00:00"/>
    <d v="2025-12-31T00:00:00"/>
    <n v="82.571428571428569"/>
    <n v="0"/>
    <s v="DGA_x000a_NC – Subproceso Operación Aduanera_x000a_Dirección de Gestión de Aduanas_x000a_Subdirección de Operación Aduanera_x000a_Dirección de Gestión de Innovación y Tecnología_x000a_Subdirección de Procesamiento de Datos_x000a_Dirección de Gestión Estrategica y Análitica_x000a_Subdirección de Análisis de Riesgo y programas_x000a_Dirección de Gestión de Fiscalización_x000a_Subdirección de Fiscalización Aduanera_x000a_Oficina de Seguridad de la Información"/>
    <n v="0"/>
    <x v="1"/>
  </r>
  <r>
    <x v="0"/>
    <x v="1"/>
    <m/>
    <m/>
    <m/>
    <m/>
    <s v="18.Implementar una nueva versión o sistema de Importaciones de la Entidad que permita mitigar los riesgos evidenciados por el ente de control _x000a_"/>
    <s v="1) Solicitud PST mediante la herramienta dispuesta_x000a_2) Aprobación de proyecto_x000a_3) Seguimiento del proyecto_x000a_4) Despliegue del proyecto_x000a__x0009_"/>
    <s v="1) PST solicitud _x000a_1/05/2024 - 31/10/2025_x000a__x000a_2) Acta de aprobación del proyecto._x000a_1/05/2024 - 31/10/2025_x000a__x000a_3) Informe trimestral de seguimiento._x000a_1/05/2024 - 31/10/2025_x000a__x000a_4) Formato de Aceptación de Pruebas y_x000a_Acta comité de cambios._x000a_1/05/2024 - 31/10/2025"/>
    <s v="1.00 _x000a__x000a__x000a_1.00 _x000a__x000a__x000a_ _x000a_3.00  _x000a__x000a__x000a__x000a_2.00"/>
    <d v="2024-05-01T00:00:00"/>
    <d v="2025-10-31T00:00:00"/>
    <n v="78.285714285714292"/>
    <n v="0.69499999999999995"/>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_x000a_Oficina de Seguridad de la Informacion"/>
    <n v="0.69499999999999995"/>
    <x v="1"/>
  </r>
  <r>
    <x v="0"/>
    <x v="1"/>
    <m/>
    <m/>
    <m/>
    <m/>
    <s v="19. Autoevaluación de los controles de los aplicativos SIE SYGA SIGLO XXI y Selectividad aduanera (LUCIA), para detectar quienes están posiblemente realizando modificaciones a la información, previo acuerdo con la Dirección de Gestión de Aduanas y el alcance de la herramienta de seguridad de la información definida por la entidad."/>
    <s v="Reporte de transacciones anómalas"/>
    <s v="reporte"/>
    <n v="1"/>
    <d v="2024-07-01T00:00:00"/>
    <d v="2025-02-28T00:00:00"/>
    <n v="34.571428571428569"/>
    <n v="1"/>
    <s v="DGA_x000a_NC – Seguridad de la Informaación_x000a_Oficina de Seguridad de la Informacion"/>
    <n v="1"/>
    <x v="0"/>
  </r>
  <r>
    <x v="0"/>
    <x v="1"/>
    <m/>
    <m/>
    <m/>
    <m/>
    <s v="20.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s Direcciones de Gestión de Aduanas, Fiscalización y Tecnología._x000a_2) Elaborar un informe de resultados_x000a_3) Si como resultado del informe, se detectan casos a investigar, se deben remitir a las Direcciones Seccionales respectivas "/>
    <s v="Un (1) informe"/>
    <n v="1"/>
    <d v="2024-01-03T00:00:00"/>
    <d v="2024-12-31T00:00:00"/>
    <n v="51.857142857142854"/>
    <n v="1"/>
    <s v="DGA_x000a_NC – Subproceso Operación Aduanera_x000a_Dirección de Gestión de Aduanas_x000a_Subdirección de Operación Aduanera_x000a_Dirección de Gestión de Fiscalización  _x000a_Subdirección de Fiscalización Aduanera_x000a_Dirección de Gestión de Innovación y Tecnología_x000a_Dirección de Gestión de Estrategia y Analítica"/>
    <n v="1"/>
    <x v="0"/>
  </r>
  <r>
    <x v="0"/>
    <x v="1"/>
    <s v="INSP. 1707022460_x000a__x000a_I1, H1, I2, OB1, OB2, OB3, OB4y OB5"/>
    <s v="RG1_x000a__x000a_RFC1"/>
    <s v="I1.  &quot;...Lo anotado se evidenció en las inconsistencias en la información y las formalidades aduaneras asociadas a los ingresos, salidas de mercancías y certificados de integración, junto con los procesos realizados por los usuarios industriales autorizados o calificados, cuyo control es responsabilidad de los Usuarios Operadores de las Zonas Francas, conforme al Decreto 1165 de 2019, artículo 475 “Ingreso, salida y permanencia de mercancía en zona franca”; artículo 494 “Obligaciones de los Usuarios Operadores de las Zonas Francas”; artículo 495 “Obligaciones de los Usuarios Industriales de Bienes, Industriales de Servicios y Comerciales De Zonas Francas”, lo cual pudo tener como causa la falta de cobertura en el seguimiento y control al cumplimiento de las obligaciones aduaneras de los Usuarios Operadores de las Zonas Francas por parte de la DIAN, en contravía de lo establecido en la Resolución 9 de 2008, “artículo 11. División de Gestión de la Operación Aduanera”, numerales 1 y 2; y la Resolución 69 de 2021, “artículo 2.17. División de la operación aduanera” numerales 1 y 2...&quot;"/>
    <s v="RG1: Posible decisión final del proceso de control fuera de la norma_x000a__x000a_RFC1: Posible decisión final de un proceso de control basado en hechos falsos y/o información inexistente"/>
    <s v="A1. Tramitar e incluir en proyecto normativo,  la obligación, como uno de los requisitos para la introducción de bienes procedentes de otros países con destino a las zonas francas, del diligenciamiento de la  &quot;Declaración de Ingreso&quot;."/>
    <s v="&quot;1. Proyecto normativo.  _x000a_ 2. Justificación del proyecto normativo.                                                                                                                                                                                                                                                                                                             3. Publicación del proyecto de norma para comentarios._x0009_"/>
    <s v="Proyecto de norma"/>
    <n v="1"/>
    <d v="2024-05-01T00:00:00"/>
    <d v="2025-03-31T00:00:00"/>
    <n v="47.714285714285715"/>
    <n v="1"/>
    <s v="DGA_x000a_NC – Subproceso Operación Aduanera_x000a_Dirección de Gestión de Aduanas_x000a_Subdirección de Operación Aduanera"/>
    <n v="1"/>
    <x v="0"/>
  </r>
  <r>
    <x v="0"/>
    <x v="1"/>
    <m/>
    <m/>
    <m/>
    <m/>
    <s v="A2. Actualizar el  Procedimiento PR-COA-0208 denominado “Control Aleatorio de Ingresos y Salidas de Mercancía en Zona Franca” respecto al control  de insumos extranjeros incluidos en los certificados de integración, una vez reglamentada la obligación de diligenciar  la &quot;Declaración de ingreso&quot; de mercancias desde el resto del mundo con destino a las zonas francas"/>
    <s v="1.  Realizar ajustes de conformidad con la normativa  2. Socializar ajustes al procedimiento 3. Revisión y diagramación procesos 4. publicación y capacitación. "/>
    <s v="Actualizacion procedimiento"/>
    <n v="1"/>
    <d v="2024-10-31T00:00:00"/>
    <d v="2026-03-31T00:00:00"/>
    <n v="73.714285714285708"/>
    <n v="0"/>
    <s v="DGA_x000a_NC – Subproceso Operación Aduanera_x000a_Dirección de Gestión de Aduanas_x000a_Subdirección de Operación Aduanera"/>
    <n v="0"/>
    <x v="1"/>
  </r>
  <r>
    <x v="0"/>
    <x v="1"/>
    <m/>
    <m/>
    <m/>
    <m/>
    <s v="A2.1. Elaborar un documento con los lineamientos que definan las actividades a realizar para el  control de los ingresos y salidas de las mercancías de zona franca."/>
    <s v="1.  Realizar mesas de trabajo._x000a_2.Elaborar documento   3.Aprobar documento. 4.Socializar y divulgar documento."/>
    <s v="Documento."/>
    <n v="1"/>
    <d v="2025-05-02T00:00:00"/>
    <d v="2025-10-31T00:00:00"/>
    <n v="26"/>
    <n v="0"/>
    <s v="DGA_x000a_NC – Subproceso Operación Aduanera_x000a_Dirección de Gestión de Aduanas_x000a_Subdirección de Operación Aduanera"/>
    <n v="0"/>
    <x v="1"/>
  </r>
  <r>
    <x v="0"/>
    <x v="1"/>
    <m/>
    <m/>
    <m/>
    <m/>
    <s v="A3. Tramitar e Incluir en el proyecto normativo,  para la mercancia &quot;hidrocarburos&quot;,  la exigencia de documentos aduaneros, asi:                                                                                                                                                                                                                                                                                                                                       1. Para el ingreso de mercancias desde el resto del mundo con destino a las zonas francas,  la &quot;Declaración de Ingreso&quot;.                                                                                                                                                                                                                                                                                                                                                                          2. Para el ingreso de mercancias desde el resto del Territorio Aduanero Nacional con destino a las zonas francas,  se exigira diligenciar la &quot;Solicitud de Autorización de Embarque (SAE)&quot;."/>
    <s v="&quot;1. Proyectos normativos.  _x000a_ 2. Justificación de los proyectos normativos.                                                                                                                                                                                                                                                                                                       3. Publicación de los  proyectos de norma para comentarios._x0009_"/>
    <s v="Proyectos de norma"/>
    <n v="1"/>
    <d v="2024-05-01T00:00:00"/>
    <d v="2025-03-31T00:00:00"/>
    <n v="47.714285714285715"/>
    <n v="1"/>
    <s v="DGA_x000a_NC – Subproceso Operación Aduanera_x000a_Dirección de Gestión de Aduanas_x000a_Subdirección de Operación Aduanera"/>
    <n v="1"/>
    <x v="0"/>
  </r>
  <r>
    <x v="0"/>
    <x v="1"/>
    <m/>
    <m/>
    <m/>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5"/>
    <s v="DGA_x000a_NC – Subproceso Operación Aduanera_x000a_Dirección de Gestión de Aduanas_x000a_Subdirección de Operación Aduanera_x000a_Subdirección Técnica Aduanera_x000a_Subdirección de Laboratorio Aduanero"/>
    <n v="0.5"/>
    <x v="1"/>
  </r>
  <r>
    <x v="0"/>
    <x v="1"/>
    <m/>
    <m/>
    <m/>
    <m/>
    <s v="A5. Tramitar e incluir en los proyectos normativos reglamentarios ,  la exigencia, como uno de los requisitos para la introducción de hidrocarburos procedentes desde el Territorio Aduanero Nacional con destino a las zonas francas, Del diligenciamiento de la &quot;Solicitud de Autorización de Embarque (SAE)&quot;. "/>
    <s v="1. Proyecto normativo.  _x000a_ 2. Justificación del proyecto normativo.                                                                                                                                                                                                                                                                                                             3. Publicación del proyecto de norma para comentarios._x0009_"/>
    <s v="proyecto normativo"/>
    <n v="1"/>
    <d v="2024-05-01T00:00:00"/>
    <d v="2025-03-31T00:00:00"/>
    <n v="47.714285714285715"/>
    <n v="1"/>
    <s v="DGA_x000a_NC – Subproceso Operación Aduanera_x000a_Dirección de Gestión de Aduanas_x000a_Subdirección de Operación Aduanera"/>
    <n v="1"/>
    <x v="0"/>
  </r>
  <r>
    <x v="0"/>
    <x v="1"/>
    <m/>
    <m/>
    <m/>
    <m/>
    <s v="A6. Aclarar la operación 312 &quot;Ingreso Temporal” respecto de las operaciones de ingreso desde el territorio aduanero nacional con destino a las zonas francas, con el fin guardar la trazabilidad y unidad_x000a_de criterio."/>
    <s v="1. Evaluar la operación 312 y expedir documento aclaratorio sobre su utilización y trazabilidad."/>
    <s v="Documento aclaratorio (circular externa u otro)"/>
    <n v="1"/>
    <d v="2024-05-01T00:00:00"/>
    <d v="2025-06-30T00:00:00"/>
    <n v="60.714285714285715"/>
    <n v="1"/>
    <s v="DGA_x000a_NC – Subproceso Operación Aduanera_x000a_Dirección de Gestión de Aduanas_x000a_Subdirección de Operación Aduanera"/>
    <n v="1"/>
    <x v="0"/>
  </r>
  <r>
    <x v="0"/>
    <x v="1"/>
    <m/>
    <m/>
    <m/>
    <m/>
    <s v="A7. Realizar control aleatorio simultáneo en forma mensual a las operaciones de ingreso y salida de mercancia (hidrocarburos), verificando la coincidencia  entre los documentos soporte registrados en el  sistema de control de inventarios del usuario operador, versus información reportada en el sistema de interoperabilidad y las declaraciones aduaneras. "/>
    <s v="1- Perfilamiento aleatorio de Formulario de Movimiento de Mercancia a verificar. _x000a_2- Verificación, durante la diligencia de reconocimiento, del FMM, de los documentos soporte fisicos presentados por el usuario calificado versus sistema de control de inventarios del usuario operador diligenciando listado de chequeo y dejando constancia en el acta de hechos._x000a_3. Verificación de lo consignado en el FMM, contra lo informado en el sistema de interoperabilidad, diligenciando listado de chequeo. _x000a_4.- Revisión por parte del Jefe del GIT de Zona Franca, de los listados de chequeo y acta de hecho diligenciadas por el funcionario asignado.                                                                                                5. Remisión a Fiscalización si hay lugar."/>
    <s v="Relación de actas de hecho mensuales y listado de chequeo"/>
    <n v="7"/>
    <d v="2024-05-01T00:00:00"/>
    <d v="2024-12-31T00:00:00"/>
    <n v="34.857142857142854"/>
    <n v="1"/>
    <s v="DGA_x000a_DS – Subproceso Operación Aduanera_x000a_Dirección Seccional de Aduanas de Barranquilla_x000a_División de Operación Aduanera_x000a_G.I.T. de Zona Franca"/>
    <n v="1"/>
    <x v="0"/>
  </r>
  <r>
    <x v="0"/>
    <x v="1"/>
    <m/>
    <m/>
    <s v="H1. Fallas en el cumplimiento de activades tendientes a ejercer control de las obligaciones aduaneras, con ocasión a la verificación de la conformidad de la información consignada en los documentos soporte de la operación de ingreso de mercancías a Zona Franca, y observancia de los requisitos legales. Esto, en contravía de los establecido en el Procedimiento PR-COA-0208 denominado “Control Aleatorio de Ingresos y Salidas de Mercancía en Zona Franca” actividad No. 7 “Comunicar a la División de Gestión de Fiscalización”, teniendo como efecto el ingreso de mercancías sin el lleno de requisitos, y la posible pérdida de oportunidad para el inicio de las acciones de fiscalización y liquidación, respecto de la comisión de posibles infracciones aduaneras."/>
    <m/>
    <s v="A8. Tramitar e incluir en proyecto normativo,  la exigencia, como requisito para la introducción de bienes procedentes de otros países con destino a las zonas francas, el diligenciamiento de la  &quot;Declaración de Ingreso&quot;."/>
    <s v="&quot;1. Proyecto de Decreto para incluir la obligación de diligenciar la información exigida en la &quot;Declaración de Ingreso&quot;._x000a_ 2. Justificación para la inclusión de la &quot;Declaración de Ingreso&quot; para las mercancias que ingresen desde el resto del mundo con destino a las zonas francas en el país._x000a_3. Publicación del proyecto de norma para comentarios._x0009_"/>
    <s v="Proyecto de norma"/>
    <n v="1"/>
    <d v="2024-04-01T00:00:00"/>
    <d v="2025-03-31T00:00:00"/>
    <n v="52"/>
    <n v="1"/>
    <s v="DGA_x000a_NC – Subproceso Operación Aduanera_x000a_Dirección de Gestión de Aduanas_x000a_Subdirección de Operación Aduanera"/>
    <n v="1"/>
    <x v="0"/>
  </r>
  <r>
    <x v="0"/>
    <x v="1"/>
    <m/>
    <m/>
    <m/>
    <m/>
    <s v="A9. Actualizar el  Procedimiento PR-COA-0208 denominado “Control Aleatorio de Ingresos y Salidas de Mercancía en Zona Franca” a efectos de definir parametros y momentos  para el control por parte de los Git de Zonas Francas o quien haga sus veces en  &quot;oportunidad&quot; respecto de  la verificación de mercancias que ingresan a las zonas francas  sin el cumplimiento o lleno de requisitos con el objetivo de comunicar oportunamente a la División de Gestión de Fiscalización."/>
    <s v="1.  Realizar ajustes  2. Socializar ajustes al procedimiento 3. Revisión y diagramación procesos 4. publicación y capacitación. "/>
    <s v="Actualizacion procedimiento"/>
    <n v="1"/>
    <d v="2024-10-31T00:00:00"/>
    <d v="2026-03-31T00:00:00"/>
    <n v="73.714285714285708"/>
    <n v="0"/>
    <s v="DGA_x000a_NC – Subproceso Operación Aduanera_x000a_Dirección de Gestión de Aduanas_x000a_Subdirección de Operación Aduanera"/>
    <n v="0"/>
    <x v="1"/>
  </r>
  <r>
    <x v="0"/>
    <x v="1"/>
    <m/>
    <m/>
    <m/>
    <m/>
    <s v="A9.1. Realizar  diagnóstico de las operaciones de que demanda el control aduanero al comercio exterior de hidrocarburos."/>
    <s v="1. Realizar mesas de trabajo con partes interesadas.                                                                                                                                                                                                                                                                                                                                                                                                                                                                                                                                                                2. Elaborar informe.   _x000a_3. Definir  acciones a seguir.      _x000a_4.Gestionar las acciones a seguir.               "/>
    <s v="Informe."/>
    <n v="1"/>
    <d v="2025-05-02T00:00:00"/>
    <d v="2025-10-31T00:00:00"/>
    <n v="26"/>
    <n v="0"/>
    <s v="DGA_x000a_NC – Subproceso Operación Aduanera_x000a_Dirección de Gestión de Aduanas_x000a_Subdirección de Operación Aduanera"/>
    <n v="0"/>
    <x v="1"/>
  </r>
  <r>
    <x v="0"/>
    <x v="1"/>
    <m/>
    <m/>
    <s v="I2. Se identificó un (1) caso en que el funcionario de la Dirección Seccional de impuestos y aduanas de Maicao José de Jesús Fonseca Lindao identificado con C.C 84.039.243, no realizó la aprehensión de la mercancía amparada con la declaración de importación 392019000000122-7, en contravía a lo dispuesto en el artículo 150 del decreto 349 de 2018 “Causales de aprehensión y decomiso de mercancías” ítem 4. “Cuando en la diligencia de reconocimiento de la carga se encuentra que la mercancía relacionada en los documentos de viaje es diferente a la efectivamente descargada, y no se trate de mercancía diferente por error de despacho del proveedor o transportador, de conformidad con la regulación aduanera vigente”. _x000a__x000a_Lo anterior, teniendo en cuenta que otorgó levante según el acta de inspección No 392019000000088 con numero de levante 392019000000193 del 24/01/2019; y que la mercancía no cumplía con los requisitos para el tránsito en el TAN, como lo evidencia el acta de aprehensión de mercancía 200  del 06/02/2019, que se realizó sobre la misma mercancía y que se generó en acción de control posterior, la cual está soportada en el informe de análisis de prueba PIPH el cual indica que “el combustible analizado no cumple con los parámetros establecidos legalmente por Ecopetrol para los combustibles legalmente comercializados en el territorio nacional según decreto 3563/2003 (…)” ."/>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1"/>
  </r>
  <r>
    <x v="0"/>
    <x v="1"/>
    <m/>
    <m/>
    <m/>
    <m/>
    <s v="A10. Realizar seguimiento al 10% de las inspecciones físicas aduaneras realizadas en la Dirección Seccional en forma mensual, verificando que las mismas cumplan los requisitos legales establecidos y los documento soporte necesarios, según corresponda a la mercancia objeto de inspección asi como verificar el correcto diligenciamiento de los documentos soporte."/>
    <s v="1) Registro del 10% de las actuaciones en inspección física revisada en forma trimestral.                                                                                                                                                                                              2.Informe de inconsistencias encontradas o de no inconsistencias._x000a_3) Si como resultado del informe, se detectan casos a investigar, se deben remitir a las areas competentes."/>
    <s v="1. Un archivo con el registro de las declaraciones objeto del 10% de verificación como resultado del seguimiento.                                                                                                                                                   2. Informe de inconsistencias encontradas o de no inconsistencias"/>
    <n v="6"/>
    <d v="2024-05-01T00:00:00"/>
    <d v="2024-10-31T00:00:00"/>
    <n v="26.142857142857142"/>
    <n v="1"/>
    <s v="DGA_x000a_DS – Subproceso Operación Aduanera_x000a_Dirección Seccional de Impuestos y Aduanas de Maicao_x000a_División Operación Aduanera "/>
    <n v="1"/>
    <x v="0"/>
  </r>
  <r>
    <x v="0"/>
    <x v="1"/>
    <m/>
    <m/>
    <s v="OB1. Con ocasión a la toma de muestras de la mercancía, en 4 casos se observó que la remisión de las muestras mediante la Solicitud de Pronunciamiento Técnico y/o Análisis Fisicoquímico se realizó hasta dos meses después de la fecha en la cual se efectuó la toma de estas, lo que pudo haber generado una afectación respecto a características fisicoquímicas de las muestras que se pretendían analizar; lo anterior, según lo validado en las actas de hechos, actas de toma de muestras y oficio de remisión de la solicitud "/>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1"/>
  </r>
  <r>
    <x v="0"/>
    <x v="1"/>
    <m/>
    <m/>
    <m/>
    <m/>
    <s v="A11. Definir las condiciones y los parámetros para los términos de  remisión de las muestras por parte de las direcciones seccionales a la Subdirección del Laboratorio para pronunciamiento técnico científico_x000a_ "/>
    <s v="1. Proyectar documento conjunto areas involucradas.                                                                                                                                                                                                                                                                              2. Emitir documento con terminos definidos.                                                                                                                                                                                                                                                                                                 3. Divulgación del documento."/>
    <s v="Documento (a definir)"/>
    <n v="1"/>
    <d v="2024-02-05T00:00:00"/>
    <d v="2025-04-30T00:00:00"/>
    <n v="64.285714285714292"/>
    <n v="1"/>
    <s v="DGA_x000a_NC – Subproceso Operación Aduanera_x000a_Dirección de Gestión de Aduanas.                                                                                                                                                                                                                                                                                                      Subdirección de Laboratorio Aduanero_x000a_Subdirección de Operación Aduanera_x000a_Subdirección Técnica Aduanera_x000a__x000a_NC – Subproceso Fiscalización y Liquidación_x000a_Subdirección de Fiscalización Aduanera"/>
    <n v="1"/>
    <x v="0"/>
  </r>
  <r>
    <x v="0"/>
    <x v="1"/>
    <m/>
    <m/>
    <s v="OB2. De las solicitudes de Pronunciamiento Técnico y/o Análisis Fisicoquímico realizadas con el fin de obtener la identificación, características y clasificación arancelaria de las mercancías, la DIAN no ha obtenido el resultado  del análisis técnico-científico requerido, ocasionando la posible pérdida de oportunidad para iniciar acciones de control posterior ante la posible comisión de infracciones aduaneras"/>
    <m/>
    <s v="A12. Elaborar un diagnostico sobre las condiciones y necesidades específicas que demanda el control aduanero al comercio exterior de hidrocarburos y sus derivados."/>
    <s v="Conocer el volumen de muestras de hidrocarburos remitidas desde las direcciones seccionales. Verficar con los laboratorios locales su capaciadad tecnica, operativa, dotación de equipos especializados para este  tipo de mercancia. "/>
    <s v="Informe de resultados del diagnostico."/>
    <n v="1"/>
    <d v="2024-05-30T00:00:00"/>
    <d v="2024-11-30T00:00:00"/>
    <n v="26.285714285714285"/>
    <n v="1"/>
    <s v="DGA_x000a_NC – Subproceso Operación Aduanera_x000a_Subdirección de Operación Aduanera_x000a_Subdirección del Laboratorio Aduanero"/>
    <n v="1"/>
    <x v="0"/>
  </r>
  <r>
    <x v="0"/>
    <x v="1"/>
    <m/>
    <m/>
    <m/>
    <m/>
    <s v="A13. Definir las condiciones y parámetros  relacionados con los términos  de respuesta a las solicitudes de análisis fisico quimico de mercancías de hidrocarburos y sus derivados.                                            "/>
    <s v="1. Proyectar documento                                                                                                                                                                                                                                                                2. Emitir documento con términos definidos.                                                                                                                                                                                                                                                                                                 3. Divulgación del documento."/>
    <s v="Documento (Memorando)"/>
    <n v="1"/>
    <d v="2024-05-30T00:00:00"/>
    <d v="2024-11-30T00:00:00"/>
    <n v="26.285714285714285"/>
    <n v="1"/>
    <s v="DGA_x000a_NC – Subproceso Operación Aduanera_x000a_Subdirección del Laboratorio Aduanero"/>
    <n v="1"/>
    <x v="0"/>
  </r>
  <r>
    <x v="0"/>
    <x v="1"/>
    <m/>
    <m/>
    <s v="OB3. Los formatos y los documentos que soportan las operaciones en Zona Franca Barranquilla no generan una adecuada trazabilidad de los movimientos de mercancía, de sus elementos y de sus condiciones para poder garantizar su correcta ejecución."/>
    <m/>
    <s v="A14. Control trimestral del 10% de FMM de mercancía consistente en hidrocarburos, a traves de requerimientos ordinarios de información al usuario operador, solicitando FMM, planillas de envio correspondientes (Cuando aplique) y demas documentos soporte de viaje, de la operación comercial y de los documentos y su correcto diligenciamiento que den cuenta de la actividad a desarrollar por cada interviniente. "/>
    <s v="1- Selección de la muestra de Formularios de Movimiento de Mercancia a verificar._x000a_2- Poryección de los ROI_x000a_3.- Revision de la completitud y consistencia de la información consignada en documentos FMM, planilla de envio en su caso, y documentos soporte, diligenciando el listado de chequeo diseñado para el efecto  _x000a_4.- Revisión aleatoria por parte del Jefe del GIT Zona Franca de los listados de chequeo diligenciados por el funcionario asignado, contra los documentos recibidos "/>
    <s v="Listados de chequeo donde conste la verificacion de la completitud y consistencia de la informacion documental    relacionada con el ingreso y salida de la mercancia de la zona franca. "/>
    <n v="3"/>
    <d v="2024-05-01T00:00:00"/>
    <d v="2025-01-30T00:00:00"/>
    <n v="39.142857142857146"/>
    <n v="1"/>
    <s v="DGA_x000a_DS – Subproceso Operación Aduanera_x000a_Dirección Seccional de Aduanas de Barranquilla_x000a_División de Operación Aduanera _x000a_G.I.T. de Zona Franca"/>
    <n v="1"/>
    <x v="0"/>
  </r>
  <r>
    <x v="0"/>
    <x v="1"/>
    <m/>
    <m/>
    <s v="OB4. De los 4 expedientes de fiscalización tributaria analizados, los cuales se encuentran en términos, 3 presentan falta de celeridad en las actuaciones procesales"/>
    <m/>
    <s v="A15. Generar un lineamiento para las áreas del nivel local y delegado, en las que se promuevan acciones de autocontrol y supervisión por parte de los funcionarios con expedientes a cargo y los Jefes de División y Grupos Internos de Trabajo, orientadas a emplear efectivamente las herramientas informáticas y procedimentales existentes, para llevar a cabo un control efectivo de la inactividad procesal y, o la falta de celeridad en las actuaciones requeridas. "/>
    <s v="1. Redactar y proponer el lineamiento para firma del despacho del Subdirector de Fiscalización Tributaria._x000a__x000a_2. Divulgar el Memorando expedido. "/>
    <s v="1 Memorando divulgado con el lineamiento propuesto"/>
    <n v="1"/>
    <d v="2024-05-01T00:00:00"/>
    <d v="2024-09-30T00:00:00"/>
    <n v="21.714285714285715"/>
    <n v="1"/>
    <s v="DGA_x000a_NC – Subproceso Fiscalización y Liquidación_x000a_Subdirección de Fiscalización Tributaria"/>
    <n v="1"/>
    <x v="0"/>
  </r>
  <r>
    <x v="0"/>
    <x v="1"/>
    <m/>
    <m/>
    <s v="OB5. Se estableció que los acuerdos complementarios de servicio logístico integral  a crudos y sus derivados realizados entre usuarios operadores de la misma Zona Franca Barranquilla y entre zonas francas de distinta jurisdicción, no describen con claridad y trazabilidad las operaciones comerciales adelantadas, por lo que se hace necesario priorizar como insumo de control los negocios jurídicos realizados en el marco de los citados acuerdos para evitar que bajo estas figuras legales se puedan presentar transacciones irregulares."/>
    <m/>
    <s v="A16. Tramitar e incluir en proyecto de   reglamentación normativa, para las operaciones entre usuarios de zona franca, la exigencia,  de los documentos que den cuenta de los servicios logisticos asociados, asi como sus intervinientes,  producto de los negocios juridicos realizados entre estos.  "/>
    <s v="&quot;1. Proyecto normativo.  _x000a_ 2. Justificación del proyecto normativo.                                                                                                                                                                                                                                                                                                             3. Publicación del proyecto de norma para comentarios._x0009_"/>
    <s v="proyecto de reglmentación"/>
    <n v="1"/>
    <d v="2024-09-30T00:00:00"/>
    <d v="2025-03-31T00:00:00"/>
    <n v="26"/>
    <n v="1"/>
    <s v="DGA_x000a_NC – Subproceso Operación Aduanera_x000a_Subdirección de Operación Aduanera"/>
    <n v="1"/>
    <x v="0"/>
  </r>
  <r>
    <x v="0"/>
    <x v="1"/>
    <s v="INSP. 170700-29-2024-02-01_x000a__x000a_I1, H1, H2, H3, H4, H5, H6, H7 OB1, OB2 y OB3"/>
    <s v="RG1 _x000a__x000a_RFC01"/>
    <s v="I1. La DIAN omitió controles efectivos en la aplicación del procedimiento PR-COA-0414 “Control al mantenimiento de requisitos a usuarios aduaneros”, permitiendo que los usuarios aduaneros operen sin el mantenimiento y/o adecuación de requisitos que fueron acreditados al momento de obtener el registro aduanero, y la omisión del traslado de insumos para los respectivos procesos sancionatorios o de pérdida de la calidad."/>
    <s v="RG1: Decisión final del proceso de control por fuera de la norma._x000a__x000a_RFC01: Decisión final de un proceso de control basado en hechos falsos o información inexistente"/>
    <s v="A1. Elaborar formato de acta de entrega y/o lista de chequeo de carpetas y archivos relacionados con la gestión del GIT de las Visitas de Control de Mantenimiento de Requisitos, en el cual se incluirá el visto bueno de la persona encargada del archivo del GIT, quien verificará la correcta conformación, foliación y entrega de cada una de las carpetas entregadas por los funcionarios responsables de la misma."/>
    <s v="Elaborar formato de acta de entrega y/o lista de chequeo"/>
    <s v="1. Elaborar formato de acuerdo a la norma, procedimiento e instructivo vigente.                     2. Solicitar al área pertinente la revisión y publicación"/>
    <n v="1"/>
    <d v="2024-09-01T00:00:00"/>
    <d v="2025-01-30T00:00:00"/>
    <n v="21.571428571428573"/>
    <n v="1"/>
    <s v="DGA_x000a_NC – Subproceso Operación Aduanera_x000a_Subdirección de Registro y Control Aduanero"/>
    <n v="1"/>
    <x v="0"/>
  </r>
  <r>
    <x v="0"/>
    <x v="1"/>
    <m/>
    <m/>
    <m/>
    <m/>
    <s v="A2. Cada Dirección Seccional diligenciara la lista de chequeo socializada por la Subdirección de Registro y control aduanero, por el funcionario responsable de la visita y el funcionario que recibe y archiva los documentos soporte de la visita (Archivo de Gestión), este ultimo verificará que los documentos se encuentren completos, organizados y foliados de acuerdo al instructivo IN-FI-0132 &quot;ORGANIZACIÓN DE UNIDADES DOCUMENTALES EN DEPENDENCIAS DE LA_x000a_UAE DIAN&quot;."/>
    <s v="Cada Dirección Seccional diligenciara la lista de chequeo socializada por la Subdirección de Registro y control aduanero"/>
    <s v="1. Realizar la verificación de la incorporación de documentos en el carpeta de la visita_x000a_2. Elaborar la lista de chequeo_x000a_3. Archivar los documentos en debida forma de acuerdo al instructivo  IN-ADF-0132  Versión 4 de fecha 09/11/2021 relacionado con el proceso de archivo "/>
    <n v="12"/>
    <d v="2025-01-01T00:00:00"/>
    <d v="2025-12-31T00:00:00"/>
    <n v="52"/>
    <n v="0.25"/>
    <s v="DGA_x000a_DS – Subproceso Operación Aduanera_x000a_GIT de Registro y Control a Usuarios Aduaneros_x000a_División de Gestión de Operación Aduanera"/>
    <n v="0.25"/>
    <x v="1"/>
  </r>
  <r>
    <x v="0"/>
    <x v="1"/>
    <m/>
    <m/>
    <m/>
    <m/>
    <s v="A3. Solicitar al área pertinente la actualización de la Tabla de Retención Documental respecto de los documentos relacionados con las visitas de mantenimiento y control de requisitos y cumplimiento de obligaciones."/>
    <s v="Solicitar al área pertinente la actualización de la Tabla de Retención Documental"/>
    <s v="1. Revisar antecedentes y norma vigente.                                      2. Solicitud al área pertinente inclusion de la Serie en la Tabla de Retención Documental."/>
    <n v="1"/>
    <d v="2024-09-01T00:00:00"/>
    <d v="2024-12-30T00:00:00"/>
    <n v="17.142857142857142"/>
    <n v="1"/>
    <s v="DGA_x000a_NC – Subproceso Operación Aduanera_x000a_Subdirección de Registro y Control Aduanero"/>
    <n v="1"/>
    <x v="0"/>
  </r>
  <r>
    <x v="0"/>
    <x v="1"/>
    <m/>
    <m/>
    <m/>
    <m/>
    <s v="A4. Cada Direción Seccional creara carpeta en el share point de la División de la Operación Aduanera de la Dirección Seccional, que contenga los documentos que soporten la visita y demás trámites que se generen en la Dirección Seccional con relación a las verificaciones realizadas a los usuarios aduaneros inscritos, habilitados o autorizados por el Nivel Central, autorizando  la consulta respectiva para la Subdirección de Registro y Control Aduanero. La conformación de esta carpeta cumplirá con lineamientos dados por la entidad referente a la Gestión Documental en el Manejo de Archivos Físicos, Electrónicos e Híbridos. IN-FI-0132 &quot;ORGANIZACIÓN DE UNIDADES DOCUMENTALES EN DEPENDENCIAS DE LA_x000a_UAE DIAN&quot;."/>
    <s v="Cada Direción Seccional creara carpeta en el share point de la División de la Operación Aduanera de la Dirección Seccional"/>
    <s v="1. Conformación de la carpeta digital en el share point de la División de Operación Aduanera. _x000a_2. Ubicar en la mencionada carpeta, por tipo de usuario aduanero, todos los documentos que soporten las visitas de mantenemiento de requisitos, con la debida conformación de los mismos._x000a_3. Crear acceso a la mencionada carpeta,  para consulta del Nivel Central, al funcionario que informe la Subdirección de Registro y Control Aduanero_x000a__x000a_"/>
    <n v="12"/>
    <d v="2025-01-01T00:00:00"/>
    <d v="2025-12-31T00:00:00"/>
    <n v="52"/>
    <n v="0.25"/>
    <s v="DGA_x000a_DS – Subproceso Operación Aduanera_x000a_GIT de Registro y Control a Usuarios Aduaneros_x000a_División de Gestión de Operación Aduanera"/>
    <n v="0.25"/>
    <x v="1"/>
  </r>
  <r>
    <x v="0"/>
    <x v="1"/>
    <m/>
    <m/>
    <m/>
    <m/>
    <s v="A5. La SRCA diligenciara cuadro en excel &quot;Control al Mantenimiento de Requisitos&quot; para la revisión y trazabilidad de los Informes de las Visitas de Control de Mantenimiento de Requisitos, remitidos por las Direcciones Seccionales, revisando los documentos enviados y requiriendo a las DS cuando la información se encuentre incompleta o deba hacerse ajustes o correciones; así como el reporte de los insumos al área correspondientes y presuntos incumplimientos."/>
    <s v="La SRCA diligenciara cuadro en excel &quot;Control al Mantenimiento de Requisitos&quot; "/>
    <s v="1. Recibir y revisar los Informes de las Visitas de Control de Mantenimiento de Requisitos enviados por las DS con sus documentos soporte.                2. Enviar correo con observaciones para que las DS ajusten o corrijan.                                                   3. Una vez corregida o aportada la información faltante y de encontrarse conforme se informa a la DS que cumple con los lineamientos generales."/>
    <n v="6"/>
    <d v="2024-10-30T00:00:00"/>
    <d v="2026-01-30T00:00:00"/>
    <n v="65.285714285714292"/>
    <n v="0.67"/>
    <s v="DGA_x000a_NC – Subproceso Operación Aduanera_x000a_Subdirección de Registro y Control Aduanero"/>
    <n v="0.67"/>
    <x v="1"/>
  </r>
  <r>
    <x v="0"/>
    <x v="1"/>
    <m/>
    <m/>
    <s v="H1. Fallas en la gestión de las solicitudes de habilitación o autorización como usuario aduanero, en relación con el término para proferir el acto administrativo que resuelve de fondo la solicitud. Esto afecta la posibilidad del interesado de ejercer actividades de comercio exterior y la posible generación de costos adicionales por la falta de oportunidad en el trámite; en contravía de lo establecido en el Decreto 1165 de 2019."/>
    <m/>
    <s v="A6. Hacer seguimiento a las solicitudes radicadas por los usuarios con el fin de verificar el cumplimiento de terminos y generar las alertas para tomar las acciones pertinentes."/>
    <s v="1. Se asignará un funcionario responsable de desarrollar, realizar seguimiento y analisis a  la matriz de control de las solicitudes, detallando # solicitud, Fecha radicado, plazo establecido, estado actual, alertas y otros aspectos relevantes y reportara la información trimestral para el informe del control de términos establecidos para ejecutar y/o resolver la solicitudes de registro y RUI."/>
    <s v="Matriz (cuadro excel) que recolecta informacion base para el desarrollo de los informes de seguimiento de solicitudes._x000a__x000a__x000a_"/>
    <n v="6"/>
    <d v="2025-01-01T00:00:00"/>
    <d v="2026-07-30T00:00:00"/>
    <n v="82.142857142857139"/>
    <n v="0.33"/>
    <s v="DGA_x000a_NC – Subproceso Operación Aduanera_x000a_Coordinación de Sustanciación"/>
    <n v="0.33"/>
    <x v="1"/>
  </r>
  <r>
    <x v="0"/>
    <x v="1"/>
    <m/>
    <m/>
    <m/>
    <m/>
    <s v="A7. Organizar reuniones de retroalimentación con los demás funcionarios de la dependencia para asegurar la coordinación y eficiencia en los procesos."/>
    <s v="2. Reuniones con los funcionario de la dependencia"/>
    <s v="Listado de asistencia_x000a_ "/>
    <n v="6"/>
    <d v="2024-10-01T00:00:00"/>
    <d v="2026-04-30T00:00:00"/>
    <n v="82.285714285714292"/>
    <n v="0.5"/>
    <s v="DGA_x000a_NC – Subproceso Operación Aduanera_x000a_Coordinación de Sustanciación"/>
    <n v="0.5"/>
    <x v="1"/>
  </r>
  <r>
    <x v="0"/>
    <x v="1"/>
    <m/>
    <m/>
    <m/>
    <m/>
    <s v="A8. Desarrollar herramienta de control para el seguimiento de la carga laboral de los funcionarios, con informes trimestrales que serán presentados al jefe de la Coordinación de Sustanciación."/>
    <s v="1. Seguimiento de cargas de trabajo  con las alertas generadas por la herramienta desarrollada.                                                                             2. Reporte del informe trimestral del control de términos establecidos para ejecutar y/o resolver la solicitudes de registro y RUI."/>
    <s v="Informe Trimestral de seguimiento_x000a_ "/>
    <n v="6"/>
    <d v="2025-01-01T00:00:00"/>
    <d v="2026-07-30T00:00:00"/>
    <n v="82.142857142857139"/>
    <n v="0.5"/>
    <s v="DGA_x000a_NC – Subproceso Operación Aduanera_x000a_Coordinación de Sustanciación"/>
    <n v="0.5"/>
    <x v="1"/>
  </r>
  <r>
    <x v="0"/>
    <x v="1"/>
    <m/>
    <m/>
    <m/>
    <m/>
    <s v="A9. Realizar Diagnóstico integral de las condiciones, y necesidades específicas para la ejecución del procedimiento PR-COA-0005 “Gestión de Solicitudes de Registro_x000a_Aduanero”, determinando la capacidad del proceso de acuerdo con los recursos dispuestos."/>
    <s v="1.Seguimiento de cargas de trabajo_x000a_2.Generacion de informes cruzados"/>
    <s v="Informe Diagnostico Integral de las condiciones y necesidades para la ejecución del procedimiento PR-COA-005_x000a_"/>
    <n v="1"/>
    <d v="2024-09-01T00:00:00"/>
    <d v="2025-06-30T00:00:00"/>
    <n v="43.142857142857146"/>
    <n v="1"/>
    <s v="DGA_x000a_NC – Subproceso Operación Aduanera_x000a_Coordinación de Sustanciación"/>
    <n v="1"/>
    <x v="0"/>
  </r>
  <r>
    <x v="0"/>
    <x v="1"/>
    <m/>
    <m/>
    <m/>
    <m/>
    <s v="A10. Conforme al diseño y resultado del diagnóstico integral de las condiciones y necesidades del servicio actuales, se solicitara a las areas competentes de la entidad requerimiento de personal para el cumplimiento de estas acciones (diagnostico y seguimiento)._x000a__x000a_"/>
    <s v="1.Seguimiento de cargas de trabajo_x000a_2.Generacion de informes cruzados_x000a_3. Analisis de matriz de seguimiento de las solicitudes de autorización, habilitación e inscripción de Registro Aduanero. _x000a_4. Gestionar solicitudes de personal con las áreas competentes"/>
    <s v="Correo electrónico_x000a_"/>
    <n v="2"/>
    <d v="2024-09-01T00:00:00"/>
    <d v="2025-01-01T00:00:00"/>
    <n v="17.428571428571427"/>
    <n v="1"/>
    <s v="DGA_x000a_NC – Subproceso Operación Aduanera_x000a_Subdirección de Registro y Control Aduanero"/>
    <n v="1"/>
    <x v="0"/>
  </r>
  <r>
    <x v="0"/>
    <x v="1"/>
    <m/>
    <m/>
    <m/>
    <m/>
    <s v="A11. Se diseñara e implementara un indicador ICP (indicador de cumpliento de plazos) el cual evaluara el desempeño en el cumplimiento de terminos en la gestion de la solicitudes de la SRCA."/>
    <s v="1. Mesa de trabajo entre las Coordinaciones y el despacho de la SRCA para diseñar el indicador de cumplimiento de plazos. _x000a_2. Analisis de la Matriz de seguimiento la cual alimentara el indicador de cumplimiento  y determinara las variables y patrones para el resultado del indicado._x000a_3. Socializar el indicador y realizar sesiones de capacitación con el equipo, para la retoalimentación  en aras del cumpliento de terminos._x000a_4. Implementar en la SRCA el indicador para el cumplimiento de plazos y su periodicidad._x000a_5. Valoración y seguimiento del indicador._x000a__x000a_"/>
    <s v="*Formulación del Indicador(es)         *Informe Trimestral _x000a_ "/>
    <n v="6"/>
    <d v="2025-01-01T00:00:00"/>
    <d v="2026-06-30T00:00:00"/>
    <n v="77.857142857142861"/>
    <n v="0.33"/>
    <s v="DGA_x000a_NC – Subproceso Operación Aduanera_x000a_Coordinación de Sustanciación"/>
    <n v="0.33"/>
    <x v="1"/>
  </r>
  <r>
    <x v="0"/>
    <x v="1"/>
    <m/>
    <m/>
    <s v="H2. Fallas en las actividades de ejecución, verificación y análisis en el trámite de solicitudes de registro aduanero, respecto de la revisión completa y detallada de los documentos soporte, en contravía de lo establecido en el Decreto 1165 de 2019."/>
    <m/>
    <s v="A12. Organizar mesas de retroalimentación trimestrales para revisar los casos relevantes presentados y realizar una revisión del 5% de las solicitudes radicadas, con el fin de identificar y evaluar los soportes proporcionados durante la visita de verificación de requisitos y el Registro Único de Identificación (RUI), buscando determinar mejoras y/o acciones correctivas necesarias._x000a__x000a__x000a_"/>
    <s v="_x000a_&gt;Seguimiento a la solicitud _x000a_&gt;Generacion de informes cruazdos_x000a_&gt;Realizar mesas de retroalimentación para revisar los casos relevantes presentados en el trimestre_x000a_&gt; Realizar informe con la revision de la documentación y soportes (lista de chequeo)  al 5% de las solicitudes radicas dentro del trimestre. _x000a_"/>
    <s v="Informe de revisión Tiimestral"/>
    <n v="6"/>
    <d v="2025-01-01T00:00:00"/>
    <d v="2026-07-31T00:00:00"/>
    <n v="82.285714285714292"/>
    <n v="0.33"/>
    <s v="DGA_x000a_NC – Subproceso Operación Aduanera_x000a_Coordinación de Sustanciación"/>
    <n v="0.33"/>
    <x v="1"/>
  </r>
  <r>
    <x v="0"/>
    <x v="1"/>
    <m/>
    <m/>
    <m/>
    <m/>
    <s v="A9. Realizar Diagnóstico integral de las condiciones, y necesidades específicas para la ejecución del procedimiento PR-COA-0005 “Gestión de Solicitudes de Registro_x000a_Aduanero”, determinando la capacidad del proceso de acuerdo con los recursos dispuestos."/>
    <s v="1.Seguimiento de cargas de trabajo_x000a_2.Generacion de informes cruzados"/>
    <s v="Informe Diagnostico Integral de las condiciones y necesidades para la ejecución del procedimiento PR-COA-005_x000a_"/>
    <n v="1"/>
    <d v="2024-09-01T00:00:00"/>
    <d v="2025-06-30T00:00:00"/>
    <n v="43.142857142857146"/>
    <n v="1"/>
    <s v="DGA_x000a_NC – Subproceso Operación Aduanera_x000a_Coordinación de Sustanciación"/>
    <n v="1"/>
    <x v="0"/>
  </r>
  <r>
    <x v="0"/>
    <x v="1"/>
    <m/>
    <m/>
    <s v="H3. Se identificaron fallas en la validación del cumplimiento de los requisitos legales para la aplicación de porcentajes de descuento en la renovación de la garantía global, en contravía de lo establecido en el artículo. 30 del Decreto 1165 de 2019  que establece “(…) Las disminuciones anteriores se aplicarán: cuando al momento de la renovación el usuario aduanero no presente durante los treinta y seis (36) meses anteriores, sanciones por infracciones gravísimas o graves impuestas mediante acto administrativo en firme de imposición de sanción con o sin allanamiento, siempre que el usuario aduanero esté al día con el cumplimiento de sus obligaciones tributarias, aduaneras y cambiarias o subsane las obligaciones (…)”; lo anterior, teniendo en cuenta que se evidenciaron 4 casos con reporte de una obligación y 1 caso con reporte de sanciones por infracciones gravísimas o graves impuestas mediante acto administrativo en firme, aprobando garantías con coberturas menores a las exigidas por la autoridad aduanera o con descuentos sin el cumplimiento de requisitos. "/>
    <m/>
    <s v="A13.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Registro y Control_x000a__x000a_NC - Subproceso Administración de Cartera_x000a_Subdirección de Cobranzas _x000a__x000a_NC - Subproceso Fiscalización y Liquidación_x000a_Subdirección de Fiscalización"/>
    <n v="0.3"/>
    <x v="1"/>
  </r>
  <r>
    <x v="0"/>
    <x v="1"/>
    <m/>
    <m/>
    <m/>
    <m/>
    <s v="A14. Elaborar e implementar archivo en Excel, en el que se incluyan todos los tipos de usuarios y sus respectivos montos asegurables permitiendo diligenciar al funcionario responsable las casillas correspondientes a: _x000a_1- Nombre del Usuario y Tipo_x000a_2- Fecha y valor de la TRM a utilizar_x000a_3- Valor Importaciones, exportaciones y/o mercancías almacenadas._x000a_4- Valor porcentaje de descuento _x000a_5- Nombre y cargo del sustanciador.                     para la aplicación de descuentos, con ocasión a la solicitud de renovación. "/>
    <s v="1. Diseñar archivo en excel con la información requerida para identificar y validar los valores reportados por el usuario y cumplimiento de requisitos para la aplicación de descuentos en los eventos de renovación.                                            2. Validar con el jefe del área la conformidad del documento con el objetivo propuesto para el visto bueno.                                                                              3. Socialización y capacitación con los funcionarios responsables del proceso y actividad para el desarrollo e implementación de la misma en la revisión de las garantias presentadas por los usuarios para aprobación (renovación)."/>
    <s v="*Archivo en Excel base para los funcionarios responsables del proceso.                                                 _x000a_*Archivo PDF con la liquidación realizada por solicitud radicada por el usuario que se cargara al SIE como soporte del estudio."/>
    <n v="2"/>
    <d v="2024-09-01T00:00:00"/>
    <d v="2024-11-30T00:00:00"/>
    <n v="12.857142857142858"/>
    <n v="1"/>
    <s v="DGA_x000a_NC – Subproceso Operación Aduanera_x000a_Coordinación de Sustanciación"/>
    <n v="1"/>
    <x v="0"/>
  </r>
  <r>
    <x v="0"/>
    <x v="1"/>
    <m/>
    <m/>
    <m/>
    <m/>
    <s v="A15. Se organizarán mesas de trabajo para revisar y ajustar el procedimiento PR-COA-0007, se enviará una solicitud al área encargada para que realice su actualización._x000a__x000a_"/>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0"/>
    <x v="1"/>
    <m/>
    <m/>
    <s v="H4. No se observaron en el SIE Garantías los registros correspondientes a correos electrónicos, reportes u oficios, que permitan evidenciar la verificación en las fuentes institucionales respecto a los montos por los cuales el Usuario Aduanero constituyó la garantía radicada, generando el riesgo de aprobación de la garantía global sin el efectivo cálculo del monto asegurado. "/>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0"/>
    <x v="1"/>
    <m/>
    <m/>
    <s v="H5. La Subdirección de Registro y Control Aduanero de la DIAN, junto con las Direcciones Seccionales de Aduanas de Barranquilla, Cartagena, Medellín y Bogotá – Aeropuerto el Dorado, omite el control documentado para la selección de los usuarios aduaneros a los cuales se les debe realizar la visita de control al mantenimiento de requisitos, conforme al procedimiento PR-COA- 0414 denominado “Control al Mantenimiento de Requisitos a Usuarios Aduaneros”, toda vez que no están teniendo en cuenta el resultado de la evaluación y puntaje obtenido desde la Herramienta de Conocimiento del Usuario Aduanero “CDU”, lo que permite una selección discrecional de usuarios aduaneros sujetos de control."/>
    <m/>
    <s v="A16. Expedir Memorando para unificar criterios en la selección aleatoria de usuarios para evaluación de los ítems correspondientes al conocimiento del cliente - CDU."/>
    <s v="1. Revisar normatividad aplicable y procedimiento, para unificar criterios y emitir lineamientos."/>
    <s v="Memorando"/>
    <n v="1"/>
    <d v="2024-09-01T00:00:00"/>
    <d v="2024-11-30T00:00:00"/>
    <n v="12.857142857142858"/>
    <n v="1"/>
    <s v="DGA_x000a_NC – Subproceso Operación Aduanera_x000a_Subdirección de Registro y Control Aduanero"/>
    <n v="1"/>
    <x v="0"/>
  </r>
  <r>
    <x v="0"/>
    <x v="1"/>
    <m/>
    <m/>
    <m/>
    <m/>
    <s v="A17. Actualización del procedimiento PR-COA-0414 &quot;Control al mantenimiento de requisitos&quot;"/>
    <s v="1. Revisar normatividad aplicable para unificar criterios y emitir lineamientos."/>
    <s v="Procedimiento PR-COA-0414 Actualizado y publicado"/>
    <n v="1"/>
    <d v="2024-09-01T00:00:00"/>
    <d v="2025-03-30T00:00:00"/>
    <n v="30"/>
    <n v="1"/>
    <s v="DGA_x000a_NC – Subproceso Operación Aduanera_x000a_Subdirección de Registro y Control Aduanero"/>
    <n v="1"/>
    <x v="0"/>
  </r>
  <r>
    <x v="0"/>
    <x v="1"/>
    <m/>
    <m/>
    <s v="H6. Se renovaron cuatro (4) garantías globales sin el documento soporte mediante el cual el Usuario Aduanero relacionara los valores que se tuvieron en cuenta para realizar el cálculo de la garantía global, generando la aprobación de la garantía global sin el cumplimiento de los requisitos legales respecto de los documentos anexos requeridos para su trámite, en contravía de lo establecido en la Resolución 46 de 2019 de la DIAN"/>
    <m/>
    <s v="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_x000a_ _x000a_ _x000a_"/>
    <s v="&lt;reunion con el grupo de garantias _x000a__x000a_&gt;Correo electronico de solicitud al area encargada para la estandarizacion del formato que permite la realizacion de los calculos base de la garantia para que exista interoperabilidad entre las áreas._x000a__x000a_&gt;Correo al area encargada del proyecto de modernizacion para se contemple la interoperabilidad entre  los sistemas y cruce de información"/>
    <s v="correo electrónico_x000a__x000a__x000a_"/>
    <n v="2"/>
    <d v="2024-10-01T00:00:00"/>
    <d v="2025-01-30T00:00:00"/>
    <n v="17.285714285714285"/>
    <n v="1"/>
    <s v="DGA_x000a_NC – Subproceso Operación Aduanera_x000a_Coordinación de Sustanciación"/>
    <n v="1"/>
    <x v="0"/>
  </r>
  <r>
    <x v="0"/>
    <x v="1"/>
    <m/>
    <m/>
    <m/>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0"/>
    <x v="1"/>
    <m/>
    <m/>
    <s v="H7. En la visita de control al mantenimiento de requisitos adelantada el 17/11/2021 al Depósito Privado Central Cervecera de Colombia SAS NIT 900.785.905, con código 25574, por los funcionarios Aris Johel Domínguez Castro y Karina Paola Roa Martinez de la Dirección Seccional de Aduanas de Barranquilla de la DIAN, se generó con oficio virtual No. 18727551-0176 del 10/11/2021 la solicitud de certificación de deudas exigibles a la Doctora Mónica Andrea Murcia Jefe de División de Cobranzas de la Dirección Seccional de Grandes Contribuyentes, esta certificación cuenta con un  término de 5 días para su respuesta. _x000a__x000a_En el informe final de la visita del 01/12/2021, se relaciona en el numeral 4.  “DEUDAS EXIGIBLES DE PAGO CON LA DIAN”, que a la fecha no se había obtenido respuesta del particular; y posteriormente, el 27/12/2021 se da un alcance al informe en donde se incluye el resultado obtenido, toda vez que la respuesta a la solicitud fue remitida solo hasta el 7/12/2021. _x000a__x000a_Teniendo presente que la información solicitada es insumo para adelantar de forma completa la verificación de requisitos de mantenimiento de los usuarios aduaneros y que la respuesta tardo 27 días en ser remitida, incumple el término establecido en el procedimiento PR-CA-0328 “Certificación de Obligaciones” el cual establece que dicha certificación debe ser expedida dentro de los 5 días siguientes a la recepción de la solicitud. "/>
    <m/>
    <s v="A19. Efectuar durante 3 meses revision aleatoria de un 10% solicitudes de certificacion de obligaciones recibidas para verificar el tramite dado y el cumplimiento de los terminos de respuesta"/>
    <s v="Selección de muestras a revisar aleatroriamente y elaboracion de informe de resultados"/>
    <s v="Informe gerencial en PDF que contenga la informcion sobre objetivo, metodologia, muestra seleccionada, resultados y conclusiones de las revisiones realizadas"/>
    <n v="3"/>
    <d v="2024-09-01T00:00:00"/>
    <d v="2024-11-30T00:00:00"/>
    <n v="12.857142857142858"/>
    <n v="1"/>
    <s v="DGA_x000a_NC - Subproceso Administración de Cartera_x000a_Direccion Operativa de Grandes Contribuyentes_x000a_Coordinación  de Cobranzas "/>
    <n v="1"/>
    <x v="0"/>
  </r>
  <r>
    <x v="0"/>
    <x v="1"/>
    <m/>
    <m/>
    <s v="OB1. Se observó para los usuarios aduaneros GOODYEAR DE COLOMBIA S.A y COMERCIALIZADORA VIGIA C.I.  S.A.S., que los soportes aportados y utilizados en la liquidación de la base del valor asegurado son papeles de trabajo o cálculos en hojas de Excel que no cuentan con características de formalización tales como: quién realizó el análisis, quién aprobó el documento, su fecha de elaboración, entre otras."/>
    <m/>
    <s v="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_x000a_ _x000a_ _x000a_"/>
    <s v="&lt;reunion con el grupo de garantias _x000a__x000a_&gt;Correo electronico de solicitud al area encargada para la estandarizacion del formato que permite la realizacion de los calculos base de la garantia para que exista interoperabilidad entre las áreas._x000a__x000a_&gt;Correo al area encargada del proyecto de modernizacion para se contemple la interoperabilidad entre  los sistemas y cruce de información"/>
    <s v="correo electrónico_x000a__x000a__x000a_"/>
    <n v="2"/>
    <d v="2024-10-01T00:00:00"/>
    <d v="2025-01-30T00:00:00"/>
    <n v="17.285714285714285"/>
    <n v="1"/>
    <s v="DGA_x000a_NC – Subproceso Operación Aduanera_x000a_Coordinación de Sustanciación"/>
    <n v="1"/>
    <x v="0"/>
  </r>
  <r>
    <x v="0"/>
    <x v="1"/>
    <m/>
    <m/>
    <s v="OB2. Se evidencian diferencias en la información remitida por la Subdirección de Registro y Control Aduanero de las visitas de control al mantenimiento de requisitos programadas mediante Tablero Balanceado de Gestión -TBG , y de las que son reportadas por la Dirección Seccional de Aduanas Barranquilla , toda vez que de 66 visitas programadas en el periodo comprendido entre el 01/01/2020 al 31/05/2023, se identificaron 24 que NO fueron reportadas por la seccional._x000a__x000a_Todo lo anterior conlleva a no contar con información consistente y obtener mediciones y resultados de metas con diferencias en las fuentes de información. "/>
    <m/>
    <s v="A20. La Subdirección de Registro y Control Aduanero solicitara a las Direcciones Seccionales de Aduanas que hayan ejecutado visitas durante el trimestre, el informe de las visitas realizadas con el fin de validar las cifras y usuarios reportados en el marco del TBG/Indicador de Procedimiento, asi como las visitas ejecutadas por iniciativa propia."/>
    <s v="1. Llevar registro mensual de las visitas realizadas en archivo excel por parte de las DS.                  2. La SRCA solicitara a la DS el envío de la información del trimestre a analizar._x000a_2. La SRCA hará revisión de las cifras reportadas  por las direcciones seccionales en el SIE Planeación - Indicador Vs cuadro excel enviado a las DS y carpetas digitales de las visitas de control de mantenimiento de requisitos."/>
    <s v="Infome trimestral de validación"/>
    <n v="5"/>
    <d v="2024-10-30T00:00:00"/>
    <d v="2025-10-30T00:00:00"/>
    <n v="52.142857142857146"/>
    <n v="0.6"/>
    <s v="DGA_x000a_NC – Subproceso Operación Aduanera_x000a_Subdirección de Registro y Control Aduanero_x000a__x000a_DS - Subproceso Operación Aduanera_x000a_Direcciones Seccionales"/>
    <n v="0.6"/>
    <x v="1"/>
  </r>
  <r>
    <x v="0"/>
    <x v="1"/>
    <m/>
    <m/>
    <s v="OB3. La Agencia ITRC tomó información oficial según lo registrado en archivo Excel denominado “Solicitud ITRC 02 de abril”, recibido de la DIAN a través de correo electrónico No. 100210166-0218 del 16/04/2024; en este archivo se referencia el usuario aduanero ECOFERTIL S.A. con NIT 830095890 y se relaciona entre otros el tipo de garantía, la fecha de aceptación, las fechas de vigencia y el estado actual de la garantía, sin embargo, al validar esta información en el SIE de Garantías no es posible su consulta ingresando por el NIT de este usuario aduanero. _x000a__x000a_Por medio de comunicaciones de respuesta posteriores por parte de la DIAN, se aclara que la empresa ECOFERTIL S.A., es una filial de la empresa MONOMEROS COLOMBO VENEZOLANOS SA NIT 860020439, y que para la renovación objeto de verificación, el tomador de la garantía fue la “empresa propietaria” a la cual se asociaron los documentos soporte en el SIE de Garantías utilizando el asunto 202081840100000203._x000a__x000a_Evidenciando fallas en la trazabilidad de la información, lo cual dificulta la consulta de los documentos relacionados en el SIE Garantías. "/>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0"/>
    <x v="1"/>
    <s v="170700-29-2024-02-02_x000a__x000a_ H1, H2, H3, H4 y I1_x000a__x000a__x000a_"/>
    <s v="RG1_x000a__x000a_RFC01"/>
    <s v="H1: La División de Operación Aduanera de la Dirección Seccional de Aduanas de Bogotá – Aeropuerto el Dorado omitió controles efectivos en la aplicación del procedimiento PR-COA-0183 “Autorizaciones previas para el régimen de importación” en lo relacionado con la creación de la cuenta de usuario como importador ocasional, permitiendo la realización de operaciones no autorizadas provenientes de cambio de modalidad, las cuales tuvieron levante automático, en contravía de lo establecido en el artículo 6. de la Resolución 046 de 2019 de la DIAN, modificada por el artículo 3 de Resolución 00039 del 7 de mayo de 2021"/>
    <s v="RG01: Posibles operaciones aduaneras no controladas y/o no autorizadas_x000a__x000a_RFC01: Posible acceso abusivo a un sistema informático"/>
    <s v="A1: Implementar una norma que permita el control de operaciones que pueda realizar un importador ocasional, específicamente aquellas que son objeto de cambio de modalidad."/>
    <s v="* Proyecto con ajuste normativo."/>
    <s v="* Proyecto con ajuste normativo."/>
    <n v="1"/>
    <d v="2025-01-01T00:00:00"/>
    <d v="2026-12-31T00:00:00"/>
    <n v="104.14285714285714"/>
    <n v="0"/>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
    <x v="1"/>
  </r>
  <r>
    <x v="0"/>
    <x v="1"/>
    <m/>
    <m/>
    <m/>
    <m/>
    <s v="A2.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25"/>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25"/>
    <x v="1"/>
  </r>
  <r>
    <x v="0"/>
    <x v="1"/>
    <m/>
    <m/>
    <s v="H2: Se identificó que la DIAN activó cuentas de usuario como importador ocasional para una operación que no procede de un cambio de modalidad, toda vez que no se evidenció acta de diligencia con decisión “Disponer el cambio de modalidad” en el SIE MUISCA – CARGA, generando posiblemente un acceso abusivo al SIE SYGA SIGLO XXI, e incumpliendo con lo definido en el artículo 6 de la Resolución 00046 del 26 de julio 2019 de la DIAN, modificado por el artículo 3 de la Resolución 00039 del 7 de mayo de 2021."/>
    <m/>
    <s v="A3.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5"/>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Operación Aduanera _x000a_Subdirección de Registro y Control"/>
    <n v="0.35"/>
    <x v="1"/>
  </r>
  <r>
    <x v="0"/>
    <x v="1"/>
    <m/>
    <m/>
    <m/>
    <m/>
    <s v="A4: El jefe del GIT de Importaciones realizará autocontrol al 100% mensual, en la creación de cada cuenta sobre documentos aportados: Guía o BL o FMM, acta de diligencia de cambio de modalidad / acta de inspección o soporte trámite en Zona Franca, inventario en SIE DIAN, y vigencia de la cuenta del funcionario competente para la creación en el SIE SYGA SIGLO XXI). *Capacitar a los funcionarios que realizan las activaciones y/o creaciones de las cuentas. *Establecer un funcionario enlace para determinar y analizar los casos de cambio de modalidad."/>
    <s v="*Informe mensual de seguimiento periódico. _x000a_*Listado de asistencia. *Nombre de los funcionarios enlaces encargados de la labor."/>
    <s v="*Informe mensual de seguimiento periódico. _x000a__x000a_*Listado de asistencia. _x000a__x000a_*Nombre de los funcionarios enlaces encargados de la labor."/>
    <s v="8.00 _x000a__x000a_1.00 _x000a__x000a_1.00 "/>
    <d v="2024-11-01T00:00:00"/>
    <d v="2025-06-01T00:00:00"/>
    <n v="30.285714285714285"/>
    <n v="1"/>
    <s v="DGA_x000a_DS – Subproceso Operación Aduanera_x000a_Direcciones Seccionales_x000a_Divisiones de la Operación Aduanera_x000a_GIT de Importaciones._x000a_"/>
    <n v="1"/>
    <x v="0"/>
  </r>
  <r>
    <x v="0"/>
    <x v="1"/>
    <m/>
    <m/>
    <s v="H3: Falta de consistencia  e imprecisión  de los datos registrados en la información preparada y entregada por las Direcciones Seccionales de Aduanas de Bogotá – Aeropuerto el Dorado, Medellín y Cali, relacionada con la creación de usuarios ocasionales , frente a la información observada en el sistema de información SYGA SIGLO XXI en su tabla “LOGIN_USUARIO”  y a los cambios de modalidad en tráfico postal y envíos urgentes, control viajeros y menajes , contradiciendo los principios del Plan nacional de infraestructura del dato "/>
    <m/>
    <s v="A5.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5"/>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Registro y Control"/>
    <n v="0.35"/>
    <x v="1"/>
  </r>
  <r>
    <x v="0"/>
    <x v="1"/>
    <m/>
    <m/>
    <m/>
    <m/>
    <s v="A6: Validar para la creación y cancelación de la cuenta de usuario que, el delegado de SIGLO XXI SYGA, cuente con el acto de ubicación. *Realizar depuraciones bimestrales por parte del jefe GIT de Importaciones de los funcionarios que tienen rol para realizar la labor de activación y/o creación."/>
    <s v="*Resolución de ubicación en la Dependencia y, acto de situación administrativa. _x000a_*Informe de verificación."/>
    <s v="*Resolución de ubicación en la Dependencia y, acto de situación administrativa. *Informe de verificación."/>
    <n v="4"/>
    <d v="2024-11-01T00:00:00"/>
    <d v="2025-06-30T00:00:00"/>
    <n v="34.428571428571431"/>
    <n v="1"/>
    <s v="DGA_x000a_DS – Subproceso Operación Aduanera_x000a_Direcciones Seccionales_x000a_Divisiones de la Operación Aduanera_x000a_GIT de Importaciones._x000a_"/>
    <n v="1"/>
    <x v="0"/>
  </r>
  <r>
    <x v="0"/>
    <x v="1"/>
    <m/>
    <m/>
    <m/>
    <m/>
    <s v="A7: Realizar Sensibilización y socialización de las políticas establecidas en la entidad relacionadas con la Seguridad y Privacidad de la Información en ocho (8) seccionales durante el segundo semestre de 2024._x000a__x000a_*Generar tres (3) piezas comunicativas asociadas a la Seguridad y privacidad de la información y que sean emitidas por la oficina de Comunicaciones._x0009_"/>
    <s v="*Visitas a Diferentes Seccionales,_x000a_ *Alistamiento de material de capacitación, socialización y sensibilización_x000a_ *Elaboración y diseño de mensajes para piezas comunicativas_x0009__x0009_"/>
    <s v="* Actas de asistencia a reuniones_x000a_* Piezas elaboradas e informadas."/>
    <s v="8.00 _x000a__x000a_3.00 "/>
    <d v="2024-08-01T00:00:00"/>
    <d v="2024-12-31T00:00:00"/>
    <n v="21.714285714285715"/>
    <n v="1"/>
    <s v="DGA_x000a_NC - Subproceso Seguridad de la Información_x000a_Oficina de Seguridad de la Información"/>
    <n v="1"/>
    <x v="0"/>
  </r>
  <r>
    <x v="0"/>
    <x v="1"/>
    <m/>
    <m/>
    <s v="H4: La DIAN activó nueve (9) cuentas de usuario como importador ocasional con base en información inexistente y veinte (20) casos sin el diligenciamiento completo de formatos, en contravía de lo establecido en el instructivo IN-COA-0128 “Creación y/o reactivación de cuentas en el sistema informático SYGA para importadores directos”"/>
    <m/>
    <s v="A8.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5"/>
    <s v="DGA_x000a_NC – Subproceso Operación Aduanera_x000a_Dirección de  Gestión de Aduanas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_x000a__x000a_"/>
    <n v="0.35"/>
    <x v="1"/>
  </r>
  <r>
    <x v="0"/>
    <x v="1"/>
    <m/>
    <m/>
    <m/>
    <m/>
    <s v="A9: Realizar seguimiento bimestral frente al cumplimiento del procedimiento de creación de cuentas en el Aplicativo Aranda, incluyendo la vigencia de la cuenta del funcionario que realizará el trámite de creación de la cuenta en SIGLO XXI SYGA, y el debido diligenciamiento del formato. *Capacitar a los funcionarios encargados de los trámites. "/>
    <s v="*Informe bimestral de seguimiento y autocontrol. _x000a_* 3 capacitaciones "/>
    <s v="*Informe bimestral de seguimiento y autocontrol. _x000a_* 3 capacitaciones  (todas las Direcciones Seccionales)"/>
    <s v="4.00 _x000a__x000a_3.00"/>
    <d v="2024-11-01T00:00:00"/>
    <d v="2025-06-30T00:00:00"/>
    <n v="34.428571428571431"/>
    <n v="1"/>
    <s v="DGA_x000a_DS – Subproceso Operación Aduanera_x000a_Direcciones Seccionales_x000a_Divisiones de la Operación Aduanera_x000a_GIT de Importaciones._x000a_"/>
    <n v="1"/>
    <x v="0"/>
  </r>
  <r>
    <x v="0"/>
    <x v="1"/>
    <m/>
    <m/>
    <m/>
    <m/>
    <s v="A10: Utilizar una Lista de Chequeo para el  control de los documentos físicos y virtuales que soportan los requisitos para el trámite del usuario ocasional y, conformación de la carpeta digitales"/>
    <s v="El total de las listas de chequeo de los trámites gestionados en el periodo del plan de mejora"/>
    <s v="Contar con un documento que apoye la validación de los requisitos"/>
    <n v="1"/>
    <d v="2024-11-01T00:00:00"/>
    <d v="2025-07-30T00:00:00"/>
    <n v="38.714285714285715"/>
    <n v="0.7"/>
    <s v="DGA_x000a_DS – Subproceso Operación Aduanera_x000a_Direcciones Seccionales_x000a_Divisiones de la Operación Aduanera_x000a_GIT de Importaciones._x000a_"/>
    <n v="0.7"/>
    <x v="1"/>
  </r>
  <r>
    <x v="0"/>
    <x v="1"/>
    <m/>
    <m/>
    <s v="I1: En cuanto al cumplimiento de los requisitos de la nacionalización de las mercancías que fueron sujetas a cambio de modalidad por parte de la DIAN, en operaciones de tráfico postal y envíos urgentes, control viajeros y menajes; se encontraron en la Dirección Seccional de Aduanas de Bogotá – Aeropuerto el Dorado, casos en los cuales existen diferencias en la descripción de la mercancía. Esto se evidenció al comparar la documentación de la carga, con respecto a los documentos soporte de la solicitud de creación de usuario ocasional y con respecto a la declaración de importación resultante, lo que generó el posible ingreso de mercancía al TAN sin el cumplimiento de requisitos (Contrabando técnico), en contravía de lo establecido en el Decreto 1165 de 2019"/>
    <m/>
    <s v="A11: Impartir instrucciones a las Direcciones Seccionales para que a través de los roles habilitados en los servicios informáticos electrónicos soliciten a la Subdirección de Análisis de Riesgo y Programas la determinación de una inspección física para mercancía que haya tenido cambio de modalidad,  con base en los documentos de transporte  respecto de los cuales se haya hecho el cambio de modalidad para cada importador ocasional. _x000a__x000a__x000a__x000a__x000a_"/>
    <s v="*Lineamientos (memorando, circular o procedimiento). "/>
    <s v="*Lineamientos (memorando, circular o procedimiento). _x000a__x000a_"/>
    <n v="1"/>
    <d v="2024-11-01T00:00:00"/>
    <d v="2025-11-30T00:00:00"/>
    <n v="56.285714285714285"/>
    <n v="0"/>
    <s v="DGA_x000a_NC – Subproceso Operación Aduanera_x000a_Dirección de  Gestión de Aduanas _x000a_Subdirección de Operación Aduanera_x000a_Subdirección de Registro y Control_x000a__x000a_NC - Subproceso Administración del sistema de gestión_x000a_Dirección Estrategia y Analítica _x000a_Subdirección de Análisis de Riesgos y Programas_x000a__x000a__x000a_"/>
    <n v="0"/>
    <x v="1"/>
  </r>
  <r>
    <x v="0"/>
    <x v="1"/>
    <m/>
    <m/>
    <m/>
    <m/>
    <s v="12. La Dirección de Gestión de Innovación y Tecnología y la Subdirección de Soluciones y Desarrollo dentro del proyecto de modernización deberá implementar un nuevo sistema que permita asociar el documento transporte del importador ocasional cuando efectúe la activación de la cuenta de usuario, con fin de validar y realizar un control efectivo a la mercancía declarada e ingresada al TAN. (Largo plazo)_x000a_"/>
    <s v="* Documento de requerimientos funcionales_x000a_ 01/02/2024 - 31/10/2024_x000a__x000a_* Plan de trabajo _x000a_01/11/2023 - 31/10/2024_x000a__x000a_*Informe de seguimiento / actas de reunión_x000a_ 01/08/2024 - 12/31/2029_x000a__x000a_* Puesta en producción de la solución tecnológica: _x000a_a. (01) Un formato información de versión 30001-FT-IT-2180_x000a_b. (01) Un  formato de Aceptación de Pruebas funcionales y salida a producción - FT-IT-1851._x000a_c. (01) Un Acta de comité de gestión de Cambios de Tecnología del correspondiente software instalado y en producción_x000a_01/08/2024 - 12/31/2029_x000a_"/>
    <s v="* Documento de requerimientos funcionales_x000a__x000a_* Plan de trabajo _x000a__x000a_*Informe de seguimiento / actas de reunión_x000a__x000a_* Puesta en producción de la solución tecnológica: _x000a_a. (01) Un formato información de versión 30001-FT-IT-2180_x000a_b. (01) Un  formato de Aceptación de Pruebas funcionales y salida a producción - FT-IT-1851._x000a_c. (01) Un Acta de comité de gestión de Cambios de Tecnología del correspondiente software instalado y en producción_x000a__x000a_"/>
    <s v="1.00_x000a__x000a_1.00_x000a__x000a_22.00_x000a__x000a_3.00"/>
    <d v="2024-02-01T00:00:00"/>
    <d v="2029-12-31T00:00:00"/>
    <n v="308.57142857142856"/>
    <n v="0.35"/>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35"/>
    <x v="1"/>
  </r>
  <r>
    <x v="0"/>
    <x v="1"/>
    <m/>
    <m/>
    <m/>
    <m/>
    <s v="13. Elevar solicitud a  la Dirección de Gestión Estratégica y de Analítica y la Subdirección de Análisis de Riesgo y Programas  para crear una regla de selectividad (inclusión forzosa) en los sistemas de gestión del riesgo que envié a inspección física a todos las importaciones de usuarios importadores ocasionales."/>
    <s v=" *Correo electrónico solicitud gestión Dirección de Gestión Estratégica y de Analítica y la Subdirección de Análisis de Riesgo y Programas. _x000a__x000a_*3 mesas de trabajo conjuntas con las áreas de  Estratégica y de Analítica y la Subdirección de Análisis de Riesgo y Programas  para el desarrollo y seguimiento al cumplimiento de la acción"/>
    <s v="*Correo electrónico solicitud gestión Dirección de Gestión Estratégica y de Analítica y la Subdirección de Análisis de Riesgo y Programas. _x000a__x000a_*3 mesas de trabajo conjuntas con las áreas de  Estratégica y de Analítica y la Subdirección de Análisis de Riesgo y Programas  para el desarrollo y seguimiento al cumplimiento de la acción "/>
    <s v="1.00_x000a__x000a_3.00"/>
    <d v="2024-11-01T00:00:00"/>
    <d v="2025-11-30T00:00:00"/>
    <n v="56.285714285714285"/>
    <n v="0"/>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
    <x v="1"/>
  </r>
  <r>
    <x v="0"/>
    <x v="1"/>
    <s v="170700-29-2024-02-05_x000a__x000a_&quot;SYGA Siglo XXI – Importaciones y Selectividad Aduanera&quot;_x000a__x000a__x000a_"/>
    <s v="RG1_x000a__x000a_RFC01"/>
    <s v="H1. Se identificó deficiencia en la planificación y ejecución de los cambios tecnológicos relacionados con la actualización de seguridad del SIE  SYGA SIGLO XXI -Importaciones. Esta situación contraviene lo estipulado en el procedimiento PR-IIT-0457 “Gestión de Cambios”, que requiere en el numeral 6.2, Descripción de actividades, la realización de un análisis para evaluar el riesgo y el impacto, así como el desarrollo de pruebas de funcionalidad"/>
    <s v="RG01: Pérdida de la confidencialidad e integridad, así como disponibilidad de la información electrónica_x000a__x000a_RFC01: Alteración de información electrónica"/>
    <s v="A1. Actualizar las actividades del procedimiento de GESTIÓN DE CAMBIOS PR-IIT-0457, alineadas a las buenas prácticas de ITIL, incluyendo el análisis  de riesgos de acuerdo con la Política para la administración de riesgos de la Dirección de Impuestos y Aduanas Nacionales – UAE DIAN y el  MANUAL DE POLÍTICAS Y LINEAMIENTOS _x000a_DE SEGURIDAD DE LA INFORMACIÓN - MN-IIT-0072."/>
    <s v="A. Elaborar propuesta del procedimiento de Gestión de cambios tecnológicos y sus anexos(A cargo de DGIT )._x000a_B. Publicar procedimiento (A cargo de Subdirección de Procesos SP de la Dirección de Gestión Estrategica y Análitica DGEA)._x000a_C. Socializar el procedimiento (A cargo de SP de la DGEA)._x000a_D. Realizar autoevelación de inicio y autoevaluación final (A cargo de DGIT )."/>
    <s v="&quot;Procedimiento GESTIÓN DE CAMBIOS PR-IIT-0457 actualizado_x000a_FT-IIT-1877  Formato de Solicitud de cambio actualizado&quot;"/>
    <n v="2"/>
    <d v="2025-02-10T00:00:00"/>
    <d v="2025-12-31T00:00:00"/>
    <n v="46.285714285714285"/>
    <n v="0.6"/>
    <s v="DGA_x000a_Dirección de Gestión de Innovación y Tecnología -DGIT_x000a_Dirección de Estratégica y Analítica _x000a_Subdirección de Procesos"/>
    <n v="0.6"/>
    <x v="1"/>
  </r>
  <r>
    <x v="0"/>
    <x v="1"/>
    <m/>
    <m/>
    <m/>
    <m/>
    <s v="A2. Revisar y actualizar el procedimiento PR-ITT-0458 &quot;Gestión de Incidentes&quot; con el fin de alinearlo a lo establecido en los procedimiento PR-IIT-0457 “Gestión de Cambios y los protocolos de “Manejo de Incidentes e Identificación de Crisis” OD-PEC-003 V2 y “Manejo de Crisis” OD-PEC-004 V2. "/>
    <s v="A. Reivsar y actualizar (A cargo de DGIT)_x000a_B. Publicar y divulgar el Procedimiento PR-ITT-0458 &quot;Gestión de Incidentes&quot; (A cargo de SP de la DGEA). _x000a_C. Realizar autoevelación de inicio y autoevaluación final (A cargo de DGIT)._x000a_D. Socializar el procedimiento (A cargo de DGIT y SP de la DGEA)._x000a_E. Actualización del plan de continuidad del negocio con los escenarios actualizados de incidentes de los servicios tecnológicos y los cambios en el proedimiento de gestión de incidentes (A Cargo de SP de la DGEA)"/>
    <s v="Procedimiento PR-ITT-0458 &quot;Gestión de Incidentes&quot; actualizado"/>
    <n v="1"/>
    <d v="2025-03-06T00:00:00"/>
    <d v="2025-12-31T00:00:00"/>
    <n v="42.857142857142854"/>
    <n v="0"/>
    <s v="DGA_x000a_Dirección de Gestión de Innovación y Tecnología -DGIT_x000a_Dirección de Estratégica y Analítica _x000a_Subdirección de Procesos"/>
    <n v="0"/>
    <x v="1"/>
  </r>
  <r>
    <x v="0"/>
    <x v="1"/>
    <m/>
    <m/>
    <m/>
    <m/>
    <s v="A3. Revisar y actualizar la matriz de riesgos del subproceso  Innovación y Tecnología "/>
    <s v="A. Reivsar y actualizar (A cargo de DGIT)_x000a_B. Publicar y Divulgar matriz de riesgos (A cargo de SP de la DGEA). _x000a_C. Realizar autoevelación de inicio y autoevaluación final (A cargo de DGIT)._x000a_D. Socializar matriz de riesgos(A cargo de DGIT y SP de la DGEA)."/>
    <s v="Matriz de Riesgos actualizada"/>
    <n v="1"/>
    <d v="2025-02-10T00:00:00"/>
    <d v="2025-12-31T00:00:00"/>
    <n v="46.285714285714285"/>
    <n v="0"/>
    <s v="DGA_x000a_Dirección de Gestión de Innovación y Tecnología -DGIT"/>
    <n v="0"/>
    <x v="1"/>
  </r>
  <r>
    <x v="0"/>
    <x v="1"/>
    <m/>
    <m/>
    <s v="H2. Incorrecta clasificación del activo crítico SYGA SIGLO XXI - Importaciones, de conformidad con los lineamientos internos (Procedimiento PR-IIT-0366 “Gestión de activos de información” y la cartilla CT-IIT-0079 “Cartilla para la gestión de activos de información”) y la Política de Gobierno Digital (Decreto 767 de 2022). Esto, por cuanto se evidenció que aquel fue clasificado como un activo de información  y no como activo tipo software , de acuerdo con la naturaleza del aplicativo que es propiedad de la Subdirección de Operación Aduanera liderada por la Dra. Inírida Paredes."/>
    <m/>
    <s v="A4. Identificar, clasificar y aprobar el activo de nombre SYGA SIGLO XXI - Importaciones, de acuerdo con lo establecido Procedimiento PR-IIT-0366 &quot;Gestión de activos de información&quot; y la &quot;Cartilla para la gestión de activos de información CT-IIT-0079"/>
    <s v="A. Identificación, valoración, tratamiento y aprobación para la gestión del activo información SYGA SIGLO XXI - Importaciones.  (A cargo de las Subdirecciones de la Dirección de Gestión de Aduanas DGA con acompañamiento de la OSI)._x000a_B. Publicación del listado actualizado en el portal de datos abiertos y en el portal de Transparencia (A cargo de OSI)"/>
    <s v="Reporte del registro del activo de información generado por la herramienta de gestión GRC. "/>
    <n v="1"/>
    <d v="2025-02-10T00:00:00"/>
    <d v="2025-03-31T00:00:00"/>
    <n v="7"/>
    <n v="1"/>
    <s v="DGA_x000a_Dirección de Gestión de Aduanas_x000a_Subdirecciones_x000a__x000a_Oficina de Seguridad de la Información - OSI"/>
    <n v="1"/>
    <x v="0"/>
  </r>
  <r>
    <x v="0"/>
    <x v="1"/>
    <m/>
    <m/>
    <m/>
    <m/>
    <s v="A5. Revisar  y actualizar los lineamientos establecidos en el Procedimiento PR-IIT-0366 &quot;Gestión de activos de información&quot; y la &quot;Cartilla para la gestión de activos de información CT-IIT-0079”, mediante los cuales se de aplicabilidad y  cumplimiento de la Política de Gobierno Digital."/>
    <s v="A. Revisión y actualización (A cargo de OSI)._x000a_B. Publicación y divulgación del Procedimiento PR-ITT-0366 &quot;Gestión de activos de información” y la Cartilla para la gestión de activos de información &quot;CT-IIT-0079&quot;. (A cargo de SP de la DGEA)._x000a_C. Socialización del procedimiento (A cargo de OSI y SP de la DGEA)."/>
    <s v="Procedimiento PR-IIT-0366 &quot;&quot;Gestión de activos de información&quot;&quot; revisado y actualizado._x000a_Cartilla para la gestión de activos de información &quot;&quot;CT-IIT-0079&quot;&quot; revisada y actualizada."/>
    <n v="2"/>
    <d v="2025-03-03T00:00:00"/>
    <d v="2025-12-31T00:00:00"/>
    <n v="43.285714285714285"/>
    <n v="0.6"/>
    <s v="DGA_x000a_Oficina de Seguridad de la Información - OSI"/>
    <n v="0.6"/>
    <x v="1"/>
  </r>
  <r>
    <x v="0"/>
    <x v="1"/>
    <m/>
    <m/>
    <s v="H3. Incorrecta valoración de riesgos en el ámbito del Análisis de Impacto del Negocio – BIA de la DIAN, que no toma en cuenta lo establecido en el Modelo Integrado de Planeación y Gestión – MIPG, la Guía para la Administración del Riesgo y el Diseño de Controles en Entidades Públicas – DAFP, el Modelo de Seguridad y Privacidad de la Información – MSPI de la entidad y la Norma NTC ISO 31000 de Gestión del Riesgo, donde se indica que cada entidad debe implementar un proceso sistemático para identificar, evaluar y tratar los riesgos asociados a sus operaciones. Las áreas responsables identificadas son la Subdirección de Operación Aduanera liderada por la Dra. Inírida Paredes, la Subdirección de Procesos dirigida por el Dr. Iván Mauricio Quintero Sosa y la Oficina de Seguridad de la Información en cabeza del Ing. Hugo Alcides Pérez Pinilla."/>
    <m/>
    <s v="A6. Revisar y actualizar la Cartilla &quot;CT-IIT-0132 Gestión de Riesgos de Seguridad de la Información&quot; de acuerdo con la nueva versión de la Guía para adeministración de riesgos y el diseño de controles, y establecer los criterios para definir si estos afectan la continuidad del negocio."/>
    <s v="A.  Revisar el documento a la luz de las metodologías de referencia (A cargo de OSI y SP de la DGEA)._x0009__x0009__x000a_B. Realizar los ajustes pertinentes (A cargo de OSI y SP de la DGEA)._x0009__x0009__x000a_C. Revisión y aprobación por parte del dueño del proceso (A cargo de OSI y SP de la DGEA)._x0009__x000a_D. Publicación y socialización (A cargo de SP de la DGEA)._x0009__x0009__x000a_E. Revisión de activos de información y sus riesgos, a fin de identificar la afectación de la continuidad (A cargo de OSI y SP de la DGEA)._x0009__x0009_"/>
    <s v="Cartilla &quot;CT-IIT-0132 Gestión de Riesgos de Seguridad de la Información&quot; actualizada_x000a__x000a_"/>
    <n v="1"/>
    <d v="2025-02-10T00:00:00"/>
    <d v="2025-12-31T00:00:00"/>
    <n v="46.285714285714285"/>
    <n v="0"/>
    <s v="DGA_x000a_Subdirección de Procesos _x000a_Dirección de Estrategica y de Analitica _x000a__x000a_"/>
    <n v="0"/>
    <x v="1"/>
  </r>
  <r>
    <x v="0"/>
    <x v="1"/>
    <m/>
    <m/>
    <m/>
    <m/>
    <s v="A7. Definir y diseñar el proceso &quot;Administración Integral de riesgos&quot; en el cual se alinee el Sistema de Gestión de Riesgos y el Plan de Continuidad del Negocio, en el marco de la actualización de procesos bajo la metodología BPM"/>
    <s v="A.  Realizar mesas de trabajo con los expertos técnicos de las diferentes clases de la UAE DIAN, para definir la estructura general del proceso &quot;Administración Integral de Riesgos&quot; (A cargo de SP de la DGEA)._x0009__x0009__x000a_B. Elaborar propuesta de modelo de Alto Nivel del Proceso (A cargo de SP de la DGEA)._x0009__x0009__x000a_C. Revisar y Aprobar el modelo por parte del Líder del Proceso (A cargo de SP de la DGEA)."/>
    <s v="Modelo de alto nivel del proceso &quot;Administración Integral de Riesgos&quot;"/>
    <n v="1"/>
    <d v="2025-02-10T00:00:00"/>
    <d v="2025-12-31T00:00:00"/>
    <n v="46.285714285714285"/>
    <n v="0.4"/>
    <s v="DGA_x000a_Subdirección de Procesos _x000a_Dirección de Estrategica y de Analitica _x000a__x000a_"/>
    <n v="0.4"/>
    <x v="1"/>
  </r>
  <r>
    <x v="0"/>
    <x v="1"/>
    <m/>
    <m/>
    <m/>
    <m/>
    <s v="A8. Revisión, actualización de las Matrices de Riesgos de Gestión (operacionales) y de seguridad de la información, del proceso de cumplimiento de obligaciones aduaneras "/>
    <s v="A. Programar y realizar mesas de trabajo para análisis y revisión de las matrices de riesgos de gestión (operacionales) del Proceso COA (A cargo de la SP de la DGEA, Subdirecciones de la DGA y Oficina de Seguridad de la Información - OSI) _x0009__x0009__x000a_B. Identificación de matrices de riesgo a actualizar (A cargo de la SP de la DGEA, Subdirecciones de la DGA  y Oficina de Seguridad de la Información - OSI )._x0009__x0009__x000a_C. Mesas de trabajo de actualización entre las áreas involucradas (A cargo de la SP de la DGEA, Subdirecciones de la DGA y Oficina de Seguridad de la Información - OSI)._x0009__x0009__x000a_D. Revisión y aprobación por parte del líder del proceso (DGA y Subdirecciones DGA y Oficina de Seguridad de la Información - OS)_x0009__x0009__x000a_E. Publicación y socialización (A cargo de la SP de la DGEA y Subdirecciones DGA y Oficina de Seguridad de la Información - OS) _x0009_"/>
    <s v="Matrices de Riesgos de Proceso de Cumplimiento de Obligaciones Aduaneras COA  actualizadas"/>
    <n v="1"/>
    <d v="2025-02-10T00:00:00"/>
    <d v="2025-12-31T00:00:00"/>
    <n v="46.285714285714285"/>
    <n v="0"/>
    <s v="DGA_x000a_Dirección de Estrategica y de Analitica _x000a_Subdirección de Procesos _x000a__x000a__x000a_"/>
    <n v="0"/>
    <x v="1"/>
  </r>
  <r>
    <x v="0"/>
    <x v="1"/>
    <m/>
    <m/>
    <s v="H4. Ausencia de un análisis formal y documentado del Impacto del Negocio en el marco del desarrollo del Plan de Continuidad del Negocio de la DIAN, incumpliendo lo establecido en la cláusula 8 de la Norma Técnica ISO 22301:2019 , que define que es un “Proceso del análisis de actividades y el efecto que una interrupción del negocio podría tener sobre ellas relacionada con la operación”, se incumple además lo indicado en la Guía para Realizar el Análisis de Impacto de Negocios BIA elaborada por el Ministerio de Tecnologías de la Información y las Comunicaciones en el marco de la implementación de la Política de Gobierno Digital (Decreto 767 de 2022). Las áreas de la DIAN responsables de la construcción del Plan de Continuidad del Negocio son la Subdirección de Procesos dirigida por el Dr. Iván Mauricio Quintero Sosa y la Oficina de Seguridad de la Información liderada por el Ing. Hugo Alcides Pérez Pinilla.  "/>
    <m/>
    <s v="A9. Revisión ajuste y formalización del documento metodológico del Plan de Continuidad del Negocio de la UAE DIAN."/>
    <s v="A.  Revisar el documento a la luz de las metodologías de referencia (A cargo de OSI Y SP de la DGEA)._x0009__x0009__x000a_B. Realizar los ajustes pertinentes (A cargo de OSI Y SP de la DGEA)._x0009__x0009__x000a_C. Revisión y aprobación por parte del dueño del proceso (A cargo de OSI Y SP de la DGEA)._x0009__x000a_D. Publicación y socialización (A cargo de SP de la DGEA)._x0009__x0009_"/>
    <s v="Documento metodológico formalizado, en le marco de la esctructura actual de procesos, fortaleciendo el análisis de impacto en el negocio."/>
    <n v="1"/>
    <d v="2025-02-10T00:00:00"/>
    <d v="2025-12-31T00:00:00"/>
    <n v="46.285714285714285"/>
    <n v="0.25"/>
    <s v="DGA_x000a_Subdirección de Procesos _x000a_Dirección de Estrategica y de Analitica _x000a__x000a_"/>
    <n v="0.25"/>
    <x v="1"/>
  </r>
  <r>
    <x v="0"/>
    <x v="1"/>
    <m/>
    <m/>
    <m/>
    <m/>
    <s v="A10. Actualización del Análisis de Impacto de Necogio (BIA) de acuerdo con los ajustes realizados al documento metodológico "/>
    <s v="A. Actualizar el documento del análisis del Impacto de Negocio (Determinación criticidad, RPO y del RTO), realizando la Conciliación con la DGIT, del RPO y RTO, con la  validación de las estrategias definidas (A cargo de SP de la DGEA)._x0009__x0009__x000a_B. Revisión y aprobación del BIA por parte de los diferentes lideres de procesos involucrados (A cargo de OSI y SP de la DGEA)._x0009__x0009__x000a_C. Publicación y socialización (A cargo de SP de la DGEA)."/>
    <s v="Documento de Análisis de Impacto del Negocio BIA Actualizado "/>
    <n v="1"/>
    <d v="2025-02-10T00:00:00"/>
    <d v="2025-12-31T00:00:00"/>
    <n v="46.285714285714285"/>
    <n v="0.25"/>
    <s v="DGA_x000a_Subdirección de Procesos _x000a_Dirección de Estrategica y de Analitica _x000a__x000a_"/>
    <n v="0.25"/>
    <x v="1"/>
  </r>
  <r>
    <x v="0"/>
    <x v="1"/>
    <m/>
    <m/>
    <s v="H5. Falta de control en la gestión de accesos concedidos a los usuarios de los SIE SYGA SIGLO XXI - importaciones y Selectividad Aduanera LUCIA, en relación con las solicitudes de acceso por parte de la Oficina de seguridad de la información  a cargo del Ing. Hugo Alcides Pérez Pinilla, la Subdirección de Soluciones y Desarrollo a cargo de Martin Camilo Fonseca Trompa, y la Subdirección de Infraestructura Tecnológica y de Operaciones a cargo de Juan Carlos Vizcaíno Novoa, evidenciando 94 usuarios sin soporte de la solicitud en la herramienta de gestión de la mesa de servicio, en contravía de lo establecido en el procedimiento PR-IIT-0455 “Gestión de accesos” Versión 3 de fecha 11 de agosto de 2023 cuyo objetivo es: ”Controlar el acceso de usuarios a las plataformas tecnológicas, soluciones tecnológicas y/o redes de comunicaciones de la UAE DIAN, para preservar la disponibilidad, integridad y confidencialidad de la información de la Entidad.”, y que define en el numeral 6.2 Descripción de actividades en su actividad 1 Recibir solicitud de acceso..."/>
    <m/>
    <s v="A11. Revisar y comparar  las asignaciones  de roles registrados en la herramienta de la mesa de ayuda con el  listado de roles activos SigloXXI, con el fin de validar que efectivamente se esta cumpliendo lo establecido en el procedimiento PR-IIT-0455 “Gestión de accesos”  para la toma de decisiones. _x000a__x000a__x000a__x000a_"/>
    <s v="A. Programación de las diferentes mesas de trabajo con las áreas involucradas (A cargo de DGIT)._x000a_B. Comparación de reporte mesa de servicios y listado de roles activos DIAN Siglo XXI -Importaciones (A cargo de DGIT y SRCA de la DGA)._x0009__x0009__x000a_C. Generar el informe del área técnico (A cargo de DGIT)._x0009__x0009__x000a_D. Generar el informe del área funcional (A cargo de SRCA de la DGA)._x0009__x0009__x000a_E.  Generar el informe de análisis resultados (A cargo de DGIT)._x0009__x0009__x000a_Nota: Acompañamiento de la OSI_x0009_"/>
    <s v="Informe de resultados "/>
    <n v="1"/>
    <d v="2025-02-10T00:00:00"/>
    <d v="2025-08-31T00:00:00"/>
    <n v="28.857142857142858"/>
    <n v="0.7"/>
    <s v="DGA_x000a_Dirección de Gestión de Innnovación y Tecnología _x000a__x000a_Dirección de Géstión de Aduanas_x000a_Subdirección de Registro y Control Aduanero"/>
    <n v="0.7"/>
    <x v="1"/>
  </r>
  <r>
    <x v="0"/>
    <x v="1"/>
    <m/>
    <m/>
    <m/>
    <m/>
    <s v="A12. Revisar y comparar  las asignaciones  de roles registrados en la herramienta de la mesa de ayuda con el  listado de roles activos Selectividad Aduanera, con el fin de validar que efectivamente se esta cumpliendo lo establecido en el procedimiento PR-IIT-0455 “Gestión de accesos”  para la toma de decisiones. _x000a__x000a__x000a_"/>
    <s v="A. Programación de las diferentes mesas de trabajo con las áreas involucradas (A cargo de DGIT)._x000a_B. Comparación de reporte mesa de servicios y listado de roles activos Selectiva (A cargo de DGIT y Dirección de Gestión Estratégica y de Analítica)._x0009__x0009__x000a_C. Generar el informe del área técnico (Dirección de Gestión Estratégica y de Analítica)._x0009__x0009__x000a_D.  Generar el informe de análisis resultados (A cargo de DGIT)._x0009__x0009__x000a_Nota: Acompañamiento de la OSI_x0009_"/>
    <s v="Informe de resultados "/>
    <n v="1"/>
    <d v="2025-02-10T00:00:00"/>
    <d v="2025-08-31T00:00:00"/>
    <n v="28.857142857142858"/>
    <n v="1"/>
    <s v="DGA_x000a_Dirección de Gestión de Innnovación y Tecnología _x000a__x000a_Dirección de Gestión Estratégica y Analítica  "/>
    <n v="1"/>
    <x v="0"/>
  </r>
  <r>
    <x v="0"/>
    <x v="1"/>
    <m/>
    <m/>
    <m/>
    <m/>
    <s v="A13. Identificar cuentas de usuarios de Siglo XXI -Importaciones con mayores privilegios y definir acciones para el tratamiento y custodia de los mismos.  "/>
    <s v="A. Programación de las diferentes mesas de trabajo con las áreas involucradas ( A cargo de DGIT)._x000a_B. Generación y comparación de los reportes de roles de Siglo XXI -Importaciones (A cargo de OSI y SRCA de la DGA)._x0009__x0009__x000a_C. Generar el informe del área técnico (A cargo de DGIT)._x0009__x0009__x000a_D. Generar el informe del área funcional con el detalle de las cuentas de usuarios con roles no propios a su competencia  (A cargo de las Direcciones Seccionales y de las Subdirecciones con competencia aduanera )._x0009__x0009__x000a_E. Requerir y consolidar los informes generados por las Direcciones Seccionales y las Subdirecciones con competencia aduanera (a cargo de SRCA de la DGA) _x0009__x0009__x000a_F.  Generar el informe de análisis resultados (A cargo de DGIT)._x0009__x0009_"/>
    <s v="Generar Informe de resultados_x000a_"/>
    <n v="1"/>
    <d v="2024-02-10T00:00:00"/>
    <d v="2025-08-31T00:00:00"/>
    <n v="81.142857142857139"/>
    <n v="0.7"/>
    <s v="DGA_x000a_Dirección de Gestión de  Innnovación y Tecnología - DGIT_x000a_"/>
    <n v="0.7"/>
    <x v="1"/>
  </r>
  <r>
    <x v="0"/>
    <x v="1"/>
    <m/>
    <m/>
    <m/>
    <m/>
    <s v="A14. Identificar cuentas de usuarios de Selectividad Aduanera Lucia con mayores privilegios y definir acciones para el tratamiento y custodia de los mismos.  "/>
    <s v="A. Programación de las diferentes mesas de trabajo con las áreas involucradas (A cargo de DGIT)._x000a_B. Generación y comparación de los reportes de roles de Selectividad Aduanera (A cargo de DGIT y Dirección de Gestión Estratégica y de Analítica)._x0009__x0009__x000a_C. Generar el informe del área técnico (A cargo de Dirección de Gestión Estratégica y de Analítica)._x000a_D.  Generar el informe de análisis resultados (A cargo de DGIT )."/>
    <s v="Informe de resultados_x000a_"/>
    <n v="1"/>
    <d v="2024-02-10T00:00:00"/>
    <d v="2025-08-31T00:00:00"/>
    <n v="81.142857142857139"/>
    <n v="0.7"/>
    <s v="DGA_x000a_Dirección de Gestión de Innnovación y Tecnología - DGIT_x000a__x000a_Dirección de Gestión Estratégica y de Analítica_x000a__x000a_"/>
    <n v="0.7"/>
    <x v="1"/>
  </r>
  <r>
    <x v="0"/>
    <x v="1"/>
    <m/>
    <m/>
    <m/>
    <m/>
    <s v="A15. Identificar cuentas de usuarios de Bases de datos de SQL y ORACLE con mayores privilegios y definir acciones para el tratamiento y custodia de los mismos.  "/>
    <s v="A. Programación de las diferentes mesas de trabajo con las áreas involucradas (A cargo de DGIT)._x000a_B. Generación de los reportes de roles Bases de datos de SQL y ORACLE (A cargo de DGIT)._x0009__x000a_C. Generar el informe de análisis resultados (A cargo de DGIT)._x0009_"/>
    <s v="Informe de resultados_x000a_"/>
    <n v="1"/>
    <d v="2024-02-10T00:00:00"/>
    <d v="2025-08-31T00:00:00"/>
    <n v="81.142857142857139"/>
    <n v="0.2"/>
    <s v="DGA_x000a_Dirección de Gestión de Innnovación y Tecnología _x000a__x000a_Dirección de Géstión de Aduanas"/>
    <n v="0.2"/>
    <x v="1"/>
  </r>
  <r>
    <x v="0"/>
    <x v="1"/>
    <m/>
    <m/>
    <m/>
    <m/>
    <s v="A16. Revisar y actualizar  los logs de auditoria  Siglo XXI -Importaciones  con el fin de incluir campos adicionales que permitan identificar las transacciones  anómalas realizadas en el sistema _x000a_"/>
    <s v="&quot;A. Programación de las diferentes mesas de trabajo con las áreas involucradas (A cargo de DGIT)._x000a_B. Análisis Funcional Siglo XXI -Importaciones (A cargo de las Subdirecciones de la DGA)._x0009__x000a_C. Análisis Técnico y Diseño Siglo XXI -Importaciones (A cargo de DGIT)._x0009__x0009__x000a_D.  Pruebas técnicas y funcionales Siglo XXI -Importaciones (A cargo de DGITV y Subdirecciones de la DGA)._x0009__x0009__x000a_E.  Puesta en producción Siglo XXI -Importaciones (A cargo de la DGA)._x0009_"/>
    <s v="Puesta en producción de los ajustes de los logs:_x000a_a.  (01) Un  formato de Aceptación de Pruebas funcionales y salida a producción - FT-IIT-1851._x000a_b. (01) Un formato información de versión             FT-IIT-2180_x000a_c. (01) Un Acta de comité de gestión de Cambios Puesta en producción de los ajustes de los logs_x000a_"/>
    <n v="3"/>
    <d v="2025-03-01T00:00:00"/>
    <d v="2025-12-31T00:00:00"/>
    <n v="43.571428571428569"/>
    <n v="0.1"/>
    <s v="DGA_x000a_Dirección de Gestión de Innnovación y Tecnología - DGIT_x000a__x000a_Dirección de Gestión Estratégica y de Analítica_x000a__x000a_"/>
    <n v="0.1"/>
    <x v="1"/>
  </r>
  <r>
    <x v="0"/>
    <x v="1"/>
    <m/>
    <m/>
    <m/>
    <m/>
    <s v="A17. Revisar y actualizar  los logs de auditoria Selectividad Aduanera, con el fin de incluir campos adicionales que permitan identificar las transacciones  anómalas realizadas en el sistema _x000a_"/>
    <s v="A. Análisis Funcional Selectividad (A cargo de DGIT)._x0009__x0009__x000a_B. Análisis Técnico y Diseño Selectividad (A cargo de DGIT)._x0009__x0009__x000a_C. Pruebas técnicas y funcionales    Selectividad (A cargo de DGIT)._x0009__x0009__x000a_D.  Puesta en producción Selectividad (A cargo de DGIT)._x0009_"/>
    <s v="Puesta en producción de los ajustes de los logs:_x000a_a.  (01) Un  formato de Aceptación de Pruebas funcionales y salida a producción - FT-IIT-1851._x000a_b. (01) Un formato información de versión             FT-IIT-2180_x000a_c. (01) Un Acta de comité de gestión de Cambios Puesta en producción de los ajustes de los logs_x000a_"/>
    <n v="3"/>
    <d v="2025-03-01T00:00:00"/>
    <d v="2025-12-31T00:00:00"/>
    <n v="43.571428571428569"/>
    <n v="0.1"/>
    <s v="DGA_x000a_Dirección de Gestión de Innnovación y Tecnología - DGIT_x000a__x000a_Dirección de Gestión Estratégica y de Analítica_x000a__x000a_"/>
    <n v="0.1"/>
    <x v="1"/>
  </r>
  <r>
    <x v="0"/>
    <x v="1"/>
    <m/>
    <m/>
    <m/>
    <m/>
    <s v="A18. Diseñar un protocolo para la custodia e intercambio de credenciales de los usuarios genericos  de las herramientas tecnológicas incluyendo los usuarios de datos "/>
    <s v="A. Caracterización del protocolo: Identificar procesos y necesidades actuales (A cargo de DGIT)._x0009__x000a_B. Definición de actividades y responsables: Asignar tareas y roles clave (A cargo de DGIT)._x0009__x000a_C. Socialización del procedimiento: Comunicarlo a los usuarios involucrados (A cargo de DGIT)._x0009__x000a_D. Publicación en el Sistema de Gestión de Calidad: Formalizar y documentar el procedimiento (A cargo de DGIT)._x0009__x0009_"/>
    <s v="Protocolo publicado en el listado maestro de documentos"/>
    <n v="1"/>
    <d v="2025-02-10T00:00:00"/>
    <d v="2025-06-30T00:00:00"/>
    <n v="20"/>
    <n v="1"/>
    <s v="DGA_x000a_Dirección de Gestión de Innnovación y Tecnología - DGIT"/>
    <n v="1"/>
    <x v="0"/>
  </r>
  <r>
    <x v="0"/>
    <x v="1"/>
    <m/>
    <m/>
    <s v="H6. Falta de consistencia  entre la información preparada y entregada por la DIAN, relacionada con la creación de usuarios, así como la imprecisión  de los datos, frente a la información observada en el SIE SYGA SIGLO XXI - Importaciones en archivos entregados como “ROLES_ACTIVOS_SIGLOXXI_ITRC.xlsx”, “ROLES_INACTIVOS_SIGLOXXI_ITRC.xlsx”, perfiles permitidos y delegados de cuenta de las Veintinueve (29) direcciones seccionales, contradiciendo los principios del Plan nacional de infraestructura del dato "/>
    <m/>
    <s v="A19. Elaborar  un protocolo para solicitar, extraer y verificar la información que va a ser entregada a los entes de control "/>
    <s v="A. Programación de las diferentes mesas de trabajo con las áreas involucradas (A cargo de DGIT)._x000a_B. Análisis Funcional (A cargo de las Subdirecciones de la DGA)._x0009__x0009__x000a_C. Análisis Técnico (A cargo de DGIT)._x000a_D. Elaborar el protocolo para entrega de información a entes externos (A cargo de DGIT)._x0009__x000a_E. Publicar el protocolo para la extracción estándar de la información (A cargo de DGIT)._x0009_"/>
    <s v="Protocolo publicado en el listado maestro de documentos"/>
    <n v="1"/>
    <d v="2025-02-15T00:00:00"/>
    <d v="2025-06-30T00:00:00"/>
    <n v="19.285714285714285"/>
    <n v="1"/>
    <s v="DGA_x000a_Dirección de Gestión de Innnovación y Tecnología - DGIT"/>
    <n v="1"/>
    <x v="0"/>
  </r>
  <r>
    <x v="0"/>
    <x v="1"/>
    <m/>
    <m/>
    <m/>
    <m/>
    <s v="A20. Socializar el procedimiento  PR-PEC-0347 Atención de Asuntos Entes de Control Externo con el fin de  fortalecer conocimientos a los usuarios funcionales  y técnicos que preparan la información solicitada por entes de contro"/>
    <s v="A. Programar las jornadas de socialización (A cargo de DGIT y DGA)._x0009__x0009__x000a_B. Realizar las jornadas de Socialización con los usuarios técnicos (A cargo de DGIT)._x0009__x0009__x000a_C. Realizar las jornadas de Socialización con los usuarios funcionales (A cargo de DGA)._x0009_"/>
    <s v="Lista de asistencia"/>
    <n v="2"/>
    <d v="2025-02-15T00:00:00"/>
    <d v="2025-04-30T00:00:00"/>
    <n v="10.571428571428571"/>
    <n v="1"/>
    <s v="DGA_x000a_Dirección de Gestión de Innnovación y Tecnología - DGIT"/>
    <n v="1"/>
    <x v="0"/>
  </r>
  <r>
    <x v="0"/>
    <x v="1"/>
    <m/>
    <m/>
    <m/>
    <m/>
    <s v="A21. Socializar  y sensabilizar el protocolo para la entregada de información a los entes de control "/>
    <s v="A. Programar las jornadas de socialización (A cargo de DGIT y DGA)._x0009__x0009__x000a_B. Realizar las jornadas de Socialización con los usuarios técnicos (A cargo de DGIT)._x0009__x0009__x000a_C. Realizar las jornadas de Socialización con los usuarios funcionales (A cargo de DGIT)._x0009_"/>
    <s v="Lista de asistencia"/>
    <n v="2"/>
    <d v="2025-07-01T00:00:00"/>
    <d v="2025-07-31T00:00:00"/>
    <n v="4.2857142857142856"/>
    <n v="0"/>
    <s v="DGA_x000a_Dirección de Gestión de Innnovación y Tecnología - DGIT"/>
    <n v="0"/>
    <x v="1"/>
  </r>
  <r>
    <x v="0"/>
    <x v="1"/>
    <m/>
    <m/>
    <s v="H7. Pérdida de la integridad  en la información que migra al SIE Selectividad Aduanera LUCIA de la DIAN al momento de solicitar el levante por parte del importador, en razón a la falta de monitoreo, generación de alertas y seguimiento a las políticas de seguridad de la información por parte de la Subdirección de Infraestructura Tecnológica y de Operaciones, en cabeza de Juan Carlos Vizcaíno Novoa y la Oficina de Seguridad de la Información liderada por el Ing. Hugo Alcides Pérez Pinilla, en contravía del “Manual de políticas y lineamientos de seguridad de la información MN-IIT-0072” versión 5 año 2023 en su capítulo “5.4.16 Actividades de seguimiento”, “D.  Lineamientos”"/>
    <m/>
    <s v="A22. Refinar el análisis y documentar los casos para ajustar las herramientas que monitorean las bases de datos de Selectividad (RADAR) y SUMMA de LUCIA."/>
    <s v="A. Programar de las diferentes mesas de trabajo con las áreas involucrada (A cargo de OSI)._x0009__x000a_B. Actualización o creación de casos de uso (A cargo de OSI, la SOA de la DGA y Dirección de Estratégica y de Analítica )_x0009__x0009__x000a_C. Actualización de la herramienta de monitoreo (A cargo de la OSI)."/>
    <s v="Acta de definición casos de uso "/>
    <n v="1"/>
    <d v="2025-02-10T00:00:00"/>
    <d v="2025-07-31T00:00:00"/>
    <n v="24.428571428571427"/>
    <n v="0.65"/>
    <s v="DGA_x000a_Oficina de Seguridad de la Información _x000a__x000a_Dirección de Gestion de Aduanas _x000a_Subdirección de Operación Aduanera_x000a__x000a_Dirección de Gestión Estratégica y de Analítica"/>
    <n v="0.65"/>
    <x v="1"/>
  </r>
  <r>
    <x v="0"/>
    <x v="1"/>
    <m/>
    <m/>
    <m/>
    <m/>
    <s v="A23. Poner en funcionamiento la  herramienta de monitoreo GUARDIUM de IBM "/>
    <s v="A. Puesta en funcionamiento de la herramienta de monitoreo (A cargo de la OSI)._x0009__x0009__x000a_B. Entrega del Informe puesta en funcionamiento a las partes interesadas (A cargo de la OSI)._x000a_A. Puesta en funcionamiento de la herramienta de monitoreo (A cargo de la OSI)._x000a_B. Entrega del Informe puesta en funcionamiento a las partes interesadas (A cargo de la OSI)."/>
    <s v="Informe puesta en funcionamiento "/>
    <n v="1"/>
    <d v="2025-08-01T00:00:00"/>
    <d v="2025-09-30T00:00:00"/>
    <n v="8.5714285714285712"/>
    <n v="0.9"/>
    <s v="DGA_x000a_Oficina de Seguridad de la Información - OSI_x000a__x000a_Dirección de Gestión Estratégica y de Analítica_x000a__x000a__x000a_"/>
    <n v="0.9"/>
    <x v="1"/>
  </r>
  <r>
    <x v="0"/>
    <x v="1"/>
    <m/>
    <m/>
    <m/>
    <m/>
    <s v="A24. Monitorear   las bases de datos de Selectividad (RADAR) y SUMMA de LUCIA, para detectar cambios no permitidos o no realizados por el flujo de desaduanamiento"/>
    <s v="A. Entrega de un informe bimestral a las áreas involucradas para la toma de decisiones y/o alertas inmediatas en caso de detección de una desviación. (a cargo de DGA-SOA)_x000a_B. Entrega de un informe bimestral a las áreas involucradas para la toma de decisiones y/o alertas inmediatas en caso de detección de una desviación. (a cargo de la Dirección de Gestión de Estratégica y de Analítica )"/>
    <s v="Informe de análisis y/o alertas inmediatas"/>
    <n v="2"/>
    <d v="2025-10-01T00:00:00"/>
    <d v="2026-01-31T00:00:00"/>
    <n v="17.428571428571427"/>
    <n v="0.1"/>
    <s v="DGA_x000a_Oficina de Seguridad de la Información - OSI"/>
    <n v="0.1"/>
    <x v="1"/>
  </r>
  <r>
    <x v="0"/>
    <x v="1"/>
    <m/>
    <m/>
    <m/>
    <m/>
    <s v="A25.Implementar nuevos controles para garantizar la integridad de los datos de las DIM, entre el repositorio primario o fuente primaria de los datos y los demás repositorios a donde se migra la información de las DIM."/>
    <s v="A. Cambio del procedimiento de generación del XML de las declaraciones de importación (A cargo de la OSI y Dirección de Innovación y Tecnología)._x0009__x0009__x000a_B. Implementación de un proceso de verificación de la integridad de los datos del XML (A cargo de la OSI y Dirección de Innovación y Tecnología)._x0009_"/>
    <s v="Puesta en producción de acuerdo al proced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3"/>
    <d v="2025-02-10T00:00:00"/>
    <d v="2026-06-30T00:00:00"/>
    <n v="72.142857142857139"/>
    <n v="0.1"/>
    <s v="DGA_x000a_Oficina de Seguridad de la Información - OSI_x000a__x000a_Dirección de Innovación y Técnologia "/>
    <n v="0.1"/>
    <x v="1"/>
  </r>
  <r>
    <x v="0"/>
    <x v="1"/>
    <m/>
    <m/>
    <m/>
    <m/>
    <s v="A26. Validar la información de las DIM, con muestras selectivas de la información, de manera coordinada por las diferentes áreas “propietarias de los datos”, con el apoyo de consultas parametrizadas. "/>
    <s v="A. Programar de las diferentes mesas de trabajo con las áreas involucrada (A cargo de DGIT)._x0009__x000a_B. Definir los tipos y períodos de monitoreo de los datos de producción de las declaraciones de importación (A cargo de DGIT y Subdirección de Operación Aduanera de la DGA, Dirección de Gestión Estratégica y de Analítica)._x0009__x0009__x000a_C. Construcción de consultas parametrizadas de acuerdo con lo definido en el punto B (A cargo de DGIT)._x0009__x0009__x0009__x000a_D. Solicitar a la Subdirección de Procesamiento de Datos de la DGIT las declaraciones de importación de acuerdo a lo definido en el punto B (A cargo de la Subdirección de Operación Aduanera de la DGA y Dirección de Gestión Estratégica y de Analítica)._x0009__x0009__x000a_E. Validar la información de las declaraciones de importación de acuerdo a lo definido en el punto B (A cargo de DGIT y Subdirección de Operación Aduanera de la DGA y Dirección de Gestión Estratégica y de Analítica)._x000a__x000a_Nota: Acompañamiento de la OSI_x0009__x0009__x000a_"/>
    <s v="Reportes mensuales"/>
    <n v="11"/>
    <d v="2025-02-10T00:00:00"/>
    <d v="2025-12-31T00:00:00"/>
    <n v="46.285714285714285"/>
    <n v="0.15"/>
    <s v="DGA_x000a_Dirección de Gestión de Innovación y Tecnología - DGIT_x000a__x000a_Dirección de Gestión Estratégica y de Analítica- DGEA_x000a__x000a_Oficina de la Seguridada de la Información- OSI "/>
    <n v="0.15"/>
    <x v="1"/>
  </r>
  <r>
    <x v="0"/>
    <x v="1"/>
    <m/>
    <m/>
    <m/>
    <m/>
    <s v="A27. Presentar ante el Comité de Selectividad  Aduanera, la propuesta de implementación de reglas antidumping para su aprobación e implementación en el Sistema de Selectividad Aduanera."/>
    <s v="A. Elaboración de Informe de reglas propuestas antidumping ante el Comité de Selectividad con el porcentaje estimado de cobertura (A cargo de SARP de la DGEA)._x0009__x0009__x000a_B. Realización de la sesión del Comité de Selectividad (A cargo de SARP de la DGEA)."/>
    <s v="Propuesta de implementación de reglas  antidumping ante el Comité de Selectividad con el porcentaje estimado de cobertura."/>
    <n v="1"/>
    <d v="2025-02-10T00:00:00"/>
    <d v="2025-07-31T00:00:00"/>
    <n v="24.428571428571427"/>
    <n v="0.5"/>
    <s v="DGA_x000a_Subdirección de Análisis de Riesgos y programas - SARP _x000a_ Dirección de Gestión Estratégica y de Analítica- DGEASARP _x000a_"/>
    <n v="0.5"/>
    <x v="1"/>
  </r>
  <r>
    <x v="0"/>
    <x v="1"/>
    <m/>
    <m/>
    <s v="H8. Pérdida de la integridad  de la información de las tablas, “B2_LEV_DECALARACIONES_IMPO” y “B2_LEV_ITEMS_DECLARACION_IMPO” del SIE SYGA SIGLO XXI - Importaciones, relacionadas con las declaraciones de importación finales, las cuales presentan un comportamiento sistemático de modificaciones en los campos de los NIT del importador, NIT del declarante, subpartidas, cantidad y peso levantados, realizado por el usuario genérico  de base de datos USERDES, información que migra al SIE Selectividad Aduanera LUCIA al momento de solicitar el levante por parte del importador."/>
    <m/>
    <s v="A22. Refinar el análisis y documentar los casos para ajustar las herramientas que monitorean las bases de datos de Selectividad (RADAR) y SUMMA de LUCIA."/>
    <s v="A. Programar de las diferentes mesas de trabajo con las áreas involucrada (A cargo de OSI)._x0009__x000a_B. Actualización o creación de casos de uso (A cargo de OSI, la SOA de la DGA y Dirección de Estratégica y de Analítica)_x0009__x0009__x000a_C. Actualización de la herramienta de monitoreo (A cargo de la OSI)._x0009__x000a_A. Puesta en funcionamiento de la herramienta de monitoreo (A cargo de la OSI)._x0009__x0009__x000a_B. Entrega del Informe puesta en funcionamiento a las partes interesadas (A cargo de la OSI)."/>
    <s v="Acta de definición casos de uso "/>
    <n v="1"/>
    <d v="2025-02-10T00:00:00"/>
    <d v="2025-07-31T00:00:00"/>
    <n v="24.428571428571427"/>
    <n v="0.65"/>
    <s v="DGA_x000a_Oficina de Seguridad de la Información _x000a__x000a_Dirección de Gestion de Aduanas -SOA_x000a__x000a_Dirección de Gestión Estratégica y de Analítica_x000a_"/>
    <n v="0.65"/>
    <x v="1"/>
  </r>
  <r>
    <x v="0"/>
    <x v="1"/>
    <m/>
    <m/>
    <m/>
    <m/>
    <s v="A23. Poner en funcionamiento la  herramienta de monitoreo GUARDIUM de IBM "/>
    <s v="A. Puesta en funcionamiento de la herramienta de monitoreo (A cargo de la OSI)._x000a_B. Entrega del Informe puesta en funcionamiento a las partes interesadas (A cargo de la OSI)."/>
    <s v="Informe puesta en funcionamiento "/>
    <n v="1"/>
    <d v="2025-08-01T00:00:00"/>
    <d v="2025-09-30T00:00:00"/>
    <n v="8.5714285714285712"/>
    <n v="0.9"/>
    <s v="DGA_x000a_Oficina de Seguridad de la Información - OSI_x000a__x000a_Dirección de Gestión Estratégica y de Analítica_x000a__x000a__x000a_"/>
    <n v="0.9"/>
    <x v="1"/>
  </r>
  <r>
    <x v="0"/>
    <x v="1"/>
    <m/>
    <m/>
    <m/>
    <m/>
    <s v="A24. Monitorear   las bases de datos de Selectividad (RADAR) y SUMMA de LUCIA, para detectar cambios no permitidos o no realizados por el flujo de desaduanamiento"/>
    <s v="A. Entrega de un informe bimestral a las áreas involucradas para la toma de decisiones y/o alertas inmediatas en caso de detección de una desviación. (a cargo de DGA-SOA)_x000a_B. Entrega de un informe bimestral a las áreas involucradas para la toma de decisiones y/o alertas inmediatas en caso de detección de una desviación. (a cargo de la Dirección de Gestión Analítica )"/>
    <s v="Informe de análisis y/o alertas inmediatas"/>
    <n v="2"/>
    <d v="2025-10-01T00:00:00"/>
    <d v="2026-01-31T00:00:00"/>
    <n v="17.428571428571427"/>
    <n v="0.1"/>
    <s v="DGA_x000a_Oficina de Seguridad de la Información - OSI_x000a_"/>
    <n v="0.1"/>
    <x v="1"/>
  </r>
  <r>
    <x v="0"/>
    <x v="1"/>
    <m/>
    <m/>
    <m/>
    <m/>
    <s v="A25. Implementar nuevos controles para garantizar la integridad de los datos de las DIM, entre el repositorio primario o fuente primaria de los datos y los demás repositorios a donde se migra la información de las DIM."/>
    <s v="A. Cambio del procedimiento de generación del XML de las declaraciones de importación (A cargo de la OSI)._x0009__x0009__x000a_B. Implementación de un proceso de verificación de la integridad de los datos del XML (A cargo de la OSI)._x0009__x0009_"/>
    <s v="Puesta en producción de acuerdo al proced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3"/>
    <d v="2025-02-10T00:00:00"/>
    <d v="2026-06-30T00:00:00"/>
    <n v="72.142857142857139"/>
    <n v="0.1"/>
    <s v="DGA_x000a_Oficina de Seguridad de la Información - OSI_x000a_Dirección de Innovación y Técnologia "/>
    <n v="0.1"/>
    <x v="1"/>
  </r>
  <r>
    <x v="0"/>
    <x v="1"/>
    <m/>
    <m/>
    <m/>
    <m/>
    <s v="A26. Validar la información de las DIM, con muestras selectivas de la información, de manera coordinada por las diferentes áreas “propietarias de los datos”, con el apoyo de consultas parametrizadas. "/>
    <s v="A. Programar de las diferentes mesas de trabajo con las áreas involucrada (A cargo de DGIT)._x0009__x000a_B. Definir los tipos y períodos de monitoreo de los datos de producción de las declaraciones de importación (A cargo de DGIT y Subdirección de Operación Aduanera de la DGA, Dirección de Gestión Estratégica y de Analítica)._x0009__x0009__x000a_C. Construcción de consultas parametrizadas de acuerdo con lo definido en el punto B (A cargo de DGIT)._x0009__x0009__x0009__x000a_D. Solicitar a la Subdirección de Procesamiento de Datos de la DGIT las declaraciones de importación de acuerdo a lo definido en el punto B (A cargo de la Subdirección de Operación Aduanera de la DGA y Dirección de Gestión Estratégica y de Analítica)._x0009__x0009__x000a_E. Validar la información de las declaraciones de importación de acuerdo a lo definido en el punto B (A cargo de DGIT y Subdirección de Operación Aduanera de la DGA y Dirección de Gestión Estratégica y de Analítica)._x000a_Nota: Acompañamiento de la OSI&quot;_x0009__x0009_"/>
    <s v="Reportes mensuales"/>
    <n v="11"/>
    <d v="2025-02-10T00:00:00"/>
    <d v="2025-12-31T00:00:00"/>
    <n v="46.285714285714285"/>
    <n v="0.15"/>
    <s v="DGA_x000a_Dirección de Gestión de Innovación y Tecnología - DGIT_x000a__x000a_Dirección de Gestión Estratégica y de Analítica- DGEA_x000a__x000a_Oficina de la Seguridada de la Información- OSI "/>
    <n v="0.15"/>
    <x v="1"/>
  </r>
  <r>
    <x v="0"/>
    <x v="1"/>
    <m/>
    <m/>
    <m/>
    <m/>
    <s v="A28. Revisar, aprobar y publicar el procedimiento para la gestión de incidentes de seguridad de la información, de tal forma que quede alineado con el procedimiento PR-ITT-0458 &quot;Gestión de Incidentes&quot;."/>
    <s v="A. Revisión y actualización (A cargo de OSI)._x0009__x0009__x000a_B. Publicación y divulgación del Procedimiento PR-ITT-0458 &quot;Gestión de incidentes&quot; (A cargo de SP de la DGEA)._x0009__x0009__x000a_C. Socialización del procedimiento (A cargo de OSI y SP de la DGEA)._x0009_"/>
    <s v="Procedimiento PR-ITT-0458 &quot;Gestión de Incidentes&quot; publicado "/>
    <n v="1"/>
    <d v="2025-02-10T00:00:00"/>
    <d v="2025-07-30T00:00:00"/>
    <n v="24.285714285714285"/>
    <n v="1"/>
    <s v="DGA_x000a_Oficina de Seguridad de la Información - OSI_x000a_"/>
    <n v="1"/>
    <x v="0"/>
  </r>
  <r>
    <x v="0"/>
    <x v="1"/>
    <m/>
    <m/>
    <m/>
    <m/>
    <s v="A29. Realizar mesas de trabajo periódicas con el fin de dar a conocer los lineamientos  establecidos para el reporte de incidentes de seguridad. "/>
    <s v="A. Programar las mesas de trabajo (A cargo de OSI, DGA-SOA, DGIT y DGEA)._x0009__x0009__x000a_B. Ejecución de las mesas de trabajo (A cargo de OSI, DGA-SOA, DGIT y DGEA)."/>
    <s v="Memorias de las reuniones - 5 mensuales"/>
    <n v="5"/>
    <d v="2025-08-01T00:00:00"/>
    <d v="2025-12-30T00:00:00"/>
    <n v="21.571428571428573"/>
    <n v="0"/>
    <s v="DGA_x000a_Oficina de Seguridad de la Información - OSI_x000a_"/>
    <n v="0"/>
    <x v="1"/>
  </r>
  <r>
    <x v="0"/>
    <x v="1"/>
    <m/>
    <m/>
    <s v="H9. Falta de gestión del gobierno de identidades (roles y responsabilidades) y monitoreo a las directrices relacionadas con el control y asignación de permisos para el acceso a los sistemas de información de la entidad, por parte de la Oficina de seguridad de la información  a cargo del Ing. Hugo Alcides Pérez Pinilla, la Subdirección de Soluciones y Desarrollo a cargo del Ing. Martin Camilo Fonseca Trompa y la Dirección de Gestión de Innovación y tecnología  de la DIAN a cargo del Ing. Julián David Medina Herrera, que permitió la alteración de la información registrada en las tablas de las declaraciones importación finales “B2_LEV_DECALARACIONES_IMPO” y “B2_LEV_ITEMS_DECLARACION_IMPO” del SIE SYGA SIGLO XXI - Importaciones, por parte de un usuario de base de datos genérico denominado USERDES. Dicha información migró al SIE Selectividad Aduanera LUCIA, en donde fue procesada la información alterada, dando como resultado levantes automáticos en un 96.77% de las declaraciones analizadas, en contravía de lo establecido en el Procedimiento PR-ITT-0455 “Gestión de Accesos” capítulo 3. Condiciones Generales"/>
    <m/>
    <s v="A30. Restricción y seguimiento de las acciones realizadas por el Usuario Userdes_x000a_"/>
    <s v="1. Asegurar conexión de USERDES solo desde SYGA - (A cargo de DGIR)_x0009__x000a_2. Monitoreo de las acciones de usuarios desde BD (Seguimiento LOGS SYGA)  (A cargo de OSI-DGIT)_x0009__x000a_3. Monitoreo de las acciones de usuarios desde GARDIUM (A cargo de OSI-DGIT)_x0009__x0009__x000a_4. Revisar y ajustar documentación relacionada con - Accesos seguros a servidores SYGA - (A cargo de DGIT)_x0009_"/>
    <s v="Informe de restricciones - DGIT_x000a_Informe de monitoreo- OSI_x000a_Documento de Accesos seguros a Servidores SYGA - DGIT"/>
    <n v="3"/>
    <d v="2025-03-01T00:00:00"/>
    <d v="2025-05-31T00:00:00"/>
    <n v="13"/>
    <n v="1"/>
    <s v="DGA_x000a_Dirección de Gestión de Innovación y Tecnología _x000a__x000a_Oficina de Seguridad de la Información - OSI"/>
    <n v="1"/>
    <x v="0"/>
  </r>
  <r>
    <x v="0"/>
    <x v="1"/>
    <m/>
    <m/>
    <m/>
    <m/>
    <s v="A31. Continuar con las mesas de trabajo de seguridad que se realizan con la Dirección de Innovación y Tecnología y la Oficina de Seguridad de la Información - OSI para definir la custodia del usuario &quot;USERDES&quot;. "/>
    <s v="Programación y ejecución de las mesas de trabajo._x000a_Se definiran las políticas y acciones pertinentes para definir el responsable o CUSTODIO de la administración de clave USERDES, en esta acción no se definiran acciones que realice la clave USERDES, pues esta clave genérica es la de acceso a las bases de datos desde la aplicación SYGA y las acciones que se hacen sobre las BD respectivas las define la aplicación a través de los ROLES asignados a los usuarios de la misma (A cargo de OSI )."/>
    <s v="Ayuda de memoria y evidencias de acciones frente a los temas tratados "/>
    <n v="2"/>
    <d v="2025-02-10T00:00:00"/>
    <d v="2025-03-30T00:00:00"/>
    <n v="6.8571428571428568"/>
    <n v="1"/>
    <s v="DGA_x000a_Oficina de Seguridad de la Información - OSI"/>
    <n v="1"/>
    <x v="0"/>
  </r>
  <r>
    <x v="0"/>
    <x v="1"/>
    <m/>
    <m/>
    <m/>
    <m/>
    <s v="A32. Entregar el usuario &quot;USERDES&quot; para su custodia con el fin de que los administradores de base de datos no puedan acceder a las credenciales del mismo.  "/>
    <s v="Definición de la entrega del usuario (A cargo de OSI)._x000a_Documento de entrega (A cargo de OSI)._x0009_"/>
    <s v="Documento de entrega del usuario &quot;USERDES&quot;."/>
    <n v="1"/>
    <d v="2025-04-01T00:00:00"/>
    <d v="2025-04-30T00:00:00"/>
    <n v="4.1428571428571432"/>
    <n v="1"/>
    <s v="DGA_x000a_Oficina de Seguridad de la Información - OSI"/>
    <n v="1"/>
    <x v="0"/>
  </r>
  <r>
    <x v="0"/>
    <x v="1"/>
    <m/>
    <m/>
    <m/>
    <m/>
    <s v="A33. Implementar un nuevo proceso de creación de la clave del usuario USERDES para que esta no sea conocida por los mismos CUSTODIOS sino que se genere atraves de un procedimiento automatizado, similar al utilizado en los ambientes para las SIES sobre MUISCA."/>
    <s v="Análisis, desarrollo, pruebas, implementación y documentación del nuevo procedimiento ( A cargo de OSI ).  "/>
    <s v="Documento con la especificación funcional y técnica del nuevo procedimiento de generación de clave _x000a_Implementación del nuevo procedimiento en los ambientes de producción "/>
    <n v="2"/>
    <d v="2025-05-01T00:00:00"/>
    <d v="2025-07-15T00:00:00"/>
    <n v="10.714285714285714"/>
    <n v="0.30380000000000001"/>
    <s v="DGA_x000a_Oficina de Seguridad de la Información - OSI"/>
    <n v="0.30380000000000001"/>
    <x v="1"/>
  </r>
  <r>
    <x v="0"/>
    <x v="1"/>
    <m/>
    <m/>
    <s v="H10. Falta de monitoreo de las modificaciones identificadas en la herramienta GUARDIUM  realizadas por el usuario de base de datos USERDES en las tablas “B2_LEV_DECALARACIONES_IMPO” y “B2_LEV_ITEMS_DECLARACION_IMPO” del SIE SYGA SIGLO XXI - Importaciones desde marzo a diciembre de 2023, justificado por la oficina de seguridad de la información (OSI) a cargo del Ing. Hugo Alcides Pérez Pinilla,  en la ausencia de soporte por parte del proveedor y la cancelación de los Proyectos estratégicos de transformación digital, entre estos, la Plataforma Digital de Integración de Servicios (PDIS), en contravía de lo establecido en el “Manual de políticas y lineamientos de seguridad de la información MN-IIT-0072” versión 5 año 2023 en sus capítulos"/>
    <m/>
    <s v="A34. Actualizar la herramienta a la última versión liberada y soportada por el fabricante "/>
    <s v="A. Realización del informe  de la actualización de la herramienta (A cargo de la OSI)."/>
    <s v="Informe de actualización de la herramienta "/>
    <n v="1"/>
    <d v="2025-10-01T00:00:00"/>
    <d v="2026-01-31T00:00:00"/>
    <n v="17.428571428571427"/>
    <n v="0.5"/>
    <s v="DGA_x000a_Oficina de Seguridad de la Información - OSI"/>
    <n v="0.5"/>
    <x v="1"/>
  </r>
  <r>
    <x v="0"/>
    <x v="1"/>
    <s v="170700-29-2024-02-09_x000a__x000a_Importación de vehículos DS de Santa Marta"/>
    <s v="RG1_x000a__x000a_RFC1"/>
    <s v="H1. Incumplimiento de los inspectores aduaneros y del perfilamiento de riesgos de la DIAN, respecto al control de los cupos establecidos para acceder a la franquicia o rebaja de los derechos de aduana para la importación de vehículos por parte de diplomáticos colombianos, dejando de pagar los tributos aduaneros exigibles por un valor de $37.165.988.513 en el periodo del 1 de enero de 2020 y el 14 de septiembre de 2024."/>
    <s v="RG1: Decisión final de un proceso de control basado en hechos falsos o información adulterada_x000a__x000a_RFC1: Decisión final de un proceso de control basado en hechos falsos o información adulterada"/>
    <s v="A1. *Solicitar la revisión y/o ajuste del Concepto No. 032146 de 2019.    _x000a_                                                                                                                                                                                                                     _x000a__x000a_"/>
    <s v="Solicitar la revisión del Concepto jurídico sobre el tema      _x000a__x000a_                                                                                                                                                                                                                                                                                      "/>
    <s v="*Oficio de la jurídica sobre revisión del Concepto No. 032146 de 2019_x000a__x000a__x000a__x000a_"/>
    <n v="1"/>
    <d v="2025-07-15T00:00:00"/>
    <d v="2025-12-31T00:00:00"/>
    <n v="24.142857142857142"/>
    <n v="0"/>
    <s v="DGA_x000a_Dirección de Gestión Jurídica _x000a_Subdirección de Normativa y Doctrina _x000a_    _x000a_Dirección de Gestión de Aduanas                                                                                                                                                                                                                                                                      _x000a_Subdirección de Subidrección de Operación Aduanera _x000a_Subdirección Técnica Aduanera_x000a__x000a__x000a__x000a__x000a_"/>
    <n v="0"/>
    <x v="1"/>
  </r>
  <r>
    <x v="0"/>
    <x v="1"/>
    <m/>
    <m/>
    <m/>
    <m/>
    <s v="A2. Monitorear mediante informes consolidados enviados por las Direcciones Seccionales a la Subdirección de Operación Aduanera las declaraciones de importación que superen los valores límite."/>
    <s v="* Elaborar Informe bimensual  _x000a_(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
    <s v="                                                                                                                                                                                                                                               * Informe bimensual  _x000a_(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_x000a__x000a_6 Informes (en el año)"/>
    <n v="6"/>
    <d v="2025-07-01T00:00:00"/>
    <d v="2026-07-01T00:00:00"/>
    <n v="52.142857142857146"/>
    <n v="0"/>
    <s v="DGA_x000a_Direcciones Seccionales de Barranquilla, Santa Marta, Cartagena y Buenaventura _x000a_División de Operación Aduanera_x000a_GIT importaciones _x000a__x000a_Dirección de Gestión de Aduanas _x000a_Subdirección de Operación Aduanera                                                                                                                                                                                                                                                                     "/>
    <n v="0"/>
    <x v="1"/>
  </r>
  <r>
    <x v="0"/>
    <x v="1"/>
    <m/>
    <m/>
    <s v="H2. Se identificaron dos (2) casos de importaciones por parte de funcionarios diplomáticos colombianos donde se observa incumplimiento en el control al término fijado en la Resolución 3084 de 1991 artículo “19-1. Ingreso de Mercancías al País”, artículo adicionado por el artículo 1 de la Resolución 4863 de 2006"/>
    <m/>
    <s v="A3. *Capacitación técnica y normativa a los funcionarios de sobre la correcta aplicación de los tributos aduaneros cuando se exceden los montos establecidos (cancillería y SOA)."/>
    <s v="* Capacitación a las Direcciones Seccionales - GIT Importaciones para reforzar la aplicación normativa de importación de vehículos de diplomáticos y  la aplicación del procedimiento PR-COA-188."/>
    <s v="* Capacitación a los funcionarios de las Direcciones Seccionales  de Cartagena, Barranquilla, Santa Marta y Buenaventura- División de Operación Aduanera  - GIT importaciones., para retroalimentar la aplicación normativa en la importación de vehículos de diplomáticos y  la aplicación del procedimiento PR-COA-188."/>
    <n v="1"/>
    <d v="2025-07-01T00:00:00"/>
    <d v="2026-07-01T00:00:00"/>
    <n v="52.142857142857146"/>
    <n v="0"/>
    <s v="Dirección de Gestión de Aduanas                                                                                                                                                                                                                                                                      Subdirección de Operación Aduanera _x000a__x000a_Direcciones Seccionales de Cartagena, Barranquilla, Santa Marta y Buenaventura_x000a_División de Operación Aduanera  - GIT importaciones."/>
    <n v="0"/>
    <x v="1"/>
  </r>
  <r>
    <x v="0"/>
    <x v="1"/>
    <m/>
    <m/>
    <m/>
    <m/>
    <s v="A4. *Revisión y/o actualización del procedimiento ide importación, asegurando la correcta liquidación de los tributos de vehículos de diplomáticos."/>
    <s v="* Actualización del procedimiento PR-PR-COA-188. (SOA)"/>
    <s v="* Actualización del procedimiento PR-COA-188 (SOA)_x000a__x000a_*1 (procedimiento PR-COA-188) actualizado."/>
    <n v="1"/>
    <d v="2025-07-01T00:00:00"/>
    <d v="2026-07-01T00:00:00"/>
    <n v="52.142857142857146"/>
    <n v="0"/>
    <s v="DGA_x000a_Dirección de Gestión de Aduanas         _x000a_Subdirección de Operación Aduanera                                                                                                                                                       "/>
    <n v="0"/>
    <x v="1"/>
  </r>
  <r>
    <x v="0"/>
    <x v="1"/>
    <m/>
    <m/>
    <s v="H3. Se identificaron diecisiete (17) casos con un valor estimado de pagos por concepto de arancel de $1.199.306.131, correspondiente a la importación de vehículos por diplomáticos colombianos donde se incumple lo fijado por el artículo 11 del Decreto 2148 de 1991 modificado por el artículo 1 del Decreto 379 de 1993"/>
    <m/>
    <s v="A5. Implementar en el NSGA la validación de los cupos diplomáticos. Control en el NSGA que permita verificar los cupos diplomáticos previa validación de los requisitos establecidos en el Decreto 2148 de 1991 o el que haga sus veces._x000a__x000a_"/>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_x000a__x000a_1. 1 (Documento de Estrategia)_x000a_2. 1 (Prueba de radicación por el PST de las necesidades funcionales)_x000a_3. 1 (Documento de requerimientos no funcionales V1)_x000a_4. 1(Documento de validación o aceptación del proceso de contratación)_x000a_5. 1(Documento de priorización funcional de la implementación V1)_x000a_6. 1(Plan de Trabajo V1)_x000a_7. 1 (Plan de Trabajo aprobado V1)_x000a_8. 2 (informes de seguimiento)_x000a_9. 1 (Un  formato de Aceptación de Pruebas funcionales y salida a producción - FT-IIT-1851)"/>
    <n v="10"/>
    <d v="2025-07-01T00:00:00"/>
    <d v="2029-12-31T00:00:00"/>
    <n v="234.85714285714286"/>
    <n v="0"/>
    <s v="DGA_x000a_1. Dirección de Gestión De Aduanas_x000a_Subdirección de Operación Aduanera_x000a_Dirección de Gestión de Innovación y Tecnología_x000a_Subdirección de Innovación y Proyectos_x000a_Subdirección de Soluciones y Desarrollos_x000a__x000a_2. Dirección de Gestión de Aduanas_x000a_Subdirección de operación aduanera_x000a__x000a_3. Dirección de Gestión de Innovación y Tecnología_x000a_Subdirección de Innovación y Proyectos_x000a_Subdirección de Soluciones y Desarrollos_x000a__x000a_4. Dirección de Gestión de Innovación y Tecnología_x000a_Subdirección de Innovación y Proyectos_x000a_Subdirección de Soluciones y Desarrollos_x000a__x000a_5. Dirección de Gestión de Aduanas_x000a_Subdirección de operación aduanera_x000a__x000a_6. Dirección de Gestión de Innovación y Tecnología_x000a_Subdirección de Innovación y Proyectos_x000a_Subdirección de Soluciones y Desarrollos_x000a__x000a_7. Dirección de Gestión de Innovación y Tecnología_x000a_Subdirección de Innovación y Proyectos_x000a_Subdirección de Soluciones y Desarrollos_x000a__x000a_8. Dirección de Gestión de Innovación y Tecnología_x000a_subdirección de Innovación y Proyectos_x000a_Subdirección de Soluciones y Desarrollos_x000a__x000a_9. Dirección de Gestión de Aduanas_x000a_Subdirección de operación aduanera"/>
    <n v="0"/>
    <x v="1"/>
  </r>
  <r>
    <x v="0"/>
    <x v="1"/>
    <m/>
    <m/>
    <m/>
    <m/>
    <s v="A6. Realizar seguimiento a la &quot;Solicitud actualización cupos de franquicia para diplomáticos y organismos internacionales acreditados en el país&quot;, presentada por la Dirección de Gestión Jurídica al Ministerio de Hacienda y Crédito Público radicado No. 100202208 – 0142."/>
    <s v="* Remitir correo electrónico a la DGJ de seguimiento a la solicitud de actualización de cupos."/>
    <s v="* Correo electrónico a la DGJ de seguimiento a la solicitud de actualización de cupos."/>
    <n v="1"/>
    <d v="2025-07-01T00:00:00"/>
    <d v="2025-09-30T00:00:00"/>
    <n v="13"/>
    <n v="0"/>
    <s v="DGA_x000a_Dirección de Gestión de Aduanas; _x000a_Subdirección de Operación Aduanera "/>
    <n v="0"/>
    <x v="1"/>
  </r>
  <r>
    <x v="0"/>
    <x v="1"/>
    <m/>
    <m/>
    <s v="H4. Se identificaron veintiún (21) casos donde no se evidenció en la información allegada a la Agencia ITRC,  los documentos soporte asociados a las Declaraciones de Importación, establecidos en el artículo 177 del Decreto 1165 de 2019 modificado por el artículo 57 del Decreto 360 de 2021"/>
    <m/>
    <s v="A7. Verificar trimestralmente el 10% de las declaraciones inspeccionadas con levante físico o documental  de vehículos importados por diplomáticos colombianos que regresan a Colombia al término de su misión, mediante lista de chequeo que permita verificar que las declaraciones de importación se encuentren correctamente diligenciadas y cuenten con  los documentos soporte, observando el levante, franquicia y pago de tributos (Declaraciones de importación con inspección física y/o documental)."/>
    <s v="1. Elaboración por parte del GIT de importaciones de Santa Marta la lista de chequeo, con revisión de la Subdirección de Operación Aduanera y remisión a las otras seccionales con operación aduanera en puerto _x000a_2. Aprobación por parte del Jefe de la División de Operación Aduanera de dichas seccionales. _x000a_3. verificación trimestral y elaboración de informe de resultado el cual será remitido al Director Seccional Correspondiente para que adopte las medidas a que hubiere lugar"/>
    <s v="Informes de verificación trimestral de los Directores Seccionales, validando que se cumplieron los requisitos para la modalidad, utilizando para ello la validación de la lista de chequeo_x000a__x000a_2 Informes de verificación, validando la lista de chequeo "/>
    <n v="2"/>
    <d v="2025-07-01T00:00:00"/>
    <d v="2025-12-30T00:00:00"/>
    <n v="26"/>
    <n v="0"/>
    <s v="DGA_x000a_Direcciones seccionales de Buenaventura, Santa Marta, Cartagena y Barraquilla_x000a_División de operación aduanera_x000a_GIT importaciones."/>
    <n v="0"/>
    <x v="1"/>
  </r>
  <r>
    <x v="0"/>
    <x v="1"/>
    <m/>
    <m/>
    <m/>
    <m/>
    <m/>
    <s v="1. Verificación de documentos soportes _x000a_2. Verificación de declaración de importación _x000a_3. Verificación liquidación de tributos aduaneros 4. Diligenciamiento de lista de chequeo conforme lo verificado. "/>
    <s v="Aplicación de la lista de chequeo a la totalidad de las inspecciones físicas y/o documentales a declaraciones de importación de vehículos de diplomáticos_x000a__x000a_2 Informes de verificación "/>
    <n v="2"/>
    <d v="2025-07-01T00:00:00"/>
    <d v="2025-12-30T00:00:00"/>
    <n v="26"/>
    <n v="0"/>
    <s v="DGA_x000a_Todas las Direcciones Seccionales _x000a_División de operación aduanera_x000a_GIT importaciones."/>
    <n v="0"/>
    <x v="1"/>
  </r>
  <r>
    <x v="0"/>
    <x v="1"/>
    <m/>
    <m/>
    <s v="H5. Se evidenció falta de competencia en actuaciones de funcionarios que realizaron inspecciones físicas, incumpliendo lo establecido en el Memorando No. 000059 del 02/04/2020, mediante el cual se imparten lineamientos de obligatorio cumplimiento por parte de los funcionarios que sean comisionados, específicamente en el numeral 6"/>
    <m/>
    <s v="A8. Implementar en el NSGA la validación que permita controlar el cumplimiento de los tiempos máximos permitidos y el valor limite permitido para la importación de vehículos. Control en el NSGA que permita verificar el valor limite y los tiempos máximos permitidos frente a la importación de vehículos previa validación de los requisitos establecidos en el Decreto 2148 de 1991."/>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_x000a__x000a_1. 1 (Documento de Estrategia)_x000a_2. 1 (Prueba de radicación por el PST de las necesidades funcionales)_x000a_3. 1 (Documento de requerimientos no funcionales V1)_x000a_4. 1(Documento de validación o aceptación del proceso de contratación)_x000a_5. 1(Documento de priorización funcional de la implementación V1)_x000a_6. 1(Plan de Trabajo V1)_x000a_7. 1 (Plan de Trabajo aprobado V1)_x000a_8. 2 (informes de seguimiento)_x000a_9. 1 (Un  formato de Aceptación de Pruebas funcionales y salida a producción - FT-IIT-1851)"/>
    <n v="10"/>
    <d v="2025-07-01T00:00:00"/>
    <d v="2029-12-31T00:00:00"/>
    <n v="234.85714285714286"/>
    <n v="0"/>
    <s v="DGA_x000a_1. Dirección de Gestión De Aduanas_x000a_Subdirección de Operación Aduanera_x000a__x000a_Dirección de Gestión de Innovación y Tecnología_x000a_Subdirección de Innovación y Proyectos_x000a_Subdirección de Soluciones y Desarrollos_x000a__x000a_2. Dirección de Gestión de Aduanas_x000a_Subdirección de operación aduanera_x000a__x000a_3. Dirección de Gestión de Innovación y Tecnología_x000a_Subdirección de Innovación y Proyectos_x000a_Subdirección de Soluciones y Desarrollos_x000a__x000a_4. Dirección de Gestión de Innovación y Tecnología_x000a_Subdirección de Innovación y Proyectos_x000a_Subdirección de Soluciones y Desarrollos_x000a__x000a_5. Dirección de Gestión de Aduanas_x000a_Subdirección de operación aduanera_x000a__x000a_6. Dirección de Gestión de Innovación y Tecnología_x000a_Subdirección de Innovación y Proyectos_x000a_Subdirección de Soluciones y Desarrollos_x000a__x000a_7. Dirección de Gestión de Innovación y Tecnología_x000a_Subdirección de Innovación y Proyectos_x000a_Subdirección de Soluciones y Desarrollos_x000a__x000a_8. Dirección de Gestión de Innovación y Tecnología_x000a_Subdirección de Innovación y Proyectos_x000a_Subdirección de Soluciones y Desarrollos_x000a__x000a_9. Dirección de Gestión de Aduanas_x000a_Subdirección de operación aduanera"/>
    <n v="0"/>
    <x v="1"/>
  </r>
  <r>
    <x v="0"/>
    <x v="1"/>
    <m/>
    <m/>
    <m/>
    <m/>
    <s v="A9. Se implementaran aleatoriamente revisiones en las Direcciones Seccionales para efectos de verificar la actuación del funcionario durante la inspección física,  respecto de la debida aplicación de la norma aduanera frente al otorgamiento de franquicia sobre el valor limite permitido a los vehículos de diplomáticos colombianos."/>
    <s v="Las direcciones seccionales elaborarán Informe bimensual y remitirán a la Subdirección de Operación Aduanera _x000a_"/>
    <s v="*Informe bimensual que deberán remitir las direcciones seccionales a la Subdirección de Operación Aduanera_x000a__x000a_*6 Informes (en el año)"/>
    <n v="6"/>
    <d v="2025-07-01T00:00:00"/>
    <d v="2026-07-01T00:00:00"/>
    <n v="52.142857142857146"/>
    <n v="0"/>
    <s v="DGA_x000a_Direcciones Seccionales que tengan competencia para la operación aduanera_x000a_División de operación aduanera_x000a_GIT importaciones"/>
    <n v="0"/>
    <x v="1"/>
  </r>
  <r>
    <x v="0"/>
    <x v="1"/>
    <m/>
    <m/>
    <s v="H6. Se identificaron fallas en el desarrollo de la diligencia de inspección física, sustentado en el trámite sobre la Declaración de Importación No. 192022000031274-0 con fecha de aceptación del 23/04/2022 y con levante de mercancía No. 192022000032455 del 06/05/2022, donde se soporta la importación realizada por Cesar Andres Caviedes Valencia (NIT 93436551) diplomático colombiano que regresa al país al término de su misión, en razón a que el periodo de la misión supera el año de servicio según certificado DTH No. V 06690 del 10/11/2021 expedido por el Ministerio de Relaciones Exteriores es exento de pago de arancel para la importación del vehículo; marca: BMW, línea o referencia M5; número VIN del vehículo o número de serie o número de chasis WBSDC9301j2791839; número de motor 0025820g; año modelo 1988; en esta declaración inicial se da el levante de mercancía No 192022000032455 del 06/05/2022."/>
    <m/>
    <s v="A10. Dar lineamientos a las Direcciones Seccionales e implementar un control frente al tratamiento y/o digitalización de los documentos soporte de la declaración de importación._x000a__x000a__x000a_"/>
    <s v="Dar lineamientos a las Direcciones Seccionales frente los documentos soporte de la declaración de importación."/>
    <s v="*Lineamientos a las Direcciones Seccionales frente los documentos soporte de la declaración de importación._x000a__x000a_* 1   (Lineamientos dirigido a las Direcciones Seccionales)"/>
    <n v="1"/>
    <d v="2025-07-01T00:00:00"/>
    <d v="2025-12-31T00:00:00"/>
    <n v="26.142857142857142"/>
    <n v="0"/>
    <s v="DGA_x000a_Dirección de Gestión de Aduanas _x000a_Subdirección de Operación Aduanera _x000a_"/>
    <n v="0"/>
    <x v="1"/>
  </r>
  <r>
    <x v="0"/>
    <x v="1"/>
    <m/>
    <m/>
    <m/>
    <m/>
    <s v="A11. A efectos de fortalecer la planeación,  elaborar semanalmente un auto comisorio para asignar un inspector disponible 7 x 24 para las inspecciones físicas asignadas fuera del horario laboral, que comprenda además un  informe de ejecución de actividades."/>
    <s v="Elaborar semanalmente un auto comisorio para asignar un inspector disponible 7 x 24 para las inspecciones físicas asignadas fuera del horario laboral, que comprenda además un  informe de ejecución de actividades."/>
    <s v="* los autos comisorios _x000a_* informes de ejecución de actividades _x000a__x000a_* 1 archivo electrónico en las Direcciones Seccionales en el que reposen:_x000a__x000a_* Los autos comisorios por orden cronológico _x000a__x000a_*Informes de ejecución."/>
    <n v="1"/>
    <d v="2025-07-01T00:00:00"/>
    <d v="2025-12-31T00:00:00"/>
    <n v="26.142857142857142"/>
    <n v="0"/>
    <s v="DGA_x000a_Todas las Direcciones Seccionales con operación aduanera_x000a_División de operación aduanera_x000a_GIT importaciones"/>
    <n v="0"/>
    <x v="1"/>
  </r>
  <r>
    <x v="0"/>
    <x v="1"/>
    <m/>
    <m/>
    <s v="H7. &quot;...se observó falta de consistencia  en la información preparada y entregada por la DIAN, relacionada con las declaraciones de importación del periodo comprendido entre enero 1 de 2022 a julio 16 de 2024, contradiciendo los principios del Plan Nacional de Infraestructura del Dato...&quot;"/>
    <m/>
    <s v="A12. A través informes y revisiones aleatorias verificar si la actuación del funcionario durante la inspección física se realiza dentro del período autorizado en el Auto Comisorio y si el acta de inspección se genera en los términos establecidos, adicional conocer el resultado de la inspección aduanera."/>
    <s v="Las direcciones seccionales elaborarán Informe bimensual y remitirán a la Subdirección de Operación Aduanera _x000a_"/>
    <s v="*Informe bimensual que deberán remitir las direcciones seccionales a la Subdirección de Operación Aduanera_x000a__x000a_*6 Informes (en el año)"/>
    <n v="6"/>
    <d v="2025-07-01T00:00:00"/>
    <d v="2026-07-01T00:00:00"/>
    <n v="52.142857142857146"/>
    <n v="0"/>
    <s v="DGA_x000a_Dirección de Gestión de Aduanas _x000a_Subdirección de Operación Aduanera _x000a__x000a_Todas las Direcciones Seccionales que tengan competencia para la operación aduanera_x000a_División de operación aduanera_x000a_GIT importaciones"/>
    <n v="0"/>
    <x v="1"/>
  </r>
  <r>
    <x v="0"/>
    <x v="1"/>
    <m/>
    <m/>
    <m/>
    <m/>
    <s v="A13. Revisar el procedimiento PR-COA 188 en lo relativo a la  importación de vehículos  diplomáticos, para actualizar o expedir documento que de directrices para la revisión  de vehículos usados con características especiales y realizar control aleatorio para corroborar la correcta aplicación."/>
    <s v="* Actualizar Procedimiento PR-COA 188  o expedir de un documento contentivo de directrices.                         _x000a_*Realizar capacitación sobre la aplicación del procedimiento PR-COA 188 o las directrices_x000a_"/>
    <s v="_x000a_* Procedimiento PR-COA 188 actualizado o la expedición de un documento contentivo de directrices.                         _x000a_*Asistencia a la capacitación sobre la aplicación del procedimiento PR-COA 188 o las directrices_x000a__x000a_*1 (Procedimiento PR-COA 188 actualizado o documento de directrices) _x000a_*1 (lista de asistencia a la capacitación)"/>
    <n v="2"/>
    <d v="2025-07-01T00:00:00"/>
    <d v="2026-07-01T00:00:00"/>
    <n v="52.142857142857146"/>
    <n v="0"/>
    <s v="DGA_x000a_Dirección de Gestión de Aduanas _x000a_Subdirección de Operación Aduanera _x000a_"/>
    <n v="0"/>
    <x v="1"/>
  </r>
  <r>
    <x v="0"/>
    <x v="1"/>
    <m/>
    <m/>
    <m/>
    <m/>
    <s v="A14. Fortalecer a través de verificaciones, que el reporte de las actuaciones y la trazabilidad de las declaraciones de importación gestionadas en la Dirección Seccional, se encuentren debidamente proyectados, revisados y aprobados._x000a__x000a_"/>
    <s v="*Actualizar la Base de datos con la información de los reportes de las actuaciones y la trazabilidad de las declaraciones de importación gestionadas en la Dirección Seccional "/>
    <s v="*Base de datos con la información de los reportes de las actuaciones y la trazabilidad de las declaraciones de importación gestionadas en la Dirección Seccional _x000a__x000a_*1 Base de datos con la información de los reportes de las actuaciones y la trazabilidad de las declaraciones "/>
    <n v="1"/>
    <d v="2025-07-01T00:00:00"/>
    <d v="2025-12-31T00:00:00"/>
    <n v="26.142857142857142"/>
    <n v="0"/>
    <s v="DGA_x000a_Todas las Direcciones Seccionales con operación aduanera_x000a_División de operación aduanera_x000a_GIT importaciones"/>
    <n v="0"/>
    <x v="1"/>
  </r>
  <r>
    <x v="0"/>
    <x v="1"/>
    <m/>
    <m/>
    <s v="OB1. Se presentan cinco (5) casos con diferencia entre el número del “Formulario de Movimiento de Mercancías” allegado virtualmente por la Zona Franca , con respecto al número relacionado en la casilla 42 de la Declaración de Importación (Manifiesto de carga)"/>
    <m/>
    <s v="A15. Implementar un control al debido diligenciamiento de las plantillas, a través de informes trimestrales remitidos por las direcciones seccionales a SOA, y unificar la base de datos para el  diligenciamiento de las Direcciones Seccionales"/>
    <s v="*Creación de una base de datos unificada_x000a__x000a_*Las Direcciones seccionales elaborarán Informe trimestral y remitirán a la Subdirección de Operación Aduanera (diligenciamiento de las plantillas)_x000a__x000a_"/>
    <s v="*Creación de una base de datos unificada_x000a__x000a_*Informe trimestral de las Direcciones seccionales a la Subdirección de Operación Aduanera (diligenciamiento de las plantillas)_x000a__x000a_*1 base de datos unificada_x000a__x000a_* 2 Informes trimestrales_x000a__x000a__x000a__x000a_"/>
    <n v="3"/>
    <d v="2025-07-01T00:00:00"/>
    <d v="2025-12-31T00:00:00"/>
    <n v="26.142857142857142"/>
    <n v="0"/>
    <s v="DGA_x000a_Dirección de Gestión de Aduanas _x000a_Subdirección de Operación Aduanera _x000a__x000a_Todas las Direcciones Seccionales con operación aduanera_x000a_División de operación aduanera_x000a_GIT importaciones"/>
    <n v="0"/>
    <x v="1"/>
  </r>
  <r>
    <x v="0"/>
    <x v="1"/>
    <s v="170700-29-2024-02-08_x000a__x000a_Control viajeros Cartagena y Medellín"/>
    <s v="RG1_x000a__x000a_RFC1"/>
    <s v="H1. No se realizan alertas tempranas sobre los viajeros internacionales por parte de la Subdirección del Centro de Trazabilidad Aduanera"/>
    <s v="RG1: Decisión final del proceso de control viajeros fuera de la norma_x000a__x000a_RFC1: Decisión final de un proceso de control viajeros basado en hechos falsos, información adulterada o inexistente"/>
    <s v="A1. Realizar un diagnóstico de necesidad de adquisición de datos con base en la Información Anticipada de Pasajeros (API - por sus siglas en inglés - Advance Passenger Information System), y el Registro de Nombres de Pasajeros (PNR - por sus siglas en inglés - Passenger Name Record), como posible insumo para el establecimiento de perfiles de riesgo de incumplimiento tributario, aduanero y cambiario de Viajeros en el marco de las competencias de la Subdirección de Análisis de Riesgo y Programas establecidas en el artículo 45 del Decreto 1742 de 2020. _x000a__x000a_"/>
    <s v="*Revisión de antecedentes de estudio de oferentes de la solución tecnológica en el mercado y análisis de costos en su adquisición y mantenimiento._x000a__x000a_*Análisis de necesidad de contar con un sistema de información API/PNR para la mejora del cumplimiento de las obligaciones tributarias, aduaneras y cambiarias, en el marco de las competencias de la Subdirección de Análisis de Riesgo y Programas._x000a__x000a_* Elaboración del informe diagnóstico. _x000a_"/>
    <s v="Documento con diagnóstico de necesidad de adquisición de la información API/PNR"/>
    <n v="1"/>
    <d v="2025-06-16T00:00:00"/>
    <d v="2025-12-16T00:00:00"/>
    <n v="26.142857142857142"/>
    <n v="0"/>
    <s v="DGA_x000a_Dirección de Gestión de Estratégica y de Analítica_x000a_Subdirección de análisis de riesgo y programas _x000a_Coordinación de Riesgos  de cumplimiento TAC"/>
    <n v="0"/>
    <x v="1"/>
  </r>
  <r>
    <x v="0"/>
    <x v="1"/>
    <m/>
    <m/>
    <m/>
    <m/>
    <s v="A19. Identificar y caracterizar el riesgo de cumplimiento aduanero en la modalidad de viajeros"/>
    <s v="* Denominación y definición del riesgo con el apoyo de las áreas misionales._x000a__x000a_* Identificación de causas internas y externas._x000a__x000a_* Identificación de fuentes de información._x000a__x000a_* Elaboración de indicadores."/>
    <s v="Ficha de identificación y caracterización de riesgo de cumplimiento aduanero en la modalidad de viajeros"/>
    <n v="1"/>
    <d v="2025-06-16T00:00:00"/>
    <d v="2025-12-16T00:00:00"/>
    <n v="26.142857142857142"/>
    <n v="0"/>
    <s v="DGA_x000a_Dirección de Gestión de Estratégica y de Analítica_x000a_Subdirección de análisis de riesgo y programas _x000a_Coordinación de Riesgos  de cumplimiento TAC"/>
    <n v="0"/>
    <x v="1"/>
  </r>
  <r>
    <x v="0"/>
    <x v="1"/>
    <m/>
    <m/>
    <s v="H2. Pérdida de la integridad   y trazabilidad  de la información en los archivos de hoja de cálculo Excel de las aprehensiones, conteos, retención y entrega de divisas, estadísticas y reporte en línea, de la división de viajeros de las Direcciones Seccionales de Aduanas de Cartagena y Medellín, lo que configura el riesgo de fraude y corrupción de posible “Decisión final de un proceso de control viajeros basado en hechos falsos, información adulterada o inexistente”, causado por la falta de un sistema de información electrónico que apoye la gestión misional de las labores de control de viajeros que permitan determinar quién realizo las actividades o a quien se perfilo dentro del procedimiento, así como la ubicación o rastreo efectivo de la información, incumpliendo con la política de gobierno digital, establecida el 16 de mayo co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m/>
    <s v="A2. Iniciar el desarrollo de la solución tecnológica."/>
    <s v="Informes avances desarrollo de la solución tecnológica"/>
    <s v="Informes de seguimiento"/>
    <n v="2"/>
    <d v="2025-07-01T00:00:00"/>
    <d v="2027-06-30T00:00:00"/>
    <n v="104.14285714285714"/>
    <n v="0"/>
    <s v="DGA_x000a_Dirección de Gestión De Aduanas _x000a_Subdirección de Operación Aduanera _x000a__x000a_Dirección de Gestión de Innovación y Tecnología _x000a_Subdirección de Innovación y Proyectos_x000a_Subdirección de Soluciones y Desarrollos"/>
    <n v="0"/>
    <x v="1"/>
  </r>
  <r>
    <x v="0"/>
    <x v="1"/>
    <m/>
    <m/>
    <m/>
    <m/>
    <s v="A3. Iniciar la implementación de la solución tecnológica"/>
    <s v="formatos aceptación pruebas"/>
    <s v="(01) Un formato de Aceptación de Pruebas funcionales y salida a producción - FT-IIT-1851."/>
    <n v="1"/>
    <d v="2025-07-01T00:00:00"/>
    <d v="2027-06-30T00:00:00"/>
    <n v="104.14285714285714"/>
    <n v="0"/>
    <s v="DGA_x000a_Dirección de Gestión De Aduanas _x000a_Subdirección de Operación Aduanera _x000a__x000a_Dirección de Gestión de Innovación y Tecnología _x000a_Subdirección de Innovación y Proyectos_x000a_Subdirección de Soluciones y Desarrollos"/>
    <n v="0"/>
    <x v="1"/>
  </r>
  <r>
    <x v="0"/>
    <x v="1"/>
    <m/>
    <m/>
    <s v="H3. En la revisión de 6 casos seleccionados de actas de aprehensión en la División de viajeros de la Dirección Seccional de Aduanas de Cartagena y 75 casos de retención de divisas de la Dirección Seccional de Aduanas de Medellín se evidenció, el incumplimiento en lo establecido en el procedimiento PR-COA-0181 “Viajeros Internacionales” tanto en sus versiones 4 y 5"/>
    <m/>
    <s v="A4. Poner en producción la solución tecnológica"/>
    <s v="formato y acta de comité "/>
    <s v="Puesta en producción de la solución tecnológica: _x000a_a. (01) Un formato información de versión             FT-IIT-2180_x000a_b. (01) Un Acta de comité de gestión de Cambios de Tecnología del correspondiente software instalado y en producción"/>
    <n v="2"/>
    <d v="2025-07-01T00:00:00"/>
    <d v="2027-06-30T00:00:00"/>
    <n v="104.14285714285714"/>
    <n v="0"/>
    <s v="DGA_x000a_Dirección de Gestión De Aduanas _x000a_Subdirección de Operación Aduanera _x000a__x000a_Dirección de Gestión de Innovación y Tecnología _x000a_Subdirección de Innovación y Proyectos_x000a_Subdirección de Soluciones y Desarrollos"/>
    <n v="0"/>
    <x v="1"/>
  </r>
  <r>
    <x v="0"/>
    <x v="1"/>
    <m/>
    <m/>
    <m/>
    <m/>
    <s v="A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
    <s v="Revisar registros en archivo Excel con los documentos físicos de encontrar inconsistencias aplicar los ajustes y correctivos a que haya lugar.                                                                                                                                                                                                                                                                                                                                                                                             "/>
    <s v="Reporte trimestral de control de revisión. (4)"/>
    <n v="4"/>
    <d v="2025-07-01T00:00:00"/>
    <d v="2026-06-30T00:00:00"/>
    <n v="52"/>
    <n v="0"/>
    <s v="DGA_x000a_Direcciones Seccionales de Aduanas de Cartagena y Medellín._x000a_División de Viajeros o quien haga sus veces "/>
    <n v="0"/>
    <x v="1"/>
  </r>
  <r>
    <x v="0"/>
    <x v="1"/>
    <m/>
    <m/>
    <s v="H4. En revisión practicada a ciento veinte (120) recaudos del tributo único  durante el mes de octubre y hasta el 20 de noviembre de 2024 de la división de viajeros de la Dirección Seccional de Aduanas Cartagena, se evidenció que en ciento dos (102) recaudos se realizaron las consignaciones del tributo único por fuera del término, de igual forma en la Dirección Seccional de Aduanas de Medellín en los recibos de pago de octubre y noviembre remitidos a la Agencia ITRC el 29 de noviembre de 2024, se observa que 14 recibos de pago correspondientes a los tributos únicos recaudados entre el 05, 22, 23, 24 y 25 de octubre y el 20 de noviembre de 2024, fueron consignados en bancos por fuera del término, incumpliendo lo establecido en la actividad No. 20 “Terminar trámite de pago de tributo único” del PR-COA-0181 “Viajeros Internacionales” y en el numeral 16 del anexo 5 Lineamientos manejo de dinero por concepto pago de tributo único del procedimiento PR-COA-0181 “Viajeros Internacionales” "/>
    <m/>
    <s v="A6.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s v="1- Verificación de  libro radicador de conteos y retención de divisas_x000a_2- Confrontar la información de libros frente a formatos físicos_x000a_3-Capacitar a los funcionarios de la División de Viajeros en el correcto diligenciamiento de cada uno de los formatos_x000a_4- Realizar seguimiento a todos  los formatos diligenciados que tengan que ver con la actividad de retención de divisas verificando que estén debidamente diligenciados"/>
    <s v="1. Formato Asistencia Capacitaciones_x000a__x000a_1. dos (2) actas asistencia capacitación semestral "/>
    <n v="2"/>
    <d v="2025-07-01T00:00:00"/>
    <d v="2026-06-30T00:00:00"/>
    <n v="52"/>
    <n v="0"/>
    <s v="DGA_x000a_Dirección Seccional de Aduanas de Medellín_x000a_División de viajeros"/>
    <n v="0"/>
    <x v="1"/>
  </r>
  <r>
    <x v="0"/>
    <x v="1"/>
    <m/>
    <m/>
    <s v="H5. En seis (6) casos de retención de divisas revisados en la Dirección Seccional Aduanas de Medellín en los cuales se realizó la entrega conforme a lo evidenciado en el archivo “10. INFORME ACTAS DE ENTREGA DE DIVISAS 2022-2023-2024.xlsx”  no se encontró en la documentación el soporte de esta actuación, incumpliendo lo establecido en el anexo 2. Lineamientos de seguridad retención de divisas del procedimiento PR-COA-0181 “Viajeros Internacionales”"/>
    <m/>
    <s v="A7. El jefe de la División de Viajeros realizará controles mensuales del 10% de las actuaciones realizadas respecto del diligenciamiento de los formatos por parte de los funcionarios, con el fin de verificar su correcta aplicación durante la ejecución de los procedimientos."/>
    <s v="1- Verificación de  libro radicador de conteos y retención de divisas_x000a_2- Confrontar la información de libros frente a formatos físicos_x000a_3-Capacitar a los funcionarios de la División de Viajeros en el correcto diligenciamiento de cada uno de los formatos_x000a_4- Realizar seguimiento a todos  los formatos diligenciados que tengan que ver con la actividad de retención de divisas verificando que estén debidamente diligenciados"/>
    <s v=" 2. Informes Seguimiento Mensual (Jefe División de Viajeros o quien haga sus veces)_x000a__x000a_2. Doce (12) Informes mensuales se seguimiento con evidencias y soportes."/>
    <n v="12"/>
    <d v="2025-07-01T00:00:00"/>
    <d v="2026-06-30T00:00:00"/>
    <n v="52"/>
    <n v="0"/>
    <s v="DGA_x000a_Dirección Seccional de Aduanas de Medellín_x000a_División de viajeros"/>
    <n v="0"/>
    <x v="1"/>
  </r>
  <r>
    <x v="0"/>
    <x v="1"/>
    <m/>
    <m/>
    <s v="H6. En la División de Viajeros de la Dirección Seccional de Aduanas de Medellín se evidenció que, no se realiza el traslado de las divisas retenidas para su custodia incumpliendo lo establecido en el instructivo IN-COA-0153 numeral 4.3 “TRASLADO DE DIVISAS, MONEDA LEGAL Y/O TÍTULOS REPRESENTATIVOS DE DINERO” "/>
    <m/>
    <s v="A8. Controlar el estricto cumplimiento a lo establecido en el procedimiento PR-COA-0181, relacionado con la aprehensión de mercancías, pago de tributo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en especial dar cumplimiento al Anexo 5 &quot;Lineamientos manejo de dinero por concepto pago de tributo único&quot;"/>
    <s v="1. Realizar dos capacitaciones semestrales sobre PR-COA-0181 y especial con la debda aplicación y control a su Anexo 5                                                                         "/>
    <s v="Formato asistencia capacitaciones con compromisos suscritos por funcionarios asistentes con respecto al debido cumplimiento y control al anexo 5 del procedimiento."/>
    <n v="2"/>
    <d v="2025-07-01T00:00:00"/>
    <d v="2026-06-30T00:00:00"/>
    <n v="52"/>
    <n v="0"/>
    <s v="DGA_x000a_Direcciones Seccionales_x000a_División de Operación Aduanera y/o División de viajeros"/>
    <n v="0"/>
    <x v="1"/>
  </r>
  <r>
    <x v="0"/>
    <x v="1"/>
    <m/>
    <m/>
    <s v="OB1. Al analizar los soportes del pago de tributo de la Dirección seccional de Aduanas de Cartagena se evidencia diferencias entre lo registrado en el archivo Excel y el soporte escaneado, para el caso del recibo de pago No. “06908006424119 4”, en el cual se registra en el archivo Excel “CONTROL VIAJEROS 2022 – 2023.xlsx” en la hoja denominada “4. RECAUDO DE TRIBUTO” que el pago de este fue el 21/12/2023, pero al revisar el soporte escaneado se evidencia que el pago fue el 23/12/2023"/>
    <m/>
    <s v="A9. Adelantar mesas de trabajo con el Banco de Bogotá o cualquier entidad financiera vigilada por la superFinanciera,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Internacionales del País para que se ajuste al sistema de contraprestación de la DIAN, a través del mecanismo denominado índice de consignación (término en días que tiene el banco para el traslado del recaudo)."/>
    <s v="Gestionar con las entidades recaudadoras el mecanismo que facilite el recaudo de viajeros en los aeropuertos Internacionales con ingreso de viajeros internacionales  los 7 días a la semana las 24 horas al día"/>
    <s v="Informes semestrales de las mesas de trabajo realizadas con las entidades recaudadoras y la DIAN."/>
    <n v="3"/>
    <d v="2025-07-01T00:00:00"/>
    <d v="2025-10-31T00:00:00"/>
    <n v="17.428571428571427"/>
    <n v="0"/>
    <s v="DGA_x000a_Dirección de Gestión de Impuestos_x000a_Subdirección de Recaudo_x000a_Coordinación de Control a Entidades Recaudadoras"/>
    <n v="0"/>
    <x v="1"/>
  </r>
  <r>
    <x v="0"/>
    <x v="1"/>
    <m/>
    <m/>
    <m/>
    <m/>
    <s v="A10. Desarrollo e implementación del recibo de pago 690 (modalidad viajeros) en el sistema informático Muisca."/>
    <s v="Gestionar con las entidades recaudadoras el mecanismo que facilite el recaudo de viajeros en los aeropuertos de Medellín y Cartagena, los 7 días a la semana las 24 horas al día"/>
    <s v="(01) Un formato de Aceptación de Pruebas funcionales y salida a producción - FT-IIT-1851"/>
    <n v="1"/>
    <d v="2025-07-01T00:00:00"/>
    <d v="2025-10-31T00:00:00"/>
    <n v="17.428571428571427"/>
    <n v="0"/>
    <s v="DGA_x000a_Subdirección de Operación Aduanera_x000a__x000a_Dirección de Gestión de Impuestos_x000a_Subdirección de Recaudo"/>
    <n v="0"/>
    <x v="1"/>
  </r>
  <r>
    <x v="0"/>
    <x v="1"/>
    <m/>
    <m/>
    <m/>
    <m/>
    <s v="A11.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_x000a__x000a_Adicionalmente, El jefe de la División de Viajeros realizará controles mensuales del 20% de las actuaciones realizadas respecto del diligenciamiento de los formatos por parte de los funcionarios, con el fin de verificar su correcta aplicación durante la ejecución de los procedimientos."/>
    <s v="1- Verificación de  libro radicador de conteos y retención de divisas_x000a_2- Confrontar la información de libros frente a formatos físicos_x000a_3-Capacitar a los funcionarios de la División de Viajeros en el correcto diligenciamiento de cada uno de los formatos_x000a_4- Realizar seguimiento a todos  los formatos diligenciados que tengan que ver con la actividad de retención de divisas verificando que estén debidamente diligenciados"/>
    <s v="1. Formato Asistencia Capacitaciones_x000a_2. Informes Seguimiento Mensual (Jefe División de Viajeros o quien haga sus veces)_x000a__x000a_1. dos (2) actas asistencia capacitación semestral  _x000a_2. Doce (12) Informes mensuales se seguimiento con evidencias y soportes."/>
    <n v="14"/>
    <d v="2025-07-01T00:00:00"/>
    <d v="2026-06-30T00:00:00"/>
    <n v="52"/>
    <n v="0"/>
    <s v="DGA_x000a_Direcciones Seccionales_x000a_División de Operación Aduanera y/o División de viajeros"/>
    <n v="0"/>
    <x v="1"/>
  </r>
  <r>
    <x v="0"/>
    <x v="1"/>
    <m/>
    <m/>
    <m/>
    <m/>
    <s v="A12. Diseñar un Protocolo de seguridad impartiendo lineamientos sobre la gestión y  ejecución en las actividades de conteo y de retención de divisas para el  ingreso y salida de mercancías objeto de custodia, las cuales posteriormente pueden ser objeto de aprehensión o cambio de modalidad.                                                                                             "/>
    <s v="1. Elaboración de un documento  que determine los  lineamientos de seguridad en el conteo de divisas y control de mercancías susceptibles de tramite aduanero.                                                         "/>
    <s v="Documento "/>
    <n v="1"/>
    <d v="2025-07-01T00:00:00"/>
    <d v="2026-01-30T00:00:00"/>
    <n v="30.428571428571427"/>
    <n v="0"/>
    <s v="DGA_x000a_Dirección de Gestión de Aduanas_x000a_Subdirección de Operación Aduanera_x000a__x000a_Direcciones Seccionales_x000a_División de Operación Aduanera y/o División de viajero"/>
    <n v="0"/>
    <x v="1"/>
  </r>
  <r>
    <x v="0"/>
    <x v="1"/>
    <m/>
    <m/>
    <m/>
    <m/>
    <s v="A13. Implementar el Protocolo de seguridad  que garantice la correcta gestión y  ejecución en las actividades de conteo y de retención de divisas para el  ingreso y salida de mercancías objeto de custodia, las cuales posteriormente pueden ser objeto de aprehensión o cambio de modalidad.           . "/>
    <s v="Reunión de socialización para conocimiento y aplicación del Protocolo de seguridad."/>
    <s v="Listas de capacitación para su implementación"/>
    <n v="1"/>
    <d v="2025-07-01T00:00:00"/>
    <d v="2026-01-30T00:00:00"/>
    <n v="30.428571428571427"/>
    <n v="0"/>
    <s v="DGA_x000a_Dirección de Gestión de Aduanas_x000a_Subdirección de Operación Aduanera."/>
    <n v="0"/>
    <x v="1"/>
  </r>
  <r>
    <x v="0"/>
    <x v="1"/>
    <m/>
    <m/>
    <s v="OB2. En la Dirección Seccional de Aduanas de Medellín, en las actas de conteo de divisas, no se registran el auto comisorio por el cual se encuentran habilitados para realizar la actividad, así como la hora de inicio de esta, información que, si registran los funcionarios de la Dirección Seccional de Aduanas de Cartagena, esta situación se evidencio en catorce (14) actas de conteos de divisas analizadas._x000a__x000a_Por otra parte, se evidenció que, en seis (6) actas de conteo de divisas de la Dirección Seccional de Aduanas de Medellín no se realiza la conversión de la divisa a dólares"/>
    <m/>
    <s v="A14. Realizar seguimiento mensual a la aplicación de Protocolo de seguridad que garantice la gestión y  ejecución en las actividades de conteo y de retención de divisas para el  ingreso y salida de mercancías objeto de custodia, las cuales posteriormente pueden ser objeto de aprehensión o cambio de modalidad.          "/>
    <s v="Entrega de informe de control y correctivos aplicados, si hay lugar."/>
    <s v="Informe mensual y observaciones al control."/>
    <n v="5"/>
    <d v="2025-07-01T00:00:00"/>
    <d v="2026-01-30T00:00:00"/>
    <n v="30.428571428571427"/>
    <n v="0"/>
    <s v="DGA_x000a_Direcciones Seccionales_x000a_División de Operación Aduanera y/o División de viajeros"/>
    <n v="0"/>
    <x v="1"/>
  </r>
  <r>
    <x v="0"/>
    <x v="1"/>
    <m/>
    <m/>
    <m/>
    <m/>
    <s v="A1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
    <s v="Revisar registros en archivo Excel con los documentos físicos de encontrar inconsistencias aplicar los ajustes y correctivos a que haya lugar.                                                                                                                                                                                                                                                                                                                                                                                             "/>
    <s v="Reporte trimestral de control de revisión. (4)"/>
    <n v="4"/>
    <d v="2025-07-01T00:00:00"/>
    <d v="2026-06-30T00:00:00"/>
    <n v="52"/>
    <n v="0"/>
    <s v="DGA_x000a_Direcciones Seccionales de Aduanas de Cartagena y Medellín_x000a_División de Viajeros o quien haga sus veces "/>
    <n v="0"/>
    <x v="1"/>
  </r>
  <r>
    <x v="0"/>
    <x v="1"/>
    <m/>
    <m/>
    <m/>
    <m/>
    <s v="A16.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
    <s v="Revisar registros en archivo Excel con los documentos físicos de encontrar inconsistencias aplicar los ajustes y correctivos a que haya lugar.                                                                                                                                                                                                                                                                                                                                                                                             "/>
    <s v="Reporte trimestral de control de revisión. (4)"/>
    <n v="4"/>
    <d v="2025-07-01T00:00:00"/>
    <d v="2026-06-30T00:00:00"/>
    <n v="52"/>
    <n v="0"/>
    <s v="DGA_x000a_Direcciones Seccionales de Aduanas de Cartagena y Medellín_x000a_División de Viajeros o quien haga sus veces "/>
    <n v="0"/>
    <x v="1"/>
  </r>
  <r>
    <x v="0"/>
    <x v="1"/>
    <m/>
    <m/>
    <s v="OB3. En respuesta de la Dirección Seccional de Aduanas de Cartagena bajo radicado No. 1-48-201-277-122 de 15/11/2024, en relación con las cámaras de seguridad y los escáneres, la seccional responde que:_x000a__x000a_“Teniendo en cuenta que el control, monitoreo y mantenimiento de las cámaras es competencia de la concesión OINAC, se solicitó mediante Oficio Virtual No. 1-48-201-277-116 del 05 de noviembre de 2024 remitido vía correo electrónico al jefe de seguridad OINAC, Henry Soto, dicha información. (El correo se encuentra ubicado en Share Point, se comparte link) _x000a__x000a_Rta: “Referente su comunicación le informo, que damos estricto cumplimiento a la Reglamentación Aeronáutica RAC 160 Seguridad de la aviación civil adjunto 11 Mantenimiento, pruebas de rendimiento y especificaciones técnicas de equipos y sistema de seguridad de la aviación civil y al plan de seguridad del aeropuerto en anexo 32 su equipos o sistema de apoyo a la seguridad de la aviación civil._x000a__x000a_En el Aeropuerto se tiene implementado un sistema de vigilancia mediante un circuito cerrado de televisión CCTV que incluye ciento sesenta y ocho (168) cámaras fijas, ubicadas en las zonas internas y externas del edificio Terminal de Pasajeros, así como en la zona de plataforma de estacionamiento de aeronaves. Este sistema es monitoreado permanentemente desde un cuarto exclusivo dotado con cinco (5) monitores, equipos secuenciador, multiplexor, DVR y equipo de grabación (duración 30 días), a los cuales se les realizan mantenimientos preventivos trimestralmente y correctivos permanentemente.”_x000a__x000a_En visita realizada por el equipo de inspección de la Agencia ITRC el 13/11/2024, se observa que en el sitio donde se revisa el equipaje cuenta con cámaras, las cuales son de la administración del aeropuerto, pero en el sitio donde se realiza la aprehensión no existen cámaras. En la parte de llegadas internacionales se identifica una cámara y un escáner con tres mesas para revisar equipaje. En el lugar donde se realiza la liquidación y el conteo de divisas, en este no hay cámara, ya que el día de la visita se percatan que una de las cámaras no se encuentra funcionando."/>
    <m/>
    <s v="17. Proponer en la modificación a el Decreto 1165 de 2019, se fijen los estándares mínimos en cuanto a la infraestructura con la que deben contar los aeropuertos para el control de viajeros y/o mercancías. "/>
    <s v="Análisis del Decreto 1165 de 2019, Resolución 46 de 2019 y modificatorios de los mismos."/>
    <s v="Propuesta de modificación a el Decreto 1165 de 2019"/>
    <n v="1"/>
    <d v="2025-07-01T00:00:00"/>
    <d v="2026-06-30T00:00:00"/>
    <n v="52"/>
    <n v="0"/>
    <s v="DGA_x000a_Dirección de Gestión de Aduanas_x000a_Subdirección de Registro y Control Aduanero"/>
    <n v="0"/>
    <x v="1"/>
  </r>
  <r>
    <x v="0"/>
    <x v="1"/>
    <m/>
    <m/>
    <m/>
    <m/>
    <s v="A18. Realizar visita de verificación de mantenimiento de requisitos al aeropuerto de Cartagena, una vez sea modificado el Decreto 1165 de 2019 (cumplida acción A1)."/>
    <s v="Programar la visita de mantenimiento de requisitos del Aeropuerto de Cartagena, para el primer semestre de 2026."/>
    <s v="Informe de visita"/>
    <n v="1"/>
    <d v="2026-07-30T00:00:00"/>
    <d v="2026-11-30T00:00:00"/>
    <n v="17.571428571428573"/>
    <n v="0"/>
    <s v="DGA_x000a_Dirección de Gestión de Aduanas_x000a_Subdirección de Registro y Control Aduanero_x000a_Coordinación de Sustanciación"/>
    <n v="0"/>
    <x v="1"/>
  </r>
  <r>
    <x v="3"/>
    <x v="1"/>
    <s v="INSP. 1707022411  _x000a_H1"/>
    <s v="RG1_x000a__x000a_RFC1"/>
    <s v="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s v="ID del Riesgo de Gestión  :  RG 1. Pérdida de validez de los actos administrativos por medio de los cuales se declara sin vigencia una facilidad de pago_x000a__x000a_ID del Riesgo de Corrupción :  RFC 1.  Inactividad procesal injustificada en el control de las facilidades de pago_x000a__x000a_"/>
    <s v="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quot;Gestión de obligaciones nuevas por parte del Centro Nacional de Cobro&quot; de fecha 14 de marzo de 2017."/>
    <s v="Establecer las actualizaciones al procedimiento y solicitar la publicación del mismo"/>
    <s v="Procedimiento actualizado"/>
    <n v="1"/>
    <d v="2019-04-15T00:00:00"/>
    <d v="2019-12-31T00:00:00"/>
    <n v="37.142857142857146"/>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0"/>
  </r>
  <r>
    <x v="3"/>
    <x v="1"/>
    <m/>
    <m/>
    <m/>
    <m/>
    <m/>
    <s v="Publicar la nueva versión del procedimiento en el Sistema de Gestión de Calidad"/>
    <s v="Correo informando la publicación "/>
    <n v="1"/>
    <d v="2019-04-15T00:00:00"/>
    <d v="2019-12-31T00:00:00"/>
    <n v="37.142857142857146"/>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0"/>
  </r>
  <r>
    <x v="3"/>
    <x v="1"/>
    <m/>
    <m/>
    <m/>
    <m/>
    <m/>
    <s v="Socializar el procedimiento a las dependencias de cobranzas a nivel nacional"/>
    <s v="Correo electrónico socializando el procedimien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2. Crear un formato que permita realizar seguimiento mensual al cumplimiento del PR-CA-272, en especial lo descrito en la actividad 34 y ajustar la actividad dentro del procedimiento con el fin de impartir los lineamientos del caso."/>
    <s v="Diseñar formato y establecer las actualizaciones al procedimiento y solicitar la publicación del mismo"/>
    <s v="Formato y procedimiento actualizado"/>
    <n v="2"/>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Publicar el formato y la nueva versión del procedimiento en el Sistema de Gestión de Calidad"/>
    <s v="Correo informando la publicación "/>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Socializar el formato y la nueva versión del procedimiento a las dependencias de cobranzas a nivel nacional"/>
    <s v="Correo electrónico socializando el forma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3. Realizar control y seguimiento al cumplimiento del término establecido en la actividad 48 del procedimiento PR-CA-272 Facilidades de Pago."/>
    <s v="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0"/>
  </r>
  <r>
    <x v="3"/>
    <x v="1"/>
    <m/>
    <m/>
    <m/>
    <m/>
    <m/>
    <s v="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4. Realizar control y seguimiento al cumplimiento de lo establecido en la actividad 58 del procedimiento PR-CA-272 Facilidades de Pago."/>
    <s v="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5. Realizar control y seguimiento al cumplimiento del término establecido en la actividad 65 del procedimiento PR-CA-272 Facilidades de Pago."/>
    <s v="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6. Crear plantilla de la Resolución que declara sin vigencia una facilidad de pago con el fin de que este contenga lo establecido en la actividad 58 del procedimiento PR-CA-0272 Facilidades de Pago"/>
    <s v="Diseñar la plantilla del acto administrativo"/>
    <s v="Plantilla"/>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Publicar la plantilla en el Sistema de Gestión de Calidad"/>
    <s v="Correo informando la publicación"/>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Socializar la plantilla a las dependencias de cobranzas a nivel nacional"/>
    <s v="Correo electrónico socializando la plantilla"/>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7. Modificar el Procedimiento PR-CA-0270 Cobro Coactivo – Mandamiento de pago, para Incluir en la actividad 5 el termino para proferir el Mandamiento de pago"/>
    <s v="Establecer las actualizaciones al procedimiento y solicitar la publicación del mismo"/>
    <s v="Procedimiento actualizad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Publicar la nueva versión del procedimiento en el Sistema de Gestión de Calidad"/>
    <s v="Correo informando la publicación "/>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m/>
    <s v="Socializar el procedimiento a las dependencias de cobranzas a nivel nacional"/>
    <s v="Correo electrónico socializando el procedimien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s v="INSP.1707022414_x000a_H1, 2, 3_x000a__x000a_Validación del procesamiento de los saldos que afectan el SI Obligación financiera._x000a__x000a_"/>
    <s v="RG1"/>
    <s v="ID del Hallazgo I. Debilidades en el almacenamiento de la información de registros de eventos, log´s, y registro de información de tablas de auditoría de Obligación Financiera y SIPAC_x000a_"/>
    <s v="Pérdida de integridad y trazabilidad en la implementación de software y procesamiento del código fuente SIE - Obligación Financiera"/>
    <s v="1. Definir la estrategia de digitalización"/>
    <s v="Estrategia de digitalización del proyecto."/>
    <s v="Documento de estrategia."/>
    <n v="1"/>
    <d v="2023-11-01T00:00:00"/>
    <d v="2024-07-31T00:00:00"/>
    <n v="39"/>
    <n v="1"/>
    <s v="DGI_x000a_Dirección de Gestión de Innovación y Tecnología"/>
    <n v="1"/>
    <x v="0"/>
  </r>
  <r>
    <x v="3"/>
    <x v="1"/>
    <m/>
    <m/>
    <m/>
    <m/>
    <s v="2.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3.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3"/>
    <x v="1"/>
    <m/>
    <m/>
    <m/>
    <m/>
    <s v="4.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3"/>
    <x v="1"/>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6.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3"/>
    <x v="1"/>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3"/>
    <x v="1"/>
    <m/>
    <m/>
    <m/>
    <m/>
    <s v="8. Iniciar el desarrollo de la solución tecnológica."/>
    <s v="Desarrollo de la solución"/>
    <s v="Informes de seguimiento"/>
    <n v="10"/>
    <d v="2025-06-01T00:00:00"/>
    <d v="2027-12-31T00:00:00"/>
    <n v="134.71428571428572"/>
    <n v="0"/>
    <s v="DGI_x000a_Dirección de Gestión de Innovación y Tecnología"/>
    <n v="0"/>
    <x v="1"/>
  </r>
  <r>
    <x v="3"/>
    <x v="1"/>
    <m/>
    <m/>
    <m/>
    <m/>
    <s v="9. Iniciar la implementación de la solución tecnológica"/>
    <s v="Pruebas y evaluación funcional"/>
    <s v=" (01) Un  formato de Aceptación de Pruebas funcionales y salida a producción - FT-IIT-1851."/>
    <n v="1"/>
    <d v="2025-06-01T00:00:00"/>
    <d v="2027-12-31T00:00:00"/>
    <n v="134.71428571428572"/>
    <n v="0"/>
    <s v="DGI_x000a_Dirección de Gestión de Impuestos_x000a_Subdirección de Recaudo_x000a_Subdirección de Cobranzas y Control Extensivo_x000a_Coordinación de Administración de Aplicativos de  Impuestos_x000a_Coordinación de Cobranzas"/>
    <n v="0"/>
    <x v="1"/>
  </r>
  <r>
    <x v="3"/>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1"/>
  </r>
  <r>
    <x v="3"/>
    <x v="1"/>
    <m/>
    <m/>
    <s v="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
    <m/>
    <s v="11. Elaborar la solicitud de servicio para la creación o ajuste de un Sistema de Información, conforme el PR-SI-0002 Gestión de solicitudes para la creación o ajuste de sistemas de información."/>
    <s v="Elaborar la solicitud de servicio para la creación o ajuste de un Sistema de Información"/>
    <s v="Formato de solicitud de servicio para la creación o ajuste de un Sistema de Información"/>
    <n v="1"/>
    <d v="2020-02-01T00:00:00"/>
    <d v="2020-05-31T00:00:00"/>
    <n v="17.142857142857142"/>
    <n v="1"/>
    <s v="DGI_x000a_Subdirección de Soluciones y Desarrollo_x000a__x000a_Subdirección de Recaudo_x000a_Coordinación de Administracion de Aplicativos de Impuestos"/>
    <n v="1"/>
    <x v="0"/>
  </r>
  <r>
    <x v="3"/>
    <x v="1"/>
    <m/>
    <m/>
    <m/>
    <m/>
    <s v="12. Presentar y priorizar la solicitud de servicio para la creación o ajuste de un Sistema de Información ante el centro de despacho, conforme el PR-SI-0002 Gestión de solicitudes para la creación o ajuste de sistemas de  información."/>
    <s v="Presentar y priorizar la solicitud de servicio"/>
    <s v="Control de Asistencia de Reuniones"/>
    <n v="1"/>
    <d v="2020-06-01T00:00:00"/>
    <d v="2020-07-31T00:00:00"/>
    <n v="8.5714285714285712"/>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_x000a_"/>
    <n v="1"/>
    <x v="0"/>
  </r>
  <r>
    <x v="3"/>
    <x v="1"/>
    <m/>
    <m/>
    <s v="ID del Hallazgo III. Documentos que presentan en las validaciones automáticas y las reglas de negocio predeterminadas en el sistema de Obligación Financiera, debilidades en los parámetros de configuración de los rutina y formatos versión."/>
    <m/>
    <s v="13. Realizar plan de trabajo para la solución de las situaciones encontradas en los documentos objeto del hallazgo, conforme a la solicitud presentada en centro de despacho"/>
    <s v="Realizar Plan de Trabajo"/>
    <s v="Plan de Trabajo"/>
    <n v="1"/>
    <d v="2020-08-01T00:00:00"/>
    <d v="2020-12-31T00:00:00"/>
    <n v="21.714285714285715"/>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3"/>
    <x v="1"/>
    <m/>
    <m/>
    <m/>
    <m/>
    <s v="14. Realizar reuniones trimestrales de seguimiento y cumplimiento del plan de trabajo "/>
    <s v="Realizar el seguimiento al Plan de Trabajo"/>
    <s v="Control de Asistencia de Reuniones"/>
    <n v="3"/>
    <d v="2021-01-01T00:00:00"/>
    <d v="2021-09-30T00:00:00"/>
    <n v="38.857142857142854"/>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3"/>
    <x v="1"/>
    <s v="INSP. 1707022430_x000a_H 1,2,3,4,5,6,7,8,9,10,11, 12_x000a__x000a_Efectividad en los controles y lineamientos normativos en el procedimiento abreviado de devoluciones del Decreto 535 de 2020"/>
    <s v="RG1_x000a__x000a_RFC1_x000a__x000a_RFC2"/>
    <s v="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
    <s v="“Devoluciones y/o compensaciones efectuadas a través del procedimiento abreviado – Decreto 535 de 2020, sin el cumplimiento de los requisitos normativos”_x000a__x000a_RFC 1.  Excluir un contribuyente de un procedimiento de control    _x000a__x000a_RFC 2.  Decisión final de un proceso de control basada en hechos falsos o información adulterada"/>
    <s v="A1. Implementar un mecanismo de control para_x000a_armonizar la información de los sistemas Obligación Financiera/SIPAC de las obligaciones que han sido detectadas como inconsistencias y reportadas por las direcciones seccionales en aplicación del_x000a_Memorando 000033 del 2015."/>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
    <s v="Formato Excel FT-CA- 2316 “Solicitud de Marcación y Desmarcación de Obligaciones en SIPAC”"/>
    <n v="1"/>
    <d v="2021-02-15T00:00:00"/>
    <d v="2021-12-31T00:00:00"/>
    <n v="45.571428571428569"/>
    <n v="1"/>
    <s v="DGI_x000a_NC - Subproceso de Recaudo - Devoluciones                                                               _x000a_Dirección ed Gestión de Impuestos _x000a_Subdirección de Recaudo_x000a_Coordinación de Administración de Aplicativos de Impuestos_x000a__x000a_ACTUALIZADO_x000a_30112021_x000a_"/>
    <n v="1"/>
    <x v="0"/>
  </r>
  <r>
    <x v="3"/>
    <x v="1"/>
    <m/>
    <m/>
    <m/>
    <m/>
    <s v="A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s v="DGI_x000a_NC - Subproceso de Recaudo - Devoluciones                                                               _x000a_Dirección ed Gestión de Impuestos _x000a_Subdirección de Recaudo_x000a_Coordinación de Administración de Aplicativos de Impuestos_x000a__x000a_ACTUALIZADO_x000a_30112021_x000a_"/>
    <n v="1"/>
    <x v="0"/>
  </r>
  <r>
    <x v="3"/>
    <x v="1"/>
    <m/>
    <m/>
    <s v="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
    <m/>
    <s v="A3. Solicitar la calificación de perfilamiento de riesgos de las solicitudes de devolución resueltas entre el 13 de abril y el 13 de mayo de 2020 en cumplimiento del Decreto 535 de 2020 que no se enviaron a perfilamiento."/>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
    <n v="1"/>
    <d v="2021-02-01T00:00:00"/>
    <d v="2021-03-31T00:00:00"/>
    <n v="8.285714285714286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3"/>
    <x v="1"/>
    <m/>
    <m/>
    <m/>
    <m/>
    <s v="A4. Establecer el perfil de riesgo de los asuntos que no se enviaron a perfilamiento de riesgos; resueltos en cumplimiento del Decreto 535 de 2020, que corresponden a los saldos en renta y ventas."/>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
    <n v="1"/>
    <d v="2021-02-01T00:00:00"/>
    <d v="2021-03-31T00:00:00"/>
    <n v="8.285714285714286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3"/>
    <x v="1"/>
    <m/>
    <m/>
    <s v="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
    <m/>
    <s v="A5. Verificar si las solicitudes de devolución de saldos a favor en renta y ventas resueltas entre el 13 de abril y el 13 de mayo de 2020 en el marco de las devoluciones abreviadas fueron (SI) o (NO) objeto de auditoría de fiscalización o incluidas enprogramas postdevoluciones, lo anterior, aplica_x000a_para aquellas solicitudes de devolución que resulten con calificación de riesgo MUY ALTO en la consulta de perfilamiento de riesgo que se realice en aplicación de la acción No. 1 del presente control y para aquellas solicitudes que obtuvieron riesgo MUY ALTO durante la gestión de la solicitud de devolución."/>
    <s v="Tarea Acción No.2. Unificar en una base de datos Los resultados obtenidos en aplicación de la Acción No. 2"/>
    <s v="Una (1) Base de datos._x000a_Nota: Para cada una de las 34 Direcciones que gestionen solicitudes de devolución"/>
    <n v="1"/>
    <d v="2021-03-31T00:00:00"/>
    <d v="2021-12-31T00:00:00"/>
    <n v="39.28571428571428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3"/>
    <x v="1"/>
    <m/>
    <m/>
    <m/>
    <m/>
    <s v="A6. Presentar a consideración de la reunión de evaluación y control de devoluciones, los casos identificados en la acción No. 2 del presente controlque no hayan sido objeto de auditoría de fiscalización DI o no se hayan incluido en programas PD, a fin de definir el cronograma de desarrollo de la auditoria de Post Devoluciones. En caso de identificar expedientes que no ameritan apertura en programa PostDevoluciones, incluir la justificación correspondiente en el acta."/>
    <s v="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
    <s v="Un (1)  Acta de Reunión_x000a_Nota: Para cada una de las 34 Direcciones que gestionen solicitudes de devolución"/>
    <n v="1"/>
    <d v="2021-03-31T00:00:00"/>
    <d v="2021-12-31T00:00:00"/>
    <n v="39.28571428571428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3"/>
    <x v="1"/>
    <m/>
    <m/>
    <s v="ID del hallazgo IV. Se identificaron 98 devoluciones otorgadas por valor total de 2.066.178.000 sin solicitud del Perfil de Riesgos en el proceso de gestión y reconocimiento.   "/>
    <m/>
    <s v="A7. Registrar en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 de forma permanente."/>
    <s v="Diligenciar para todos los asuntos de devolución la casilla &quot;Observaciones&quot; del formato 1326."/>
    <s v="Reportes trimestrales que evidencien diligenciamiento de la casillas &quot;Observaciones del formato 1326&quot;._x000a_Nota: Para cada una de las 34 Direcciones que gestionen solicitudes de devolución"/>
    <n v="2"/>
    <d v="2021-03-01T00:00:00"/>
    <d v="2021-08-31T00:00:00"/>
    <n v="26.142857142857142"/>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3"/>
    <x v="1"/>
    <m/>
    <m/>
    <m/>
    <m/>
    <s v="A8. Dar aplicación a lo establecido en los procedimientos del Subproceso de Devoluciones en cuanto a solicitar el reproceso de saldos cuando se detecten saldos de la obligación con inconsistencias. "/>
    <s v="Diligenciar informe de reprocesos solicitados."/>
    <s v="Reportes trimestrales que evidencien los saldos inconsistentes que fueron objeto de reproceso._x000a_Nota: Para cada una de las 34 Direcciones que gestionen solicitudes de devolución"/>
    <n v="2"/>
    <d v="2021-03-01T00:00:00"/>
    <d v="2021-08-31T00:00:00"/>
    <n v="26.142857142857142"/>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3"/>
    <x v="1"/>
    <m/>
    <m/>
    <s v="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
    <m/>
    <s v="A9. Actualizar cartilla “Manual Servicio Informático SI Devoluciones” para incorporar el uso de la información “Días transcurridos” que está incluida en el reporte “Informe de solicitudes radicadas”."/>
    <s v="Tarea Acción No. 1: Actualizar Cartilla &quot;Manual Servicio Informático SI Devoluciones&quot; para incorporar el uso de la la información de &quot;Días transcurridos&quot; que está incluida en el reporte &quot;Informe de solicitudes radicadas&quot;"/>
    <s v="Un (1) Manual Servicio Informático SI Devoluciones, actualizado."/>
    <n v="1"/>
    <d v="2021-02-01T00:00:00"/>
    <d v="2021-04-30T00:00:00"/>
    <n v="12.571428571428571"/>
    <n v="1"/>
    <s v="DGI_x000a_NC - Subproceso Recaudo - Devoluciones_x000a_Coordinación de Devoluciones y Compensaciones"/>
    <n v="1"/>
    <x v="0"/>
  </r>
  <r>
    <x v="3"/>
    <x v="1"/>
    <m/>
    <m/>
    <m/>
    <m/>
    <s v="A10.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
    <s v="Tarea Acción No.2: Comunicación escrita dirigida a las 34 Direcciones Seccioanales que gestionan solicitudes de devolución y/o compensación, informando la actualización del  &quot;Manual Servicio Informático SI Devoluciones&quot; y recordando la importancia de hacer uso de la información de &quot;Días transcurridos&quot; como ayuda de autocontrol para el cumplimiento de los términos establecidos para la gestión de las solicitudes de devolución y/o compensación."/>
    <s v="Una (1) Comunicación remitida a todas las Direcciones Seccionales"/>
    <n v="1"/>
    <d v="2021-02-01T00:00:00"/>
    <d v="2021-04-30T00:00:00"/>
    <n v="12.571428571428571"/>
    <n v="1"/>
    <s v="DGI_x000a_NC - Subproceso Recaudo - Devoluciones_x000a_Coordinación de Devoluciones y Compensaciones"/>
    <n v="1"/>
    <x v="0"/>
  </r>
  <r>
    <x v="3"/>
    <x v="1"/>
    <m/>
    <m/>
    <s v="&quot;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_x000a_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quot;       "/>
    <m/>
    <s v="A11. Realizar autocontrol dando aplicación a las actividades de control establecidas en los procedimientos del Subproceso de devoluciones, que indican que el jefe del área o el funcionario que este delegue debe monitorear de forma permanente el cumplimiento de términos para resolver las solicitudes de devolución, mediante el uso del formato FT-RE-2504 “Registro Diario de solicitudes de devolución/compensación”, el cual contiene las casillas de “Fecha de vencimiento” de las solicitudes de devolución. Actividad diaria y permanente."/>
    <s v="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quot;Registro diario de solicitudes de devolución y/o compensación&quot;, el cual contiene las casillas de &quot;Fecha de radicación&quot; y &quot;Fecha de Vencimiento&quot; de las solicitudes de devolución. Actividad diaria y permanente."/>
    <s v="Formato FT RE 2504 actualizado, envío formato mes anterior durante los primeros tres días hábiles de cada mes"/>
    <n v="1"/>
    <d v="2021-03-01T00:00:00"/>
    <d v="2021-08-04T00:00:00"/>
    <n v="22.285714285714285"/>
    <n v="1"/>
    <s v="DGI_x000a_DS - Subproceso Recaudo - Devoluciones_x000a_Direcciones Seccionales de Impuestos_x000a_Direcciones Seccionales de Impuestos y Aduanas_x000a_Divisiones de Gestión de Recaudo_x000a_Divisiones de Gestión de Recaudo y Cobranzas"/>
    <n v="1"/>
    <x v="0"/>
  </r>
  <r>
    <x v="3"/>
    <x v="1"/>
    <m/>
    <m/>
    <s v="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
    <m/>
    <s v="A12. Actualizar de oficio la casilla 89 del RUT con la información que envía la Registraduría Nacional del Estado Civil de las personas fallecidas."/>
    <s v="Actualizar el estado (Casilla 89 RUT) de las personas fallecidas con la información que envía la Registraduría Nacional del Estado Civil"/>
    <s v="Informe anual de ejecución de la estrategia"/>
    <n v="1"/>
    <d v="2021-08-01T00:00:00"/>
    <d v="2022-01-31T00:00:00"/>
    <n v="26.142857142857142"/>
    <n v="1"/>
    <s v="DGI_x000a_NC - Asistencia al Usuario_x000a_Coordinación  de Administración del Registro Único Tributario"/>
    <n v="1"/>
    <x v="0"/>
  </r>
  <r>
    <x v="3"/>
    <x v="1"/>
    <m/>
    <m/>
    <m/>
    <m/>
    <s v="A13. Elaborar documento FT-SI-2206 con la propuesta de conceptualización general de ajuste tecnológico en el Servicio Informático de Devoluciones consistente en la inclusión de una funcionalidad para registrar en cada asunto la fecha y numero de transacción de giro a cuenta corriente o de ahorros o la fecha de expedición de TIDIS y número de expedición. Adicionar además el ajuste tecnológico del cálculo de “Días Transcurridos” considerando desde la fecha de radicación de la solicitud hasta la fecha del pago. Presentar la propuesta al Comité Centro de Despacho para someterlo a su aprobación."/>
    <s v="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Un (1) documento FT SI 2206 diligenciado y aprobado por el Comité Centro de Despacho"/>
    <n v="1"/>
    <d v="2021-02-01T00:00:00"/>
    <d v="2021-03-31T00:00:00"/>
    <n v="8.2857142857142865"/>
    <n v="1"/>
    <s v="DGI_x000a_NC - Subproceso Recaudo - Devoluciones_x000a_Coordinación de Devoluciones y Compensaciones"/>
    <n v="1"/>
    <x v="0"/>
  </r>
  <r>
    <x v="3"/>
    <x v="1"/>
    <m/>
    <m/>
    <m/>
    <m/>
    <s v="A14. Al momento de ser aprobado el ajuste de la acción No. 1, elaborar documento FT-SI-2007 con la especificación funcional detallada del ajuste tecnológico en el Servicio Informático de Devoluciones consistente en la inclusión de una funcionalidad para registrar en cada asunto la fecha y numero de transacción de giro a cuenta corriente o de ahorros o a la fecha de expedición de TIDIS y numero de expedición y así mismo, el ajuste tecnológico del cálculo de “Días Trascurridos” considerando desde la fecha de radicación de la solicitud hasta la fecha de pago."/>
    <s v="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Un (1) documento FT SI 2207 diligenciado"/>
    <n v="1"/>
    <d v="2021-04-01T00:00:00"/>
    <d v="2021-08-31T00:00:00"/>
    <n v="21.714285714285715"/>
    <n v="1"/>
    <s v="DGI_x000a_NC - Subproceso Recaudo - Devoluciones_x000a_Coordinación de Devoluciones y Compensaciones"/>
    <n v="1"/>
    <x v="0"/>
  </r>
  <r>
    <x v="3"/>
    <x v="1"/>
    <m/>
    <m/>
    <s v="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
    <m/>
    <s v="A15. Actualizar los procedimientos del subproceso de devoluciones para incluir la actividad de entregar al área de pagos la copia del acto administrativo que ordena la devolución acompañada de la certificación bancaria aportada por el solicitante en la solicitud de devolución."/>
    <s v="Elaborar la nueva versión de los procedimientos incluyendo la actividad de entregar al área de pagos, además de la Resolución de Devolución, la certificación bancaria aportada por el solicitante y gestionar el trámite hasta su publicación en Diannet - Mapa de Procesos."/>
    <s v="Procedimiento actualizado"/>
    <n v="1"/>
    <d v="2021-02-01T00:00:00"/>
    <d v="2021-06-30T00:00:00"/>
    <n v="21.285714285714285"/>
    <n v="1"/>
    <s v="DGI_x000a_NC - Subproceso Recaudo - Devoluciones_x000a_Coordinación de Devoluciones y Compensaciones"/>
    <n v="1"/>
    <x v="0"/>
  </r>
  <r>
    <x v="3"/>
    <x v="1"/>
    <m/>
    <m/>
    <m/>
    <m/>
    <s v="A16. Implementación de un desarrollo tecnológico cuyo objetivo es el pago de las devoluciones menores a 1000 UVT directamente a través del Sistema Integrado de Información Financiera – SIIF Nación, sin necesidad de mediar cuentas de ahorro o corrientes de entidades financieras, las que conocemos como Cuentas de Fondo Rotatorio de Devoluciones."/>
    <s v="Inicio prueba en producción piloto en el SIIF Nación con la Dirección de Impuestos y Aduanas de Pereira _x000a_Puesta en producción del SIIF Nación para el pago de las resoluciones de devoluciones en todas las Direcciones Seccionales._x000a_Actualización de los procedimientos PR-RE-0124, PR-RE-0125, PR-RE-0126, PR-RE-0128  y PR-RE-0133 de acuerdo al pago de las resoluciones de devoluciones por medio del aplicativo SIIF Nación_x000a_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
    <s v="Reporte del SIIF Nación de los pagos de las resoluciones de devoluciones realizadas por la Dirección Seccional de impuestos y Aduanas de Pereira._x000a_Reporte del SIIF Nación de los pagos de las resoluciones de devoluciones realizadas por la Direcciones Seccionales._x000a_Procedimientos actualizado_x000a_Comunicación enviada a las 34 Direcciones Seccionales informando la actualización de los.procedimientos y la utilización del SIIF para el pago de las devoluciones."/>
    <n v="1"/>
    <d v="2021-07-01T00:00:00"/>
    <d v="2022-04-30T00:00:00"/>
    <n v="43.285714285714285"/>
    <n v="1"/>
    <s v="DGI_x000a_NC - Subproceso Recaudo - Devoluciones_x000a_Coordinación de Devoluciones y Compensaciones_x000a_Coordinación de Contabilidad de la Función Recaudadora"/>
    <n v="1"/>
    <x v="0"/>
  </r>
  <r>
    <x v="3"/>
    <x v="1"/>
    <m/>
    <m/>
    <s v="ID del hallazgo IX. Al efectuar el análisis de la información suministrada por la DIAN en el archivo denominado “Información 10 430 formato 1668.xlsx”, se identificó un mismo número de cuenta bancaria registrado para 2 contribuyentes beneficiarios de devolución distintos.  "/>
    <m/>
    <s v="A17. Socializar con las direcciones seccionales el alcance de la actualización realizada a los procedimientos del Subproceso de Devoluciones y Compensaciones."/>
    <s v="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
    <s v="Comunicación remitida a todas las Direcciones Seccionales"/>
    <n v="1"/>
    <d v="2021-07-01T00:00:00"/>
    <d v="2021-07-31T00:00:00"/>
    <n v="4.2857142857142856"/>
    <n v="1"/>
    <s v="DGI_x000a_NC - Subproceso Recaudo - Devoluciones_x000a_Coordinación de Devoluciones y Compensaciones"/>
    <n v="1"/>
    <x v="0"/>
  </r>
  <r>
    <x v="3"/>
    <x v="1"/>
    <m/>
    <m/>
    <m/>
    <m/>
    <s v="A18. Implementar las acciones de autocontrol establecidas en los procedimientos del subproceso de devoluciones, que indican que el jefe del área es responsable de verificar que en aplicativos que afectan el Servicio Informático de Obligación Financiera se ingrese la fecha de notificación y ejecutoria de los actos administrativos de devolución y/o compensación y que estos afecten correctamente el estado de cuenta del contribuyente."/>
    <s v="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
    <s v="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
    <n v="6"/>
    <d v="2021-03-01T00:00:00"/>
    <d v="2021-07-31T00:00:00"/>
    <n v="21.714285714285715"/>
    <n v="1"/>
    <s v="DGI_x000a_DS - Subproceso Recaudo - Devoluciones_x000a_Direcciones Seccionales de Impuestos_x000a_Direcciones Seccionales de Impuestos y Aduanas_x000a_Divisiones de Gestión de Recaudo_x000a_Divisiones de Gestión de Recaudo y Cobranzas"/>
    <n v="1"/>
    <x v="0"/>
  </r>
  <r>
    <x v="3"/>
    <x v="1"/>
    <m/>
    <m/>
    <s v="ID del hallazgo X. Se evidenció que se giraron recursos por valor de $26.929.284.000, en rangos superiores a los 10, 20, 30, 50 y 100 días calendario siguientes a la fecha de expedición de los respectivos actos administrativos donde se reconoce y ordena devolver los saldos a favor. "/>
    <m/>
    <s v="A19. Definir la estrategia de digitalización"/>
    <s v="Estrategia de digitalización del proyecto."/>
    <s v="Documento de estrategia."/>
    <n v="1"/>
    <d v="2023-11-01T00:00:00"/>
    <d v="2024-07-31T00:00:00"/>
    <n v="39"/>
    <n v="1"/>
    <s v="DGI_x000a_NC - Subproceso Innovación y Tecnología _x000a_Dirección de Gestión de Innovación y Tecnología_x000a_Subdireccion de Innovacion y Proyectos_x000a_Subdireccion de Soluciones y Desarrollo"/>
    <n v="1"/>
    <x v="0"/>
  </r>
  <r>
    <x v="3"/>
    <x v="1"/>
    <m/>
    <m/>
    <m/>
    <m/>
    <s v="20.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Devoluciones _x000a_Subdirección de Cobranzas y Control Extensivo_x000a_Coordinación de Administración de Aplicativos de  Impuestos_x000a_Coordinación de Cobranzas"/>
    <n v="1"/>
    <x v="0"/>
  </r>
  <r>
    <x v="3"/>
    <x v="1"/>
    <m/>
    <m/>
    <s v="ID del hallazgo XI. Se evidenciaron inconsistencias y debilidades en la trazabilidad y confiabilidad de la información suministrada por la DIAN.       "/>
    <m/>
    <s v="21. Definir los requerimientos no funcionales "/>
    <s v="Definir los requerimientos no funcionales "/>
    <s v="Documento de requerimientos no funcionales V1"/>
    <n v="1"/>
    <d v="2024-02-01T00:00:00"/>
    <d v="2025-03-31T00:00:00"/>
    <n v="60.571428571428569"/>
    <n v="1"/>
    <s v="DGI_x000a_NC - Subproceso Innovación y Tecnología _x000a_Dirección de Gestión de Innovación y Tecnología"/>
    <n v="1"/>
    <x v="0"/>
  </r>
  <r>
    <x v="3"/>
    <x v="1"/>
    <m/>
    <m/>
    <m/>
    <m/>
    <s v="22. Iniciar el proceso de contratación "/>
    <s v="Validar o aceptar el proceso de contratación"/>
    <s v="Documento de validación o aceptación del proceso de contratación"/>
    <n v="1"/>
    <d v="2023-11-01T00:00:00"/>
    <d v="2025-03-31T00:00:00"/>
    <n v="73.714285714285708"/>
    <n v="1"/>
    <s v="DGI_x000a_NC - Subproceso Innovación y Tecnología _x000a_Dirección de Gestión de Innovación y Tecnología"/>
    <n v="1"/>
    <x v="0"/>
  </r>
  <r>
    <x v="3"/>
    <x v="1"/>
    <m/>
    <m/>
    <m/>
    <m/>
    <s v="23.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Devoluciones _x000a_Subdirección de Cobranzas y Control Extensivo_x000a_Coordinación de Administración de Aplicativos de  Impuestos_x000a_Coordinación de Cobranzas"/>
    <n v="1"/>
    <x v="0"/>
  </r>
  <r>
    <x v="3"/>
    <x v="1"/>
    <m/>
    <m/>
    <m/>
    <m/>
    <s v="24. 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 _x000a_Dirección de Gestión de Innovación y Tecnología"/>
    <n v="1"/>
    <x v="0"/>
  </r>
  <r>
    <x v="3"/>
    <x v="1"/>
    <m/>
    <m/>
    <m/>
    <m/>
    <s v="2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Devoluciones _x000a_Subdirección de Cobranzas y Control Extensivo_x000a_Coordinación de Administración de Aplicativos de  Impuestos_x000a_Coordinación de Cobranzas_x000a__x000a_Dirección de Gestión de Innovación y Tecnología"/>
    <n v="1"/>
    <x v="0"/>
  </r>
  <r>
    <x v="3"/>
    <x v="1"/>
    <m/>
    <m/>
    <s v="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_x000a_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_x000a_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6. Iniciar el desarrollo de la solución tecnológica."/>
    <s v="Desarrollo de la solución"/>
    <s v="Informes de seguimiento"/>
    <n v="8"/>
    <d v="2025-07-01T00:00:00"/>
    <d v="2027-06-30T00:00:00"/>
    <n v="104.14285714285714"/>
    <n v="0"/>
    <s v="DGI_x000a_NC - Subproceso Innovación y Tecnología _x000a_Dirección de Gestión de Innovación y Tecnología"/>
    <n v="0"/>
    <x v="1"/>
  </r>
  <r>
    <x v="3"/>
    <x v="1"/>
    <m/>
    <m/>
    <s v="I1.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m/>
    <s v="27. Iniciar la implementación de la solución tecnológica"/>
    <s v="Pruebas y evaluación funcional"/>
    <s v=" (01) Un  formato de Aceptación de Pruebas funcionales y salida a producción - FT-IIT-1851."/>
    <n v="1"/>
    <d v="2025-07-01T00:00:00"/>
    <d v="2027-06-30T00:00:00"/>
    <n v="104.14285714285714"/>
    <n v="0"/>
    <s v="DGI_x000a_Dirección de Gestión de Impuestos_x000a_Subdirección de Recaudo_x000a_Subdirección de Devoluciones _x000a_Subdirección de Cobranzas y Control Extensivo_x000a_Coordinación de Administración de Aplicativos de  Impuestos_x000a_Coordinación de Cobranzas"/>
    <n v="0"/>
    <x v="1"/>
  </r>
  <r>
    <x v="3"/>
    <x v="1"/>
    <m/>
    <m/>
    <s v="I2.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Dirección de Gestión de Impuestos_x000a_Subdirección de Recaudo_x000a_Subdirección de Devoluciones _x000a_Subdirección de Cobranzas y Control Extensivo_x000a_Coordinación de Administración de Aplicativos de  Impuestos_x000a_Coordinación de Cobranzas_x000a__x000a_Dirección de Gestión de Innovación y Tecnología"/>
    <n v="0"/>
    <x v="1"/>
  </r>
  <r>
    <x v="3"/>
    <x v="1"/>
    <m/>
    <m/>
    <m/>
    <m/>
    <s v="29. Realizar auditoría de escritorio a la gestión de las solicitudes de devoluciones."/>
    <s v="Mejorar la confiabilidad de la gestión realizada a las solicitudes de devoluciones y/o compensación"/>
    <s v="Expedientes de las auditorías de escritorio."/>
    <n v="35"/>
    <d v="2023-05-15T00:00:00"/>
    <d v="2023-12-15T00:00:00"/>
    <n v="30.571428571428573"/>
    <n v="1"/>
    <s v="DGI_x000a_Subdirección de Devoluciones"/>
    <n v="1"/>
    <x v="0"/>
  </r>
  <r>
    <x v="3"/>
    <x v="1"/>
    <m/>
    <m/>
    <m/>
    <m/>
    <s v="30. Fortalecer la gestión del proceso documental de la entidad por medio de la implemetación del sistema Gestión Documental."/>
    <s v="Implementacion del sistema Gestor Documental, el cual permitira integrar tecnologica y operativamente la gestion masiva de documentos tanto fisicos como digitales."/>
    <s v="Puesta en producción del sistema de gestión documental _x000a_a. (01) Un acta de comité de gestión de Cambios Tecnología del correspondiente software instalado y en producción"/>
    <n v="1"/>
    <d v="2022-08-01T00:00:00"/>
    <d v="2026-12-31T00:00:00"/>
    <n v="230.42857142857142"/>
    <n v="0.13"/>
    <s v="DGI_x000a_NC - Subproceso Innovación y Tecnología _x000a_Dirección de Gestión de Innovación y Tecnología"/>
    <n v="0.13"/>
    <x v="1"/>
  </r>
  <r>
    <x v="3"/>
    <x v="1"/>
    <s v="INSP. 1707022431_x000a_H 1,2,3,4"/>
    <s v="RG1_x000a__x000a_RFC1"/>
    <s v="ID del hallazgo I. Facilidades de pago otorgadas sin el lleno de requisitos exigidos en el procedimiento PR-CA-0272, PR-CA-0424 y Decreto 688 de 2020.            "/>
    <s v="ID del Riesgo de Gestión  : Otorgamiento sin el lleno de requisitos legales de facilidades de pago durante la emergencia económica, social y ecológica 2020._x000a__x000a_RFC.  Otorgamiento de facilidades de pago por fuera de términos legales Decreto 688 de 2020 sin denuncio de bienes y facilidades otorgadas por ley 2010 de 2019 beneficiando al contribuyente en la tasa de interés "/>
    <s v="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
    <s v="Modificar documento"/>
    <s v="Documento Entregado a la Dirección de Gestión de impuestos"/>
    <n v="1"/>
    <d v="2021-02-01T00:00:00"/>
    <d v="2021-12-31T00:00:00"/>
    <n v="47.571428571428569"/>
    <n v="1"/>
    <s v="DGI_x000a_NC - Subproceso Administracion de Cartera _x000a_Dirección de Gestión de Impuestos _x000a_Subdireccion de Cobranzas y Control Extensivo _x000a_Coordinación de Cobranzas_x000a__x000a_ACTUALIZADO_x000a_30112021"/>
    <n v="1"/>
    <x v="0"/>
  </r>
  <r>
    <x v="3"/>
    <x v="1"/>
    <m/>
    <m/>
    <m/>
    <m/>
    <s v="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
    <s v="Modificar el formato FT-COT-2386"/>
    <s v="Formato publicado en la intranet de la entidad"/>
    <n v="1"/>
    <d v="2021-02-01T00:00:00"/>
    <d v="2021-04-30T00:00:00"/>
    <n v="12.571428571428571"/>
    <n v="1"/>
    <s v="DGI_x000a_NC - Subproceso Administracion de Cartera _x000a_Dirección de Gestión de Impuestos _x000a_Subdireccion de Cobranzas y Control Extensivo _x000a_Coordinación de Cobranzas_x000a__x000a_ACTUALIZADO_x000a_30112021"/>
    <n v="1"/>
    <x v="0"/>
  </r>
  <r>
    <x v="3"/>
    <x v="1"/>
    <m/>
    <m/>
    <s v="ID del hallazgo II.  Facilidades de pago otorgadas con obligaciones presentadas fuera del término señalado en el Decreto 688 de 2020 – procedimiento abreviado y sin denuncio de bienes.            "/>
    <m/>
    <s v="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_x000a_accedan al respectivo beneficio bajo la certeza de la aplicación del tratamiento normativo que le resulta aplicable."/>
    <s v="Modificar documento"/>
    <s v="Documento Entregado a la Dirección de Gestión de Impuestos"/>
    <n v="1"/>
    <d v="2021-02-01T00:00:00"/>
    <d v="2021-12-31T00:00:00"/>
    <n v="47.571428571428569"/>
    <n v="1"/>
    <s v="DGI_x000a_NC - Subproceso Administracion de Cartera _x000a_Dirección de Gestión de Impuestos _x000a_Subdireccion de Cobranzas y Control Extensivo _x000a_Coordinación de Cobranzas_x000a__x000a_ACTUALIZADO_x000a_30112021"/>
    <n v="1"/>
    <x v="0"/>
  </r>
  <r>
    <x v="3"/>
    <x v="1"/>
    <m/>
    <m/>
    <m/>
    <m/>
    <s v="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
    <s v="Verificar el control en formato FT-COT-2616"/>
    <s v="Papel de trabajo firmado por el Director Seccional, Jefe de División, Jefe GIT  en donde se describa la verificación realizada y los hallazgos encontrados "/>
    <n v="6"/>
    <d v="2021-03-01T00:00:00"/>
    <d v="2021-09-01T00:00:00"/>
    <n v="26.285714285714285"/>
    <n v="1"/>
    <s v="DGI_x000a_NC - Subproceso Administracion de Cartera _x000a_Dirección de Gestión de Impuestos _x000a_Subdireccion de Cobranzas y Control Extensivo _x000a_Coordinación de Cobranzas_x000a__x000a_ACTUALIZADO_x000a_30112021"/>
    <n v="1"/>
    <x v="0"/>
  </r>
  <r>
    <x v="3"/>
    <x v="1"/>
    <m/>
    <m/>
    <s v="ID del hallazgo III.  Facilidades de pago otorgadas con obligaciones presentadas fuera del término señalado en la Ley 2010 de 2019 – PR-CA-0424, beneficiando contribuyentes en la tasa de interés.            "/>
    <m/>
    <m/>
    <s v="Realziar control al  formato FT-COT-2616"/>
    <s v="Informe Gerencial de las situaciones encontradas"/>
    <n v="2"/>
    <d v="2021-03-01T00:00:00"/>
    <d v="2021-09-01T00:00:00"/>
    <n v="26.285714285714285"/>
    <n v="1"/>
    <s v="DGI_x000a_NC - Subproceso Administracion de Cartera _x000a_Dirección de Gestión de Impuestos _x000a_Subdireccion de Cobranzas y Control Extensivo _x000a_Coordinación de Cobranzas_x000a__x000a_ACTUALIZADO_x000a_30112021"/>
    <n v="1"/>
    <x v="0"/>
  </r>
  <r>
    <x v="3"/>
    <x v="1"/>
    <m/>
    <m/>
    <s v="ID del hallazgo IV.  Acto Administrativo (Circular externa oooo3 de abril 14 de 2020) proferido por funcionario sin la debida competencia, en contravía de lo establecido en la Resolución 457 de noviembre 20 de 2008.  "/>
    <m/>
    <s v="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
    <s v="Capacitación"/>
    <s v="FT-GH-1722 Registro Capacitación Interna"/>
    <n v="1"/>
    <d v="2021-02-01T00:00:00"/>
    <d v="2021-04-30T00:00:00"/>
    <n v="12.571428571428571"/>
    <n v="1"/>
    <s v="DGI_x000a_NC - Subproceso Administracion de Cartera _x000a_Dirección de Gestión de Impuestos _x000a_Subdireccion de Cobranzas y Control Extensivo _x000a_Coordinación de Cobranzas_x000a__x000a_ACTUALIZADO_x000a_30112021"/>
    <n v="1"/>
    <x v="0"/>
  </r>
  <r>
    <x v="3"/>
    <x v="1"/>
    <s v="INSP. 1707022433_x000a_H1 _x000a__x000a_Efectividad en la fiscalización, liquidación, cobro y recaudo tributario - Seccional Yopal."/>
    <s v="RFC1_x000a__x000a_RFC2"/>
    <s v="N/A_x000a__x000a_RG: Pérdida de oportunidad y efectividad para ejercer la acción de cobro             _x000a__x000a_RFC: Pérdida, adulteración, ocultamiento, daño o destrucción de documentos o información.            "/>
    <s v="IFC1. Pérdida de oportunidad y efectividad para ejercer la acción de cobro             _x000a__x000a_IFC2. Pérdida, adulteración, ocultamiento, daño o destrucción de documentos o información.            _x000a_"/>
    <s v="1. Realizar capacitación del Instructivo IN-ADF-0132 &quot;Manejo de los archivos en la UAE DIAN&quot; y Jornadas de sensibilización"/>
    <s v="Realizar jornadas de sensibilización y capacitación para los funcionarios de las Divisiones de Gestión de Recaudo y Cobranzas,  Fiscalización,  Liquidación, Asistencia al Cliente, Administrativa y Financiera y Despacho en el tercer  trimestre de 2021 del Instructivo IN-ADF-0132 &quot;Manejo de los archivos en la UAE DIAN&quot;, especialmente los formatos establecidos, tabla de retención documental y normatividad vigente. "/>
    <s v="FT-GH-1722 Registro Capacitación Interna"/>
    <n v="6"/>
    <d v="2021-07-01T00:00:00"/>
    <d v="2021-09-30T00:00:00"/>
    <n v="13"/>
    <n v="1"/>
    <s v="DGI_x000a_DS - Subproceso Administraciòn de Cartera_x000a_Direccion Seccional de Impuestos y Aduanas de Yopal_x000a_Divisiones de Recaudo y Cobranzas_x000a_Fiscalizacion y Liquidación Tributaria_x000a_Aduanera y Cambiaria_x000a_Servicio al Ciudadano_x000a_Administrativa y Financiera_x000a_Despacho de Direccion Seccional_x000a__x000a_ACTUALIZADO_x000a_30112021"/>
    <n v="1"/>
    <x v="0"/>
  </r>
  <r>
    <x v="3"/>
    <x v="1"/>
    <m/>
    <m/>
    <m/>
    <m/>
    <s v="2. Aplicar lo establecido en el procedimiento PR-FI-0163 &quot;Organización de Documentos en Dependencias de la UAE DIAN&quot;. Organizar la carpeta o expediente a su cargo y en el instructivo IN-FI-0132 &quot;Organización de unidades documentales en dependencias de la UAE DIAN&quot;. "/>
    <s v="Verificar mensualmente en una muestra del 10% del reparto de expedientes físicos del proceso de administración de cartera, el cumplimiento del PR-FI-0163 &quot;Organización de Documentos en Dependencias de la UAE DIAN&quot;, el IN-FI-0132 &quot;Organización de unidades documentales en dependencias de la UAE DIAN&quot;, enviando informe del resultado al buzón coordinacioncobranzas@dian.gov.co, a más tardar el 2do día del mes siguiente."/>
    <s v="Informe Gerencial firmado por el Jefe de División de Recaudo y Cobranzas, Cobranzas en donde se describa la verificación realizada y los controles aplicados. "/>
    <n v="12"/>
    <d v="2021-07-01T00:00:00"/>
    <d v="2022-06-30T00:00:00"/>
    <n v="52"/>
    <n v="1"/>
    <s v="DGI_x000a_DS - Subproceso Administraciòn de Cartera_x000a_Direccion Seccional de Impuestos y Aduanas de Yopal_x000a_División de Recaudo y Cobranzas _x000a__x000a_ACTUALIZADO_x000a_30112021_x000a__x000a_"/>
    <n v="1"/>
    <x v="0"/>
  </r>
  <r>
    <x v="3"/>
    <x v="1"/>
    <m/>
    <m/>
    <m/>
    <m/>
    <s v="3. Diseñar una estrategia para la digitalización de expedientes_x000a_"/>
    <s v="Formular una estrategia de Digitalización"/>
    <s v="Documento de Estrategia de Digitalización"/>
    <n v="1"/>
    <d v="2023-11-01T00:00:00"/>
    <d v="2024-07-31T00:00:00"/>
    <n v="39"/>
    <n v="1"/>
    <s v="DGI_x000a_NC - Subproceso Innovacion y Tecnologia_x000a_Direccion de Gestion de Innovacion y Tecnologia_x000a_Subdireccion de Innovacion y Tecnologia_x000a_Subdireccion de Soluciones y desarrollo_x000a__x000a_ACTUALIZADO_x000a_30112021"/>
    <n v="1"/>
    <x v="0"/>
  </r>
  <r>
    <x v="3"/>
    <x v="1"/>
    <m/>
    <m/>
    <m/>
    <m/>
    <s v="4.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0"/>
  </r>
  <r>
    <x v="3"/>
    <x v="1"/>
    <m/>
    <m/>
    <m/>
    <m/>
    <s v="5. 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3"/>
    <x v="1"/>
    <m/>
    <m/>
    <m/>
    <m/>
    <s v="6. 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1"/>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0"/>
  </r>
  <r>
    <x v="3"/>
    <x v="1"/>
    <m/>
    <m/>
    <m/>
    <m/>
    <s v="8. Definir un plan de trabajo de desarrollo de la solución tecnológica "/>
    <s v="Definir un plan de trabajo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3"/>
    <x v="1"/>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10. 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
    <n v="0"/>
    <x v="1"/>
  </r>
  <r>
    <x v="3"/>
    <x v="1"/>
    <m/>
    <m/>
    <m/>
    <m/>
    <s v="11.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1"/>
  </r>
  <r>
    <x v="3"/>
    <x v="1"/>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m/>
    <m/>
    <s v="13. Administrar y gestionar la cartera conforme lo establecido en el Modelo a través de la cartilla CT-CA-086 y el formato FT-CA-5219 Seguimiento a evacuación mensual de carga laboral, con base en la segmentación y priorización informada en el inventario publicado"/>
    <s v="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
    <s v="FT-CA-5219 Seguimiento a evacuación mensual de carga laboral"/>
    <n v="12"/>
    <d v="2021-07-01T00:00:00"/>
    <d v="2022-06-30T00:00:00"/>
    <n v="52"/>
    <n v="1"/>
    <s v="DGI_x000a_DS - Subproceso Administraciòn de Cartera_x000a_Dirección de Gestión de Impuestos_x000a_Direccion Seccional de Impuestos y Aduanas de Yopal_x000a_Jefes de División de Recaudo y Cobranzas _x000a__x000a_ACTUALIZADO_x000a_30112021"/>
    <n v="1"/>
    <x v="0"/>
  </r>
  <r>
    <x v="3"/>
    <x v="1"/>
    <s v="INSP. 1707022441_x000a_H1,2,3_x000a__x000a_Inadmisorio en Devoluciones "/>
    <s v="RG1_x000a__x000a_RFC1"/>
    <s v="ID del hallazgo I. Se evidencio que al contribuyente KUDOS C&amp;V C S.A.S. con NIT. Número 830.000.486 se le dio respuesta con inadmisión a la solicitud de devolución No.108004617985 radicada el 16 de marzo de 2020 180 días después de haber radicado la solicitud.   "/>
    <s v="ID del Riesgo de Gestión  :  RG 1. &quot;Inadmisión de devoluciones sin el cumplimiento de los requisitos del Artículo 857 del Estatuto Tributario Nacional que puede generar la decisión de inadmitir solicitudes de devolución basada en hechos falsos o información adulterada.”"/>
    <s v="1. Ajustar la actividad No. 24 del Procedimiento &quot;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
    <s v="1. Actualizar procedimiento &quot;PR COT 0124 Devolución y/o Compensación por Saldos a favor de renta y ventas mediante el SIE Devoluciones&quot;"/>
    <s v="Procedimiento &quot;PR COT 0124 Devolución y/o Compensación por Saldos a favor de renta y ventas mediante el SIE Devoluciones&quot;, actualizado y aprobado"/>
    <n v="1"/>
    <d v="2022-03-01T00:00:00"/>
    <d v="2022-08-31T00:00:00"/>
    <n v="26.142857142857142"/>
    <n v="1"/>
    <s v="DGI_x000a_NC - Subproceso Recaudo - Devoluciones_x000a_Subdirección de Devoluciones"/>
    <n v="1"/>
    <x v="0"/>
  </r>
  <r>
    <x v="3"/>
    <x v="1"/>
    <m/>
    <m/>
    <m/>
    <m/>
    <m/>
    <s v="2. Socializar procedimiento actualizado &quot;PR COT 0124 Devolución y/o Compensación por Saldos a favor de renta y ventas mediante el SIE Devoluciones&quot;"/>
    <s v="Memorando que socialice el procedimiento actualizado &quot;PR COT 0124 Devolución y/o Compensación por Saldos a favor de renta y ventas mediante el SIE Devoluciones&quot;, haciendo énfasis en los cambios efectuados a la actividad 24"/>
    <n v="1"/>
    <d v="2022-08-01T00:00:00"/>
    <d v="2022-09-30T00:00:00"/>
    <n v="8.5714285714285712"/>
    <n v="1"/>
    <s v="DGI_x000a_NC - Subproceso Recaudo - Devoluciones_x000a_Subdirección de Devoluciones"/>
    <n v="1"/>
    <x v="0"/>
  </r>
  <r>
    <x v="3"/>
    <x v="1"/>
    <m/>
    <m/>
    <m/>
    <m/>
    <s v="2.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
    <s v="2. Socializar procedimiento actualizado &quot;PR COT 0124 Devolución y/o Compensación por Saldos a favor de renta y ventas mediante el SIE Devoluciones&quot;"/>
    <s v="Memorando que reitere la obligación de dar aplicación permanente al Numeral 13 del Manual del Servicio Informático de Devoluciones MN COT 0012 y al Numeral 3.4 de la Cartilla Guía de Sustanciación CR COT 0038"/>
    <n v="11"/>
    <d v="2022-03-01T00:00:00"/>
    <d v="2022-07-31T00:00:00"/>
    <n v="21.714285714285715"/>
    <n v="1"/>
    <s v="DGI_x000a_NC - Subproceso Recaudo - Devoluciones_x000a_Subdirección de Devoluciones"/>
    <n v="1"/>
    <x v="0"/>
  </r>
  <r>
    <x v="3"/>
    <x v="1"/>
    <m/>
    <m/>
    <m/>
    <m/>
    <s v="3. Definir la estrategia de digitalización"/>
    <s v="Estrategia de digitalización del proyecto."/>
    <s v="Documento de estrategia."/>
    <n v="1"/>
    <d v="2023-11-01T00:00:00"/>
    <d v="2024-07-31T00:00:00"/>
    <n v="39"/>
    <n v="1"/>
    <s v="DGI_x000a_NC-Subproceso Innovacion y Tecnologia_x000a_Subdireccion de Innovacion y Proyectos"/>
    <n v="1"/>
    <x v="0"/>
  </r>
  <r>
    <x v="3"/>
    <x v="1"/>
    <m/>
    <m/>
    <m/>
    <m/>
    <s v="4. Iniciar el proyecto con la definición de  los requerimientos funcionales"/>
    <s v="Definir los requerimientos funcionales V1"/>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s v="ID del hallazgo II. Se identificaron ocho (8) contribuyentes con solicitudes de devolución por valor de $310.729.000 a los cuales la DIAN les profirió autos inadmisorios automáticos improcedentes al endilgarles causales de inadmisión no aplicables a su realidad tributaría."/>
    <m/>
    <s v="5. Definir los requerimientos no funcionales "/>
    <s v="Definir los requerimientos no funcionales "/>
    <s v="Documento de requerimientos no funcionales V1"/>
    <n v="1"/>
    <d v="2024-02-01T00:00:00"/>
    <d v="2025-03-31T00:00:00"/>
    <n v="60.571428571428569"/>
    <n v="1"/>
    <s v="DGI_x000a_NC-Subproceso Innovacion y Tecnologia_x000a_Subdireccion de Innovacion y Proyectos"/>
    <n v="1"/>
    <x v="0"/>
  </r>
  <r>
    <x v="3"/>
    <x v="1"/>
    <m/>
    <m/>
    <m/>
    <m/>
    <s v="6. Iniciar el proceso de contratación "/>
    <s v="Validar o aceptar el proceso de contratación"/>
    <s v="Documento de validación o aceptación del proceso de contratación"/>
    <n v="1"/>
    <d v="2023-11-01T00:00:00"/>
    <d v="2025-03-31T00:00:00"/>
    <n v="73.714285714285708"/>
    <n v="1"/>
    <s v="DGI_x000a_NC-Subproceso Innovacion y Tecnologia_x000a_Subdireccion de Innovacion y Proyectos"/>
    <n v="1"/>
    <x v="0"/>
  </r>
  <r>
    <x v="3"/>
    <x v="1"/>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8. Definir un plan de trabajo de desarrollo de la solución tecnológica "/>
    <s v="Definir un plan de trabajo de desarrollo de la solución tecnológica "/>
    <s v="Plan de trabajo V1"/>
    <n v="1"/>
    <d v="2023-11-01T00:00:00"/>
    <d v="2025-03-31T00:00:00"/>
    <n v="73.714285714285708"/>
    <n v="1"/>
    <s v="DGI_x000a_NC-Subproceso Innovacion y Tecnologia_x000a_Subdireccion de Innovacion y Proyectos"/>
    <n v="1"/>
    <x v="0"/>
  </r>
  <r>
    <x v="3"/>
    <x v="1"/>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10. Iniciar el desarrollo de la solución tecnológica."/>
    <s v="Desarrollo de la solución"/>
    <s v="Informes de seguimiento"/>
    <n v="8"/>
    <d v="2025-07-01T00:00:00"/>
    <d v="2027-06-30T00:00:00"/>
    <n v="104.14285714285714"/>
    <n v="0"/>
    <s v="DGI_x000a_NC-Subproceso Innovacion y Tecnologia_x000a_Subdireccion de Innovacion y Proyectos"/>
    <n v="0"/>
    <x v="1"/>
  </r>
  <r>
    <x v="3"/>
    <x v="1"/>
    <m/>
    <m/>
    <m/>
    <m/>
    <s v="11. 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1"/>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m/>
    <m/>
    <s v="13. Reiterar a los  los funcionarios responsables de la gestión de las solicitudes de devolución de las Direcciones Seccionales y de la Dirección Operativa de Grandes Contribuyentes la obligación de dar aplicación al lineamiento Caso 36 del &quot;Plan Técnico de Optimización del Uso del Servicio Informático de Devoluciones&quot;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
    <s v="Socializar memorando que indique la obligación de dar aplicación al lineamiento Caso 36 del &quot;Plan Técnico de Optimización del Uso del Servicio Informático de Devoluciones&quot; "/>
    <s v="Memorando que reitere la obligación de dar aplicación permanente al lineamiento Caso 36 del &quot;Plan Técnico de Optimización del Uso del Servicio Informático de Devoluciones&quot;"/>
    <n v="1"/>
    <d v="2022-03-01T00:00:00"/>
    <d v="2022-07-31T00:00:00"/>
    <n v="21.714285714285715"/>
    <n v="1"/>
    <s v="DGI_x000a_NC - Subproceso Recaudo - Devoluciones_x000a_Subdirección de Devoluciones"/>
    <n v="1"/>
    <x v="0"/>
  </r>
  <r>
    <x v="3"/>
    <x v="1"/>
    <m/>
    <m/>
    <s v="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
    <m/>
    <s v="14.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
    <s v="1. Generar reporte asuntos de devoluciones con marca 10143"/>
    <s v="Reporte"/>
    <n v="1"/>
    <d v="2022-04-01T00:00:00"/>
    <d v="2022-05-31T00:00:00"/>
    <n v="8.5714285714285712"/>
    <n v="1"/>
    <s v="DGI_x000a_NC - Subproceso Recaudo - Devoluciones_x000a_Subdirección de Devoluciones"/>
    <n v="1"/>
    <x v="0"/>
  </r>
  <r>
    <x v="3"/>
    <x v="1"/>
    <m/>
    <m/>
    <m/>
    <m/>
    <m/>
    <s v="2. Proferir oficio dirigido a los solicitantes de devolución de los asuntos identificados, con los parámetros de la campaña "/>
    <s v="Oficio campaña enviado"/>
    <n v="1"/>
    <d v="2022-06-01T00:00:00"/>
    <d v="2022-08-30T00:00:00"/>
    <n v="12.857142857142858"/>
    <n v="1"/>
    <s v="DGI_x000a_NC - Subproceso Recaudo - Devoluciones_x000a_Subdirección de Devoluciones"/>
    <n v="1"/>
    <x v="0"/>
  </r>
  <r>
    <x v="3"/>
    <x v="1"/>
    <m/>
    <m/>
    <m/>
    <m/>
    <s v="15.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
    <s v="1. Implementar informe mensual de asuntos con marcas improcedentes"/>
    <s v="Informe mensual de asuntos con marcas improcedentes"/>
    <n v="6"/>
    <d v="2022-04-01T00:00:00"/>
    <d v="2022-09-05T00:00:00"/>
    <n v="22.428571428571427"/>
    <n v="1"/>
    <s v="DGI_x000a_NC - Subproceso Recaudo - Devoluciones_x000a_Subdirección de Devoluciones"/>
    <n v="1"/>
    <x v="0"/>
  </r>
  <r>
    <x v="3"/>
    <x v="1"/>
    <m/>
    <m/>
    <m/>
    <m/>
    <m/>
    <s v="2. Proferir oficio dirigido a los solicitantes de devolución de los asuntos identificados, con los parámetros de la campaña "/>
    <s v="Informe mensual de asuntos con marcas improcedentes"/>
    <n v="6"/>
    <d v="2022-04-01T00:00:00"/>
    <d v="2022-09-05T00:00:00"/>
    <n v="22.428571428571427"/>
    <n v="1"/>
    <s v="DGI_x000a_NC - Subproceso Recaudo - Devoluciones_x000a_Subdirección de Devoluciones"/>
    <n v="1"/>
    <x v="0"/>
  </r>
  <r>
    <x v="3"/>
    <x v="1"/>
    <m/>
    <m/>
    <m/>
    <m/>
    <s v="16.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
    <s v="1. Evaluar mensualmente el reporte de asuntos con marcas improcedentes"/>
    <s v="Acta mensual de evaluación de necesidades de ajustes o nuevos desarrollos a implementar en el Servicio Informático de Devoluciones."/>
    <n v="6"/>
    <d v="2022-04-05T00:00:00"/>
    <d v="2022-09-15T00:00:00"/>
    <n v="23.285714285714285"/>
    <n v="1"/>
    <s v="DGI_x000a_NC - Subproceso Recaudo - Devoluciones_x000a_Subdirección de Devoluciones"/>
    <n v="1"/>
    <x v="0"/>
  </r>
  <r>
    <x v="3"/>
    <x v="1"/>
    <m/>
    <m/>
    <m/>
    <m/>
    <m/>
    <s v="2. Proferir oficio dirigido a los solicitantes de devolución de los asuntos identificados, con los parámetros de la campaña "/>
    <s v="Acta mensual de evaluación de necesidades de ajustes o nuevos desarrollos a implementar en el Servicio Informático de Devoluciones."/>
    <n v="6"/>
    <d v="2022-04-05T00:00:00"/>
    <d v="2022-09-15T00:00:00"/>
    <n v="23.285714285714285"/>
    <n v="1"/>
    <s v="DGI_x000a_NC - Subproceso Recaudo - Devoluciones_x000a_Subdirección de Devoluciones"/>
    <n v="1"/>
    <x v="0"/>
  </r>
  <r>
    <x v="3"/>
    <x v="1"/>
    <m/>
    <m/>
    <m/>
    <m/>
    <s v="17. Reiterar a los funcionarios responsables de la gestión de las solicitudes de devolución de las Direcciones Seccionales y de la Dirección Operativa de Grandes Contribuyentes la obligación de dar aplicación a lo establecido en la actividad No. 37 del procedimiento &quot;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
    <s v="Socializar memorando que indique la obligación de dar aplicación a la actividad 37 del procedimiento &quot;PR COT 0124 Devolución y/o Compensación por Saldos a favor de renta y ventas mediante el SIE Devoluciones”"/>
    <s v="Memorando que reitere la obligación de dar aplicación permanente a lo establecido en la actividad 37 del procedimiento &quot;PR COT 0124 Devolución y/o Compensación por Saldos a favor de renta y ventas mediante el SIE Devoluciones”"/>
    <n v="1"/>
    <d v="2022-03-01T00:00:00"/>
    <d v="2022-07-31T00:00:00"/>
    <n v="21.714285714285715"/>
    <n v="1"/>
    <s v="DGI_x000a_NC - Subproceso Recaudo - Devoluciones_x000a_Subdirección de Devoluciones"/>
    <n v="1"/>
    <x v="0"/>
  </r>
  <r>
    <x v="3"/>
    <x v="1"/>
    <s v="TECNOLÓGICO TRIBUTARIO"/>
    <s v="2401-RG1_x000a__x000a_2403-RG1_x000a__x000a_2011-RG1_x000a_RFC1_x000a__x000a_2413-RG_x000a__x000a_2420-RFC1"/>
    <s v="Insp. 1707022401 - Prescripción de Obligaciones Tributarias: Una vez analizada cada una de las variables establecidas para el proceso y alcance de la inspección, se puede concluir que no existen indicios de Fraude y Corrupción asociados a la presente inspección._x000a__x000a_"/>
    <s v="1. 2401-RG1: Vencimiento de términos: Posibilidad de incumplimiento de los términos legales (prescripción, caducidad) en las actuaciones que debe realizar la DIAN en cumplimiento de sus funciones_x000a__x000a_2011-RG1: Pérdida de validez de los actos administrativos por medio de los cuales se declara sin vigencia una facilidad de pago._x000a_RFC1: Inactividad procesal injustificada en el control de las facilidades de pago_x000a__x000a_2413-RG1: Exclusión de un contribuyente del proceso de control de administración de cartera._x000a_Inexactitud en el saldo de cuenta de los contribuyentes, generando la falta de disponibilidad e integridad de la información_x000a__x0009__x0009__x0009__x0009__x000a_2420-RFC1: RFC 005 Pérdida de oportunidad y efectividad para ejercer la acción de cobro de los aportantes, contribuyentes u operadores por direccionamiento de las actuaciones administrativas para favorecer a un tercero._x0009__x0009__x0009__x0009__x0009__x0009__x0009__x0009__x000a__x0009__x0009__x0009__x0009__x0009__x0009__x0009__x0009__x0009__x0009__x0009__x0009__x000a__x0009__x0009__x0009__x0009__x0009__x0009__x0009__x0009__x0009__x0009__x0009__x0009_"/>
    <s v="1.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Dirección de Gestión de Innovación y Tecnología"/>
    <n v="1"/>
    <x v="0"/>
  </r>
  <r>
    <x v="3"/>
    <x v="1"/>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3. Definir los requerimientos no funcionales "/>
    <s v="Definir los requerimientos no funcionales "/>
    <s v="Documento de requerimientos no funcionales V1"/>
    <n v="1"/>
    <d v="2024-02-01T00:00:00"/>
    <d v="2025-03-31T00:00:00"/>
    <n v="60.571428571428569"/>
    <n v="1"/>
    <s v="DGI _x000a_NC - Subproceso Innovacion y Tecnologia_x000a_Dirección de Gestión de Innovación y Tecnología"/>
    <n v="1"/>
    <x v="0"/>
  </r>
  <r>
    <x v="3"/>
    <x v="1"/>
    <m/>
    <m/>
    <m/>
    <m/>
    <s v="4. Iniciar el proceso de contratación "/>
    <s v="Validar o aceptar el proceso de contratación"/>
    <s v="Documento de validación o aceptación del proceso de contratación"/>
    <n v="1"/>
    <d v="2023-11-01T00:00:00"/>
    <d v="2025-03-31T00:00:00"/>
    <n v="73.714285714285708"/>
    <n v="1"/>
    <s v="DGI _x000a_NC - Subproceso Innovacion y Tecnologia_x000a_Dirección de Gestión de Innovación y Tecnología"/>
    <n v="1"/>
    <x v="0"/>
  </r>
  <r>
    <x v="3"/>
    <x v="1"/>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6. Definir un plan de trabajo de desarrollo de la solución tecnológica "/>
    <s v="Definir un plan de trabajo de desarrollo de la solución tecnológica "/>
    <s v="Plan de trabajo V1"/>
    <n v="1"/>
    <d v="2023-11-01T00:00:00"/>
    <d v="2025-03-31T00:00:00"/>
    <n v="73.714285714285708"/>
    <n v="1"/>
    <s v="DGI _x000a_NC - Subproceso Innovacion y Tecnologia_x000a_Dirección de Gestión de Innovación y Tecnología"/>
    <n v="1"/>
    <x v="0"/>
  </r>
  <r>
    <x v="3"/>
    <x v="1"/>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8. Iniciar el desarrollo de la solución tecnológica."/>
    <s v="Desarrollo de la solución"/>
    <s v="Informes de seguimiento"/>
    <n v="10"/>
    <d v="2025-06-01T00:00:00"/>
    <d v="2027-12-31T00:00:00"/>
    <n v="134.71428571428572"/>
    <n v="0"/>
    <s v="DGI _x000a_NC - Subproceso Innovacion y Tecnologia_x000a_Dirección de Gestión de Innovación y Tecnología"/>
    <n v="0"/>
    <x v="1"/>
  </r>
  <r>
    <x v="3"/>
    <x v="1"/>
    <m/>
    <m/>
    <m/>
    <m/>
    <s v="9.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s v="Insp. 1707022411 - Valoración de los Controles Asociados a la Gestión de Facilidades de Pago y su Trazabilidad: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Dirección de Gestión de Innovación y Tecnología"/>
    <n v="1"/>
    <x v="0"/>
  </r>
  <r>
    <x v="3"/>
    <x v="1"/>
    <m/>
    <m/>
    <m/>
    <m/>
    <s v="4. Iniciar el proyecto con la definición de  los requerimientos funcionales"/>
    <s v="Definir los requerimientos funcionales"/>
    <s v="Documento de requerimientos funcionales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5. Definir los requerimientos no funcionales "/>
    <s v="Definir los requerimientos no funcionales "/>
    <s v="Documento de requerimientos no funcionales V1"/>
    <n v="1"/>
    <d v="2024-10-01T00:00:00"/>
    <d v="2024-11-30T00:00:00"/>
    <n v="8.5714285714285712"/>
    <n v="1"/>
    <s v="DGI _x000a_NC - Subproceso Innovacion y Tecnologia_x000a_Dirección de Gestión de Innovación y Tecnología"/>
    <n v="1"/>
    <x v="0"/>
  </r>
  <r>
    <x v="3"/>
    <x v="1"/>
    <m/>
    <m/>
    <m/>
    <m/>
    <s v="6. Definir la priorización funcional de la implementación"/>
    <s v="Definir la priorización funcional de la implementación"/>
    <s v="Mapa de historias con la priorización funcional de la implementación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7. Definir un plan de trabajo de desarrollo de la solución tecnológica "/>
    <s v="Definir un plan de trabajo de desarrollo de la solución tecnológica "/>
    <s v="Plan de trabajo V1"/>
    <n v="1"/>
    <d v="2024-10-01T00:00:00"/>
    <d v="2024-11-30T00:00:00"/>
    <n v="8.5714285714285712"/>
    <n v="1"/>
    <s v="DGI _x000a_NC - Subproceso Innovacion y Tecnologia_x000a_Dirección de Gestión de Innovación y Tecnología"/>
    <n v="1"/>
    <x v="0"/>
  </r>
  <r>
    <x v="3"/>
    <x v="1"/>
    <m/>
    <m/>
    <m/>
    <m/>
    <s v="8. Aprobar o validar el plan de trabajo de la implementación de la solución tecnológica "/>
    <s v="Aprobar o validar el plan de trabajo de la implementación de la solución tecnológica "/>
    <s v="Plan de trabajo aprobado V1"/>
    <n v="1"/>
    <d v="2024-10-01T00:00:00"/>
    <d v="2025-02-28T00:00:00"/>
    <n v="21.428571428571427"/>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9. Iniciar el desarrollo de la solución tecnológica."/>
    <s v="Desarrollo de la solución"/>
    <s v="Informes de seguimiento"/>
    <n v="4"/>
    <d v="2025-03-01T00:00:00"/>
    <d v="2026-01-31T00:00:00"/>
    <n v="48"/>
    <n v="0"/>
    <s v="DGI _x000a_NC - Subproceso Innovacion y Tecnologia_x000a_Dirección de Gestión de Innovación y Tecnología"/>
    <n v="0"/>
    <x v="1"/>
  </r>
  <r>
    <x v="3"/>
    <x v="1"/>
    <m/>
    <m/>
    <m/>
    <m/>
    <s v="10. Iniciar la implementación de la solución tecnológica"/>
    <s v="Pruebas y evaluación funcional"/>
    <s v=" (01) Un  formato de Aceptación de Pruebas funcionales y salida a producción - FT-IIT-1851."/>
    <n v="1"/>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1"/>
    <m/>
    <m/>
    <m/>
    <m/>
    <s v="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s v="Insp. 1707022413 - Evaluación de la eficiencia de los mecanismos de controles en la normalización de saldos de obligación financiera: ID del indicio de fraude y corrupción I - Normalización de saldos por prescripción antes del término de los cinco (5) años por valor de $ 8.932.000._x0009__x000a_ID del indicio de fraude y corrupción II -Inactividad procesal injustificada en la gestión de cartera por valor de $ 6.540.571.000. ID del indicio de fraude y corrupción II -Inactividad procesal injustificada en la gestión de cartera por valor de $ 6.540.571.000._x0009__x000a_ID del indicio de fraude y corrupción II - Traslados de expedientes a otras Direcciones Seccionales sin cargue de las obligaciones al aplicativo SIPAC y sin gestión de las acciones de cobro por valor de $13.619.933.152.  _x000a_ID del Hallazgo I - Ineficacia de la normalización de saldos, contrario al objetivo del procedimiento PR-CA-0276 normalización de saldos de CCC y el PR-CA-0372 normalización de saldos para la obligación financiera. _x0009__x000a_Observación I - No integridad y disponibilidad de la información de recaudo evidenciado en 28.331 obligaciones por valor total de $ 8.551.454.313.164 a nivel nacional. _x0009__x000a_observación II - Existen reprocesos de las obligaciones con saldo a favor irreal en el SIE de obligación financiera._x0009__x000a__x000a_"/>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Subdirección de Gestión de Tecnología de la Información y las Telecomunicaciones"/>
    <n v="1"/>
    <x v="0"/>
  </r>
  <r>
    <x v="3"/>
    <x v="1"/>
    <m/>
    <m/>
    <m/>
    <m/>
    <s v="4.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5. Definir los requerimientos no funcionales "/>
    <s v="Definir los requerimientos no funcionales "/>
    <s v="Documento de requerimientos no funcionales V1"/>
    <n v="1"/>
    <d v="2024-02-01T00:00:00"/>
    <d v="2025-03-31T00:00:00"/>
    <n v="60.571428571428569"/>
    <n v="1"/>
    <s v="DGI _x000a_NC - Subproceso Innovacion y Tecnologia_x000a_Subdirección de Gestión de Tecnología de la Información y las Telecomunicaciones"/>
    <n v="1"/>
    <x v="0"/>
  </r>
  <r>
    <x v="3"/>
    <x v="1"/>
    <m/>
    <m/>
    <m/>
    <m/>
    <s v="6. Iniciar el proceso de contratación "/>
    <s v="Validar o aceptar el proceso de contratación"/>
    <s v="Documento de validación o aceptación del proceso de contratación"/>
    <n v="1"/>
    <d v="2023-11-01T00:00:00"/>
    <d v="2025-03-31T00:00:00"/>
    <n v="73.714285714285708"/>
    <n v="1"/>
    <s v="DGI _x000a_NC - Subproceso Innovacion y Tecnologia_x000a_Subdirección de Gestión de Tecnología de la Información y las Telecomunicaciones"/>
    <n v="1"/>
    <x v="0"/>
  </r>
  <r>
    <x v="3"/>
    <x v="1"/>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8. Definir un plan de trabajo de desarrollo de la solución tecnológica "/>
    <s v="Definir un plan de trabajo de desarrollo de la solución tecnológica "/>
    <s v="Plan de trabajo V1"/>
    <n v="1"/>
    <d v="2023-11-01T00:00:00"/>
    <d v="2025-03-31T00:00:00"/>
    <n v="73.714285714285708"/>
    <n v="1"/>
    <s v="DGI _x000a_NC - Subproceso Innovacion y Tecnologia_x000a_Subdirección de Gestión de Tecnología de la Información y las Telecomunicaciones"/>
    <n v="1"/>
    <x v="0"/>
  </r>
  <r>
    <x v="3"/>
    <x v="1"/>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10. Iniciar el desarrollo de la solución tecnológica."/>
    <s v="Desarrollo de la solución"/>
    <s v="Informes de seguimiento"/>
    <n v="10"/>
    <d v="2025-06-01T00:00:00"/>
    <d v="2027-12-31T00:00:00"/>
    <n v="134.71428571428572"/>
    <n v="0"/>
    <s v="DGI _x000a_NC - Subproceso Innovacion y Tecnologia_x000a_Subdirección de Gestión de Tecnología de la Información y las Telecomunicaciones"/>
    <n v="0"/>
    <x v="1"/>
  </r>
  <r>
    <x v="3"/>
    <x v="1"/>
    <m/>
    <m/>
    <m/>
    <m/>
    <s v="11.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1"/>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s v="Insp.1707022420 - Oportunidad de Medidas Cautelares: ID del hallazgo I. Ineficacia de la medida cautelar por inactividad procesal injustificada que conlleva a la prescripción de obligaciones fiscales disminuyendo el recaudo por valor de $ 1.337.851.514 y obligación a punto de prescribir por valor de $83.709.000._x0009__x000a_ID del hallazgo II. fallas en la aplicación de los procedimientos y en los controles de gestión documental, unido a que el Sistema Informático SIPAC está siendo subutilizado._x0009__x000a_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_x0009__x000a_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_x0009__x000a_ID del hallazgo V. Falta de trazabilidad del cumplimiento de lo relacionado con la Notificación de los actos administrativos y en especial el Mandamiento de pago como lo establece el Estatuto Tributario en su Artículo 826"/>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Subdirección de Gestión de Tecnología de la Información y las Telecomunicaciones"/>
    <n v="1"/>
    <x v="0"/>
  </r>
  <r>
    <x v="3"/>
    <x v="1"/>
    <m/>
    <m/>
    <m/>
    <m/>
    <s v="4. Iniciar el proyecto con la definición de  los requerimientos funcionales"/>
    <s v="Definir los requerimientos funcionales"/>
    <s v="Documento de requerimientos funcionales V1"/>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5. Definir los requerimientos no funcionales "/>
    <s v="Definir los requerimientos no funcionales "/>
    <s v="Documento de requerimientos no funcionales V1"/>
    <n v="1"/>
    <d v="2024-02-01T00:00:00"/>
    <d v="2025-03-31T00:00:00"/>
    <n v="60.571428571428569"/>
    <n v="1"/>
    <s v="DGI _x000a_NC - Subproceso Innovacion y Tecnologia_x000a_Subdirección de Gestión de Tecnología de la Información y las Telecomunicaciones"/>
    <n v="1"/>
    <x v="0"/>
  </r>
  <r>
    <x v="3"/>
    <x v="1"/>
    <m/>
    <m/>
    <m/>
    <m/>
    <s v="6. Iniciar el proceso de contratación "/>
    <s v="Validar o aceptar el proceso de contratación"/>
    <s v="Documento de validación o aceptación del proceso de contratación"/>
    <n v="1"/>
    <d v="2024-02-01T00:00:00"/>
    <d v="2025-03-31T00:00:00"/>
    <n v="60.571428571428569"/>
    <n v="1"/>
    <s v="DGI _x000a_NC - Subproceso Innovacion y Tecnologia_x000a_Subdirección de Gestión de Tecnología de la Información y las Telecomunicaciones"/>
    <n v="1"/>
    <x v="0"/>
  </r>
  <r>
    <x v="3"/>
    <x v="1"/>
    <m/>
    <m/>
    <m/>
    <m/>
    <s v="7. Definir la priorización funcional de la implementación"/>
    <s v="Definir la priorización funcional de la implementación"/>
    <s v="Mapa de historias con la priorización funcional de la implementación V1"/>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1"/>
    <m/>
    <m/>
    <m/>
    <m/>
    <s v="8. Definir un plan de trabajo de desarrollo de la solución tecnológica "/>
    <s v="Definir un plan de trabajo de desarrollo de la solución tecnológica "/>
    <s v="Plan de trabajo V1"/>
    <n v="1"/>
    <d v="2024-02-01T00:00:00"/>
    <d v="2025-03-31T00:00:00"/>
    <n v="60.571428571428569"/>
    <n v="1"/>
    <s v="DGI _x000a_NC - Subproceso Innovacion y Tecnologia_x000a_Subdirección de Gestión de Tecnología de la Información y las Telecomunicaciones"/>
    <n v="1"/>
    <x v="0"/>
  </r>
  <r>
    <x v="3"/>
    <x v="1"/>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10. Iniciar el desarrollo de la solución tecnológica."/>
    <s v="Desarrollo de la solución"/>
    <s v="Informes de seguimiento"/>
    <n v="10"/>
    <d v="2023-11-01T00:00:00"/>
    <d v="2027-12-31T00:00:00"/>
    <n v="217.28571428571428"/>
    <n v="0"/>
    <s v="DGI _x000a_NC - Subproceso Innovacion y Tecnologia_x000a_Subdirección de Gestión de Tecnología de la Información y las Telecomunicaciones"/>
    <n v="0"/>
    <x v="1"/>
  </r>
  <r>
    <x v="3"/>
    <x v="1"/>
    <m/>
    <m/>
    <m/>
    <m/>
    <s v="11.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1"/>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s v="INSP. 1707022450_x000a_H 1, 2, 3, 4, 5 y 6 _x000a__x000a_Verificación a la Gestión de las funciones del GIT Secretaría de Cobranzas en el Proceso de Cobro Dirección Seccional Impuestos de Medellín"/>
    <s v="RG1_x000a__x000a_RFC1"/>
    <s v="ID del H1. Se evidencian diferencias en los Sistemas de Información Electrónica de la DIAN (Obligación Financiera y SIPAC), entre el valor total de las obligaciones en la solicitud de facilidad de pago reportada en el Formato 2616 “Control facilidades de pago”,  el reporte de la obligación financiera años 2020-2021 y el saldo de la cartera DIAN a junio de 2021, generando incertidumbre frente a la confiabilidad y actualización de la información respecto a diversas fuentes de consulta que apoyan el proceso de administración de cartera, con una posible afectación en la toma de decisiones de control de las obligaciones del contribuyente."/>
    <s v="2. RG1: Posibilidad de caducidad de facultades de control y prescripción de obligaciones_x000a__x000a_RFC1: Posibilidad de exclusión de un contribuyente, de un proceso de control en la gestión de facilidades de pago.” y “Posibilidad de exclusión de un contribuyente, de un proceso de control en la administración de títulos de depósito judicial"/>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3"/>
    <x v="1"/>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0"/>
  </r>
  <r>
    <x v="3"/>
    <x v="1"/>
    <m/>
    <m/>
    <m/>
    <m/>
    <s v="4. 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
    <n v="1"/>
    <x v="0"/>
  </r>
  <r>
    <x v="3"/>
    <x v="1"/>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0"/>
  </r>
  <r>
    <x v="3"/>
    <x v="1"/>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1"/>
  </r>
  <r>
    <x v="3"/>
    <x v="1"/>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m/>
    <m/>
    <s v="11. Realizar audioritas insitu y/o de escritorio para verificar que la información reportada en el SIE Obligación Financiera -SIPAC y el reporte de facilidades de Pago Formato FT-COT-2616 se encuentre actualizada o que no existan diferencia en la misma en las Direcciones Seccionales y Dirección Operativa de Grandes Contribuyentes."/>
    <s v="Auditoría insitu y/o de escritorio"/>
    <s v="Informe de auditoria"/>
    <n v="6"/>
    <d v="2023-03-01T00:00:00"/>
    <d v="2024-02-28T00:00:00"/>
    <n v="52"/>
    <n v="1"/>
    <s v="DGI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m/>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3"/>
    <x v="1"/>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1"/>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0"/>
  </r>
  <r>
    <x v="3"/>
    <x v="1"/>
    <m/>
    <m/>
    <m/>
    <m/>
    <s v="4. 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
    <n v="1"/>
    <x v="0"/>
  </r>
  <r>
    <x v="3"/>
    <x v="1"/>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1"/>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0"/>
  </r>
  <r>
    <x v="3"/>
    <x v="1"/>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1"/>
  </r>
  <r>
    <x v="3"/>
    <x v="1"/>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m/>
    <m/>
    <s v="12. Realizar audioritas insitu y/o de escritorio paraVerificar el Registro en SIPAC del reparto de las obligaciones en las Direcciones Seccionales y Dirección Operativa de Grandes Contribuyentes."/>
    <s v="Auditoría insitu y/o de escritorio"/>
    <s v="Informe de auditoria"/>
    <n v="6"/>
    <d v="2023-03-01T00:00:00"/>
    <d v="2024-02-28T00:00:00"/>
    <n v="52"/>
    <n v="1"/>
    <s v="DGI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3"/>
    <x v="1"/>
    <m/>
    <m/>
    <s v="ID del H2. Se identifican 51 radicados de facilidades de pago registrados en el formato FT-COT-2616  “Control facilidades de pago”, que no se observan en la relación de radicación física  ni virtual  informada por la DIAN para el periodo comprendido entre el 1 de septiembre de 2021 y 31 de marzo de 2022, generando incertidumbre frente al canal formal de ingreso de las solicitudes y de cómo se activó la gestión respecto estas facilidades en el marco del procedimiento formal de la DIAN."/>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3"/>
    <x v="1"/>
    <m/>
    <m/>
    <m/>
    <m/>
    <s v="2. Iniciar el proyecto con la definición de  los requerimientos funcionales"/>
    <s v="Definir los requerimientos funcionales"/>
    <s v="Documento de requerimientos funcionales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1"/>
    <m/>
    <m/>
    <m/>
    <m/>
    <s v="3. Definir los requerimientos no funcionales "/>
    <s v="Definir los requerimientos no funcionales "/>
    <s v="Documento de requerimientos no funcionales V1"/>
    <n v="1"/>
    <d v="2024-10-01T00:00:00"/>
    <d v="2024-11-30T00:00:00"/>
    <n v="8.5714285714285712"/>
    <n v="1"/>
    <s v="DGI_x000a_NC- Subproceso Innovación y Tecnología_x000a_Dirección de Gestión de Innovación y Tecnología"/>
    <n v="1"/>
    <x v="0"/>
  </r>
  <r>
    <x v="3"/>
    <x v="1"/>
    <m/>
    <m/>
    <m/>
    <m/>
    <s v="4. Iniciar el proceso de contratación "/>
    <s v="Validar o aceptar el proceso de contratación"/>
    <s v="Documento de validación o aceptación del proceso de contratación"/>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5. Definir la priorización funcional de la implementación"/>
    <s v="Definir la priorización funcional de la implementación"/>
    <s v="Mapa de historias con la priorización funcional de la implementación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1"/>
    <m/>
    <m/>
    <m/>
    <m/>
    <s v="6. Definir un plan de trabajo de desarrollo de la solución tecnológica "/>
    <s v="Definir un plan de trabajo de desarrollo de la solución tecnológica "/>
    <s v="Plan de trabajo V1"/>
    <n v="1"/>
    <d v="2024-10-01T00:00:00"/>
    <d v="2024-11-30T00:00:00"/>
    <n v="8.5714285714285712"/>
    <n v="1"/>
    <s v="DGI_x000a_NC- Subproceso Innovación y Tecnología_x000a_Dirección de Gestión de Innovación y Tecnología"/>
    <n v="1"/>
    <x v="0"/>
  </r>
  <r>
    <x v="3"/>
    <x v="1"/>
    <m/>
    <m/>
    <m/>
    <m/>
    <s v="7. Aprobar o validar el plan de trabajo de la implementación de la solución tecnológica "/>
    <s v="Aprobar o validar el plan de trabajo de la implementación de la solución tecnológica "/>
    <s v="Plan de trabajo aprobado V1"/>
    <n v="1"/>
    <d v="2024-10-01T00:00:00"/>
    <d v="2025-02-28T00:00:00"/>
    <n v="21.428571428571427"/>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8. Iniciar el desarrollo de la solución tecnológica."/>
    <s v="Desarrollo de la solución"/>
    <s v="Informes de seguimiento"/>
    <n v="4"/>
    <d v="2025-03-01T00:00:00"/>
    <d v="2026-01-31T00:00:00"/>
    <n v="48"/>
    <n v="0"/>
    <s v="DGI_x000a_NC- Subproceso Innovación y Tecnología_x000a_Dirección de Gestión de Innovación y Tecnología"/>
    <n v="0"/>
    <x v="1"/>
  </r>
  <r>
    <x v="3"/>
    <x v="1"/>
    <m/>
    <m/>
    <m/>
    <m/>
    <s v="9. Iniciar la implementación de la solución tecnológica"/>
    <s v="Pruebas y evaluación funcional"/>
    <s v=" (01) Un  formato de Aceptación de Pruebas funcionales y salida a producción - FT-IIT-1851."/>
    <n v="1"/>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m/>
    <m/>
    <s v="13. Requerir trimestralmente al jefe de facilidades de pago de Medellin o de quien ahaga sus veces, para que remitan las actuaciones adelantadas frente a la verificación de la inclusión en su totalidad con calidad de la informacion reportada por los funcionarios a cargo del proceso en el formato FT-COT- 2616 , de conformidad con lo establecido en el PR-COT- 0272 Facilidades de pago"/>
    <s v="Verificar el control de radicados físicos, virtuales y los reportados en el formato FT-COT-2616."/>
    <s v="Informe gerencial  y evidencias de las actuaciones adelantadas dentro del procedimiento"/>
    <n v="4"/>
    <d v="2023-03-01T00:00:00"/>
    <d v="2024-02-29T00:00:00"/>
    <n v="52.142857142857146"/>
    <n v="1"/>
    <s v="DGI_x000a_DS - Subproceso Recaudo - Devoluciones_x000a_Direccion Seccional de Impuestos de Medellin_x000a_Divión de Recaudo y Cobranzas_x000a_GIT Secretaria."/>
    <n v="1"/>
    <x v="0"/>
  </r>
  <r>
    <x v="3"/>
    <x v="1"/>
    <m/>
    <m/>
    <s v="ID del H3. Se identificaron 3.101 Títulos de Depósito Judicial por valor de $2.350.210.700,99, que desde enero de 1998 y hasta diciembre de 2021 fueron endosados a la DIAN y que conforme a la conciliación bancaria con corte al 31 de julio de 2022 no han sido cobrados por su beneficiario, ni evidencian gestión de traslado de estos recursos al Fondo de Gestión Tributaria, incumpliendo el procedimiento de Gestión y Administración de Depósitos Judiciales y la normativa vigente; generando concentración de TDJ en el inventario de títulos, afectación de los programas que puede realizar la Administración de Impuestos con el traslado de estos recursos y el riesgo de gestión indebida sin son reclamados fraudulentamente por personas que no tienen el derecho sobre estos."/>
    <m/>
    <s v="14. Revisar semestralmente los depósitos judiciales endosados hasta el 31/12/2020 y no cobrados, registrados en la conciliación bancaria, con el fin de proceder a determinar el cumplimiento de los requisitos para el envío al Fondo de Gestión Tributaria. En caso contrario, proceder a realizar las acciones correspondientes para dar cumplimento al procedimiento PR-COT-0275."/>
    <s v="Verificar el envío al Fondo de Gestión Tributaria de los depósitos judiciales endosados que cumplen los requisitos establecidos en el artículo 843-2 del Estatuto Tributario."/>
    <s v="Informe gerencial firmado por el Director Seccional, Jefe de División, Jefe GIT, en donde se evidencien las actividades desarrolladas."/>
    <n v="2"/>
    <d v="2023-03-01T00:00:00"/>
    <d v="2024-02-29T00:00:00"/>
    <n v="52.142857142857146"/>
    <n v="1"/>
    <s v="DGI_x000a_DS - Subproceso Recaudo - Devoluciones_x000a_Direccion Seccional de Impuestos de Medellin_x000a_Divión de Recaudo y Cobranzas"/>
    <n v="1"/>
    <x v="0"/>
  </r>
  <r>
    <x v="3"/>
    <x v="1"/>
    <m/>
    <m/>
    <s v="ID del H4. Se realizó el cruce de la información registrada en las conciliaciones bancarias de Títulos de Depósito Judicial TDJ de los años 2018 a 2020, con la información remitida por el Banco Agrario donde informan el beneficiario a quien se le pago el TDJ; identificando que en 1 Título de Depósito Judicial el beneficiario a quien fue endosado el título y se encuentra registrado en la conciliación bancaria no coincide con el beneficiario informado por el Banco Agrario, incumpliendo lo estipulado en el PR-CA-0275 Gestión y Administración de Depósitos Judiciales V3, Actividad No. 50. Autorizar el endoso (orden de pago) para el contribuyente."/>
    <m/>
    <s v="15. Efectuar la revisión de los depósitos judiciales pagados a terceros entre el 01 de agosto de 2022 y el 31 de julio de 2023, para verificar que el endoso no se realice a un tercero diferente al deudor, salvo las excepciones establecidas._x000a_Lo anterior, teniendo en cuenta lo establecido en el numeral 10 de las condiciones generales del procedimiento PR-COT-0275 que expresa: “Los funcionarios responsables de ingresar y firmar la orden de pago deberán revisar que estas no se hagan a favor de terceros, salvo en los casos previstos en este procedimiento”."/>
    <s v="1. Verificación del beneficiario de los depósitos judiciales pagados desde el 01/08/2022 a 31/0/2023._x000a_2. En caso de existir diferencias entre el deudor y el beneficiario del depósito judicial, solicitar a la Seccional que relacione la excepción en la cual se encuentra, de acuerdo a lo establecido en el procedimiento PR-COT-0275 _x000a_3. Retroalimentar al Banco Agrario cuando se identifiquen depósitos judiciales que fueron pagados a un beneficiario diferente al autorizado por la DIAN"/>
    <s v="Informe gerencial firmado por el Director Seccional, Jefe de División, Jefe GIT, en donde se evidencien las actividades desarrolladas."/>
    <n v="2"/>
    <d v="2023-03-01T00:00:00"/>
    <d v="2024-02-29T00:00:00"/>
    <n v="52.142857142857146"/>
    <n v="1"/>
    <s v="DGI_x000a_NC-Subproceso Administracion de Cartera _x000a_Subdireccion de Cobranzas y Control Extensivo "/>
    <n v="1"/>
    <x v="0"/>
  </r>
  <r>
    <x v="3"/>
    <x v="1"/>
    <m/>
    <m/>
    <s v="ID del H5. Se identificaron 3 facilidades de pago gestionadas en el año 2021 por un valor de $5.024.274.000, suscritas por funcionario sin la presunta competencia , incumpliendo lo determinado en el Oficio No. 100000202-00945 del 1 de Octubre de 2021 de la Dirección General de la DIAN y la Resolución 2925 del 5 de octubre de 2021 (4.130 UVT - $149.952.040), generando incertidumbre sobre la validez en la suscripción de las facilidades de pago por parte de funcionarios de la División de Gestión de Cobranzas de la Dirección Seccional de Impuestos de Medellín."/>
    <m/>
    <s v="16. Revisión del 30% de las facilitades de pago otorgadas con beneficio de ley 2155 de 2021"/>
    <s v="Verificar que las facilidades de pago otorgadas en la Dirección Seccional de Impuestos de Medellín hayan sido otorgadas por el funcionario competente para ello, de conformidad con la resolución de delegación 2925 de 5 de octubre de 2021."/>
    <s v="Papeles de trabajo, acompañados de evidencia de elaboración_x000a_Entregable (cantidad): 3"/>
    <n v="3"/>
    <d v="2023-08-01T00:00:00"/>
    <d v="2023-12-31T00:00:00"/>
    <n v="21.714285714285715"/>
    <n v="1"/>
    <s v="DGI_x000a_NC-Subproceso Administracion de Cartera _x000a_Dirección Seccional de Impuestos de Medellín"/>
    <n v="1"/>
    <x v="0"/>
  </r>
  <r>
    <x v="3"/>
    <x v="1"/>
    <m/>
    <m/>
    <m/>
    <m/>
    <s v="17. Retroalimentación a funcionarios del área de cobro sobre resolución de delegación 2925 de 05 de octubre de 2021. "/>
    <s v="Afianzar en el 100% de los funcionarios del área de cobro, el conocimiento del contenido de la resolución 2925 de 05 de octubre de 2021, a fin de procurar el estricto cumplimiento de la misma en  la proyección de resoluciones que otorgan facilidades de pago. "/>
    <s v="Formato de capacitacion realizada firmado por participantes"/>
    <n v="1"/>
    <d v="2023-08-01T00:00:00"/>
    <d v="2023-08-31T00:00:00"/>
    <n v="4.2857142857142856"/>
    <n v="1"/>
    <s v="DGI_x000a_NC-Subproceso Administracion de Cartera _x000a_Dirección Seccional de Impuestos de Medellín"/>
    <n v="1"/>
    <x v="0"/>
  </r>
  <r>
    <x v="3"/>
    <x v="1"/>
    <m/>
    <m/>
    <s v="ID del H6. Incumplimiento del procedimiento PR-CA-0272 V3-4 y 5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3"/>
    <x v="1"/>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0"/>
  </r>
  <r>
    <x v="3"/>
    <x v="1"/>
    <m/>
    <m/>
    <m/>
    <m/>
    <s v="4. Iniciar el proceso de contratación "/>
    <s v="Validar o aceptar el proceso de contratación"/>
    <s v="Documento de validación o aceptación del proceso de contratación"/>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3"/>
    <x v="1"/>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0"/>
  </r>
  <r>
    <x v="3"/>
    <x v="1"/>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1"/>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1"/>
  </r>
  <r>
    <x v="3"/>
    <x v="1"/>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1"/>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1"/>
    <m/>
    <m/>
    <m/>
    <m/>
    <s v="18. Verificar trimestralmente el cumplimiento del término establecido en la actividad 41 del procedimiento PR-CA-272 Facilidades de Pago, en una muestra de 30 expedientes reportados en el FT-COT-2616 con corte al período anterior, remitiendo informe de resultados y acciones implementadas"/>
    <s v="Asegurar el cumplimiento del procedimiento de Facilidades de pago"/>
    <s v="Documento de resultado"/>
    <n v="4"/>
    <d v="2023-03-01T00:00:00"/>
    <d v="2024-02-29T00:00:00"/>
    <n v="52.142857142857146"/>
    <n v="1"/>
    <s v="DGI_x000a_DS - Subproceso Recaudo - Devoluciones_x000a_Direccion Seccional de Impuestos de Medellin_x000a_Divión de Recaudo y Cobranzas"/>
    <n v="1"/>
    <x v="0"/>
  </r>
  <r>
    <x v="3"/>
    <x v="1"/>
    <m/>
    <m/>
    <m/>
    <m/>
    <s v="19. Verificar trimestralmente la remisión de expedientes al GIT Cobro coavtivo y ejecución de bienes, cuya facilidad de pago ha sido declarada incumplida y se encuentre en firme el acto, en una muestra de 30 expedientes reportados en el FTCOT2616 con corte al período anterior, remitiendo informe de resultados y acciones implementadas."/>
    <s v="Asegurar el cumplimiento del procedimiento de Facilidades de pago"/>
    <s v="Documento de resultado"/>
    <n v="4"/>
    <d v="2023-03-01T00:00:00"/>
    <d v="2024-02-29T00:00:00"/>
    <n v="52.142857142857146"/>
    <n v="1"/>
    <s v="DGI_x000a_DS - Subproceso Recaudo - Devoluciones_x000a_Direccion Seccional de Impuestos de Medellin_x000a_Divión de Recaudo y Cobranzas"/>
    <n v="1"/>
    <x v="0"/>
  </r>
  <r>
    <x v="3"/>
    <x v="1"/>
    <s v="INSP. 1707022455_x000a_ H1, H2, H3, H4, H5, OB1 y OB2_x000a__x000a_“Evaluación a la gestión de las facilidades y compromisos de pago relacionadas con el beneficio tributario de la Ley 2155 articulo 45”."/>
    <s v="RG1_x000a__x000a_RFC1"/>
    <s v="H1. Se encontraron 37 expedientes con actuaciones administrativas improcedentes para el otorgamiento de las facilidades de pago con beneficios tributarios, en contravía con lo establecido en: _x000a_• El artículo 45 de la Ley 2155 del 14 de septiembre de 2021._x000a_• El artículo 17(Desistimientos), artículos 74 a 82 (Recursos) de la Ley 1437 del 11 de enero de 2011 con sus modificaciones._x000a_• La resolución DIAN 126 del 29 de octubre de 2021._x000a_• Y el procedimiento PR-COT-0272 “Facilidades de Pago” e Instructivo IN-COT-0070 “Garantías”."/>
    <s v="3. RG1: Decisión en la gestión de facilidades de pago por fuera de la norma._x000a__x000a_RFC1: Exclusión de un contribuyente de una o varias actividades de control en la gestión de facilidades de pago."/>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 y 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3"/>
    <x v="1"/>
    <m/>
    <m/>
    <m/>
    <m/>
    <s v="A2. Realizar Capacitacion en las Direcciónes Seccionales y Operativa de Grandes Contribuyentes sobre el procedimiento PR-COT-0424 &quot;Facilidades de Pago consagradas en normas transitorias&quot;, cuyo objetivo es  &quot;Planear, tramitar y hacer seguimiento a las solicitudes y a las facilidades de pago que se otorguen en cumplimiento de lo establecido en normas especiales transitorias, lo anterior, mientras se construyen la herramienta tecnologica."/>
    <s v="1. Garantizar la participacion de todos los funcionarios de las direcciones seccionales u operativa de grandes contribuyentes, que de acuerdo con las funciones deben recibir la capacitacion y evaluar  la competencia adquirida."/>
    <s v="2. Formato de asistencia a la capacitacion diligenciado y firmado"/>
    <n v="35"/>
    <d v="2023-10-01T00:00:00"/>
    <d v="2024-09-30T00:00:00"/>
    <n v="52.142857142857146"/>
    <n v="1"/>
    <s v="DGI_x000a_NC - Subproceso Recaudo - Devoluciones_x000a_Subdireccion de Cobranzas y Control Extensivo _x000a_Coordinación de Cobranzas._x000a__x000a__x000a_NC - Subproceso Recaudo - Devoluciones_x000a_Operativa de Grandes Contribuyentes_x000a__x000a_DS -  - Subproceso Recaudo - Devoluciones_x000a_Direcciones Seccionales _x000a__x000a_MODIFICADO_x000a_13102023"/>
    <n v="1"/>
    <x v="0"/>
  </r>
  <r>
    <x v="3"/>
    <x v="1"/>
    <m/>
    <m/>
    <m/>
    <m/>
    <s v="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
    <s v="Divulgar el documento de lineamientos generales a las Direcciones Seccionales y Operativa de Grandes Contribyentes"/>
    <s v="documento"/>
    <n v="1"/>
    <d v="2025-06-01T00:00:00"/>
    <d v="2026-01-31T00:00:00"/>
    <n v="34.857142857142854"/>
    <n v="0"/>
    <s v="DGI_x000a_NC - Subproceso Recaudo - Devoluciones_x000a_Dirección de Gestión de Impuestos_x000a_Subdireccion de Cobranzas y Control Extensivo _x000a_Coordinación de Cobranzas._x000a__x000a_MODIFICADO_x000a_13102023"/>
    <n v="0"/>
    <x v="1"/>
  </r>
  <r>
    <x v="3"/>
    <x v="1"/>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Correo electronico "/>
    <n v="105"/>
    <d v="2023-10-01T00:00:00"/>
    <d v="2024-09-30T00:00:00"/>
    <n v="52.142857142857146"/>
    <n v="1"/>
    <s v="DGI_x000a_NC  - Subproceso Recaudo - Devoluciones_x000a_Operativa de Grandes Contribuyentes_x000a_Jefe de la dependencia de Cobranzas _x000a__x000a_DS -  - Subproceso Recaudo - Devoluciones_x000a_Direcciones Seccionales _x000a_Jefe de la dependencia de Cobranzas _x000a__x000a_MODIFICADO_x000a_13102023"/>
    <n v="1"/>
    <x v="0"/>
  </r>
  <r>
    <x v="3"/>
    <x v="1"/>
    <m/>
    <m/>
    <m/>
    <m/>
    <s v="A5. Revisar los expedientes y elaborar un informe final de los casos que presentan inconsistencias, indicando las acciones procesales a seguir, estableciendo el cronograma que requiere cada caso. "/>
    <s v="1. Presentar Informe gerencial al director seccional, por parte de los Jefes de Division, respecto de cada uno de los casos reseñados por la agencia ITRC en el cual se determine la situacion real de las facilidades de pago y los correctivos implementados."/>
    <s v="documento"/>
    <n v="7"/>
    <d v="2023-10-01T00:00:00"/>
    <d v="2024-02-28T00:00:00"/>
    <n v="21.428571428571427"/>
    <n v="1"/>
    <s v="DGI_x000a_DS - Subproceso Recaudo - Devoluciones_x000a_Direcciones Seccionales  de Bogota, Cali, Florencia, Monteria, Santa Marta, Tulua, Villavicencio_x000a_Division de Cobranzas y de Recaudo y Cobranzas_x000a__x000a_MODIFICADO_x000a_13102023"/>
    <n v="1"/>
    <x v="0"/>
  </r>
  <r>
    <x v="3"/>
    <x v="1"/>
    <m/>
    <m/>
    <s v="H2. Seis (6) expedientes con facilidades de pago otorgadas el 31 de diciembre de 2021, donde se observa que para 3 casos las notificaciones fueron posteriores al 31/12/2021, igualmente se generaron actos administrativos que por la ausencia de la información contenida en los mismos, fueron objeto de modificación en la vigencia 2022 en cuyo periodo se encontraba expirado el beneficio otorgado en el artículo 45 de la ley 2155 de 2021, incumpliendo lo establecido en el inciso segundo del artículo 6 de la resolución 000126 de 29 de octubre de 2021 la cual estableció que: “Para el efecto, las facilidades de pago deberán ser suscritas y notificadas a más tardar el treinta y uno (31) de diciembre de 2021”"/>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 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3"/>
    <x v="1"/>
    <m/>
    <m/>
    <m/>
    <m/>
    <s v="A2. Realizar Capacitacion en las Direcciónes Seccionales y Operativa de Grandes Contribuyentes sobre el procedimiento PR-COT-0424 &quot;Facilidades de Pago consagradas en normas transitorias&quot;, cuyo objetivo es  &quot;Planear, tramitar y hacer seguimiento a las solicitudes y a las facilidades de pago que se otorguen en cumplimiento de lo establecido en normas especiales transitorias, lo anterior, mientras se construyen la herramienta tecnologica."/>
    <s v="1. Garantizar la participacion de todos los funcionarios de las direcciones seccionales u operativa de grandes contribuyentes, que de acuerdo con las funciones deben recibir la capacitacion y evaluar  la competencia adquirida."/>
    <s v="2. Formato de asistencia a la capacitacion diligenciado y firmado"/>
    <n v="35"/>
    <d v="2023-10-01T00:00:00"/>
    <d v="2024-09-30T00:00:00"/>
    <n v="52.142857142857146"/>
    <n v="1"/>
    <s v="DGI_x000a_NC - Subproceso Recaudo - Devoluciones_x000a_Dirección de Gestión de Impuestos_x000a_Subdireccion de Cobranzas y Control Extensivo _x000a_Coordinación de Cobranzas._x000a__x000a__x000a_NC -  - Subproceso Recaudo - Devoluciones_x000a_Operativa de Grandes Contribuyentes_x000a__x000a_DS -  - Subproceso Recaudo - Devoluciones_x000a_Direcciones Seccionales _x000a__x000a_MODIFICADO_x000a_13102023"/>
    <n v="1"/>
    <x v="0"/>
  </r>
  <r>
    <x v="3"/>
    <x v="1"/>
    <m/>
    <m/>
    <m/>
    <m/>
    <s v="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
    <s v="1. Divulgar el documento de lineamientos generales a las Direcciones Seccionales y Operativa de Grandes Contribyentes"/>
    <s v="documento"/>
    <n v="1"/>
    <d v="2025-06-01T00:00:00"/>
    <d v="2026-01-31T00:00:00"/>
    <n v="34.857142857142854"/>
    <n v="0"/>
    <s v="DGI_x000a_NC - Subproceso Recaudo - Devoluciones_x000a_Subdireccion de Cobranzas y Control Extensivo _x000a_Coordinación de Cobranzas._x000a__x000a_MODIFICADO_x000a_13102023"/>
    <n v="0"/>
    <x v="1"/>
  </r>
  <r>
    <x v="3"/>
    <x v="1"/>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Cobranzas_x000a__x000a_MODIFICADO_x000a_13102023"/>
    <n v="1"/>
    <x v="0"/>
  </r>
  <r>
    <x v="3"/>
    <x v="1"/>
    <m/>
    <m/>
    <m/>
    <m/>
    <s v="A5. Revisar los expedientes y elaborar un informe final de los casos que presentan inconsistencias, indicando las acciones procesales a seguir, estableciendo el cronograma que requiere cada caso. "/>
    <s v="1. Presentar Informe gerencial al director seccional, por parte de los Jefes de Division, respecto de cada uno de los casos reseñados por la agencia ITRC en el cual se determine la situacion real de las facilidades de pago y los correctivos implementados."/>
    <s v="Documento"/>
    <n v="1"/>
    <d v="2023-10-01T00:00:00"/>
    <d v="2024-02-28T00:00:00"/>
    <n v="21.428571428571427"/>
    <n v="1"/>
    <s v="DGI_x000a_DS -  Subproceso Recaudo - Devoluciones_x000a_Dirección  Seccional  de Bogota_x000a_Division de Cobranzas _x000a__x000a_MODIFICADO_x000a_13102023"/>
    <n v="1"/>
    <x v="0"/>
  </r>
  <r>
    <x v="3"/>
    <x v="1"/>
    <m/>
    <m/>
    <s v="H3.Se evidenció una inactividad procesal en las facilidades de pago otorgadas con posterioridad al 31 de diciembre de 2021, evidenciado en 3 expedientes con solicitudes de facilidad de pago radicadas con oportunidad, pero otorgadas con posterioridad al 31 de diciembre de 2021, incumpliendo lo establecido en el artículo 45 de la Ley 2155 del 14 de septiembre de 2021 y el procedimiento PR-COT-0272 “Facilidades de Pago”."/>
    <m/>
    <s v="A6. Realizar Capacitacion de induccion y reinduccion sobre PR-COT-0272  y PR-COT-0424 e instructivo IN-COT-0070"/>
    <s v="1. Garantizar la participacion de todos los funcionarios que de acuerdo con las funciones deben recibir la capacitacion y evaluar  la competencia adquirida."/>
    <s v="Formato de Registro de Asistencia a capacitacion diligenciado y firmado"/>
    <n v="35"/>
    <d v="2023-10-01T00:00:00"/>
    <d v="2024-04-30T00:00:00"/>
    <n v="30.285714285714285"/>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3"/>
    <x v="1"/>
    <m/>
    <m/>
    <s v="H4. Incumplimiento del procedimiento PR-COT-0272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en el mismo sentido se incumple la Ley 2155 articulo 45, “PARAGRAFO 1. En caso de incumplimiento, las resoluciones mediante las cuales se otorgó la facilidad de pago prestarán mérito ejecutivo, sin que se requiera de liquidación oficial u otro acto, y procederá el procedimiento de cobro coactivo respectivo por la suma total de la obligación más el ciento por ciento (100%) de las sanciones e intereses sobre los cuales versa dicha facilidad de pago. Para tal fin, los intereses serán reliquidados a la tasa establecida en el artículo 635 del Estatuto Tributario. Si el incumplimiento de la facilidad de pago corresponde a la declaración de retención en la fuente, se aplicará lo dispuesto en el artículo 580-1 del Estatuto Tributario”"/>
    <m/>
    <s v="A6. Realizar Capacitacion de induccion y reinduccion sobre PR-COT-0272  y PR-COT-0424 e instructivo IN-COT-0070"/>
    <s v="1. garantizar la participacion de todos los funcionarios que de aceuerdo con las funciones deben recibir la capacitacion."/>
    <s v="Formato de Registro de Asistencia a capacitacion diligenciado y firmado"/>
    <n v="35"/>
    <d v="2023-10-01T00:00:00"/>
    <d v="2024-04-30T00:00:00"/>
    <n v="30.285714285714285"/>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3"/>
    <x v="1"/>
    <m/>
    <m/>
    <s v="H5. Se evidencian diferencias en los Sistemas de Información Electrónica de la DIAN - Aplicativo de Obligación Financiera, entre el valor total de las obligaciones en la solicitud de facilidad de pago reportada en el Formato 2616 “Control facilidades de pago” frente el reporte de pagos efectuados para el corte de marzo de 2023, generando incertidumbre frente a la confiabilidad y actualización de la información, por la existencia de diversas fuentes de consulta que apoyan el proceso de administración de cartera, con una posible afectación en la toma de decisiones de control de las obligaciones del contribuyente."/>
    <m/>
    <s v="A7. Certificar cuatrimestralmente, con destino al director seccional u operativo de grandes contribuyentes, el debido diligenciamiento y actualizacion del FT-COT-2616, por parte de los Jefes de todas  las dependencias de cobranzas.  En esta certificacion se incluira el reporte de radicacion del PST de aquellos casos en los cuales existan diferencias, con el fin de que la información registrada en el formato coincida con la de la Obligación financiera. "/>
    <s v="1. Efectuar requerimiento cuatrimestral por parte de los Directores Seccionales y Operativo de Grandes Contribuyentes, a los Jefes de Division de Recaudo y Cobranzas de cada una de ellas, donde certifique que esta actualizada la informacion registrada en el formato FT-COT-2616 y que se solicitaron los PST correspondientes."/>
    <s v="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3"/>
    <x v="1"/>
    <m/>
    <m/>
    <s v="OB1. Se evidencian inconsistencias en los datos consignados en el formato FT-COT-2616 “Control Facilidad de Pago”, versus la información de los expedientes digitalizados y la información remitida por la DIAN producto de la solicitud de información del 19/04/2023 con número de radicado 2-2023—003077 y el correo electrónico del día 2 de marzo de 2023 en campos como: “Fecha de Radicado de Solicitud de Facilidad de Pago, Valor Total de las Obligaciones en la Solicitud de Facilidad, Valor Total de la Facilidad de Pago, Valor Cuota, Tipo de Facilidad, Número de Resolución que Otorga Facilidad de Pago, Fecha de Resolución que Otorga Facilidad de Pago, generando incertidumbre frente a la confiabilidad y completitud de la información y el seguimiento efectivo al cumplimiento de las facilidades de pago, en razón a que este se alimenta de forma manual y representa riesgos frente a su digitación,  actualización y consolidación de la información a Nivel Nacional. (Ver archivo Anexo 1. Inconsistencias Formato FT-COT-2616)"/>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
    <s v="1. Entregar los ajustes y de mas requerimientos que las áreas tecnicas soliciten a la Funcional, para dar inicio a la creacion de la Herramienta."/>
    <s v="1. Formato de Registro de Asistencia a las mesas de trabajo_x000a__x000a_"/>
    <s v="2.00 _x000a__x000a_105.00"/>
    <d v="2023-10-01T00:00:00"/>
    <d v="2024-09-30T00:00:00"/>
    <n v="52.142857142857146"/>
    <n v="1"/>
    <s v="DGI_x000a_NC - Subproceso Recaudo - Devoluciones_x000a_Dirección de Gestión de Impuestos_x000a_Subdireccion de Cobranzas y Control Extensivo _x000a_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3"/>
    <x v="1"/>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2. 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3"/>
    <x v="1"/>
    <m/>
    <m/>
    <m/>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_x000a_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3"/>
    <x v="1"/>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2. Correo electronico "/>
    <n v="105"/>
    <d v="2023-10-01T00:00:00"/>
    <d v="2024-09-30T00:00:00"/>
    <n v="52.142857142857146"/>
    <n v="1"/>
    <s v="DGI_x000a_NC -  - Subproceso Recaudo - Devoluciones_x000a_Operativa de Grandes Contribuyentes_x000a_Jefe  de Recaudo y Cobranzas_x000a__x000a_DS -  - Subproceso Recaudo - Devoluciones_x000a_Direcciones Seccionales _x000a_Jefe  de Recaudo y Cobranzas_x000a__x000a_MODIFICADO_x000a_13102023"/>
    <n v="1"/>
    <x v="0"/>
  </r>
  <r>
    <x v="3"/>
    <x v="1"/>
    <m/>
    <m/>
    <s v="OB2. Para la Agencia ITRC el desarrollo de las inspecciones requiere un alto componente de consultas en los sistemas de información, al igual que la práctica de pruebas y solicitudes de información al proceso inspeccionado, dicho esto, para la ejecución de la presente inspección era necesario tener acceso a roles de consulta para los aplicativos relacionados con el tema de la inspección (DIANNET, Notificar, Obligación Financiera y SIPAC), lo cual se solicitó bajo el radicado No. 2-2023-000656 del 23 de enero de 2023, no obstante, y frente al normal desarrollo de la gestión correspondiente se presentaron inconvenientes específicamente para el aplicativo SIPAC donde se realizaron reuniones con funcionarios del área de tecnología de la DIAN desde el mes de marzo y hasta finales de abril sin poder obtener una solución definitiva al igual que la adecuada conexión a la misma, a la luz de esto, la deficiencia en la oportunidad para contar con la consulta en el aplicativo SIPAC generó atrasos y dificultades en los tiempos de la inspección y las pruebas de auditoria planeadas que deben mejorarse en la gestión de asignación de usuarios de consulta por parte de la DIAN. "/>
    <m/>
    <s v="A8. Habilitar un filtro en donde se pueda seleccionar los casos que sean de entes externos en la vista de gestion de los casos para el especialista"/>
    <s v="1. Apertura de la solicitud de ajuste de la herramienta  de ARANDA."/>
    <s v="Acta de reunión y gestión del cambiio en la herramienta Aranda."/>
    <n v="1"/>
    <d v="2023-09-20T00:00:00"/>
    <d v="2024-03-31T00:00:00"/>
    <n v="27.571428571428573"/>
    <n v="1"/>
    <s v="DGI_x000a_NC- Subproceso Innovación y Tecnología_x000a_Coordinacion de Soporte Tecnico al Usuario._x000a__x000a_MODIFICADO_x000a_13102023"/>
    <n v="1"/>
    <x v="0"/>
  </r>
  <r>
    <x v="3"/>
    <x v="1"/>
    <s v="INSP. 1707022457_x000a_ H1, H2, H3, H4, H5, H6, H7, H8, OB1 y O2_x000a__x000a_“Embargos, desembargos y devoluciones”."/>
    <s v="RG1_x000a__x000a_RFC1"/>
    <s v="H1. Se sugiere al jefe de la División de recaudo y cobranzas o división de cobranzas, o quien haga sus veces de las direcciones seccionales de impuestos evaluadas, asegurar por medio de seguimiento periódico que en los expedientes físicos que contienen resoluciones de embargo de sumas de dinero, el funcionario encargado de la gestión de la cartera documente, ya sea con certificación de obligaciones a cargo de los contribuyentes o con estado de cuenta, la información consultada en los diversos aplicativos y permitan establecer: la existencia de la obligación, y el monto de la deuda e intereses  que justifiquen la acción de embargo de sumas de dinero y permitan determinar el cálculo del límite del embargo, en cumplimiento del procedimiento PR-COT-0327 Decretar Medidas Cautelares."/>
    <s v="RG1: Decisión final del proceso de control por fuera de la norma_x000a__x000a_RFC1: Decisión final de un proceso de control basado en hechos falsos y/o información inexistente"/>
    <s v="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
    <s v="determinar dentro del procedimiento PR-COT-0327, PR-COT-0345 y PR-COT-0330 si son claros los lineamiento que señalan las actividades que deben tenerse en cuenta para los expedientes híbridos y electrónicos, (por ejemplo, cambiar la palabra &quot;imprimir&quot; por &quot;conservar&quot; las consultas a los sistemas de información). y de encontrarse viable tramitar el ajuste ante el área competente."/>
    <s v="Documento de diagnostico de revision de los  Procedimientos PR-COT-0327, PR-COT-0345 y PR-COT-0330"/>
    <n v="4"/>
    <d v="2023-11-01T00:00:00"/>
    <d v="2024-02-28T00:00:00"/>
    <n v="17"/>
    <n v="1"/>
    <s v="DGI_x000a_DS - Subproceso Recaudo - Devoluciones_x000a_Direcciones Seccionales de Impuestos de Bogotá,  Medellin y Cali_x000a_Divión de Recaudo y Cobranzas"/>
    <n v="1"/>
    <x v="0"/>
  </r>
  <r>
    <x v="3"/>
    <x v="1"/>
    <m/>
    <m/>
    <m/>
    <m/>
    <s v="2. Realizar capacitación a los funcionarios de la División de Cobranzas, en referencia a la aplicación del procedimiento PR-COT-0327, PR-COT-0345 y PR-COT-0330 de acuerdo con el resultado de la revision efectuada."/>
    <s v="Programar la capacitación en el calendario de MS Teams, una vez se cuente con el procedimiento ajustado._x000a_Realizar la capacitación."/>
    <s v="Registro de asistencia."/>
    <n v="1"/>
    <d v="2024-03-01T00:00:00"/>
    <d v="2024-03-31T00:00:00"/>
    <n v="4.2857142857142856"/>
    <n v="1"/>
    <s v="DGI_x000a_DS - Subproceso Recaudo - Devoluciones_x000a_Direcciones Seccionales de Impuestos de Bogotá,  Medellin,  Cali y Barranquilla _x000a_Divión de Cobranzas"/>
    <n v="1"/>
    <x v="0"/>
  </r>
  <r>
    <x v="3"/>
    <x v="1"/>
    <m/>
    <m/>
    <m/>
    <m/>
    <s v="3. Realizar verificación  mensual, del cumplimiento del procedimiento ajustado, en tres (3) expedientes. "/>
    <s v="Seleccionar un expediente de cada tipo (físico, híbrido, electrónico)._x000a_Confirmar la conservación de las consultas a los sistemas de información_x000a_Realizar retroalimentación al servidor público que tiene el expediente, si es del caso. _x000a_Elaborar el informe"/>
    <s v="Informe de la verificación"/>
    <n v="6"/>
    <d v="2024-04-01T00:00:00"/>
    <d v="2024-09-30T00:00:00"/>
    <n v="26"/>
    <n v="1"/>
    <s v="DGI_x000a_DS - Subproceso Recaudo - Devoluciones_x000a_Direcciones Seccionales de Impuestos de Bogotá,  Medellin,  Cali y Barranquilla _x000a_Divión de Cobranzas"/>
    <n v="1"/>
    <x v="0"/>
  </r>
  <r>
    <x v="3"/>
    <x v="1"/>
    <m/>
    <m/>
    <m/>
    <m/>
    <s v="4. Trasladar esta recomedacion al area competente de la DIAN encargado de la gestion de tablas de retencion documental"/>
    <s v="Elaborar correo justificativo anexando informe correspondiente"/>
    <s v="correo electronico dirigido al competente"/>
    <n v="1"/>
    <d v="2023-11-01T00:00:00"/>
    <d v="2024-02-28T00:00:00"/>
    <n v="17"/>
    <n v="1"/>
    <s v="DGI_x000a_NC - Subproceso Recaudo - Devoluciones_x000a_Dirección de Gestión de Impuestos_x000a_Subdireccion de Cobranzas y Control Extensivo _x000a_Coordinación de Cobranzas._x000a_"/>
    <n v="1"/>
    <x v="0"/>
  </r>
  <r>
    <x v="3"/>
    <x v="1"/>
    <m/>
    <m/>
    <s v="H2. Se evidenció que cuarenta (40) expedientes de las Direcciones Seccionales de Impuestos de Medellín, Barranquilla y Cali no contenían copia del estado de cuenta consultado o certificación del estado de las obligaciones, así como las consultas a otras Direcciones Seccionales que permitieran evidenciar el estado de la deuda del contribuyente para generar el levantamiento de la medida cautelar, lo que deja en duda la motivación de la decisión, en contravía de lo dispuesto en el procedimiento levantamiento de medidas cautelares PR-COT-0345"/>
    <m/>
    <s v="5. 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
    <s v="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
    <s v="Informe gerencial en pdf de periodicidad bimestral y listado en excel de los contribuyentes seleccionados, señalando contribuyente y NIT. "/>
    <n v="6"/>
    <d v="2023-11-01T00:00:00"/>
    <d v="2024-10-31T00:00:00"/>
    <n v="52.142857142857146"/>
    <n v="1"/>
    <s v="DGI_x000a_DS - Subproceso Recaudo - Devoluciones_x000a_Direcciones Seccionales de Impuestos de  Cali , Medellin y Barranquilla _x000a_Divión de Cobranzas"/>
    <n v="1"/>
    <x v="0"/>
  </r>
  <r>
    <x v="3"/>
    <x v="1"/>
    <m/>
    <m/>
    <s v="H3. Se identificaron en veintisiete (27) expedientes actos administrativos de embargo y desembargo firmados por funcionarios sin la competencia para hacerlo, de las Direcciones Seccionales de Impuestos de Barranquilla y Bogotá, en contravía de lo establecido en el Procedimiento decretar medidas cautelares PR-COT-0327; actividad 5. Suscribir resolución y comunicado de embargo"/>
    <m/>
    <s v="6. Solicitar a la Coordinación de Cobranzas de la Subdirección de Cobranzas y Control Extensivo, mesa de trabajo para revisar los procedimientos PR-COT_0345- Levantamiento de Medidas Cautelares y COT-0330 Extinción de obligaciones y las plantillas de los actos administrativos de desembargo, tanto manuales como las generadas por el SIPAC."/>
    <s v="Elaborar el documento detallando las necesidades de la realización de la mesa de trabajo."/>
    <s v="Oficio solicitando la realización de la mesa de trabajo"/>
    <n v="1"/>
    <d v="2023-11-01T00:00:00"/>
    <d v="2023-11-30T00:00:00"/>
    <n v="4.1428571428571432"/>
    <n v="1"/>
    <s v="DGI_x000a_DS - Subproceso Recaudo - Devoluciones_x000a_Direcciones Seccionales de Impuestos de Bogotá  y Barranquilla _x000a_Divión de Cobranzas"/>
    <n v="1"/>
    <x v="0"/>
  </r>
  <r>
    <x v="3"/>
    <x v="1"/>
    <m/>
    <m/>
    <m/>
    <m/>
    <s v="7. Realizar mesa de trabajo para revisar el procedimiento y los formatos de los actos administrativos, tanto manuales como del SIPAC."/>
    <s v="Programar 2 mesas de trabajo._x000a_Realizar las mesas_x000a_Elaborar el documento con los temas, las decisiones y los compromisos."/>
    <s v="Registro de asistencia a las mesas de trabajo que incluya los temas tratados, las decisiones y los compromisos"/>
    <n v="2"/>
    <d v="2023-12-01T00:00:00"/>
    <d v="2024-02-29T00:00:00"/>
    <n v="12.857142857142858"/>
    <n v="1"/>
    <s v="DGI_x000a_NC - Subproceso Recaudo - Devoluciones_x000a_Dirección de Gestión de Impuestos_x000a_Subdireccion de Cobranzas y Control Extensivo y Coordinación de Cobranzas._x000a__x000a_DS - Subproceso Recaudo - Devoluciones_x000a_Direcciones Seccionales de Impuestos de Bogotá y Barranquilla _x000a_Divión de Cobranzas_x000a_"/>
    <n v="1"/>
    <x v="0"/>
  </r>
  <r>
    <x v="3"/>
    <x v="1"/>
    <m/>
    <m/>
    <m/>
    <m/>
    <s v="8. Realizar capacitación a los funcionarios de la División de Cobranzas, en referencia con la revision efectuada a los procedimientos R-COT_0345- Levantamiento de Medidas Cautelares y COT-0330 Extinción de obligaciones."/>
    <s v="Programar la capacitación en el calendario de MS Teams, una vez se cuenta con el resultado de la revision efectuada al procedimiento ._x000a_Realizar la capacitación."/>
    <s v="Registro de asistencia."/>
    <n v="1"/>
    <d v="2024-03-01T00:00:00"/>
    <d v="2024-03-31T00:00:00"/>
    <n v="4.2857142857142856"/>
    <n v="1"/>
    <s v="DGI_x000a_DS - Subproceso Recaudo - Devoluciones_x000a_Direcciones Seccionales de Impuestos de Bogotá y Barranquilla _x000a_Divión de Cobranzas"/>
    <n v="1"/>
    <x v="0"/>
  </r>
  <r>
    <x v="3"/>
    <x v="1"/>
    <m/>
    <m/>
    <m/>
    <m/>
    <s v="9. Revisar mensualmente tres (3) expedientes que contengan resoluciones de desembargo y/o endoso de Depósitos Judiciales."/>
    <s v="Identificar los tres (3) expedientes._x000a_Verificar que los actos administrativos están firmados por el servidor público competente._x000a_Efectuar las acciones correspondientes si hay lugar a ello._x000a_Elaborar un informe."/>
    <s v="Informe"/>
    <n v="6"/>
    <d v="2024-04-01T00:00:00"/>
    <d v="2024-09-30T00:00:00"/>
    <n v="26"/>
    <n v="1"/>
    <s v="DGI_x000a_DS - Subproceso Recaudo - Devoluciones_x000a_Direcciones Seccionales de Impuestos de Bogotá y Barranquilla _x000a_Divión de Cobranzas"/>
    <n v="1"/>
    <x v="0"/>
  </r>
  <r>
    <x v="3"/>
    <x v="1"/>
    <m/>
    <m/>
    <s v="H4. Se identificó en dos (2) expedientes de la Dirección Seccional de Impuestos de Barranquilla y dos (2) expedientes de la Dirección seccional de Impuestos de Cali, el levantamiento de la medida cautelar sin el cumplimiento del requisito de tener saldo pendiente en cero, incumpliendo el numeral 2 del considerando de la resolución de desembargo: “Que las obligaciones objeto de cobro han sido canceladas y/o han quedado sin saldo”, configurándose una presunta falsa motivación, así como la actividad 1 del procedimiento levantamiento de medidas cautelares PR-COT-0345"/>
    <m/>
    <s v="10. La División de Recaudo y Cobranzas de forma bimestral, tomará una muestra del 5% de los expedientes de cobro del sipac que contengan resoluciones de embargo de sumas de dinero, en donde se incluiran los expedientes auditados de la DSI de Cali y Bquillapara que se certifique el estado de cuenta a la fecha en que se realizó el desembargo."/>
    <s v="Verificar que en los expedientes auditados y de objeto de desembargo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y listado en excel de los contribuyentes seleccionados, señalando contribuyente y NIT."/>
    <n v="6"/>
    <d v="2023-11-01T00:00:00"/>
    <d v="2024-10-31T00:00:00"/>
    <n v="52.142857142857146"/>
    <n v="1"/>
    <s v="DGI_x000a_DS - Subproceso Recaudo - Devoluciones_x000a_Direcciones Seccionales de Impuestos de  Cali y Barranquilla _x000a_Divión de Cobranzas"/>
    <n v="1"/>
    <x v="0"/>
  </r>
  <r>
    <x v="3"/>
    <x v="1"/>
    <m/>
    <m/>
    <s v="H5. Se identificaron dos (2) expedientes, en los cuales se extinguió la obligación y no se procedió a la corrección o normalización de la deuda que reporta el aplicativo de Obligación Financiera y SIPAC, acorde con lo dispuesto en el procedimiento levantamiento de medidas cautelares PR-COT-0345, numeral 3. Condiciones generales"/>
    <m/>
    <s v="11. Remitir al GIT competente conforme con el procedimiento para que se realice el proceso de corrección o  normalizacion de los saldos que arroja la Obligación Financiera y Sipac,  dejando evidencia  en los 2 expedientes auditados . "/>
    <s v="Realizar las tareas descritas en el procedimiento PR-COT 0372 Y PR-COT 0276"/>
    <s v="Informe gerencial en pdf "/>
    <n v="2"/>
    <d v="2023-11-01T00:00:00"/>
    <d v="2024-03-31T00:00:00"/>
    <n v="21.571428571428573"/>
    <n v="1"/>
    <s v="DGI_x000a_DS - Subproceso Recaudo - Devoluciones_x000a_Direcciones Seccionales de Impuestos de  Cali_x000a_Divión de Cobranzas"/>
    <n v="1"/>
    <x v="0"/>
  </r>
  <r>
    <x v="3"/>
    <x v="1"/>
    <m/>
    <m/>
    <s v="H6. Se identificaron once (11) expedientes en la Seccional de Impuestos de Cali y once (11) en la Seccional de Impuestos de Bogotá, sin verificar la extinción de la obligación en el auto de terminación o auto de terminación y archivo, incumpliendo la actividad 1 del procedimiento para decretar las medidas cautelares de embargo de sumas de dinero"/>
    <m/>
    <s v="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
    <s v="determinar dentro del procedimiento PR-COT-0327, PR-COT-0345 y PR-COT-0330 si son claros los lineamiento que señalan las actividades que deben tenerse en cuenta para los expedientes híbridos y electrónicos, (por ejemplo, cambiar la palabra &quot;imprimir&quot; por &quot;conservar&quot; las consultas a los sistemas de información). y de encontrarse viable tramitar el ajuste ante el área competente."/>
    <s v="Documento de diagnostico de revision de los  Procedimientos PR-COT-0327, PR-COT-0345 y PR-COT-0330"/>
    <n v="4"/>
    <d v="2023-11-01T00:00:00"/>
    <d v="2024-02-28T00:00:00"/>
    <n v="17"/>
    <n v="1"/>
    <s v="DGI_x000a_DS - Subproceso Recaudo - Devoluciones_x000a_Direcciones Seccionales de Impuestos de Bogotá  y Cali_x000a_Divión de Cobranzas"/>
    <n v="1"/>
    <x v="0"/>
  </r>
  <r>
    <x v="3"/>
    <x v="1"/>
    <m/>
    <m/>
    <m/>
    <m/>
    <s v="2. Realizar capacitación a los funcionarios de la División de Cobranzas, en referencia a la aplicación del procedimiento PR-COT-0327, PR-COT-0345 y PR-COT-0330 de acuerdo con el resultado de la revision efectuada."/>
    <s v="Programar la capacitación en el calendario de MS Teams, una vez se cuente con el procedimiento ajustado._x000a_Realizar la capacitación."/>
    <s v="Registro de asistencia."/>
    <n v="1"/>
    <d v="2024-03-01T00:00:00"/>
    <d v="2024-03-31T00:00:00"/>
    <n v="4.2857142857142856"/>
    <n v="1"/>
    <s v="DGI_x000a_DS - Subproceso Recaudo - Devoluciones_x000a_Direcciones Seccionales de Impuestos de Bogotá  y Cali_x000a_Divión de Cobranzas"/>
    <n v="1"/>
    <x v="0"/>
  </r>
  <r>
    <x v="3"/>
    <x v="1"/>
    <m/>
    <m/>
    <m/>
    <m/>
    <s v="3. Realizar verificación  mensual, del cumplimiento del procedimiento ajustado, en tres (3) expedientes. "/>
    <s v="Seleccionar un expediente de cada tipo (físico, híbrido, electrónico)._x000a_Confirmar la conservación de las consultas a los sistemas de información_x000a_Realizar retroalimentación al servidor público que tiene el expediente, si es del caso. _x000a_Elaborar el informe"/>
    <s v="Informe de la verificación"/>
    <n v="6"/>
    <d v="2024-04-01T00:00:00"/>
    <d v="2024-09-30T00:00:00"/>
    <n v="26"/>
    <n v="1"/>
    <s v="DGI_x000a_DS - Subproceso Recaudo - Devoluciones_x000a_Direcciones Seccionales de Impuestos de Bogotá  y Cali_x000a_Divión de Cobranzas"/>
    <n v="1"/>
    <x v="0"/>
  </r>
  <r>
    <x v="3"/>
    <x v="1"/>
    <m/>
    <m/>
    <m/>
    <m/>
    <s v="9. Revisar mensualmente tres (3) expedientes que contengan resoluciones de desembargo y/o endoso de Depósitos Judiciales."/>
    <s v="Identificar los tres (3) expedientes._x000a_Verificar que los actos administrativos están firmados por el servidor público competente._x000a_Efectuar las acciones correspondientes si hay lugar a ello._x000a_Elaborar un informe."/>
    <s v="Informe"/>
    <n v="6"/>
    <d v="2024-04-01T00:00:00"/>
    <d v="2024-09-30T00:00:00"/>
    <n v="26"/>
    <n v="1"/>
    <s v="DGI_x000a_DS - Subproceso Recaudo - Devoluciones_x000a_Direcciones Seccionales de Impuestos de Bogotá  y Cali_x000a_Divión de Cobranzas"/>
    <n v="1"/>
    <x v="0"/>
  </r>
  <r>
    <x v="3"/>
    <x v="1"/>
    <m/>
    <m/>
    <s v="H7. Se identificó en la Dirección Seccional de Impuestos de Cali que para el caso del contribuyente TRANSPORTES ESPECIALES TRIPLE A. SAS. Con NIT 900.278.571 relacionado con el expediente 202009770, el desembargo decretado mediante Resolución de Desembargo No. 20210705000500 de fecha 12/10/2020, no procedía por cuanto la aplicación del título de depósito judicial se realizó sobre las obligaciones 2019-9, 2019-10 y 2019-12, es decir que, quedó pendiente la cancelación de la obligación 2020-1 por valor $714.000 de acuerdo con la información que reposa en el expediente. De este modo, se incumple con lo dispuesto en el procedimiento PR-COT-0345 levantamiento de medidas cautelares; actividad 1. Revisar si hay causal de levantamiento de medida cautelar"/>
    <m/>
    <s v="12. La División de Recaudo y Cobranzas de forma bimestral, tomará una muestra del 5%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
    <s v="Verificar que en el expediente auditado y los de objeto de desembargo seleccionados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DSI Cali) y listado en excel de los contribuyentes seleccionados, señalando contribuyente y NIT."/>
    <n v="6"/>
    <d v="2023-01-11T00:00:00"/>
    <d v="2024-10-31T00:00:00"/>
    <n v="94.142857142857139"/>
    <n v="1"/>
    <s v="DGI_x000a_DS - Subproceso Recaudo - Devoluciones_x000a_Direcciones Seccionales de Impuestos de Cali_x000a_Divión de Cobranzas"/>
    <n v="1"/>
    <x v="0"/>
  </r>
  <r>
    <x v="3"/>
    <x v="1"/>
    <m/>
    <m/>
    <s v="H8. Se encontró en la Dirección Seccional de Impuestos de Cali que, para el caso del contribuyente C&amp;C CONSTRUCCIONES Y CONSULTORIA con NIT 900405720, relacionado con el expediente 202010815, el desembargo fue decretado mediante Resolución de desembargo No. 20220231002284 de fecha 31/05/2022, el cual no procedía por cuanto de acuerdo con la información que reposa en el expediente, se aplicó un título de depósito judicial por valor de $28.965.000 por concepto de capital, más los intereses por valor de $2.648.000, y compensación de obligaciones por valor de $39.779.000, sin tener en cuenta que el total de obligaciones para este contribuyente asciende a la suma de $176.177.000, quedando obligaciones pendientes de pago por valor de $131.712.000"/>
    <m/>
    <s v="13. La División de Recaudo y Cobranzas de forma bimestral, tomará una muestra del 10%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
    <s v="Verificar que en el expediente seleccionado y los de objeto de desembargo seleccionados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DSI Cali) y listado en excel de los contribuyentes seleccionados, señalando contribuyente y NIT."/>
    <n v="6"/>
    <d v="2023-01-11T00:00:00"/>
    <d v="2024-10-31T00:00:00"/>
    <n v="94.142857142857139"/>
    <n v="1"/>
    <s v="DGI_x000a_DS - Subproceso Recaudo - Devoluciones_x000a_Direcciones Seccionales de Impuestos de Cali_x000a_Divión de Cobranzas"/>
    <n v="1"/>
    <x v="0"/>
  </r>
  <r>
    <x v="3"/>
    <x v="1"/>
    <m/>
    <m/>
    <s v="OB1. No se evidencian todas las firmas en los actos administrativos, que permita identificar o acreditar la identidad del autor, o como prueba del consentimiento y revisión de la integridad y aprobación de la información contenida en estos actos administrativos de carácter legal, lo que implica el riesgo adicional de concentración de funciones, por cuanto se identifican documentos en los que no se respalda con su firma la actividad de elaborar, supervisar o dar validez al documento"/>
    <m/>
    <s v="14. Revisar mensualmente en tres (3) expedientes para verificar que contengan todos los actos administrativos  de embargos y desembargos debidamente firmados."/>
    <s v="Identificar los tres (3) expedientes._x000a_Verificar que en los actos administrativos del expediente se cuente con todas las firmas_x000a_Efectuar las acciones correspondientes si hay lugar a ello._x000a_Elaborar un informe."/>
    <s v="Informe"/>
    <n v="6"/>
    <d v="2023-11-01T00:00:00"/>
    <d v="2024-04-30T00:00:00"/>
    <n v="25.857142857142858"/>
    <n v="1"/>
    <s v="DGI_x000a_DS - Subproceso Recaudo - Devoluciones_x000a_Direcciones Seccionales de Impuestos de Bogotá_x000a_Divión de Cobranzas"/>
    <n v="1"/>
    <x v="0"/>
  </r>
  <r>
    <x v="3"/>
    <x v="1"/>
    <m/>
    <m/>
    <s v="OB2. En la revisión de los diecinueve (19) expedientes de la Dirección Seccional de Impuestos de Cali, se evidenció la falta de completitud de estos, teniendo en cuenta que no se observaron documentos como: hoja de ruta, resolución de embargo y/o auto de terminación y archivo, en contravía de lo definido en los lineamientos vigentes establecidos por el subproceso de recursos administrativos para la conformación de expedientes, IN-FI-0132_Organizacion de unidades documentales en dependencias de la UAE DIAN"/>
    <m/>
    <s v="4. Trasladar esta recomedacion al area competente de la DIAN encargado de la gestion de tablas de retencion documental"/>
    <s v="Elaborar correo justificativo anexando informe correspondiente"/>
    <s v="correo electronico dirigido al competente"/>
    <n v="1"/>
    <d v="2023-11-01T00:00:00"/>
    <d v="2024-02-28T00:00:00"/>
    <n v="17"/>
    <n v="1"/>
    <s v="DGI_x000a_NC - Subproceso Recaudo - Devoluciones_x000a_Dirección de Gestión de Impuestos_x000a_Subdireccion de Cobranzas y Control Extensivo _x000a_Coordinación de Cobranzas._x000a_"/>
    <n v="1"/>
    <x v="0"/>
  </r>
  <r>
    <x v="3"/>
    <x v="1"/>
    <s v="INSP. 1707022458_x000a_ H1, OB1 y O2_x000a__x000a_“Procedimiento Régimen Tributario Especial”."/>
    <s v="RG1_x000a__x000a_RFC1"/>
    <s v="H1. Se evidencian 15 casos en el Sistema Informático-Régimen Tributario Especial (SI-RTE) correspondientes a los procesos de calificación y readmisión al Régimen Tributario Especial"/>
    <s v="RG1:Decisión final del proceso de control en la actualización, calificación y/o readmisión de contribuyentes del RTE por fuera de la norma._x000a__x000a_RFC1: Decisión final de un proceso de control en la actualización, calificación y/o readmisión de contribuyentes del RTE basada en hechos falsos  o inexistentes."/>
    <s v="A1. Implementar    y    poner    en producción   la   prevalidación automática en el SI RTE, que permita         verificar         la información   y   documentos radicados  por  las  entidades solicitantes,  al  igual  que,  la verificación  del  formato  FT- COT-2742  Lista  de  Chequeo solicitudes RTE."/>
    <s v="Priorizar y detallar requerimientos funcionales necesarios para la solución tecnológica"/>
    <s v="Documento s             de requerimien tos funcionales"/>
    <n v="1"/>
    <d v="2025-06-01T00:00:00"/>
    <d v="2025-07-31T00:00:00"/>
    <n v="8.5714285714285712"/>
    <n v="0.14000000000000001"/>
    <s v="DGI_x000a_Dirección de Gestion de Innovación y Tecnología"/>
    <n v="0.14000000000000001"/>
    <x v="1"/>
  </r>
  <r>
    <x v="3"/>
    <x v="1"/>
    <m/>
    <m/>
    <m/>
    <m/>
    <m/>
    <s v="Análisis  y  diseño de    la    solución tecnológica"/>
    <s v="Plan        de trabajo   del desarrollo de            la solución tecnológica"/>
    <n v="1"/>
    <d v="2025-08-01T00:00:00"/>
    <d v="2025-09-30T00:00:00"/>
    <n v="8.5714285714285712"/>
    <n v="0.14000000000000001"/>
    <s v="DGI_x000a_Dirección de Gestion de Innovación y Tecnología"/>
    <n v="0.14000000000000001"/>
    <x v="1"/>
  </r>
  <r>
    <x v="3"/>
    <x v="1"/>
    <m/>
    <m/>
    <m/>
    <m/>
    <m/>
    <s v="Implementación de    la    solución tecnológica"/>
    <s v="Seguimient o  trimestral a              la implementa ción   de   la solución tecnológica"/>
    <n v="1"/>
    <d v="2025-10-01T00:00:00"/>
    <d v="2026-01-31T00:00:00"/>
    <n v="17.428571428571427"/>
    <n v="0.14000000000000001"/>
    <s v="DGI_x000a_Dirección de Gestion de Innovación y Tecnología"/>
    <n v="0.14000000000000001"/>
    <x v="1"/>
  </r>
  <r>
    <x v="3"/>
    <x v="1"/>
    <m/>
    <m/>
    <m/>
    <m/>
    <m/>
    <s v="Despliegue       en_x000a_producción         y estabilización   de la solución"/>
    <s v="Puesta     en producción de            la  solución tecnológica:_x000a_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6-02-01T00:00:00"/>
    <d v="2026-04-30T00:00:00"/>
    <n v="12.571428571428571"/>
    <n v="0.14000000000000001"/>
    <s v="DGI_x000a_Dirección de Gestion de Innovación y Tecnología"/>
    <n v="0.14000000000000001"/>
    <x v="1"/>
  </r>
  <r>
    <x v="3"/>
    <x v="1"/>
    <m/>
    <m/>
    <m/>
    <m/>
    <s v="A2. Generar  informe  en  archivo Excel     que     contenga     la verificación   manual   de   los requisitos     y     documentos anexados en las solicitudes de calificación y readmisión para ingresar    al    RTE    y    del diligenciamiento  del  Formato FT-COT-2742       Lista       de Chequeo  de  Solicitudes  RTE” por  parte  de  las  Direcciones Seccionales,  con  base  en  la información  contenida  en  el archivo    Excel    denominado “Informe     de     verificación manual de Solicitudes RTE"/>
    <s v="1. Controlar  y  hacer seguimiento  a  la información  y  los documentos radicado   en   las solicitudes   RTE presentadas    por las  entidades  sin ánimo de lucro."/>
    <s v="Informe   de verificación manual    de solicitudes RTE"/>
    <n v="1"/>
    <d v="2024-02-01T00:00:00"/>
    <d v="2024-06-30T00:00:00"/>
    <n v="21.428571428571427"/>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4-07-01T00:00:00"/>
    <d v="2024-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5-01-01T00:00:00"/>
    <d v="2025-06-30T00:00:00"/>
    <n v="25.714285714285715"/>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5-07-01T00:00:00"/>
    <d v="2025-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6-01-01T00:00:00"/>
    <d v="2026-04-30T00:00:00"/>
    <n v="17"/>
    <n v="1"/>
    <s v="DGI_x000a_Subdireccion de Cobranzas y Control Extensivo_x000a_Coordinación  Control Extensivo de Obligaciones _x000a__x000a_Direcciones Seccionales (según reporte)_x000a__x000a_Dirección de Gestion de Innovación y Tecnología"/>
    <n v="1"/>
    <x v="0"/>
  </r>
  <r>
    <x v="3"/>
    <x v="1"/>
    <m/>
    <m/>
    <m/>
    <m/>
    <s v="A3. Implementar    y    poner    en producción    el    Módulo    de Reportes  en  el  SI  RTE,  que permita  validar automáticamente la trazabilidad de los actos administrativos generados a través del SI RTE e incluir lo que se gestione de manera manual."/>
    <s v="Priorizar y detallar requerimientos funcionales necesarios para la solución tecnológica"/>
    <s v="Documentos de requerimientos funcionales"/>
    <n v="1"/>
    <d v="2026-06-01T00:00:00"/>
    <d v="2026-07-31T00:00:00"/>
    <n v="8.5714285714285712"/>
    <n v="0.16600000000000001"/>
    <s v="DGI_x000a_Dirección de Gestion de Innovación y Tecnología"/>
    <n v="0.16600000000000001"/>
    <x v="1"/>
  </r>
  <r>
    <x v="3"/>
    <x v="1"/>
    <m/>
    <m/>
    <m/>
    <m/>
    <m/>
    <s v="Análisis y diseño de la solución tecnológica"/>
    <s v="Plan de trabajo del desarrollo de la solución tecnológica"/>
    <n v="1"/>
    <d v="2026-08-01T00:00:00"/>
    <d v="2026-09-30T00:00:00"/>
    <n v="8.5714285714285712"/>
    <n v="0.16600000000000001"/>
    <s v="DGI_x000a_Dirección de Gestion de Innovación y Tecnología"/>
    <n v="0.16600000000000001"/>
    <x v="1"/>
  </r>
  <r>
    <x v="3"/>
    <x v="1"/>
    <m/>
    <m/>
    <m/>
    <m/>
    <m/>
    <s v="Implementación de    la    solución tecnológica"/>
    <s v="Seguimient o  trimestral a la implementa ción   de   la solución tecnológica"/>
    <n v="1"/>
    <d v="2026-10-01T00:00:00"/>
    <d v="2027-01-31T00:00:00"/>
    <n v="17.428571428571427"/>
    <n v="0.16600000000000001"/>
    <s v="DGI_x000a_Dirección de Gestion de Innovación y Tecnología"/>
    <n v="0.16600000000000001"/>
    <x v="1"/>
  </r>
  <r>
    <x v="3"/>
    <x v="1"/>
    <m/>
    <m/>
    <m/>
    <m/>
    <m/>
    <s v="Despliegue       en producción         y estabilización   de la solución "/>
    <s v="Puesta     en producción de            la solución tecnológica:_x000a_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7-02-01T00:00:00"/>
    <d v="2027-04-30T00:00:00"/>
    <n v="12.571428571428571"/>
    <n v="0.16600000000000001"/>
    <s v="DGI_x000a_Dirección de Gestion de Innovación y Tecnología"/>
    <n v="0.16600000000000001"/>
    <x v="1"/>
  </r>
  <r>
    <x v="3"/>
    <x v="1"/>
    <m/>
    <m/>
    <m/>
    <m/>
    <s v="A4. Generar  informe  en  archivo Excel   que  contenga     la verificación   manual   de   los actos     administrativos generados dentro y fuera del SI    RTE,    que    definen    la situación de las solicitudes de calificación     y     readmisión presentadas,  con  base  en  la información  diligenciada  por las Direcciones Seccionales."/>
    <s v="Controlar  y  hacer seguimiento a los actos administrativos generados   en   el SI  RTE    y    de manera manual"/>
    <s v="Informe  de verificación manual de solicitudes RTE"/>
    <n v="1"/>
    <d v="2024-02-01T00:00:00"/>
    <d v="2024-06-30T00:00:00"/>
    <n v="21.428571428571427"/>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4-07-01T00:00:00"/>
    <d v="2024-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5-01-01T00:00:00"/>
    <d v="2025-06-30T00:00:00"/>
    <n v="25.714285714285715"/>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5-07-01T00:00:00"/>
    <d v="2025-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6-01-01T00:00:00"/>
    <d v="2026-06-30T00:00:00"/>
    <n v="25.714285714285715"/>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6-07-01T00:00:00"/>
    <d v="2026-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3"/>
    <x v="1"/>
    <m/>
    <m/>
    <m/>
    <m/>
    <m/>
    <m/>
    <m/>
    <n v="1"/>
    <d v="2027-01-01T00:00:00"/>
    <d v="2027-04-30T00:00:00"/>
    <n v="17"/>
    <n v="1"/>
    <s v="DGI_x000a_Subdireccion de Cobranzas y Control Extensivo_x000a_Coordinación  Control Extensivo de Obligaciones _x000a__x000a_Direcciones Seccionales (según reporte)_x000a__x000a_Dirección de Gestion de Innovación y Tecnología"/>
    <n v="1"/>
    <x v="0"/>
  </r>
  <r>
    <x v="3"/>
    <x v="1"/>
    <m/>
    <m/>
    <m/>
    <m/>
    <s v="A5. Verificar si las solicitudes de devolución de saldos a favor en renta y ventas resueltas entre el 13 de abril y el 13 de mayo de 2020 en el marco de las devoluciones abreviadas fueron (SI) o (NO) objeto de auditoría de fiscalización o incluidas enprog"/>
    <s v="Respuesta de Tecnología: Ajuste al Servicio de RTE ESAL"/>
    <s v="Certificación del cumplimient o  de  ajuste al    servicio RTE ESAL."/>
    <n v="1"/>
    <d v="2023-11-01T00:00:00"/>
    <d v="2024-02-29T00:00:00"/>
    <n v="17.142857142857142"/>
    <n v="1"/>
    <s v="DGI_x000a_Subdirección de Fiscalización Tributaria_x000a_Coordinación de Sistemas de Información y Procedimiento de Fiscalización Tributaria"/>
    <n v="1"/>
    <x v="0"/>
  </r>
  <r>
    <x v="3"/>
    <x v="1"/>
    <m/>
    <m/>
    <m/>
    <m/>
    <s v="A6. Generar  el  vector  de  NIT  de los   contribuyentes   que   no presentaron   el   trámite   de Actualización    del    Registro Web en el 2023 y 2024 para actualizar    el    RUT    a    la responsabilidad 5 = Régimen Ordinario del Impuesto sobre la Renta y Complementario."/>
    <s v="Mantener actualizado el RUT en lo relativo a la clasificación     del impuesto sobre la renta                 y_x000a_complementarios de      las      ESAL susceptibles     de_x000a_pertenecer        al Régimen Tributario Especial."/>
    <s v="Base       de datos      de NIT         de  entidades  a actualizar  el RUT."/>
    <n v="1"/>
    <d v="2024-02-01T00:00:00"/>
    <d v="2024-02-29T00:00:00"/>
    <n v="4"/>
    <n v="1"/>
    <s v="DGI_x000a_Subdirección de Fiscalización Tributaria_x000a_Coordinación de Sistemas de Información y Procedimiento de Fiscalización Tributaria"/>
    <n v="1"/>
    <x v="0"/>
  </r>
  <r>
    <x v="3"/>
    <x v="1"/>
    <m/>
    <m/>
    <m/>
    <m/>
    <m/>
    <m/>
    <s v="Base       de datos      de  NIT         de entidades  a actualizar  el RUT."/>
    <n v="1"/>
    <d v="2024-07-01T00:00:00"/>
    <d v="2024-08-31T00:00:00"/>
    <n v="8.7142857142857135"/>
    <n v="1"/>
    <s v="DGI_x000a_Subdirección de Fiscalización Tributaria_x000a_Coordinación de Sistemas de Información y Procedimiento de Fiscalización Tributaria"/>
    <n v="1"/>
    <x v="0"/>
  </r>
  <r>
    <x v="3"/>
    <x v="1"/>
    <m/>
    <m/>
    <m/>
    <m/>
    <s v="A7. Remitir  a  la  Subdirección  de Administración   del   Registro Único  Tributario  el  formato 1767 - Solicitud Actuación de Oficio        Registro        Único Tributario  con  el  listado  de NIT de los contribuyentes que no presentaron el trámite de Actualización    del    Registro Web en el 2023 y 2024 para actualizar    el    RUT    a    la responsabilidad 5 = Régimen Ordinario del Impuesto sobre la Renta y Complementario."/>
    <s v="Mantener actualizado el RUT en lo relativo a la clasificación     del impuesto sobre la renta     y complementarios de      las      ESAL susceptibles     de_x000a_pertenecer        al Régimen Tributario Especial."/>
    <s v="Correo electrónico con  el  listado     de los NIT a los que   se   les actualizará el RUT."/>
    <n v="1"/>
    <d v="2024-02-29T00:00:00"/>
    <d v="2024-03-08T00:00:00"/>
    <n v="1.1428571428571428"/>
    <n v="1"/>
    <s v="DGI_x000a_Subdirección de Fiscalización Tributaria_x000a_Coordinación de Sistemas de Información y Procedimiento de Fiscalización Tributaria"/>
    <n v="1"/>
    <x v="0"/>
  </r>
  <r>
    <x v="3"/>
    <x v="1"/>
    <m/>
    <m/>
    <m/>
    <m/>
    <m/>
    <m/>
    <m/>
    <n v="1"/>
    <d v="2024-08-31T00:00:00"/>
    <d v="2024-09-06T00:00:00"/>
    <n v="0.8571428571428571"/>
    <n v="1"/>
    <s v="DGI_x000a_Subdirección de Fiscalización Tributaria_x000a_Coordinación de Sistemas de Información y Procedimiento de Fiscalización Tributaria"/>
    <n v="1"/>
    <x v="0"/>
  </r>
  <r>
    <x v="3"/>
    <x v="1"/>
    <m/>
    <m/>
    <m/>
    <m/>
    <s v="A8. Actualización    del    Registro Único    Tributario     de    los inscritos      que      presentan diferencia según calificación o retiro   que   emita   el   área competente."/>
    <s v="Mantener actualizado       el Registro      Único_x000a_Tributario         de acuerdo    con    la calificación       en RTE   o   en   caso contrario          su exclusión."/>
    <s v="Registros actualizados según reporte   y/o informe remitido por la Subdirección            de  Fiscalización Tributaria con         los debidos soportes."/>
    <s v="Por demanda:( No. De Registros actualizados) / No. (De registro s totales - No. De registro s que no pasan validaci ones del SI. RUT)"/>
    <d v="2024-02-29T00:00:00"/>
    <d v="2024-06-30T00:00:00"/>
    <n v="17.428571428571427"/>
    <n v="1"/>
    <s v="DGI_x000a_Subdirección de Administración del Registro Único Tributario - RUT"/>
    <n v="1"/>
    <x v="0"/>
  </r>
  <r>
    <x v="3"/>
    <x v="1"/>
    <m/>
    <m/>
    <m/>
    <m/>
    <s v="A9. Implementar    y    poner    en producción  el  control  de  las funciones   ejercidas   por   los funcionarios dentro del SI RTE que     se     pueda     realizar seguimiento estadísticamente,           para validar    las    identidades    y competencias  con  el  fin  que las           funciones           de sustanciación,     revisión     y firma   sean   realizadas   por diferentes    funcionarios    de acuerdo    con    los    niveles jerárquicos."/>
    <s v="Priorizar y detallar requerimientos funcionales necesarios para la solución tecnológica"/>
    <s v="Documentos    de requerimien tos funcionales"/>
    <n v="1"/>
    <d v="2028-08-01T00:00:00"/>
    <d v="2028-09-30T00:00:00"/>
    <n v="8.5714285714285712"/>
    <n v="0"/>
    <s v="DGI_x000a_Dirección de Gestion de Innovación y Tecnología"/>
    <n v="0"/>
    <x v="1"/>
  </r>
  <r>
    <x v="3"/>
    <x v="1"/>
    <m/>
    <m/>
    <m/>
    <m/>
    <m/>
    <s v="Análisis  y  Diseño de     a     solución tecnológica"/>
    <s v="Plan        de trabajo   del desarrollo de            la solución tecnológica"/>
    <n v="1"/>
    <d v="2028-10-01T00:00:00"/>
    <d v="2028-11-30T00:00:00"/>
    <n v="8.5714285714285712"/>
    <n v="0"/>
    <s v="DGI_x000a_Dirección de Gestion de Innovación y Tecnología"/>
    <n v="0"/>
    <x v="1"/>
  </r>
  <r>
    <x v="3"/>
    <x v="1"/>
    <m/>
    <m/>
    <m/>
    <m/>
    <m/>
    <s v="Implementación de    la    solución tecnológica"/>
    <s v="Seguimient o  trimestral a     la implementa ción   de   la solución tecnológica"/>
    <n v="1"/>
    <d v="2028-12-01T00:00:00"/>
    <d v="2029-03-31T00:00:00"/>
    <n v="17.142857142857142"/>
    <n v="0"/>
    <s v="DGI_x000a_Dirección de Gestion de Innovación y Tecnología"/>
    <n v="0"/>
    <x v="1"/>
  </r>
  <r>
    <x v="3"/>
    <x v="1"/>
    <m/>
    <m/>
    <m/>
    <m/>
    <m/>
    <s v="Despliegue   en Producción  y Estabilización   de la solución"/>
    <s v="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9-04-01T00:00:00"/>
    <d v="2029-06-30T00:00:00"/>
    <n v="12.857142857142858"/>
    <n v="0"/>
    <s v="DGI_x000a_Dirección de Gestion de Innovación y Tecnología"/>
    <n v="0"/>
    <x v="1"/>
  </r>
  <r>
    <x v="3"/>
    <x v="1"/>
    <m/>
    <m/>
    <s v="OB1. De los 143 casos revisados y asociados con el proceso de actualización de las entidades pertenecientes al Régimen Tributario Especial RTE, se validó que posterior a su ingreso hayan realizado el proceso de actualización del registro web en el SI-RTE para permanecer con el beneficio tributario del régimen mencionado, evidenciando, que 57 entidades no presentaron actualizaciones en los años siguientes a su calificación, de las cuales 25 continúan registrando en la casilla 53 del RUT como Régimen Tributario Especial código “04 - Impto. renta y complementarios”. Expuesto esto, es importante resaltar que si bien la responsabilidad de la actualización recae sobre los contribuyentes que quieren obtener o continuar con el beneficio tributario por pertenecer al RTE, no es menos cierto que por parte de la administración se debe velar por realizar las actualizaciones de oficio de los RUT2 para estos contribuyentes con el fin de evitar posibles situaciones indebidas por el aprovechamiento de beneficios que no correspondan a la realidad de la operación de estas."/>
    <m/>
    <s v="A10. Generar  informe  en  archivo Excel     que     contenga     la verificación   manual   de   la realización  de  las  tareas  de sustanciación,     revisión     y firma       de       los       actos administrativos,    donde    se evidencie  que  son  realizadas por   diferentes   funcionarios, con  base  en  la  información diligenciada         por         las Direcciones Seccionales."/>
    <s v="Generar control y guardar    la trazabilidad  de  la gestión   realizada en cada una de las etapas     del proceso           de sustanciación."/>
    <s v="Informe   de verificación manual  de solicitudes RTE"/>
    <n v="1"/>
    <d v="2024-02-01T00:00:00"/>
    <d v="2024-06-30T00:00:00"/>
    <n v="21.428571428571427"/>
    <n v="1"/>
    <s v="DGI_x000a_Coordinación Control Extensivo de Obligaciones"/>
    <n v="1"/>
    <x v="0"/>
  </r>
  <r>
    <x v="3"/>
    <x v="1"/>
    <m/>
    <m/>
    <m/>
    <m/>
    <m/>
    <m/>
    <m/>
    <n v="1"/>
    <d v="2024-07-01T00:00:00"/>
    <d v="2024-12-31T00:00:00"/>
    <n v="26.142857142857142"/>
    <n v="1"/>
    <s v="DGI_x000a_Coordinación Control Extensivo de Obligaciones"/>
    <n v="1"/>
    <x v="0"/>
  </r>
  <r>
    <x v="3"/>
    <x v="1"/>
    <m/>
    <m/>
    <m/>
    <m/>
    <m/>
    <m/>
    <m/>
    <n v="1"/>
    <d v="2025-01-01T00:00:00"/>
    <d v="2025-06-30T00:00:00"/>
    <n v="25.714285714285715"/>
    <n v="1"/>
    <s v="DGI_x000a_Coordinación Control Extensivo de Obligaciones"/>
    <n v="1"/>
    <x v="0"/>
  </r>
  <r>
    <x v="3"/>
    <x v="1"/>
    <m/>
    <m/>
    <m/>
    <m/>
    <m/>
    <m/>
    <m/>
    <n v="1"/>
    <d v="2025-07-01T00:00:00"/>
    <d v="2025-12-31T00:00:00"/>
    <n v="26.142857142857142"/>
    <n v="1"/>
    <s v="DGI_x000a_Coordinación Control Extensivo de Obligaciones"/>
    <n v="1"/>
    <x v="0"/>
  </r>
  <r>
    <x v="3"/>
    <x v="1"/>
    <m/>
    <m/>
    <m/>
    <m/>
    <m/>
    <m/>
    <m/>
    <n v="1"/>
    <d v="2026-01-01T00:00:00"/>
    <d v="2026-06-30T00:00:00"/>
    <n v="25.714285714285715"/>
    <n v="1"/>
    <s v="DGI_x000a_Coordinación Control Extensivo de Obligaciones"/>
    <n v="1"/>
    <x v="0"/>
  </r>
  <r>
    <x v="3"/>
    <x v="1"/>
    <m/>
    <m/>
    <m/>
    <m/>
    <m/>
    <m/>
    <m/>
    <n v="1"/>
    <d v="2026-07-01T00:00:00"/>
    <d v="2026-12-31T00:00:00"/>
    <n v="26.142857142857142"/>
    <n v="1"/>
    <s v="DGI_x000a_Coordinación Control Extensivo de Obligaciones"/>
    <n v="1"/>
    <x v="0"/>
  </r>
  <r>
    <x v="3"/>
    <x v="1"/>
    <m/>
    <m/>
    <m/>
    <m/>
    <m/>
    <m/>
    <m/>
    <n v="1"/>
    <d v="2027-01-01T00:00:00"/>
    <d v="2027-06-30T00:00:00"/>
    <n v="25.714285714285715"/>
    <n v="1"/>
    <s v="DGI_x000a_Coordinación Control Extensivo de Obligaciones"/>
    <n v="1"/>
    <x v="0"/>
  </r>
  <r>
    <x v="3"/>
    <x v="1"/>
    <m/>
    <m/>
    <m/>
    <m/>
    <m/>
    <m/>
    <m/>
    <n v="1"/>
    <d v="2027-07-01T00:00:00"/>
    <d v="2027-12-31T00:00:00"/>
    <n v="26.142857142857142"/>
    <n v="1"/>
    <s v="DGI_x000a_Coordinación Control Extensivo de Obligaciones"/>
    <n v="1"/>
    <x v="0"/>
  </r>
  <r>
    <x v="3"/>
    <x v="1"/>
    <m/>
    <m/>
    <m/>
    <m/>
    <m/>
    <m/>
    <m/>
    <n v="1"/>
    <d v="2028-01-01T00:00:00"/>
    <d v="2028-06-30T00:00:00"/>
    <n v="25.857142857142858"/>
    <n v="1"/>
    <s v="DGI_x000a_Coordinación Control Extensivo de Obligaciones"/>
    <n v="1"/>
    <x v="0"/>
  </r>
  <r>
    <x v="3"/>
    <x v="1"/>
    <m/>
    <m/>
    <s v="OB2. Se evidenció concentración de funciones en las actividades de sustanciación de solicitudes, proyección, revisión y aprobación de los actos administrativos proferidos en el marco de los procesos de calificación y readmisión de las entidades que solicitan ingreso al RTE, evidenciado en once (11) casos, en donde la sustanciación y revisión fue efectuada por el mismo funcionario y 14 casos donde fueron revisados y aprobados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
    <m/>
    <m/>
    <m/>
    <m/>
    <n v="1"/>
    <d v="2028-07-01T00:00:00"/>
    <d v="2028-12-31T00:00:00"/>
    <n v="26.142857142857142"/>
    <n v="1"/>
    <s v="DGI_x000a_Coordinación Control Extensivo de Obligaciones"/>
    <n v="1"/>
    <x v="0"/>
  </r>
  <r>
    <x v="3"/>
    <x v="1"/>
    <m/>
    <m/>
    <m/>
    <m/>
    <m/>
    <m/>
    <m/>
    <n v="1"/>
    <d v="2029-01-01T00:00:00"/>
    <d v="2029-06-30T00:00:00"/>
    <n v="25.714285714285715"/>
    <n v="1"/>
    <s v="DGI_x000a_Coordinación Control Extensivo de Obligaciones"/>
    <n v="1"/>
    <x v="0"/>
  </r>
  <r>
    <x v="3"/>
    <x v="1"/>
    <m/>
    <m/>
    <m/>
    <m/>
    <s v="A11. Se revisará y actualizaran los procedimientos        internos, donde               corresponda. Adicionalmente,   se   aplicará por parte de la Coordinación Control        Extensivo        de Obligaciones,   la  verificación mensual mediante un formato Excel  de  los  funcionarios  a nivel nacional que realizan las diferentes        tareas        de sustanciación,     revisión     y firma,  mientras  la  Dirección de  Innovación  y  Tecnología realice la entrega del Módulo de Reportes, donde se pueda observar y hacer seguimiento a cada tarea."/>
    <s v="Generar control y guardar            la trazabilidad  de  la gestión   realizada en cada una de las etapas            del_x000a_proceso           de sustanciación."/>
    <s v="Procedimien to   PR-COT- 0413 actualizado"/>
    <n v="1"/>
    <d v="2024-02-01T00:00:00"/>
    <d v="2024-06-04T00:00:00"/>
    <n v="17.714285714285715"/>
    <n v="1"/>
    <s v="DGI_x000a_Coordinación Control Extensivo de Obligaciones"/>
    <n v="1"/>
    <x v="0"/>
  </r>
  <r>
    <x v="3"/>
    <x v="1"/>
    <s v="INSP.170700-29-2024-02-06_x000a__x000a_ H1, H2, H3, H4, H5, H6, OB1,  OB2,OB3 Y OB4_x000a__x000a_Obras por impuestos"/>
    <s v="RG1_x000a__x000a_RFC1"/>
    <s v="H1. Se detectaron 112 contribuyentes, con 117 declaraciones de RENTA de las vigencias gravables del 2017 al 2022  están afectando la casilla “Valor inversión Obras por Impuestos hasta del 50% (Modalidad de pago 1)”, sin evidencia del cumplimiento de los requisitos establecidos en el artículo 1.6.5.3.3.1 del decreto único reglamentario 1625 de 2016 , por lo que dichos contribuyentes representan  un posible riesgo de impacto fiscal por valor de $ 7.263.892.000, por la aplicación indebida del mecanismo de pago de obras por impuestos, sin que la DIAN tenga el control dado que:_x000a__x000a_•_x0009_No se observa la carta de solicitud de vinculación al mecanismo de pago de obras por impuesto._x000a_•_x0009_No se observa el listado de aceptados y no aceptados._x000a_•_x0009_No se observa la unidad documental con su respectivo BPIN._x000a_•_x0009_No se observa el registro en el formato “FT-COT-2707 Control vinculación al mecanismo de pago de obras por impuestos” ya que es el único control que tiene la DIAN para la vinculación al mecanismo de pago de obras por impuesto._x000a__x000a_Lo anterior, es ocasionado por la falta de control y seguimiento en el SIE de Obligación Financiera y la herramienta de control afectando el saldo del contribuyente, situación que disminuye el saldo a pagar o aumenta el saldo a favor del contribuyente."/>
    <s v="RG1: “Decisión final del proceso de control fuera de la norma”_x000a__x000a_RFC1: “Decisión final de un proceso de control basada en hechos falsos o información inexistente”"/>
    <s v="A1. Emitir lineamiento dirigido a la Dirección Operativa de Grandes Contribuyentes y las Direcciones Seccionales, en el sentido que las solicitudes de devolución de saldos a favor de las declaraciones de renta en las que el renglón de obras por impuestos sea mayor a cero (0) deben ser llevadas para revisión y análisis a la reunión de evaluación de las devoluciones, donde se evaluara el posible traslado al área de fiscalización para que se realice la correspondiente auditoría sobre la procedencia de efectuar la devolución."/>
    <s v="1.  Elaborar borrador de lineamiento._x000a_2. Realizar mesa de trabajo para discución del lineamiento._x000a_3. Elaboración final de lineamiento_x000a_4. Correo a  las Direcciones para su conocimiento del lineamiento._x000a_5. Capacitación a las Direcciones Seccionales y Operativa de Grandes sobre el lineamiento."/>
    <s v="Lineamiento para el tratamiento cuando existan solicitud de devoluciones en renta con valores mayores que cero en la casilla obras por impuesto"/>
    <n v="1"/>
    <d v="2025-02-15T00:00:00"/>
    <d v="2025-07-15T00:00:00"/>
    <n v="21.428571428571427"/>
    <n v="0.5"/>
    <s v="DGI_x000a_Dirección de Gestión de Impuestos_x000a_Subdirección de Devoluciones"/>
    <n v="0.5"/>
    <x v="1"/>
  </r>
  <r>
    <x v="3"/>
    <x v="1"/>
    <m/>
    <m/>
    <m/>
    <m/>
    <s v="A2. Con base en los insumos recibidos se elaborará una acción de control teniendo en cuenta la capacidad operativa de las dependencias y la priorización de los casos en términos de eficiencia, análisis de la relación costo-beneficio y oportunidad para actuar en términos de firmeza de la declaración privada correspondiente."/>
    <s v="1. Recibir de la Subdirección de Recaudo el insumo de contribuyentes derivados del  hallazgo._x000a_2. Realizar Análisis de los contribuyentes relacionados en términos de eficiencia, relación costo - beneficio y oportunidad para actuar en términos de firmeza._x000a_3. Definir los criterios de priorización y de selección de casos._x000a_4.Seleccionar los casos_x000a_5. Elaborar el lineamiento"/>
    <s v="Memorando de lineamientos acción de control socializado en las Direcciones Seccionales o Dirección Operativa de Grandes Contribuyentes._x000a__x000a__x000a_"/>
    <n v="1"/>
    <d v="2025-03-01T00:00:00"/>
    <d v="2025-06-30T00:00:00"/>
    <n v="17.285714285714285"/>
    <n v="1"/>
    <s v="DGI_x000a_Dirección de Gestión de Impuestos_x000a_Subdirección de Recaudo_x000a_Coordinación de Administración de Aplicativos de Impuestos_x000a__x000a_Subdirección de Fiscalización Tributaria_x000a__x000a_Coordinación de Pensamiento Estratégico"/>
    <n v="1"/>
    <x v="0"/>
  </r>
  <r>
    <x v="3"/>
    <x v="1"/>
    <m/>
    <m/>
    <m/>
    <m/>
    <m/>
    <s v="1. Identificación de los seleccionados por Direcciones Seccionales o Dirección Operativa de Grandes Contribuyentes._x000a_2. Envío de casos por correo electrónico"/>
    <s v="Correos eléctrónicos remitidos con los casos a las Direcciones Seccionales o Dirección Operativa de Grandes Contribuyentes."/>
    <n v="1"/>
    <d v="2025-07-01T00:00:00"/>
    <d v="2025-07-04T00:00:00"/>
    <n v="0.42857142857142855"/>
    <n v="1"/>
    <s v="DGI_x000a_Dirección de Gestión de Impuestos_x000a_Subdirección de Recaudo_x000a_Coordinación de Administración de Aplicativos de Impuestos_x000a__x000a_Subdirección de Fiscalización Tributaria_x000a__x000a_Coordinación de Pensamiento Estratégico"/>
    <n v="1"/>
    <x v="0"/>
  </r>
  <r>
    <x v="3"/>
    <x v="1"/>
    <m/>
    <m/>
    <m/>
    <m/>
    <s v="A3.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1. Especificaciones funcionales FT-2206_x000a_2. Ejecutar Desarrollo del ajuste por el  area tecnologia_x000a_3. Realización de pruebas funcionales_x000a_4. Ajuste de software instalado y en producción"/>
    <s v="Acta de comité de gestión de Cambios de Tecnología del correspondiente ajuste de software instalado y en producción"/>
    <n v="1"/>
    <d v="2025-03-01T00:00:00"/>
    <d v="2026-02-28T00:00:00"/>
    <n v="52"/>
    <n v="1"/>
    <s v="DGI_x000a_Dirección de Gestión de Impuestos_x000a_Subdirección de Recaudo_x000a_Coordinación de Administración de Aplicativos de Impuestos_x000a__x000a_Dirección de Gestión de Innovación y Tecnología_x000a_Subdirección Procesamiento De Datos"/>
    <n v="1"/>
    <x v="0"/>
  </r>
  <r>
    <x v="3"/>
    <x v="1"/>
    <m/>
    <m/>
    <m/>
    <m/>
    <s v="A4. Solicitar trimestralmente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
    <s v=" 4 PST/ 4 Correo electrónico "/>
    <n v="8"/>
    <d v="2025-03-01T00:00:00"/>
    <d v="2026-02-28T00:00:00"/>
    <n v="52"/>
    <n v="0.75"/>
    <s v="DGI _x000a_Dirección de Gestión de Impuestos_x000a_Subdirección de Recaudo_x000a_Coordinación de Administración de Aplicativos de Impuestos_x000a__x000a_Dirección de Gestión de Innovación y Tecnología_x000a_Subdirección Procesamiento De Datos"/>
    <n v="0.75"/>
    <x v="1"/>
  </r>
  <r>
    <x v="3"/>
    <x v="1"/>
    <m/>
    <m/>
    <m/>
    <m/>
    <s v="A5. Trimestralmente, se solicitará a través del PST al área de tecnología la información de los contribuyentes que en su declaración de renta en la casilla &quot;obras por impuestos&quot; que presenten valor diferente a cero (o). Una vez verificada dicha información, se remitirá a la dirección seccional de impuestos o dirección operativa para que realice el tramite de verifica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_x000a_5. Verificar la gestión de las correcciones  "/>
    <s v=" 4 PST/ 4 Correo electrónico "/>
    <n v="8"/>
    <d v="2025-03-01T00:00:00"/>
    <d v="2026-02-28T00:00:00"/>
    <n v="52"/>
    <n v="0.75"/>
    <s v="DGI _x000a_Dirección de Gestión de Impuestos_x000a_Subdirección de Recaudo_x000a_Coordinación de Administración de Aplicativos de Impuestos_x000a__x000a_Dirección de Gestión de Innovación y Tecnología_x000a_Subdirección Procesamiento De Datos"/>
    <n v="0.75"/>
    <x v="1"/>
  </r>
  <r>
    <x v="3"/>
    <x v="1"/>
    <m/>
    <m/>
    <s v="H2. En el formato FT-COT-2707 “Control vinculación al mecanismo de pago de obra por impuesto” se registra la vinculación del contribuyente “Transportadora de Gas Internacional S.A. E.S.P” identificado con NIT. 900.134.459, al mecanismo de pago obras por impuestos con el proyecto número de BPIN 20181719000316 para el año gravable 2018, por valor de $8.495.279.590, el cual a la fecha de la presente inspección se encuentra liquidado y con resolución de extinción de la obligación No.6463-006948 del 02 de agosto de 2022._x000a__x000a_Con este antecedente, se evidenció que el contribuyente “Transportadora de Gas Internacional S.A. E.S.P”, para al año gravable 2018, presentó la declaración de RENTA con el formulario No. 1114600001434 el 10 de abril de 2019, sin registrar valor en la casilla “Valor inversión Obras por Impuestos hasta del 50% (Modalidad de pago 1)”. _x000a__x000a_Posteriormente, el 05 de mayo de 2021 presenta corrección de la declaración de RENTA con el formulario No. 1114605408169 registrando el valor de $8.495.279.000 en la casilla 89 “Valor inversión Obras por Impuestos hasta del 50% (Modalidad de pago 1)”, observando que esta declaración se encuentra con el estatus de “No Valido”, en el SIE obligación financiera debido a que fue presentada fuera del término para corregir (Art. 589 ET refiere un año)._x000a__x000a_Consultado el SIE de obligación financiera del contribuyente “Transportadora de Gas Internacional S.A. E.S.P”, identificado con NIT. 900.134.459 año gravable 2018 del impuesto de RENTA, la declaración se encuentra en firme y se observa un saldo por el concepto “deuda vencida” por valor de $21.201.904.000. _x000a__x000a_Teniendo en cuenta lo mencionado, se evidencia que la Dirección de Impuestos y Aduanas Nacionales – DIAN no realizó el seguimiento y control a la modalidad de pago de obras por impuestos establecido en el artículo “1.6.5.1.3. Modalidades de pago - Obras por Impuestos” , ni a lo estipulado en el instructivo para el diligenciamiento de la declaración de RENTA y complementario ."/>
    <m/>
    <s v="A6. Solicitar mediante el envio de (2)  correos electrónicos,  a las entidades  competentes (Ministerios - DNP - ART -FIDUCIARIAS)   involucradas en el mecanismo de pago de obras por impuestos., el primero con el propósito de que informen la fecha estimada de finalización de los proyectos BPIN. Una vez cumplida la  fecha informada, se remitirá un segundo correo para solicitar el envío de la certificación de la obra entregada."/>
    <s v="1. Correo electrónico  (Ministerios -DNP - ART - FIDUCIARIAS)  a las entidades nacionales competentes beneficiarias del mecanismo de pago de obras por impuestos _x000a_2. Recibir información fecha estimada de finalización de los proyectos BPIN._x000a_3. Verificación y validación de información recibida._x000a_4. Remitir posibles inconcsistencias a las DS o DO areas fiscalización para lo de su competencia."/>
    <s v="Correo eletrónico"/>
    <n v="2"/>
    <d v="2025-03-01T00:00:00"/>
    <d v="2026-02-28T00:00:00"/>
    <n v="52"/>
    <n v="0.5"/>
    <s v="DGI_x000a_Dirección de Gestión de Impuestos_x000a_Subdirección de Recaudo_x000a_Coordinación de Administración de Aplicativos de Impuestos_x000a__x000a__x000a__x000a__x000a_"/>
    <n v="0.5"/>
    <x v="1"/>
  </r>
  <r>
    <x v="3"/>
    <x v="1"/>
    <m/>
    <m/>
    <m/>
    <m/>
    <s v="A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A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Adicionalmente, incluir una actividad donde se indique que se debe acatar  el PR-COT-465 “Investigación y determinación de tributos e imposición de sanciones” cuando aplique."/>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2"/>
    <x v="1"/>
  </r>
  <r>
    <x v="3"/>
    <x v="1"/>
    <m/>
    <m/>
    <s v="H3. En el marco del mecanismo de pago de obras por impuestos, el reintegro de saldos corresponde a la consignación de los recursos no ejecutados en el proyecto vinculado a obras por impuestos por parte de la fiducia constituida por el contribuyente a la DIAN, los cuales resultan de la diferencia entre el valor de la obra totalmente construida y el valor vinculado al mecanismo._x000a__x000a_Teniendo en cuenta lo anterior, en veintiocho (28) casos en los que se realizó el reintegro del saldo no ejecutado mediante formulario 490 &quot;Recibo Oficial de Pago&quot;, dentro de &quot;Obras por Impuestos&quot;, se observó que el pago se refleja como un excedente del contribuyente en la obligación financiera, incumpliendo lo establecido en los artículos 1.6.5.4.2.  y 1.6.5.4.22  del decreto 1915 de 2017.  _x000a__x000a_Lo anterior, causado por una posible falla del Sistema Informático Electrónico SIE Muisca Obligación Financiera, en la aplicación indebida en el saldo de las obligaciones adeudadas por los contribuyentes; adicionalmente, las inconsistencias presentadas han generado reprocesos en los registros contables, los cuales tampoco permiten reflejar la realidad de la obligación financiera del contribuyente"/>
    <m/>
    <s v="A9.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1. Especificaciones funcionales FT-2206_x000a_2. Ejecutar Desarrollo del ajuste por el  area tecnologia_x000a_3. Realización de pruebas funcionales_x000a_4. Ajuste de software instalado y en producción"/>
    <s v="Acta de comité de gestión de Cambios de Tecnología del correspondiente ajuste de software instalado y en producción"/>
    <n v="1"/>
    <d v="2025-03-01T00:00:00"/>
    <d v="2026-02-28T00:00:00"/>
    <n v="52"/>
    <n v="1"/>
    <s v="DGI_x000a_Dirección de Gestión de Impuestos_x000a_Subdirección de Recaudo_x000a_Coordinación de Administración de Aplicativos de Impuestos_x000a__x000a_Dirección de Gestión de Innovación y Tecnología_x000a_Subdirección Procesamiento De Datos"/>
    <n v="1"/>
    <x v="0"/>
  </r>
  <r>
    <x v="3"/>
    <x v="1"/>
    <m/>
    <m/>
    <m/>
    <m/>
    <s v="A10. Trimestralmente,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
    <s v=" 4 PST/ 4 Correo electrónico "/>
    <n v="8"/>
    <d v="2025-03-01T00:00:00"/>
    <d v="2026-02-28T00:00:00"/>
    <n v="52"/>
    <n v="0.75"/>
    <s v="DGI _x000a_Dirección de Gestión de Impuestos_x000a_Subdirección de Recaudo_x000a_Coordinación de Administración de Aplicativos de Impuestos_x000a__x000a_Dirección de Gestión de Innovación y Tecnología_x000a_Subdirección Procesamiento De Datos"/>
    <n v="0.75"/>
    <x v="1"/>
  </r>
  <r>
    <x v="3"/>
    <x v="1"/>
    <m/>
    <m/>
    <m/>
    <m/>
    <s v="A11. Mantener actualizada la información del formato FT-COT-2707 con las diferentes fuentes disponibles y trasladarla a la Coordinación de contabilidad de la función recaudadora "/>
    <s v="1. Actualizar el formato FT-COT-2707 con la información contenida en las fuentes disponibles._x000a_2. Trasladar el formato FT-COT-2027 actualizado mensualmte a la Coordinación de contabilidadd e la función recaudadora."/>
    <s v="Formato FT-COT-2707 actualizado y trasladado mensualmente"/>
    <n v="12"/>
    <d v="2025-03-01T00:00:00"/>
    <d v="2026-02-28T00:00:00"/>
    <n v="52"/>
    <n v="0.25"/>
    <s v="DGI _x000a_Dirección de Gestión de Impuestos_x000a_Subdirección de Recaudo_x000a_Coordinación de Administración de Aplicativos de Impuestos_x000a_"/>
    <n v="0.25"/>
    <x v="1"/>
  </r>
  <r>
    <x v="3"/>
    <x v="1"/>
    <m/>
    <m/>
    <m/>
    <m/>
    <s v="A12.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
    <s v="1. Elaborar las conciliaciones de la información registrada en el formato FT-COT-2707, con la información contenida en la obligación financiera y los libros auxiliares de contabilidad al momento de realizar el registro manual de la extinción de las obligaciones correspondientes a Obras por Impuestos_x000a_2. De acuerdo con las situaciones evidenciadas en las conciliaciones realizar los ajustes a que haya en la contabilidad"/>
    <s v="Hoja de trabajo de las operaciones recíprocas y formatos FT-ADF-2701 correspondientes"/>
    <n v="1"/>
    <d v="2025-03-01T00:00:00"/>
    <d v="2026-02-28T00:00:00"/>
    <n v="52"/>
    <n v="0"/>
    <s v="DGI _x000a_Dirección de Gestión de Impuestos_x000a_Subdirección de Recaudo_x000a_Coordinación de Contabilidad de la Función Recaudadora"/>
    <n v="0"/>
    <x v="1"/>
  </r>
  <r>
    <x v="3"/>
    <x v="1"/>
    <m/>
    <m/>
    <s v="H4. En la Resolución No. 6463-000501 del 27 de enero de 2023, mediante la cual se efectúa la extinción de la obligación del contribuyente Compañía de Galletas Noel, identificada con NIT. 811.014.994, del periodo gravable 2020, se observa que se registran los valores de saldos no ejecutados correspondiente a los proyectos vinculados al mecanismo de pago de obras por impuestos por valor de $43.918.049,20, $64.748.184,69 y $186.020.622,07, correspondiente a los BPIN 20200214000022, 20200214000028 y 20200214000073 respectivamente, los cuales no corresponden con la realidad del hecho económico"/>
    <m/>
    <s v="13.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A14.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e control previo a la expedición del acto administrativo,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
    <n v="0.2"/>
    <x v="1"/>
  </r>
  <r>
    <x v="3"/>
    <x v="1"/>
    <m/>
    <m/>
    <s v="H5. Se evidenciaron inconsistencias en los registros contables de contribuyentes vinculados al mecanismo de pago obras por impuestos de la cuenta 130501001 “Renta y Complementarios - Renta y Complementarios”, en cuanto a la falta de contabilización de los valores consignados en las Resoluciones que extinguen la obligación; debido a fallas en los controles tendientes a salvaguardar la integridad, confiabilidad y trazabilidad de la información, incumpliendo lo establecido en el Régimen Contable Público numerales 8 “Principios de contabilidad pública”, 116. “Registro” y 117. “Devengo y causación”, lo que conlleva a presentar inconsistencia en los saldos de los contribuyentes"/>
    <m/>
    <s v="A15. Mantener actualizada la información del formato FT-COT-2707 con las diferentes fuentes disponibles y trasladarla a la Coordinación de contabilidad de la función recaudadora "/>
    <s v="DGI _x000a_NC - Subproceso Recaudo-Devoluciones _x000a_Dirección de Gestión de Impuestos_x000a_Subdirección de Recaudo_x000a_Coordinación de Administración de Aplicativos de Impuestos_x000a_"/>
    <s v="Formato FT-COT-2707 actualizado y trasladado mensualmente"/>
    <n v="12"/>
    <d v="2025-03-01T00:00:00"/>
    <d v="2026-02-28T00:00:00"/>
    <n v="52"/>
    <n v="0.25"/>
    <s v="DGI _x000a_Dirección de Gestión de Impuestos_x000a_Subdirección de Recaudo_x000a_Coordinación de Administración de Aplicativos de Impuestos_x000a_"/>
    <n v="0.25"/>
    <x v="1"/>
  </r>
  <r>
    <x v="3"/>
    <x v="1"/>
    <m/>
    <m/>
    <m/>
    <m/>
    <s v="A16.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
    <s v="DGI _x000a_NC - Subproceso Recaudo-Devoluciones _x000a_Dirección de Gestión de Impuestos_x000a_Subdirección de Recaudo_x000a_Coordinación de Contabilidad de la Función Recaudadora"/>
    <s v="Hoja de trabajo de las operaciones recíprocas y formatos FT-ADF-2701 correspondientes"/>
    <n v="1"/>
    <d v="2025-03-01T00:00:00"/>
    <d v="2026-02-28T00:00:00"/>
    <n v="52"/>
    <n v="0"/>
    <s v="DGI _x000a_Dirección de Gestión de Impuestos_x000a_Subdirección de Recaudo_x000a_Coordinación de Contabilidad de la Función Recaudadora"/>
    <n v="0"/>
    <x v="1"/>
  </r>
  <r>
    <x v="3"/>
    <x v="1"/>
    <m/>
    <m/>
    <s v="H6. Se observaron fallas en el control y seguimiento en la conformación de la unidad documental de los contribuyentes vinculados a la modalidad de pago obras por impuestos, evidenciado en la falta de control en el registro de la información en el Formato FT-COT-2707 “Control vinculación al mecanismo de pago de obra por impuesto” y la ineficacia de los controles para asegurar la completitud, trazabilidad, confiabilidad  y consistencia de la información, lo que conlleva a la posible toma de decisiones correspondiente a la extinción de la obligación basada en información errada, inconsistente o inexistente"/>
    <m/>
    <s v="A1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A1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
    <n v="0.2"/>
    <x v="1"/>
  </r>
  <r>
    <x v="3"/>
    <x v="1"/>
    <m/>
    <m/>
    <m/>
    <m/>
    <s v="A19.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A20.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sobre  la correcta aplicación de la  normatividad vigente en la Entidad para la conformación y conservación de las unidades documentales sobre el mecanismo de pago de obras por impuestos, como son el PR-ADF-163 &quot;Organización de Archivos de Gestión&quot; y el Instructivo IN-ADF-0132 &quot;Manejo de Archivos&quo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2"/>
    <x v="1"/>
  </r>
  <r>
    <x v="3"/>
    <x v="1"/>
    <m/>
    <m/>
    <m/>
    <m/>
    <s v="A21. Recibir capacitación de la Coordinación de Documentación de la  Subdirección Administrativa de la Dirección de Gestión Coportativa para la del PR-ADF-163 &quot;Organización de Archivos de Gestión&quot; y el Instructivo IN-ADF-0132 &quot;Manejo de Archivos&quot; para su debida aplicación en la conformación y manejo de archivos de unidades documentales sobre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63 &quot;Organización de Archivos de Gestión&quot; y el Instructivo IN-ADF-0132 &quot;Manejo de Archivos&quot; y su debida aplicación en la conformación y manejo de archivos de unidades documentales de mecanismo de pago de obras por impuestos. por impuestos."/>
    <s v="Formato FT-TAH-1722_x000a_&quot;Registro de Asistencia Capacitación Interna&quot;"/>
    <n v="1"/>
    <d v="2025-03-01T00:00:00"/>
    <d v="2025-06-30T00:00:00"/>
    <n v="17.285714285714285"/>
    <n v="1"/>
    <s v="DGI_x000a_Dirección de Gestión de Impuestos_x000a_Subdirección de Recaudo_x000a_Coordinación de Administración de Aplicativos de Impuestos_x000a__x000a__x000a_Dirección de Gestión Corporativa_x000a_Subdirección Administrativa _x000a_Coordinación de Documentación _x000a__x000a_"/>
    <n v="1"/>
    <x v="0"/>
  </r>
  <r>
    <x v="3"/>
    <x v="1"/>
    <m/>
    <m/>
    <m/>
    <m/>
    <s v="A22. Realizar socialización y retroalimentación entre la Coordinación de Administración de Aplicativos de Impuestos y la Coordinación de Correspondencia y Notificaciones de la  Subdirección Administrativa de la Dirección de Gestión Corporativa en los procedimientos PR-ADF-156 &quot;Comunicaciones Oficiales de Entrada &quot; y el PR-ADF-157 &quot;Comunicaciones Oficiales de Salida&quot;, a fin de establecer controles que permitan direccionar adecuadamente la correspondencia con el asunto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56 &quot;comunicaciones oficiales de Entrada&quot;  y PR-ADF-157 &quot;comunicaciones Oficiales de Salida&quot; para el manejo de correspondencia con el asunto mecanisco de pago de obras por impuestos."/>
    <s v="Formato FT-TAH-1722_x000a_&quot;Registro de Asistencia Capacitación Interna&quot;"/>
    <n v="1"/>
    <d v="2025-03-01T00:00:00"/>
    <d v="2025-06-30T00:00:00"/>
    <n v="17.285714285714285"/>
    <n v="1"/>
    <s v="DGI_x000a_Dirección de Gestión de Impuestos_x000a_Subdirección de Recaudo_x000a_Coordinación de Administración de Aplicativos de Impuestos_x000a__x000a_Dirección de Gestión Corporativa_x000a_Subdirección Administrativa _x000a_Coordinación de Correspondencia y Notificaciones _x000a__x000a_"/>
    <n v="1"/>
    <x v="0"/>
  </r>
  <r>
    <x v="3"/>
    <x v="1"/>
    <m/>
    <m/>
    <m/>
    <m/>
    <s v="A23.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A24.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un control  para garantizar el debido registro y la permanente actualización de la información en el formato FT-COT-2707. "/>
    <s v="1. Actualización Instructivo IN-COT-0200_x000a_2. Actualización Procedimiento PR-COT-0452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_x000a_Dirección de Gestión Estratégica y Analítica_x000a_Subdirección de Procesos _x000a_Coordinación de Procesos y Riesgos Operacionales _x000a__x000a_"/>
    <n v="0.2"/>
    <x v="1"/>
  </r>
  <r>
    <x v="3"/>
    <x v="1"/>
    <m/>
    <m/>
    <s v="OB1. En el formato “FT-COT-2707 Control vinculación al mecanismo de pago de obras por impuestos” no se identifica el valor de obra por impuesto aportado individualmente por cada contribuyente al BPIN aprobado por la Agencia de Renovación del Territorio ART en la respectiva vigencia. Es importante mencionar que en el diligenciamiento del formato solo se registra la información del valor total del proyecto para todos los contribuyentes vinculados al BPIN, situación que no permite identificar el valor realmente aportado por cada uno de los contribuyentes y en el campo “9. Valor vinculado a la renta” se registra el valor total de la casilla “Valor inversión Obras por Impuestos hasta del 50%” de la declaración de RENTA sin que se pueda identificar el valor individual de cada proyecto asociado al mecanismo de pago, lo cual dificulta el control o trazabilidad de la información."/>
    <m/>
    <s v="25.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26.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un control  para garantizar el registro del valor que vincula a la renta  y el valor reintegrado  por contribuyente o contriubyentes cuando corresponda si es proyecto grupal, incluir dentro del formato FT-COT-2707,  la columna &quot;Valor aprobado del proyecto&quo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_x000a_Dirección de Gestión Estratégica y Analítica_x000a_Subdirección de Procesos _x000a_Coordinación de Procesos y Riesgos Operacionales _x000a__x000a_"/>
    <n v="0.2"/>
    <x v="1"/>
  </r>
  <r>
    <x v="3"/>
    <x v="1"/>
    <m/>
    <m/>
    <s v="OB2. No se evidenció en las unidades documentales el listado de contribuyentes aprobados y no aprobados en la modalidad de pago de obras por impuestos, expedidos por la Agencia de Renovación del Territorio ART"/>
    <m/>
    <s v="2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2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sobre  la correcta aplicación de la  normatividad vigente en la Entidad para la conformación y conservación como son el PR-ADF-163 &quot;Organización de Archivos de Gestión&quot; y el Instructivo IN-ADF-0132 &quot;Manejo de Archivos&quot; para la debida conformación de las unidades documentales sobre e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Direcciones Seccionales y Dirección Operativa de Grandes Contribuyentes_x000a_"/>
    <n v="0.2"/>
    <x v="1"/>
  </r>
  <r>
    <x v="3"/>
    <x v="1"/>
    <m/>
    <m/>
    <m/>
    <m/>
    <s v="29. Recibir capacitación de la Coordinación de Documentación de la  Subdirección Administrativa de la Dirección de Gestión Coportativa en el procedimiento PR-ADF-163 &quot;Organización de Archivos de Gestión&quot; y el Instructivo IN-ADF-0132 &quot;Manejo de Archivos&quot; y su debida aplicación en la conformación y manejo de archivos de unidades documentales sobre el asunto de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63 &quot;Organización de Archivos de Gestión&quot; y el Instructivo IN-ADF-0132 &quot;Manejo de Archivos&quot; y su debida aplicación en la conformación y manejo de archivos de unidades documentales de mecanismo de pago de obras por impuestos. por impuestos."/>
    <s v="Formato FT-TAH-1722_x000a_&quot;Registro de Asistencia Capacitación Interna&quot;"/>
    <n v="1"/>
    <d v="2025-03-01T00:00:00"/>
    <d v="2025-06-30T00:00:00"/>
    <n v="17.285714285714285"/>
    <n v="1"/>
    <s v="DGI_x000a_Dirección de Gestión de Impuestos_x000a_Subdirección de Recaudo_x000a_Coordinación de Administración de Aplicativos de Impuestos_x000a__x000a_Dirección de Gestión Corporativa_x000a_Subdirección Administrativa _x000a_Coordinación de Documentación _x000a__x000a_"/>
    <n v="1"/>
    <x v="0"/>
  </r>
  <r>
    <x v="3"/>
    <x v="1"/>
    <m/>
    <m/>
    <s v="OB3. Se identificó un caso en el que los contribuyentes Empresas Públicas de Medellín E.S.P. con NIT. 890.904.996 y Empresa de Energía del Quindío S.A. E.S.P. con NIT 800.052.640, vincularon los valores de $56.027.343.000 y $4.737.233.000 en la declaración de RENTA en la vigencia gravable 2017, los cuales a la fecha de la presente inspección no han sido extinguidos conforme lo determina el procedimiento PR-COT-0452 “Obras por Impuestos”. _x000a__x000a_Lo anterior, originado en que el proyecto asociado con el BPIN 20181719000041 vinculado a la modalidad de pago obras por impuestos, fue suspendido en la fase de planeación, debido a que el Ministerio de Transporte manifestó la no viabilidad, lo que no permitió continuar la obra por parte de los contribuyentes, por consiguiente, no se declaró incumplimiento y no se realizó el proceso de extinción de la deuda._x000a__x000a_En vista de que la deuda no podía ser extinta, los contribuyentes realizaron los pagos de los valores vinculados en las respectivas declaraciones de RENTA, situación que figura en el SIE de Obligación Financiera como un excedente en la cuenta de los contribuyentes."/>
    <m/>
    <s v="30.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31.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que se solicitará a las entidades involucradas (Agencia de Renovación del Territorio ART, Departamento Nacional de Planeación DNP) con una periodicidad semestral la remisión de los contribuyentes que han presentado solicitud de vinculación al mecanismo de pago de obras por impuestos, para realizar la trazabiliad y el control de la adecuada aplicación del mecanismo de pago de obras por impuestos desde la solicitud presentada por el contribuyente hasta la extinción de la obligación o reconocimiento del Título de Renovación del Territorio – TR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2"/>
    <x v="1"/>
  </r>
  <r>
    <x v="3"/>
    <x v="1"/>
    <m/>
    <m/>
    <s v="OB4. El pago del valor no ejecutado del proyecto BPIN 20181719000175 no fue distribuido según el porcentaje de participación de cada contribuyente, teniendo en cuenta que el BPIN se encuentra integrado por los siguientes contribuyentes: ASEO CAPITAL con NIT. 830.000.861 participación del 17.63%, EMPRESA DE ENERGIA DE PEREIRA con NIT. 816.002.019 participación del 36.16%, ENERTOLIMA con NIT. 809.011.444 participación del 15.25%, SERVIGENERALES con NIT. 830.024.104 participación del 8.07%, URBASER SOACHA S.A. ESP con NIT. 900.275.643 participación del 10.61%, SOACHA CIUDAD LUZ S A S E.S.P con NIT 830.053.057 participación del 12.27%._x000a_En los soportes correspondientes a la extinción de la obligación del BPIN 20181719000175 del contribuyente ASEO CAPITAL, identificado con NIT. 830.000.861, se observa que el recibo de pago correspondiente al valor no ejecutado por $461.255.000, se realizó a nombre del contribuyente EMPRESA DE ENERGIA DE PEREIRA, identificada con NIT. 816.002.019._x000a_En la resolución de extinción de la obligación No. 2022322746463000091 del 13-01-2022, en la parte del considerando se indica que “el valor total de proyecto adjudicado fue por la suma de $8.247.041.294,96, el valor total ejecutado de la obra construida fue por $8.710.141.424, el saldo no ejecutado del valor consignado a la fiducia, administrado por la sociedad FIDUCIARIA LA PREVISORA SA con NIT. 860.525.148 por valor de $461.255.000 (…)._x000a__x000a_Que de la certificación remitida mediante radicado No. 20210043523651 de fecha octubre 10 de 2021, por la sociedad fiduciaria FIDUCIARIA LA PREVISORA S.A. con NIT. 860.525.148, se puede establecer que el saldo no ejecutado por valor de $461.255.000, fue consignado a favor de la Unidad Administrativa Especial Dirección de Impuestos y Aduana Nacionales – DIAN, en cumplimiento a lo establecido en el artículo 1.6.5.4.2 del Decreto 1625 de 2016 “Único Reglamentario en Materia Tributaria, con el recibo oficial de pago 490 No. 4910485130421”._x000a__x000a_En el resuelve el primer artículo indica “Extinguir el valor vinculado al mecanismo de obras por impuesto modalidad de pago 1, correspondiente al impuesto sobre la RENTA y complementario por el año gravable 2017, hasta por la suma de $1.536.055.000, de conformidad con los valores incluidos en la declaración No. 91000489696460 de fecha mayo 15 de 2018”._x000a__x000a_Es decir, que en la resolución no se indica de manera clara si el valor vinculado de obras por impuesto del contribuyente ASEO CAPITAL fue ejecutado en su totalidad, ya que se menciona el valor aprobado del proyecto, el valor ejecutado y el no ejecutado, pero no se indica si este valor no ejecutado le corresponde al contribuyente o si le corresponde en el porcentaje de participación del proyecto. Se observa que en la contabilidad de la obligación del contribuyente se realiza la extinción por el valor total vinculado al mecanismo de pago de obras por impuesto; lo que puede prestarse para interpretaciones erradas."/>
    <m/>
    <s v="A32.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3"/>
    <x v="1"/>
    <m/>
    <m/>
    <m/>
    <m/>
    <s v="A33.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que se debe incluir en la resolución que extingue la obligación toda la información relevante para la toma de la decisión para la extinción de la obligación según la realidad y los soportes de cada contribuyente cuando aplique."/>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ones Seccionales_x000a_Dirección Operativa de Grandes Contribuyentes _x000a__x000a_Dirección de Gestión Estratégica y Analítica_x000a_Subdirección de Procesos _x000a_Coordinación de Procesos y Riesgos Operacionales _x000a__x000a_"/>
    <n v="0.2"/>
    <x v="1"/>
  </r>
  <r>
    <x v="3"/>
    <x v="1"/>
    <s v="INSP. 170700-29-2024-02-07_x000a__x000a_&quot;Remates de Bienes&quot;"/>
    <s v="RG1_x000a_RG2_x000a__x000a_RFC1"/>
    <s v="H1. Se identificó un (1) caso de obligación constituida a favor de la DIAN con un valor total de $324.462.745 que por inactividad procesal injustificada prescribió de conformidad con lo estipulado en los artículos 817 y 818 del ET , el cual, contando con resolución de embargo, perdió la oportunidad de cobro de la obligación adeudada generando un impacto fiscal directo  por el valor contenido en el respectivo título"/>
    <s v="RG1.“Prescripción de obligaciones”_x000a_RG2. &quot;Decisión final de un proceso fuera de la norma” _x000a__x000a_RFC1.Exclusión de un contribuyente, de un proceso de control"/>
    <s v="A1. Efectuar una revisión trimestral de una muestra del 10% de los bienes registrados en el formato FT-COT-5255 &quot;INVENTARIO DE BIENES EMBARGADOS&quot; una vez segregado del universo las siguientes condiciones: _x000a_1. Expedientes con acción de cobro a prescribir dentro de los próximos 12 meses. _x000a_2. Bienes que registran algún impedimento para su ejecución (Secuestro, Remate, u otro)_x000a_2. Bienes cuya ultima actuación fue hace mas de 12 meses y no se encuentren en la primera condición_x000a_3. Bienes que no se hayan revisado en el seguimiento anterior._x000a_Contrastando con lo evidenciado en los expedientes tendientes a garantizar un adecuado control del impulso a la gestión de cobro y actuaciones administrativas a que haya lugar._x000a_"/>
    <s v="1. Seleccionar la muestra utilizando los criterios_x000a_2. Revisión del formato FT-COT-5255, evidenciando el estado del bien y los soportes que contiene el expediente de cobro_x000a_3. Validar si las actuaciones están en norma y se ha dado impulso procesal. En caso de encontrar desviaciones, remitir alerta al funcionario competente para el ajuste de la actuación._x000a_4. Consignar lo realizado en el informe y remitir a la Coord. de Cobranzas"/>
    <s v="Informe trimestral en PDF que contenga objetivo, metodología empleada, información puntual de expedientes revisados y conclusiones"/>
    <n v="4"/>
    <d v="2025-01-05T00:00:00"/>
    <d v="2026-04-30T00:00:00"/>
    <n v="68.571428571428569"/>
    <n v="0"/>
    <s v="DGI_x000a_Dirección Seccional de Impuestos de Bogota._x000a_División de Cobranzas"/>
    <n v="0"/>
    <x v="1"/>
  </r>
  <r>
    <x v="3"/>
    <x v="1"/>
    <m/>
    <m/>
    <m/>
    <m/>
    <s v="A2. Definir la estrategia de digitalización"/>
    <s v="Estrategia de digitalización del proyecto."/>
    <s v="Documento de estrategia."/>
    <n v="1"/>
    <d v="2023-11-01T00:00:00"/>
    <d v="2024-07-31T00:00:00"/>
    <n v="39"/>
    <n v="1"/>
    <s v="DGI_x000a_Dirección de Gestión de Innovación y Tecnología"/>
    <n v="1"/>
    <x v="0"/>
  </r>
  <r>
    <x v="3"/>
    <x v="1"/>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3"/>
    <x v="1"/>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3"/>
    <x v="1"/>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3"/>
    <x v="1"/>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3"/>
    <x v="1"/>
    <m/>
    <m/>
    <m/>
    <m/>
    <s v="A9. Iniciar el desarrollo de la solución tecnológica."/>
    <s v="Desarrollo de la solución"/>
    <s v="Informes de seguimiento"/>
    <n v="7"/>
    <d v="2026-01-02T00:00:00"/>
    <d v="2027-09-30T00:00:00"/>
    <n v="90.857142857142861"/>
    <n v="0"/>
    <s v="DGI_x000a_Dirección de Gestión de Innovación y Tecnología"/>
    <n v="0"/>
    <x v="1"/>
  </r>
  <r>
    <x v="3"/>
    <x v="1"/>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3"/>
    <x v="1"/>
    <m/>
    <m/>
    <m/>
    <m/>
    <s v="A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1"/>
  </r>
  <r>
    <x v="3"/>
    <x v="1"/>
    <m/>
    <m/>
    <s v="H2. Se identificaron casos, fallas en la designación y falta de seguimiento de Auxiliares de la Justicia, por parte de las Direcciones Seccionales de Cali, Barranquilla y Medellín , incumpliendo lo establecido en el PR-COT-0418 “Designación, Relevo y Exclusión de Auxiliares de la Justicia” en la actividad 1. “Proferir Auto y Comunicado por medio del cual se designa un auxiliar de la justicia y/o proferir Auto y comunicado por  medio del cual se releva un auxiliar de la justicia”, inciso 9.(…) “Para la designación, seleccionar al Auxiliar de las listas de Auxiliares de la justicia adoptada por UAE DIAN mediante el mecanismo establecido en el Código General de Proceso”, y el diligenciamiento del informe de evaluación a los auxiliares de la justicia suscritos por la DIAN, mediante el formato estandarizado en el Sistema Integrado de Gestión, FT-COT-2426."/>
    <m/>
    <s v="A12. Revisar una muestra del 10% de los bienes en los que se haya designado auxiliar de justicia/secuestre, segregando previamente del universo los expedientes con los siguientes criterios: _x000a_1. Mayores cuantías en el avalúo del bien_x000a_2. Obligaciones a prescribir dentro de los próximos 12 meses_x000a_3. Auxiliares de justicia/secuestres que no hayan rendido cuentas en el último trimestre._x000a_Validando que se esté realizando la evaluación a la gestión del secuestre, la rendición de cuentas y que existan los soportes respectivos dentro del expediente de cobro."/>
    <s v="1. Segregar el universo y tomar la muestra_x000a_2. Revisar los expedientes validando que se este realizando el seguimiento y evaluación a los auxiliares de justicia_x000a_3. Emitir alertas y recomendaciones a los funcionarios responsables en caso de evidenciar desviaciones_x000a_4. Presentar informe de lo actuado_x000a_5. Remitir informe a la Coord. de Cobranzas"/>
    <s v="Informe mensual en PDF de la revisión efectuada que contenga los siguientes Ítem: Objetivo, metodología empleada, información puntual de los expedientes revisados y conclusiones._x000a__x000a_12 informes en PDF por Dirección Seccional, en total 36 informes"/>
    <n v="36"/>
    <d v="2025-01-05T00:00:00"/>
    <d v="2026-04-30T00:00:00"/>
    <n v="68.571428571428569"/>
    <n v="0.11"/>
    <s v="DGI_x000a_Direcciones Seccionales de Cali, Medellín y Barranquilla_x000a_División de Cobranzas _x000a_"/>
    <n v="0.11"/>
    <x v="1"/>
  </r>
  <r>
    <x v="3"/>
    <x v="1"/>
    <m/>
    <m/>
    <m/>
    <m/>
    <s v="A16. Revisar estos 7 casos para corregir esta inconsistencia e incluir los formatos que no están incorporados de ser pertinente"/>
    <s v="1. Realizar control y seguimiento a la completitud de los expedientes de cobro_x000a_2. Presentar en un informe los aspectos observados_x000a_3. Remitir informe a la Coord. De Cobranzas"/>
    <s v="Informe PDF que contenga la revisión efectuada"/>
    <n v="1"/>
    <d v="2025-02-01T00:00:00"/>
    <d v="2025-06-30T00:00:00"/>
    <n v="21.285714285714285"/>
    <n v="1"/>
    <s v="DGI_x000a_Direcciones Seccionales de Bogotá_x000a_ivisión de Cobranzas"/>
    <n v="1"/>
    <x v="0"/>
  </r>
  <r>
    <x v="3"/>
    <x v="1"/>
    <m/>
    <m/>
    <m/>
    <m/>
    <s v="A13. Efectuar seguimiento trimestral a los administradores de SIPAC para controlar la correcta inclusión en la tabla paramétrica del aplicativo SIPAC de los auxiliares de Justicia que deben integrar los listados para designación en diligencias dentro del proceso de cobro coactivo"/>
    <s v="Revisión de tabla paramétrica de auxiliares de la justicia en SIPAC"/>
    <s v="Informe PDF que contenga los requerimientos efectuados a los administradores SIPAC y respuesta a estos requerimiento donde se evidencie la actualización efectuada"/>
    <n v="4"/>
    <d v="2025-02-01T00:00:00"/>
    <d v="2026-01-31T00:00:00"/>
    <n v="52"/>
    <n v="0.25"/>
    <s v="DGI_x000a_Subdireccion de Cobranzas y Control Extensivo_x000a_Coordinacion de Cobranzas_x000a__x000a_Direcciones Seccionales de Cali, Medellin y Barranquilla_x000a_Division de Cobranzas "/>
    <n v="0.25"/>
    <x v="1"/>
  </r>
  <r>
    <x v="3"/>
    <x v="1"/>
    <m/>
    <m/>
    <s v="H3. Se identificaron deficiencias en el diligenciamiento del formato “FT-COT-5255 Inventario de bienes embargados”, lo cual evidencia inconsistencia y/o ausencia de la información en relación con los soportes que obran dentro del expediente. Es importante la confiabilidad de la información contenida en esta base de datos ya que es el medio a través del cual se controla y se realiza trazabilidad de las actuaciones sobre las acciones de cobro a cargo de la Subdirección de Cobranzas y Control Extensivo. "/>
    <m/>
    <s v="A14. Obtener certificación bimestral expedida por el Director Seccional respectivo donde se garantiza que esta debidamente actualizada la información registrada en el formato FT-COT-5255 &quot;Inventario de bienes embargados&quot;"/>
    <s v="1. Revisión del formato FT-COT-5255 por parte del despacho de la División de Cobranzas remitiendo visto bueno al Director Seccional_x000a_2. Validación del Director Seccional,  y emisión del certificado._x000a_3. Remisión de la certificación a la Coord. De Cobranzas"/>
    <s v="Certificación firmada por Director Seccional_x000a__x000a_6 certificaciones por cada seccional; en total 18"/>
    <n v="18"/>
    <d v="2025-01-05T00:00:00"/>
    <d v="2026-04-30T00:00:00"/>
    <n v="68.571428571428569"/>
    <n v="0.11"/>
    <s v="DGI_x000a_Direcciones Seccionales de Cali, Medellin y Barranquilla_x000a_Division de Cobranzas"/>
    <n v="0.11"/>
    <x v="1"/>
  </r>
  <r>
    <x v="3"/>
    <x v="1"/>
    <m/>
    <m/>
    <m/>
    <m/>
    <s v="A2. Definir la estrategia de digitalización"/>
    <s v="Estrategia de digitalización del proyecto."/>
    <s v="Documento de estrategia."/>
    <n v="1"/>
    <d v="2023-11-01T00:00:00"/>
    <d v="2024-07-31T00:00:00"/>
    <n v="39"/>
    <n v="1"/>
    <s v="DGI_x000a_Dirección de Gestión de Innovación y Tecnología"/>
    <n v="1"/>
    <x v="0"/>
  </r>
  <r>
    <x v="3"/>
    <x v="1"/>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3"/>
    <x v="1"/>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3"/>
    <x v="1"/>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3"/>
    <x v="1"/>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
    <n v="1"/>
    <x v="0"/>
  </r>
  <r>
    <x v="3"/>
    <x v="1"/>
    <m/>
    <m/>
    <m/>
    <m/>
    <s v="A9. Iniciar el desarrollo de la solución tecnológica."/>
    <s v="Desarrollo de la solución"/>
    <s v="Informes de seguimiento"/>
    <n v="7"/>
    <d v="2026-01-02T00:00:00"/>
    <d v="2027-09-30T00:00:00"/>
    <n v="90.857142857142861"/>
    <n v="0"/>
    <s v="DGI_x000a_Dirección de Gestión de Innovación y Tecnología"/>
    <n v="0"/>
    <x v="1"/>
  </r>
  <r>
    <x v="3"/>
    <x v="1"/>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3"/>
    <x v="1"/>
    <m/>
    <m/>
    <m/>
    <m/>
    <s v="A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3"/>
    <x v="1"/>
    <m/>
    <m/>
    <s v="OB1. En siete (7) expedientes no se evidencia el formato FT-ADF-2398 “Entrega de actos administrativos para numeración, notificación, comunicaciones y/o publicación” y el formato FT-COT-2404 “Solicitud de concepto técnico sobre la viabilidad de adjudicación de bienes” diligenciados, toda vez que no obran en el expediente"/>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1"/>
    <s v="DGI_x000a_Direcciones Seccionales de Bogota, Medellin y Barranquilla_x000a_Division de Cobranzas "/>
    <n v="1"/>
    <x v="0"/>
  </r>
  <r>
    <x v="3"/>
    <x v="1"/>
    <m/>
    <m/>
    <m/>
    <m/>
    <s v="A16. Revisar estos 7 casos para corregir esta inconsistencia e incluir los formatos que no están incorporados de ser pertinente"/>
    <s v="1. Realizar control y seguimiento a la completitud de los expedientes de cobro_x000a_2. Presentar en un informe los aspectos observados_x000a_3. Remitir informe a la Coord. De Cobranzas"/>
    <s v="Informe PDF que contenga la revisión efectuada"/>
    <n v="1"/>
    <d v="2025-02-01T00:00:00"/>
    <d v="2025-06-30T00:00:00"/>
    <n v="21.285714285714285"/>
    <n v="1"/>
    <s v="DGI_x000a_Direcciones Seccionales de Bogota_x000a_Division de Cobranzas "/>
    <n v="1"/>
    <x v="0"/>
  </r>
  <r>
    <x v="3"/>
    <x v="1"/>
    <m/>
    <m/>
    <m/>
    <m/>
    <s v="A17. Verificar mensualmente en los procesos de cobro a los que se les va a programar fecha de remate, que esté completa la información en el expediente, incluyendo los formatos correspondientes y el control de legalidad"/>
    <s v="1. Realizar control y seguimiento a la completitud de los expedientes de cobro_x000a_2. Presentar en un informe los aspectos observados_x000a_3. Remitir informe a la Coord. De Cobranzas"/>
    <s v="Informe PDF que contenga la revisión efectuada"/>
    <n v="36"/>
    <d v="2025-01-05T00:00:00"/>
    <d v="2026-04-30T00:00:00"/>
    <n v="68.571428571428569"/>
    <n v="0.11"/>
    <s v="DGI_x000a_Direcciones Seccionales de Bogota, Medellin y Barranquilla_x000a_Division de Cobranzas "/>
    <n v="0.11"/>
    <x v="1"/>
  </r>
  <r>
    <x v="3"/>
    <x v="1"/>
    <m/>
    <m/>
    <s v="OB2. Se identificaron dos (2) expedientes con suspensión de audiencias por incumplimiento a la publicación del remate y un (1) expediente con nulidad de los actos administrativos que ordena y aprueba avalúo. Esto debido a la ausencia del auto que corre traslado de un avalúo. Lo anterior incumple la actividad 18. “Solicitar publicación del remate Diligenciar el formato FT-PEC-2034 Solicitud Publicación de Remates y enviarlo al correo avisosdeley@dian.gov.co de acuerdo con lo establecido en el procedimiento PR-PEC-0247 Comunicación externa, tener en cuenta que la fecha de publicación de los remates debe realizarse el día domingo como mínimo con diez (10) días hábiles de antelación a la fecha señalada para el remate. Cumpliendo con los requisitos señalados en el artículo 450 del Código General del Proceso»” del procedimiento “PR-COT-391 REMATE DE BIENES” y la actividad (sic) 11. “Proferir auto por el cual se corre traslado de un avalúo. Proferir el auto por medio del cual se corre traslado de un avalúo, tener en cuenta la plantilla publicada en listado maestro de documentos en la Diannet.” del procedimiento “PR-COT-0389 AVALUO DE BIENES”. Situaciones que generaron reprocesos de actividades asociadas a las acciones de cobro."/>
    <m/>
    <s v="A18. Revisión de los 2 casos seleccionados efectuando las correcciones y ajustes a que haya lugar"/>
    <s v="Revisión de los casos en despacho de Cobranzas Seccional Bogotá"/>
    <s v="Informe PDF sobre  los casos en mención"/>
    <n v="1"/>
    <d v="2025-02-01T00:00:00"/>
    <d v="2025-04-30T00:00:00"/>
    <n v="12.571428571428571"/>
    <n v="1"/>
    <s v="DGI_x000a_Direccion Seccional de Impuestos de Bogota_x000a_Division de Cobranzas "/>
    <n v="1"/>
    <x v="0"/>
  </r>
  <r>
    <x v="3"/>
    <x v="1"/>
    <m/>
    <m/>
    <m/>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1"/>
    <s v="DGI_x000a_Direcciones Seccionales de Bogota, Medellin y Barranquilla_x000a_Division de Cobranzas "/>
    <n v="1"/>
    <x v="0"/>
  </r>
  <r>
    <x v="3"/>
    <x v="1"/>
    <m/>
    <m/>
    <m/>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1"/>
    <s v="DGI_x000a_Direcciones Seccionales de Bogota, Medellin y Barranquilla_x000a_Division de Cobranzas "/>
    <n v="1"/>
    <x v="0"/>
  </r>
  <r>
    <x v="3"/>
    <x v="1"/>
    <m/>
    <m/>
    <s v="OB3. Se evidenció en nueve (9) casos concentración de funciones en las actividades de proyectar, revisar y firmar actos administrativos proferidos en el marco del Subproceso Administración de Cartera, en donde la proyección, revisión y firma fue efectuada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
    <m/>
    <s v="A19. Revisión de los 9 casos seleccionados efectuando las correcciones y ajustes a que haya lugar"/>
    <s v="Revisión de los casos en despacho de Cobranzas Seccional Bogotá"/>
    <s v="Informe PDF sobre  los casos en mención"/>
    <n v="1"/>
    <d v="2025-02-01T00:00:00"/>
    <d v="2025-04-30T00:00:00"/>
    <n v="12.571428571428571"/>
    <n v="1"/>
    <s v="DGI_x000a_Direccion Seccional de Impuestos de Bogota_x000a_Division de Cobranzas "/>
    <n v="1"/>
    <x v="0"/>
  </r>
  <r>
    <x v="3"/>
    <x v="1"/>
    <m/>
    <m/>
    <m/>
    <m/>
    <s v="A20. Realizar una mesa técnica para evaluar desde el ámbito jurídico, procedimental e informático las actuaciones en las que no es posible concentrar funciones en un mismo funcionario, emitiendo un lineamiento a ser socializado con las Divisiones de Cobranzas a nivel nacional"/>
    <s v="Mesa de trabajo para definir lineamientos"/>
    <s v="Lineamiento y soporte de socialización"/>
    <n v="1"/>
    <d v="2025-07-01T00:00:00"/>
    <d v="2025-12-31T00:00:00"/>
    <n v="26.142857142857142"/>
    <n v="0"/>
    <s v="DGI_x000a_Coordinación de Cobranzas"/>
    <n v="0"/>
    <x v="1"/>
  </r>
  <r>
    <x v="3"/>
    <x v="1"/>
    <m/>
    <m/>
    <m/>
    <m/>
    <s v="A2. Definir la estrategia de digitalización"/>
    <s v="Estrategia de digitalización del proyecto."/>
    <s v="Documento de estrategia."/>
    <n v="1"/>
    <d v="2023-11-01T00:00:00"/>
    <d v="2024-07-31T00:00:00"/>
    <n v="39"/>
    <n v="1"/>
    <s v="DGI_x000a_Dirección de Gestión de Innovación y Tecnología"/>
    <n v="1"/>
    <x v="0"/>
  </r>
  <r>
    <x v="3"/>
    <x v="1"/>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3"/>
    <x v="1"/>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3"/>
    <x v="1"/>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3"/>
    <x v="1"/>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3"/>
    <x v="1"/>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3"/>
    <x v="1"/>
    <m/>
    <m/>
    <m/>
    <m/>
    <s v="A9. Iniciar el desarrollo de la solución tecnológica."/>
    <s v="Desarrollo de la solución"/>
    <s v="Informes de seguimiento"/>
    <n v="7"/>
    <d v="2026-01-02T00:00:00"/>
    <d v="2027-09-30T00:00:00"/>
    <n v="90.857142857142861"/>
    <n v="0"/>
    <s v="DGI_x000a_Dirección de Gestión de Innovación y Tecnología"/>
    <n v="0"/>
    <x v="1"/>
  </r>
  <r>
    <x v="3"/>
    <x v="1"/>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3"/>
    <x v="1"/>
    <m/>
    <m/>
    <m/>
    <m/>
    <s v="A11. Poner en  producción la solución tecnológica"/>
    <s v="Definir la puesta en producción de la solución tecnológica "/>
    <s v="Puesta en producción de la solución tecnoló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1"/>
  </r>
  <r>
    <x v="3"/>
    <x v="1"/>
    <m/>
    <m/>
    <s v="OB4. Se identificaron  veintiún (21) expedientes en el “Inventario de bienes embargados” formato “FT-COT-5255”, sin actuaciones después de haber proferido la resolución de embargo, medida cautelar o el avalúo del bien , incumpliendo con las actividades posteriores a este acto administrativo, las cuales están establecidas en los procedimientos asociados al subproceso de  administración de Cartera, lo que evidencia falta de celeridad, que puede configurar la prescripción de la acción de cobro generando la pérdida de las obligaciones a cargo de los contribuyentes."/>
    <m/>
    <s v="21. Seguimiento a actuaciones oportunas y consecutivas sobre el 10% de los bienes registrados en el FT-COT-5255 (para el caso de la DSI Bogotá) y el 40% de los bienes registrados en el FT-COT-5255 (para los casos de las seccionales de Yopal, Sincelejo, Armenia y Pasto) donde se incluyan los 21 casos expuestos por ITRC"/>
    <s v="1. Seleccionar la muestra_x000a_2. Revisión del formato FT-COT-5255 validando si las actuaciones están en norma y se ha dado impulso procesal. En caso de encontrar desviaciones, remitir alerta al funcionario competente para el ajuste de la actuación._x000a_3. Consignar lo realizado en el informe y remitir a la Coord. de Cobranzas"/>
    <s v="Informe trimestral en PDF del avance a la revisión de la muestra efectuada que contenga objetivo, metodología empleada, información puntual de expedientes revisados y conclusiones_x000a__x000a_4 informes por Dirección Seccional, en total 20 informes"/>
    <n v="20"/>
    <d v="2025-05-01T00:00:00"/>
    <d v="2026-04-30T00:00:00"/>
    <n v="52"/>
    <n v="0"/>
    <s v="DGI_x000a_Direcciones Seccionales de Bogota, Yopal, Sincelejo, Armenia y Pasto_x000a_Division de Cobranzas"/>
    <n v="0"/>
    <x v="1"/>
  </r>
  <r>
    <x v="3"/>
    <x v="1"/>
    <s v="INSP. 170700-29-2024-02-10_x000a__x000a_&quot;Registro Único Tributario - RUT&quot;"/>
    <s v="RG01_x000a_RFC01_x000a__x000a_RG02_x000a_RFC02"/>
    <s v="H1. 175 trámites de RUT, entre actualizaciones de oficio, cancelaciones de oficio, actualizaciones sujetas a verificación y Levantamiento de suspensión, realizadas y sin evidencia de los soportes que validan el cumplimiento de los requisitos en la gestión de trámites en el RUT."/>
    <s v="RG01: “Pérdida de la confidencialidad, disponibilidad e integridad de la información física y electrónica”_x000a_RFC01: “Alteración de la información”_x000a__x000a_RG02: “Decisión final del proceso de control fuera de la norma”_x000a_RFC02: “Decisión final de un proceso de control basada en información inexistente”"/>
    <s v="A1. Elaborar memorando conjunto entre la Subdirección de Administración del RUT y la Coordinación de Documentación de la Subdirección Administrativa, con el fin de impartir lineamientos que permitan estandarizar, a las Divisiones de Servicio al  ciudadano o quien  haga  sus  veces  a nivel nacional, la rotulación,  conformación de las unidades documentales electrónicas y los documentos soporte que deben incorporarse para garantizar su trazabilidad y conservación, de acuerdo con la normatividad vigente (Instructivo IN-ADF-0132)."/>
    <s v="1._x0009_Realizar mesa de trabajo conjunta entre la Subdirección de Administración del RUT y la Coordinación de Documentación._x000a_2._x0009_Proyectar el memorando._x000a_3._x0009_Expedir el memorando._x000a_4._x0009_Divulgar y socializar el memorando con las Direcciones Seccionales._x000a_"/>
    <s v="Memorando Conjunto"/>
    <n v="1"/>
    <d v="2025-09-01T00:00:00"/>
    <d v="2025-12-31T00:00:00"/>
    <n v="17.285714285714285"/>
    <n v="0"/>
    <s v="DGI_x000a_Subdirección de Administración del Registro Único Tributario_x000a_Coordinación de Documentación de la Subdireción Administrativa"/>
    <n v="0"/>
    <x v="1"/>
  </r>
  <r>
    <x v="3"/>
    <x v="1"/>
    <m/>
    <m/>
    <s v="H2. Ausencia de los soportes de comunicación, publicación y/o certificación que permitan evidenciar la comunicación al usuario o interesado en 107 trámites asociados a actualizaciones de oficio; cancelación de oficio; y levantamiento de la suspensión del RUT validados y debidamente formalizados a través del sistema de información RUT."/>
    <m/>
    <s v="A2. Actualizar el procedimiento PR-CAC-0494 &quot; Cancelación de oficio y/o Reactivación RUT&quot;"/>
    <s v="1. Revisión versión actual del Procedimiento.                                        2. Ajuste versión actual del procedimiento.                                                          3. Envió propuesta de ajuste al procedimiento a la Coordinación de Procesos y Riesgos Operacionales.                                           4.Aprobación del ajuste al procedimiento por parte de la Dirección de Gestión de Impuestos.                                                                           5.Publicación de la versión actualizada del procedimiento en el listado maestro de documentos."/>
    <s v="Procedimiento PR-CAC-0494  Versión 1 &quot; Cancelación de oficio y/o Reactivación RUT&quot;- Actualizado "/>
    <n v="1"/>
    <d v="2025-09-01T00:00:00"/>
    <d v="2026-02-28T00:00:00"/>
    <n v="25.714285714285715"/>
    <n v="0"/>
    <s v="DGI_x000a_Subdirección de Administración del Registro Único Tributario"/>
    <n v="0"/>
    <x v="1"/>
  </r>
  <r>
    <x v="3"/>
    <x v="1"/>
    <m/>
    <m/>
    <m/>
    <m/>
    <s v="A3. Establecer un lineamiento que permita monitorear  la comunicación, notificación y/o publicación de los actos administrativos proferidos en los trámites de  solicitudes de actualización al RUT sujetas a verificación, y solicitudes de actuación de oficio del Registro Único Tributario, dirigido a las Direcciones Seccionales.  Como parte del lineamiento se dará a conocer la herramienta  a utilizar para el control de estos soportes."/>
    <s v="1. Diseñar una herramienta de control ( archivo Excel) que permita monitorear los soportes de la comunicación, notificación y/o publicación de los actos administrativos proferidos en los trámites de  solicitudes de actualización al RUT sujetas a verificación, y solicitudes de actuación de oficio del Registro Único Tributario._x000a__x000a_2. Elaborar el lineamiento para las Direcciones Seccionales._x000a__x000a_3. Implementar en conjunto  con las Direcciones Seccionales. "/>
    <s v="Documento que contiene el lineamiento para las Direcciones Seccionales "/>
    <n v="1"/>
    <d v="2025-09-01T00:00:00"/>
    <d v="2026-12-31T00:00:00"/>
    <n v="69.428571428571431"/>
    <n v="0"/>
    <s v="DGI_x000a_Subdirección de Administración del Registro Único Tributario"/>
    <n v="0"/>
    <x v="1"/>
  </r>
  <r>
    <x v="3"/>
    <x v="1"/>
    <m/>
    <m/>
    <s v="H3. Fallas en el control respecto a los actos administrativos proferidos en los trámites de solicitudes de actualización al RUT sujetas a verificación, y solicitudes de actuación de oficio del Registro Único Tributario RUT, generando incertidumbre respecto a la información que es registrada y actualizada, y a la veracidad y confiabilidad de esta."/>
    <m/>
    <s v="A10. Complementar la muestra de calidad de RUT existente que hace parte de los indicadores: Consistencia en la información del RUT de inscritos y actualizados para Persona Jurídica (Indicador 406), Consistencia de la información del RUT de inscritos y actualizados Persona Natural (Indicador 407), Calidad de las Solicitudes de Actualización del RUT sujetas a verificación concepto 21, 22 y 5 (Indicador 431), incorporando los trámites de los siguientes conceptos:_x000a__x000a_07 Solicitud de Cancelación de asignación de NIT Errado_x000a_12 Inscripción de oficio_x000a_13 Actualización de oficio_x000a_14 Suspensión RUT_x000a_16 Levantamiento de suspensión RUT_x000a_18 Cancelación de oficio_x000a_20 Actualización de responsabilidades_x000a_23 Actualización de oficio_x000a_26 Retiro renta presencia económica significativa PES_x000a__x000a_Igualmente se pretende ajustar la matriz que contiene la lista de chequeo, incorporando preguntas dirigidas a la verificación de los soportes documentales de los diferentes tramites resultantes en el muestreo._x000a__x000a_Nota: Los indicadores mencionados se trabajan con las bases de datos del sistema  SI RUT, de los cuales se obtiene el muestreo."/>
    <s v="1. Ajustar el algoritmo estadístico que genera y organiza la muestra de calidad de RUT, incorporando los trámites de los nuevos conceptos._x000a__x000a_2. Ajustar los campos de la lista de chequeo, adicionando preguntas que permitan monitorear la documentación soporte de los trámites de RUT incluyendo: actuaciones de oficio y actualizaciones sujetas a verificación, de los indicadores 406, 407 y 431._x000a__x000a_3. Incluir los nuevos lineamientos de la muestra de calidad en el memorando “Lineamientos para la gestión y acciones a realizar”, emitido anualmente por la Subdirección de RUT y dirigido a todas las Direcciones Seccionales a nivel nacional._x000a__x000a_4. Implementar en conjunto  con las Direcciones Seccionales."/>
    <s v="Muestra de calidad base de indicadores 406, 407 y 431, de RUT, ajustada con nuevos conceptos."/>
    <n v="3"/>
    <d v="2025-09-01T00:00:00"/>
    <d v="2026-12-31T00:00:00"/>
    <n v="69.428571428571431"/>
    <n v="0"/>
    <s v="DGI_x000a_Subdirección de Administración del Registro Único Tributario"/>
    <n v="0"/>
    <x v="1"/>
  </r>
  <r>
    <x v="3"/>
    <x v="1"/>
    <m/>
    <m/>
    <s v="H4. Fallas en los reportes generados a través del aplicativo DIGITURNO."/>
    <m/>
    <s v="A4. Realizar seguimiento y control trimestral al registro y captura de la información en el aplicativo Digiturno para garantizar su correcto diligenciamiento "/>
    <s v="1.Expedir lineamientos para adelantar el seguimiento y control de manera trimestral._x000a_2.Realizar el reporte_x000a_3.Analizar y retroalimentar a los funcionarios involucrados en el seguimiento_x000a_4.Consolidar y analizar los resultados_x000a_"/>
    <s v="Informe consolidado del seguimiento y control realizado en el trimestre"/>
    <n v="4"/>
    <d v="2025-10-01T00:00:00"/>
    <d v="2026-09-30T00:00:00"/>
    <n v="52"/>
    <n v="0"/>
    <s v="DGI_x000a_Dirección Seccional - DSIA Armenia_x000a_División de Servicio al Ciudadano _x000a__x000a_Dirección de Gestión de Impuestos_x000a_Subdirección de Servicio al Ciudadano en Asuntos Tributarios "/>
    <n v="0"/>
    <x v="1"/>
  </r>
  <r>
    <x v="3"/>
    <x v="1"/>
    <m/>
    <m/>
    <s v="H5. Fallas en la administración de los roles asociados al Registro Único Tributario, en atención a que se identificaron 31 funcionarios con roles activos y que no se encuentran en el directorio activo de fecha 31/10/2024"/>
    <m/>
    <s v="A5. Monitorear los roles asignados para el Sistema de Información RUT a los usuarios internos, con base en los reportes consolidados de roles entregados por la Dirección de Gestión de Innovación y Tecnología"/>
    <s v="1. Consolidar y verificar los reportes de roles entregados, identificando los que correspondan al SIE RUT y contrastándolos con la planta de personal y novedades de talento Humano._x000a_2. Detectar inconsistencias en la asignación de roles y remitir los hallazgos a los responsables funcionales o jefes inmediatos para su validación._x000a_3. Solicitar a través de la mesa de serivicios intitucional, y en coordinación con la dependencia competente, la inactivación de los roles validados como no pertinentes."/>
    <s v="Informes bimestrales de monitoreo de roles asociados al Sistema de Información RUT."/>
    <n v="6"/>
    <d v="2025-09-01T00:00:00"/>
    <d v="2026-08-31T00:00:00"/>
    <n v="52"/>
    <n v="0"/>
    <s v="DGI_x000a_Oficina de Seguridad de la Información "/>
    <n v="0"/>
    <x v="1"/>
  </r>
  <r>
    <x v="3"/>
    <x v="1"/>
    <m/>
    <m/>
    <s v="H6. Insuficiencia de la información contenida en los logs que albergan los registros de las actividades realizadas en el Sistema Informático RUT"/>
    <m/>
    <s v="A6. Desarrollar reporte que permita identificar el Qué, Quién, y Cuándo se realiza una acción que modifica un Nit en los procesos asociados al RUT"/>
    <s v="1._x0009_Análisis de la situación actual._x000a_2._x0009_Diseño de la solución_x000a_3._x0009_Implementación de la solución_x000a_4._x0009_Pruebas unitarias_x000a_5._x0009_Despliegue en ambiente de pruebas funcionales_x000a_6._x0009_Ajustes_x000a_7._x0009_Despliegue en ambiente de producción_x000a_"/>
    <s v="Reporte, que presentará las modificaciones relacionadas a un Nit en los procesos del RUT."/>
    <n v="1"/>
    <d v="2025-09-01T00:00:00"/>
    <d v="2026-12-31T00:00:00"/>
    <n v="69.428571428571431"/>
    <n v="0"/>
    <s v="DGI_x000a_Dirección de Gestión de Innovación y  Tecnología   _x000a_Subdirección de Soluciones y Desarrollo_x000a_Subdirección de Innovación y Proyectos "/>
    <n v="0"/>
    <x v="1"/>
  </r>
  <r>
    <x v="3"/>
    <x v="1"/>
    <m/>
    <m/>
    <m/>
    <m/>
    <m/>
    <s v="1. Pruebas Funcionales "/>
    <s v="01) Un formato de Aceptación de Pruebas funcionales y salida a producción - FT-IIT-1851."/>
    <n v="1"/>
    <d v="2025-09-01T00:00:00"/>
    <d v="2026-11-30T00:00:00"/>
    <n v="65"/>
    <n v="0"/>
    <s v="DGI_x000a_Subdirección de Administración del Registro Único Tributario"/>
    <n v="0"/>
    <x v="1"/>
  </r>
  <r>
    <x v="3"/>
    <x v="1"/>
    <m/>
    <m/>
    <s v="H7. Ausencia de monitoreo y análisis de las transacciones realizadas en el aplicativo SIE RUT"/>
    <m/>
    <s v="H7. Realizar la solicitud a la DGIT para convertir los logs de transacciones existentes en el formato requerido por la herramienta de monitoreo establecida por la Entidad (SIEM Security Information and Event Management - Gestión de Información y Eventos de Seguridad)._x000a_ "/>
    <s v="1. Definir los requerimientos no funcionales para el formato de logs requerido por la OSI. _x000a_2. Realizar reunión con el área funcional con el fin de definir de manera completa el requerimiento. (OSI- SRUT)"/>
    <s v="FT-IIT-2206 Solicitud de servicio para soluciones tecnológicas."/>
    <n v="1"/>
    <d v="2025-09-01T00:00:00"/>
    <d v="2025-09-30T00:00:00"/>
    <n v="4.1428571428571432"/>
    <n v="0"/>
    <s v="DGI_x000a_Oficina de Seguridad de la Información "/>
    <n v="0"/>
    <x v="1"/>
  </r>
  <r>
    <x v="3"/>
    <x v="1"/>
    <m/>
    <m/>
    <m/>
    <m/>
    <s v="H8. Realizar un diagnóstico para implementar la transaccionalidad de los logs, basado en los estándares de generación de logs para que puedan ser monitoreados por la herramienta establecida por la Entidad (SIEM Security Information and Event Management - Gestión de Información y Eventos de Seguridad). _x000a_"/>
    <s v="Realizar el análisis y diseño para la implementación "/>
    <s v="Documento de análisis y diseño."/>
    <n v="1"/>
    <d v="2025-10-01T00:00:00"/>
    <d v="2026-01-31T00:00:00"/>
    <n v="17.428571428571427"/>
    <n v="0"/>
    <s v="DGI_x000a_Dirección de Gestión de Innovación y  Tecnología   _x000a_Subdirección de Soluciones y Desarrollo_x000a_Subdirección de Innovación y Proyectos "/>
    <n v="0"/>
    <x v="1"/>
  </r>
  <r>
    <x v="3"/>
    <x v="1"/>
    <m/>
    <m/>
    <m/>
    <m/>
    <s v="H9. Monitoreo de modificaciones en los datos  sensibles sobre las Bases de Datos de MUISCA  utilizando la herramienta GUARDIUM"/>
    <s v="1- Solicitar la instalación de los agentes de Guardium sobre los nodos de las Bases de Datos de Muisca._x000a_2. Solicitud de permisos al usuario de Guardium para la identificación de datos sensibles sobre las BD de RUT._x000a_3. Determinar la viabilidad de creación de casos de uso para el monitoreo de la data de RUT."/>
    <s v="Informe de configuración de la herramienta para el monitoreo de en los datos  sensibles sobre las Bases de Datos de MUISCA "/>
    <n v="2"/>
    <d v="2025-11-30T00:00:00"/>
    <d v="2026-02-27T00:00:00"/>
    <n v="12.714285714285714"/>
    <n v="0"/>
    <s v="DGI_x000a_Oficina de Seguridad de la Información "/>
    <n v="0"/>
    <x v="1"/>
  </r>
  <r>
    <x v="3"/>
    <x v="1"/>
    <m/>
    <m/>
    <s v="H8. Se evidenciaron fallas en los roles sensibles asignados a usuarios que desarrollan funciones de menor complejidad, así como la concentración de roles en un solo usuario"/>
    <m/>
    <s v="A11. Monitorear los roles asignados  a los funcionarios de la DIAN "/>
    <s v="1.Verificación de los roles asignados a través del informe de roles activos publicado por el área de Tecnología._x000a__x000a_2.Envío de correo dirigido a cada uno de los jefes de división, o a quien haga sus veces, informando las novedades encontradas y manifestando la necesidad de su cancelación o justificación._x000a__x000a_3.Seguimiento al cumplimiento por parte de los jefes de división, o de quien haga sus veces."/>
    <s v="Informe Trimestral de monitoreo"/>
    <n v="4"/>
    <d v="2025-09-01T00:00:00"/>
    <d v="2026-09-30T00:00:00"/>
    <n v="56.285714285714285"/>
    <n v="0"/>
    <s v="DGI_x000a_Subdirección de Administración del Registro Único Tributario"/>
    <n v="0"/>
    <x v="1"/>
  </r>
  <r>
    <x v="0"/>
    <x v="2"/>
    <s v="Auditoría a la Operación en Zona Franca _x000a__x000a_H1_x000a__x000a_AZF-2025-005"/>
    <s v="AZF-2025-005"/>
    <s v="Hallazgo No. 1. Inconsistencias en la verificación de requisitos en las autorizaciones de tránsitos aduaneros (DSA de Bogotá Aeropuerto El Dorado)_x000a__x000a_En el análisis de 20 trámites de autorización de declaraciones de tránsito aduanero nacional y continuaciones de viaje (DUTA) y declaraciones de tránsito aduanero internacional (DTAI), solicitadas a través del buzón de correspondencia dsa_bog_zftransito_aut@dian.gov.co se identificaron deficiencias en la validación de los requisitos, de acuerdo con lo establecido en la normatividad y en los procedimientos para su aprobación, así:_x000a__x000a_a) Ausencia de las facturas de los servicios prestados por el usuario calificado que justificaron el ingreso previo de las mercancías a la zona franca con el código 105 y su salida al resto del mundo bajo el código 221, las cuales se debieron verificar para otorgar las autorizaciones de salida de la DUTA 6511003066764 y de las DTAI 32024910001197 y 32024910001170._x000a__x000a_b) Falta de registro en la casilla “descripción de la mercancía” de los Formularios de Movimiento de Mercancías (FMM) de salida, del tipo de servicio prestado por el usuario calificado de la zona franca según Clasificación Central de Productos (CPC) y su valor, conforme a lo indicado en la Circular 4 de 2023 para operaciones de salida de mercancías de zona franca bajo el código 221, observado en el trámite de autorización de las DUTA 6511003066764, 6511003088231, 6511003082841, 6511003003558 y 6511002867267 y de las DTAI 32024910001197, 32024910001170 y 30202491000064._x000a__x000a_Al respecto, se observa que la falta de completitud en el diligenciamiento de los FMM de salida y de los documentos que soportan las autorizaciones de los tránsitos aduaneros de salida al TAN o resto del mundo y demás operaciones en zona franca, impiden una adecuada trazabilidad de los movimientos de mercancías, sus condiciones y requisitos para garantizar la correcta ejecución y control aduanero, haciendo necesario la implementación de soluciones tecnológicas robustas para garantizar la completitud y precisión de los formatos y/o documentos necesarios, esto contribuye a automatizar el subproceso de Operación Aduanera y reducir la posibilidad de errores humanos."/>
    <s v="Inadecuada aplicación de las normas y procedimientos_x000a__x000a_Falencias en el seguimiento, monitoreo y control por parte de la primera línea de defensa e insuficiencia de controles de la matriz de riesgos de tránsito aduanero."/>
    <s v="A1  Realizar seguimiento a la presentación de la factura del servicio prestado dentro de la zona franca, para operaciones de salida con código 221, asignando la tarea específica a un grupo de funcionarios."/>
    <s v="Fortalecer la verificación de requisitos en las autorizaciones de tránsitos aduaneros, realizando una sensibilización trimestral a los funcionarios que realizan la actividad."/>
    <s v="Lista de asistencia y material presentado_x000a__x000a_"/>
    <n v="2"/>
    <d v="2025-09-04T00:00:00"/>
    <d v="2026-02-04T00:00:00"/>
    <n v="21.857142857142858"/>
    <n v="0"/>
    <s v="DGA_x000a_Dirección de Gestión de Aduanas _x000a_Subdirección de Operación Aduanera _x000a__x000a_DSA de Bogotá Aeropuerto El Dorado_x000a_División de Operación Aduanera_x000a_GIT Zona Franca"/>
    <n v="0"/>
    <x v="1"/>
  </r>
  <r>
    <x v="0"/>
    <x v="2"/>
    <m/>
    <m/>
    <m/>
    <m/>
    <m/>
    <s v="Realizar seguimiento mensual a cada solicitud de autorización de transito aduanero, en la que se aporte la factura del servicio prestado dentro de la zona franca, para operaciones de salida con código 221."/>
    <s v="_x000a_Informe mensual de validación de solicitudes con factura."/>
    <n v="6"/>
    <d v="2025-09-04T00:00:00"/>
    <d v="2026-02-04T00:00:00"/>
    <n v="21.857142857142858"/>
    <n v="0"/>
    <s v="DGA_x000a_Dirección de Gestión de Aduanas _x000a_Subdirección de Operación Aduanera _x000a__x000a_DSA de Bogotá Aeropuerto El Dorado_x000a_División de Operación Aduanera_x000a_GIT Zona Franca"/>
    <n v="0"/>
    <x v="1"/>
  </r>
  <r>
    <x v="0"/>
    <x v="2"/>
    <m/>
    <m/>
    <m/>
    <m/>
    <s v="A2 Socializar con usuarios operadores para que en el campo de descripción ítem incluyan la clasificación central de productos de cámara de comercio."/>
    <s v="Realizar reuniones mensuales con usuarios operadores de la jurisdicción para informar el cumplimiento de dicho requisito en los Formulario de Movimiento de Mercancías - FMM (se realizará por grupos según tamaño y/o desarrollo de aplicativo de consulta de inventarios.)"/>
    <s v="Actas de reunión de mensual"/>
    <n v="6"/>
    <d v="2025-09-04T00:00:00"/>
    <d v="2026-01-31T00:00:00"/>
    <n v="21.285714285714285"/>
    <n v="0"/>
    <s v="DGA_x000a_Dirección de Gestión de Aduanas _x000a_Subdirección de Operación Aduanera _x000a__x000a_DSA de Bogotá Aeropuerto El Dorado_x000a_División de Operación Aduanera_x000a_GIT Zona Franca"/>
    <n v="0"/>
    <x v="1"/>
  </r>
  <r>
    <x v="0"/>
    <x v="2"/>
    <s v="Auditoría a la Operación en Zona Franca _x000a__x000a_H2_x000a__x000a_AZF-2025-005"/>
    <s v="AZF-2025-005"/>
    <s v="Hallazgo No. 2 - Tránsitos aduaneros sin registro de trazabilidad de finalización. (DSA de Bogotá Aeropuerto El Dorado y Cartagena)_x000a__x000a_Evaluados los controles del registro de finalización de tránsitos aduaneros, efectuados a los GIT Zona Franca, se observaron las siguientes situaciones:_x000a__x000a_a) DSA de Bogotá Aeropuerto El Dorado_x000a__x000a_En la revisión de una muestra de 90 tránsitos aduaneros autorizados en el año 2024 por el GIT Zona Franca se encontraron seis (6) DUTA y 14 DTAI sin registro de finalización en la hoja de control “Consolidado tránsitos salidas”; con lo cual se incumple la obligación de la aduana de partida de realizar seguimiento periódico a los tránsitos autorizados para controlar su finalización de acuerdo con los procedimientos de tránsito aduanero nacional e internacional. Vale la pena señalar que la actualización de la “base de datos de control tránsito aduanero” se efectuó con ocasión de la visita de auditoría. (Ver Anexo 2)._x000a__x000a_b) DSA de Cartagena_x000a__x000a_Sobre una muestra de 20 tránsitos aduaneros, 10 DUTA y 10 DTAI, autorizados por el GIT Zona Franca, se observó que la DUTA 6511003705111 no cuenta con el registro de finalización en la “base de datos del control tránsito aduanero”, ni en el SIE Tránsito. Consultado con el GIT Zona Franca, informó que remitió oficio a la aduana de destino (DSA de Barranquilla), para verificar la fecha real del aviso de llegada y por tanto su finalización. Incumpliendo la obligación de la aduana de partida de efectuar seguimiento periódico a los tránsitos autorizados._x000a__x000a_Al respecto, se observa una deficiente gestión por parte de los GIT Zona Franca en el control de los términos establecidos para la finalización de los tránsitos autorizados, así como la falta de coordinación con la Subdirección Centro de Trazabilidad Aduanera (SCTA) para el seguimiento y monitoreo de las cargas en tránsito por el TAN, dificultando la oportuna generación de alertas ante posibles riesgos en las operaciones, de acuerdo con la normatividad vigente, en su rol de vigilancia a través de las tecnologías de información._x000a_ "/>
    <s v="Inadecuada aplicación de las normas y procedimientos_x000a__x000a_Ausencia de medidas de control y seguimiento a la trazabilidad de las mercancías por parte de los líderes responsables del proceso y subproceso._x000a__x000a_Insuficiencia de controles de la matriz de riesgos de tránsito aduanero."/>
    <s v="A1 - Capacitar a las Direcciones Seccionales - funcionarios del GIT Zona Franca sobre el SIE de Tránsito con el fin de que se realice el control a través del sistema, por alta rotación del personal, e indicar que para tránsitos manuales se debe hacer inspección aleatoria"/>
    <s v="Realizar sensibilización cuiatrimestralmente sobre el uso adecuado del SIE de Tránsito y el cumplimiento normativo relacionado con los registros de salida y llegada oportuna de los tránsitos aduaneros, basadas en los lineamientos de la circular 006 del 19 de mayo de 2025, para fortalecer la cultura de cumplimiento."/>
    <s v="_x000a_Lista de asistencia a la capacitación y material "/>
    <n v="2"/>
    <d v="2025-10-01T00:00:00"/>
    <d v="2026-06-30T00:00:00"/>
    <n v="38.857142857142854"/>
    <n v="0"/>
    <s v="DGA_x000a_Dirección de Gestión de Aduanas _x000a_Subdirección de Operación Aduanera"/>
    <n v="0"/>
    <x v="1"/>
  </r>
  <r>
    <x v="0"/>
    <x v="2"/>
    <m/>
    <m/>
    <m/>
    <m/>
    <s v="A2 - Asignar un grupo de tres funcionarios para gestionar exclusivamente la aceptación, autorización y trazabilidad de tránsitos aduaneros, incluyendo definición de roles, capacitación y supervisión para fortalecer el control y eliminar las causas del hallazgo."/>
    <s v="Designar y capacitar trimestralmente a un grupo específico de tres funcionarios para el seguimiento exclusivo y trazabilidad de los tránsitos aduaneros, estableciendo roles y responsabilidades claras."/>
    <s v="Capacitaciones trimestrales"/>
    <n v="3"/>
    <d v="2025-10-01T00:00:00"/>
    <d v="2026-07-31T00:00:00"/>
    <n v="43.285714285714285"/>
    <n v="0"/>
    <s v="DGA_x000a_Dirección de Gestión de Aduanas _x000a_Subdirección de Operación Aduanera_x000a__x000a_DSA de Bogotá Aeropuerto El Dorado_x000a_Dirección Seccional de Aduanas Cartagena _x000a__x000a_Divisiones de Operación Aduanera_x000a_Grupos Internos de Trabajo Zona Franca_x000a_"/>
    <n v="0"/>
    <x v="1"/>
  </r>
  <r>
    <x v="0"/>
    <x v="2"/>
    <m/>
    <m/>
    <m/>
    <m/>
    <m/>
    <s v="Realizar un reporte mensual de finalización de tránsitos que no cuenten con registro correspondiente, para asegurar la actualización oportuna de la información."/>
    <s v="Reportes"/>
    <n v="6"/>
    <d v="2025-10-01T00:00:00"/>
    <d v="2026-04-30T00:00:00"/>
    <n v="30.142857142857142"/>
    <n v="0"/>
    <s v="DGA_x000a_Dirección de Gestión de Aduanas _x000a_Subdirección de Operación Aduanera_x000a__x000a_DSA de Bogotá Aeropuerto El Dorado_x000a_Dirección Seccional de Aduanas Cartagena _x000a__x000a_Divisiones de Operación Aduanera_x000a_Grupos Internos de Trabajo Zona Franca_x000a_"/>
    <n v="0"/>
    <x v="1"/>
  </r>
  <r>
    <x v="0"/>
    <x v="2"/>
    <s v="Auditoría a la Operación en Zona Franca _x000a__x000a_H3_x000a__x000a_AZF-2025-005"/>
    <s v="AZF-2025-005"/>
    <s v="Hallazgo No. 3 - Deficiente control a los documentos de transporte recibidos en Zona Franca. (DSA de Barranquilla)_x000a__x000a_En la revisión de la herramienta de control de documentos de transporte con destino a la Zona Franca de Barranquilla para el periodo auditado, se detectó que las mercancías amparadas en ocho (8) B/L Nos. 230-64204103, SMLU7868431A, CRNEA1086624, SMLU8002694A, SMLU8067098A, SC0002108, SMLU8095416C y 217GZH2406077 del año 2024, ingresaron fuera del término establecido, sin que se evidenciara reporte de inconsistencias por parte del usuario operador ni acciones de control por el GIT Zona Franca._x000a__x000a_Como resultado de la auditoría, se enviaron a la División de Fiscalización y Liquidación, los insumos relacionados con la entrega extemporánea de los documentos, mediante los oficios 187275549-0264 al 0271 del 13/06/2025, constituyéndose esta situación en un beneficio de auditoría._x000a__x000a_"/>
    <s v="Deficiente aplicación de las normas._x000a__x000a_Debilidades en los mecanismos de control ejercidos por la primera línea de defensa sobre la trazabilidad de las mercancías que ingresan a zona franca."/>
    <s v="A1 Designar a un grupo de funcionarios para que ejerzan el control de las mercancías de origen extranjero, para verificar que ingresen dentro de los terminos legales previstos en el artículo 169 del Decreto 1165 de 2019 e informar oportunamente para tomar acciones correctivas de manera oportuna"/>
    <s v="Solicitar  mensualmente a traves de ROI a los Usuarios Operadores de zona franca, los FMM de ingresos extemporaneos y sus documentos soporte que no tuvieron reconocimiento para su validacion._x000a__x000a_"/>
    <s v="Informe Trimestral  de las validaciones de ingresos extemporáneos"/>
    <n v="2"/>
    <d v="2025-09-01T00:00:00"/>
    <d v="2026-03-31T00:00:00"/>
    <n v="30.142857142857142"/>
    <n v="0"/>
    <s v="DGA_x000a_Dirección de Gestión de Aduanas _x000a_Subdirección de Operación Aduanera_x000a__x000a_Dirección Seccional de Aduanas Barranquilla_x000a_División de Operación Aduanera_x000a_GIT Zona Franca_x000a_"/>
    <n v="0"/>
    <x v="1"/>
  </r>
  <r>
    <x v="0"/>
    <x v="2"/>
    <m/>
    <m/>
    <m/>
    <m/>
    <m/>
    <s v="Remitir los insumos a la División de Fiscalización Aduanera si es procedente ."/>
    <s v="Informe trimestral de insumos remitidos a la División de Fiscalización"/>
    <n v="2"/>
    <d v="2025-09-01T00:00:00"/>
    <d v="2026-03-31T00:00:00"/>
    <n v="30.142857142857142"/>
    <n v="0"/>
    <s v="DGA_x000a_Dirección de Gestión de Aduanas _x000a_Subdirección de Operación Aduanera_x000a__x000a_Dirección Seccional de Aduanas Barranquilla_x000a_División de Operación Aduanera_x000a_GIT Zona Franca_x000a_"/>
    <n v="0"/>
    <x v="1"/>
  </r>
  <r>
    <x v="0"/>
    <x v="2"/>
    <m/>
    <m/>
    <m/>
    <m/>
    <s v="A2 Programar jornadas de capacitación a los funcionarios del GIT Zona Franca relativo al regimen franco y al proceso de entregas de las mercancias al deposito o zona franca"/>
    <s v="Capacitar  trimestralmente a los funcionarios del GIT Zona Franca sobre la verificación de los terminos de traslado de la mercancia a zona franca y la remisión de los insumos a la División de Fiscalización Aduanera y sobre los proecedimientos de competncia del grupo ."/>
    <s v="Planilla de asistencia "/>
    <n v="2"/>
    <d v="2025-09-01T00:00:00"/>
    <d v="2026-03-31T00:00:00"/>
    <n v="30.142857142857142"/>
    <n v="0"/>
    <s v="DGA_x000a_Dirección de Gestión de Aduanas _x000a_Subdirección de Operación Aduanera_x000a__x000a_Dirección Seccional de Aduanas Barranquilla_x000a_División de Operación Aduanera_x000a_GIT Zona Franca_x000a_"/>
    <n v="0"/>
    <x v="1"/>
  </r>
  <r>
    <x v="0"/>
    <x v="2"/>
    <s v="Auditoría a la Operación en Zona Franca _x000a__x000a_H4_x000a__x000a_AZF-2025-005"/>
    <s v="AZF-2025-005"/>
    <s v="Hallazgo No. 4 - Inconsistencias en la validación del cumplimiento de las formalidades aduaneras en la ejecución de controles de ingresos y salidas de mercancías en Zona Franca. (DSA de Bogotá Aeropuerto El Dorado y Cartagena)._x000a_Realizadas las validaciones de los procedimientos y formatos establecidos para el cumplimiento de las formalidades aduaneras, asociadas a los ingresos y salidas de mercancías hacia o desde una zona franca, se evidenció lo siguiente:_x000a_4.1 FT-COA-2157 “Acta de Hechos”. Verificada la muestra de las actas de hechos generadas por las direcciones seccionales auditadas (130 para la DSA de Bogotá Aeropuerto el Dorado y 56 para la DSA de Cartagena) en el control aleatorio de ingresos y salidas de mercancías en zona franca, se observó lo siguiente:_x000a_a) DSA de Bogotá Aeropuerto El Dorado_x000a_• Falta de diligenciamiento del código de la operación en la zona franca (necesario para establecer el tipo de transacción y los documentos soporte a validar), en 19 actas de hechos._x000a_• Sin firmas, observado en tres (3) actas de hechos._x000a_• Insuficiente sustentación en la motivación, observado en 16 actas de hechos (Ver Anexo 3)._x000a_b) DSA de Cartagena_x000a_Falta de diligenciamiento del código de la operación en la zona franca (necesario para establecer el tipo de transacción y los documentos soporte a validar), observado en 45 actas de hechos (Ver Anexo 4)._x000a_4.2. FT-COA-2647 “Registro, Seguimiento y Control de Ingresos y Salida de Mercancías de la Zona Franca”. Validado el diligenciamiento de este formato en el cual se deben registrar las generalidades de los controles de ingresos y salidas de mercancías ejecutados, así como del resultado de la actuación aduanera, se evidenció lo siguiente:_x000a_a) DSA de Bogotá Aeropuerto El Dorado y Barranquilla._x000a_Falta de diligenciamiento físico y/o digital del formato. Contrario a lo anterior, el registro, seguimiento y control de ingresos y salidas de mercancías de la zona franca, se consolida en herramientas de colaboración (Excel) propias de las direcciones seccionales identificadas como “Control Zona Franca 2024 Ingresos y Salidas”, “Control Zona Franca 2025 Ingresos y Salidas” y “Formato funciones perfilamiento”, respectivamente._x000a_b) DSA de Cartagena_x000a_Diligenciamiento incompleto del formato. No se registra la completitud de la información sobre las operaciones de seguimiento y control de ingresos y salidas de mercancías de la zona franca, como: falta del código de la transacción evidenciado en 12 casos, sin tipo de control observado en un caso, sin tipo de movimiento de ingreso/ salida en cinco (5) casos y sin número o datos del formulario de movimiento de mercancías (FMM) en 37 casos (Ver Anexo 5)._x000a_Lo mencionado previamente, conlleva al incumplimiento de las actividades dispuestas en los procedimientos establecidos para tal fin, así como la falta de certeza de los controles operacionales o de inventarios realizados por el GIT Zona Franca, generando que se autoricen movimientos de mercancías sin el lleno de los requisitos normativos y procedimentales."/>
    <s v="Inadecuada aplicación de las normas y procedimientos_x000a__x000a_Falencias en el seguimiento, monitoreo y control por parte de los líderes responsables del proceso como primera línea de defensa._x000a__x000a_Deficiencias en la aplicación de los controles de la matriz de riesgos de zona franca."/>
    <s v="A1 Generar una lista de chequeo para el  diligenciamiento y cargue del archivo PDF del FT-COA-2157 “Acta de Hechos” con la totalidad de los campos y de las firmas._x000a_"/>
    <s v="Verificar mensualmente la aplicación de la lista de chequeo, al porcentaje de actas definido por cada seccional, de acuerdo con su capacidad y estructura."/>
    <s v="Informe de verificación de actas, con base en la lista de chequeo"/>
    <n v="6"/>
    <d v="2025-10-01T00:00:00"/>
    <d v="2026-03-31T00:00:00"/>
    <n v="25.857142857142858"/>
    <n v="0"/>
    <s v="DGA_x000a_Dirección de Gestión de Aduanas _x000a_Subdirección de Operación Aduanera_x000a__x000a_DSA de Bogotá Aeropuerto El Dorado_x000a_Dirección Seccional de Aduanas Cartagena _x000a__x000a_Divisiones de Operación Aduanera_x000a_Grupos Internos de Trabajo Zona Franca"/>
    <n v="0"/>
    <x v="1"/>
  </r>
  <r>
    <x v="0"/>
    <x v="2"/>
    <m/>
    <m/>
    <m/>
    <m/>
    <s v="A2 Reforzar el conocimiento y la aplicación de los requisitos mínimos que debe tener el FT-COA-2157 acta de hechos y el FT-COA-2647 “Registro, Seguimiento y Control de Ingresos y Salida de Mercancías de la Zona Franca mediante la capacitación trimestral a todos los funcionarios del GIT de Zona Franca en estrategias para su diligenciamiento adecuado garantizando el cumplimiento de las normas, procedimientos y controles definidos en la matriz de riesgos de Zona Franca."/>
    <s v="Desarrollar jornadas trimestrales de socialización y sensibilización con los funcionarios del GIT Zona Franca, orientadas a reforzar el conocimiento y la aplicación de los requisitos mínimos que debe tener el COA-2157 acta de hechos y el FT-COA-2647 “Registro, Seguimiento y Control de Ingresos y Salida de Mercancías, así como las estrategias para su diligenciamiento adecuado._x000a__x000a__x000a__x000a_"/>
    <s v="Lista de asistencia y material presentado_x000a_"/>
    <n v="2"/>
    <d v="2025-10-01T00:00:00"/>
    <d v="2026-03-31T00:00:00"/>
    <n v="25.857142857142858"/>
    <n v="0"/>
    <s v="DGA_x000a_Dirección de Gestión de Aduanas _x000a_Subdirección de Operación Aduanera_x000a__x000a_DSA de Bogotá Aeropuerto El Dorado_x000a_Dirección Seccional de Aduanas Cartagena _x000a__x000a_Divisiones de Operación Aduanera_x000a_Grupos Internos de Trabajo Zona Franca"/>
    <n v="0"/>
    <x v="1"/>
  </r>
  <r>
    <x v="0"/>
    <x v="2"/>
    <m/>
    <m/>
    <m/>
    <m/>
    <s v="A3 Designar a un grupo de funcionarios para que ejerzan el control sobre el correcto diligenciamiento de los formatos COA-2157 acta de hechos y el FT-COA-2647 “Registro, Seguimiento y Control de Ingresos y Salida de Mercancías de la Zona Franca "/>
    <s v="Realizar seguimiento mensual al diligenciamiento de los formatos COA-2157 acta de hechos y el FT-COA-2647 “Registro, Seguimiento y Control de Ingresos y Salida de Mercancías de la Zona Franca."/>
    <s v="Informe mensual de las direcciones seccionales"/>
    <n v="5"/>
    <d v="2025-10-01T00:00:00"/>
    <d v="2026-03-31T00:00:00"/>
    <n v="25.857142857142858"/>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s v="Auditoría a la Operación en Zona Franca _x000a__x000a_H5_x000a__x000a_AZF-2025-005"/>
    <s v="AZF-2025-005"/>
    <s v="Hallazgo No. 5. Deficiencias en el control de las salidas temporales al TAN y reingresos de mercancías a Zona Franca. (DSA de Cartagena) (D)_x000a__x000a_a) Mediante la solicitud No. 26 del 26/05/2025, efectuada a través del GIT Zona Franca se requirió al usuario operador de la Zona Franca La Candelaria, el envío de los informes y reportes sobre el incumplimiento del término otorgado a los usuarios calificados para el reingreso de los bienes que salieron para procesamiento parcial, reparación, revisión o mantenimiento en el período 01/01/2024 al 28/02/2025. En respuesta suministrada con el oficio 1-48-275–549-622 del 28/05/2025, el usuario radicó el escrito No. ZFC-019274-2024-S del 27/10/2024 donde le informó al jefe del GIT Zona Franca que las mercancías amparadas en el FMM de salida 918722157 operación código 408, salieron al TAN para procesamiento parcial con fecha máxima de reingreso el 24/07/2024, excediendo el término autorizado sin haber retornado._x000a__x000a_Frente a la evidencia del incumplimiento, se solicitó con oficio No. 36 del 03/06/2025 al GIT Zona Franca informar el trámite adelantado frente al incumplimiento de términos reportado por el usuario operador; de lo que se obtuvo respuesta con el oficio 1-48-275–549-687 del 05/06/2025 en los siguientes términos “Verificadas las bases de datos existentes en el GIT Zona Franca, no se encontraron registros de la información solicitada”. (D)_x000a__x000a_b) A través de la solicitud de información No. 20 del 13/05/2025 y alcance a solicitud No. 20 del 27/05/2025 se requirió a la jefe del GIT Zona Franca, suministrar la herramienta de control del inventario de salidas temporales al TAN para procesamiento parcial o reparación, revisión o mantenimiento de bienes de capital, de sus partes o repuestos generales, para el período objeto de auditoría. Así mismo, con el oficio No. 36 del 03/06/2025 se remitió una muestra de 20 registros de movimientos de mercancías de la Zona Franca Permanente Especial Puerto Bahía Colombia de Urabá, solicitando informar los controles ejercidos frente a las operaciones con códigos 408, 409, 420 y 426, de lo que entregaron respuestas con los oficios 1-48-275–549-589 del 21/05/2025, sin número del 04/06/2025 y 1-48-275-549-687 del 05/06/2025, en los siguientes términos “Verificando la solicitud realizada y las bases de datos existentes en el GIT Zona Franca, no se encontraron registros de esta información”. (D)_x000a__x000a_De los casos anteriores, se concluye que el GIT Zona Franca no realizó las acciones necesarias que permitieran determinar la presunta responsabilidad en el ingreso extemporáneo de la mercancía amparada con el FMM de salida 918722157, como tampoco, efectuó controles ni supervisión a las operaciones de salidas temporales al TAN para procesamiento parcial."/>
    <s v="Deficiencias en el seguimiento, monitoreo y control por parte de los líderes responsables del proceso y subproceso y en la aplicación de los controles establecidos en la matriz de riesgos de Zona Franca."/>
    <s v="A1.  Desarrollar e implementar una herramienta de control para el monitoreo y seguimiento de las salidas temporales al TAN y reingresos de mercancías, con el fin de asegurar el cumplimiento de los plazos establecidos, mejorar el control y remitir los insumos de manera oportuna a Fiscalización. Incluir un seguimiento de los reingresos y salidas temporales de mercancías de los años 2022, 2023 y 2024 que aún no han sido controlados."/>
    <s v="Diseñar y desarrollar la herramienta de control para el seguimiento de salidas temporales al TAN y reingresos de mercancías, asegurando que sea funcional y accesible para los responsables del proceso."/>
    <s v="Documento con diseño de la herramienta_x000a_"/>
    <n v="1"/>
    <d v="2025-07-31T00:00:00"/>
    <d v="2025-09-30T00:00:00"/>
    <n v="8.7142857142857135"/>
    <n v="0"/>
    <s v="DGA_x000a_Dirección de Gestión de Aduanas _x000a_Subdirección de Operación Aduanera _x000a__x000a_Dirección Seccional de Aduanas de Cartagena _x000a_División de la Operación Aduanera_x000a_GIT Zona Franca"/>
    <n v="0"/>
    <x v="1"/>
  </r>
  <r>
    <x v="0"/>
    <x v="2"/>
    <m/>
    <m/>
    <m/>
    <m/>
    <m/>
    <s v="Implementar la herramienta de control para el monitoreo de salidas y reingresos de mercancías, asegurando que se utilice adecuadamente por todos los responsables del GIT Zona Franca."/>
    <s v="Informe de implementación"/>
    <n v="1"/>
    <d v="2025-07-31T00:00:00"/>
    <d v="2025-09-30T00:00:00"/>
    <n v="8.7142857142857135"/>
    <n v="0"/>
    <s v="DGA_x000a_Dirección de Gestión de Aduanas _x000a_Subdirección de Operación Aduanera _x000a__x000a_Dirección Seccional de Aduanas de Cartagena _x000a_División de la Operación Aduanera_x000a_GIT Zona Franca"/>
    <n v="0"/>
    <x v="1"/>
  </r>
  <r>
    <x v="0"/>
    <x v="2"/>
    <s v="Auditoría a la Operación en Zona Franca _x000a__x000a_H6_x000a__x000a_AZF-2025-005"/>
    <s v="AZF-2025-005"/>
    <s v="Hallazgo No. 6. Deficiencias en el módulo de consulta de movimiento de mercancías en Zona Franca. (Subdirección de Operación Aduanera y Dirección de Gestión de Innovación y Tecnología)_x000a__x000a_Verificada la funcionalidad de los servicios de interoperabilidad de la DIAN aplicables a la operación en zona franca (en particular, el módulo de consulta de FMM y el acceso a los inventarios reportados por los usuarios operadores) se identificaron limitaciones técnicas y funcionales que comprometen la trazabilidad, la validación documental y el ejercicio efectivo del control aduanero, así:_x000a__x000a_a) El módulo no permite establecer una vinculación estructurada entre los formularios registrados, los documentos de transporte ni certificados de integración. Esta ausencia de integración impide reconstruir de manera íntegra y confiable el ciclo operativo de ingreso, permanencia y salida de la mercancía, debilitando la verificación técnica y documental exigida por la normativa vigente para garantizar un control aduanero oportuno y eficaz._x000a__x000a_b) El sistema restringe la consulta de información a rangos de fechas limitados y presenta dificultades técnicas para generar reportes cuando se requieren periodos amplios de análisis. Esta situación limita el acceso a información histórica, dificulta la fiscalización de operaciones con ciclos largos de transformación o almacenamiento y restringe la detección de patrones de riesgo. Es importante señalar que las mercancías bajo el régimen de zona franca no tienen límite temporal de permanencia, lo que exige capacidades robustas de búsqueda extendida, trazabilidad consolidada y consulta eficiente de registros históricos._x000a_c) La información accesible a través de los servicios de interoperabilidad es limitada en comparación con la que ofrecen los sistemas propios de los usuarios operadores. En la práctica, los funcionarios deben acceder a plataformas externas (sistemas de los usuarios operadores de zona franca) para consultar detalles específicos de las operaciones, lo que genera una dependencia de permisos otorgados por dichos usuarios y restringe el acceso autónomo, completo y oportuno a la información requerida para el ejercicio del control institucional."/>
    <s v="Falencias en el seguimiento, monitoreo y control por parte de los líderes responsables del proceso y subproceso:_x000a__x000a_Deficiencias en la aplicación de los controles establecidos en la matriz de riesgos de Zona Franca."/>
    <s v="A1 - DGIT - SOA_x000a_Iniciar el desarrollo de la solución tecnológica."/>
    <s v="Desarrollo de la solución"/>
    <s v="Informes trimestrales de seguimiento"/>
    <n v="15"/>
    <d v="2026-04-01T00:00:00"/>
    <d v="2029-12-31T00:00:00"/>
    <n v="195.71428571428572"/>
    <n v="0"/>
    <s v="DGA_x000a_Dirección de Gestión de Aduanas_x000a_Subdirección de Operación Aduanera_x000a__x000a_Dirección de Gestión de Innovación y Tecnología_x000a_Subdirección de Innovación y Proyectos_x000a_Subdirección de Soluciones y Desarrollo"/>
    <n v="0"/>
    <x v="1"/>
  </r>
  <r>
    <x v="0"/>
    <x v="2"/>
    <m/>
    <m/>
    <m/>
    <m/>
    <s v="A2 - DGIT - SOA_x000a_Iniciar la implementación de la solución tecnológica"/>
    <s v="Pruebas y evaluación funcional"/>
    <s v=" (01) Un  formato de Aceptación de Pruebas funcionales y salida a producción - FT-IIT-1851."/>
    <n v="1"/>
    <d v="2026-04-01T00:00:00"/>
    <d v="2029-12-31T00:00:00"/>
    <n v="195.71428571428572"/>
    <n v="0"/>
    <s v="DGA_x000a_Dirección de Gestión de Aduanas_x000a_Subdirección de Operación Aduanera_x000a__x000a_Dirección de Gestión de Innovación y Tecnología_x000a_Subdirección de Innovación y Proyectos_x000a_Subdirección de Soluciones y Desarrollo"/>
    <n v="0"/>
    <x v="1"/>
  </r>
  <r>
    <x v="0"/>
    <x v="2"/>
    <m/>
    <m/>
    <m/>
    <m/>
    <s v="A3 - DGIT - SOA_x000a_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9-12-31T00:00:00"/>
    <n v="195.71428571428572"/>
    <n v="0"/>
    <s v="DGA_x000a_Dirección de Gestión de Aduanas_x000a_Subdirección de Operación Aduanera_x000a__x000a_Dirección de Gestión de Innovación y Tecnología_x000a_Subdirección de Innovación y Proyectos_x000a_Subdirección de Soluciones y Desarrollo"/>
    <n v="0"/>
    <x v="1"/>
  </r>
  <r>
    <x v="0"/>
    <x v="2"/>
    <s v="Auditoría a la Operación en Zona Franca _x000a__x000a_H7_x000a__x000a_AZF-2025-005"/>
    <s v="AZF-2025-005"/>
    <s v="Hallazgo No. 7. Fallas recurrentes en la disponibilidad de servicios de interoperabilidad (Subdirección de Operación Aduanera y Dirección de Gestión de Innovación y Tecnología)_x000a__x000a_El análisis de requerimientos y reporte de incidentes registrados en la herramienta Aranda, relacionados con zona franca, evidenció una concentración de registros asociados a intermitencias, errores de autenticación, caídas y bloqueos en servicios de interoperabilidad como la recepción de FMM y consulta de planillas de envío. Se identificaron casos de errores con respuesta tipo 401 (no autorizado), casos con mensajes de error relacionados con falta de autenticación (“The request requires user authentication”) y casos en los que se solicitó intervención para restablecimiento de servicios o reconfiguración de accesos. Estas fallas pueden afectar la trazabilidad, interrumpir flujos operativos e impactar en la capacidad operativa._x000a__x000a_Adicionalmente, se identificó la ausencia de un registro exclusivo de indisponibilidades asociadas a los servicios de interoperabilidad de zonas francas, lo que dificulta hacer seguimiento histórico de fallas, medición de oportunidad en la respuesta a incidentes e implementación de acciones preventivas o correctivas."/>
    <s v="Fallas reiteradas en la disponibilidad de los servicios e inexistencia de un sistema consolidado de trazabilidad de incidentes."/>
    <s v="A1 - DGIT - SOA_x000a_Realizar el monitoreo de los incidentes reportados por los usuarios aduaneros en la herramienta Aranda para determinar causa raiz y acciones a realizar en cada caso "/>
    <s v="Se realizará la revisión de los errores reportados por los usuarios aduaneros para realizar las acciones pertinentes en cada caso "/>
    <s v="Informe trimestral "/>
    <n v="2"/>
    <d v="2025-09-01T00:00:00"/>
    <d v="2026-02-28T00:00:00"/>
    <n v="25.714285714285715"/>
    <n v="0"/>
    <s v="DGA_x000a_Dirección de Gestión de Aduanas_x000a_Subdirección de Operación Aduanera_x000a__x000a_Dirección de Gestión de Innovación y Tecnología_x000a_Subdirección de Innovación y Proyectos_x000a_Subdirección de Soluciones y Desarrollo"/>
    <n v="0"/>
    <x v="1"/>
  </r>
  <r>
    <x v="0"/>
    <x v="2"/>
    <m/>
    <m/>
    <m/>
    <m/>
    <s v="A2 - DGIT - SOA_x000a_Realizar el monitoreo mensual de los tramites y operaciones realizadas en todo el país parte de los usuarios de operación de zonas francas "/>
    <s v="Se realizará consulta en las bases de datos para tener métricas de la operación mensual de todos los usuarios aduaneros._x000a_"/>
    <s v="Informe mensual "/>
    <n v="6"/>
    <d v="2025-09-01T00:00:00"/>
    <d v="2026-02-28T00:00:00"/>
    <n v="25.714285714285715"/>
    <n v="0"/>
    <s v="DGA_x000a_Dirección de Gestión de Aduanas_x000a_Subdirección de Operación Aduanera_x000a__x000a_Dirección de Gestión de Innovación y Tecnología_x000a_Subdirección de Innovación y Proyectos_x000a_Subdirección de Soluciones y Desarrollo"/>
    <n v="0"/>
    <x v="1"/>
  </r>
  <r>
    <x v="0"/>
    <x v="2"/>
    <s v="Auditoría a la Operación en Zona Franca _x000a__x000a_H8_x000a__x000a_AZF-2025-005"/>
    <s v="AZF-2025-005"/>
    <s v="Hallazgo No. 8. Omisión de la selección de controles a las operaciones de zonas francas (DSA de Bogotá Aeropuerto El Dorado, Cartagena y Barranquilla)_x000a__x000a_Analizadas las respuestas suministradas a las solicitudes de información allegadas por las direcciones seccionales de aduanas auditadas y relacionadas con el registro de los controles efectuados en las zonas francas de su respectiva jurisdicción para el periodo de auditoría y a las entrevistas realizadas a los diferentes funcionarios de los GIT Zona Franca, se pudo determinar la inobservancia del procedimiento PR-COA-0209 V3 “Selección del tipo de control a realizar en la operatividad de las zonas francas”, por cuanto no se evidencia una planeación previa (mensual o por eventos puntuales) a la ejecución de los controles operacionales, recaudo y cruces de información, análisis y criterios para la selección de la muestra de los usuarios calificados a quienes se debe realizar control, así como la inclusión del análisis de la información en el formato FT-COA-2157 “Acta de Hechos” cuyo propósito es proporcionar evidencia, documentación y registro de hechos como aspecto fundamental en la investigación y su respectivo archivo._x000a__x000a_(Ver informe  pág., 13 - Tabla 11.  Presencia institucional en Zonas Francas)_x000a_"/>
    <s v="Inadecuada aplicación de las normas y procedimientos_x000a__x000a_Falencias en el seguimiento, monitoreo y control por parte de los líderes responsables del proceso y subproceso_x000a__x000a_Deficiencias en la aplicación de los controles de la matriz de riesgos de Zona Franca."/>
    <s v="A1 -Realizar capacitación  a los Grupos Internos de Trabajo de Zona Franca de las Direcciones Seccionales de Aduanas con el fin de reforzar la aplicación del procedimiento PR-COA-0209 V3 “Selección del tipo de control a realizar en la operatividad de las zonas francas” y recordar: Asignar funcionarios del grupo de Zonas Francas que realicen cruces y verificación de información y diligenciar los formatos del procedimiento, asi como dejar trazabilidad para control de la gestión."/>
    <s v="Realizar capacitación semestral a los Grupos Internos de Trabajo de Zona Franca de las Direcciones Seccionales sobre la aplicación del procedimiento PR-COA-0209 V3 “Selección del tipo de control a realizar en la operatividad de las zonas francas”_x000a__x000a__x000a__x000a__x000a__x000a__x000a_"/>
    <s v="Lista de asistencia _x000a__x000a__x000a_"/>
    <n v="2"/>
    <d v="2025-10-01T00:00:00"/>
    <d v="2026-09-30T00:00:00"/>
    <n v="52"/>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s v="A2  - Definir y aplicar de acuerdo con la estructura y capacidad operativa, la planeación de  los controles del GIT Zona Franca según lo establecido en el PR-COA-0209"/>
    <s v="Ejecutar las actividades definidas en  la planeacion y recoleccion de los datos estadisticos de las operaciones de las zonas francasde la DSA, a fin de ejercer  controles operacionales por tipo de usuarios y tipo de mercancias"/>
    <s v="Informe trimestral"/>
    <n v="4"/>
    <d v="2025-10-01T00:00:00"/>
    <d v="2026-09-30T00:00:00"/>
    <n v="52"/>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s v="A3 Verificar la efectividad de la planificación  y controles y realizar los ajustes del caso"/>
    <s v="Realizar mesas de trabajo con base en el informe trimestral de ejecución de la planeación, para efectuar la retroalimentación trimestral del GIT Zona Franca de la efectividad de la planificación mensual y sus controles ._x000a_"/>
    <s v="Informe de retroalimentación y ajustes"/>
    <n v="4"/>
    <d v="2025-10-01T00:00:00"/>
    <d v="2026-09-30T00:00:00"/>
    <n v="52"/>
    <n v="0"/>
    <s v="DGA_x000a_Dirección de Gestión de Aduanas _x000a_Subdirección de Operación Aduanera_x000a__x000a_DSA de Bogotá Aeropuerto El Dorado_x000a_División de Operación Aduanera_x000a_ GIT Zona Franca_x000a__x000a_Dirección Seccional de Aduanas Cartagena _x000a_División de Operación Aduanera_x000a_ GIT Zona Franca_x000a__x000a_Dirección Seccional de Aduanas Barranquilla_x000a_División de Operación Aduanera_x000a_ GIT Zona Franca"/>
    <n v="0"/>
    <x v="1"/>
  </r>
  <r>
    <x v="0"/>
    <x v="2"/>
    <m/>
    <m/>
    <m/>
    <m/>
    <s v="A4  Realizar 4 mesas de trabajo para revisar los  procedimientos PR-COA-0209, PR-COA-0208 y PR-COA-0211, con el propósito de verificar y documentar su actualización de ser necesario, de manera que se ajusten a las realidades operativas  de los GIT Zona Franca. _x000a__x000a_."/>
    <s v="Realizar acercamiento a las DSA - GIT Zona franca mediante 4 mesas de trabajo, para realizar una retroalimentación de la efectividad de los procedimientos PR-COA-0209, PR-COA-0208 y PR-COA-0211, y su aplicación, con el fin de unificar  criterios, realizar mejoras  y documentar una actualización a los mismos._x000a__x000a_"/>
    <s v="Actas de mesas de trabajo"/>
    <n v="4"/>
    <d v="2025-10-01T00:00:00"/>
    <d v="2026-12-30T00:00:00"/>
    <n v="65"/>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m/>
    <m/>
    <s v="Documento final con los resultados de las mesas de trabajo."/>
    <n v="1"/>
    <d v="2025-10-01T00:00:00"/>
    <d v="2026-12-30T00:00:00"/>
    <n v="65"/>
    <n v="0"/>
    <s v="DGA_x000a_Dirección de Gestión de Aduanas _x000a_Subdirección de Operación Aduanera_x000a__x000a_DSA de Bogotá Aeropuerto El Dorado_x000a_División de Operación Aduanera_x000a_ GIT Zona Franca_x000a__x000a_Dirección Seccional de Aduanas Cartagena _x000a_División de Operación Aduanera_x000a_ GIT Zona Franca_x000a__x000a_Dirección Seccional de Aduanas Barranquilla_x000a_División de Operación Aduanera_x000a_ GIT Zona Franca"/>
    <n v="0"/>
    <x v="1"/>
  </r>
  <r>
    <x v="0"/>
    <x v="2"/>
    <s v="Auditoría a la Operación en Zona Franca _x000a__x000a_H9_x000a__x000a_AZF-2025-005"/>
    <s v="AZF-2025-005"/>
    <s v="Hallazgo No. 9. Omisión del control de inventarios de mercancías a los Usuarios Operadores y Usuarios Calificados de las Zonas Francas (DSA Bogotá Aeropuerto El Dorado y Cartagena)_x000a__x000a_El procedimiento PR-COA-0211 V3 “Control de inventarios en zona franca” tiene como objetivo verificar los inventarios de mercancías dentro de las zonas francas para controlar sus operaciones de comercio exterior, para esto, establece actividades de planeación y ejecución necesarias para la realización de visitas de control a los usuarios operadores y a los usuarios calificados, las cuales deben quedar soportadas documentalmente y archivadas para consulta de los organismos de control y las áreas de la Entidad cuando se requieran._x000a__x000a_Conforme al procedimiento, dentro de la primera etapa, las áreas involucradas deben realizar reuniones de coordinación de visitas; jornadas de capacitación a los funcionarios que realizarán los controles y solicitudes de información a usuarios operadores respecto de las autorizaciones de salidas temporales de mercancías al TAN y del estado de los inventarios, con el fin de realizar cruces de información con los sistemas MUISCA y SYGA, y a partir de esos resultados, adelantar la ejecución de las visitas de control._x000a__x000a_Teniendo en cuenta lo anterior, se encontraron deficiencias o falta de aplicación de este procedimiento en los diferentes lugares administrativos así:_x000a__x000a_a) DSA de Bogotá Aeropuerto El Dorado_x000a__x000a_Se observó de acuerdo con la información suministrada por el GIT Zona Franca la realización de 584 acciones de control a los ocho (8) usuarios calificados seleccionados de las Zonas Francas Bogotá e Intexzona durante el periodo auditado, de las cuales 11 corresponden a operaciones de “inventarios”. En revisión aleatoria a las actas de hechos Nos. 1960, 1751 y 1319 de 2024, se evidenció que las actas 1960 y 1319 de 2024 se relacionan con trámites de inventarios relacionados con el proceso de aprehensiones o de control de ingreso de mercancías, denotando deficiencias en la aplicación del procedimiento PR-COA-0211 al no contarse con los soportes de las etapas de planeación y ejecución de las actividades de verificación de movimiento de mercancías de que trata el procedimiento._x000a_Adicionalmente, al solicitar los soportes documentales de las acciones de control de inventarios realizados durante la anualidad 2024 a través de la solicitud No. 22, no se aportó evidencia al respecto._x000a__x000a_b) DSA de Cartagena_x000a__x000a_De una muestra de 56 actas de hechos realizadas por el GIT Zona Franca en el periodo auditado, se observó que 16 de ellas señalan el tipo de control de “inventarios”, sin embargo, al verificar el contenido de las actas de hechos Nos. 3 de 2024 y 23, 27, 28, 35, 37, 39, 44, 50, 51, 64, 69, 70, 106, 109 y 135 de 2025 se evidenció que las acciones ejecutadas no corresponden con las actividades determinadas en el Procedimiento PR-COA-0211._x000a_A esta conclusión se arribó luego del cotejo de los soportes documentales cargados en SharePoint y las entrevistas realizadas a los funcionarios del GIT con los requerimientos particulares del procedimiento de control de inventarios frente a las etapas de planeación y ejecución, lo que implica la falta de aplicación del mencionado procedimiento."/>
    <s v="Inadecuada aplicación de las normas y procedimientos._x000a__x000a_Falencias en el seguimiento, monitoreo y control por parte de la primera y segunda línea de defensa relacionadas con el proceso auditado._x000a__x000a_Deficiencias en la aplicación de los controles de la matriz de riesgos de zona franca."/>
    <s v="A1 Realizar capacitación  a los GIT ZF en el procedimiento PR-COA-0211 V3 “Control de inventarios en zona franca” y recordar que deben asignar funcionarios del grupo de Zonas Francas que realicen cruces y verificación de información y diligenciar los formatos del procedimiento, así como dejar trazabilidad para control de la gestión y ajuste a inventarios"/>
    <s v="Realizar capacitación semestral a los Grupos Internos de Trabajo de Zona Franca de las Direcciones seccionales sobre la aplicación del procedimiento PR-COA-0211 V3 “Control de inventarios en zona franca”_x000a__x000a__x000a__x000a__x000a__x000a__x000a_"/>
    <s v="Lista de asistencia _x000a__x000a__x000a_"/>
    <n v="2"/>
    <d v="2025-10-01T00:00:00"/>
    <d v="2026-09-30T00:00:00"/>
    <n v="52"/>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s v="A2 Diseñar e implementar una herramienta que permita  mantener el registro y seguimiento de actividades de planeación y ejecución de las actividades de verificación de movimiento de mercancías en zona franca, conforme al procedimiento PR-COA-0211 V3 como mecanismo de mejora continua y control interno."/>
    <s v="Definir y desarrollar la herramienta de control para el  registro y seguimiento de actividades de planeación y ejecución de las actividades de verificación de movimiento de mercancías en zona franca, de acuerdo con las características propias de la Dirección Seccional."/>
    <s v="Documento con diseño y características  de la herramienta_x000a_"/>
    <n v="1"/>
    <d v="2025-10-01T00:00:00"/>
    <d v="2025-11-30T00:00:00"/>
    <n v="8.5714285714285712"/>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m/>
    <s v="Implementar la herramienta de control para el monitoreo de salidas y reingresos de mercancías, asegurando que se utilice adecuadamente por todos los responsables del GIT Zona Franca."/>
    <s v="Informe de implementación"/>
    <n v="1"/>
    <d v="2025-12-01T00:00:00"/>
    <d v="2026-01-31T00:00:00"/>
    <n v="8.7142857142857135"/>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s v="Auditoría a la Operación en Zona Franca _x000a__x000a_H10_x000a__x000a_AZF-2025-005"/>
    <s v="AZF-2025-005"/>
    <s v="Hallazgo No. 10. Zonas Francas sin controles operacionales y de inventarios. (DSA de Bogotá Aeropuerto El Dorado, Cartagena y Barranquilla)_x000a__x000a_Al analizar las cifras del año 2024 y los meses de enero y febrero de 2025, relacionadas con las acciones de control sobre las operaciones de ingreso y salida de mercancías en las zonas francas, así como el control de inventarios realizado por las direcciones seccionales auditadas, se evidenció que los GIT Zona Franca concentran sus actividades en el 42 % de las zonas francas bajo su jurisdicción. En contraste, en el 58% restante no se identificaron actuaciones dirigidas a los usuarios operadores y usuarios calificados, lo que representa ausencia de cobertura de las funciones de vigilancia y control asignadas a los GIT para estas zonas francas._x000a__x000a__x000a__x000a__x000a__x000a__x000a__x000a__x000a__x000a__x000a__x000a__x000a__x000a__x000a__x000a__x000a_ _x000a__x000a__x000a__x000a__x000a__x000a__x000a__x000a__x000a__x000a__x000a__x000a__x000a__x000a__x000a__x000a__x000a__x000a__x000a__x000a__x000a__x000a__x000a__x000a__x000a__x000a__x000a__x000a__x000a__x000a__x000a_"/>
    <s v="Inadecuada aplicación de las normas y procedimientos_x000a__x000a_Falencias en el seguimiento, monitoreo y control por parte de la primera y segunda línea de defensa del proceso auditado_x000a__x000a_Deficiencias en la aplicación de los controles de la matriz de riesgos de zona franca."/>
    <s v="A1 Generar cronograma mensual  para visita a zonas francas en cada Seccional, indicando criterios como distancia, movimiento de operaciones, funcionarios en GIT ZF, con el fin de que no quede ninguna sin vigilancia y dejar constancia de las acciones a realizar en cada una en cuanto a Controles de inventarios, así como entradas y salidas de mercancías."/>
    <s v="Realizar cronograma mensual de visitas a zonas francas, priorizando aquellas que no hayan sido objeto de acciones de control por parte de la DIAN._x000a__x000a__x000a_"/>
    <s v="Cronograma de visitas a zonas francas"/>
    <n v="6"/>
    <d v="2025-10-01T00:00:00"/>
    <d v="2026-03-31T00:00:00"/>
    <n v="25.857142857142858"/>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m/>
    <s v="Socializar cronograma de visitas a zonas francas con los funcionarios asignados, dando las instrucciones para su ejecución"/>
    <s v="Acta de reunión de socialización"/>
    <n v="6"/>
    <d v="2025-10-01T00:00:00"/>
    <d v="2026-03-31T00:00:00"/>
    <n v="25.857142857142858"/>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m/>
    <s v="Realizar seguimientos trimestrales al cumplimiento del cronograma de visitas mediante un informe de resultados"/>
    <s v="Informe de seguimiento"/>
    <n v="2"/>
    <d v="2025-11-01T00:00:00"/>
    <d v="2026-04-30T00:00:00"/>
    <n v="25.714285714285715"/>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s v="Auditoría a la Operación en Zona Franca _x000a__x000a_H11_x000a__x000a_AZF-2025-005"/>
    <s v="AZF-2025-005"/>
    <s v="Hallazgo No. 11. Deficiencias en la organización de unidades documentales, gestión de espacios físicos para la custodia de los archivos y transferencias documentales (DSA de Cartagena)_x000a__x000a_En la Zona Franca Permanente Industrial de Bienes y Servicios de Cartagena (Manga) y la Zona Franca Industrial de Bienes y Servicios La Candelaria, en cuyas instalaciones se encuentran espacios dispuestos por el usuario operador para la DIAN, se evidenció la existencia de unidades documentales (actas de hechos) almacenadas en cajas sin tapa, deformadas, desorganizadas o en el suelo, con riesgo de que sufran daños o pérdidas._x000a__x000a_Así mismo, de acuerdo con la información recibida el 22/05/2025 en desarrollo de la visita, la última transferencia documental de archivo de gestión fue en abril de 2025 y correspondió a las actas de hechos del año 2019, encontrándose inoportunidad en el término de remisión al archivo central."/>
    <s v="Deficiencias en la aplicación de técnicas de archivo._x000a__x000a_Deficiencias en los lineamientos de gestión documental, tablas de retención documental._x000a__x000a_Falencias en el registro y control de los documentos."/>
    <s v="A1 Revisar para mejorar las técnicas de archivo, asegurando su correcta ejecución y alineación con las necesidades operativas, para optimizar la gestión documental en las zonas francas."/>
    <s v="Revisar anualmente las tablas de retención documental para garantizar su cumplimiento con las normativas vigentes."/>
    <s v="Informe de Tablas de retención documental revisadas"/>
    <n v="1"/>
    <d v="2025-10-01T00:00:00"/>
    <d v="2025-12-30T00:00:00"/>
    <n v="12.857142857142858"/>
    <n v="0"/>
    <s v="DGA_x000a_Dirección de Gestión de Aduanas _x000a_Subdirección de Operación Aduanera _x000a__x000a_Dirección Seccional de Aduanas Cartagena _x000a_División de la Operación Aduanera_x000a_GIT Zona Franca"/>
    <n v="0"/>
    <x v="1"/>
  </r>
  <r>
    <x v="0"/>
    <x v="2"/>
    <m/>
    <m/>
    <m/>
    <m/>
    <m/>
    <s v="Organizar y remitir mensualmente las cajas faltantes al archivo central, según lo indicado en las tablas de retención documental."/>
    <s v="Informe de cajas de archivo enviadas al archivo central"/>
    <n v="6"/>
    <d v="2025-10-01T00:00:00"/>
    <d v="2026-03-31T00:00:00"/>
    <n v="25.857142857142858"/>
    <n v="0"/>
    <s v="DGA_x000a_Dirección de Gestión de Aduanas _x000a_Subdirección de Operación Aduanera _x000a__x000a_Dirección Seccional de Aduanas Cartagena _x000a_División de la Operación Aduanera_x000a_GIT Zona Franca"/>
    <n v="0"/>
    <x v="1"/>
  </r>
  <r>
    <x v="0"/>
    <x v="2"/>
    <m/>
    <m/>
    <m/>
    <m/>
    <m/>
    <s v="Adecuar los espacios en las zonas francas para el correcto almacenamiento de los archivos físicos, garantizando su accesibilidad y conservación."/>
    <s v="Informe de espacios adecuados"/>
    <n v="6"/>
    <d v="2025-10-01T00:00:00"/>
    <d v="2025-12-30T00:00:00"/>
    <n v="12.857142857142858"/>
    <n v="0"/>
    <s v="DGA_x000a_Dirección de Gestión de Aduanas _x000a_Subdirección de Operación Aduanera _x000a__x000a_Dirección Seccional de Aduanas Cartagena _x000a_División de la Operación Aduanera_x000a_GIT Zona Franca"/>
    <n v="0"/>
    <x v="1"/>
  </r>
  <r>
    <x v="0"/>
    <x v="2"/>
    <s v="Auditoría a la Operación en Zona Franca _x000a__x000a_H12_x000a__x000a_AZF-2025-005"/>
    <s v="APF 2025-004"/>
    <s v="Hallazgo No. 12. Inconsistencia, falta de uniformidad y seguridad en el registro de datos en las herramientas de control. (DSA de Bogotá Aeropuerto El Dorado, de Barranquilla y de Cartagena)_x000a__x000a_Verificada la información y documentación remitida por los GIT Zona Franca de las DSA de Bogotá Aeropuerto El Dorado y Barranquilla, así como de las actividades del ejercicio auditor, se observaron deficiencias en el diligenciamiento, manejo y seguridad de la información de las hojas de cálculo de control con que cuentan estos GIT que afectan su gestión, así:_x000a__x000a_a) DSA de Bogotá Aeropuerto El Dorado_x000a__x000a_1. De una muestra seleccionada de 40 solicitudes remitidas para análisis fisicoquímico y clasificación arancelaria dentro del periodo auditado, se observó que en la hoja de cálculo “consolidado muestras ZF 2024-2025-Feb”, obra el registro de 10 solicitudes que contaban con respuesta de la Subdirección de Laboratorio Aduanero y ninguna con respuesta de la Subdirección Técnica Aduanera._x000a__x000a_Al realizarse el cruce de los datos, del mencionado archivo Excel con las respuestas allegadas por la Subdirección de Laboratorio Aduanero y la Subdirección Técnica Aduanera a las solicitudes Nos. 38 y 40 respectivamente, se observó la desactualización del archivo de control, pues, 12 de las mismas ya cuentan con la correspondiente respuesta de las dos Subdirecciones, por lo que se observa la falta de rigurosidad, completitud y actualización de la información en el archivo, lo que dificulta las acciones de control o seguimiento sobre subpartidas declaradas por los usuarios aduaneros._x000a__x000a_2. En la hoja de cálculo “14 y 15 salidas temporales_ versión def” el GIT Zona Franca lleva el control de las salidas temporales al TAN de mercancías o bienes de capital autorizadas por los usuarios operadores de las zonas francas para recibir reparación o mantenimiento, o procesamientos parciales. En este archivo se observan en total 349 autorizaciones de las cuales 159 salieron para recibir procesamientos parciales y 190 para reparaciones o mantenimientos._x000a_El equipo auditor observó la falta de completitud e integridad de la información, pues hay: celdas sin diligenciar; falta de uniformidad en formato de fechas; incoherencias entre la fecha de aprobación de salida y la fecha de reingreso e inconsistencias entre la fecha máxima de ingreso registrada y el mes de reingreso diligenciado. Estos aspectos denotan la falta de confiabilidad y calidad de la información, que no le permiten al GIT Zona Franca adelantar un adecuado control y seguimiento de las mercancías y bienes de capital que salen temporalmente al TAN._x000a__x000a_b) DSA de Barranquilla_x000a__x000a_En el documento “10. Formato asignación perfilamientos” entregado en respuesta a la solicitud No. 31, se evidencian 2.539 registros de actuaciones de control adelantadas por el GIT Zona Franca en el periodo auditado; en el archivo se observaron celdas sin diligenciar en las columnas denominadas ingreso/salida; No. Auto; No. Acta; fecha acta; código de operación, entre otras, lo que refleja una herramienta de control incompleta que no garantiza la confiabilidad y calidad de la información y que por tanto no permite realizar un adecuado control y seguimiento de las actuaciones adelantadas._x000a__x000a_c) DSA de Bogotá Aeropuerto El Dorado, Barranquilla y Cartagena_x000a__x000a_En el formato FT-COA-2647 “Registro, Seguimiento y Control de Ingresos y Salida de Mercancías de la Zona Franca” y las hojas de cálculo utilizadas por los GIT Zona Franca, se evidencian debilidades en los controles del procedimiento pues se utilizan formatos en Excel para el registro y gestión de información, lo que incrementa la exposición a riesgos de seguridad digital por no garantizar mecanismos adecuados de trazabilidad, validación y control de accesos."/>
    <s v="Falencias en el seguimiento, monitoreo y control por parte de la primera y segunda línea de defensa relacionadas con el proceso auditado._x000a__x000a_Deficiencias en la aplicación de los controles de la matriz de riesgos de zona franca."/>
    <s v="A1  Realizar 4 mesas de trabajo para revisar los  formatos asociados a los procedimientos PR-COA-0209, PR-COA-0208 y PR-COA-0211, con el propósito de verificar las razones por las que no es posible llevar un control efectivo y unificado y documentar su actualización de ser necesario, de manera que se ajusten a las realidades operativas  de los GIT Zona Franca y se utilicen de manera unificada. _x000a__x000a_."/>
    <s v="Desarrollar cuatro mesas de trabajo con las DSA - GIT Zona Franca para revisar la aplicación y efectividad de los formatos de los procedimientos PR-COA-0209, PR-COA-0208 y PR-COA-0211, con miras a unificar criterios, fortalecer procesos y actualizar la documentación según las necesidades identificadas."/>
    <s v="Actas de mesas de trabajo"/>
    <n v="4"/>
    <d v="2025-10-01T00:00:00"/>
    <d v="2026-12-30T00:00:00"/>
    <n v="65"/>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s v="A2 Estandarizar y ajustar los formatos de los procedimientos  PR-COA-0209, PR-COA-0208 y PR-COA-0211 utilizados por los Grupos de Trabajo de Zona Franca de las seccionales, con el fin de garantizar un control operativo eficiente, unificado y libre de errores, evitando discrepancias en la información y fortaleciendo la gestión en las zonas francas_x000a_"/>
    <s v="Ajustar los formatos de los procedimientos  PR-COA-0209, PR-COA-0208 y PR-COA-0211 con base en las actas de las mesas de trabajo de revisión de los mismos."/>
    <s v="Correo a la Subdirección de Procesos solicitando el ajuste de los formatos"/>
    <n v="1"/>
    <d v="2026-09-01T00:00:00"/>
    <d v="2027-01-31T00:00:00"/>
    <n v="21.714285714285715"/>
    <n v="0"/>
    <s v="DGA_x000a_Dirección de Gestión de Aduanas _x000a_Subdirección de Operación Aduanera _x000a__x000a_DGEA_x000a_Dirección de Gestión Estratégica y de Análitica_x000a_Subdirección de Procesos"/>
    <n v="0"/>
    <x v="1"/>
  </r>
  <r>
    <x v="0"/>
    <x v="2"/>
    <m/>
    <m/>
    <m/>
    <m/>
    <s v="A3 Asignar un grupo de tres funcionarios para la verificación mensual de la información diligenciada en las hojas de cálculo utilizadas para el control de la operaciones de la Zona Franca, entre tanto se cuenta con un SIE unificado"/>
    <s v="Designar y capacitar trimestralmente a un grupo específico de tres funcionarios responsables de verificar la información registrada en las hojas de cálculo utilizadas para el control de las operaciones de la Zona Franca, mientras se implementa un SIE unificado."/>
    <s v="Capacitaciones trimestrales"/>
    <n v="2"/>
    <d v="2025-10-01T00:00:00"/>
    <d v="2026-04-30T00:00:00"/>
    <n v="30.142857142857142"/>
    <n v="0"/>
    <s v="DGA_x000a_Dirección de Gestión de Aduanas _x000a_Subdirección de Operación Aduanera_x000a__x000a_DSA de Bogotá Aeropuerto El Dorado_x000a_Dirección Seccional de Aduanas Cartagena _x000a_Dirección Seccional de Aduanas Barranquilla_x000a__x000a_Divisiones de Operación Aduanera_x000a_Grupos Internos de Trabajo Zona Franca"/>
    <n v="0"/>
    <x v="1"/>
  </r>
  <r>
    <x v="0"/>
    <x v="2"/>
    <m/>
    <m/>
    <m/>
    <m/>
    <m/>
    <s v="Generar un reporte mensual de inconsistencias, con el fin de apoyar el mejoramiento continuo del proceso y garantizar la actualización oportuna y correcta de la información."/>
    <s v="Reportes"/>
    <n v="6"/>
    <d v="2025-10-01T00:00:00"/>
    <d v="2026-04-30T00:00:00"/>
    <n v="30.142857142857142"/>
    <n v="0"/>
    <m/>
    <n v="0"/>
    <x v="1"/>
  </r>
  <r>
    <x v="0"/>
    <x v="2"/>
    <s v="Auditoría a la Operación en Zona Franca _x000a__x000a_H13_x000a__x000a_AZF-2025-005"/>
    <s v="APF 2025-004"/>
    <s v="Hallazgo No. 13. Deficiencia en el monitoreo y control de la primera línea de defensa respecto de las operaciones realizadas por los GIT Zona Franca de las DSA de Bogotá Aeropuerto El Dorado, Cartagena y Barranquilla. (Subdirección de Operación Aduanera)_x000a__x000a__x000a_En desarrollo de la auditoría y analizada de forma integral la información allegada por las diferentes Direcciones Seccionales de Aduanas auditadas, se observó un deficiente monitoreo y control por parte de la Subdirección de Operación Aduanera que afectan la gestión de las dependencias responsables, a saber:_x000a__x000a_• El 58% de las zonas francas de la Jurisdicción de las DSA de Bogotá Aeropuerto El Dorado, Cartagena y Barranquilla no fueron objeto de ningún tipo de control por parte de los GIT encargados de ejecutar dicha función._x000a__x000a_• No se evidenció la aplicación del procedimiento PR-COA-0209 V3 “Selección del tipo de control a realizar en la operatividad de las zonas francas” en las tres (3) DSA auditadas y respecto del PR-COA-0211 “Control de Inventarios en Zona Franca” en las DSA de Bogotá Aeropuerto El Dorado y Cartagena._x000a__x000a_• Falta de estandarización en el registro de la información en los diferentes formatos dispuestos para la ejecución de los controles operacionales y de inventarios por parte de las tres (3) DSA auditadas._x000a__x000a_• No existe claridad sobre la competencia para realizar el seguimiento y control a las finalizaciones de los tránsitos aduaneros (Aduana de salida o Aduana de llegada) en el caso de la DSA de Bogotá Aeropuerto El Dorado, ni para la toma de muestras de mercancías para análisis fisicoquímico y clasificación arancelaria, en la DSA de Cartagena."/>
    <s v="Deficiente control por parte de los responsables de la primera línea de defensa en el Nivel Central frente al cumplimiento de los procedimientos._x000a__x000a_Deficiente control  aplicables a la trazabilidad._x000a__x000a_Deficiente control aplicables en monitoreo, registro y términos de las operaciones de los ingresos y salidas de mercancías desde y hacia zona franca."/>
    <s v="H13. A1 SOA_x000a_Asegurar la aplicación de procedimientos (PR-COA-0209 y PR-COA-0211)"/>
    <s v="Capacitar y reentrenar semestralmente a los equipos de los GIT  de las seccionales a nivel nacional sobre los procedimientos vigentes (PR-COA-0209 y PR-COA-0211), enfatizando su aplicación obligatoria."/>
    <s v="Listas de asistencia con el Material socializado"/>
    <n v="2"/>
    <d v="2025-10-01T00:00:00"/>
    <d v="2026-10-31T00:00:00"/>
    <n v="56.428571428571431"/>
    <n v="0"/>
    <s v="DGA_x000a_Dirección de Gestión de Aduanas_x000a_Subdirecciónde Operación Aduanera"/>
    <n v="0"/>
    <x v="1"/>
  </r>
  <r>
    <x v="0"/>
    <x v="2"/>
    <m/>
    <m/>
    <m/>
    <m/>
    <m/>
    <s v="Diseñar listas de chequeo estandarizadas para cada procedimiento, para facilitar la aplicación de los mismos en campo y asegurar trazabilidad de los controles."/>
    <s v="Listas de chequeo"/>
    <n v="2"/>
    <d v="2025-10-01T00:00:00"/>
    <d v="2026-04-30T00:00:00"/>
    <n v="30.142857142857142"/>
    <n v="0"/>
    <s v="DGA_x000a_Dirección de Gestión de Aduanas_x000a_Subdirecciónde Operación Aduanera"/>
    <n v="0"/>
    <x v="1"/>
  </r>
  <r>
    <x v="0"/>
    <x v="2"/>
    <m/>
    <m/>
    <m/>
    <m/>
    <s v="H13. A2 Realizar revisiones periódicas de cumplimiento"/>
    <s v="Solicitar reportes trimestrales de hallazgos e inconsistencias detectadas en los controles realizados por los GIT Zona Franca de las Direcciones Seccionales."/>
    <s v="Reportes"/>
    <n v="6"/>
    <d v="2025-10-01T00:00:00"/>
    <d v="2026-04-30T00:00:00"/>
    <n v="30.142857142857142"/>
    <n v="0"/>
    <s v="DGA_x000a_Dirección de Gestión de Aduanas_x000a_Subdirecciónde Operación Aduanera"/>
    <n v="0"/>
    <x v="1"/>
  </r>
  <r>
    <x v="0"/>
    <x v="2"/>
    <m/>
    <m/>
    <m/>
    <m/>
    <s v="H13. A3 Realizar una mesa de trabajo con el personal de Zonas Francas a nivel nacional con el fin de analizar los formatos utilizados por éstas y elaborar propuesta estandarizada"/>
    <s v="Unificar los formatos de control operativo e inventarios en un único modelo validado por la SOA."/>
    <s v="Correo a la Subdirección de procesos, solicitando el apoyo para la unificación de los Formatos"/>
    <n v="1"/>
    <d v="2026-09-01T00:00:00"/>
    <d v="2027-01-31T00:00:00"/>
    <n v="21.714285714285715"/>
    <n v="0"/>
    <s v="DGA_x000a_Dirección de Gestión de Aduanas _x000a_Subdirección de Operación Aduanera _x000a__x000a_DGEA_x000a_Dirección de Gestión Estratégica y de Análitica_x000a_Subdirección de Procesos"/>
    <n v="0"/>
    <x v="1"/>
  </r>
  <r>
    <x v="2"/>
    <x v="2"/>
    <s v="Cumplimiento de Obligaciones Formales de Usuarios  Aduaneros AOF2015005_x000a__x000a_H5_x000a__x000a_Periodo 01/01/2014 a_x000a_31/07/2015  "/>
    <s v="AOF2015005"/>
    <s v="Deficiencias en los sistemas de información para apoyar la gestión de la habilitación, reconocimiento, autorización y control de usuarios._x000a__x000a_En la auditoría realizada a la verificación del estado de los sistemas de información que soportan los procedimientos de verificación y control de los usuarios aduaneros se observó lo siguiente:_x000a_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_x000a_2. El control para el vencimiento de las pólizas que se estableció en la carpeta pública &quot;POLIZA&quot; de la SGRA esta actualizado solo hasta el 10 de junio de 2015. sin embargo, existe al carpeta &quot;usuario aduanero&quot; con la relación de usuarios vigentes y su respectiva información de las pólizas. Para lo cual se debe unificar la fuente de información de pólizas._x000a_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_x000a_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_x000a_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_x000a__x000a_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_x000a__x000a_Las situaciones descritas incumplen con lo establecido en los principios del código de buen gobierno de la DIAN, en su numeral 3.5 “políticas de control y manejo de la información y la comunicación”."/>
    <s v="1)No se ha dado prioridad para el desarrollo de los sistemas informáticos electrónicos que soporten los procedimientos._x000a__x000a_2)Desactualización de la información contenida en las carpetas públicas de la SGRA que son consultadas permanentemente por las Direcciones Seccionales."/>
    <s v="Definir Estrategia de Digitalización del Proyecto._x000a__x000a_NOTA: Reformulación elaborada por cambios normativos de acuerdo a  Decreto 1165 de Junio de 2019 que reemplaza-deroga el Decreto 390 de 2016 y este SIE &quot;RAHC&quot; estaba dentro del Proyecto 390."/>
    <s v="Estrategia de digitalizacion"/>
    <s v="Documento de Estrategia"/>
    <n v="1"/>
    <d v="2023-11-01T00:00:00"/>
    <d v="2024-07-31T00:00:00"/>
    <n v="39"/>
    <n v="1"/>
    <s v="DGIT_x000a_NC - Subproceso Innovación y Tecnología_x000a_Dirección de Gestión de Innovación y Tecnología_x000a_Subdirección de Innovación y Proyectos_x000a__x000a_ACTUALIZADO_x000a_30112021"/>
    <n v="1"/>
    <x v="0"/>
  </r>
  <r>
    <x v="2"/>
    <x v="2"/>
    <m/>
    <m/>
    <m/>
    <m/>
    <s v="Desarrollar o adquirir la solución tecnológica del Proyecto._x000a_NOTA: Reformulación elaborada por cambios normativos de acuerdo a  Decreto 1165 de Junio de 2019 que reemplaza-deroga el Decreto 390 de 2016 y este SIE &quot;RAHC&quot; estaba dentro del Proyecto 390."/>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REFORMULADO_x000a_30112021_x000a_20052022"/>
    <n v="1"/>
    <x v="0"/>
  </r>
  <r>
    <x v="2"/>
    <x v="2"/>
    <m/>
    <m/>
    <m/>
    <m/>
    <s v="Iniciar el proyecto con la definición de  los requerimientos funcionales"/>
    <s v="Definir los requerimientos funcionales "/>
    <s v="Documento de requerimientos funcionales V1"/>
    <n v="1"/>
    <d v="2024-02-01T00:00:00"/>
    <d v="2025-03-31T00:00:00"/>
    <n v="60.571428571428569"/>
    <n v="0"/>
    <s v="DGIT_x000a_NC – Subproceso Operación Aduanera_x000a_Dirección de Gestión de Aduanas_x000a_Subdirección de Registro y Control Aduanero"/>
    <n v="0"/>
    <x v="1"/>
  </r>
  <r>
    <x v="2"/>
    <x v="2"/>
    <m/>
    <m/>
    <m/>
    <m/>
    <s v="Validar requerimientos funcionales"/>
    <s v="Validar requerimientos funcionales"/>
    <s v="Documento de requerimientos funcionales aprobado  V1"/>
    <n v="1"/>
    <d v="2024-02-01T00:00:00"/>
    <d v="2025-03-31T00:00:00"/>
    <n v="60.571428571428569"/>
    <n v="0"/>
    <s v="DGIT_x000a_NC - Subproceso Innovación y Tecnología_x000a_Dirección de Gestión de Innovación y Tecnología_x000a_Subdirección de Innovación y Proyectos_x000a_Subdirección de Soluciones y Desarrollo"/>
    <n v="0"/>
    <x v="1"/>
  </r>
  <r>
    <x v="2"/>
    <x v="2"/>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1"/>
  </r>
  <r>
    <x v="2"/>
    <x v="2"/>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Operación Aduanera_x000a_Dirección de Gestión de Aduanas_x000a_Subdirección de Registro y Control Aduanero"/>
    <n v="0"/>
    <x v="1"/>
  </r>
  <r>
    <x v="2"/>
    <x v="2"/>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1"/>
  </r>
  <r>
    <x v="2"/>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Registro y Control Aduanero"/>
    <n v="0"/>
    <x v="1"/>
  </r>
  <r>
    <x v="2"/>
    <x v="2"/>
    <m/>
    <m/>
    <m/>
    <m/>
    <s v="Iniciar el desarrollo de la solución tecnológica."/>
    <s v="Desarrollo de la solución"/>
    <s v="Informes de seguimiento"/>
    <n v="12"/>
    <d v="2025-06-01T00:00:00"/>
    <d v="2027-09-30T00:00:00"/>
    <n v="121.57142857142857"/>
    <n v="0"/>
    <s v="DGIT_x000a_NC - Subproceso Innovación y Tecnología_x000a_Dirección de Gestión de Innovación y Tecnología_x000a_Subdirección de Innovación y Proyectos_x000a_Subdirección de Soluciones y Desarrollo_x000a__x000a_REFORMULADO_x000a_30112021_x000a_20052022"/>
    <n v="0"/>
    <x v="1"/>
  </r>
  <r>
    <x v="2"/>
    <x v="2"/>
    <m/>
    <m/>
    <m/>
    <m/>
    <s v="Iniciar la implementación de la solución tecnológica"/>
    <s v="Pruebas y evaluación funcional"/>
    <s v=" (01) Un  formato de Aceptación de Pruebas funcionales y salida a producción - FT-IIT-1851."/>
    <n v="1"/>
    <d v="2025-06-01T00:00:00"/>
    <d v="2027-09-30T00:00:00"/>
    <n v="121.57142857142857"/>
    <n v="0"/>
    <s v="DGIT_x000a_NC – Subproceso Operación Aduanera_x000a_Dirección de Gestión de Aduanas_x000a_Subdirección de Registro y Control Aduanero"/>
    <n v="0"/>
    <x v="1"/>
  </r>
  <r>
    <x v="2"/>
    <x v="2"/>
    <m/>
    <m/>
    <m/>
    <m/>
    <s v="Poner en  producción la solución tecnológica"/>
    <s v="Definir la puesta en producción de la solución tecnológica "/>
    <s v="Puesta en producción de la solución tecnológica:_x000a_a. (01) Un formato información de versión             FT-IIT-2180_x000a_b. (01) Un Acta de comité de gestión de Cambios de Tecnología del correspondiente software instalado y en producción"/>
    <n v="2"/>
    <d v="2025-06-01T00:00:00"/>
    <d v="2027-09-30T00:00:00"/>
    <n v="121.57142857142857"/>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Registro y Control Aduanero_x000a__x000a_REFORMULADO_x000a_30112021_x000a_20052022"/>
    <n v="0"/>
    <x v="1"/>
  </r>
  <r>
    <x v="2"/>
    <x v="2"/>
    <s v="Auditoría a la efectividad de la seguridad y privacidad de la información ASI2018-08_x000a__x000a_H2_x000a__x000a_Período_x000a_01/07/2016 al 31/08/2018"/>
    <s v="ASI 2018008"/>
    <s v="Falta de gobernabilidad sobre los aplicativos no corporativos de la entidad._x000a__x000a_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_x000a__x000a_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_x000a__x000a_b) Las bases de datos no presentan bitácora de las transacciones que se realizan a través del aplicativo o directamente a la base de datos, que permita realizar control y análisis sobre los cambios efectuados a los mismos._x000a__x000a_c) Las bases de datos sobre las cuales se soportan estos aplicativos, no presentan la robustez , ni seguridad que se requiere para almacenar los datos críticos, tales como Acces, MySQL, Dbase y FoxBase._x000a__x000a_Con esta situación, se incumplen los numerales A.8 “Gestión de Activos”, A.9 “Control de Acceso”, A.12.4 “Registro y seguimiento” y A.12.6.1 “Gestión de vulnerabilidades técnicas&quot;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_x000a__x000a__x000a__x000a_"/>
    <s v="Lo anterior, se presenta por el no reconocimiento de los aplicativos no corporativos bajo la administración de la SGTIT y la falta de política o lineamiento sobre el uso y administración de estos."/>
    <s v="Realizar informes de seguimiento trimestral del cumplimiento a los memorandos 0203 de 2020 y 0213 de 2021. "/>
    <s v="Realizar informes de seguimiento al cumplimiento de los lineamientos de los memorandos 0203 de 2020 y 0213 de 2021."/>
    <s v="Informes de seguimiento trimestrales"/>
    <n v="13"/>
    <d v="2022-10-01T00:00:00"/>
    <d v="2025-12-31T00:00:00"/>
    <n v="169.57142857142858"/>
    <n v="3"/>
    <s v="DGIT_x000a_NC - Subproceso Seguridad de la Información_x000a_Oficina de Seguridad de la Información_x000a__x000a_REFORMULADO_x000a_22072020_x000a_20102022_x000a_ACTUALIZADO_x000a_30112021"/>
    <n v="0.23076923076923078"/>
    <x v="1"/>
  </r>
  <r>
    <x v="2"/>
    <x v="2"/>
    <m/>
    <m/>
    <m/>
    <m/>
    <s v="Crear repositorios de evidencias por Dirección de Gestión y/o Dirección Seccional del cumplimento de los lineamientos de los memorandos 0203 de 2020 y 0213 de 2021."/>
    <s v="Repositorios de evidencias de las 17 áreas identificadas, se realizaran 34 reuniones divididas en dos fases o momentos,  en el Inventario de Aplicativos No Corporativos que hacen uso de estas herramientas."/>
    <s v="34 Repositorios de evidencias con todo tipo de documentación referente al tema, por ejemplo: actas de asistencias a reunión virtual o presencial, correos electrónicos y formatos de la entidad."/>
    <n v="34"/>
    <d v="2022-10-01T00:00:00"/>
    <d v="2025-12-31T00:00:00"/>
    <n v="169.57142857142858"/>
    <n v="19.72"/>
    <s v="DGIT_x000a_NC - Subproceso Innovación y Tecnología_x000a_Dirección de Gestión de Innovación y Tecnología_x000a__x000a_REFORMULADO_x000a_24102022"/>
    <n v="0.57999999999999996"/>
    <x v="1"/>
  </r>
  <r>
    <x v="2"/>
    <x v="2"/>
    <s v="Auditoría a la Gestión de Cartera 2024-001_x000a__x000a_H7_x000a__x000a_Periodo 01/01/2023 al 30/03/2024"/>
    <s v="AGC2024-001"/>
    <s v="Hallazgo No. 7 Manejador de bases de datos (DBMS) sin soporte del proveedor y falta de completitud en el diccionario de datos_x000a__x000a_Verificada las funcionalidades, características y documentación de los Sistemas de Información de Planeación y Administración de Cartera – SIPAC, Obligación Financiera y aplicativo OBLIGA y los controles que han sido implementados, se evidenció:_x0009__x0009__x0009__x0009__x0009__x0009__x0009__x0009__x0009__x0009__x0009__x0009__x0009__x0009__x0009__x0009__x0009__x0009__x0009__x0009__x000a_a. El manejador de la base de datos del Sistema SIPAC y Obligación Financiera opera en una versión antigua y sin soporte del proveedor, en cuanto al &quot;Soporte Premier&quot; y &quot;Soporte Extendido&quot;, que impide que se reciban nuevas actualizaciones, correcciones, alertas de seguridad y parches críticos. Dirección de Gestión de Innovación y Tecnología._x0009__x0009__x0009__x0009__x0009__x0009__x0009__x0009__x000a_b. El diccionario de la base de datos contiene la descripción de los paquetes, sin embargo, no se describe cada tabla y falta completitud en algunos campos. Dirección de Gestión de Innovación y Tecnología._x000a__x000a_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_x000a_"/>
    <s v="Falta de renovaciones tecnológicas y actualización de la meta data en el diccionario de las bases de datos"/>
    <s v="Iniciar el proyecto con la definición de  los requerimientos funcionales"/>
    <s v="Definir los requerimientos funcionales"/>
    <s v="Documento de requerimientos funcionales V1 "/>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1"/>
  </r>
  <r>
    <x v="2"/>
    <x v="2"/>
    <m/>
    <m/>
    <m/>
    <m/>
    <s v="Definir los requerimientos no funcionales "/>
    <s v="Definir los requerimientos no funcionales "/>
    <s v="Documento de requerimientos no funcionales V1"/>
    <n v="1"/>
    <d v="2024-02-01T00:00:00"/>
    <d v="2025-03-31T00:00:00"/>
    <n v="60.571428571428569"/>
    <n v="0"/>
    <s v="DGIT_x000a_NC- Subproceso Innovación y Tecnología_x000a_Dirección de Gestión de Innovación y Tecnología_x000a__x000a__x000a__x000a_"/>
    <n v="0"/>
    <x v="1"/>
  </r>
  <r>
    <x v="2"/>
    <x v="2"/>
    <m/>
    <m/>
    <m/>
    <m/>
    <s v="Iniciar el proceso de contratación "/>
    <s v="Validar o aceptar el proceso de contratación"/>
    <s v="Documento de validación o aceptación del proceso de contratación"/>
    <n v="1"/>
    <d v="2023-11-01T00:00:00"/>
    <d v="2025-03-31T00:00:00"/>
    <n v="73.714285714285708"/>
    <n v="0"/>
    <s v="DGIT_x000a_NC- Subproceso Innovación y Tecnología_x000a_Dirección de Gestión de Innovación y Tecnología_x000a__x000a__x000a__x000a_"/>
    <n v="0"/>
    <x v="1"/>
  </r>
  <r>
    <x v="2"/>
    <x v="2"/>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1"/>
  </r>
  <r>
    <x v="2"/>
    <x v="2"/>
    <m/>
    <m/>
    <m/>
    <m/>
    <s v="Definir un plan de trabajo de desarrollo de la solución tecnológica "/>
    <s v="Definir un plan de trabajo de desarrollo de la solución tecnológica "/>
    <s v="Plan de trabajo V1"/>
    <n v="1"/>
    <d v="2023-11-01T00:00:00"/>
    <d v="2025-03-31T00:00:00"/>
    <n v="73.714285714285708"/>
    <n v="0"/>
    <s v="DGIT_x000a_NC- Subproceso Innovación y Tecnología_x000a_Dirección de Gestión de Innovación y Tecnología_x000a_ _x000a_"/>
    <n v="0"/>
    <x v="1"/>
  </r>
  <r>
    <x v="2"/>
    <x v="2"/>
    <m/>
    <m/>
    <m/>
    <m/>
    <s v="Aprobar o validar el plan de trabajo de la implementación de la solución tecnológica "/>
    <s v="Aprobar o validar el plan de trabajo de la implementación de la solución tecnológica "/>
    <s v="Plan de trabajo aprobado  V1"/>
    <n v="1"/>
    <d v="2023-11-02T00:00:00"/>
    <d v="2025-05-31T00:00:00"/>
    <n v="82.285714285714292"/>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1"/>
  </r>
  <r>
    <x v="2"/>
    <x v="2"/>
    <m/>
    <m/>
    <m/>
    <m/>
    <s v="Iniciar el desarrollo de la solución tecnológica."/>
    <s v="Desarrollo de la solución"/>
    <s v="Informes de seguimiento"/>
    <n v="7"/>
    <d v="2026-01-02T00:00:00"/>
    <d v="2027-09-30T00:00:00"/>
    <n v="90.857142857142861"/>
    <n v="0"/>
    <s v="DGIT_x000a_NC- Subproceso Innovación y Tecnología_x000a_Dirección de Gestión de Innovación y Tecnología_x000a_ _x000a_"/>
    <n v="0"/>
    <x v="1"/>
  </r>
  <r>
    <x v="2"/>
    <x v="2"/>
    <m/>
    <m/>
    <m/>
    <m/>
    <s v="Iniciar la implementación de la solución tecnológica"/>
    <s v="Pruebas y evaluación funcional"/>
    <s v=" (01) Un  formato de Aceptación de Pruebas funcionales y salida a producción - FT-IIT-1851."/>
    <n v="1"/>
    <d v="2026-01-02T00:00:00"/>
    <d v="2027-09-30T00:00:00"/>
    <n v="90.857142857142861"/>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1"/>
  </r>
  <r>
    <x v="2"/>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1"/>
  </r>
  <r>
    <x v="2"/>
    <x v="2"/>
    <m/>
    <m/>
    <m/>
    <m/>
    <s v="Actualizar el diccionario de datos en el repositorio central de Enterprise Architect"/>
    <s v="Habilitar el repositorio y usuario de acceso para los ingenieros que van a realizar la actualización. Revisar el estado actual  y actualizar  la información de cada una de las tablas que hacen parte del sistema de SIPAC en el repositorio central de Enterprise Architec"/>
    <s v="Diccionario de datos actualizado"/>
    <n v="1"/>
    <d v="2024-08-01T00:00:00"/>
    <d v="2026-06-30T00:00:00"/>
    <n v="99.714285714285708"/>
    <n v="0.217"/>
    <s v="DGIT_x000a_NC- Subproceso Innovación y Tecnología_x000a_Dirección de Gestión de Innovación y Tecnología_x000a__x000a__x000a__x000a_"/>
    <n v="0.217"/>
    <x v="1"/>
  </r>
  <r>
    <x v="2"/>
    <x v="2"/>
    <s v="Auditoría a la Gestión de Accesos _x000a__x000a_H1_x000a__x000a_AGA 2025-002"/>
    <s v="AGA 2025-002"/>
    <s v="Hallazgo 1. Coherencia entre el Anexo &quot;Roles de las soluciones tecnológicas según procedimientos y procesos&quot; y los reportes &quot;Roles Activos Usuarios DIAN”._x000a__x000a_Verificada la relación entre el anexo &quot;Roles de las soluciones tecnológicas según procedimientos y procesos V4_R011&quot; y los reportes &quot;Roles Activos Usuarios DIAN&quot;, con corte a febrero y marzo de la vigencia 2025 se evidenció:_x000a__x000a_a. 117 códigos de rol en el reporte de &quot;Roles activos usuarios DIAN&quot; plataforma MUISCA, 424 códigos de rol en el reporte de la plataforma SIAT, 82 en el Sistema SIGLO XXI, uno (1) en SIFARO y cuatro (4) en el Sistema KACTUS, asignados a usuarios internos, que no se encuentran relacionados en el Anexo “Roles de las soluciones tecnológicas según procedimientos y procesos_V4_R011&quot;, en consecuencia no es posible determinar, a través de esta herramienta, la solución tecnológica a la que pertenecen ni la funcionalidad que ejecutan. _x000a__x000a_b. Falta de completitud en los reportes de &quot;Roles activos usuarios DIAN&quot; debido a que no se observa la relación de asignaciones de roles a usuarios en las soluciones tecnológicas: &quot;Bitácora SYGA&quot;, &quot;Administración de contratos&quot;, &quot;Formulación Análisis de operaciones&quot;, &quot;Control EAR&quot;, &quot;DEVYCOM&quot; y &quot;Anotaciones fiscales&quot;, de la muestra de soluciones tecnológicas seleccionadas y establecidas en el &quot;Anexo Roles (…)&quot;._x000a__x000a_c. Reportes de &quot;Roles activos usuarios DIAN&quot; de las plataformas MUISCA y algunos de SIAT que no relacionan la solución tecnológica a la que pertenece cada uno de los roles, lo que dificulta la identificación._x000a__x000a_d. Falta de estandarización entre los roles establecidos en el &quot;Anexo Roles (…)&quot; y los reportes &quot;Roles activos usuarios DIAN&quot;, encontrándose diferencias en la nomenclatura utilizada entre los instrumentos, como por ejemplo: en anexo de roles figura el rol &quot;(Básico 1279 - Concreto 1280)&quot;, mientras que en el reporte &quot; Roles activos usuarios DIAN &quot; figura &quot;1279&quot;, lo que dificulta el cruce de información; y la nomenclatura utilizada en los campos, como por ejemplo, en &quot;Dirección Seccional&quot;, para unas registra el nombre completo, en otros abreviado o solamente de la ciudad._x000a_(...)"/>
    <s v="- Falta de articulación entre la DGIT y los procesos responsables para la gestión de roles en el nivel central;_x000a__x000a_- Carencia de herramientas automatizadas; deficiencias en el seguimiento y control de los roles asignados; _x000a__x000a_- Desactualización del &quot;Anexo Roles (…)”; _x000a__x000a_- Falta de completitud de la información de los roles en el reporte “Roles Activos Usuarios DIAN” y estandarización en la nomenclatura de campos."/>
    <s v="Actualizar el Anexo de roles de las soluciones tecnologicas conforme a los literales a y b  de acuerdo con lo informado por las direcciones de gestión "/>
    <s v="Realizar solicitud a todas las áreas para la identificación, actualización y depuración del Anexo de roles de las soluciones tecnológicas ._x000a__x000a_Recibir las solicitdes de las direcciones de gestión y actualizar el anexo de roles de las soluciones tecnologicas._x000a__x000a_Requerir la actualización del anexo de roles para el Sistema Informático Electrónico SYGA Importaciones y Bitácora Syga a la Subdirección de Operación Aduanera, correspondiente al literal a y b"/>
    <s v="Anexo roles actualizado "/>
    <n v="1"/>
    <d v="2025-08-12T00:00:00"/>
    <d v="2026-02-28T00:00:00"/>
    <n v="28.571428571428573"/>
    <n v="0"/>
    <s v="DGIT_x000a_Dirección de Gestión de Innovación y Tecnología _x000a_Subdirección de Soluciones y Desarrollo_x000a_Coordinación de Soporte Técnico al Usuario  _x000a__x000a_Dirección de Gestión de Aduanas_x000a_Subdirección de Operación Aduanera_x000a_Subdirección de Registro y Control Aduanero_x000a_Coordinación de Secretaría y Servicio al Usuario Aduanero _x000a_"/>
    <n v="0"/>
    <x v="1"/>
  </r>
  <r>
    <x v="2"/>
    <x v="2"/>
    <m/>
    <m/>
    <m/>
    <m/>
    <s v="Realizar  mesas de trabajo para identificar las inconsistencias presentadas en el reporte de &quot;Roles activos usuarios DIAN&quot; "/>
    <s v="Realizar un cruce del Anexo de roles de las soluciones tecnologicas con el reporte de &quot;roles activos usuarios DIAN&quot;_x000a_Validar inconsisencias encontradas con los responsables de los roles _x000a_Actualizar los campos e información requerida con las inconsistencias encontradas "/>
    <s v="Informe de resultados "/>
    <n v="1"/>
    <d v="2025-10-01T00:00:00"/>
    <d v="2026-06-30T00:00:00"/>
    <n v="38.857142857142854"/>
    <n v="0"/>
    <s v="DGIT_x000a_Dirección de Gestión de Innovación y Tecnología _x000a_Subdirección de Soluciones y Desarrollo_x000a_Coordinación de Soporte Técnico al Usuario  _x000a__x000a_Dirección de Gestión de Aduanas_x000a_Subdirección de Operación Aduanera"/>
    <n v="0"/>
    <x v="1"/>
  </r>
  <r>
    <x v="2"/>
    <x v="2"/>
    <s v="Auditoría a la Gestión de Accesos _x000a__x000a_H2_x000a__x000a_AGA 2025-002"/>
    <s v="AGA 2025-002"/>
    <s v="Hallazgo 2. Deficiencias en la gestión de roles informáticos en las soluciones tecnológicas institucionales._x000a__x000a_a.  En el reporte &quot;Roles activos usuarios DIAN&quot;, con corte a 07 de marzo de 2025, en plataforma MUISCA se evidenciaron 14 exfuncionarios con roles activos, ubicados en: Dirección de Gestión de Impuestos (DGI), Dirección de Gestión de Aduanas (DGA), Dirección de Gestión Operativa de Grandes Contribuyentes (DOGC); ;  Dirección Seccional de Impuestos (DSI) Bogotá; Direcciones Seccionales de Aduanas (DSA):  Bogotá, Barranquilla, Cali;  Direcciones Seccionales de Impuestos y Aduanas (DSIA): Ibagué, Manizales, Villavicencio. (Ver Anexo: &quot;EX_roles_activos_MUISCA&quot; de Direcciones de Gestión, Operativa y Direcciones Seccionales)._x000a__x000a_b. En el reporte &quot;Roles activos usuarios DIAN&quot;, con corte a 07 de marzo de 2025, en la plataforma MUISCA se evidenciaron 19 usuarios, no encontrados en planta, clasificados como funcionarios, ubicados en: DGI, DGIT, OTROS-DGIT, DOGC, DSIA Ipiales, DSIA Sincelejo._x000a__x000a_c. En el reporte &quot;Roles activos usuarios DIAN&quot;, con corte a 01 de marzo de 2025, en la plataforma SIAT, se evidenciaron un total de 74 usuarios no encontrados en planta de personal, ubicados en: DGC, DGI, POLFA, OTROS-DGIT, DOGC; DSA: Barranquilla, Cartagena, Medellín; DSI: Barranquilla, Bogotá, Cali, Cartagena, Medellín; DSIA: Bucaramanga, Ipiales, Pasto, Pereira, Riohacha, Santa Marta, Tunja, Urabá, Valledupar. Algunos casos corresponden a funcionarios de entes de control externo (CGR), según respuesta a situaciones encontradas._x000a__x000a_d. En el reporte &quot;Roles activos usuarios DIAN&quot;, con corte a 28 de febrero de 2025, en la solución tecnológica SIFARO se evidenciaron 228 usuarios, no encontrados en la planta activa de personal, ubicados en las siguientes dependencias: DGF, DOGC; DSA:  Aeropuerto El Dorado, Medellín, Bogotá, Cali, Cartagena, Barranquilla, Cúcuta; DSI: Medellín, Bogotá, Barranquilla; DSIA: Buenaventura, Manizales,  Santa Marta, San Andrés, Yopal, Pasto, Ipiales, Bucaramanga, Armenia, Palmira, Montería, Maicao, Valledupar, Villavicencio, Tumaco, Pereira; Dirección Seccional Delegada de Impuestos y Aduanas (DSDIA) Leticia; Pamplona._x000a__x000a_e. Falta de reportes que evidencien los roles asignados a terceros relacionados con la entidad, a los que se asignan roles en soluciones tecnológicas; tales como contratistas, proveedores, personal provisto por proveedores en el marco de contratos u órdenes de compra, auditores de entes de control, pasantes, judicantes, usuarios ad honorem, funcionarios de la POLFA, que prestan servicio a la entidad sin vínculo laboral con la DIAN; no obstante, se evidenciaron casos de contratistas y personal de entes de control externo relacionados en los reportes de &quot;Roles activos usuarios DIAN&quot; clasificados como funcionarios, sin que se observe un criterio que indique esta situación._x000a__x000a_f. Falta de claridad sobre cómo proceder con la inactivación de dos (2) roles en el sistema SIAT denominados “CONNECT” y “ROLCON”, compartidos y necesarios para el uso de las soluciones tecnológicas que pertenecen a esta plataforma; sin embargo, por sí solos no están asociados a una determinada solución tecnológica ni funcionalidad._x000a__x000a_g. Roles en la plataforma SIAT que han sido desactivados mediante solicitud y nuevamente figuran activos en posteriores reportes de &quot;Roles activos usuarios DIAN&quot;, generando reprocesos y riesgos de uso de estos._x000a_(...)_x000a__x000a_"/>
    <s v="- Fallas en la sincronización entre el Sistema KACTUS y la plataforma MUISCA; _x000a__x000a_- Falta de integración entre el Sistema KACTUS y las plataformas SIAT, Siglo XXI, SIFARO; _x000a__x000a_- Desactualización del Anexo de  Roles (…); _x000a__x000a_- Ausencia de campos en los reportes “Roles Activos usuarios DIAN” que permitan identificar el tipo del usuario (funcionario DIAN, funcionario de ente de control externo, nombre del ente de control externo, contratista, pasante, judicante, ad honorem); _x000a__x000a_- Falta de aplicación del lineamiento 5.1.18 Derechos de Acceso literal c) del MN-IIT-0072 V5."/>
    <s v="Revisar e incluir campos adicionales en el anexo de roles _x000a_ "/>
    <s v="_x000a_Realizar la validación en la consulta qe permite generar el listado de roles para definir los campos que se pueden incluir,  se tomará como insumo principal el listado que genera Kactus _x000a_"/>
    <s v="Anexo de roles con los campos incluidos "/>
    <n v="1"/>
    <d v="2025-09-01T00:00:00"/>
    <d v="2025-10-31T00:00:00"/>
    <n v="8.5714285714285712"/>
    <n v="0"/>
    <s v="DGIT_x000a_Dirección de Gestión de Innovación y Tecnología_x000a_Subdirección de Procesamiento de Datos _x000a_Subdirección de Gestión del Empleo Público"/>
    <n v="0"/>
    <x v="1"/>
  </r>
  <r>
    <x v="2"/>
    <x v="2"/>
    <m/>
    <m/>
    <m/>
    <m/>
    <s v="Elaborar reporte de ausentismos"/>
    <s v="Diseñar reporte en kactus para identificar funcionarios con ausentismos de 15 o mas dias."/>
    <s v="Generar reporte de ausentismos para anexo de roles"/>
    <n v="1"/>
    <d v="2025-09-01T00:00:00"/>
    <d v="2025-10-31T00:00:00"/>
    <n v="8.5714285714285712"/>
    <n v="0"/>
    <s v="DGIT_x000a_Dirección de Gestión de Innovación y Tecnología_x000a__x000a_Dirección de Gestión Corporativa_x000a_Subdirección de Gestión del Empleo Público "/>
    <n v="0"/>
    <x v="1"/>
  </r>
  <r>
    <x v="2"/>
    <x v="2"/>
    <m/>
    <m/>
    <m/>
    <m/>
    <m/>
    <s v="Llevar a cabo una mesa de trabajo con los responsables, con el fin de identificar campos necesarios de las bases de datos de kactus de la planta personal."/>
    <s v="Acta de mesa de trabajo"/>
    <n v="1"/>
    <d v="2025-11-01T00:00:00"/>
    <d v="2025-12-31T00:00:00"/>
    <n v="8.5714285714285712"/>
    <n v="0"/>
    <s v="DGIT_x000a_Dirección de Gestión de Innovación y Tecnología_x000a__x000a_Dirección de Gestión Corporativa_x000a_Subdirección de Gestión del Empleo Público "/>
    <n v="0"/>
    <x v="1"/>
  </r>
  <r>
    <x v="2"/>
    <x v="2"/>
    <m/>
    <m/>
    <m/>
    <m/>
    <m/>
    <s v=" -Generar un reporte estandarizado desde el sistema KACTUS que integre la situación administrativa actualizada de todos los funcionarios, contratistas, pasantes, entes de control y demás usuarios no funcionarios. "/>
    <s v="Reporte"/>
    <n v="1"/>
    <d v="2025-11-01T00:00:00"/>
    <d v="2025-12-31T00:00:00"/>
    <n v="8.5714285714285712"/>
    <n v="0"/>
    <s v="DGIT_x000a_Dirección de Gestión de Innovación y Tecnología_x000a__x000a_Dirección de Gestión Corporativa_x000a_Subdirección de Gestión del Empleo Público "/>
    <n v="0"/>
    <x v="1"/>
  </r>
  <r>
    <x v="2"/>
    <x v="2"/>
    <m/>
    <m/>
    <m/>
    <m/>
    <m/>
    <s v="Para las demas plataformas_x000a__x000a_Socializar y capacitar a los responsables de usuarios en cada área sobre las funciones de kactus y el uso del reporte unificado de roles."/>
    <s v="Listas de asistencia"/>
    <n v="1"/>
    <d v="2026-01-01T00:00:00"/>
    <d v="2026-02-28T00:00:00"/>
    <n v="8.2857142857142865"/>
    <n v="0"/>
    <s v="DGIT_x000a_Dirección de Gestión de Innovación y Tecnología_x000a__x000a_Dirección de Gestión Corporativa_x000a_Subdirección de Gestión del Empleo Público "/>
    <n v="0"/>
    <x v="1"/>
  </r>
  <r>
    <x v="2"/>
    <x v="2"/>
    <m/>
    <m/>
    <m/>
    <m/>
    <s v="Mesa de trabajo con el responsable de  MUISCA para definir requerimientos de mejora y acompamiento en el desarrollo e implementación._x000a__x000a_"/>
    <s v="_x000a_Para la plataforma MUISCA, realizar una mesa técnica específica con el responsable del control de acceso del sistema, con el fin de:_x000a_-Diagnosticar las fallas de sincronización con KACTUS._x000a_-Entregar a la SGEP un requerimiento formal de mejora que incluya las necesidades propias de MUISCA_x000a__x000a_"/>
    <s v="Informe"/>
    <n v="1"/>
    <d v="2025-10-01T00:00:00"/>
    <d v="2026-04-30T00:00:00"/>
    <n v="30.142857142857142"/>
    <n v="0"/>
    <s v="DGIT_x000a_Dirección de Gestión de Innovación y Tecnología_x000a_Subdirección de Innovación y Proyectos _x000a__x000a_Dirección de Gestión Corporativa_x000a_Subdirección de Gestión del Empleo Público "/>
    <n v="0"/>
    <x v="1"/>
  </r>
  <r>
    <x v="2"/>
    <x v="2"/>
    <m/>
    <m/>
    <m/>
    <m/>
    <s v="Realizar un diagnóstico que permita  identificar la viabilidad para implementar la interfaz entre SIAT y Kactus "/>
    <s v="Diagnóstico técnico y analisis de viabilidad_x000a_"/>
    <s v="Informe técnico"/>
    <n v="1"/>
    <d v="2025-10-01T00:00:00"/>
    <d v="2025-12-31T00:00:00"/>
    <n v="13"/>
    <n v="0"/>
    <s v="DGIT_x000a_Dirección de Gestión de Innovación y Tecnología_x000a_Subdirección de Innovación y Proyectos _x000a__x000a_"/>
    <n v="0"/>
    <x v="1"/>
  </r>
  <r>
    <x v="2"/>
    <x v="2"/>
    <m/>
    <m/>
    <m/>
    <m/>
    <s v="Definir responsables de gestión de usuarios por cada solución tecnológica (MUISCA, SIAT, SIFARO, SIGLO XXI, etc.) y realizar verificaciones periódicas para inactivar roles de usuarios no vigentes, incluyendo exfuncionarios, contratistas y entes de control"/>
    <s v=" -Definir y asignar responsables de gestión de usuarios por cada solución tecnológica (MUISCA, SIAT, SIFARO, SIGLO XXI, DYNAMIC 365, Digiturno, entre otros), quienes deberán consultar el reporte unificado de manera periódica  y realizar la inactivación o ajuste de roles de usuarios no vigentes."/>
    <s v="Informe"/>
    <n v="1"/>
    <d v="2025-10-01T00:00:00"/>
    <d v="2026-04-30T00:00:00"/>
    <n v="30.142857142857142"/>
    <n v="0"/>
    <s v="DGIT_x000a_Dirección de Gestión de Innovación y Tecnología_x000a__x000a_Dirección de Gestión Corporativa_x000a_Subdirección de Gestión del Empleo Público "/>
    <n v="0"/>
    <x v="1"/>
  </r>
  <r>
    <x v="2"/>
    <x v="2"/>
    <m/>
    <m/>
    <m/>
    <m/>
    <s v="Garantizar que los usuarios que figuran en los listados de autorizados sean efectivamente funcionarios activos que, para el desempeño de sus funciones, requieran accesos a las plataformas SIAT Y MUISCA                                                                                                                                              "/>
    <s v=" 1. Revisión trimestral  por parte de cada Subdirección Operativa y Despacho del reporte &quot;Roles activos usuarios DIAN&quot;, con el fin de verificar que todos los servidores relacionados se encuentren activos.                                           _x000a_2. Registro de caso en el Púnto único de soluciones tecnológicas (PST) solictando la cancelación de roles de aquellos funcionarios que presenten novedades administrativas (retiros, traslados, reubicaciones)."/>
    <s v="Informe  de Revision trimestral realizada   &quot;Roles activos usuarios DIAN&quot;  "/>
    <n v="2"/>
    <d v="2025-09-01T00:00:00"/>
    <d v="2026-03-30T00:00:00"/>
    <n v="30"/>
    <n v="0"/>
    <s v="DGIT_x000a_Dirección de Gestión de Innovación y Tecnología_x000a__x000a_Dirección Operativa de Grandes Contribuyentes_x000a__x000a_"/>
    <n v="0"/>
    <x v="1"/>
  </r>
  <r>
    <x v="2"/>
    <x v="2"/>
    <m/>
    <m/>
    <m/>
    <m/>
    <s v="Actualizar el Anexo de roles de las soluciones tecnologicas de acuerdo con lo informado por las direcciones de gestión "/>
    <s v="Realizar solicitud a todas las áreas para la actualización y depuración del Anexo de roles de las soluciones tecnológicas ._x000a__x000a_Recibir las solicitdes de las direcciones de gestión y actualizar el anexo de roles de las soluciones tecnologicas._x000a__x000a_Verificar el número de usuarios asignados a la POLFA frente a los usuarios activos requeridos, de acuerdo con el personal actualmente vinculado a esta Dirección."/>
    <s v="Anexo roles actualizado "/>
    <n v="1"/>
    <d v="2025-08-12T00:00:00"/>
    <d v="2026-02-28T00:00:00"/>
    <n v="28.571428571428573"/>
    <n v="0"/>
    <s v="DGIT_x000a_Dirección de Gestión de Innovación y Tecnología      _x000a_Subdirección de Soluciones y Desarrollo _x000a__x000a_Oficina de Seguridad de la Información _x000a_                                                                _x000a_Dirección de Gestión de Policía Fiscal y Aduanera"/>
    <n v="0"/>
    <x v="1"/>
  </r>
  <r>
    <x v="2"/>
    <x v="2"/>
    <m/>
    <m/>
    <m/>
    <m/>
    <s v="Realizar una revisión de los roles activos para los funcionarios de la Coordinación de Cobranzas y del Despacho de la Subdirección de Cobranzas y Control Extensivo, ITRC y Contraloría General de la República en los aplicativos de cobro (SIPAC, OBLIGA, SISCOBRA ADUANERO), validando su pertinencia y gestionando la inactivación de los roles que no se requieran para el desarrollo de las funciones y/o que no realizan ninguna acción de control al proceso de Administración de Cartera. "/>
    <s v="Realizar una revisión de los roles activos para los funcionarios de la Coordinación de Cobranzas y del Despacho de la Subdirección de Cobranzas y Control Extensivo, validando su pertinencia y gestionando la inactivación de los roles que no se requieran para el desarrollo de las funciones. "/>
    <s v="Informe de los roles reportados, los roles que permanecerán activos y los roles en los que se solicitó inactivación."/>
    <n v="1"/>
    <d v="2025-09-01T00:00:00"/>
    <d v="2025-11-30T00:00:00"/>
    <n v="12.857142857142858"/>
    <n v="0"/>
    <s v="DGIT_x000a_Dirección de Gestión de Impuestos_x000a_Subdirección de Cobranzas y Control Extensivo_x000a_Coordinación de Cobranzas"/>
    <n v="0"/>
    <x v="1"/>
  </r>
  <r>
    <x v="2"/>
    <x v="2"/>
    <m/>
    <m/>
    <m/>
    <m/>
    <s v="Efectuar seguimiento, por medio del indicador denomidado &quot;Seguimiento de roles asignados&quot; Código 5111, a las áreas que utilizan aplicativos asociados al subproceso de recaudo a nivel nacional, de los roles asignados a sus funcionarios, con el fin de asegurar que no existan roles activos asignados a servidores  que ya no se encuentran en el área o a funcionarios de entes de control que ya finalizaron su gestión."/>
    <s v="La Subdirección de Recaudo comunicará a las áreas que utilizan aplicativos asociados al subproceso de recaudo a nivel nacional, que deben realizar seguimiento al indicador conforme con las variables definidas y en el evento de que resulten inconsistencias, las áreas deben relizar las acciones de gestión y control indicadas en el procedimiento, con el fin de que sean actualizados teniendo en cuenta los funcionarios activos al área o terceros que por ser funcionarios de entes de control cuentan con rol activo con ocasión a una auditoría en curso._x000a_Reportar en el SIE de planeación la información del indicador de acuerdo con la periodicidad definida en el sistema"/>
    <s v="Informe "/>
    <n v="1"/>
    <d v="2025-09-01T00:00:00"/>
    <d v="2026-08-30T00:00:00"/>
    <n v="51.857142857142854"/>
    <n v="0"/>
    <s v="DGIT_x000a_Dirección de Gestión de Innovación y Tecnología_x000a__x000a_Dirección de Gestión de Impuestos_x000a_Subdirección de Recaudo._x000a_"/>
    <n v="0"/>
    <x v="1"/>
  </r>
  <r>
    <x v="2"/>
    <x v="2"/>
    <s v="Auditoría a la Gestión de Accesos _x000a__x000a_H3_x000a__x000a_AGA 2025-002"/>
    <s v="AGA 2025-002"/>
    <s v="Hallazgo 3. Deficiencias en la depuración de roles en sistemas corporativos que no figuran en los reportes &quot;Roles Activos Usuarios DIAN&quot;_x000a__x000a_Revisada una muestra de soluciones tecnológicas cuyos roles no figuran en los reportes de &quot;Roles Activos Usuarios DIAN&quot;, se seleccionó la solución tecnológica &quot;Bitácora SYGA&quot; con corte 15/03/2025, remitidos por la Subdirección de Control y Registro Aduanero; identificando (12) usuarios con roles que no fueron encontrados activos en la planta de personal de la entidad, según reportes de los cortes suministrados por la SGEP, distribuidos de la siguiente manera: DGA, DOGC, DSA Medellín y DSI Bogotá ."/>
    <s v="- Falta de inclusión de los roles asignados en Bitácora SYGA en los reportes &quot;Roles Activos Usuarios DIAN&quot;; _x000a__x000a_- Deficiencias en el proceso de revisión y depuración de roles y perfiles; _x000a__x000a_- Falta de herramientas de control y supervisión en la asignación de los roles."/>
    <s v="Garantizar que los usuarios relacionados en el reporte &quot;Roles activos usuarios DIAN&quot;  sean efectivamente funcionarios activos que para el desempeño de sus funciones, requieran accesos a las plataformas SYGA  _x000a__x000a_"/>
    <s v="Revisión trimestral por parte de cada Subdirección Operativa "/>
    <s v="Informe  de Revision trimestral "/>
    <n v="2"/>
    <d v="2025-09-01T00:00:00"/>
    <d v="2026-03-30T00:00:00"/>
    <n v="30"/>
    <n v="0"/>
    <s v="DGIT_x000a_Dirección de Gestión de Innovación y Tecnología_x000a__x000a_Dirección Operativa de Grandes Contribuyentes_x000a_"/>
    <n v="0"/>
    <x v="1"/>
  </r>
  <r>
    <x v="2"/>
    <x v="2"/>
    <m/>
    <m/>
    <m/>
    <m/>
    <s v="Realizar  mesas de trabajo para identificar las inconsistencias presentadas en el reporte de &quot;Roles activos usuarios DIAN&quot; "/>
    <s v="Realizar un cruce del Anexo de roles de las soluciones tecnologicas con el reporte de &quot;roles activos usuarios DIAN&quot;_x000a_Validar inconsisencias encontradas con los responsables de los roles _x000a_Actualizar los campos e información requerida con las inconsistencias encontradas "/>
    <s v="Informe de resultados "/>
    <n v="1"/>
    <d v="2025-10-01T00:00:00"/>
    <d v="2026-06-30T00:00:00"/>
    <n v="38.857142857142854"/>
    <n v="0"/>
    <s v="DGIT_x000a_Dirección de Gestión de Innovación y Tecnología _x000a_Subdirección de Soluciones y Desarrollo_x000a_Coordinación de Soporte Técnico al Usuario  _x000a_Subdirección de Procesamiento de Datos "/>
    <n v="0"/>
    <x v="1"/>
  </r>
  <r>
    <x v="2"/>
    <x v="2"/>
    <s v="Auditoría a la Gestión de Accesos _x000a__x000a_H4_x000a__x000a_AGA 2025-002"/>
    <s v="AGA 2025-002"/>
    <s v="Hallazgo 4. Deficiencias en la gestión de aplicativos no corporativos._x000a__x000a_Responsables: Dirección de Gestión de Innovación y Tecnología, Oficina de Seguridad de la Información._x000a_Corresponsables: Direcciones de Gestión, Operativa y Direcciones Seccionales._x000a__x000a_Se evidenciaron aplicativos no corporativos que, según Memorando No. 000203 del 13 de noviembre de 2020 de la Oficina de Seguridad de Información de la DIAN, se definen como: &quot;Las herramientas de soporte no corporativas corresponden a todos aquellos desarrollos generados (por ejemplo, en Visual Basic, Access o cualquier otra herramienta informática) sin asesoría o participación por parte de la Subdirección de Gestión de Tecnología de Información y Telecomunicaciones - SGTIT y que actualmente se encuentran operativas en forma paralela a los sistemas de información administrados por la SGTIT ”, con las siguientes situaciones: _x000a__x000a_a. Aplicativos que se ejecutan en sistemas operativos antiguos: versiones de Windows Server 2000, 2003 y Windows 7 e implementados en versiones de Access 2000 y 2010, no soportadas por el fabricante, lo que impide que se reciban nuevas actualizaciones, correcciones, alertas de seguridad y parches críticos._x000a__x000a_b. Un aplicativo no corporativo que opera en un servicio en “nube Render”, con plan “free Hobby”, el cual no se encuentra en la infraestructura de la entidad. (DSI Cali)._x000a__x000a_c. Un aplicativo no corporativo denominado &quot;Conhora&quot; utilizado para el registro y control de horario de los funcionarios; no obstante, las direcciones seccionales auditadas manifiestan la necesidad del uso de este, debido a que el Sistema KACTUS no contempla funcionalidades como generación de reportes de liquidación de horas extras y trabajo suplementario; sin embargo, el sistema operativo y motor de base de datos de éste, no cuenta con soporte del fabricante, lo que expone a la entidad a riesgos de seguridad.  (DSI Bogotá, DSA Bogotá - Aeropuerto El Dorado)._x000a__x000a_d. Aplicativos reportados como no corporativos que no fueron encontrados como activos de información en el Sistema GRC. (DGA, DGC, DGJ, DOGC, DSA: Bogotá - Aeropuerto El Dorado, Cúcuta; DSI: Bogotá, Medellín, Cali; DSIA: Bucaramanga, Villavicencio, Buenaventura)._x000a__x000a_e. Se identificó un aplicativo Web no corporativo para manejo de “Actas manuales”, que contiene información sensible relacionada con el resultado de las inspecciones de importación de mercancías, que opera en un equipo de cómputo de la Seccional y la construcción, mantenimiento y soporte es prestado por una persona sin vínculo contractual con la entidad ni firma de acuerdos de confidencialidad, según información suministrada en visita realizada durante la auditoría; adicionalmente, no cuenta con documentación ni tampoco ha sido clasificado como activo de información en el Sistema GRC. (DSIA Buenaventura)."/>
    <s v="- Uso de tecnologías obsoletas y sin soporte por parte de los fabricantes; _x000a__x000a_- Soluciones tecnológicas que no cubren las necesidades de la operación del negocio."/>
    <s v="Actualizar  y publicar los activos de información "/>
    <s v="1. actualización de activos- listado de activos de información actualizado._x000a_2. Publicación de activos de información en el portal de transparencia actualizado_x000a_3. Publicación del indice de información clasificada y reservada actualizado"/>
    <s v="Un listado de activos de información actualizado _x000a_Un pantallazo de la publicacion de los activos de información actualizado en el portal de transparencia_x000a_Un pantallazo de la publicación del índice de información clasificada y reservada actualizado "/>
    <n v="3"/>
    <d v="2025-09-01T00:00:00"/>
    <d v="2026-06-30T00:00:00"/>
    <n v="43.142857142857146"/>
    <n v="0"/>
    <s v="DGIT_x000a_Oficina de Seguridad de la Información_x000a__x000a_Direcciones de Gestión_x000a__x000a_Direcciones Seccionales_x000a_"/>
    <n v="0"/>
    <x v="1"/>
  </r>
  <r>
    <x v="2"/>
    <x v="2"/>
    <m/>
    <m/>
    <m/>
    <m/>
    <s v="Realizar monitoreo mensual al software instalado no autorizado en las seccionales, a través de la herramienta con la cuenta la Coordinación de Soporte al Usuario para tal fin.  "/>
    <s v="Monitoreo de los equipos de los equipos de computo en la seccionales.  Generación de reporte, seguimiento mensual con el líder informático de las seccionales para reportar las inconsistencia encontradas y subsanarlas.  "/>
    <s v="Acta de reunión"/>
    <n v="9"/>
    <d v="2025-10-01T00:00:00"/>
    <d v="2026-06-30T00:00:00"/>
    <n v="38.857142857142854"/>
    <n v="0"/>
    <s v="DGIT_x000a_Dirección de Gestión de Innovación y Tecnología _x000a_Subdirección de Innovación y Proyectos_x000a_Subdirección de Soluciones y Desarrollo_x000a_Coordinación de Soporte Técnico al Usuario "/>
    <n v="0"/>
    <x v="1"/>
  </r>
  <r>
    <x v="2"/>
    <x v="2"/>
    <s v="Auditoría a la Gestión de Accesos _x000a__x000a_H8_x000a__x000a_AGA 2025-002"/>
    <s v="AGA 2025-002"/>
    <s v="Hallazgo 8. Cuentas activas sin uso, vinculadas a funcionarios con situaciones administrativas o retirados de la Entidad o terceros con relación terminada. _x000a_ _x000a_a. Resultado del análisis del reporte remitido por la DGIT con corte al 15/03/2025, se identificaron cuentas de usuario activas en el Directorio Activo pertenecientes a funcionarios que, según el reporte de situación administrativa se encuentran retirados o suspendidos temporalmente; adicionalmente, se evidencian cuentas de usuario activas perfiladas como pasantes, judicantes o asignados a entidades externas como: POLFA, CGR, ITRC entre otros. También, se observan cuentas del Directorio Activo que no registran cambios de contraseña, encontrándose las siguientes situaciones: _x000a_ _x000a_•_x0009_Cuentas activas (431) en el Directorio Activo asociadas a funcionarios con situación administrativa superior a 15 días hábiles, sin que se les haya deshabilitado el acceso correspondiente. _x000a_•_x0009_Cuentas activas (167) de judicantes sin inicio de sesión, desde 2024 o antes. _x000a_•_x0009_Cuentas activas asignadas a terceros: POLFA (50), ITRC (19) y CGR (19) con actividad nula desde diciembre de 2024 hacia atrás. _x000a_•_x0009_Cuentas activas asignadas a pasantes (311) que no han registrado inicio de sesión desde diciembre 2024 hacia atrás, incluyendo 15 sin ningún registro de uso._x000a_•_x0009_La cuenta del usuario &quot;dcastiblancos&quot; creada el 17/12/2024, no ha realizado cambio de contraseña ni registra autenticación hasta la fecha del informe, lo cual puede implicar que no se le aplican las políticas vigentes de cambio de contraseña o no se utiliza la cuenta, que según datos suministrados por la DGIT figura en: “DSI Bogota_DIV Cobranzas”._x000a_(...)"/>
    <s v="- Falta de control y monitoreo en la inactivación de las cuentas de Directorio Activo, una vez se presentan situaciones administrativas o se finaliza el vínculo con la entidad o terminada la relación con terceros."/>
    <s v="Actualizar el Anexo de roles de las soluciones tecnologicas de acuerdo con lo informado por las direcciones de gestión "/>
    <s v="Realizar solicitud a todas las áreas para la actualización y depuración del Anexo de roles de las soluciones tecnológicas ._x000a__x000a_Recibir las solicitdes de las direcciones de gestión y actualizar el anexo de roles de las soluciones tecnologicas._x000a__x000a_Verificar el número de usuarios asignados a la POLFA frente a los usuarios activos requeridos, de acuerdo con el personal actualmente vinculado a esta Dirección."/>
    <s v="Anexo roles actualizado "/>
    <n v="1"/>
    <d v="2025-08-12T00:00:00"/>
    <d v="2026-02-28T00:00:00"/>
    <n v="28.571428571428573"/>
    <n v="0"/>
    <s v="DGIT_x000a_Dirección de Gestión de Innovación y Tecnología _x000a_Subdirección de Soluciones y Desarrollo _x000a__x000a_Oficina de Seguridad de la Información _x000a_                                                                     _x000a_Dirección de Gestión de Policía Fiscal y Aduanera"/>
    <n v="0"/>
    <x v="1"/>
  </r>
  <r>
    <x v="2"/>
    <x v="2"/>
    <m/>
    <m/>
    <m/>
    <m/>
    <s v="Creación de un reporte unificado de situación administrativa de funcionarios activos en planta a partir del sistema KACTUS"/>
    <s v="- Generar un reporte estandarizado desde el sistema KACTUS que integre la situación administrativa actualizada de todos los funcionarios, contratistas, pasantes, entes de control y demás usuarios no funcionarios. _x000a__x000a_-Llevar a cabo una mesa de trabajo con los responsables, con el fin de identificar campos necesarios de las bases de datos de Kactus de la planta personal."/>
    <s v="Reporte"/>
    <n v="1"/>
    <d v="2025-10-01T00:00:00"/>
    <d v="2026-04-30T00:00:00"/>
    <n v="30.142857142857142"/>
    <n v="0"/>
    <s v="DGIT_x000a_Dirección de Gestión de Innovación y Tecnología_x000a__x000a_Dirección de Gestión Corporativa_x000a_Subdirección de Gestión del Empleo Público "/>
    <n v="0"/>
    <x v="1"/>
  </r>
  <r>
    <x v="2"/>
    <x v="2"/>
    <m/>
    <m/>
    <m/>
    <m/>
    <s v="Realizar una mesa de trabajo para llevar a cabo la la depuración de los diferentes usuarios en el directorio activo "/>
    <s v="LLevar a cabo una mesa de trabajo para realizar depuración de usuarios en el directorio activo._x000a_La DGIT gestionará los casos  relacionados (onboarding)  con el retiro de usuarios en el Directorio Activo "/>
    <s v="Acta de mesa de trabajo_x000a_"/>
    <n v="1"/>
    <d v="2025-09-01T00:00:00"/>
    <d v="2025-12-31T00:00:00"/>
    <n v="17.285714285714285"/>
    <n v="0"/>
    <s v="DGIT_x000a_Dirección de Gestión de Innovación y Tecnología_x000a_Subdirección de Soluciones y Desarrollo_x000a_Coordinación de Soporte Técnico al Usuario _x000a_Subdirección de Infraestrucutra Tecnológica y de Operaciones _x000a__x000a_Dirección de Gestión Corporativa_x000a_Subdirección de Gestión del Empleo Público "/>
    <n v="0"/>
    <x v="1"/>
  </r>
  <r>
    <x v="2"/>
    <x v="2"/>
    <s v="Auditoría a la Gestión de Accesos _x000a__x000a_H9_x000a__x000a_AGA 2025-002"/>
    <s v="AGA 2025-002"/>
    <s v="Hallazgo 9. Deficiencias en la seguridad de los logs de las contraseñas y manejo de usuarios de prueba en producción en las bases de datos de SYGA Siglo XXI. _x000a__x000a_Verificada la información correspondiente al periodo del 01 de enero de 2024 al 15 de marzo de 2025 se observó que, de un total de 8.530 registros de funcionarios y externos (UTS) en el Sistema SYGA Siglo XXI en 5.262, la contraseña no se encuentra encriptada y 1.800 corresponden a usuarios de prueba. De los 5.262 usuarios: 1.940 se encuentran en “estado = (A) activo” y de estos, 678 no tienen la “fecha hasta&quot; vigente; así mismo, 1.198 usuarios que se encuentran en “estado = (I) inactivo” y 2.127 se encuentran en “estado = (P) primera vez”._x000a__x000a_De otra parte, en la información suministrada por la Subdirección de Operación Aduanera, se encontró que en la tabla de logs de usuarios de las bases de datos de producción del Sistema SYGA Siglo XXI, la información de la contraseña en algunos casos no está encriptada y se identificaron usuarios de prueba en producción. Estas inconsistencias se evidenciaron en 29 bases de datos, distribuidas de la siguiente manera: Arauca, Armenia, Barranquilla,  Bogotá, Bucaramanga, Buenaventura,  Cali, Cartagena, Cúcuta, Ibagué, Ipiales, Leticia, Maicao, Manizales, Medellín, Montería, Neiva, Pereira, Popayán, Puerto Asís, Puerto Carreño, Riohacha, San Andrés, Santa Marta, Tumaco, Turbo, Valledupar, Villavicencio y Yopal.  _x000a_(...)_x000a_"/>
    <s v="- Deficiencias en la seguridad del manejo de la información de los usuarios en el sistema de información SYGA Siglo XXI; _x000a__x000a_- Falta de control en la asignación de usuarios de prueba en producción; desarrollos que aseguren el cifrado de las contraseñas en todos los casos; y lineamientos para la entrega de las contraseñas que garanticen que sean conocidas sólo por el interesado."/>
    <s v="Sensibilizar en temas relacionados con Seguridad y Privacidad de información."/>
    <s v="Continuar con el plan de sensibilización por parte de la OSI a cinco seccionales a Nivel Nacional en temas relacionados con Seguridad y Privacidad de información. Fortalecer la sensibilización sobre el uso aceptable de activos de información a través de comunicaciones internas."/>
    <s v="5 Informes de Visitas  _x000a_1 campaña de sensibilización "/>
    <n v="6"/>
    <d v="2025-08-15T00:00:00"/>
    <d v="2026-01-31T00:00:00"/>
    <n v="24.142857142857142"/>
    <n v="0"/>
    <s v="DGIT_x000a_Oficina de Seguridad de la Información "/>
    <n v="0"/>
    <x v="1"/>
  </r>
  <r>
    <x v="2"/>
    <x v="2"/>
    <m/>
    <m/>
    <m/>
    <m/>
    <s v="Realizar mesas de trabajo para validar la encriptación de las credenciales en el sistema SYGA, realizar el análisis técnico respectivo y sugerir el diseño del cambio sobre la aplicación de SYGA para el registro de las credenciales."/>
    <s v="Revisión de la funcionalidad de encriptacióon de las credenciales en el sistema SYGA, con el objetvio de  sugerir ajustes en el mismo "/>
    <s v="Informe de resultados "/>
    <n v="1"/>
    <d v="2025-10-01T00:00:00"/>
    <d v="2026-03-31T00:00:00"/>
    <n v="25.857142857142858"/>
    <n v="0"/>
    <s v="DGIT_x000a__x000a_Dirección de Gestión de Innovación y Tecnología_x000a_Subdirección de Soluciones y Desarrollo_x000a_Subdirección de Infraestructura Tecnológica y de Operaciones "/>
    <n v="0"/>
    <x v="1"/>
  </r>
  <r>
    <x v="2"/>
    <x v="2"/>
    <m/>
    <m/>
    <m/>
    <m/>
    <s v="_x000a_Realizar una mesa de trabajo con el fin de revisar la viabilidad para la  eliminación de los usuarios que no tienen la contraseña cifrada"/>
    <s v="Solicitar a la Dirección de Innovación y Tecnología la lista de los usuarios que no cuentan con la contraseña encriptada._x000a__x000a_Realizar revisión de la lista de usuarios proporcionada por la DGIT y si es viable  solicitar la eliminación y posterior creación de los usuarios activos con el fin de que queden con las políticas de seguridad actualizadas, entre ellas, el cifrado de la contraseña._x000a__x000a_En la mesa de trabajo se definen actividades para la Subdirección de Resgistro y Control Aduanero "/>
    <s v="Informe de resultados "/>
    <n v="1"/>
    <d v="2025-09-01T00:00:00"/>
    <d v="2026-07-31T00:00:00"/>
    <n v="47.571428571428569"/>
    <n v="0"/>
    <s v="DGIT_x000a_Dirección de Gestión de Innovación y Tecnología_x000a_Subdirección de Soluciones y Desarrollo_x000a__x000a_Dirección de Gestión de Aduanas _x000a_Subdirección de Operación Aduanera _x000a_Subdirección de Registro y Control Aduanero "/>
    <n v="0"/>
    <x v="1"/>
  </r>
  <r>
    <x v="2"/>
    <x v="2"/>
    <s v="Auditoría a la Gestión de Accesos _x000a__x000a_H10_x000a__x000a_AGA 2025-002"/>
    <s v="AGA 2025-002"/>
    <s v="Hallazgo 10. Deficiencias en la aplicación de políticas de seguridad de información en las terminales de autogestión (Kioscos)_x000a_ _x000a_a. Se evidenciaron archivos almacenados en las carpetas de “Documentos”, “Descargas”, &quot;Escritorio&quot; y “Papelera de reciclaje” de datos sensibles pertenecientes a ciudadanos que hacen uso de las estaciones de cómputo, tales como: cédulas de ciudadanía, pasaportes, facturas electrónicas, formularios RUT, certificados y otros documentos de Cámara de Comercio en los lugares administrativos: DSA Bogotá - Aeropuerto El Dorado, DSI Barranquilla y DSIA Buenaventura._x000a_ _x000a_b. Se evidenció que la contraseña de acceso a los equipos de auto gestión Kioscos está impresa y adherida a la pared del cubículo o en la base de los monitores, incrementando la posibilidad de afectar la privacidad y seguridad de la información que reposa en estos equipos. DSA Bogotá – Aeropuerto El Dorado y DSIA Buenaventura._x000a_(...)"/>
    <s v="- Deficiencia en la aplicación de las normas, políticas o procedimientos de seguridad digital."/>
    <s v="Revisar y actualizar los lineamientos relacionados con políticas de seguridad y privacidad de información para equipos de cómputo de la entidad dispuestos para terceros."/>
    <s v="Revisión y actualización de lineamientos relacionados con políticas de seguridad y privacidad de información para equipos de cómputo de la entidad dispuestos para terceros"/>
    <s v="Manual de Políticas y lineamientos de seguridad de la información actualizado "/>
    <n v="1"/>
    <d v="2025-08-15T00:00:00"/>
    <d v="2026-01-31T00:00:00"/>
    <n v="24.142857142857142"/>
    <n v="0"/>
    <s v="DGIT_x000a_Oficina de Seguridad de la Información "/>
    <n v="0"/>
    <x v="1"/>
  </r>
  <r>
    <x v="2"/>
    <x v="2"/>
    <m/>
    <m/>
    <m/>
    <m/>
    <s v="Realizar acción de seguimiento"/>
    <s v="Realizar acción de seguimiento para monitorear  que no existan archivos de los ciudadanos almacenados en los equipos de autogestión ni contraseñas adheridas a las estaciones"/>
    <s v="Informe de los resultados"/>
    <n v="1"/>
    <d v="2026-02-01T00:00:00"/>
    <d v="2026-02-28T00:00:00"/>
    <n v="3.8571428571428572"/>
    <n v="0"/>
    <s v="DGIT_x000a_Dirección de Gestión de Innovación y Tecnología_x000a__x000a_Oficina de Seguridad de la Información_x000a__x000a_Subdirección de Servicio al Ciudadano en Asuntos Tributarios SSCAT_x000a__x000a_DSA Bogotá - Aeropuerto El Dorado_x000a_DSI Barranquilla_x000a_DSIA Buenaventura_x000a_ "/>
    <n v="0"/>
    <x v="1"/>
  </r>
  <r>
    <x v="2"/>
    <x v="2"/>
    <m/>
    <m/>
    <m/>
    <m/>
    <s v="Reunión de sensibilización con los funcionarios del grupo interno de trabajo de servicio al ciudadano.._x000a_"/>
    <s v="Realizar una reunión de sensibilización con los funcionarios del grupo interno de trabajo servicio al ciudadano, con el objeto de que conozcan en detalle la política en su alcance e importancia._x000a_"/>
    <s v="Planilla de asistencia "/>
    <n v="1"/>
    <d v="2025-09-01T00:00:00"/>
    <d v="2025-12-31T00:00:00"/>
    <n v="17.285714285714285"/>
    <n v="0"/>
    <s v="DGIT_x000a_Dirección de Gestión de Innovación y Tecnología_x000a__x000a_Oficina de Seguridad de la Información_x000a__x000a_DSA Bogotá - Aeropuerto El Dorado_x000a_DSI Barranquilla_x000a_DSIA Buenaventura_x000a_ "/>
    <n v="0"/>
    <x v="1"/>
  </r>
  <r>
    <x v="2"/>
    <x v="2"/>
    <m/>
    <m/>
    <m/>
    <m/>
    <s v="Revisión mensual del grupo de dominio de los equipos de Kiosco."/>
    <s v="Realizar, por parte de los ingenieros del Despacho, una revisión mensual que permita verificar que los equipos del Kiosco se encuentren ubicados, en el grupo correcto del directorio activo."/>
    <s v="Imagen del directorio activo "/>
    <n v="6"/>
    <d v="2025-09-01T00:00:00"/>
    <d v="2026-02-01T00:00:00"/>
    <n v="21.857142857142858"/>
    <n v="0"/>
    <s v="DGIT_x000a_Direcciones Seccionales _x000a__x000a_DSA Bogotá - Aeropuerto El Dorado_x000a_DSI Barranquilla_x000a_DSIA Buenaventura_x000a_ "/>
    <n v="0"/>
    <x v="1"/>
  </r>
  <r>
    <x v="2"/>
    <x v="2"/>
    <s v="Auditoría a la Gestión de Accesos _x000a__x000a_H11_x000a__x000a_AGA 2025-002"/>
    <s v="AGA 2025-002"/>
    <s v="Hallazgo 11. Deficiencias en la gestión de cuentas institucionales con inactividad prolongada en servicios como VPN y plataforma de correo electrónico Institucional a nivel nacional._x000a__x000a_Realizado el cruce entre el reporte de funcionarios de planta con corte a 10/03/2025 remitido por la SGEP vs. el reporte de cuentas de usuarios del Directorio Activo con corte a 06/05/2025 suministrado por la DGIT, se identificó:_x000a_ _x000a_a. Cuentas con accesos por VPN asignadas a (4) usuarios no registrados como funcionarios activos en la planta de personal y sin evidencia de ingreso._x000a_b. Cuentas con accesos por VPN asignadas a (8) usuarios con más de 180 días calendario desde su último acceso._x000a_c. Cuentas activas de correo institucional asignadas a (209) usuarios que presentan inactividad por más de 180 días calendario, distribuidas así: funcionarios (18), judicantes (164), CGR(3), ITRC(3), pasantes(3) y POLFA(18)._x000a_d. Cuentas activas de correo institucional asignadas a (251) usuarios no ubicados en planta de personal, de las cuales 38 no han sido utilizadas._x000a_e. Desactualización frente a la información registrada en el sistema KACTUS y falta de estandarización de la información en las propiedades del correo electrónico de los funcionarios activos, correspondiente al lugar administrativo y área a la que pertenece._x000a_(...)"/>
    <s v="- Falta de control, monitoreo y depuración de las cuentas de accesos por VPN y del correo institucional, con relación a cuentas inactivas._x000a__x000a_- Desactualización de la información en los buzones de correo electrónico institucional."/>
    <s v="Verificar el número de usuarios asignados a la POLFA frente a los usuarios activos requeridos, de acuerdo con el personal actualmente vinculado a esta Dirección."/>
    <s v="Convocar mesa de trabajo con la Oficina de Innovación y Tecnología, Oficina de Seguridad de la Información y Dirección de Gestión de Policía Fiscal y Aduanera."/>
    <s v="Informe"/>
    <n v="1"/>
    <d v="2025-09-01T00:00:00"/>
    <d v="2025-10-31T00:00:00"/>
    <n v="8.5714285714285712"/>
    <n v="0"/>
    <s v="DGIT_x000a_Dirección de Gestión de Innovación y Tecnología _x000a_Subdirección de Soluciones y Desarrollo _x000a__x000a_Oficina de Seguridad de la Información _x000a_                                                                     _x000a_Dirección de Gestión de Policía Fiscal y Aduanera"/>
    <n v="0"/>
    <x v="1"/>
  </r>
  <r>
    <x v="2"/>
    <x v="2"/>
    <m/>
    <m/>
    <m/>
    <m/>
    <s v="Inactivación VPN_x000a__x000a__x000a__x000a_"/>
    <s v="Emitir memorando con la desactivación de las VPN_x000a__x000a_"/>
    <s v="Memorando_x000a__x000a_"/>
    <n v="1"/>
    <d v="2025-07-01T00:00:00"/>
    <d v="2025-08-08T00:00:00"/>
    <n v="5.4285714285714288"/>
    <n v="0"/>
    <s v="DGIT_x000a_Dirección de Gestión de Innovación y Tecnología_x000a_Subdirección de Infraestructura Tecnológica y de Operaciones "/>
    <n v="0"/>
    <x v="1"/>
  </r>
  <r>
    <x v="2"/>
    <x v="2"/>
    <m/>
    <m/>
    <m/>
    <m/>
    <s v="Realizar una mesa de trabajo para llevar a cabo la la depuración de los diferentes usuarios en el directorio activo "/>
    <s v="LLevar a cabo una mesa de trabajo para realizar depuración de usuarios en el directorio activo._x000a_La DGIT gestionará los casos  relacionados (onboarding)  con el retiro de usuarios en el Directorio Activo "/>
    <s v="Acta de mesa de trabajo_x000a_"/>
    <n v="1"/>
    <d v="2025-09-01T00:00:00"/>
    <d v="2025-12-31T00:00:00"/>
    <n v="17.285714285714285"/>
    <n v="0"/>
    <s v="DGIT_x000a_Dirección de Gestión de Innovación y Tecnología_x000a_Subdirección de Soluciones y Desarrollo_x000a_Coordinación de Soporte Técnico al Usuario _x000a_Subdirección de Infraestrucutra Tecnológica y de Operaciones _x000a__x000a_Dirección de Gestión Corporativa_x000a_Subdirección de Gestión del Empleo Público "/>
    <n v="0"/>
    <x v="1"/>
  </r>
  <r>
    <x v="2"/>
    <x v="2"/>
    <s v="Auditoría a la Gestión de Accesos _x000a__x000a_H12_x000a__x000a_AGA 2025-002"/>
    <s v="AGA 2025-002"/>
    <s v="Hallazgo 12. Incumplimiento en la prestación del servicio “Zona WiFi Gratis para la Gente”_x000a_ _x000a_La DIAN suscribió Contrato No. 00-207-2024 con el objeto de: “Prestar el servicio de telecomunicaciones para todas las sedes de las Direcciones de Impuestos y Aduanas Nacionales UAE-DIAN a nivel nacional, incluyendo la infraestructura necesaria para la correcta prestación de este”, con fecha de inicio de 14 de noviembre de 2024 y fecha de finalización 31 de julio de 2026. _x000a__x000a_Durante la visita realizada a los puntos de contacto: DSA Bogotá – Aeropuerto El Dorado (CAC), DSI y DSA de Barranquilla, DSIA de Buenaventura, DSI y DSA de Cartagena, se verificó el estado de operación del servicio de conectividad gratuito denominado &quot;Zona WIFI Gratis para la Gente&quot; que hace parte de los servicios cubiertos por el mencionado contrato, observando:_x000a_ _x000a_a. Incumplimiento en la prestación del servicio de red Wifi de acceso gratuito a los ciudadanos, en la DSI y DSA de Barranquilla y DSA Bogotá - Aeropuerto El Dorado (CAC), debido a que no se encontró disponible en estos lugares administrativos; y por parte de funcionarios, se manifestó desconocimiento de este servicio. No obstante, en respuesta de la DGIT, se indicó que “El servicio se presta en todos los puntos de contacto informados por la Subdirección de Servicio al Ciudadano en Asuntos Tributarios, y el pago del servicio se está realizando con presupuesto del contrato de telecomunicaciones”._x000a_ _x000a_Verificados los pagos realizados en mes de abril de 2025, con cargo al referido contrato en la plataforma SECOP II, se estableció que se reportó el pago en la factura IFXC – 431623 de los servicios: ID IFX: 2329992 (DSA Bogotá – Aeropuerto), 2330029 (DSA Barranquilla) y 2330033 (DSI Barranquilla), por los valores que se relacionan a continuación_x000a__x000a_Enlaces Wifi gratis para la gente _x0009_ID IFX _x0009__x0009_Valor pagado 04/2025 Factura IFXC - 431623_x000a_Aeropuerto El Dorado - Muelle Carga _x0009_ 2329992 _x0009_$ 235.375_x000a_Barranquilla - Aduanas _x0009__x0009_ 2330029 _x0009_$ 197.716 _x000a_Barranquilla - Impuestos _x0009__x0009_ 2330033 _x0009_$ 208.122 _x000a_TOTAL _x0009__x0009__x0009__x0009__x0009__x0009__x0009_$ 641.214 _x000a_(...)"/>
    <s v="- Incumplimiento de lo establecido en el Decreto 728 de 2017, artículos: 2.2.9.2.2. “Zonas de acceso público a Internet inalámbrico en entidades públicas”, artículos 2.2.9.2.4. “Conexión al servicio de acceso a Internet” y artículo 2.2.9.2.5. “Señalética”; _x000a__x000a_- Debilidades en el cumplimiento del Anexo 4, “Cláusulas contractuales: 11.2 Obligaciones especiales del supervisor del contrato, a quien corresponde: 11.2.1. Inspeccionar y verificar la calidad de los servicios contratados, como también el cumplimiento de las especificaciones técnicas de los mismos, 11.2.2. Solicitar al contratista las pruebas de calidad que estime convenientes para establecer y evaluar el correcto funcionamiento de los servicios contratados, 11.2.5. Autorizar, rechazar y/o aprobar todo lo relacionado con la parte funcional, técnico, administrativo, financiero, contable, y jurídica del presente contrato”"/>
    <s v="Verificar la disponibilidad del servicio de zona WIFI."/>
    <s v="Establecer una actividad de verificación, que permita corroborar la disponibilidad y  el correcto funcionamiento de la zona Wifi Gratis para la gente, por parte del informático de cada sede _x000a_"/>
    <s v="Pantallazo que permita evidenciar la correcta conexión a la red WIFI"/>
    <n v="6"/>
    <d v="2025-09-01T00:00:00"/>
    <d v="2026-02-01T00:00:00"/>
    <n v="21.857142857142858"/>
    <n v="0"/>
    <s v="DGIT_x000a__x000a_DSA Aduanas Bogotá - Aeropuerto El Dorado _x000a_DSI Barranquilla"/>
    <n v="0"/>
    <x v="1"/>
  </r>
  <r>
    <x v="2"/>
    <x v="2"/>
    <m/>
    <m/>
    <m/>
    <m/>
    <s v="Revisión y monitoreo de prestación del servicio"/>
    <s v="Reporte mensual del proveedor del servicio “Zona WiFi Gratis para la Gente” que evidencie metricas de la prestación del mismo en las sedes de la Entidad"/>
    <s v="Reporte mensual "/>
    <n v="5"/>
    <d v="2025-08-30T00:00:00"/>
    <d v="2025-12-31T00:00:00"/>
    <n v="17.571428571428573"/>
    <n v="0"/>
    <s v="DGIT_x000a_Dirección de Gestión de Innovación y Tecnología_x000a_Subdirección de Infraestructura Tecnológica y de Operaciones _x000a__x000a_DSA Aduanas Bogotá - Aeropuerto El Dorado_x000a_DSI Barranquilla"/>
    <n v="0"/>
    <x v="1"/>
  </r>
  <r>
    <x v="3"/>
    <x v="2"/>
    <s v="Auditoría de Seguimiento a Planes Integrados de Mejoramiento del Proceso de Administración de Cartera - ASA 2017005_x000a__x000a_Período_x000a__x000a_01/01/2016 a 30/01/02017_x000a_"/>
    <s v="ASA 2017005"/>
    <s v="&quot;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Prueba de Auditoría:_x000a_De conformidad con las pruebas de auditoría realizadas para las situaciones anteriores, se evidencia que:  _x000a_a) Existen actos administrativos proferidos por la Dirección Seccional de Aduanas de Bogotá, que no han sido remitidos a la Dirección Seccional de Impuestos de Bogotá para su incorporación en los aplicativos de cobranzas._x000a_b) Se evidencian actos administrativos aduaneros frente a los cuales se interpuso recurso, y es allegado a la División de Gestión de Cobranzas únicamente el fallo de dicho recurso, sin el respectivo acto administrativo que constituye el título ejecutivo._x000a_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
    <s v="Ausencia de un sistema informático de la Dian para la gestión de actos administrativos aduaneros y cambiarios  y por falta de lineamientos para el debido control."/>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_x000a_"/>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_x000a_"/>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_x000a_"/>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1"/>
    <x v="0"/>
  </r>
  <r>
    <x v="3"/>
    <x v="2"/>
    <m/>
    <m/>
    <m/>
    <m/>
    <s v="Iniciar el desarrollo de la solución tecnológica."/>
    <s v="Desarrollo de la solución"/>
    <s v="Informes de seguimiento"/>
    <n v="12"/>
    <d v="2026-01-02T00:00:00"/>
    <d v="2028-12-31T00:00:00"/>
    <n v="156.28571428571428"/>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3"/>
    <x v="2"/>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2"/>
    <s v="Auditoría de Seguimiento a Planes Integrados de Mejoramiento del Proceso de Administración de Cartera - ASA 2017005_x000a_Período_x000a__x000a_01/01/2016 a 30/01/02017"/>
    <s v="ASA 2017005"/>
    <s v="&quot;Desactualización del aplicativo SISCOBRA ADUANERO. - AUDITORÍA ARC 2015003 - Grandes Contribuyentes_x000a__x000a_a. Verificado el reporte de los cien (100) actos administrativos más representativos por un valor de $85.974 millones, clasificados en SISCOBRA ADUANERO como debido cobrar, se evidenció que 14 están pendientes de actualizar en Siscobra aduanero.&quot;_x000a__x000a_Prueba de Auditoria:_x000a_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_x000a__x000a_De igual forma se presentan las siguientes situaciones:_x000a__x000a_1. Existen obligaciones sin descargar en SISCOBRA: NIT 830118785. No se actualizaron los pagos en SISCOBRA Aduanero, el usuario aduanero canceló la suma de $ 367.594,000. de igual forma, no se afectó el estado de las obligaciones que estaban demandadas._x000a_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
    <s v="Problemas en los insumos para la conformación del expediente y su inclusión en el aplicativo SISCOBRA ADUANERO._x000a__x000a_Falta de una solución informática para la gestión de cobro aduanero y cambiario."/>
    <s v="Definir estrategia de Digitalización del proyecto"/>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s v="Desarrollar o adquirir la solución tecnologíca"/>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3"/>
    <x v="2"/>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3"/>
    <x v="2"/>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2"/>
    <s v="Auditoría de Seguimiento a Planes Integrados de Mejoramiento del Proceso de Administración de Cartera - ASA 2017005_x000a__x000a_01/01/2016 a 30/01/02017_x000a_B"/>
    <s v="ASA 2017005"/>
    <s v="&quot;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quot;._x000a__x000a_Prueba de Auditoría:_x000a_Verificada la gestión de cobro de las obligaciones en mora de los contribuyentes en 8 expedientes con NIT 830.035.717, 830.118.785, 892.400.030, 900.088.538, 900.041.323, 830.065.609, 800.142.612 y 800.154.771, se evidenciaron las siguientes situaciones:_x000a_1. Expedientes donde la última actuación es el mandamiento de pago, expedido desde septiembre de 2014:  Expediente 830023202 en SIPAC en etapa coactiva, última actuación en SIPAC fue el mandamiento de pago No. 144896 del 04/09/2014_x000a_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_x000a_3. Actuaciones sin realizar en los aplicativos: NIT 892400030, con Resolución Sanción 455 del 23/03/2011, Declaración de nulidad de la sanción antes indicada desde 6/12/2012, sin actualizar el saldo de la obligación en SISCOBRA Aduanero._x000a_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_x000a_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_x000a_"/>
    <s v="Problemas en los insumos para la conformación del expediente y su inclusión en el aplicativo SISCOBRA ADUANERO._x000a__x000a_Falta de una solución informática para la gestión de cobro aduanero y cambiario."/>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3"/>
    <x v="2"/>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3"/>
    <x v="2"/>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2"/>
    <s v="Auditoría de Seguimiento a Planes Integrados de Mejoramiento del Proceso de Administración de Cartera - ASA 2017005_x000a__x000a_01/01/2016 a 30/01/02017"/>
    <s v="ASA 2017005"/>
    <s v="&quot;Debilidad en la caracterización del proceso, en los lineamientos que establecen los requisitos de entrada, flujo de información y trazabilidad de los actos administrativos que llegan a cobranzas - AUDITORÍA ARC 2015003-Grandes Contribuyentes- OCI_x000a_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_x000a_Prueba de Auditoria:_x000a_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_x000a_1. Frente a los Actos Administrativos allegados a la Dirección Seccional de Grandes Contribuyentes, no se informa si frente a ellos se interpuso recurso._x000a_2. No se indica a la Dirección Seccional si el Acto Administrativo fue objeto de demanda._x000a_3. Las Divisiones de Gestión Jurídica no informan sobre el resultado del fallo del recurso interpuesto frente al Acto Administrativo._x000a_4. La Seccional de Grandes Contribuyentes debe realizar las consultas pertinentes para determinar si el Acto administrativo fue demandado._x000a_5. El área de Notificaciones envía todos los Actos Administrativos, se hayan presentado recurso o no contra ellos, lo que origina que en la seccional de Grandes Contribuyentes deba realizarse la trazabilidad para determinar la exigibilidad del título ejecutivo o no._x000a_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_x000a_"/>
    <s v="Ausencia de un sistema informático de la Dian para la gestión de actos administrativos aduaneros y cambiarios  y por falta de lineamientos para el debido control."/>
    <s v="Realizar al interior de la División de Gestión de Cobranzas jornadas de retroalimentación en el proceso de Administración de Cartera, sobre los procedimientos y las orientaciones necesarias para su cumplimiento."/>
    <s v="Realizar al interior de la División de Gestión de Cobranzas jornadas de retroalimentación en el proceso de Administración de Cartera, sobre los procedimientos y las orientaciones necesarias para su cumplimiento."/>
    <s v="FT-GH-1722_x000a_Registro de Asistencia Capacitación Interna"/>
    <n v="1"/>
    <d v="2017-09-01T00:00:00"/>
    <d v="2017-12-31T00:00:00"/>
    <n v="17.285714285714285"/>
    <n v="1"/>
    <s v="DGI_x000a_NC - Subproceso  Administracion de Cartera.                                                                            _x000a_Dirección  Operativa de Grandes Contribuyentes                                             _x000a_Subdirección Operativa de Servicio, Recaudo, Cobro y Devoluciones_x000a_Coordinación de Cobranzas _x000a__x000a_ACTUALIZADO_x000a_30112021_x000a__x000a__x000a_"/>
    <n v="1"/>
    <x v="0"/>
  </r>
  <r>
    <x v="3"/>
    <x v="2"/>
    <m/>
    <m/>
    <m/>
    <m/>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FT-GH-1722_x000a_Registro de Asistencia Capacitación Interna"/>
    <n v="1"/>
    <d v="2017-09-01T00:00:00"/>
    <d v="2017-12-31T00:00:00"/>
    <n v="17.285714285714285"/>
    <n v="1"/>
    <s v="DGI_x000a_NC - Subproceso  Administracion de Cartera.                                                                            _x000a_Dirección Operativa de Grandes Contribuyentes_x000a_Subdirección Operativa de Servicio, Recaudo, Cobro y Devoluciones_x000a_Coordinación de Cobranzas _x000a__x000a_ACTUALIZADO_x000a_30112021"/>
    <n v="1"/>
    <x v="0"/>
  </r>
  <r>
    <x v="3"/>
    <x v="2"/>
    <m/>
    <m/>
    <m/>
    <m/>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1"/>
    <x v="0"/>
  </r>
  <r>
    <x v="3"/>
    <x v="2"/>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3"/>
    <x v="2"/>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3"/>
    <x v="2"/>
    <s v="Evaluación a la Administración de  Riesgos asociados a los procedimientos de Devoluciones y/o Compensaciones y Tráfico Postal y envios urgentes_x000a__x000a_H7_x000a__x000a_Periodo 01/01/2016 al 30/09/2016"/>
    <s v=" ARC 2016008"/>
    <s v="Deficiencia en la gestión de riesgos en el Subproceso de Devoluciones y/o Compensaciones._x000a__x000a_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_x000a__x000a_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_x000a__x000a_a) Limitación en la sustanciación: En 25 expedientes no se está realizando la verificación de los requisitos de fondo de las marcas asignadas por el SIE Devoluciones. _x000a__x000a_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_x000a__x000a_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_x000a_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quot;Monitoreo y Mejoramiento de la Gestión de Riesgos” y el  Módulo de Control de Planeación y Gestión, Componente Administración del Riesgo, elemento  Análisis y Valoración del riesgo del MECI 2014. _x000a_"/>
    <s v="a) Del análisis de las estadísticas suministradas por la DSI de Medellín, se identificó incremento significativo de las solicitudes de devolución y/o compensación, las cuales son atendidas con los mismos recursos asignados. _x000a__x000a_b) Diversos lineamientos y planes de contingencia permanentes implementados desde el nivel central y la seccional, que conducen a levantar las marcas sin verificar y a disminuir los documentos mínimos para la conformación de los expedientes._x000a__x000a_c) Alto número de tareas asignadas por el SIE y marcas repetidas para verificar._x000a__x000a_d) Falta de oportunidad en la actualización del SIE Devoluciones y de desarrollos informáticos que permitan utilizar el sistema para solicitudes de devolución por otros conceptos._x000a__x000a_e) Deficiencia en la aplicación de los controles para evitar el vencimiento de los  términos para proferir la resolución de devolución y/o compensación, y para garantizar que se incluyan los documentos establecidos en el PR-RE-0124._x000a__x000a_f) Desatención del Procedimiento PR-IC-0293 Monitoreo y Mejoramiento de la Gestión de Riesgos._x000a_"/>
    <s v="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_x000a__x000a_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a.i) Documento FT SI 2007 Especificación funcional detallada Fase I, entregado a la Subdirección de Gestión de Tecnología para que dicha dependencia realice el análisis y diseño."/>
    <n v="1"/>
    <d v="2016-09-01T00:00:00"/>
    <d v="2017-03-31T00:00:00"/>
    <n v="30.142857142857142"/>
    <n v="1"/>
    <s v="DGI_x000a_NC - Subproceso Recaudo - Devoluciones_x000a_Dirección de Gestión  de Impuestos_x000a_Subdirección de Devoluciones._x000a__x000a_ACTUALIZADO_x000a_30112021"/>
    <n v="1"/>
    <x v="0"/>
  </r>
  <r>
    <x v="3"/>
    <x v="2"/>
    <m/>
    <m/>
    <m/>
    <m/>
    <s v="Desarrollar o adquirir la solución tecnológica "/>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1"/>
    <x v="0"/>
  </r>
  <r>
    <x v="3"/>
    <x v="2"/>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3"/>
    <x v="2"/>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0"/>
    <x v="1"/>
  </r>
  <r>
    <x v="3"/>
    <x v="2"/>
    <m/>
    <m/>
    <m/>
    <m/>
    <s v="b.i.) Adicionar al reporte de Solicitudes Radicadas por Dirección Seccional una columna donde se registre el número de días transcurrido desde la fecha de radicación a la fecha de generación del reporte-"/>
    <s v="b.i.) Adicionar al reporte de Solicitudes Radicadas por Dirección Seccional una columna donde se registre el número de días transcurrido desde la fecha de radicación a la fecha de generación del reporte-"/>
    <s v="b.i) Documento especificación funcional FT SI 2206 Adición columna Días Transcurridos"/>
    <n v="1"/>
    <d v="2017-03-01T00:00:00"/>
    <d v="2017-04-30T00:00:00"/>
    <n v="8.5714285714285712"/>
    <n v="1"/>
    <s v="DGI_x000a_NC - Proceso Recaudo - Devoluciones_x000a_Dirección de Gestión  de Impuestos_x000a_Subdirección de Devoluciones_x000a__x000a_ACTUALIZADO_x000a_30112021"/>
    <n v="1"/>
    <x v="0"/>
  </r>
  <r>
    <x v="3"/>
    <x v="2"/>
    <m/>
    <m/>
    <m/>
    <m/>
    <s v="b.ii) Puesta en producción adición columna días transcurridos desde la fecha de radicación a la fecha de generación del reporte"/>
    <s v="b.ii) Puesta en producción adición columna días transcurridos desde la fecha de radicación a la fecha de generación del reporte"/>
    <s v="b.ii) Reporte en producción"/>
    <n v="1"/>
    <d v="2017-04-30T00:00:00"/>
    <d v="2017-06-30T00:00:00"/>
    <n v="8.7142857142857135"/>
    <n v="1"/>
    <s v="DGI_x000a_NC - Subproceso de Innovación y Tecnologia_x000a_Dirección de Gestión de Innovación y Tecnología_x000a_Subdirección de Soluciones y Desarrollo_x000a__x000a_ACTUALIZADO_x000a_30112021_x000a_  "/>
    <n v="1"/>
    <x v="0"/>
  </r>
  <r>
    <x v="3"/>
    <x v="2"/>
    <s v=" AUDITORÍA CONTROL INTERNO CONTABLE FUNCIÓN RECAUDADORA. - ACC2018-02_x000a__x000a__x000a_Periodo 01/01/2017 al 31/12/2018_x000a__x000a_H3"/>
    <s v="ACC 2018002"/>
    <s v="INADECUADA CONCILIACIÓN DE LA CUENTA FONDOS EN TRÁNSITO:_x000a__x000a_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_x000a_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_x000a_"/>
    <s v="Debido a que no se tiene un inventario mensual de documentos que ingresan por la red bancaria y a los continuos reprocesos de la obligación financiera que producen notas contables automáticas"/>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3"/>
    <x v="2"/>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3"/>
    <x v="2"/>
    <s v="Auditoría al flujo de la información contable que impacta la Función Recaudadora AFR 2023-003_x000a__x000a_Periodo: 01/01/2022 al 30/03/2023_x000a__x000a_H1_x000a_"/>
    <s v="AFR 2023-003"/>
    <s v="Hallazgo No. 1 Inoportunidad y diferencias en las resoluciones de cancelación de obligaciones mediante la adjudicación de bienes a favor de la Nación - DIAN_x000a__x000a_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_x000a__x000a_a._x0009_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DSI Bogotá_x000a__x000a_b._x0009_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_x000a__x000a_Para los NIT 900.594.234, 19.265.957, en desarrollo del ejercicio auditor se profirieron los Autos de trámite para la cancelación de obligaciones mediante la adjudicación de bienes a favor de la Nación, que están pendientes de su contabilización. DSI Bogotá_x000a__x000a_c._x0009_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DSI Bogotá y Coordinación de Contabilidad FR. _x000a__x000a_d._x0009_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DSI Bogotá y Coordinación de Contabilidad FR._x000a__x000a_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_x000a__x000a__x000a_"/>
    <s v="Deficiencias en los controles para la expedición oportuna de las resoluciones de cancelación de obligaciones,_x000a__x000a_Fallas en el flujo de la información hacia el proceso contable y en la depuración de las cuentas por cobrar_x000a__x000a_Ausencia de lineamientos que garanticen la adecuada expedición de los actos administrativos correspondientes. "/>
    <s v="Actualizar, como resulte procedente, el contenido y normatividad aplicables de los procedimientos administrativos relativos a la adjudicación de bienes ijnmuebles a la Nación por concepto de obligaciones tributarias administradas por la DIAN."/>
    <s v="Actualizar, como resulte procedente, el contenido y normatividad aplicables de los procedimientos administrativos relativos a la adjudicación de bienes ijnmuebles a la Nación por concepto de obligaciones tributarias administradas por la DIAN."/>
    <s v="Procedimientos Actualizados (Documentación administrativa actualizada)"/>
    <n v="1"/>
    <d v="2023-08-01T00:00:00"/>
    <d v="2025-02-28T00:00:00"/>
    <n v="82.428571428571431"/>
    <n v="1"/>
    <s v="DGI_x000a_NC- Subproceso Administración de Cartera_x000a_ Dirección de Gestión de Impuestos_x000a_ Subdirección Cobranzas y Control Extensivo_x000a_ Coordinación de Cobranzas                                                                                                                                                                                                                                                                                                                                                                                                                                                                                                                                                                                                                                                                                                                                                                                                                                                                                                                                                                                                                                                                                                                                                                                                                                                                                                                                                                                                                             _x000a__x000a_NC - Subproceso Recursos Administrativos_x000a_Dirección de Gestión Corporativa_x000a_Subdirección Administrativa                                                                                                                                                                                                                                                                                                                                                                                                                                                                                                                                                                                                                     _x000a_NC - Subproceso de operación logística                                                                                                          Subdirección logística                                                                                                                                                                                                                                                                                                                                                                                                                                                                                                                                                                                                                                                                                                                                                                                                                                                                                                                                                                                                                                                                                                                                                                                                                                                                                                                                                                                                                                                                                                                                                                                                                                                                                                                                                                                                                                                                                                                                                                                                                                                                                                                                                                                                                                                                                                                                                                                                                                                                                                                                                                                                                                                            NC - Subproceso Administración del Sistema de Gestión_x000a_Dirección de Gestión Estratégica y Analítica_x000a_Subdirección de Procesos        _x000a_Coordinación de Procesos y Riesgos Operacionales                                                                                                                                                                                                                                                                                                                                                                                                                                                                            _x000a__x000a_ELABORACIÓN (dd/mm/aaaa)_x000a_10/08/2023                                                                                                                                                                                                                              18/02/2024"/>
    <n v="1"/>
    <x v="0"/>
  </r>
  <r>
    <x v="3"/>
    <x v="2"/>
    <m/>
    <m/>
    <m/>
    <m/>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Base de datos de bienes actualizada"/>
    <n v="1"/>
    <d v="2023-08-01T00:00:00"/>
    <d v="2024-02-29T00:00:00"/>
    <n v="30.285714285714285"/>
    <n v="1"/>
    <s v="DGI_x000a_DS – Subproceso Administración de Cartera_x000a_Dirección Seccional de Impuestos de Bogotá_x000a_División de Cobranzas_x000a_GIT de Representación Externa de Cobranzas_x000a_GIT Ejecución de Bienes_x000a__x000a_ELABORACIÓN (dd/mm/aaaa)_x000a_10/08/2023"/>
    <n v="1"/>
    <x v="0"/>
  </r>
  <r>
    <x v="3"/>
    <x v="2"/>
    <m/>
    <m/>
    <m/>
    <m/>
    <s v="Realizar seguimiento mensual a la base de bienes adjudicados para garantizar la oportuna expedición de los actos a través de los cuales se cancelan las obligaciones."/>
    <s v="Realizar seguimiento mensual a la base de bienes adjudicados para garantizar la oportuna expedición de los actos a través de los cuales se cancelan las obligaciones."/>
    <s v="Informe mensual"/>
    <n v="6"/>
    <d v="2023-08-01T00:00:00"/>
    <d v="2024-02-29T00:00:00"/>
    <n v="30.285714285714285"/>
    <n v="6"/>
    <s v="DGI_x000a_DS – Subproceso Administración de Cartera_x000a_Dirección Seccional de Impuestos de Bogotá_x000a_División de Cobranzas_x000a_GIT de Representación Externa de Cobranzas_x000a_GIT Ejecución de Bienes_x000a__x000a_ELABORACIÓN (dd/mm/aaaa)_x000a_10/08/2023"/>
    <n v="1"/>
    <x v="0"/>
  </r>
  <r>
    <x v="3"/>
    <x v="2"/>
    <m/>
    <m/>
    <m/>
    <m/>
    <s v="Conciliar y depurar la totalidad de los casos que fueron objeto de hallazgo en la auditoría, salvo aquellos que resulte no procedente su conciliación y depuración."/>
    <s v="Conciliar y depurar la totalidad de los casos que fueron objeto de hallazgo en la auditoría, salvo aquellos que resulte no procedente su conciliación y depuración."/>
    <s v="Notas contables de los casos depurados y conciliados"/>
    <n v="1"/>
    <d v="2023-08-01T00:00:00"/>
    <d v="2024-02-29T00:00:00"/>
    <n v="30.285714285714285"/>
    <n v="1"/>
    <s v="DGI_x000a_NC – Subproceso Función Recaudadora_x000a_Dirección de Gestión de Impuestos_x000a_Subdirección de Recaudo_x000a_Coordinación de Contabilidad de la Función Recaudadora_x000a_                                                                                                                                                                                                                                                                                                                                                                                                                                                                                                                                     NC - Subproceso Recursos Administrativos_x000a_Dirección de Gestión Corporativa_x000a_Subdirección Administrativa                                                                                                                                                                                                                                                                                                                                                                                                                                                                                                                             _x000a__x000a_DS – Subproceso Función Recaudadora_x000a_Dirección Seccional de Impuestos de Bogotá_x000a_División de Recaudo_x000a_GIT Contabilidad_x000a__x000a_ELABORACIÓN (dd/mm/aaaa)_x000a_10/08/2023                                                                                                                                                                                                                                                                                                                                                                                                                                                                                                                          "/>
    <n v="1"/>
    <x v="0"/>
  </r>
  <r>
    <x v="3"/>
    <x v="2"/>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                                                                        División de Recaudo y cobranzas                                                                  _x000a_GIT de Contabilidad_x000a__x000a_ELABORACIÓN (dd/mm/aaaa)_x000a_10/08/2023"/>
    <n v="1"/>
    <x v="0"/>
  </r>
  <r>
    <x v="3"/>
    <x v="2"/>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                             _x000a__x000a_NC - Subproceso Innovación y Tecnología_x000a_Dirección de Gestión de Innovación y Tecnología_x000a_Subdirección de Innovación y Proyectos_x000a_Subdirección de Soluciones y Desarrollo                                                                                                                                 _x000a__x000a_ELABORACIÓN (dd/mm/aaaa)_x000a_10/08/2023"/>
    <n v="1"/>
    <x v="0"/>
  </r>
  <r>
    <x v="3"/>
    <x v="2"/>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1"/>
  </r>
  <r>
    <x v="3"/>
    <x v="2"/>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                                                            _x000a_Coordinación de Contabilidad de la Función Recaudadora_x000a__x000a_NC - Subproceso Innovación y Tecnología                                _x000a_Dirección de Gestión de Innovación y Tecnología_x000a_Subdirección de Innovación y Proyectos_x000a_Subdirección de Soluciones y Desarrollo_x000a__x000a_ELABORACIÓN (dd/mm/aaaa)_x000a_10/08/2023                                                                                                                                 "/>
    <n v="0"/>
    <x v="1"/>
  </r>
  <r>
    <x v="3"/>
    <x v="2"/>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oón y Proyectos_x000a_Subdirección de Soluciones y Desarrollo"/>
    <n v="0"/>
    <x v="1"/>
  </r>
  <r>
    <x v="3"/>
    <x v="2"/>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3"/>
    <x v="2"/>
    <s v="Auditoría al flujo de la información contable que impacta la Función Recaudadora AFR 2023-003_x000a__x000a_Periodo: 01/01/2022 al 30/03/2023_x000a__x000a_H2_x000a_"/>
    <s v="AFR 2023-003"/>
    <s v="Hallazgo No. 2 Sociedades liquidadas con obligaciones pendientes de normalizar que afectan los saldos de las cuentas por cobrar en la contabilidad función recaudadora._x000a__x000a_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_x000a__x000a_Dirección Seccional de Impuestos de Cali y Coordinación de Contabilidad Función Recaudadora_x000a__x000a_a._x0009_Sociedad con NIT 890.305.707 con liquidación judicial desde el 06/06/2012 por la Superintendencia de Sociedades, aproximadamente 11 años de haberse liquidado, presenta lo siguiente: _x000a__x000a_• En contabilidad de la función recaudadora en la cuenta por cobrar 1305-04-001-01 - IVA Interno a 31/12/2022, tiene saldo por valor de $ 150.814.000.  _x000a__x000a_•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_x000a__x000a_•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_x000a__x000a_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_x000a__x000a_Dirección Seccional de Impuestos y Aduanas de Pereira y Coordinación de Contabilidad Función Recaudadora_x000a__x000a_c._x0009_Sociedad con NIT 891.400.372 con proceso especial, la liquidación de la sociedad fue declarada mediante Auto 400-19320 desde el 19/11/2013, por la Superintendencia de Sociedades, presentando:_x000a__x000a_•_x0009_En la cuenta 1311-02-009-01 Sanciones Tributarias registra saldo a 31/12/2022 por valor de $4.592.830.000. _x000a_•_x0009_Obligaciones con la acción de cobro prescrita desde hace 9 años, sin que se evidencie la expedición de los actos administrativos para la normalización de los saldos de las obligaciones a que haya lugar y/o de prescripción. _x000a__x000a_d. Sociedad con NIT 816.008.234 con Auto por medio de cual se aprueba la rendición de cuentas finales y declara terminado el proceso de liquidación judicial No. 400-017580 desde el 17/11/2016, por la Superintendencia de Sociedades, presenta:_x000a__x000a_•_x0009_En la cuenta 1305-05-001-01 Retenciones a 31/12/2022 saldo por $ 653.471.000._x000a_•_x0009_Obligaciones por normalizar y/o prescritas por valor de $ 1.638.689.000._x000a__x000a_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_x000a_"/>
    <s v="Inadecuados flujos de información entre las áreas que intervienen en el proceso para la depuración de los saldos de los contribuyentes que presentan inconsistencias, no son reales o la acción de cobro esta prescrita._x000a__x000a_"/>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1"/>
  </r>
  <r>
    <x v="3"/>
    <x v="2"/>
    <m/>
    <m/>
    <m/>
    <m/>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Formato 1674 Control Registro de capacitacion diligenciado y firmado"/>
    <n v="1"/>
    <d v="2023-08-01T00:00:00"/>
    <d v="2023-10-31T00:00:00"/>
    <n v="13"/>
    <n v="1"/>
    <s v="DGI_x000a_DS – Subproceso Administración de Cartera_x000a_Dirección seccional de impuestos y aduanas de Pereira_x000a_División de recaudo y cobranzas_x000a__x000a_ELABORACIÓN (dd/mm/aaaa)_x000a_10/08/2023"/>
    <n v="1"/>
    <x v="0"/>
  </r>
  <r>
    <x v="3"/>
    <x v="2"/>
    <m/>
    <m/>
    <m/>
    <m/>
    <s v="Proferir la Resolución de Prescripción previa verificación de los términos establecidos, (30-08-2023)."/>
    <s v="Proferir la Resolución de Prescripción previa verificación de los términos establecidos, (30-08-2023)."/>
    <s v="Resoluciones de Prescripción  proferidas y notificadas  a 30-08-2023.                             "/>
    <n v="2"/>
    <d v="2023-08-01T00:00:00"/>
    <d v="2023-10-31T00:00:00"/>
    <n v="13"/>
    <n v="2"/>
    <s v="DGI_x000a_DS – Subproceso administración de cartera_x000a_DS – Subproceso función recaudadora_x000a_Dirección seccional de impuestos y aduanas de Pereira_x000a_División de recaudo y cobranzas_x000a_GIT de cobranzas_x000a__x000a_ELABORACIÓN (dd/mm/aaaa)_x000a_10/08/2023"/>
    <n v="1"/>
    <x v="0"/>
  </r>
  <r>
    <x v="3"/>
    <x v="2"/>
    <m/>
    <m/>
    <m/>
    <m/>
    <s v="Diligenciar y actualizar el Formato de seguimiento y control de procesos concursales (FT-COT-2615)"/>
    <s v="Diligenciar y actualizar el Formato de seguimiento y control de procesos concursales (FT-COT-2615)"/>
    <s v="Formato  FT-COT-2615 actualizado"/>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0"/>
  </r>
  <r>
    <x v="3"/>
    <x v="2"/>
    <s v="Auditoría al flujo de la información contable que impacta la Función Recaudadora AFR 2023-003_x000a__x000a_Periodo: 01/01/2022 al 30/03/2023_x000a__x000a_H3"/>
    <s v="AFR 2023-003"/>
    <s v="Hallazgo No. 3 Bien Inmueble recibido en dación de pago pendiente de contabilizar, sin individualizar y saldos contrarios a su naturaleza._x000a__x000a_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_x000a__x000a_a._x0009_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DSI Cali_x000a__x000a_Así mismo, la bodega recibida con MI 370-180973 por valor $ 802.510.000 según la resolución de cancelación de obligaciones antes señalada, está pendiente del respectivo registro contable en la cuenta 1510-03-001-05 Bodegas. NIT 890.314.942. DSI Cali_x000a__x000a_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DSI Cali_x000a__x000a_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DSI Cali y Coordinación de Contabilidad de la Función Recaudadora._x000a__x000a_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DSI Cali y Coordinación de Contabilidad de la Función Recaudadora._x000a__x000a_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DSI Cali._x000a__x000a_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_x000a__x000a__x000a__x000a_"/>
    <s v="Deficiencias en el flujo de información de los sistemas que son proveedores de información contable de la función recaudadora_x000a__x000a_Insuficiencia en los controles para garantizar que la totalidad de los hechos económicos con incidencia contable queden debidamente registrados y se realicen las actividades que correspondan para la depuración de las cuentas por cobrar."/>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1"/>
  </r>
  <r>
    <x v="3"/>
    <x v="2"/>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0"/>
  </r>
  <r>
    <x v="3"/>
    <x v="2"/>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                                                                                                                _x000a__x000a_ELABORACIÓN (dd/mm/aaaa)_x000a_10/08/2023"/>
    <n v="1"/>
    <x v="0"/>
  </r>
  <r>
    <x v="3"/>
    <x v="2"/>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 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_x000a_                                                             "/>
    <n v="0"/>
    <x v="1"/>
  </r>
  <r>
    <x v="3"/>
    <x v="2"/>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1"/>
  </r>
  <r>
    <x v="3"/>
    <x v="2"/>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3"/>
    <x v="2"/>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3"/>
    <x v="2"/>
    <s v="Auditoría al flujo de la información contable que impacta la Función Recaudadora AFR 2023-003_x000a__x000a_Periodo: 01/01/2022 al 30/03/2023_x000a__x000a_H4"/>
    <s v="AFR 2023-003"/>
    <s v="Hallazgo No.4 Deficiencias en la depuración de terceros según Memorando 193 del 26 octubre de 2022 y en la Reclasificación de cuentas por cobrar._x000a__x000a_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_x000a__x000a_a._x0009_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 DSI Cali_x000a__x000a_b._x0009_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DSI Cali NIT 805.011.229, 800.079.742, 805.026.197, 900.341.531, 890.318.278. (Ver Anexo No.2 H1) DSIA Pereira NIT 816.008.234, 816.002.492, 891.401.711, 900.391.332, 891.401.345. (Ver anexo No.3 H1) _x000a__x000a_c._x0009_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DSIA Pereira. (Ver anexo No.3 H2)_x000a__x000a_d._x0009_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Coordinación de Contabilidad FR._x000a__x000a_e._x0009_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_x000a__x000a_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DSI Cali y Coordinación de Contabilidad FR_x000a__x000a_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
    <s v="Falta de coordinación y comunicación entre las dependencias proveedoras de información contable y el área de contabilidad para garantizar que las acciones realizadas para depurar los terceros se realice de forma eficaz, oportuna y se logren los objetivos._x000a__x000a__x000a_Deficiencias en la aplicación de las políticas contables y operativas de la contabilidad de la función recaudadora."/>
    <s v="Actualizar, como resulte procedente la documentación que impacte la depuracion de los saldos de cartera, informados al proceso contable de la función recaudadora."/>
    <s v="Actualizar, como resulte procedente la documentación que impacte la depuracion de los saldos de cartera, informados al proceso contable de la función recaudadora."/>
    <s v="Documentación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1"/>
  </r>
  <r>
    <x v="3"/>
    <x v="2"/>
    <m/>
    <m/>
    <m/>
    <m/>
    <s v="Actualizacion de saldos en los inventarios de cartera"/>
    <s v="Actualizacion de saldos en los inventarios de cartera"/>
    <s v="Saldos Actualizados"/>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0"/>
  </r>
  <r>
    <x v="3"/>
    <x v="2"/>
    <m/>
    <m/>
    <m/>
    <m/>
    <s v="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Hoja de trabajo con el concepto sobre la procedencia o improcedencia de la reclasificación contable de los registros de que trata el hallazgo y auxiliar de los terceros reclasificados en la contabilidad FR, en los casos en en que procede."/>
    <n v="1"/>
    <d v="2025-01-07T00:00:00"/>
    <d v="2026-02-28T00:00:00"/>
    <n v="59.571428571428569"/>
    <n v="0"/>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DS – Subproceso administración de cartera_x000a_DS – Subproceso función recaudadora_x000a_Dirección seccional de impuestos y aduanas de Pereira_x000a_División de recaudo y cobranzas_x000a_GIT de cobranzas                                                                                                                                                                                                                                                                                                                                                                                                                                                                                                                                                                                                                              _x000a__x000a_DS – Subproceso administración de cartera_x000a_DS – Subproceso función recaudadora_x000a_Dirección seccional de impuestos de Cali_x000a_División de recaudo y cobranzas_x000a_                                                                                                                                                                                           O la Dirección seccional que resulte competente en razón de los traslados efectuados por competencia_x000a_                                                                                                                                           ELABORACIÓN (dd/mm/aaaa)_x000a_10/08/2023                                                                                                                    18/02/2024"/>
    <n v="0"/>
    <x v="1"/>
  </r>
  <r>
    <x v="3"/>
    <x v="2"/>
    <m/>
    <m/>
    <m/>
    <m/>
    <s v="Actualizar, como resulte procedente, la documentación del proceso contable, de la Función Recaudadora en los aspectos relativos a la baja en cuenta y a la clasificación de cartera contenida en la política operativa."/>
    <s v="Actualizar, como resulte procedente, la documentación del proceso contable, de la Función Recaudadora en los aspectos relativos a la baja en cuenta y a la clasificación de cartera contenida en la política operativa."/>
    <s v="Documentación del proceso contable FR, actualizada y publicada"/>
    <n v="1"/>
    <d v="2023-08-01T00:00:00"/>
    <d v="2026-02-28T00:00:00"/>
    <n v="134.5714285714285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 (dd/mm/aaaa)_x000a_10/08/2023"/>
    <n v="0.6"/>
    <x v="1"/>
  </r>
  <r>
    <x v="3"/>
    <x v="2"/>
    <s v="Auditoría al flujo de la información contable que impacta la Función Recaudadora AFR 2023-003_x000a__x000a_Periodo: 01/01/2022 al 30/03/2023_x000a__x000a_H7"/>
    <s v="AFR 2023-003"/>
    <s v="Hallazgo No.7 Documentos sin contabilizar e inoportunidad en el registro contable_x000a__x000a_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_x000a__x000a_a._x0009_ Actos administrativos sin contabilizar_x000a__x000a_• 14 actos administrativos sin registro contable, que corresponden a 10 sanciones independientes tributarias y 4 liquidaciones oficiales por un valor total de $1.924.568.000, donde ha transcurrido entre 9 y 18 meses desde la fecha de ejecutoría. (Ver anexo No.3 H3). DSIA Pereira y Coordinación de Contabilidad de la Función Recaudadora._x000a__x000a_• Igual situación se presenta para la DSI Cali, donde se evidenció 4 liquidaciones oficiales sin registro contable, por un valor total de $ 119.369.000, donde ha transcurrido entre 5 y 8 meses desde la fecha de ejecutoría. (Ver anexo No.2 H4). DSI Cali y Coordinación de Contabilidad de la Función Recaudadora._x000a__x000a_b. Inoportunidad en el registro contable de los actos administrativos _x000a__x000a_•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_x000a__x000a_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DSI Cali y Coordinación de Contabilidad de la Función Recaudadora._x000a__x000a_•_x0009_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_x000a__x000a_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DSIA Pereira y Coordinación de Contabilidad de la Función Recaudadora._x000a__x000a_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
    <s v="Deficiencias en el flujo de información interna con incidencia contable _x000a__x000a_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_x000a__x000a_Fallas en el seguimiento y control sobre los actos administrativos identificados que no han sido reconocidos contablemente."/>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0"/>
  </r>
  <r>
    <x v="3"/>
    <x v="2"/>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
    <n v="1"/>
    <x v="0"/>
  </r>
  <r>
    <x v="3"/>
    <x v="2"/>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1"/>
  </r>
  <r>
    <x v="3"/>
    <x v="2"/>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1"/>
  </r>
  <r>
    <x v="3"/>
    <x v="2"/>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3"/>
    <x v="2"/>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3"/>
    <x v="2"/>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3"/>
    <x v="2"/>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3"/>
    <x v="2"/>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3"/>
    <x v="2"/>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3"/>
    <x v="2"/>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3"/>
    <x v="2"/>
    <m/>
    <m/>
    <m/>
    <m/>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                                                                                                                                                                                                                                                                                                                                                                                                                                                                                                                                                                                                                                                                                                                                                                                                                                                                                                                                                                                                                                                                                                                                                                                                                                                                                                                                                                                                                                                                                                                                                                                                                                                                                                                                                                                                                                                                                                                                                                                                                                                                                                                                                                                                                                                                                                                                                                                                                                                                                                                                                                                             _x000a__x000a_NC - Subproceso Administración del Sistema de Gestión_x000a_Dirección de Gestión Estratégica y Analítica_x000a_Subdirección de Procesos        _x000a_Coordinación de Procesos y Riesgos Operacionales                                                                                                                                                                                                                                                                                                                                                                                                                                                                            _x000a__x000a_DS – Subproceso Administración de Cartera_x000a_Dirección Seccional de Impuestos de Cali_x000a_División de Recaudo_x000a_GIT de Contabilidad_x000a__x000a_ELABORACIÓN (dd/mm/aaaa)_x000a_10/08/2023"/>
    <n v="0.4"/>
    <x v="1"/>
  </r>
  <r>
    <x v="3"/>
    <x v="2"/>
    <s v="Auditoría al flujo de la información contable que impacta la Función Recaudadora AFR 2023-003_x000a__x000a_Periodo: 01/01/2022 al 30/03/2023_x000a__x000a_H5"/>
    <s v="AFR 2023-003"/>
    <s v="Hallazgo No. 5 Inoportunidad en la expedición de los actos administrativos para declarar sin efecto la facilidad de pago._x000a__x000a_Revisado el Inventario de facilidades de pago formato FT-ADF-1954 de enero a diciembre de 2022, las fechas máximas para el pago de la última cuota, el Control Facilidades de Pago FT-COT- 2616 y los registros contables, se evidenció que:_x000a__x000a_a._x0009_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DSI Cali _x000a__x000a_b._x0009_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DSI Cali_x000a__x000a_c._x0009_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DSI Cali _x000a__x000a_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
    <s v="Deficiencias en el control, seguimiento y evaluación de los resultados de la gestión a cargo de la primera y segunda línea de defensa._x000a__x000a_Deficiencias en el monitoreo y seguimiento mensual al cumplimiento de las facilidades de pago contenidas en el formato FT-COT-2616 “Control facilidades de pago”._x000a__x000a_Falencias en la expedición oportuna y notificación de las resoluciones  que declaran sin vigencia la facilidad de pago y de cancelación de estas y en los controles para el flujo de la información hacia el proceso contable."/>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FT-TAH-1722 Registro de asistencia capacitación interna, TEAMS  o evidencia del servicio tecnológico utilizado"/>
    <n v="1"/>
    <d v="2024-06-01T00:00:00"/>
    <d v="2024-07-31T00:00:00"/>
    <n v="8.5714285714285712"/>
    <n v="1"/>
    <s v="DGI_x000a_DS- Subproceso Administración de Cartera    _x000a_Direccion Seccional de Impuestos de Cali_x000a_División de Recaudo y Cobranzas_x000a_GIT Secretaria de Cobranzas_x000a__x000a_ELABORACIÓN (dd/mm/aaaa)_x000a_10/08/2023"/>
    <n v="1"/>
    <x v="0"/>
  </r>
  <r>
    <x v="3"/>
    <x v="2"/>
    <m/>
    <m/>
    <m/>
    <m/>
    <s v="Realizar bimestralmente verificacion del FT-COT-2616 Control facilidades de pago para certificar que se encuentra debidamente actualizada toda la informacion y gestionada oportunamente las facilidades de pago a cargo de cada funcionario"/>
    <s v="Realizar bimestralmente verificacion del FT-COT-2616 Control facilidades de pago para certificar que se encuentra debidamente actualizada toda la informacion y gestionada oportunamente las facilidades de pago a cargo de cada funcionario"/>
    <s v="certificacion firmada por el jefe de division de informacion actualizada en el FT-COT-2616"/>
    <n v="6"/>
    <d v="2024-07-31T00:00:00"/>
    <d v="2025-07-31T00:00:00"/>
    <n v="52.142857142857146"/>
    <n v="5"/>
    <s v="DGI_x000a_DS- Subproceso Administración de Cartera    _x000a_Direccion Seccional de Impuestos de Cali_x000a_División de Recaudo y Cobranzas_x000a_GIT Secretaria de Cobranzas_x000a__x000a_ELABORACIÓN (dd/mm/aaaa)_x000a_10/08/2023"/>
    <n v="0.83333333333333337"/>
    <x v="1"/>
  </r>
  <r>
    <x v="3"/>
    <x v="2"/>
    <m/>
    <m/>
    <m/>
    <m/>
    <s v="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
    <s v="Verificar mensualmente la gestión oportuna de las actuaciones de expedientes con facilidad de pago que presenten obligaciones incumplidas en el FT-COT-2616 “Control facilidades de pago”"/>
    <s v="Relación en excel de los NITs verificados vs vencimiento de términos y archivo PDF con fecha cierta, indicando el objetivo, metodología, selección de la muestra, resultados y conclusiones, debidamente firmado por el jefe de División de Cobranzas"/>
    <n v="12"/>
    <d v="2024-07-01T00:00:00"/>
    <d v="2025-07-31T00:00:00"/>
    <n v="56.428571428571431"/>
    <n v="11"/>
    <s v="DGI_x000a_DS- Subproceso Administración de Cartera_x000a_Direccion Seccional de Impuestos de Cali            _x000a_División de Recaudo y Cobranzas   _x000a_GIT Secretaria de Cobranzas_x000a__x000a_DS- Subproceso Recaudo - Devoluciones_x000a_Dirección Seccional de Impuestos de Cali   _x000a_Divisón de Recaudo y Cobranzas GIT de Contabilidad y Control de Obligaciones_x000a__x000a_ELABORACIÓN (dd/mm/aaaa)_x000a_10/08/2023"/>
    <n v="0.91666666666666663"/>
    <x v="1"/>
  </r>
  <r>
    <x v="3"/>
    <x v="2"/>
    <m/>
    <m/>
    <m/>
    <m/>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
    <n v="12"/>
    <d v="2024-07-01T00:00:00"/>
    <d v="2025-07-31T00:00:00"/>
    <n v="56.428571428571431"/>
    <n v="10"/>
    <s v="DGI_x000a_DS- Subproceso Administración de Cartera_x000a_Direccion Seccional de Impuestos de Cali            _x000a_División de Recaudo y Cobranzas  _x000a_GIT Secretaria de Cobranzas_x000a__x000a_ELABORACIÓN (dd/mm/aaaa)_x000a_10/08/2023"/>
    <n v="0.83333333333333337"/>
    <x v="1"/>
  </r>
  <r>
    <x v="3"/>
    <x v="2"/>
    <s v="Auditoría a los Mecanismos de Atención al Ciudadano - AMA2024-002 Periodo 01/07/2023 al 29/02/2024"/>
    <s v="AMA2024-002 _x000a_H1"/>
    <s v="Hallazgo 1. Desactualización de procedimiento, cartillas, formatos, así como de la información dispuesta para la atención del ciudadano cliente _x000a__x000a_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_x000a__x000a_a)_x0009_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_x000a__x000a__x0009_El procedimiento PR-CAC-0265 V8 “Atención en Canales”, no contempla la modalidad de atención virtual que se desarrolla en los puntos de contacto, a través de Microsoft Teams, la cual es una plataforma unificada de comunicación y colaboración al servicio de la entidad._x000a__x0009_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_x000a__x0009_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_x000a__x0009_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_x000a__x0009_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_x000a__x000a_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_x000a__x000a_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_x000a_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_x000a__x000a_b)_x0009_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_x000a__x000a_"/>
    <s v="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
    <s v="Solicitar apoyo metodológico al área competente. "/>
    <s v="Solicitar formalmente a la Subdirección de procesos y riesgos operativos el apoyo metodológico para la modificación de los procedimientos, forma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del procedimiento PR-CAC-0265 V8, Atención en Canales"/>
    <s v="_x000a_Revisar los cambios técnicos que requiere El procedimiento PR-CAC-0265 V8, Atención en Canales, para que contemple la atención virtual._x000a_"/>
    <s v="Procedimiento técnicamente ajustado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3"/>
    <x v="2"/>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de la cartilla CT-CAC-0052 V4 “Agendamiento de Citas”"/>
    <s v="Revisar los cambios técnicos que requiere la cartilla CT-CAC-0052_x000a_V4 “Agendamiento de Citas”, para que el correo de agendamiento sea coord_canal_experiencia@dian.gov.co, _x000a_"/>
    <s v="Cartilla técnicamente ajustada en escrito dirigido a la dependencia competente para proceder con las actualizaciones correspondientes."/>
    <n v="1"/>
    <d v="2024-08-16T00:00:00"/>
    <d v="2025-12-30T00:00:00"/>
    <n v="71.571428571428569"/>
    <n v="0.5"/>
    <s v="DGI_x000a_NC - Subproceso Asistencia al Usuario_x000a_Dirección de Gestión de Impuestos_x000a_Subdirección de Servicio al Ciudadano en Asuntos Tributarios_x000a_Coordinación de Canales de servicio y experiencia de Usuario_x000a_"/>
    <n v="0.5"/>
    <x v="1"/>
  </r>
  <r>
    <x v="3"/>
    <x v="2"/>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del formato FT-CAC-2612 V3 “Solicitud agendamiento de_x000a_citas” "/>
    <s v="Revisar los cambios técnicos que requiere El formato  FT-CAC-2612 V3 “Solicitud agendamiento de_x000a_citas” para ajustar el tiempo y tramites que se encuentre acorde a lo establecido para las direcciones seccionales."/>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3"/>
    <x v="2"/>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0"/>
  </r>
  <r>
    <x v="3"/>
    <x v="2"/>
    <m/>
    <m/>
    <m/>
    <m/>
    <s v=" Gestionar la actualización de la cartilla CT-CAC-0057 V4 “Evaluación del servicio y atención al ciudadano cliente”"/>
    <s v=" Revisar los cambios técnicos que requiere La cartilla CT-CAC-0057 V4 “Evaluación del servicio y atención al ciudadano cliente” para que se ajusten a los acuerdos de niveles de servicio actuales."/>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3"/>
    <x v="2"/>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
    <n v="1"/>
    <x v="0"/>
  </r>
  <r>
    <x v="3"/>
    <x v="2"/>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0"/>
  </r>
  <r>
    <x v="3"/>
    <x v="2"/>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0"/>
  </r>
  <r>
    <x v="3"/>
    <x v="2"/>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0"/>
  </r>
  <r>
    <x v="3"/>
    <x v="2"/>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6T00:00:00"/>
    <d v="2025-01-01T00:00:00"/>
    <n v="19.714285714285715"/>
    <n v="1"/>
    <s v="DGI_x000a_NC - Subproceso Innovación y Tecnología_x000a_Dirección de Gestión Innovación y Tecnología"/>
    <n v="1"/>
    <x v="0"/>
  </r>
  <r>
    <x v="3"/>
    <x v="2"/>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_x000a_"/>
    <n v="1"/>
    <x v="0"/>
  </r>
  <r>
    <x v="3"/>
    <x v="2"/>
    <m/>
    <m/>
    <m/>
    <m/>
    <s v="Solicitar apoyo metodológico al área competente "/>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de la cartilla CT-CAC-0052 V4 “Agendamiento de Citas”"/>
    <s v="Solicitar los cambios técnicos para Individualizar y ajustar en la cartilla CT-CAC-0052 V4 “Agendamiento de Citas”, el apartado de: &quot;documentos relacionados&quot; con el procedimiento adecuado, que es el PR-IIT-0342  “Gestión de trámites, otros procedimientos administrativos (OPA) y/o consultas&quot;. El procedimiento PR-PEC-0342  no existe.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_x000a__x000a_"/>
    <n v="0.5"/>
    <x v="1"/>
  </r>
  <r>
    <x v="3"/>
    <x v="2"/>
    <s v="Auditoría a los Mecanismos de Atención al Ciudadano - AMA2024-002 Periodo 01/07/2023 al 29/02/2024"/>
    <s v="AMA2024-002 _x000a_H2"/>
    <s v="Hallazgo 2. Incumplimiento de políticas, normas, lineamientos, procedimientos, formatos y cartillas, dispuestos para la atención del ciudadano cliente_x000a__x000a_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_x000a__x000a_a)_x0009_Al revisar los 24 correos electrónicos remitidos para la solicitud de agendamiento por parte de las Direcciones Seccionales Auditadas (ocho por seccional), se observó que:_x000a__x000a_DSI Medellín_x000a__x0009_En el punto de contacto La Alpujarra, la solicitud de agendamiento se remite por el jefe Grupo Interno de Trabajo Servicio al Ciudadano._x000a__x000a_DSI Bogotá_x000a__x0009_En el punto de contacto BCH, la solicitud la hace un funcionario del Despacho de la División de Servicio al Ciudadano, precisando que se realiza atendiendo la instrucción del jefe de la División._x000a_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_x000a__x000a_b)_x0009_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_x000a__x000a_c)_x0009_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_x000a__x000a_d)_x0009_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_x000a__x000a_e)_x0009_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_x000a__x000a_Para el período auditado, se observó que solo se registraron por parte de la División de Servicio al Ciudadano 8 casos con PST, correspondientes a errores del sistema Digiturno y 3.669 sin registro de incidente asociado, a pesar de que en la herramienta ARANDA se reportaron 1.432._x000a_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_x000a__x000a_f)_x0009_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_x000a__x000a_g)_x0009_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
    <s v="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de la cartilla CT-CAC-0052 V4 “Agendamiento de Citas”"/>
    <s v="_x000a__x000a_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3"/>
    <x v="2"/>
    <m/>
    <m/>
    <m/>
    <m/>
    <s v="Realizar acción de control"/>
    <s v="Realizar acción de control que permita subsanar los problemas identificados con la solicitud de agendamiento"/>
    <s v="Informe donde se documente la revisión y el control definido."/>
    <n v="1"/>
    <d v="2024-08-01T00:00:00"/>
    <d v="2025-08-01T00:00:00"/>
    <n v="52.142857142857146"/>
    <n v="0.5"/>
    <s v="DGI_x000a_DS - Subproceso Asistencia al Usuario_x000a_Dirección Seccional de Impuestos de Bogotá _x000a_Dirección Seccional de Impuestos de Medellín "/>
    <n v="0.5"/>
    <x v="1"/>
  </r>
  <r>
    <x v="3"/>
    <x v="2"/>
    <m/>
    <m/>
    <m/>
    <m/>
    <s v="Programar visita de autoevaluación, auditoría y retroalimentación respecto de la aplicación Cartilla CT-CAC-0052 V4"/>
    <s v="Incorporar en el plan de autoevaluación la visita (virtual o presencial) para verificar el cumplimiento de la CT-CAC-0052 V4 “Agendamiento de Citas”."/>
    <s v="Plan de autoevaluación e Informe de visita."/>
    <n v="1"/>
    <d v="2024-08-15T00:00:00"/>
    <d v="2025-08-16T00:00:00"/>
    <n v="52.285714285714285"/>
    <n v="0.8"/>
    <s v="DGI_x000a_NC - Subproceso Asistencia al Usuario_x000a_Dirección de Gestión de Impuestos_x000a_Subdirección de Servicio al Ciudadano en Asuntos Tributarios_x000a_Coordinación de Canales de servicio y experiencia de Usuario_x000a__x000a_"/>
    <n v="0.8"/>
    <x v="1"/>
  </r>
  <r>
    <x v="3"/>
    <x v="2"/>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de la cartilla CT-CAC -0052 "/>
    <s v="_x000a_Revisar los cambios técnicos que requieren para ajustar cartilla de agendamiento CT-CAC 052 para subsanar los tiempos de solicitud de agendamiento, de acuerdo con la dinámica de la operación.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3"/>
    <x v="2"/>
    <m/>
    <m/>
    <m/>
    <m/>
    <s v="Programar visita de autoevaluación, auditoría y retroalimentación respecto de la aplicación Cartilla CT-CAC-0052 V4"/>
    <s v="Incorporar en el plan de autoevaluación la visita (virtual o presencial) para verificar el cumplimiento de la CT-CAC-0052 V4 “Agendamiento de Citas”. Por el incumplimiento en el tiempo de remisión"/>
    <s v="Plan de autoevaluación e Informe de visita."/>
    <n v="1"/>
    <d v="2024-08-15T00:00:00"/>
    <d v="2025-08-16T00:00:00"/>
    <n v="52.285714285714285"/>
    <n v="0.8"/>
    <s v="DGI_x000a_NC - Subproceso Asistencia al Usuario_x000a_Dirección de Gestión de Impuestos_x000a_Subdirección de Servicio al Ciudadano en Asuntos Tributarios_x000a_Coordinación de Canales de servicio y experiencia de Usuario_x000a__x000a_"/>
    <n v="0.8"/>
    <x v="1"/>
  </r>
  <r>
    <x v="3"/>
    <x v="2"/>
    <m/>
    <m/>
    <m/>
    <m/>
    <s v="Realizar acción de control"/>
    <s v="Realizar acción de control que permita subsanar los problemas identificados con el tiempo de remisión de la solicitud de agendamiento."/>
    <s v="Informe donde se documente la revisión y el control definido."/>
    <n v="1"/>
    <d v="2024-08-01T00:00:00"/>
    <d v="2025-08-01T00:00:00"/>
    <n v="52.142857142857146"/>
    <n v="0.5"/>
    <s v="DGI_x000a_DS - Subproceso Asistencia al Usuario_x000a_Dirección Seccional de Impuestos de Bogotá_x000a_Dirección Seccional de Impuestos de Medellín _x000a_Dirección Seccional de Impuestos de Cali"/>
    <n v="0.5"/>
    <x v="1"/>
  </r>
  <r>
    <x v="3"/>
    <x v="2"/>
    <m/>
    <m/>
    <m/>
    <m/>
    <s v="Realizar acción de control"/>
    <s v="Realizar acción de control que permita subsanar los problemas identificados con los roles de los agentes de servicio."/>
    <s v="Informe donde se documente la revisión y el control definido."/>
    <n v="1"/>
    <d v="2024-08-01T00:00:00"/>
    <d v="2025-08-01T00:00:00"/>
    <n v="52.142857142857146"/>
    <n v="0.5"/>
    <s v="DGI_x000a_DS - Subproceso Asistencia al Usuario_x000a_Dirección Seccional de Impuestos de Cali"/>
    <n v="0.5"/>
    <x v="1"/>
  </r>
  <r>
    <x v="3"/>
    <x v="2"/>
    <m/>
    <m/>
    <m/>
    <m/>
    <s v="Programar visita de autoevaluación, auditoría y retroalimentación respecto de la aplicación Cartilla CT-CAC-0056 V3"/>
    <s v="Se adelantará una mesa de trabajo (virtual o presencial) para retroalimentar la aplicación de la Cartilla CT-CAC-0056 V3 en lo relacionado con el Rol de los servidores que realizan funciones de filtro y suministro de información."/>
    <s v="Acta de la mesa de trabajo donde se documente lo tratado."/>
    <n v="1"/>
    <d v="2024-08-15T00:00:00"/>
    <d v="2024-12-31T00:00:00"/>
    <n v="19.714285714285715"/>
    <n v="1"/>
    <s v="DGI_x000a_Dirección de Gestión de Impuestos_x000a_Subdirección de Servicio al Ciudadano en Asuntos Tributarios_x000a_Coordinación de Canales de servicio y experiencia de Usuario_x000a_NS - Subproceso Asistencia al Usuario_x000a_Dirección Seccional de Impuestos de Cali"/>
    <n v="1"/>
    <x v="0"/>
  </r>
  <r>
    <x v="3"/>
    <x v="2"/>
    <m/>
    <m/>
    <m/>
    <m/>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
    <s v="Documento de diagnóstico "/>
    <n v="1"/>
    <d v="2024-09-01T00:00:00"/>
    <d v="2025-03-31T00:00:00"/>
    <n v="30.142857142857142"/>
    <n v="1"/>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3"/>
    <x v="2"/>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44"/>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14666666666666667"/>
    <x v="1"/>
  </r>
  <r>
    <x v="3"/>
    <x v="2"/>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0"/>
  </r>
  <r>
    <x v="3"/>
    <x v="2"/>
    <m/>
    <m/>
    <m/>
    <m/>
    <s v=" Gestionar la actualización del procedimiento  PR-CAC 0265 V8 “Atención en Canales” en las actividades 7, 8, 9 y 10 "/>
    <s v="Revisar los cambios técnicos que se requieren para ajustar el procedimiento  de atención en canales PR-CAC 0265 V8 “Atención en Canales” en las actividades 7, 8, 9 y 10 . Para complementar las fallas que se presentan en la atención presencial de las actividades descritas. _x000a__x000a_ "/>
    <s v="Procedimiento técnicamente ajustado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_x000a_"/>
    <n v="0.5"/>
    <x v="1"/>
  </r>
  <r>
    <x v="3"/>
    <x v="2"/>
    <m/>
    <m/>
    <m/>
    <m/>
    <s v=" Solicitar la aplicación de la evaluación de experiencia de usuario"/>
    <s v="Requerimiento a la Subdirección de Soluciones y Desarrollo para aplicar la evaluación de experiencia de usuario, junto con los ajustes a los servicios de digiturno y el agendamiento."/>
    <s v="Solicitud a la Dirección de Gestión de Innovación y Tecnología"/>
    <n v="1"/>
    <d v="2024-08-15T00:00:00"/>
    <d v="2024-12-31T00:00:00"/>
    <n v="19.714285714285715"/>
    <n v="1"/>
    <s v="DGI_x000a_Subproceso Innovcaicón y Tecnología_x000a_NC- Dirección de Gestión Innovación y Tecnología_x000a__x000a_NC - Subproceso Asistencia al Usuario_x000a_Dirección de Gestión de Impuestos_x000a_Subdirección de Servicio al Ciudadano en Asuntos Tributarios_x000a_Coordinación de Canales de servicio y experiencia de Usuario_x000a__x000a__x000a_"/>
    <n v="1"/>
    <x v="0"/>
  </r>
  <r>
    <x v="3"/>
    <x v="2"/>
    <m/>
    <m/>
    <m/>
    <m/>
    <s v="Desarrollar el proceso de contratación "/>
    <s v="Desarrollo del proceso de contratación  en sus diferentes etapas "/>
    <s v="Contrato Firmado "/>
    <n v="1"/>
    <d v="2024-08-01T00:00:00"/>
    <d v="2024-09-30T00:00:00"/>
    <n v="8.5714285714285712"/>
    <n v="1"/>
    <s v="DGI_x000a_Subproceso Innovación y Tecnología_x000a_NC-Dirección de Gestión de Innovación y Tecnología – DGIT_x000a__x000a_DS - Subproceso Asistencia al Usuario_x000a_Dirección Seccional de Impuestos de Bogotá _x000a_Dirección Seccional de Impuestos de Medellín _x000a_Dirección Seccional de Impuestos de Cali_x000a_"/>
    <n v="1"/>
    <x v="0"/>
  </r>
  <r>
    <x v="3"/>
    <x v="2"/>
    <m/>
    <m/>
    <m/>
    <m/>
    <s v="Implementación de la solución tecnológica del proyecto "/>
    <s v="Implementación de la solución tecnológica del proyecto "/>
    <s v="Informe de la implementación y puesta en producción de la solución tecnólogica "/>
    <n v="1"/>
    <d v="2024-10-01T00:00:00"/>
    <d v="2025-03-31T00:00:00"/>
    <n v="25.857142857142858"/>
    <n v="1"/>
    <s v="DGI_x000a_Subproceso Innovación y Tecnología_x000a_NC- Dirección de Gestión de Innovación y Tecnología – DGIT_x000a__x000a_NS - Subproceso Asistencia al Usuario_x000a_Dirección de Gestión de Impuestos_x000a_Dirección Seccional de Impuestos de Bogotá _x000a_Dirección Seccional de Impuestos de Medellín _x000a_Dirección Seccional de Impuestos de Cali_x000a_"/>
    <n v="1"/>
    <x v="0"/>
  </r>
  <r>
    <x v="3"/>
    <x v="2"/>
    <m/>
    <m/>
    <m/>
    <m/>
    <s v="Realizar acción de control"/>
    <s v="Realizar acción de control que permita subsanar los problemas identificados con los tiempos de espera en sala."/>
    <s v="Informe donde se documente la revisión y el control definido."/>
    <n v="1"/>
    <d v="2024-08-01T00:00:00"/>
    <d v="2025-08-01T00:00:00"/>
    <n v="52.142857142857146"/>
    <n v="0.5"/>
    <s v="DGI_x000a_DS - Subproceso Asistencia al Usuario_x000a_Dirección Seccional de Impuestos de Bogotá _x000a_Dirección Seccional de Impuestos de Medellín "/>
    <n v="0.5"/>
    <x v="1"/>
  </r>
  <r>
    <x v="3"/>
    <x v="2"/>
    <m/>
    <m/>
    <m/>
    <m/>
    <s v="Programar visita de autoevaluación, auditoría y retroalimentación respecto de los tiempos de espera en la promesa de servicio"/>
    <s v="Incorporar en el plan de autoevaluación la visita (virtual o presencial) para verificar el cumplimiento de los tiempos de espera"/>
    <s v="Plan de autoevaluación e Informe de visita."/>
    <n v="1"/>
    <d v="2024-08-15T00:00:00"/>
    <d v="2025-08-16T00:00:00"/>
    <n v="52.285714285714285"/>
    <n v="0.8"/>
    <s v="DGI_x000a_NC - Subproceso Asistencia al Usuario_x000a_Dirección de Gestión de Impuestos_x000a_Subdirección de Servicio al Ciudadano en Asuntos Tributarios_x000a_Coordinación de Canales de servicio y experiencia de Usuario_x000a_"/>
    <n v="0.8"/>
    <x v="1"/>
  </r>
  <r>
    <x v="3"/>
    <x v="2"/>
    <s v="Auditoría a los Mecanismos de Atención al Ciudadano - AMA2024-002 Periodo 01/07/2023 al 29/02/2024"/>
    <s v="AMA2024-002 _x000a_H3"/>
    <s v="Hallazgo 3. Deficiencia de controles en las publicaciones de los documentos del Subproceso Asistencia al Usuario_x000a__x000a_Revisadas las publicaciones realizadas por la Subdirección de Servicio al Ciudadano en Asuntos Tributarios, se evidenció lo siguiente:_x000a__x000a_a)_x0009_El Informe anual “Resultados Encuesta Nacional de Percepción de la Calidad General del Servicio DIAN 2023” Versión 1 enero de 2024, publicado en la página web de la DIAN, de acceso y consulta a la ciudadanía en general presenta:_x000a__x000a_•_x0009_Gráficas incompletas o cortadas que impiden la lectura adecuada. (Págs. 30, 33 y 52)_x000a_•_x0009_No presenta imagen o tabla asociada en el texto. (Págs. 48, 65 y 66)_x000a_•_x0009_Páginas en blanco. (Págs. 52 y 60) _x000a_•_x0009_Falta cuadro o imagen comparativa. (Pág. 71)_x000a_•_x0009_Inexactitud de los datos: La sumatoria de “Genero” no es igual a 14.593. (Pág. 13)_x000a__x000a_b)_x0009_La Política de Servicio publicada en la página de la DIAN  de acceso y consulta a la ciudadanía en general presenta:_x000a__x000a_•_x0009_Errores de ortografía._x000a_•_x0009_Sin numeración de páginas (5 páginas)._x000a_•_x0009_La plantilla publicada se encuentra desactualizada. _x000a_•_x0009_El pie de página hace referencia a la Subdirección de Gestión de Asistencia al Cliente._x000a__x000a_c)_x0009_La Cartilla CT-CAC-0057 V4 “Evaluación del servicio y atención al ciudadano cliente”, en el numeral 4.3 “Tipo de trámite” hace referencia a un enlace cuya ruta electrónica direcciona a una página no encontrada propiedad de la DIAN."/>
    <s v="Debido a deficiencias en la aplicación de los controles, seguimiento y monitoreo por parte de la primera y segunda línea de defensa, en las publicaciones web de los documentos de consulta, tanto interna como externa."/>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09-01T00:00:00"/>
    <d v="2024-12-31T00:00:00"/>
    <n v="17.285714285714285"/>
    <n v="1"/>
    <s v="DGI_x000a_NC - Subproceso Asistencia al Usuario_x000a_Dirección de Gestión de Impuestos_x000a_Subdirección de Servicio al Ciudadano en Asuntos Tributarios_x000a_Coordinación de Canales de servicio y experiencia de Usuario_x000a__x000a_"/>
    <n v="1"/>
    <x v="0"/>
  </r>
  <r>
    <x v="3"/>
    <x v="2"/>
    <m/>
    <m/>
    <m/>
    <m/>
    <s v="Presentar proyecto con las correcciones del Informe anual “Resultados Encuesta Nacional de Percepción de la Calidad General del Servicio DIAN 2023” Versión 1 enero de 2024"/>
    <s v="Se acogerán las recomendaciones que suministra la Oficina de Control Interno y se ajustará el documento, se le remitirá a la Subdirección de soluciones y desarrollo para que lo públique en el portal correspondiente."/>
    <s v="Presentación proyecto corregido de los Resultados Encuesta Nacional de Percepción de la Calidad General del Servicio DIAN 2023” Versión 1 enero de 2024"/>
    <n v="1"/>
    <d v="2024-08-01T00:00:00"/>
    <d v="2024-10-01T00:00:00"/>
    <n v="8.7142857142857135"/>
    <n v="1"/>
    <s v="DGI_x000a_NC - Subproceso Asistencia al Usuario_x000a_Dirección de Gestión de Impuestos_x000a_Subdirección de Servicio al Ciudadano en Asuntos Tributarios_x000a_Coordinación de Canales de servicio y experiencia de Usuario"/>
    <n v="1"/>
    <x v="0"/>
  </r>
  <r>
    <x v="3"/>
    <x v="2"/>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0"/>
  </r>
  <r>
    <x v="3"/>
    <x v="2"/>
    <m/>
    <m/>
    <m/>
    <m/>
    <s v="Presentar proyecto para actualizar la Política de Servicio publicada en la página de la DIAN"/>
    <s v="Se acogerán las recomendaciones que suministra la Oficina de Control Interno para la política y se le remitirá a la Subdirección de Soluciones y Desarrollo para que lo públique en el portal correspondiente."/>
    <s v="Presentar proyecto para actualizar la Política de Servicio publicada en la página de la DIAN y remisión a la Subdirección de Soluciones y Desarrollo"/>
    <n v="1"/>
    <d v="2024-08-15T00:00:00"/>
    <d v="2025-08-14T00:00:00"/>
    <n v="52"/>
    <n v="0.3"/>
    <s v="DGI_x000a_NC - Subproceso Asistencia al Usuario_x000a_Dirección de Gestión de Impuestos_x000a_Subdirección de Servicio al Ciudadano en Asuntos Tributarios_x000a_Coordinación de Canales de servicio y experiencia de Usuario"/>
    <n v="0.3"/>
    <x v="1"/>
  </r>
  <r>
    <x v="3"/>
    <x v="2"/>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0"/>
  </r>
  <r>
    <x v="3"/>
    <x v="2"/>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3"/>
    <x v="2"/>
    <m/>
    <m/>
    <m/>
    <m/>
    <s v=" Gestionar la actualización la cartilla de agendamiento CT-CAC-0052 "/>
    <s v="Revisar los cambios técnicos que requieren para ajustar cartilla de agendamiento CT-CAC -0052 para subsanar los enlaces afectados.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3"/>
    <x v="2"/>
    <s v="Auditoría a los Mecanismos de Atención al Ciudadano - AMA2024-002 Periodo 01/07/2023 al 29/02/2024"/>
    <s v="AMA2024-002 _x000a_H4"/>
    <s v="Hallazgo 4. Incumplimiento de las políticas de privacidad y seguridad de la información, evidenciado en los Kioscos de auto gestión de los Puntos de Contacto, con ocasión de los trámites realizados por los ciudadanos _x000a__x000a_Al revisar un total de nueve estaciones de cómputo destinadas para los servicios de auto gestión, tres por cada uno de los puntos de contacto auditados (BCH, La Alpujarra y Cali – Sede Centro), se evidenció:_x000a__x000a_DSI Bogotá, DSI Medellín y DSI Cali_x000a_a)_x0009_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_x000a_b)_x0009_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c)_x0009_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_x000a__x000a_DSI Bogotá y DSI Medellín_x000a__x000a_d)_x0009_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_x000a__x000a_DSI Medellín_x000a__x000a_e)_x0009_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_x000a_DSI Cali_x000a__x000a_f)_x0009_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
    <s v="Debido al incumplimiento o deficiencia en la aplicación de las normas, políticas o procedimientos de seguridad digital."/>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Documento de diagnóstico "/>
    <n v="1"/>
    <d v="2024-09-01T00:00:00"/>
    <d v="2025-03-31T00:00:00"/>
    <n v="30.142857142857142"/>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3"/>
    <x v="2"/>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44"/>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14666666666666667"/>
    <x v="1"/>
  </r>
  <r>
    <x v="3"/>
    <x v="2"/>
    <m/>
    <m/>
    <m/>
    <m/>
    <s v="Actualizar el sistema operativo en las versiones que se consideren necesarias para mantener las políticas de seguridad de la información, en los equipos de los kioscos de autogestión "/>
    <s v="Realizar reuniones y visitas técnicas con las partes interesadas para realizar las actualizaciones del sistema operativo en las versiones que se consideren necesarias para mantener las políticas de seguridad de la información "/>
    <s v="Caso registrado con la solución implementada "/>
    <n v="1"/>
    <d v="2024-08-19T00:00:00"/>
    <d v="2025-01-31T00:00:00"/>
    <n v="23.571428571428573"/>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3"/>
    <x v="2"/>
    <m/>
    <m/>
    <m/>
    <m/>
    <s v="Implementar una política  de GPO para realizar diariamente el borrado seguro de información (temporales, archivo de escritorio, papelera, descargas, historial de navegación, contraseñas) y demás información que este almacenada en los equipos de los kioscos de autogestión"/>
    <s v="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0"/>
  </r>
  <r>
    <x v="3"/>
    <x v="2"/>
    <m/>
    <m/>
    <m/>
    <m/>
    <s v="Implementar una politíca para la inactivación de los puertos USB en los equipos de los kioscos de autogestión"/>
    <s v="Realizar la solicitud a la Subdirección de Infraestructura Tecnológica y de Operaciones para la implementación de una política para la inactivación de los puertos USB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0"/>
  </r>
  <r>
    <x v="3"/>
    <x v="2"/>
    <m/>
    <m/>
    <m/>
    <m/>
    <s v="Actualizar Microsoft Office en las versiones que se consideren necesarias para mantener las políticas de seguridad de la información, en los equipos de los kioscos de autogestión "/>
    <s v="Realizar reuniones y visitas técnicas con las partes interesadas para realizar las actualizaciones Microsoft Office en las versiones que se consideren necesarias para mantener las políticas de seguridad de la información "/>
    <s v="Caso registrado con la solución implementada "/>
    <n v="1"/>
    <d v="2024-08-19T00:00:00"/>
    <d v="2025-01-31T00:00:00"/>
    <n v="23.571428571428573"/>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3"/>
    <x v="2"/>
    <m/>
    <m/>
    <m/>
    <m/>
    <s v="Sensibilizar sobre las políticas de seguridad de la información, a los equipos de los kioscos de autogestión con ocasión de los trámites realizados por los ciudadanos. "/>
    <s v="Realizar sesiones de sensibilización con las partes interesadas para revisar las políticas de seguridad con los equipos de los kioscos de autogestión con ocasión de los trámites realizados por los ciudadanos.  "/>
    <s v="Sesiones de Sensibilización"/>
    <n v="3"/>
    <d v="2024-08-12T00:00:00"/>
    <d v="2025-03-31T00:00:00"/>
    <n v="33"/>
    <n v="3"/>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3"/>
    <x v="2"/>
    <s v="Auditoría a los Mecanismos de Atención al Ciudadano - AMA2024-002 Periodo 01/07/2023 al 29/02/2024"/>
    <s v="AMA2024-002 _x000a_H5"/>
    <s v="Hallazgo 5. Deficiencia en el control de la información registrada en la aplicación  Digiturno_x000a__x000a_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_x000a__x000a_a)_x0009_Identificación errada y con registros en blanco del ciudadano cliente._x000a_b)_x0009_Razón social errada y con registros en blanco._x000a_c)_x0009_Resultado del trámite con registros en blanco._x000a_d)_x0009_Trámites en blanco._x000a_ (Ver Tabla Nro. 6  Registros con inconsistencias en reporte A18- Digiturno, página 22 - INFORME AUDITORÍA A LOS MECANISMOS DE ATENCIÓN AL CIUDADANO AMA2024-002)"/>
    <s v="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
    <s v="Definición de los requerimientos técnicos para ajustar el servicio de agendamiento, digiturno y evaluación de experiencia de usuario."/>
    <s v="Requerimiento técnico a la Subdirección de Soluciones y Desarrollo"/>
    <s v="Solicitud a la Dirección de Gestión de Innovación y Tecnologí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_x000a_Dirección de Gestión Innovación y Tecnología"/>
    <n v="1"/>
    <x v="0"/>
  </r>
  <r>
    <x v="3"/>
    <x v="2"/>
    <m/>
    <m/>
    <m/>
    <m/>
    <s v="Desarrollar el proceso de contratación "/>
    <s v="Desarrollo  del proceso de contratación  en sus diferentes etapas "/>
    <s v="Contrato Firmado "/>
    <n v="1"/>
    <d v="2024-08-01T00:00:00"/>
    <d v="2024-09-30T00:00:00"/>
    <n v="8.5714285714285712"/>
    <n v="1"/>
    <s v="DGI_x000a_NS - Subproceso Innovación y Tecnología_x000a_Dirección de Gestión de Innovación y Tecnología – DGIT"/>
    <n v="1"/>
    <x v="0"/>
  </r>
  <r>
    <x v="3"/>
    <x v="2"/>
    <m/>
    <m/>
    <m/>
    <m/>
    <s v="Implementación de la solución tecnológica del proyecto "/>
    <s v="Implementación de la solución tecnológica del proyecto "/>
    <s v="Informe de implementación y puesta en producción de la solución tecnólogica "/>
    <n v="1"/>
    <d v="2024-10-01T00:00:00"/>
    <d v="2025-03-31T00:00:00"/>
    <n v="25.857142857142858"/>
    <n v="1"/>
    <s v="DGI_x000a_Subproceso Innovación y Tecnología_x000a_NC - Dirección de Gestión de Innovación y Tecnología – DGIT _x000a__x000a_NC - Subproceso Asistencia al Usuario_x000a_Dirección de Gestión de Impuestos_x000a_Subdirección de Servicio al Ciudadano en Asuntos Tributarios."/>
    <n v="1"/>
    <x v="0"/>
  </r>
  <r>
    <x v="3"/>
    <x v="2"/>
    <s v="Auditoría a los Mecanismos de Atención al Ciudadano - AMA2024-002 Periodo 01/07/2023 al 29/02/2025"/>
    <s v="AMA2024-002 _x000a_H6"/>
    <s v="Hallazgo 6. Incumplimiento de características de operatividad de las zonas de acceso público a internet inalámbrico y señalética en los Puntos de Contacto auditados_x000a__x000a_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_x000a__x000a_DSI Bogotá, DSI Medellín y DSI Cali_x000a_a)_x0009_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_x000a__x000a_DSI Medellín y DSI Cali_x000a__x000a_b)_x0009_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
    <s v="Debido a deficiencias en la aplicación de los controles, seguimiento y monitoreo por parte de la primera y segunda línea de defensa, en la aplicación de las normas, políticas o procedimientos de seguridad digital."/>
    <s v="Realizar control a la totalidad de políticas de control de contenido aplicadas en el proxy para la red gratuita Wifi con la que cuenta la entidad en los puntos de contacto denominada “Zona +Digital Mejor País”."/>
    <s v="Solicitar al proveedor realizar control a la totalidad de políticas de control de contenido aplicadas en el proxy para la red gratuita Wifi con la que cuenta la entidad en los puntos de contacto denominada “Zona +Digital Mejor País”."/>
    <s v="Reporte de filtros configurados en el proxy para la red gratuita WIFI. "/>
    <n v="1"/>
    <d v="2024-08-01T00:00:00"/>
    <d v="2024-08-31T00:00:00"/>
    <n v="4.2857142857142856"/>
    <n v="1"/>
    <s v="DGI_x000a_Subproceso Innovación y Tecnología_x000a_NC - Dirección de Gestión de Innovación y Tecnología – DGIT_x000a__x000a_DS - Subproceso Asistencia al Usuario_x000a_Dirección Seccional de Impuestos de Bogotá_x000a_Dirección Seccional de Impuestos de Medellín _x000a_Dirección Seccional de Impuestos de Cali"/>
    <n v="1"/>
    <x v="0"/>
  </r>
  <r>
    <x v="3"/>
    <x v="2"/>
    <m/>
    <m/>
    <m/>
    <m/>
    <s v="Corrección de los filtros de contenido exigidos en la resolución del  MINTIC 0003436 en todos los puntos de contacto"/>
    <s v="Corrección de los filtros exigidos en la resolución del  MINTIC 0003436 en todos los puntos de contacto. _x000a_Levantamiento de evidencia de los filtros configurados y pruebas de acceso en los puntos de contacto, con la verificación del cumplimiento de  los controles establecidos en el  MN-IIT-0072 “Manual de Políticas y Lineamientos de Seguridad de la Información”. "/>
    <s v="Reporte de evidencias de acceso desde los puntos de contacto"/>
    <n v="1"/>
    <d v="2024-08-01T00:00:00"/>
    <d v="2024-08-31T00:00:00"/>
    <n v="4.2857142857142856"/>
    <n v="1"/>
    <s v="DGI_x000a_NC -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
    <n v="1"/>
    <x v="0"/>
  </r>
  <r>
    <x v="3"/>
    <x v="2"/>
    <m/>
    <m/>
    <m/>
    <m/>
    <s v="Realizar acción de control"/>
    <s v="Realizar acción de control que permita subsanar los problemas identificados con la señalética."/>
    <s v="Informe donde se documente la revisión y el control definido."/>
    <n v="1"/>
    <d v="2024-08-01T00:00:00"/>
    <d v="2025-08-01T00:00:00"/>
    <n v="52.142857142857146"/>
    <n v="0.5"/>
    <s v="DGI_x000a_DS - Subproceso Asistencia al Usuario_x000a_Dirección Seccional de Impuestos de Medellín _x000a_Dirección Seccional de Impuestos de Cali"/>
    <n v="0.5"/>
    <x v="1"/>
  </r>
  <r>
    <x v="3"/>
    <x v="2"/>
    <m/>
    <m/>
    <m/>
    <m/>
    <s v="Programar visita de autoevaluación, auditoría y retroalimentación señaletica"/>
    <s v="Incorporar en el plan de autoevaluación la visita para verificar el cumplimiento de normativa de la señaletica, constatando si ya fue colocada o que acciones fueron adelantadas con la dependencia correspondiente "/>
    <s v="Informe de visita"/>
    <n v="1"/>
    <d v="2024-08-15T00:00:00"/>
    <d v="2024-12-31T00:00:00"/>
    <n v="19.714285714285715"/>
    <n v="1"/>
    <s v="DGI_x000a_NC - Subproceso Asistencia al Usuario_x000a_Dirección de Gestión de Impuestos_x000a_Subdirección de Servicio al Ciudadano en Asuntos Tributarios _x000a_Coordinación de Canales de servicio y experiencia de Usuario_x000a__x000a_DS - Subproceso Asistencia al Usuario_x000a_Dirección Seccional de Impuestos de Medellín _x000a_Dirección Seccional de Impuestos de Cali"/>
    <n v="1"/>
    <x v="0"/>
  </r>
  <r>
    <x v="3"/>
    <x v="2"/>
    <s v="Auditoría a la Gestión de Cartera 2024-001_x000a__x000a_Periodo 01/01/2023 al 30/03/2024"/>
    <s v="AGC2024-001_x000a_H1"/>
    <s v="Hallazgo No.1 Deficiencias en la expedición y notificación de los mandamientos de pago y de la resolución que ordena seguir adelante la ejecución _x000a__x000a_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_x000a__x000a__x0009__x0009__x0009__x0009__x0009__x0009__x0009__x0009__x0009__x0009__x0009__x0009__x0009__x0009__x000a_a._x0009_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Ver anexo No.1 MP Sin Notificar). DSI Bogotá._x000a__x000a__x0009__x0009__x0009__x0009__x000a_b._x0009_29 mandamientos de pago pendientes del trámite de notificación, proferidos entre el 29/06/2022 y el 07/03/2024 y 19 fueron notificados con demoras entre dos (2) y cinco (5) meses contados desde la fecha de devolución o de expedición del acto administrativo.  (Ver anexo No.2 MP Sin Notificar). DSI Barranquilla_x0009__x000a__x000a_c._x0009_Cuatro (4) mandamientos de pago pendientes del trámite de notificación, proferidos entre el 05/09/2023 y el 10/01/2024 y para el NIT 77.094.887 y NIT 901.058.547, con demoras entre cuatro (4) y cinco (5) meses respectivamente para efectuar la notificación. (Ver anexo No.3 MP Sin Notificar). DSIA Valledupar_x0009__x000a_d._x0009_En el expediente no obra el mandamiento de pago, están sin firmas y/o la constancia de notificación no reposa en este, que demuestre que se haya librado el mandamiento de pago y su debida notificación. DSI Barranquilla NIT 27.001.732, 72.211.845, 901.172.637, 19.367.732, 88.060.131, 72.195.546, 900.646.311, 800.177.119, 890.113.551, 5.764.861, 72.211.845, 901.172.637, 19.367.732 DSIA Valledupar NIT 901.058.547, 92.258.957, 824.002.380, 824.000.795.  DSI Bogotá NIT 900.223.901, 830.050.525, 800.249.401._x0009__x000a__x0009__x0009__x0009__x000a_e._x0009_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DSIA Valledupar NIT 77.188.544, 901.272.534, 900.932.959, 900.871.261, 77.187.122, 901.092.583, 49.605.792, 900.679.774._x0009__x0009__x000a__x0009__x0009__x0009__x0009__x0009__x0009__x0009__x0009__x0009__x0009__x000a_f._x0009_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DSI Bogotá: NIT 830.061.338, 1.158.833, 900.664.939, 900.223.901 Similar situación se observó en la DSI Barranquilla: NIT 27.001.732, 72.211.845, 900.389.024, 22.368.763, 72.195.546, 900.527.429, 72.211.845, 900.389.024 y DSIA Valledupar NIT 900.073.672, 900.359.618._x000a__x0009__x0009__x0009__x0009__x0009__x0009__x0009__x000a_g._x0009_Dilaciones en la expedición de la resolución que ordena seguir adelante la ejecución, desde la notificación del mandamiento de pago, observando que transcurren hasta 4 años y 10 meses o a la fecha no habían sido proferidas. DSI Bogotá: NIT 80.469.963, 1.158.833, 830.049.117, 900.664.939, 19.129.919, 79.857.283, 900.223.901, 39.775.456, 93.396.253, 860.079.278, 900.209.137, 800.249.401, 830.050.525, 79.555.471, 900.662.664. DSI Barranquilla NIT 5.764.861, 900.527.429, 7.448.225, 27.001.732, 19.367.732, 72.211.845, 900.389.024, 901.172.637. DSIA Valledupar NIT 5.645.982, 77.176.802, 824.004.287, 824.002.380, 49.758.958, 5.645.982, 824.000.425, 77.034.143, 77.176.802, 49.758.858._x000a__x000a_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
    <s v="Deficiencias en la supervisión, monitoreo, seguimiento y control que deben ejercer los responsables de su ejecución, que garanticen la expedición oportuna de los mandamientos de pago y de las resoluciones que ordenan seguir adelante la ejecución_x000a__x000a_Insuficiencia en la aplicación de la norma y de los controles establecidos en los procedimientos para la notificación de estos actos administrativos"/>
    <s v="Efectuar seguimiento a la expedicion de mandamientos de pago y resoluciones de seguir la ejecucion de acuerdo con los inventarios de cartera publicados por la Subdireccion de Cobranzas"/>
    <s v="De acuerdo con inventario de obligaciones que se remite a cada seccional, realizar seguimiento a la expedicion oportuna de mandamientos de pago y resoluciones de ejecucion por parte de los funcionarios a cargo de los expedientes"/>
    <s v="Informe mensual ( 6 informes) de seguimiento realizado en PDF en donde se consignen todos los datos del seguimiento efectuado"/>
    <n v="6"/>
    <d v="2024-11-15T00:00:00"/>
    <d v="2025-05-30T00:00:00"/>
    <n v="28"/>
    <n v="6"/>
    <s v="DGI_x000a_NC - Subproceso Administración de Cartera_x000a_Dirección de Gestión de Impuestos_x000a_Subdirección de Cobranzas y Control Extensivo_x000a_Coordinación de Cobranzas_x000a__x000a_ _x000a__x000a_ _x000a__x000a_ _x000a_"/>
    <n v="1"/>
    <x v="0"/>
  </r>
  <r>
    <x v="3"/>
    <x v="2"/>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3"/>
    <s v="DGI_x000a_DS - Subproceso Administración de Cartera_x000a_Dirección Seccional de Impuestos de Bogotá, Barranquilla y Valledupar_x000a_División de Cobranzas y/o de Recaudo y Cobranzas"/>
    <n v="1"/>
    <x v="0"/>
  </r>
  <r>
    <x v="3"/>
    <x v="2"/>
    <m/>
    <m/>
    <m/>
    <m/>
    <s v="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_x000a__x000a__x000a_     _x000a_"/>
    <s v="Enviar mensualmente a cada Jefe de  GIT, una base de datos en donde se evidencian los actos administrativos notificados y no notificados."/>
    <s v="Reporte en archivo excel en el que se identifiquen los mandamientos de pago y resoluciones de seguir adelante la ejecución notificados y sin fecha de notificación registrada remitido por correo electrónico"/>
    <n v="36"/>
    <d v="2024-11-01T00:00:00"/>
    <d v="2025-10-31T00:00:00"/>
    <n v="52"/>
    <n v="24"/>
    <s v="DGI_x000a_DS - Subproceso Administración de Cartera_x000a_Dirección Seccional de Impuestos de Bogotá, Barranquilla y Valledupar_x000a_División de Cobranzas y/o de Recaudo y Cobranzas"/>
    <n v="0.66666666666666663"/>
    <x v="1"/>
  </r>
  <r>
    <x v="3"/>
    <x v="2"/>
    <m/>
    <m/>
    <m/>
    <m/>
    <s v="Verificar trimestralmente la notificación de  mandamientos de pago y resoluciones de seguir adelante la ejecución proferidos._x000a__x000a_   "/>
    <s v="Elaborar informe en PDF donde se evidencie el número de actos proferidos, con fecha de notificación registrada en el período"/>
    <s v="Informe en PDF donde se evidencie el número de actos proferidos, con fecha de notificación registrada en el período"/>
    <n v="12"/>
    <d v="2024-12-15T00:00:00"/>
    <d v="2025-12-15T00:00:00"/>
    <n v="52.142857142857146"/>
    <n v="6"/>
    <s v="DGI_x000a_DS - Subproceso Administración de Cartera_x000a_Dirección Seccional de Impuestos de Bogotá, Barranquilla y Valledupar_x000a_División de Cobranzas y/o Recaudo y Cobranzas"/>
    <n v="0.5"/>
    <x v="1"/>
  </r>
  <r>
    <x v="3"/>
    <x v="2"/>
    <m/>
    <s v="AGC2024-001_x000a_H2"/>
    <s v="Hallazgo No. 2 Dilaciones en las actuaciones que se deben surtir en la gestión de cobro_x000a__x000a_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_x0009__x0009__x0009__x0009__x0009__x0009__x0009__x0009__x0009__x0009__x0009__x0009__x0009__x0009__x0009__x0009__x000a__x000a_a._x0009_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DSI Barranquilla NIT 88.060.131, 900.335.216, 5.764.861, 19.088.860, 3.675.616, 12.114.845, 900.043.191, 900.468.030, 27.001.732, 800.019.254, 900.047.321, 900.389.024, 8.531.547, 900.306.966._x000a__x0009__x0009__x0009__x0009__x0009__x0009__x0009__x0009__x0009__x000a_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DSI Barranquilla NIT 900.335.216, 72.195.546, 72.211.845, 900.043.191, 19.088.860, 19.367.732, 900.047.321, 901.172.637, 8.531.547. DSIA Valledupar NIT 901.092.583, 900.932.959, 900.679.774, 824.000.795. DSI Bogotá NIT 830.061.338, 830.049.117, 19.129.919, 900.664.939, 79.857.283, 830.050.525, 38.864.317, 79.555.471._x000a__x0009__x0009__x0009__x0009__x0009__x0009__x0009__x0009__x0009__x0009__x0009__x000a_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DSI Barranquilla NIT 88.060.131, 72.195.546, 900.527.429, 900.047.321, 901.172.637, 900.389.024, 901.172.637,72.211.845. DSIA Valledupar NIT 824.002.380: (Matrículas inmobiliarias No. 190-24085, 190-8933, 190-8000,190-15145 y 190-39555); y NIT 900.542.303, 900.008.328, 900.272.582, 900.825.151._x000a__x0009__x0009__x0009__x0009__x0009__x0009__x0009__x0009__x0009__x0009__x0009__x0009__x000a_d._x0009_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DSI Barranquilla NIT 8.531.547, 82.330.349, 900.047.321 (D) (F)._x000a__x0009__x0009__x0009__x000a_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DSI Valledupar NIT 900.008.328, 12.720.906, 900.129.765, 900.664.250, 900.221.435, 824.001.382, 822.006.210. DSI Barranquilla NIT 5.764.861, 890.101.466, 900.343.521._x000a__x000a_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DSI Valledupar NIT 901.308.124, 900.008.328, 900.542.303, 822.006.210, 19.379.230, 17.123.009, 824.001.382, 901.059.733.  DSI Barranquilla NIT 900.842.287, 890.113.551, 5.764.861, 890.101.466, 900.343.521, 802.018.299._x000a__x0009__x0009__x0009__x0009__x0009__x0009__x0009__x0009__x0009__x0009__x0009__x000a_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DSI Bogotá NIT 830.061.338, 830.049.117, 80.469.963, 900.664.939, 19.129.919, 79.857.283, 900.223.901, 93.396.253, 860.079.278, 900.209.137, 38.864.317, 800.249.401, 830.050.525, 900.662.664, 79.555.471. DSI Barranquilla NIT 27.001.732, 82.330.349, 900.527.429, 900.306.966, 800.019.254, 890.106.778, 19.367.732, 900.047.321, 901.172.637, 8.531.547, 12.114.845, 88.060.131, 72.195.546, 900.646.311, 19.088.860, 5.764.861, 22.368.763, 900.043.191, 900.468.030, 3.675.616, 72.211.845, 900.389.024, DSIA Valledupar NIT 901.308.124, 900.359.618, 900.197.845, 77.188.544, 824.004.287, 900.932.959, 900.871.261, 77.016.480, 49.758.958, 901.092.583, 900.679.774, 5.645.982, 49.605.792, 824.000.795, 824.001.382, 901.059.733, 824.000.425, 77.034.143, 900.129.765, 901.272.534, 900.134.397,  77.176.802, 890.300.016._x000a__x000a_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_x000a__x000a_"/>
    <s v="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
    <s v="Efectuar seguimiento a la oportuna gestion de cobro de acuerdo con los inventarios de cartera publicados por la Subdireccion de Cobranzas."/>
    <s v="De acuerdo con inventario de obligaciones que se remite a cada seccional, realizar seguimiento a la oportuna gestion procesal por parte de los funcionarios a cargo de los expedientes"/>
    <s v="Informe mensual ( 6 informes) de seguimiento realizado en PDF en donde se consignen todos los datos del seguimiento efectuado"/>
    <n v="6"/>
    <d v="2024-11-01T00:00:00"/>
    <d v="2025-04-30T00:00:00"/>
    <n v="25.714285714285715"/>
    <n v="6"/>
    <s v="DGI_x000a_NC - Subproceso Administración de Cartera_x000a_Dirección de Gestión de Impuestos_x000a_Subdirección de Cobranzas y Control Extensivo_x000a_Coordinación de Cobranzas_x000a__x000a_ _x000a__x000a_ _x000a__x000a_ _x000a_"/>
    <n v="1"/>
    <x v="0"/>
  </r>
  <r>
    <x v="3"/>
    <x v="2"/>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3"/>
    <s v="DGI_x000a_DS - Subproceso Administración de Cartera_x000a_Dirección Seccional de Impuestos de Bogotá, Barranquilla y Valledupar_x000a_División de Cobranzas y/o de Recaudo y Cobranzas"/>
    <n v="1"/>
    <x v="0"/>
  </r>
  <r>
    <x v="3"/>
    <x v="2"/>
    <m/>
    <m/>
    <m/>
    <m/>
    <s v="Informar mensualmente a cada Jefe de GIT, los expedientes sin gestión de cobro en los últimos tres  meses, priorizados de acuerdo con las mejoras de la metodología identificadas. "/>
    <s v="Enviar mensualmente a cada Jefe de  GIT, una base de datos en donde se evidencian los expedientes de cobro sin gestión en los últimos tres meses."/>
    <s v="Reporte en archivo excel con relación de expedientes sin gestión remitido por correo electrónico"/>
    <n v="36"/>
    <d v="2024-11-01T00:00:00"/>
    <d v="2025-10-31T00:00:00"/>
    <n v="52"/>
    <n v="24"/>
    <s v="DGI_x000a_DS - Subproceso Administración de Cartera_x000a_Dirección Seccional de Impuestos de Bogotá, Barranquilla y Valledupar_x000a_División de Cobranzas y/o Recaudo y Cobranzas"/>
    <n v="0.66666666666666663"/>
    <x v="1"/>
  </r>
  <r>
    <x v="3"/>
    <x v="2"/>
    <m/>
    <m/>
    <m/>
    <m/>
    <s v="Verificar en las bases y aplicativos de la División el número de expedientes a los que se les realizó gestión de cobro durante el trimestre, priorizados de acuerdo con las mejoras de la metodología identificadas.  _x000a__x000a_"/>
    <s v="Adelantar verificaciones y elaborar informe donde se identifique el número de expedientes a los que se le realizó gestión de cobro durante el trimestre."/>
    <s v="Informe en PDF donde se identifique el número de expedientes a los que se le realizó gestión de cobro durante el trimestre"/>
    <n v="12"/>
    <d v="2024-12-15T00:00:00"/>
    <d v="2025-12-15T00:00:00"/>
    <n v="52.142857142857146"/>
    <n v="6"/>
    <s v="DGI_x000a_DS - Subproceso Administración de Cartera_x000a_Dirección Seccional de Impuestos de Bogotá, Barranquilla y Valledupar_x000a_División de Cobranzas y/o de Recaudo y Cobranzas"/>
    <n v="0.5"/>
    <x v="1"/>
  </r>
  <r>
    <x v="3"/>
    <x v="2"/>
    <m/>
    <s v="AGC2024-001_x000a_H3"/>
    <s v="Hallazgo No.3 Depósitos judiciales (DJ) pendientes de gestionar _x000a__x000a_Verificada la gestión de los depósitos judiciales constituidos a favor de la Nación UAE DIAN, la aplicación de estos a las obligaciones objeto del proceso y/o gestión de cobro y el seguimiento y control realizado frente a la gestión ordenada, se evidenció:_x0009__x0009__x0009__x0009__x0009__x0009__x0009__x0009__x0009__x0009__x0009__x0009__x0009__x0009__x0009__x0009__x0009__x0009__x0009__x0009__x000a_a._x0009_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 DSI Bogotá NIT 1.577.835._x000a__x0009__x0009__x0009__x0009__x0009__x0009__x000a_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_x000a__x000a_De igual forma, procesos de cobro sin gestión de depósitos o pendientes de pago en el Banco Agrario. DSI Bogotá. DSI Bogotá. NIT 830.061.338, 830.049.117, 80.469.963, 1.158.833, 830.126.433, 900.664.939, 19.129.919, 79.857.283, 900.223.901, 93.396.253, 38.864.317, 800.249.401, 79.555.471._x000a__x000a_c._x0009_Los contribuyentes con NIT 800.177.119 y NIT 900.955.501 presentan 28 y nueve (9) depósitos judiciales respectivamente en la base de datos del Banco Agrario pendientes de aplicar por valor de $2.518.475.438 y $247.501.836, respectivamente. DSI Barranquilla._x0009__x000a__x0009__x0009__x0009__x0009__x0009__x0009__x0009__x0009__x0009__x0009__x0009__x0009__x0009__x0009__x0009__x0009__x0009__x0009__x000a_d._x0009_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DSI Valledupar._x000a__x000a_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_x000a_ "/>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Gestionar aplicando  criterios de priorización en la gestión, los depósitos judiciales   identificados en la Auditoría AGC 2024 -001 como &quot;pendientes de gestionar&quot;. "/>
    <s v="Verificar el cumplimiento de requisitos legales para la aplicación, endoso, fraccionamiento y/o conversión, de los depósitos judiciales  identificados en la Auditoría AGC 2024 -001 como &quot;pendientes de gestionar&quot; y proferir los actos administrativos  necesarios para su efectiva gestión, en los casos en que sea procedente."/>
    <s v="Numero de TDJ identificados en el hallazgo gestionados / Total TDJ  identificados en el hallazgo para los que procede gestión"/>
    <n v="1"/>
    <d v="2024-11-10T00:00:00"/>
    <d v="2025-08-15T00:00:00"/>
    <n v="39.714285714285715"/>
    <n v="1"/>
    <s v="DGI_x000a_DS - Subproceso Administración de Cartera_x000a_Dirección Seccional de Impuestos de Bogotá, Barranquilla y Valledupar_x000a_División de Cobranzas y/o Recaudo y Cobranzas"/>
    <n v="1"/>
    <x v="0"/>
  </r>
  <r>
    <x v="3"/>
    <x v="2"/>
    <m/>
    <m/>
    <m/>
    <m/>
    <s v="Informar mensualmente a cada Jefe de GIT los TDJ  sin gestionar, priorizados de acuerdo con las mejoras de la metodología identificadas _x000a_"/>
    <s v="Enviar mensualmente a cada Jefe de GIT, una base en datos en donde se evidencian los TDJ  sin gestionar."/>
    <s v="Reporte remitido por correo electrónico"/>
    <n v="36"/>
    <d v="2024-11-01T00:00:00"/>
    <d v="2025-11-30T00:00:00"/>
    <n v="56.285714285714285"/>
    <n v="24"/>
    <s v="DGI_x000a_DS - Subproceso Administración de Cartera_x000a_Dirección Seccional de Impuestos de Bogotá, Barranquilla y Valledupar_x000a_División de Cobranzas y/o de Recaudo y Cobranzas"/>
    <n v="0.66666666666666663"/>
    <x v="1"/>
  </r>
  <r>
    <x v="3"/>
    <x v="2"/>
    <m/>
    <m/>
    <m/>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Verificar en la base de Administración de  TDJ,  la gestión de depósitos durante el trimestre, priorizados de acuerdo con las mejoras de la metodología identificadas "/>
    <s v="Adelantar verificaciones y elaborar informe en donde se identifique el número de TDJ  gestionados durante el trimestre."/>
    <s v="Informe en PDF donde se evidencie el número de TDJ  gestionados durante el trimestre. En este informe se debe incluir el estado de conciliacion de los titulos gestionados en el periodo"/>
    <n v="12"/>
    <d v="2024-12-15T00:00:00"/>
    <d v="2025-12-15T00:00:00"/>
    <n v="52.142857142857146"/>
    <n v="6"/>
    <s v="DGI_x000a_DS - Subproceso Administración de Cartera_x000a_Dirección Seccional de Impuestos de Bogotá, Barranquilla y Valledupar_x000a_División de Cobranzas y/o Recaudo y Cobranzas"/>
    <n v="0.5"/>
    <x v="1"/>
  </r>
  <r>
    <x v="3"/>
    <x v="2"/>
    <m/>
    <s v="AGC2024-001_x000a_H4"/>
    <s v="Hallazgo No.4 Deficiencias en el seguimiento y control de los procesos concursales_x000a__x000a_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_x000a__x000a_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DSIA Valledupar NIT 88.142.681, 800.002.818, 824.000.263, 12.721.808, 892.301.175, 830.508.513, 900.751.541, 800.075.700, 892.300.222, 892.301.629, 85.460.718, 800.173.673, 892.300.531, 824.004.657, 900.596.875, 807.004.688, 900.502.919, 17.115.786, 26.940.099, 900.587.861, 892.301.090, 824.006.265,  84.040.063, 900.637.017, 900.433.810, 900.606.573, 892.301.629.DSI Bogotá NIT 79.143.675, 830.120.172, 900.298.200, 900.267.095, 900.316.933, 800.001.075, 830.040.332, 900.156.448, 19.412.666, 901.440.527, 900.023.512, 900.480.908, 1.073.512.646, 900.177.976, 900.189.751, 900.201.524, 830.101.778, 830.134.871, 41.773.249, 900.457.077, 860.036.856, 19.348.724, 860.001.113. DSI Barranquilla NIT 800.075.337, 901.177.895, 900.144.157, 900.343.521, 900.763.559, 900.504.965, 900.302.613, 800.205.719, 900.529.637, 900.040.054, 900.073.226, 7.474.651, 890.116.937, 890.107.394, 802.006.132, 900.842.287._x0009__x000a__x0009__x0009__x0009__x0009__x0009__x0009__x0009__x0009__x0009__x0009__x0009__x0009__x0009__x000a_b. El formato FT-COT-1466 “Seguimiento acuerdo de Reorganización”, no se encuentra diligenciado, dificultando evidenciar cual fue la fórmula de pago con el fin de que el área conozca y controle la ejecución del acuerdo. DSI Valledupar NIT 88.142.681, 824.000.263, 12.721.808, 892.301.175, 830.508.513, 900.751.541, 800.075.700, 892.300.222, 892.301.629, 85.460.718, 800.173.673, 892.300.531, 824.004.657, 900.596.875, 807.004.688, 900.502.919, 17.115.786, 900.576.285, 12.644.035, 900.587.861, 892.301.090, 824.006.265, 84.040.063, 900.637.017, 900.433.810, 900.606.573. DSI Bogotá NIT 900.127.114, 800.001.075, 860.051.688, 901.440.527, 900.023.512, 900.480.908, 1.073.512.646, 900.177.976, 900.189.751, 900.201.524, 830.101.778, 830.134.871, 41.773.249, 900.457.077, 860.036.856, 19.348.724, 860.001.113, 900.298.200. DSI Barranquilla NIT 900.452.511, 800.075.337, 900.461.017, 800.038.391, 900.763.559, 900.504.965, 900.302.613, 800.205.719, 900.529.637, 900.040.054, 890.116.937, 890.107.394, 802.006.132, 900.842.287, 72.277.612._x000a__x0009__x000a_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DSI Bogotá. NIT 860.031.131, 899.999.453, 860.532.520, 860.026.222, 19.424.950, 20.357.968, 79.454.660, 900.156.448._x000a__x0009__x0009__x0009__x0009__x0009__x000a_d._x0009_Inoportunidad en la expedición de la resolución &quot;Por la cual se cancelan obligaciones mediante la adjudicación de bienes a favor de la Nación U.A.E.- DIAN&quot;, de los bienes inmuebles adjudicados con registros de Matricula Inmobiliaria 50N-20286620 y 50N-20286417, la cual desde el 22 de junio de 2023 a la fecha de la auditoría estaba en el buzón del GIT de Representación Externa, para la gestión correspondiente. DSI Bogotá NIT 830.120.172. Similar situación NIT 860.001.113._x000a__x0009__x0009__x0009__x0009__x0009__x0009__x0009__x0009__x0009__x0009__x0009__x0009__x0009__x0009__x0009__x0009__x0009__x0009__x0009__x000a_e._x0009_Procesos concursales de Liquidación Judicial, que presentan rendición de cuentas final y el juez de concurso ordenó la cancelación del RUT, los cuales aún están en estado activo. DSI Bogotá NIT 830.120.172, 830.060.292. DSI Barranquilla NIT 901.177.895, 900.364.771, 900.717.280._x0009__x000a__x0009__x0009__x0009__x0009__x0009__x0009__x0009__x0009__x0009__x0009__x0009__x0009__x0009__x0009__x000a_f._x0009_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 DSI Barranquilla (F) (D)._x000a__x000a_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_x000a_ _x000a_"/>
    <s v="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_x000a__x000a_"/>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3-15T00:00:00"/>
    <n v="17.142857142857142"/>
    <n v="3"/>
    <s v="DGI_x000a_DS - Subproceso Administración de Cartera_x000a_Dirección Seccional de Impuestos de Bogotá, Barranquilla y Valledupar_x000a_División de Cobranzas y/o de Recaudo y Cobranzas"/>
    <n v="1"/>
    <x v="0"/>
  </r>
  <r>
    <x v="3"/>
    <x v="2"/>
    <m/>
    <m/>
    <m/>
    <m/>
    <s v="Realizar trimestralmente verificación aleatoria a una muestra de 20 expedientes en proceso especial para confirmar la actualización de los registros correspondientes en el Formato FT COT 2615 “Seguimiento y control procesos concursales”.  "/>
    <s v="Adelantar verificaciones a partir de una muestra de expedientes en proceso especial para confirmar actualización de formato de control y elaborar informe en donde se consoliden resultados"/>
    <s v="Informe en PDF en el que se consolide el resultado de la verificación a la actualización del Formato FT COT 2615 “Seguimiento y control procesos concursales”."/>
    <n v="12"/>
    <d v="2024-11-15T00:00:00"/>
    <d v="2025-11-14T00:00:00"/>
    <n v="52"/>
    <n v="6"/>
    <s v="DGI_x000a_DS - Subproceso Administración de Cartera_x000a_Dirección Seccional de Impuestos de Bogotá, Barranquilla y Valledupar_x000a_División de Cobranzas y/o Recaudo y Cobranzas_x000a_GIT de Representación Externa de Cobranzas o quien haga sus veces"/>
    <n v="0.5"/>
    <x v="1"/>
  </r>
  <r>
    <x v="3"/>
    <x v="2"/>
    <m/>
    <m/>
    <m/>
    <m/>
    <s v="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
    <s v="Adelantar verificaciones a partir de una muestra de expedientes en proceso especial para confirmar actualización de formato de control  y elaborar informe  en donde se consoliden resultados "/>
    <s v="Informe en PDF en el que se consolide el resultado de la verificación a la actualización del FT COT 1466 “Seguimiento acuerdo de Reorganización” . "/>
    <n v="12"/>
    <d v="2024-11-15T00:00:00"/>
    <d v="2025-11-14T00:00:00"/>
    <n v="52"/>
    <n v="6"/>
    <s v="DGI_x000a_DS - Subproceso Administración de Cartera_x000a_Dirección Seccional de Impuestos de Bogotá, Barranquilla y Valledupar_x000a_División de Cobranzas_x000a_GIT de Representación Externa  Cobranzas o quien haga sus veces"/>
    <n v="0.5"/>
    <x v="1"/>
  </r>
  <r>
    <x v="3"/>
    <x v="2"/>
    <m/>
    <m/>
    <m/>
    <m/>
    <s v="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
    <s v="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
    <s v="Informe en PDF de la gestión adelantada y/o la oportuna expedición de los actos administrativos en los expedientes en proceso especial en los cuales se ordene la adjudicación de bienes a favor de la Nación U.A.E.- DIAN"/>
    <n v="12"/>
    <d v="2024-11-15T00:00:00"/>
    <d v="2025-11-14T00:00:00"/>
    <n v="52"/>
    <n v="6"/>
    <s v="DGI_x000a_DS - Subproceso Administración de Cartera_x000a_Dirección Seccional de Impuestos de Bogotá, Barranquilla y Valledupar_x000a_División de Cobranzas y/o Recaudo y Cobranzas_x000a_GIT de Representación Externa  Cobranzas o quien haga sus veces"/>
    <n v="0.5"/>
    <x v="1"/>
  </r>
  <r>
    <x v="3"/>
    <x v="2"/>
    <m/>
    <m/>
    <m/>
    <m/>
    <s v="Adelantar revisión trimestral para establecer la realización por parte del GIT de Representación Externa, de la solicitud de cancelación de RUT de las sociedades en liquidación judicial que tengan orden de cancelación dada por el competente. "/>
    <s v="Adelantar verificación  trimestral para establecer la solicitud de cancelación de RUT de las sociedades en liquidación judicial que tengan orden  dada por el competente y su estado"/>
    <s v="Informe en PDF el que se consolide el resultado de la verificación de solicitud cancelación de RUT, cuando proceda. "/>
    <n v="12"/>
    <d v="2024-11-15T00:00:00"/>
    <d v="2025-11-14T00:00:00"/>
    <n v="52"/>
    <n v="6"/>
    <s v="DGI_x000a_DS - Subproceso Administración de Cartera_x000a_Dirección Seccional de Impuestos de Bogotá, Barranquilla y valledupar_x000a_División de Cobranzas_x000a_GIT de Representación Externa  Cobranzas o quien haga sus veces"/>
    <n v="0.5"/>
    <x v="1"/>
  </r>
  <r>
    <x v="3"/>
    <x v="2"/>
    <m/>
    <s v="AGC2024-001_x000a_H5"/>
    <s v="Hallazgo No. 5 Inadecuada conformación y/o desactualización de unidades documentales y expedientes de cobro_x000a__x000a_Revisada la gestión documental en los expedientes de cobro, la conformación de las unidades documentales en los procesos concursales, el cumplimiento de las normas emitidas por el Archivo General de la Nación se evidenció:_x0009__x0009__x000a__x000a_a._x0009_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DSI Bogotá, DSI Barranquilla, DSIA Valledupar. _x0009__x000a__x0009__x0009__x0009__x0009__x0009__x0009__x0009__x0009__x0009__x0009__x0009__x0009__x0009__x000a_b._x0009_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DSI Bogotá, DSI Barranquilla, DSIA Valledupar._x000a__x000a_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_x000a__x000a__x0009__x0009__x0009__x0009__x0009__x0009__x0009_"/>
    <s v="Deficiencias en la implementación de autocontroles, para que la gestión documental se realice según las normas que rigen la materia, se conformen los expedientes y unidades documentales conservando su trazabilidad"/>
    <s v="Seleccionar en cada GIT de Cobranzas una muestra de 20 expedientes BIMESTRALMENTE para revisar la aplicación de procedimientos de conformacion de expedientes"/>
    <s v="Verificacion en los expedientes seleccionados de correcta conformacion documental "/>
    <s v="Informe en PDF que contenga la descripcion de las muestras seleccionadas, la metodologia empleada y las conclusiones obtenidas"/>
    <n v="3"/>
    <d v="2024-11-15T00:00:00"/>
    <d v="2025-12-15T00:00:00"/>
    <n v="56.428571428571431"/>
    <n v="0"/>
    <s v="DGI_x000a_DS - Subproceso Administración de Cartera_x000a_Dirección Seccional de Impuestos de Bogotá, Barranquilla y Valledupar_x000a_División de Cobranzas y/o Recaudo y Cobranzas"/>
    <n v="0"/>
    <x v="1"/>
  </r>
  <r>
    <x v="3"/>
    <x v="2"/>
    <m/>
    <m/>
    <m/>
    <m/>
    <s v="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
    <s v="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
    <s v="Memorias de las mesas de trabajo realizadas"/>
    <n v="2"/>
    <d v="2024-11-15T00:00:00"/>
    <d v="2025-04-15T00:00:00"/>
    <n v="21.571428571428573"/>
    <n v="2"/>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Jefe División de Cobranzas y/o Recaudo y Cobranzas_x000a_"/>
    <n v="1"/>
    <x v="0"/>
  </r>
  <r>
    <x v="3"/>
    <x v="2"/>
    <m/>
    <m/>
    <m/>
    <m/>
    <s v="Implementar plan de trabajo acordado en las mesas de trabajo realizadas"/>
    <s v="cronograma de ejecucion de tareas del plan de trabajo acordado en las mesas de trabajo"/>
    <s v="Informe en PDF donde se indique ele cumplimiento de las acciones  identificadas en las mesas de trabajo realizadas"/>
    <n v="1"/>
    <d v="2025-04-15T00:00:00"/>
    <d v="2025-08-31T00:00:00"/>
    <n v="19.714285714285715"/>
    <n v="0.5"/>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División de Cobranzas y/o Recaudo y Cobranzas_x000a_"/>
    <n v="0.5"/>
    <x v="1"/>
  </r>
  <r>
    <x v="3"/>
    <x v="2"/>
    <m/>
    <s v="AGC2024-001_x000a_H6"/>
    <s v="Hallazgo No.6 Deficiencias en la gestión para la inactivación de roles en los sistemas de información Obligación Financiera, SIPAC y aplicativo OBLIGA y en la actualización de los listados._x000a__x000a_Verificada la actualización de los catálogos de roles, los listados de roles activos y la oportunidad en la inactivación de estos, se evidenció:_x0009__x0009__x0009__x0009__x0009__x0009__x0009__x0009__x0009__x0009__x0009__x0009__x0009__x0009__x0009__x0009__x000a_a. 7 de los 8 roles establecidos para el Sistema SIPAC en el catálogo “Anexo Roles de las soluciones tecnológicas según procedimientos y procesos_V3_R054/Soluciones Digitales&quot;,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Ver anexo No.5 Roles. Hoja a). Dirección de Gestión de Innovación y Tecnología, Dirección de Gestión de Impuestos/Coordinación de Cobranzas._x0009__x0009__x0009__x0009__x0009__x0009__x0009__x0009__x0009__x0009__x0009__x0009__x0009__x0009__x0009__x0009__x0009__x000a_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Dirección de Gestión de Impuestos/ Coordinación de Cobranzas._x0009__x0009__x0009__x0009__x0009__x0009__x0009__x0009__x000a_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Ver anexo No.5 Roles. Hoja c). Dirección de Gestión de Impuestos/Coordinación de Cobranzas. Dirección de Gestión de Innovación y Tecnología._x0009__x000a__x0009__x0009__x0009__x0009__x0009__x0009__x0009__x000a_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Ver anexo No.5 Roles. Hoja d). DSI Bogotá, Dirección de Gestión de Innovación y Tecnología, Coordinación de Administración de Aplicativos de Impuestos._x000a__x000a_e. En el aplicativo OBLIGA, el exfuncionario identificado con C.C. 1.042.769.784 mantiene roles activos de consulta, grabación y eliminación. DSI Barranquilla._x0009__x0009__x0009__x0009__x0009__x0009__x0009__x0009__x0009__x0009__x000a_f. En el Sistema SIPAC, según &quot;Lista de usuarios con roles activos asignados en el Sistema SIPAC&quot;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 (Ver anexo No.5 Roles Hoja f). DSI Bogotá, DSI Barranquilla, Dirección de Gestión de Innovación y Tecnología/CO Soporte Técnico al Usuario._x0009__x000a__x000a_g. En el Sistema SIPAC, según el listado en mención, 25 exfuncionarios mantienen roles activos, distribuidos así: 24 en DSI Bogotá y uno (1) en DO Grandes Contribuyentes (Ver anexo No.5 Roles Hoja g). DSI Bogotá, DO Grandes Contribuyentes, Dirección de Gestión de Innovación y Tecnología/CO de Soporte Técnico al Usuario._x000a__x0009__x0009__x0009__x0009__x0009__x0009__x000a__x000a_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Ver anexo No.5 Roles. Hoja h). DSI Barranquilla, DSI Bogotá, DO Grandes Contribuyentes._x000a__x0009__x000a__x000a_i. En el Sistema SIPAC, dos (2) exfuncionarias de la Dirección de Gestión de Innovación y Tecnología mantienen roles activos con privilegios de consulta sobre las bases de datos, así: uno (1) con acceso a Barranquilla, Bogotá y Valledupar y otra para Barranquilla y Valledupar. (Ver anexo No.5 Roles. Hoja i). Dirección de Gestión de Innovación y Tecnología._x000a__x000a_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quot;Segregación de funciones&quot;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s v="Deficiencias en el seguimiento y control de los roles que han sido asignados al personal externo y a los funcionarios; y en los autocontroles para verificar la inactivación de éstos; _x000a__x000a_Desactualización del catálogo de roles &quot;Anexo Roles de las soluciones tecnológicas según procedimientos y procesos_V3_R054&quot;_x000a__x000a_Falta de incorporación de la información de los roles asignados y activos del Sistema SIPAC y aplicativo OBLIGA en el reporte del “Listado de Roles Activos”_x000a__x000a_Ausencia de campos en los “Listados de Roles Activos” que permitan identificar la calidad del usuario relacionado en el reporte (funcionario DIAN, funcionario de ente de control externo, nombre del ente de control externo o contratista) e inoportunidad en la inactivación de roles._x000a__x000a__x0009__x0009__x0009__x0009__x0009_"/>
    <s v="Revisar y gestionar la solucion de cada uno de los casos enumerados en el informe de auditoria en los numerales a,b,c,d,e,f.g.h.i"/>
    <s v="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
    <s v="Informe en PDF que contenga la descripcion y solucion de los casos enumerados"/>
    <n v="1"/>
    <d v="2024-11-15T00:00:00"/>
    <d v="2025-03-15T00:00:00"/>
    <n v="17.142857142857142"/>
    <n v="1"/>
    <s v="DGI_x000a_NC - Subproceso Administración de Cartera_x000a_Dirección de Gestión de Impuestos_x000a_Subdirección de Cobranzas y Control Extensivo_x000a_Coordinación de Cobranzas_x000a_ _x000a__x000a_ _x000a__x000a_ _x000a_"/>
    <n v="1"/>
    <x v="0"/>
  </r>
  <r>
    <x v="3"/>
    <x v="2"/>
    <m/>
    <m/>
    <m/>
    <m/>
    <s v="Realizar una auditoria a los roles asignados en aplicativos de cobro para verificar que no se presenten inconsistencias o desactualizaciones"/>
    <s v="Efectuar los cruces y verificaciones necesarios para determinar la correcta asignacion y control de roles de acceso en los aplicativos de cobro"/>
    <s v="Informe en PDF que contenga objetivo, metodologia, muestras  y conclusiones de la auditoria efectuada recomendando efectuar posteriores auditorias periodicas de esta indole"/>
    <n v="1"/>
    <d v="2025-03-15T00:00:00"/>
    <d v="2025-07-15T00:00:00"/>
    <n v="17.428571428571427"/>
    <n v="0"/>
    <s v="DGI_x000a_NC - Subproceso Administración de Cartera_x000a_Dirección de Gestión de Impuestos_x000a_Subdirección de Cobranzas y Control Extensivo_x000a_Coordinación de Cobranzas_x000a_ _x000a__x000a_ _x000a__x000a_ _x000a_"/>
    <n v="0"/>
    <x v="1"/>
  </r>
  <r>
    <x v="3"/>
    <x v="2"/>
    <m/>
    <s v="AGC2024-001_x000a_H8"/>
    <s v="Hallazgo No. 8 Deficiencias de las herramientas tecnológicas que soportan la gestión de cobro_x000a__x000a_Verificados los sistemas de información SIPAC, Obligación Financiera, aplicativo OBLIGA, Candado Aduanero y formatos en hoja de cálculo que soportan tecnológicamente el Subproceso Administración de Cartera, enmarcados dentro de la política de gobierno digital, se evidenció:_x0009__x0009__x0009__x0009__x0009__x0009__x0009__x0009__x000a_a._x0009_Multiplicidad de fuentes de información sin integración automatizada ni consolidada a nivel nacional. Dirección de Gestión de Innovación y Tecnología. Dirección de Gestión de Impuestos/ Coordinación de Cobranzas._x0009__x000a__x000a_b._x0009_Deficiencias en la calidad y confiabilidad de la información registrada en los diferentes sistemas de información que soportan la administración de Cartera e interoperabilidad parcial entre estos. Dirección de Gestión de Impuestos/ Coordinación de Cobranzas._x000a__x000a_c._x0009_El aplicativo OBLIGA y Candado Aduanero están desarrollados en una tecnología antigua y el primero carece de funcionalidades que faciliten la gestión de la información, por ejemplo: la agrupación de obligaciones por expediente. Dirección de Gestión de Innovación y Tecnología, Dirección de Gestión de Impuestos/ Coordinación de Cobranzas._x000a__x000a_d. Formatos construidos en hoja de cálculo que se convierten en sistemas de gestión, sin la observancia de buenas prácticas de construcción de bases de datos, de gestión de accesos y segregación de funciones. Dirección de Gestión de Innovación y Tecnología. Dirección de Gestión de Impuestos/ Coordinación de Cobranzas._x000a__x000a_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_x000a_"/>
    <s v="Falta de desarrollos tecnológicos que satisfagan las necesidades del negocio y una arquitectura de datos unificada para el apoyo del subproceso._x000a__x000a_"/>
    <s v="Iniciar el proyecto con la definición de  los requerimientos funcionales"/>
    <s v="Definir los requerimientos funcionales"/>
    <s v="Documento de requerimientos funcionales V1 "/>
    <n v="1"/>
    <d v="2024-02-01T00:00:00"/>
    <d v="2025-03-31T00:00:00"/>
    <n v="60.571428571428569"/>
    <n v="1"/>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1"/>
    <x v="0"/>
  </r>
  <r>
    <x v="3"/>
    <x v="2"/>
    <m/>
    <m/>
    <m/>
    <m/>
    <s v="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_x000a__x000a__x000a__x000a_"/>
    <n v="1"/>
    <x v="0"/>
  </r>
  <r>
    <x v="3"/>
    <x v="2"/>
    <m/>
    <m/>
    <m/>
    <m/>
    <s v="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_x000a__x000a__x000a__x000a_"/>
    <n v="1"/>
    <x v="0"/>
  </r>
  <r>
    <x v="3"/>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1"/>
    <x v="0"/>
  </r>
  <r>
    <x v="3"/>
    <x v="2"/>
    <m/>
    <m/>
    <m/>
    <m/>
    <s v="Definir un plan de trabajo de desarrollo de la solución tecnológica "/>
    <s v="Definir un plan de trabajo de desarrollo de la solución tecnológica "/>
    <s v="Plan de trabajo"/>
    <n v="1"/>
    <d v="2023-11-01T00:00:00"/>
    <d v="2025-03-31T00:00:00"/>
    <n v="73.714285714285708"/>
    <n v="1"/>
    <s v="DGI_x000a_NC- Subproceso Innovación y Tecnología_x000a_Dirección de Gestión de Innovación y Tecnología_x000a_ _x000a_"/>
    <n v="1"/>
    <x v="0"/>
  </r>
  <r>
    <x v="3"/>
    <x v="2"/>
    <m/>
    <m/>
    <m/>
    <m/>
    <s v="Aprobar o validar el plan de trabajo de la implementación de la solución tecnológica "/>
    <s v="Aprobar o validar el plan de trabajo de la implementación de la solución tecnológica "/>
    <s v="Plan de trabajo aprobado "/>
    <n v="1"/>
    <d v="2023-11-01T00:00:00"/>
    <d v="2025-05-31T00:00:00"/>
    <n v="82.428571428571431"/>
    <n v="1"/>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1"/>
    <x v="0"/>
  </r>
  <r>
    <x v="3"/>
    <x v="2"/>
    <m/>
    <m/>
    <m/>
    <m/>
    <s v="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_x000a_ _x000a_"/>
    <n v="0"/>
    <x v="1"/>
  </r>
  <r>
    <x v="3"/>
    <x v="2"/>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1"/>
  </r>
  <r>
    <x v="3"/>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1"/>
  </r>
  <r>
    <x v="3"/>
    <x v="2"/>
    <s v="Auditoría al Proyecto de Implementación de Factura Electrónica y Controles a Proveedores Tecnológicos _x000a__x000a_AFE 2024-006"/>
    <s v="AFE 2024-006"/>
    <s v="Hallazgo No. 1. Deficiencias en la documentación del sistema de gestión del subproceso y en el seguimiento y control de los actos administrativos proferidos_x000a_ _x000a_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_x000a_1._x0009_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_x000a__x000a_2._x0009_Revisados los pliegos de cargos y autos de archivo no existe segregación de funciones, por cuanto es el mismo subdirector de Facturación Electrónica y Soluciones Operativas, quien revisa, firma y emite estos actos administrativos. _x000a__x000a_3._x0009_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_x000a__x000a_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_x000a__x000a_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_x000a_ _x000a_"/>
    <s v="Lo anterior, obedece a deficiencias en la implementación de autocontroles y seguimiento a los procedimientos auditados y actos administrativos emitidos desde la Subdirección de Factura Electrónica y Soluciones Operativas."/>
    <s v="1. Elaborar, aprobar y publicar en el Sistema de Gestión  el procedimiento de determinación de sanciones a Proveedores Tecnológicos. "/>
    <s v="Procedimiento publicado"/>
    <s v="Procedimiento publicado"/>
    <n v="1"/>
    <d v="2024-12-02T00:00:00"/>
    <d v="2025-06-30T00:00:00"/>
    <n v="30"/>
    <n v="1"/>
    <s v="DGI_x000a_Subdirección de Factura Electrónica y Soluciones Operativas"/>
    <n v="1"/>
    <x v="0"/>
  </r>
  <r>
    <x v="3"/>
    <x v="2"/>
    <m/>
    <m/>
    <m/>
    <m/>
    <s v="2. Modificar el procedimiento PR-CAC-0466 &quot;Habilitación o renovación de Proveedor Tecnológico&quot; que incluya  un control para verificar el registro de la responsabilidad generada en el RUT por las resoluciones de habilitación y/ o renovación de los proveedores tecnológicos. "/>
    <s v="Nueva versión de Procedimiento publicada"/>
    <s v="Nueva versión de Procedimiento publicada"/>
    <n v="1"/>
    <d v="2024-12-02T00:00:00"/>
    <d v="2025-06-30T00:00:00"/>
    <n v="30"/>
    <n v="1"/>
    <s v="DGI_x000a_Subdirección de Factura Electrónica y Soluciones Operativas"/>
    <n v="1"/>
    <x v="0"/>
  </r>
  <r>
    <x v="3"/>
    <x v="2"/>
    <m/>
    <m/>
    <m/>
    <m/>
    <s v="3. Modificar el procedimiento PR-CAC-0467 &quot;Cancelación de la Habilitación del Proveedor Tecnológico&quot; que incluya  un control para verificar el registro de la responsabilidad generada en el RUT por las resoluciones de cancelación de los proveedores tecnológicos. "/>
    <s v="Nueva versión de Procedimiento publicada"/>
    <s v="Nueva versión de Procedimiento publicada"/>
    <n v="1"/>
    <d v="2024-12-02T00:00:00"/>
    <d v="2025-06-30T00:00:00"/>
    <n v="30"/>
    <n v="1"/>
    <s v="DGI_x000a_Subdirección de Factura Electrónica y Soluciones Operativas"/>
    <n v="1"/>
    <x v="0"/>
  </r>
  <r>
    <x v="3"/>
    <x v="2"/>
    <m/>
    <s v="AFE 2024-006"/>
    <s v="Hallazgo No. 2. Falencias en la conformación y desactualización de unidades documentales _x000a_ _x000a_Revisada la gestión documental de las solicitudes de habilitación, renovación, cancelación, terminación o revocatoria de proveedores tecnológicos- PT se evidenció: _x000a_ _x000a_1._x0009_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_x000a__x000a_2._x0009_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_x000a_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
    <s v="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
    <s v="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Listado de asistencia de capacitaciones"/>
    <s v="Listado de asistencia de capacitaciones"/>
    <n v="1"/>
    <d v="2025-02-01T00:00:00"/>
    <d v="2025-03-31T00:00:00"/>
    <n v="8.2857142857142865"/>
    <n v="1"/>
    <s v="DGI_x000a_Subdirección de Factura Electrónica y Soluciones Operativas"/>
    <n v="1"/>
    <x v="0"/>
  </r>
  <r>
    <x v="3"/>
    <x v="2"/>
    <m/>
    <m/>
    <m/>
    <m/>
    <s v="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_x000a__x000a_"/>
    <s v="Concertación de compromisos laborales (servidores públicos)_x000a_Obligaciones contractuales (contratistas)"/>
    <s v="Concertación de compromisos laborales (servidores públicos)_x000a_Obligaciones contractuales (contratistas)"/>
    <n v="1"/>
    <d v="2025-01-01T00:00:00"/>
    <d v="2025-02-28T00:00:00"/>
    <n v="8.2857142857142865"/>
    <n v="1"/>
    <s v="DGI_x000a_Subdirección de Factura Electrónica y Soluciones Operativas"/>
    <n v="1"/>
    <x v="0"/>
  </r>
  <r>
    <x v="3"/>
    <x v="2"/>
    <m/>
    <m/>
    <m/>
    <m/>
    <s v="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Informe trimestral de avance de las Unidades documentales ajustadas._x000a__x000a_"/>
    <s v="Informe trimestral de avance de las Unidades documentales ajustadas._x000a__x000a_"/>
    <n v="2"/>
    <d v="2024-12-02T00:00:00"/>
    <d v="2025-06-30T00:00:00"/>
    <n v="30"/>
    <n v="2"/>
    <s v="DGI_x000a_Subdirección de Factura Electrónica y Soluciones Operativas"/>
    <n v="1"/>
    <x v="0"/>
  </r>
  <r>
    <x v="3"/>
    <x v="2"/>
    <m/>
    <s v="AFE 2024-006"/>
    <s v="Hallazgo No. 3. Deficiencias en la planeación y ejecución del premio fiscal 2023 _x000a__x000a_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_x000a__x000a_1._x0009_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_x000a_2._x0009_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_x000a_3._x0009_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_x000a_4._x0009_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_x000a_5._x0009_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_x000a_ _x000a_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
    <s v="Lo anterior, debido a deficiencias en la planeación y ejecución del sorteo de premio fiscal por parte de la DIAN, en el autocontrol, monitoreo y seguimiento de las etapas de este."/>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s v="Procedimiento aprobado y publicado en el Sistema de Gestión"/>
    <n v="1"/>
    <d v="2024-12-02T00:00:00"/>
    <d v="2025-07-31T00:00:00"/>
    <n v="34.428571428571431"/>
    <n v="0"/>
    <s v="DGI_x000a_Subdirección de Factura Electrónica y Soluciones Operativas_x000a_Subdirección de Servicio al Ciudadano_x000a__x000a_Subdirección de Procesamiento de Datos "/>
    <n v="0"/>
    <x v="1"/>
  </r>
  <r>
    <x v="3"/>
    <x v="2"/>
    <m/>
    <m/>
    <m/>
    <m/>
    <s v="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_x000a_"/>
    <s v="Acta de comité"/>
    <s v="Acta de comité"/>
    <n v="1"/>
    <d v="2024-12-02T00:00:00"/>
    <d v="2025-02-28T00:00:00"/>
    <n v="12.571428571428571"/>
    <n v="1"/>
    <s v="DGI_x000a_Subdirección de Factura electrónica y soluciones operativas_x000a_Subdirección de Servicio al Ciudadano"/>
    <n v="1"/>
    <x v="0"/>
  </r>
  <r>
    <x v="3"/>
    <x v="2"/>
    <m/>
    <s v="AFE 2024-006"/>
    <s v="Hallazgo No. 4. Inconsistencias entre la información depurada y el protocolo de la depuración de bases de datos del Premio Fiscal 2023 _x000a__x000a_Verificada la base de datos depurada sobre la cual se realizó el sorteo del Premio Fiscal 2023 y la aplicación del protocolo relacionado en el artículo 10 de la resolución 8743 de 2023 que reglamentó la ejecución de dicho premio, se encontró lo siguiente: _x000a_ _x000a_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_x000a__x000a_1._x0009_Campo denominado VAL_CORREO_ELECTRONICO registro de correos sin la sintaxis correcta (nombre@dominio), registro de correos de tipo numérico, registros en blanco, registros de correos sin dominios válidos, más de dos correos registrados en el mismo campo. _x000a__x000a_2._x0009_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_x000a__x000a_3._x0009_Campo NUM_IDENTIFICACIÓN se evidencian datos con números incoherentes, por ejemplo: 1111111, campos con datos de NIT. (Anexo_No.4_SI). _x000a_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
    <s v="Lo anterior, se debe a deficiencias en la elaboración, aplicación, validación y control de correcto uso del protocolo determinado para la depuración de la base de datos del sorteo del Premio Fiscal “La Factura Electrónica Me Premia” 2023."/>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
    <s v="Procedimiento aprobado y publicado en el Sistema de Gestión "/>
    <n v="1"/>
    <d v="2024-12-02T00:00:00"/>
    <d v="2025-07-31T00:00:00"/>
    <n v="34.428571428571431"/>
    <n v="0"/>
    <s v="DGI_x000a_Subdirección de Factura electrónica y soluciones operativas_x000a_Subdirección de servicio al ciudadano_x000a__x000a_Subdirección de Procesamiento de Datos "/>
    <n v="0"/>
    <x v="1"/>
  </r>
  <r>
    <x v="3"/>
    <x v="2"/>
    <m/>
    <s v="AFE 2024-006"/>
    <s v="Hallazgo No. 6. Deficiencias en la gestión de roles de los activos sistemas de información del subproceso de Factura Electrónica y Servicios Digitales_x000a__x000a_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_x000a__x000a_Sistema Premio Fiscal 2023 &quot;La factura electrónica me premia&quot;_x000a__x000a_1._x0009_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_x000a__x000a_2._x0009_El sistema no dispone de un rol de consulta para auditoría de entes internos y externos. _x000a_Sistema de Factura Electrónica - SFESO _x000a__x000a_1._x0009_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_x000a_ _x000a_2._x0009_Al revisar los 78 usuarios con roles habilitados del sistema SFESO, 12 funcionarios reportan un cargo distinto del reportado al archivo de planta de personal tomado como referencia para el ejercicio auditor (01/07/2024) es decir el 15% de ellos. _x000a_3._x0009_Los Log del Sistema de Factura Electrónica se generan y se almacenan por 90 días, sin permitir disponer una trazabilidad a largo plazo sobre las modificaciones que se realicen en las configuraciones del sistema de información y en las bases de datos de usuarios. _x000a__x000a__x000a_4._x0009_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quot;Roles de las soluciones tecnológicas&quot;, todos son de perfil administrador sin posibilidad de asignar rol de consulta o auditoría. _x000a__x000a_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quot;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_x000a_  _x000a__x000a_ "/>
    <s v="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
    <s v="Documento de diagnóstico"/>
    <s v="Documento de diagnóstico"/>
    <n v="1"/>
    <d v="2025-01-15T00:00:00"/>
    <d v="2025-06-30T00:00:00"/>
    <n v="23.714285714285715"/>
    <n v="1"/>
    <s v="DGI_x000a_Subdirección de Factura Electrónica y Soluciones Operativas_x000a_Subdirección de Servicio al Ciudadano_x000a__x000a_Subdirección de Innovación y Proyectos"/>
    <n v="1"/>
    <x v="0"/>
  </r>
  <r>
    <x v="3"/>
    <x v="2"/>
    <m/>
    <m/>
    <m/>
    <m/>
    <s v="2. Solicitar la inactivación de los roles 2242 “Rol básico 4 Administración Catalogo” y 2243 “Rol básico 5 Consulta Auditoria” en el archivo “Roles_Muisca” _x000a_"/>
    <s v="Solicitud de inactivación y verificación del Formato con los  Listados de usuarios y roles inactivados"/>
    <s v="Solicitud de inactivación y verificación del Formato con los  Listados de usuarios y roles inactivados"/>
    <n v="1"/>
    <d v="2024-12-02T00:00:00"/>
    <d v="2025-03-30T00:00:00"/>
    <n v="16.857142857142858"/>
    <n v="1"/>
    <s v="DGI_x000a_Subdirección de Factura Electrónica y Soluciones Operativas"/>
    <n v="1"/>
    <x v="0"/>
  </r>
  <r>
    <x v="3"/>
    <x v="2"/>
    <m/>
    <m/>
    <m/>
    <m/>
    <s v="3. Revisar, depurar y hacer seguimiento mensual al listado general de roles del SFESO, para solicitar la inactivación o eliminación de los usuarios y roles que no se requieran con los cargos y dependencias de estos, de acuerdo al procedimiento._x000a_"/>
    <s v="Acta de seguimiento mensual que registre los Listados de usuarios y roles actualizados según Formato de requerimientos realizados_x000a_"/>
    <s v="Acta de seguimiento mensual que registre los Listados de usuarios y roles actualizados según Formato de requerimientos realizados_x000a_"/>
    <n v="13"/>
    <d v="2024-12-02T00:00:00"/>
    <d v="2025-12-31T00:00:00"/>
    <n v="56.285714285714285"/>
    <n v="7"/>
    <s v="DGI_x000a_Subdirección de Factura Electrónica y Soluciones Operativas"/>
    <n v="0.53846153846153844"/>
    <x v="1"/>
  </r>
  <r>
    <x v="3"/>
    <x v="2"/>
    <m/>
    <m/>
    <m/>
    <m/>
    <s v="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
    <s v="Acta de reunión que evidencie las decisiones"/>
    <s v="Acta de reunión que evidencie las decisiones"/>
    <n v="1"/>
    <d v="2025-01-15T00:00:00"/>
    <d v="2025-02-28T00:00:00"/>
    <n v="6.2857142857142856"/>
    <n v="1"/>
    <s v="DGI_x000a_Subdirección de Factura Electrónica y Soluciones Operativas_x000a__x000a_Subdirección de Infraestructura Tecnológica y de Operaciones"/>
    <n v="1"/>
    <x v="0"/>
  </r>
  <r>
    <x v="3"/>
    <x v="2"/>
    <m/>
    <m/>
    <m/>
    <m/>
    <s v="5. Elaborar un plan de acción derivado de las decisiones tomadas en la mesa de trabajo"/>
    <s v="Plan de acción "/>
    <s v="Plan de acción "/>
    <n v="1"/>
    <d v="2025-03-01T00:00:00"/>
    <d v="2025-04-30T00:00:00"/>
    <n v="8.5714285714285712"/>
    <n v="1"/>
    <s v="DGI_x000a_Subdirección de Factura Electrónica y Soluciones Operativas_x000a__x000a_Subdirección de Infraestructura Tecnológica y de Operaciones"/>
    <n v="1"/>
    <x v="0"/>
  </r>
  <r>
    <x v="3"/>
    <x v="2"/>
    <m/>
    <m/>
    <m/>
    <m/>
    <s v="6. Realizar los terminos de referencia y anexo técnico del módulo de roles y perfiles del Sistema de Facturación Electrónica SFESO"/>
    <s v="Documento de terminos de referencia y anexo técnico"/>
    <s v="Documento de terminos de referencia y anexo técnico"/>
    <n v="1"/>
    <d v="2024-12-02T00:00:00"/>
    <d v="2025-01-31T00:00:00"/>
    <n v="8.5714285714285712"/>
    <n v="1"/>
    <s v="DGI_x000a_Subdirección de Factura Electrónica y Soluciones Operativas_x000a__x000a_Subdirección de Innovación y Proyectos"/>
    <n v="1"/>
    <x v="0"/>
  </r>
  <r>
    <x v="3"/>
    <x v="2"/>
    <m/>
    <m/>
    <m/>
    <m/>
    <s v="7. Adelantar las acciones contractuales del mantenimiento evolutivo de las funcionalidades del sistema de Facturación electrónica que incluya el mejoramiento de roles y perfiles del Sistema de Facturación Electrónica SFESO"/>
    <s v="Contrato Firmado"/>
    <s v="Contrato Firmado"/>
    <n v="1"/>
    <d v="2025-02-01T00:00:00"/>
    <d v="2025-07-30T00:00:00"/>
    <n v="25.571428571428573"/>
    <n v="0.5"/>
    <s v="DGI_x000a_Subdirección de Factura Electrónica y Soluciones Operativas_x000a__x000a_Subdirección de Innovación y Proyectos"/>
    <n v="0.5"/>
    <x v="1"/>
  </r>
  <r>
    <x v="3"/>
    <x v="2"/>
    <m/>
    <m/>
    <m/>
    <m/>
    <s v="8. Desarrollar, probar e implementar el módulo de roles y perfiles del Sistema de Facturación Electrónica SFESO"/>
    <s v="Puesta en producción del módulo de roles y perfiles del sistema _x000a_(01) Un Acta de comité de gestión de Cambios de Tecnología del correspondiente software instalado y en producción"/>
    <s v="Puesta en producción del módulo de roles y perfiles del sistema _x000a_(01) Un Acta de comité de gestión de Cambios de Tecnología del correspondiente software instalado y en producción"/>
    <n v="1"/>
    <d v="2025-08-01T00:00:00"/>
    <d v="2025-12-31T00:00:00"/>
    <n v="21.714285714285715"/>
    <n v="0"/>
    <s v="DGI_x000a_Subdirección de Factura Electrónica y Soluciones Operativas_x000a__x000a_Subdirección de Innovación y Proyectos"/>
    <n v="0"/>
    <x v="1"/>
  </r>
  <r>
    <x v="3"/>
    <x v="2"/>
    <m/>
    <s v="AFE 2024-006"/>
    <s v="Hallazgo No. 7. Deficiencias en la documentación y manuales de los sistemas de información _x000a__x000a_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_x000a__x000a_1._x0009_Falta de Manuales de Administración del Sistema Premio Fiscal 2023 -&quot;La Factura Electrónica Me Premia&quot;. _x000a_2._x0009_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_x000a__x000a_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
    <s v="Debido a la falta de monitoreo y gestión en la actualización de la documentación técnica de los sistemas de información que apoyan el subproceso de  Factura Electrónica y Servicios Digitales,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
    <s v="Documento de diagnóstico"/>
    <s v="Documento de diagnóstico"/>
    <n v="1"/>
    <d v="2025-01-15T00:00:00"/>
    <d v="2025-06-30T00:00:00"/>
    <n v="23.714285714285715"/>
    <n v="1"/>
    <s v="DGI_x000a_Subdirección de Factura Electrónica y Soluciones Operativas_x000a_Subdirección de Servicio al Ciudadano_x000a__x000a_Subdirección de Innovación y Proyectos"/>
    <n v="1"/>
    <x v="0"/>
  </r>
  <r>
    <x v="3"/>
    <x v="2"/>
    <m/>
    <m/>
    <m/>
    <m/>
    <s v="2. Actualizar la documentación técnica del Sistema de Facturación Electrónica - SFESO _x000a_-Manual del Administrador._x000a_-Diccionario de Datos. _x000a_- Arquitectura de Software."/>
    <s v="Documentos  técnicos  actualizados "/>
    <s v="Documentos  técnicos  actualizados "/>
    <n v="3"/>
    <d v="2025-01-15T00:00:00"/>
    <d v="2025-09-30T00:00:00"/>
    <n v="36.857142857142854"/>
    <n v="2.4"/>
    <s v="DGI_x000a_Subdirección de Factura electrónica y Soluciones Operativas_x000a__x000a_Subdirección de Innovación y Proyectos_x000a_Subdirección de Soluciones y Desarrollo_x000a_Subdirección de Procesamiento de Datos"/>
    <n v="0.79999999999999993"/>
    <x v="1"/>
  </r>
  <r>
    <x v="3"/>
    <x v="2"/>
    <m/>
    <s v="AFE 2024-006"/>
    <s v="Hallazgo No. 8. Inconsistencias en el cumplimiento de los Acuerdos de Niveles de Servicio - ANS establecidos para la atención de solicitudes en las herramientas Aranda, Service Now y Bugs sobre el Sistema de Factura Electrónica - SFESO_x000a__x000a_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_x000a__x000a_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
    <s v="Debido a deficiencias en la gestión y monitoreo de los acuerdos de niveles de servicios para la atención de incidentes y requerimientos funcionales y no funcionales para los sistemas de información que apoyan el subproceso "/>
    <s v="1. Diseñar un reporte de seguimiento de ANS por cada integrante del equipo de mesa de soporte para los incidentes registrados en la herramienta SERVICENOW y posterior escalamiento en BUGs. Esta solicitud se hará al área encargada de implementar reportes dentro de la herramienta._x000a__x000a_"/>
    <s v="Reporte de seguimiento de ANS implementado "/>
    <s v="Reporte de seguimiento de ANS implementado "/>
    <n v="1"/>
    <d v="2024-12-02T00:00:00"/>
    <d v="2024-12-31T00:00:00"/>
    <n v="4.1428571428571432"/>
    <n v="1"/>
    <s v="DGI_x000a_Subdirección de Factura Electronica y Soluciones Operativas_x000a__x000a_Subdirección de Soluciones y Desarrollo"/>
    <n v="1"/>
    <x v="0"/>
  </r>
  <r>
    <x v="3"/>
    <x v="2"/>
    <m/>
    <m/>
    <m/>
    <m/>
    <s v="2. Realizar reunión semanal con Administracion Técnica para la validación de incidentes escalados y que estén sin resolver, registrando en un acta dicha situación y la gestiones adelantadas."/>
    <s v="Acta de Reunion de las sesiones semanales realizadas que registren  cumplimiento de los ANS, la documentación, trazabilidad y la gestión de los casos reportados."/>
    <s v="Acta de Reunion de las sesiones semanales realizadas que registren  cumplimiento de los ANS, la documentación, trazabilidad y la gestión de los casos reportados."/>
    <n v="25"/>
    <d v="2025-01-15T00:00:00"/>
    <d v="2025-06-15T00:00:00"/>
    <n v="21.571428571428573"/>
    <n v="25"/>
    <s v="DGI_x000a_Subdirección de Factura Electronica y Soluciones Operativas_x000a__x000a_Subdirección de Soluciones y Desarrollo"/>
    <n v="1"/>
    <x v="0"/>
  </r>
  <r>
    <x v="3"/>
    <x v="2"/>
    <s v="Auditoria a la Gestión de Cartera_x000a__x000a_AGC2025-003"/>
    <s v="AGC2025-003_x000a__x000a_H1"/>
    <s v="Hallazgo No.1 Ausencia de informes y de seguimiento a la gestión del secuestre (D)_x000a__x000a_Verificados los controles relacionados con la gestión que realiza el secuestre sobre los bienes que administra; así como, la presentación de los informes mensuales y finales relacionados con su administración y las acciones emprendidas por parte de la entidad respecto de los bienes secuestrados se evidenció que:_x000a__x000a_a._x0009_En los expedientes no obran los informes mensuales y finales que debe rendir el secuestre sobre la gestión desarrollada, que den cuenta del estado de los bienes embargados y secuestrados, del pago del canon de arriendo mensual y si éste continúa o no arrendado, si hay depósitos y se consignaron a órdenes del proceso, si se reintegraron los bienes, cambios en estos y/o estado de productividad; se precisa que en los expedientes obran las actas donde se declaran legalmente secuestrados los inmuebles; así mismo, se indica que se realizó la entrega real y material al secuestre._x000a__x000a_b._x0009_En los expedientes no obran documentos soporte que den cuenta que se hayan realizado verificaciones oculares a los bienes para establecer su estado y su coincidencia con lo descrito en el acta de secuestro; así mismo, cuando el bien sea garantía de facilidad de pago y esté secuestrado, no se evidenció que se haya realizado el seguimiento cada tres (3) meses según lo establecido en el procedimiento PR-COT-0419 “Seguimiento a la gestión y aprobación de cuentas del secuestre”._x000a__x000a_c._x0009_Mediante Resolución No. 20241021001438 del 25/07/2024 se ordenó declarar nulidad de lo actuado desde auto No.2022234000023 del 15/09/2022 que ordenó la diligencia de secuestro del bien “por no existir plena identificación del inmueble puesto que la medida se materializó en un inmueble diferente al correspondiente al folio de matrícula inmobiliaria 321-46810, (…) de propiedad del contribuyente”, el cual fue objeto de secuestro, avalúo y remate, y no pudo efectuarse la entrega material a favor del adjudicatario por lo antes expuesto, lo que evidencia deficiencias en el control de las actuaciones previas y concurrentes por parte del funcionario ejecutor para adelantar la diligencia de secuestro._x000a__x000a_En consecuencia, durante aproximadamente dos (2) años desde el momento de la diligencia de secuestro, el auxiliar designado como secuestre no rindió informe alguno de su gestión, sin ser materia de seguimiento previo al remate para su adjudicación por parte del funcionario, que permitiera establecer la identificación plena del inmueble y las condiciones físicas del lote y de esta manera evitar las inconsistencias y el riesgo de acciones judiciales. DSIA Bucaramanga NIT 900.559.099._x000a__x000a_d._x0009_Solicitudes de informes al secuestre que no han sido atendidas y ausencia de seguimiento referente a su incumplimiento, evidenciando bienes inmuebles legalmente secuestrados desde el 2018 y a la fecha el secuestre no ha rendido los informes correspondientes. De igual forma, no se evidenció que se hayan adelantado las acciones correspondientes por el funcionario ejecutor para el relevo de los secuestres y remisión de oficios para solicitar la exclusión de la lista de auxiliares de justicia, dado el presunto incumplimiento de los deberes sobre la gestión encomendada._x000a__x000a_e._x0009_Ausencia del auto y comunicado que fija fecha para la entrega del bien inmueble por parte del secuestre, en aquellos casos en los que el bien fue adjudicado en remate o en los que el contribuyente canceló la totalidad de las obligaciones fiscales. Así mismo, no se encontraron actas de la diligencia de entrega material del bien secuestrado que respalde dicho procedimiento. DSI Medellín._x000a__x000a_De las situaciones anteriores, una o varias de éstas, se evidenciaron en los siguientes expedientes: DSI Medellín: NIT 70.163.877, 39.412.911, 43.275.363, 800.032.189, 98.524.075, 901.048.130, 21.979.932, 8.128.266, 98.471.907, 900.641.075, 70.130.864, 900.805.626, 24.361.941, 1.045.418.912, 811.013.353, 1.128.264.998 DSIA Bucaramanga: NIT 900.851.792, 129.973, 91.205.007, 900.201.235, 830.035.495, 63.562.022, 900.518.059, 91.289.799, 91.244.813, 13.743.244, 91.289.553, 13.512.011, 804.013.017, 900.824.105, 900.210.927, 5.560.469, 6.104.319, 37.547.834, 900.559.099, 3.044.649, 91.295.055, 91.247.978, 900.365.786, 900.406.196._x000a__x000a_Criterios: Artículo 51 y 52 del Código General del Proceso; artículo 3 principios de eficacia, eficiencia y transparencia de la Ley 489 de 1998; actividades 1, 2, 3 y 4 del procedimiento PR-COT-0419 V3; actividad 1 del procedimiento PR-COT-0391 V3, actividades 31 y 34 del procedimiento PR-COT-0388 V3, Procedimiento PR-COT-0319 V3._x000a_Riesgos: Materialización del riesgo R1 “Obligaciones exigibles no gestionadas eficientemente en los términos de la ley y los procedimientos” y exposición al riesgo R3 “Bienes secuestrados perdidos o dañados” de la Matriz de riesgos del Subproceso Administración de Cartera V4 del 11/10/2022."/>
    <s v="Deficiencias en la aplicación de los controles de la matriz de riesgos del subproceso, en el seguimiento de la gestión del auxiliar designado como secuestre, en la verificación de la presentación de la rendición de cuentas y/o informe mensual de la gestión del secuestre en el término establecido y de efectuar verificación ocular del bien secuestrado."/>
    <s v="Realizar seguimiento a la correcta gestión de los auxiliares de justicia  y entrega de bienes adjudicados"/>
    <s v="Revisar mensualmente una muestra del 10% de los bienes en los que se haya designado auxiliar de justicia/secuestre, incluyendo para el muestreo los expedientes que cumplan con los siguientes criterios: _x000a__x000a_1. Mayores cuantías en el avalúo del bien_x000a_2. Expedientes con obligaciones próximas a prescribir_x000a_3. Auxiliares de justicia/secuestres que no hayan rendido cuentas en el último trimestre_x000a_4. Bienes que no hayan sido objeto de revisión en el periodo anterior_x000a__x000a_Validando que se esté realizando la evaluación a la gestión del secuestre, la rendición de cuentas y que existan los soportes respectivos dentro del expediente de cobro, así como todos los documentos necesarios para los casos en que se realice adjudicación de bienes en remate o cuando el contribuyente canceló la totalidad de obligaciones."/>
    <s v="Informe"/>
    <n v="24"/>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m/>
    <s v="Realizar, según sea procedente, las actuaciones para subsanar las situaciones de: Inexistencia de informes de rendición de cuentas de los auxiliares de justicia, relevo en caso de incumplimiento y solicitud de exclusión de la lista de auxiliares de justicia, Inspección ocular para validar el estado del bien, existencia del auto y comunicado que fija fecha para la entrega del bien inmueble por parte del secuestre y el  acta de la diligencia de entrega material del bien secuestrado, de los contribuyentes: DSI Medellín: NIT 70.163.877, 39.412.911, 43.275.363, 800.032.189, 98.524.075, 901.048.130, 21.979.932, 8.128.266, 98.471.907, 900.641.075, 70.130.864, 900.805.626, 24.361.941, 1.045.418.912, 811.013.353, 1.128.264.998 DSIA Bucaramanga: NIT 900.851.792, 129.973, 91.205.007, 900.201.235, 830.035.495, 63.562.022, 900.518.059, 91.289.799, 91.244.813, 13.743.244, 91.289.553, 13.512.011, 804.013.017, 900.824.105, 900.210.927, 5.560.469, 6.104.319, 37.547.834, 900.559.099, 3.044.649, 91.295.055, 91.247.978, 900.365.786, 900.406.196"/>
    <s v="Informe"/>
    <n v="2"/>
    <d v="2025-09-01T00:00:00"/>
    <d v="2025-11-30T00:00:00"/>
    <n v="12.857142857142858"/>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s v="Validar la información registrada en el FT-COT-5255 &quot;Inventario de bienes embargados&quot; con la realidad procesal del expediente de cobro"/>
    <s v="Revisar bimestralmente una muestra de 20 expedientes de ejecución de bienes contrastando lo evidenciado en el expediente con lo registrado en el FT-COT-5255 &quot;Inventario de bienes embargados&quot;"/>
    <s v="Informe"/>
    <n v="24"/>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s v="AGC2025-003_x000a__x000a_H2"/>
    <s v="Hallazgo No.2 Deficiencias en el seguimiento a las facilidades de pago_x000a__x000a_Verificado el seguimiento a las facilidades de pago, el estado de éstas según las cuotas y condiciones pactadas; así como, la calidad, veracidad y consistencia de la información reportada en el control, las actuaciones adelantadas en los casos de incumplimiento, los recibos de pago en la Obligación Financiera y estado de las obligaciones que hacen parte de la facilidad, se evidenció que:_x000a__x000a_a._x0009_Facilidades de pago con incumplimiento de las cuotas pactadas o de obligaciones surgidas con posterioridad, sin que se haya proferido o expedido oportunamente el oficio de verificación de cumplimiento y/o la resolución que la deje sin efecto o declare sin vigencia el plazo y ordene hacer efectiva la garantía hasta la concurrencia del saldo de la deuda garantizada cuando corresponda; evidenciando contribuyentes con incumplimientos desde la primera cuota sin que se hayan surtido las citadas actuaciones. DSI Medellín: NIT 71.723.959, 901.449.917, 901.760.448, 900.550.536, 901.376.317, 8.104.516, 70.163.877, 43.275.363, 24.361.941, 901.528.551, 98.626.930, 1.017.185.790. DSIA Bucaramanga: NIT 900.720.690, 901.278.385._x000a__x000a_b._x0009_Facilidades de pago declaradas sin efecto en las que se ofrecieron bienes inmuebles en garantía para respaldar el cumplimiento de éstas, y a pesar de haberse ordenado en el acto administrativo hacer efectiva la garantía otorgada hasta la concurrencia del saldo de la deuda garantizada, no se han adelantado las acciones pertinentes para el remate de los bienes embargados y secuestrados. DSIA Bucaramanga. NIT 900.851.792, 129.973._x000a__x000a_c._x0009_En el expediente con NIT 800.121.406 obra Acta No. 20236538000371 de fecha 28/06/2023 “Por la cual se suscribe una Facilidad de pago por un término no superior a un año” y con Resolución No. 20240811000026 de fecha 30/01/2024 se declara sin efecto la facilidad de pago, ordenándose hacer efectiva la garantía ofrecida por el tercero garante consistente en el inmueble con MI 300-72028; no obstante, revisado el certificado de tradición y libertad del bien inmueble en cuestión, se evidencia que el propietario es una empresa y no el tercero que lo ofreció en garantía quien tiene constituido fideicomiso civil.  DSIA Bucaramanga. NIT 800.121.406_x000a__x000a_d._x0009_Inconsistencias en la información registrada en el control de facilidades de pago formato FT-COT-2616 &quot;Control facilidades de pago” y FT-COT-2639 &quot;Control a facilidades de pago – Normas transitorias&quot;. DSI Medellín. NIT 811.022.917, 901.528.551, 72.344.185, 1.128.264.998, 900.455.326, 900.284.917, 900.958.259, 900.263.762, 70.163.877, 8.128.266, 70.130.864, 98.626.930, 900.823.127, 1.017.185.790._x000a_e._x0009_Dos expedientes de facilidades de pago para el mismo contribuyente con NIT 901.360.705 donde la primera facilidad de pago fue otorgada con Acta No. 202365380000-0078 de fecha 01/02/2024 por valor de $63,651,000, y de forma posterior se otorgó otra facilidad con Acta 202465380002030 del 24/10/2024 por valor de $ 49,433,000; a su vez la primera facilidad fue declarada sin efecto mediante Resolución No. 20250811002170 del 20/02/2025 notificada el 26/02/2025. DSI Medellín. NIT 901.360.705._x000a__x000a_f._x0009_Falta la expedición de la resolución de cumplimiento de la facilidad de pago, donde han transcurrido hasta 14 meses desde la finalización del pago de la última cuota por parte del contribuyente. DSI Medellín. NIT 8.128.266, 72.344.185_x000a__x000a_Con lo anterior, se incumplen criterios normativos, dimensiones de MIPG y procedimientos institucionales generando efectos y riesgos con ocasión a las causas como se muestra en la siguiente tabla:_x000a__x000a_Criterios: Artículo 814 del Estatuto Tributario; artículo 3 principios de celeridad, eficacia y eficiencia de la Ley 489 de 1998; actividades 6, 38, 41, 48 y 56 del procedimiento PR-COT-0272 V9; actividades 36 y 54 del procedimiento PR-COT-0424 V3; actividad 31 del procedimiento PR-COT-0388 V3._x000a__x000a_Riesgos: Exposición a los riesgos R1 “Obligaciones exigibles no gestionadas eficientemente en los términos de la ley y los procedimientos” de la Matriz de riesgos del Subproceso Administración de Cartera V4 del 11/10/2022."/>
    <s v="Deficiencias en el seguimiento de las facilidades de acuerdo con los términos establecidos para verificar su cumplimiento e inaplicación de los controles definidos en los procedimientos."/>
    <s v="Validar la información registrada en el FT-COT-5255 &quot;Inventario de bienes embargados&quot; con la realidad procesal del expediente de cobro"/>
    <s v="Revisar bimestralmente una muestra de 20 expedientes de ejecución de bienes contrastando lo evidenciado en el expediente con lo registrado en el FT-COT-5255 &quot;Inventario de bienes embargados&quot;"/>
    <s v="Informe"/>
    <n v="24"/>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s v="Realizar seguimiento y generar alertas a la gestión de las facilidades de pago otorgadas"/>
    <s v="Generar alertas bimestralmente a los funcionarios de cobro sobre una muestra del 5% de las facilidades de pago en estado vigente que no cuenten con actividades de control registradas en el formato FT-COT-2616 “Control a las facilidades de pago” al final del período anterior, generando posteriormente el correspondiente registro de las actuaciones que se deriven de ese control "/>
    <s v="Informe"/>
    <n v="12"/>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m/>
    <s v="Verificar trimestralmente la gestión del 30% de los expedientes de facilidades de pago con garantía validando que: la garantía se encuentre debidamente conformada, se este realizando seguimiento al auxiliar de justicia y se este realizando la inspección ocular cada 3 meses como mínimo."/>
    <s v="Informe"/>
    <n v="8"/>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s v="AGC2025-003_x000a__x000a_H3"/>
    <s v="Hallazgo No.3 Deficiencias en la gestión de cobro e incumplimiento de los términos señalados en el procedimiento para el trámite de las actuaciones._x000a__x000a_Verificadas las actuaciones surtidas en la gestión de cobro, la oportunidad en la expedición del mandamiento de pago, de la resolución que ordena seguir adelante la ejecución, el decreto y perfeccionamiento de las medidas cautelares con su respectiva notificación; así como, la inscripción de la orden de embargo de acuerdo con la naturaleza del bien y el seguimiento del respectivo registro en el formato FT-COT-5255 &quot;Inventario de bienes embargados&quot;, se evidenció que:_x000a__x000a_a._x0009_Obligaciones con o sin mandamiento de pago con riesgo de prescripción o incumplimiento de los términos señalados en el procedimiento para la expedición de la resolución que ordena seguir adelante la ejecución con demoras hasta de 5 años. Así como, deficiencias en la investigación de bienes, consulta de información exógena, decreto de medidas cautelares donde transcurren aproximadamente hasta 6 años para gestionarlas y/o inactividad en las actuaciones que deben surtirse para la gestión de cobro. DSI Medellín: NIT 811.000.953, 900.691.832, 15.333.232, 98.471.907, 900.251.766, 70.529.318, 900.597.008, 900.752.183, 71.746.739, 42.973.189. DSIA Bucaramanga: NIT 900.865.534, 41.455.786, 900.777.892, 804.012.750, 37.726.553, 37.555.847, 13.831.422, 900.091.889, 63.352.042, 900.723.454, 13.512.011, 900.723.454, 900.365.786, 900.032.222, 804.003.247, 900.291.178, 900.734.750._x000a__x000a_b._x0009_Acción de cobro posiblemente prescrita para la obligación contenida en la resolución sanción No.112412018000273 del 30/10/2018 ejecutoriada el 04-01-2019 por valor de $424.185.000, con mandamiento de pago No. 20190302002082 del 8/05/2019, notificado 7/06/2019 y resolución que ordena seguir adelante la ejecución No. 20190309001485 del 11/07/2019, en el expediente no obran otras actuaciones para su gestión con posible prescripción desde 8/06/2024. DSI Medellín: NIT 900.251.766. (D) (F)_x000a__x000a_c._x0009_El contribuyente con NIT 900.851.792, presenta 79 obligaciones por un total de $ 529.862.363 de las cuales 74 corresponden a ventas y retenciones, expediente clasificado en el segmento de “Representación Externa” por cuanto el tercero garante de la facilidad de pago fue admitido a un “proceso de negociación de deudas de persona natural no comerciante” del cual posteriormente desistió, por tanto, se debe verificar la clasificación de las obligaciones del contribuyente reportadas en este segmento. De otra parte, no se han realizado las gestiones para la conformación de insumos para la denuncia por el delito de omisión de agente retenedor o recaudador. DSIA Bucaramanga y Coordinación de Cobranzas._x000a__x000a_d._x0009_Con resolución No. 2021004060000297 de fecha 4/10/2021 se le impuso sanción al contribuyente por no suministrar la información exógena del año 2017 por una cuantía de $ 497.340.000, en el inventario de cartera se registra como obligación por Renta 2017 y también como Sanción 2021, las dos por igual valor. La misma situación se presenta con Retención en la fuente 2016 -12 que con resolución sanción por no declarar No.2021004060000613 de fecha 16/12/2021 se impuso un valor de $44.560.000 y en el inventario de cartera se observa doble obligación para el contribuyente tanto en Retención como en Sanción y con una vigencia diferente. Estas obligaciones están reconocidas en los aplicativos SIPAC y Obliga. DSIA Bucaramanga. NIT 900.865.534. Similar situación NIT 900.777.892, 804.012.750._x000a__x000a_e._x0009_Deficiencias en el control de la notificación o comunicación de los actos administrativos los cuales se encuentran en estado “planilla de devolución al área técnica” para un total de 26 casos, los cuales fueron proferidos entre el 31/10/2020 y el 07/03/2025 referentes a mandamientos de pago,  resolución que ordena seguir adelante la ejecución, resolución por la cual se declara sin vigencia una facilidad de pago, resolución por medio de la cual se decreta un desistimiento, respuesta solicitud de facilidad de pago para completar requisitos, comunicado de la resolución embargo de créditos u otros derechos semejantes, entre otros. Anexo No.1. DSI Medellín._x000a__x000a_En el mismo sentido se presentan 19 mandamientos de pagos en estado “capturado en el área técnica” y 18 resoluciones de embargo de créditos u otros derechos semejantes, sin evidencia del trámite de notificación o comunicación respectivamente. Anexo No.2 DSIA Bucaramanga._x000a__x000a_f.  Actos administrativos donde transcurren entre tres (3) meses hasta tres (3) años desde su expedición para proceder con la notificación o comunicación de éstos y/o se encuentran sin firma en el expediente y sin la correspondiente notificación y/o en el expediente no obra ésta. DSI Medellín. NIT 901.290.119, 900.597.008 y Anexo No.1 DSI Medellín. y DSIA Bucaramanga. 3.044.649, 900.032.222._x000a__x000a_g._x0009_No se ha procedido con la organización del insumo para la remisión de éste a la Unidad Penal para la respectiva denuncia del contribuyente en la Fiscalía por el delito de Omisión del Agente retenedor y/o Recaudador. DSIA Bucaramanga NIT 900.865.534, 41.455.786, 37.726.553 y DSI Medellín: NIT 900.882.524. Contribuyente denunciado por 22 obligaciones y a la fecha presenta 37 obligaciones penalizables, por lo que se debe organizar el insumo para adición de denuncia. _x000a__x000a_h._x0009_Desactualización del formato FT-COT-5255 &quot;Inventario de bienes embargados&quot; en el cual no se relacionan todos los bienes que han sido objeto de medidas de embargo y secuestro de acuerdo con lo establecido en los procedimientos: “Decretar Medidas Cautelares” - PR-COT-0327 y “Secuestro de bienes'' - PR-COT-0388. DSI Medellín NIT 98.626.930, 900.823.127, 70.163.877, 19.456.154. DSIA Bucaramanga. NIT 129.973, 37.747.570, 900.656.724, 900.851.792._x000a__x000a_Criterios: Artículo 209 principios de publicidad y celeridad de la Constitución Política, artículo 3 principios de celeridad, eficacia y publicidad de la Ley 489 de 1998; numerales 9, 11 y 13 del artículo 3 de la Ley 1437 de 2011; artículo 826 del Estatuto Tributario, actividades 3, 4, 5, 18, 19 y 22 del procedimiento PR-COT-0270 V5; condiciones generales del procedimiento PR-COT-0326 V4; condiciones generales y actividad 20 del procedimiento PR-COT-0327 V5; actividades 31 y 34 del procedimiento PR-COT-0388 V3; Manual de la herramienta capturador obligaciones-Obliga; condiciones generales y los requisitos de entrada del procedimiento PR-ADF-0159 V5._x000a__x000a_Riesgos: Exposición de los riesgos R1 “Obligaciones exigibles no gestionadas eficientemente en los términos de la ley y los procedimientos” y R2 “Actos administrativos, decisiones o actuaciones en general expedidos con deficiencia de fondo y/o forma” de la matriz de riesgos del Subproceso de Administración de Cartera V4 del 11/10/2022."/>
    <s v="Insuficiencias en las labores de seguimiento y control por parte de los responsables del proceso para la expedición de los actos administrativos, en el registro de las obligaciones del contribuyente y su correspondiente notificación y/o comunicación."/>
    <s v="Identificar en el inventario de cartera obligaciones sin gestión de cobro y adelantar las actuaciones procedentes, teniendo en cuenta criterios de priorización"/>
    <s v="Realizar cuatrimestralmente gestión de cobro, en cuanto sea procedente, de las obligaciones que no hayan presentado actividad procesal en un periodo superior a seis (6) meses, mediante la ejecución de las siguientes actuaciones: (i) Embargo de sumas de dinero. (ii) Investigación de bienes. (iii) Vinculación de deudores solidarios o subsidiarios. (iv) Remisión de insumos a la unidad penal; respecto del inventario de cartera, priorizando aquellas de mayor cuantía y con riesgo de prescripción en los próximos doce (12) meses, excluyendo los segmentos no gestionables."/>
    <s v="Reporte de obligaciones con actuaciones realizadas"/>
    <n v="6"/>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s v="Validar la información registrada en el FT-COT-5255 &quot;Inventario de bienes embargados&quot; con la realidad procesal del expediente de cobro"/>
    <s v="Revisar bimestralmente una muestra de 20 expedientes de ejecución de bienes contrastando lo evidenciado en el expediente con lo registrado en el FT-COT-5255 &quot;Inventario de bienes embargados&quot;"/>
    <s v="Informe"/>
    <n v="24"/>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s v="Realizar seguimiento a la eficaz comunicación y/o notificación de actos administrativos proferidos por las áreas de cobranzas"/>
    <s v="Requerir trimestralmente a la dependencia encargada de la comunicación y/o notificación de actos administrativos para que informe las causales de la no  comunicación/notificación de los actos expedidos por las áreas de cobranzas para proceder con las actuaciones a que haya lugar para la debida notificación de los mismos"/>
    <s v="Informe"/>
    <n v="8"/>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s v="Realizar, según sea procedente, las actuaciones para subsanar las situaciones detectadas en el proceso de auditoria"/>
    <s v="Revisar los casos descritos en los Anexos 1 y 2 de las situaciones encontradas para garantizar la comunicación y/o notificación procedente"/>
    <s v="Informe"/>
    <n v="2"/>
    <d v="2025-09-01T00:00:00"/>
    <d v="2025-11-30T00:00:00"/>
    <n v="12.857142857142858"/>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m/>
    <s v=" Revisar los casos descritos en los numerales a, b, c, d, e, f, g y h para adelantar las actuaciones relacionadas con: Expedición de mandamiento de pago, Resolución de seguir adelante la ejecución, Investigación de bienes, decreto de medidas cautelares y remisión de insumo para denuncia penal, según sea procedente"/>
    <s v="Informe"/>
    <n v="2"/>
    <d v="2025-09-01T00:00:00"/>
    <d v="2025-11-30T00:00:00"/>
    <n v="12.857142857142858"/>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m/>
    <m/>
    <m/>
    <m/>
    <s v=" Revisar el caso de posible prescripción (literal b), para adelantar las actuaciones a que haya lugar, y/o proferir el acto administrativo para la declaratoria de prescripción de la(s) obligaciones(s) "/>
    <s v="Informe"/>
    <n v="1"/>
    <d v="2025-09-01T00:00:00"/>
    <d v="2025-11-30T00:00:00"/>
    <n v="12.857142857142858"/>
    <n v="0"/>
    <s v="DGI_x000a_Dirección de Gestión de Impuestos_x000a_Subdirección de Cobranzas y Control Extensivo_x000a_Coordinación de Cobranzas_x000a__x000a_Dirección Seccional de Impuestos de Medellín"/>
    <n v="0"/>
    <x v="1"/>
  </r>
  <r>
    <x v="3"/>
    <x v="2"/>
    <m/>
    <m/>
    <m/>
    <m/>
    <m/>
    <s v="Revisar el caso en particular (literal c) para reclasificar el segmento de cartera al que pertenece según los criterios definidos en el IN-COT-0305 &quot;Clasificación de la cartera&quot; actualizando la información en el FT-COT-2615 &quot;Seguimiento y control a procesos concursales&quot;"/>
    <s v="Informe"/>
    <n v="1"/>
    <d v="2025-09-01T00:00:00"/>
    <d v="2025-11-30T00:00:00"/>
    <n v="12.857142857142858"/>
    <n v="0"/>
    <s v="DGI_x000a_Dirección de Gestión de Impuestos_x000a_Subdirección de Cobranzas y Control Extensivo_x000a_Coordinación de Cobranzas_x000a__x000a_Dirección Seccional de Impuestos y Aduanas de Bucaramanga"/>
    <n v="0"/>
    <x v="1"/>
  </r>
  <r>
    <x v="3"/>
    <x v="2"/>
    <m/>
    <m/>
    <m/>
    <m/>
    <s v="Realizar validaciones de presuntos casos de duplicidad en la cartera"/>
    <s v="Detectar mensualmente casos de presunta duplicidad en la cartera, remitiendo a las Direcciones Seccionales la relación de presuntas duplicidades para que se adelante la gestión procedente"/>
    <s v="Informe"/>
    <n v="12"/>
    <d v="2025-09-01T00:00:00"/>
    <d v="2026-08-31T00:00:00"/>
    <n v="52"/>
    <n v="0"/>
    <s v="DGI_x000a_Dirección de Gestión de Impuestos_x000a_Subdirección de Cobranzas y Control Extensivo_x000a_Coordinación de Cobranzas"/>
    <n v="0"/>
    <x v="1"/>
  </r>
  <r>
    <x v="3"/>
    <x v="2"/>
    <m/>
    <s v="AGC2025-003_x000a__x000a_H4"/>
    <s v="Hallazgo No.4 Depósitos judiciales producto de remate y de embargo de créditos u otros derechos semejantes sin gestionar_x000a__x000a_Verificada la gestión de los depósitos judiciales constituidos a favor de la Nación UAE DIAN producto de remates, embargo de créditos u otros derechos semejantes y/o de la productividad de los bienes secuestrados; así como el seguimiento y control realizado, se evidenció:_x000a__x000a_a._x0009_Contribuyentes que tienen entre 4 y 31 depósitos judiciales producto de embargo de créditos u otros derechos semejantes y/o de la productividad de los bienes secuestrados, los cuales están pendientes de gestión según reporte del Banco Agrario de fecha 19/05/2025, así: DSI Medellín: NIT 17.314.410 con 31 depósitos por $ 32.173.986 sin gestionar en el Aplicativo de títulos y en el Banco Agrario, NIT 901.304. 466 con 4 por $ 112.234.538, NIT 15.433.536 con 10 por $31.855.744. _x000a__x000a_b._x0009_El NIT 71.748.711 cuenta con 24 depósitos endosados por valor de $ 8.991.391 que a la fecha están pendientes de gestionar en el Banco Agrario, deben realizarse las gestiones que correspondan a fin de establecer la debida comunicación al contribuyente del endoso realizado. Igual situación, para el NIT 21.252.669 con 27 depósitos por valor de $5.495.700, NIT 42.878.648 con 13 depósitos por $ 25.400.687 y NIT 890.982.430 con 14 depósitos por $ 16.858.833 en trámite de endoso a la fecha de auditoría. DSI Medellín. _x000a__x000a_c._x0009_Depósitos judiciales producto de remates sin gestionar constituidos desde el 27/05/2022 con comunicado de aplicación de título sin firma en el expediente DJ No. 413230003885122 de fecha 21/06/2022 por valor de $ 29.500.000 para el NIT 80.804.837. Similar situación: DSI Medellín: NIT 98.492.622 con DJ 413230004122045 por valor de $ 13.909.389 de fecha 14/09/2023; NIT 6.030.537 con DJ 413230004012341 por valor de $12.400.000 y DJ 413230004012561 por valor de $ 10.200.000 de fechas 13 y 14 de febrero de 2023 respectivamente y NIT 18.494.912 con DJ 413230004040666 por valor de $ 4.310.874 de fecha 11/04/2023. Igual situación para los NIT. 900.094.789, 43.538.556 y 39.412.911._x000a__x000a__x000a_d._x0009_Depósito judicial No. 413230003454443 por valor de $ 108.172.080 de fecha 23/12/2019 producto del fallo emitido dentro del incidente de reparación integral que se siguió en contra del señor Jose Gilberto Londoño por el delito de contrabando, ordenándose el pago de perjuicios materiales causados a favor de la DIAN, depósito que a la fecha se encuentra sin gestionar. Así mismo, no existe reconocimiento contable para este tercero, únicamente se revela en cuentas de orden “Otros activos contingentes – Garantías”. DSI Medellín. NIT 71.646.305._x000a__x000a_e._x0009_Contribuyentes con depósitos judiciales producto de embargo de créditos u otros derechos semejantes y/o producto de remates que están pendientes de gestión según reporte del Banco Agrario a la fecha de revisión, sobre los cuales se deben realizar las gestiones de acuerdo con las actuaciones que procedan en el proceso de cobro y el seguimiento respectivo. Anexo No.3 Depósitos Judiciales. DSIA Bucaramanga._x000a_Con lo anterior, se incumplen criterios normativos, dimensiones de MIPG y procedimientos institucionales generando efectos y riesgos con ocasión a las causas como se muestra en la siguiente tabla:_x000a__x000a_Criterios: Artículo 209 “Principio de celeridad” de la Constitución Política; artículo 3 principios de celeridad y eficacia de la Ley 489 de 1998; numeral 13 del artículo 3 de la Ley 1437 de 2011; actividades 16, 40 y 53 del procedimiento PR-COT-0275 V7; numeral 5.2.1 del Manual contable función recaudadora - MN-ADF-0005 V4._x000a__x000a_Riesgos: Exposición a los riesgos “R1 Obligaciones exigibles no gestionadas eficientemente en los términos de la ley y los procedimientos” y “R2 Actos Administrativos, decisiones o actuaciones en general expedidos con deficiencia de fondo y/o forma” de la matriz de riesgos del Subproceso Administración de Cartera V4 11/10/2022."/>
    <s v="Falencias en el control y en las actividades de verificación para la oportuna y debida gestión de los depósitos bien sea para su aplicación en las obligaciones o endoso al contribuyente según corresponda."/>
    <s v="Realizar, según sea procedente, las actuaciones para subsanar las situaciones detectadas en el proceso de auditoria"/>
    <s v="Verificar el cumplimiento de requisitos legales para la aplicación, endoso, fraccionamiento y/o conversión de los depósitos judiciales identificados en la Auditoría AGC 2025-003 como &quot;pendientes de gestionar&quot; y proferir los actos administrativos necesarios para su efectiva gestión, en los casos en que sea procedente"/>
    <s v="Informe"/>
    <n v="2"/>
    <d v="2025-09-01T00:00:00"/>
    <d v="2026-02-28T00:00:00"/>
    <n v="25.714285714285715"/>
    <n v="0"/>
    <s v="DGI_x000a_Dirección de Gestión de Impuestos_x000a_Subdirección de Cobranzas y Control Extensivo_x000a_Coordinación de Cobranzas_x000a__x000a_Dirección Seccional de Impuestos de Medellín_x000a_División de Recaudo y Cobranzas_x000a_GIT_x000a__x000a_Dirección Seccional de Impuestos y Aduanas de Bucaramanga_x000a_GIT de Gestión de Cobranzas"/>
    <n v="0"/>
    <x v="1"/>
  </r>
  <r>
    <x v="3"/>
    <x v="2"/>
    <m/>
    <m/>
    <m/>
    <m/>
    <s v="Realizar seguimiento a la eficaz gestión de los depósitos judiciales"/>
    <s v="Enviar trimestralmente a los funcionarios de cobro una relación de Títulos de Deposito Judicial sin gestionar, priorizando la gestión según los siguientes criterios:_x000a_1. Mayores cuantías del Titulo de Deposito Judicial_x000a_2. Títulos de mas de 6 meses de conformación"/>
    <s v="Reporte de títulos gestionados"/>
    <n v="8"/>
    <d v="2025-09-01T00:00:00"/>
    <d v="2026-08-31T00:00:00"/>
    <n v="52"/>
    <n v="0"/>
    <s v="DGI_x000a_Dirección de Gestión de Impuestos_x000a_Subdirección de Cobranzas y Control Extensivo_x000a_Coordinación de Cobranzas_x000a__x000a_Dirección Seccional de Impuestos de Medellín_x000a_División de Recaudo y Cobranzas_x000a_GIT_x000a__x000a_Dirección Seccional de Impuestos y Aduanas de Bucaramanga_x000a_GIT de Gestión de Cobranzas"/>
    <n v="0"/>
    <x v="1"/>
  </r>
  <r>
    <x v="3"/>
    <x v="2"/>
    <m/>
    <m/>
    <m/>
    <m/>
    <m/>
    <s v="Revisar bimestralmente una muestra de 10 expedientes en los que se hayan endosado depósitos judiciales, validando que dentro del expediente obre soporte de la comunicación del endoso al contribuyente"/>
    <s v="Informe"/>
    <n v="12"/>
    <d v="2025-09-01T00:00:00"/>
    <d v="2026-08-31T00:00:00"/>
    <n v="52"/>
    <n v="0"/>
    <s v="DGI_x000a_Dirección de Gestión de Impuestos_x000a_Subdirección de Cobranzas y Control Extensivo_x000a_Coordinación de Cobranzas_x000a__x000a_Dirección Seccional de Impuestos de Medellín_x000a_División de Recaudo y Cobranzas_x000a_GIT_x000a__x000a_Dirección Seccional de Impuestos y Aduanas de Bucaramanga_x000a_Gestión de Cobranzas"/>
    <n v="0"/>
    <x v="1"/>
  </r>
  <r>
    <x v="3"/>
    <x v="2"/>
    <m/>
    <s v="AGC2025-003_x000a__x000a_H5"/>
    <s v="Hallazgo No.5 Inadecuada gestión documental en la conformación de los expedientes de cobro _x000a__x000a_Revisada la conformación de los expedientes del proceso de Recuperación de Cartera, el cumplimiento de las normas relacionadas con la gestión documental emitidas por el Archivo General de la Nación y los procedimientos internos se evidenció:_x0009__x000a__x0009__x000a_a._x0009_Deficiencias en la conformación de los expedientes, no contienen la totalidad de las actuaciones que se han surtido, obran documentos repetidos, sin orden cronológico, sin foliación, documentos sueltos allegados de forma posterior y desactualización del formato FT-ADF-2558 “Hoja de control unidad documental” que indique el estado real de la gestión de cobro. DSI Medellín y DSIA Bucaramanga._x000a__x000a_Criterios:_x000a_Artículo 12 del Acuerdo 02 de 2014 del Archivo General de la Nación; Procedimiento - PR-ADF-0163 V4; numeral 4 del Instructivo - IN-ADF-0132 V5; Formato FT-ADF-2558 “Hoja de control unidad documental”._x000a__x000a_Riesgos:_x000a_Exposición a los riesgos R1 “Obligaciones exigibles no gestionadas eficientemente en los términos de la ley y los procedimientos”, R2 “Actos Administrativos, decisiones o actuaciones en general expedidos con deficiencia de fondo y/o forma” y R5 “Información afectada en su integridad y/o confidencialidad y/o disponibilidad” de la matriz de riesgos del Subproceso Administración de Cartera V4 11/10/2022 y R6 “Documentos e información institucional perdida, dañada, deteriorada o entregada extemporáneamente” de la matriz de riesgos del Subproceso Recursos Administrativos V1 09/05/2023."/>
    <s v="Deficiencias en la implementación de controles para la conformación de los expedientes de acuerdo con los lineamientos de gestión documental."/>
    <s v="Realizar seguimiento a la aplicación de normas de gestión documental"/>
    <s v="Seleccionar bimestralmente una muestra de 20 expedientes para revisar la correcta aplicación de procedimientos de conformación de expedientes"/>
    <s v="Informe de chequeos realizados"/>
    <n v="12"/>
    <d v="2025-09-01T00:00:00"/>
    <d v="2026-08-31T00:00:00"/>
    <n v="52"/>
    <n v="0"/>
    <s v="DGI_x000a_Dirección de Gestión de Impuestos_x000a_Subdirección de Cobranzas y Control Extensivo_x000a_Coordinación de Cobranzas_x000a__x000a_Dirección Seccional de Impuestos de Medellín_x000a__x000a_Dirección Seccional de Impuestos y Aduanas de Bucaramanga"/>
    <n v="0"/>
    <x v="1"/>
  </r>
  <r>
    <x v="3"/>
    <x v="2"/>
    <m/>
    <s v="AGC2025-003_x000a__x000a_H6"/>
    <s v="Hallazgo No.6 Deficiencias en el registro y la publicación de los activos de información en el portal web de la Entidad, enlace de transparencia y en la herramienta de Gestión, Riesgo y Control GRC._x000a__x000a_Dirección de Gestión de Impuestos/Subdirección de Cobranzas y Control Extensivo/Oficina de Seguridad de la Información_x000a__x000a_Verificadas las herramientas de información relacionadas con los activos SIPAC , Remates Virtuales, Obligación Financiera y repositorio Obliga que apoyan al proceso de Recuperación de Cartera, tales como: documento “Anexo de Roles de las soluciones tecnológicas según procedimientos y procesos_V4_R011” del proceso de Información, Innovación y Tecnología, publicado en el listado maestro de documentos de la DIANNET, al igual que el enlace de transparencia del portal web de la Entidad y la información registrada en la herramienta de Gestión, Riesgo y Control GRC, se evidenció que:_x000a__x000a_a._x0009_El activo de información “Remates Virtuales” registrado en la herramienta de Gestión Riesgo y Control como &quot;Aplicativo Remate Virtual-SCCE NIVEL CENTRAL&quot;, no cuenta con el registro de riesgos, controles ni planes de acción._x000a__x000a_b._x0009_En el enlace de trasparencia del portal Web de la Entidad, el Activo “Remate Virtual-SCCE NIVEL CENTRAL” no se identificó la categoría de este activo, al señalarse como “No aplica”._x000a__x000a_c._x0009_En el “Anexo de Roles de las soluciones tecnológicas según procedimientos y procesos_V4_R011”, no se encuentra registrado el repositorio Obliga, además dicho anexo presenta desactualización de los procedimientos asociados a los SIES antes mencionados._x000a__x000a_Criterios:_x000a_Literal j) del artículo 11 de la Ley 1712 del 2014; artículos 2, 6 y 7 de la Resolución DIAN 0033 del 08/06/2017; numerales 1.5 y 1.6 del Manual de Gobierno Digital de MINTIC; numeral 5.3 del Modelo de Seguridad y Privacidad de la Información OD-IIT-0001 V4; actividades 3 y 5 del procedimiento - PR-IIT-0366 V6; numeral 4 de la “Cartilla para la gestión de activos de información” CT-IIT-0079 V4; numeral 4.2 del instructivo - IN-IIT-0105 V4._x000a_Riesgos:_x000a_Exposición a los riesgos R5 “Información afectada en su integridad y/o confidencialidad y/o disponibilidad” de la matriz de riesgos del Subproceso Administración de Cartera V4 y al riesgo R3 “Medidas de seguridad y privacidad de la Información inadecuadas que amenazan la integridad, confidencialidad y disponibilidad de los datos” de la matriz de riesgos de Seguridad de la Información V2."/>
    <s v="Deficiencias en el seguimiento, control y monitoreo de los registros de los activos de información que apoyan al proceso auditado."/>
    <s v="Analizar, determinar, solicitar la actualización y actualizar, conforme sea procedente, el activo de información &quot;Sistema de Remates Virtuales&quot; y el &quot;Anexo de Roles&quot;"/>
    <s v="Analizar, determinar, solicitar la actualización y actualizar, conforme sea procedente, en la herramienta GRC y Portal Web de la entidad el activo de información &quot;Sistema de Remates Virtuales&quot; con sus: riesgos, planes de acción, controles asociados y categoría"/>
    <s v="Activo actualizado en la Herramienta de Gestión, Riesgo y Cumplimiento GRC"/>
    <n v="1"/>
    <d v="2025-09-01T00:00:00"/>
    <d v="2026-03-31T00:00:00"/>
    <n v="30.142857142857142"/>
    <n v="0"/>
    <s v="DGI_x000a_Dirección de Gestión de Impuestos_x000a_Subdirección de Cobranzas y Control Extensivo_x000a_Coordinación de Cobranzas_x000a__x000a_Oficina de Seguridad de la Información"/>
    <n v="0"/>
    <x v="1"/>
  </r>
  <r>
    <x v="3"/>
    <x v="2"/>
    <m/>
    <m/>
    <m/>
    <m/>
    <m/>
    <s v="Analizar, determinar, solicitar la actualización y actualizar, conforme sea procedente, el &quot;Anexo de Roles de las soluciones tecnológicas&quot; en lo relacionado con el capturador &quot;OBLIGA&quot; y el Aplicativo SIPAC"/>
    <s v="Anexo de roles de las soluciones tecnológicas actualizado "/>
    <n v="1"/>
    <d v="2025-09-01T00:00:00"/>
    <d v="2026-03-31T00:00:00"/>
    <n v="30.142857142857142"/>
    <n v="0"/>
    <s v="DGI_x000a_Dirección de Gestión de Impuestos_x000a_Subdirección de Cobranzas y Control Extensivo_x000a_Coordinación de Cobranzas_x000a__x000a_Dirección de Gestión de Innovación y Tecnología_x000a_Subdirección de Soluciones y Desarrollo"/>
    <n v="0"/>
    <x v="1"/>
  </r>
  <r>
    <x v="3"/>
    <x v="2"/>
    <m/>
    <s v="AGC2025-003_x000a__x000a_H7"/>
    <s v="Hallazgo No.7 Falta de completitud de los manuales y documentación técnica, soporte de base de datos de los sistemas de información que apoyan al proceso de Recuperación de Cartera._x000a__x000a_Verificadas las funcionalidades, manuales, documentación técnica, diccionarios de base de datos de los sistemas de información SIPAC, Remates Virtuales, Obligación Financiera y repositorio Obliga ; así como, la información registrada en el enlace de Arquitectura de la DIANNET se evidenció:_x000a__x000a_a._x0009_Los diccionarios de base datos de los sistemas Remates Virtuales, Obligación Financiera y SIPAC, se encuentran desactualizados e incompletos, por cuanto, no detallan la descripción de la totalidad de las tablas y campos que conforman cada uno de los sistemas, lo que dificulta la gestión del conocimiento y administración de estos sistemas. DGIT/ DGI_x000a__x000a_b._x0009_Manuales técnicos desactualizados e incompletos, sin evidenciar el registro de las versiones y ajustes realizados a los sistemas: Manual Técnico Operativo del SIPAC (Referencia: SpmtO01) de fecha 02/07/2002, Manual del usuario SIPAC de 2021; Manual Técnico de Obligación Financiera no relaciona fecha de elaboración además no detalla información lenguaje de programación, base de datos, requerimientos para instalación, procedimientos de instalación y demás ajustes de la última versión realizados al sistema. DGIT/ DGI_x000a__x000a_c._x0009_Ausencia de un manual técnico para el Sistema Remates Virtuales y Repositorio Obliga que detalle información sobre lenguaje de programación, base de datos, requerimientos para instalación, procedimientos de instalación del sistema, entre otros que sirva de guía para los técnicos y desarrolladores en la solución de los problemas, mantenimiento y configuración de estos. DGIT/ DGI_x000a__x000a_d._x0009_Inexistencia del manual para usuario funcional del Sistema Remates Virtuales, que facilite el uso de las funcionalidades del sistema y de esta manera se eviten reprocesos, suspensión de las diligencias o acciones judiciales en contra de la entidad. DGIT/ DGI_x000a__x000a_e._x0009_La obsolescencia del motor de base de datos Oracle 8 sobre el cual opera el Sistema SIPAC, no cuenta con soporte por parte del fabricante para las actualizaciones de seguridad, correcciones de errores ni parches, generando riesgo de vulnerabilidad del sistema, con la posible pérdida de información en caso de presentarse incidentes de seguridad. DGIT/ DGI_x000a__x000a_Criterios:_x000a_Directriz 2 de la Directiva Presidencial 02 de 2022; Literal a. del numeral 3 en su literal d. “Lineamientos” del numeral 5.1.37 del “Manual de Políticas y Lineamientos de Seguridad de la Información” - MN-IIT-0072 V5; Literal c del numeral 1.4. Manual de Gobierno Digital - Implementación de la Política de Gobierno Digital” del Decreto 1008 de 2018; condiciones Generales” del procedimiento - PR-IIT-0458 V2; numeral 4.2 del Instructivo - IN-IIT-0255 V2._x000a_Riesgos:_x000a_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 "/>
    <s v="Deficiencias de control y seguimiento en la actualización de la documentación técnica, manuales de los sistemas de información; así como, utilización de sistemas obsoletos que carecen de soporte del fabricante en los sistemas que apoyan al proceso de Recuperación de Cartera."/>
    <s v="Actualizar el diccionario de datos en el repositorio central de Enterprise Architect (SIPAC) "/>
    <s v="Habilitar el repositorio y usuario de acceso para los ingenieros que van a realizar la actualización. Revisar el estado actual  y actualizar  la información de cada una de las tablas que hacen parte del sistema de SIPAC en el repositorio central de Enterprise Architec"/>
    <s v="Diccionario de datos actualizado"/>
    <n v="1"/>
    <d v="2025-08-01T00:00:00"/>
    <d v="2026-07-15T00:00:00"/>
    <n v="49.714285714285715"/>
    <n v="0"/>
    <s v="DGIT_x000a_Dirección de Gestión de Innovación y Tecnología_x000a_Subdirección de Soluciones y Desarrollo _x000a_Subdirección Innovación y Proyectos "/>
    <n v="0"/>
    <x v="1"/>
  </r>
  <r>
    <x v="3"/>
    <x v="2"/>
    <m/>
    <m/>
    <m/>
    <m/>
    <s v="Actualizar el diccionario de datos en el repositorio central de Enterprise Architect (Remates Virtuales)"/>
    <s v="Habilitar el repositorio y usuario de acceso para los ingenieros que van a realizar la actualización. Revisar el estado actual  y actualizar  la información de cada una de las tablas que hacen parte del sistema de Remates Virtuales en el repositorio central de Enterprise Architec"/>
    <s v="Diccionario de datos actualizado"/>
    <n v="1"/>
    <d v="2025-12-01T00:00:00"/>
    <d v="2027-01-31T00:00:00"/>
    <n v="60.857142857142854"/>
    <n v="0"/>
    <s v="DGIT_x000a_Dirección de Gestión de Innovación y Tecnología_x000a_Subdirección de Soluciones y Desarrollo _x000a_Subdirección Innovación y Proyectos "/>
    <n v="0"/>
    <x v="1"/>
  </r>
  <r>
    <x v="3"/>
    <x v="2"/>
    <m/>
    <m/>
    <m/>
    <m/>
    <s v="Actualizar el diccionario de datos en el repositorio central de Enterprise Architect (Obligación Financiera)"/>
    <s v="habilitar el repositorio y usuario de acceso para los ingenieros que van a realizar la actualización. Revisar el estado actual  y actualizar  la información de cada una de las tablas que hacen parte del sistema de Obligación Financiera en el repositorio central de Enterprise Architec"/>
    <s v="Diccionario de datos actualizado"/>
    <n v="1"/>
    <d v="2025-08-01T00:00:00"/>
    <d v="2026-01-30T00:00:00"/>
    <n v="26"/>
    <n v="0"/>
    <s v="DGIT_x000a_Dirección de Gestión de Innovación y Tecnología_x000a_Subdirección de Soluciones y Desarrollo _x000a_Subdirección Innovación y Proyectos "/>
    <n v="0"/>
    <x v="1"/>
  </r>
  <r>
    <x v="3"/>
    <x v="2"/>
    <m/>
    <m/>
    <m/>
    <m/>
    <s v="Actualizar el manual técnico de SIPAC  informando los cambios que se han dado hasta el año 2025 "/>
    <s v="Crear una nueva versión del manual técnico con la actualización pertinente, dejando registro de versiones del documento._x000a_* Consultar al área de infraestructura para validar cambios técnicos sobre los que se soporta actualmente el aplicativo"/>
    <s v="Manual técnico actualizado"/>
    <n v="1"/>
    <d v="2025-08-15T00:00:00"/>
    <d v="2026-02-10T00:00:00"/>
    <n v="25.571428571428573"/>
    <n v="0"/>
    <s v="DGIT_x000a_Dirección de Gestión de Innovación y Tecnología_x000a_Subdirección de Soluciones y Desarrollo _x000a_Subdirección Innovación y Proyectos "/>
    <n v="0"/>
    <x v="1"/>
  </r>
  <r>
    <x v="3"/>
    <x v="2"/>
    <m/>
    <m/>
    <m/>
    <m/>
    <s v="Actualizar el manual técnico de Obligación Financiera  informando los cambios que se han dado hasta el año 2025 "/>
    <s v="Crear una nueva versión del manual técnico con la actualización pertinente, dejando registro de versiones del documento._x000a_* Consultar al área de infraestructura para validar cambios técnicos sobre los que se soporta actualmente el aplicativo"/>
    <s v="Manual técnico actualizado"/>
    <n v="1"/>
    <d v="2025-08-08T00:00:00"/>
    <d v="2026-01-31T00:00:00"/>
    <n v="25.142857142857142"/>
    <n v="0"/>
    <s v="DGIT_x000a_Dirección de Gestión de Innovación y Tecnología_x000a_Subdirección de Soluciones y Desarrollo _x000a_Subdirección Innovación y Proyectos "/>
    <n v="0"/>
    <x v="1"/>
  </r>
  <r>
    <x v="3"/>
    <x v="2"/>
    <m/>
    <m/>
    <m/>
    <m/>
    <s v="Actualizar el manual técnico de Remates Virtuales   informando los cambios que se han dado hasta el año 2025 "/>
    <s v="Crear una nueva versión del manual técnico con la actualización pertinente, dejando registro de versiones del documento._x000a_* Consultar al área de infraestructura para validar cambios técnicos sobre los que se soporta actualmente el aplicativo"/>
    <s v="Manual técnico actualizado"/>
    <n v="1"/>
    <d v="2025-12-01T00:00:00"/>
    <d v="2026-12-31T00:00:00"/>
    <n v="56.428571428571431"/>
    <n v="0"/>
    <s v="DGIT_x000a_Dirección de Gestión de Innovación y Tecnología_x000a_Subdirección de Soluciones y Desarrollo _x000a_Subdirección Innovación y Proyectos "/>
    <n v="0"/>
    <x v="1"/>
  </r>
  <r>
    <x v="3"/>
    <x v="2"/>
    <m/>
    <m/>
    <m/>
    <m/>
    <s v="Diseñar el manual técnico del Repositorio Obliga "/>
    <s v="Definir los diferentes componentes técnicos del repositorio Obliga "/>
    <s v="Manual técnico"/>
    <n v="1"/>
    <d v="2025-09-01T00:00:00"/>
    <d v="2026-12-31T00:00:00"/>
    <n v="69.428571428571431"/>
    <n v="0"/>
    <s v="DGIT_x000a_Dirección de Gestión de Innovación y Tecnología_x000a_Subdirección de Soluciones y Desarrollo _x000a_Subdirección Innovación y Proyectos "/>
    <n v="0"/>
    <x v="1"/>
  </r>
  <r>
    <x v="3"/>
    <x v="2"/>
    <m/>
    <m/>
    <m/>
    <m/>
    <s v="Revisar y actualizar el manual de usuario del sistema de remates virtuales"/>
    <s v="Revisar y actualizar, en lo pertinente, el manual de usuario del sistema de remates virtuales"/>
    <s v="Manual de usuario del sistema de remates virtuales actualizado"/>
    <n v="1"/>
    <d v="2025-09-01T00:00:00"/>
    <d v="2026-04-30T00:00:00"/>
    <n v="34.428571428571431"/>
    <n v="0"/>
    <s v="DGI_x000a_Dirección de Gestión de Impuestos_x000a_Subdirección de Cobranzas y Control Extensivo_x000a_Coordinación de Cobranzas"/>
    <n v="0"/>
    <x v="1"/>
  </r>
  <r>
    <x v="3"/>
    <x v="2"/>
    <m/>
    <m/>
    <m/>
    <m/>
    <s v="Iniciar el desarrollo de la solución tecnológica para el módulo de Cobranzas "/>
    <s v="Desarrollo de la solución"/>
    <s v="Informes trimestrales de seguimiento"/>
    <n v="7"/>
    <d v="2026-01-02T00:00:00"/>
    <d v="2027-09-30T00:00:00"/>
    <n v="90.857142857142861"/>
    <n v="0"/>
    <s v="DGIT_x000a_Dirección de Gestión de Innovación y Tecnología_x000a_Subdirección de Soluciones y Desarrollo _x000a_Subdirección Innovación y Proyectos "/>
    <n v="0"/>
    <x v="1"/>
  </r>
  <r>
    <x v="3"/>
    <x v="2"/>
    <m/>
    <m/>
    <m/>
    <m/>
    <s v="Iniciar la implementación de la solución tecnológica para el módulo de Cobranzas"/>
    <s v="Pruebas y evaluación funcional"/>
    <s v=" (01) Un  formato de Aceptación de Pruebas funcionales y salida a producción - FT-IIT-1851."/>
    <n v="1"/>
    <d v="2026-01-02T00:00:00"/>
    <d v="2027-09-30T00:00:00"/>
    <n v="90.857142857142861"/>
    <n v="0"/>
    <s v="DGI_x000a_Dirección de Gestión de Impuestos_x000a_Subdirección de Cobranzas y Control Extensivo_x000a_Coordinación de Cobranzas_x000a_Subdirección de Recaudo _x000a_Coordinación de Administración de Aplicativos de Impuestos_x000a__x000a_Dirección de Gestión de Innovación y Tecnología"/>
    <n v="0"/>
    <x v="1"/>
  </r>
  <r>
    <x v="3"/>
    <x v="2"/>
    <m/>
    <m/>
    <m/>
    <m/>
    <s v="Poner en  producción la solución tecnológica para el módulo de Cobranzas "/>
    <s v="Definir la puesta en producción de la solución tecnológica "/>
    <s v="Puesta en producción de la solución tecnoló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Cobranzas y Control Extensivo_x000a_Coordinación de Cobranzas_x000a_Subdirección de Recaudo _x000a_Coordinación de Administración de Aplicativos de Impuestos_x000a__x000a_Dirección de Gestión de Innovación y Tecnología"/>
    <n v="0"/>
    <x v="1"/>
  </r>
  <r>
    <x v="3"/>
    <x v="2"/>
    <m/>
    <s v="AGC2025-003_x000a__x000a_H8"/>
    <s v="Hallazgo No.8 Deficiencias en la gestión de roles de acceso de los sistemas de información_x000a__x000a_Verificada la información asociada a los roles asignados y activos en los sistemas Remates Virtuales, Obligación Financiera, SIPAC y repositorio Obliga, relacionada con el registro, seguimiento y control para los funcionarios que hacen parte del Proceso de Recuperación de Cartera   en el Nivel Central y en las Direcciones Seccionales auditadas, se evidenció: _x000a__x000a_a._x0009_Deficiencias en el registro, seguimiento y control de los roles del capturador Obliga, en razón a que en el listado “Anexo de Roles de las soluciones tecnológicas según procedimientos y procesos_V4_R011” no se relacionan los tres (3) roles de este capturador; de igual forma, no están incluidos en el archivo “Roles activos DIAN”  los usuarios con roles asignados para su seguimiento y gestión de acuerdo con lo indicado en el procedimiento “Gestión de Accesos” PR- IIT-0455. DGIT/ DGI_x000a__x000a_b._x0009_En los archivos publicados “Roles activos DIAN” no se evidencian los roles asignados y activos para el Sistema SIPAC. De otra parte, los roles relacionados en el “Anexo de Roles de las soluciones tecnológicas según procedimientos y procesos_V4_R011” para este Sistema, difieren de los creados, asignados y activos en las direcciones seccionales , lo que representa deficiencias en los controles, para garantizar la gestión adecuada de accesos y seguridad de la información. Anexo No.4 Roles. DGIT/ DGI_x000a__x000a_c._x0009_En el Sistema SIPAC existen cuatro roles genéricos que están activos e identificados de la siguiente manera: 88888888, 11111111, 5551155, 99999999, sobre los cuales se deben realizar las gestiones que correspondan para su desactivación a fin de mitigar los riesgos de su uso. Anexo No.4 Roles. DSIA Bucaramanga_x000a__x000a_Criterios:_x000a_Numeral 3.2  del artículo 2.2.9.1.2.1. del Decreto 767 de 2022 “Política de Gobierno Digital”; numeral 3.2 y la actividad 6. del procedimiento PR-IIT-0455; numerales 5.1 y 5.4.15 del “Manual de Políticas y Lineamientos de Seguridad de la Información” MN-IIT-0072 V5; numeral 4.2 del instructivo IN-IIT-0273; numeral 4 del instructivo IN-IIT-0203 V6._x000a_Riesgos:_x000a_Exposición a los riesgos R3 “Medidas de seguridad y privacidad de la Información inadecuadas que amenazan la integridad, confidencialidad y disponibilidad de los datos” de la Matriz de riesgos Seguridad de la Información V2 y R5 “Información afectada en su integridad y/o confidencialidad y/o disponibilidad” de la Matriz de riesgos del Subproceso Administración de Cartera V4."/>
    <s v="Fallas en el cumplimiento de los controles establecidos por parte de la primera y segunda línea de defensa en relación con la información, gestión y seguimiento a los roles de acceso a los sistemas de información que apoyan el proceso de Recuperación de Cartera."/>
    <s v="Analizar, determinar, solicitar la actualización y actualizar, conforme sea procedente, el &quot;Anexo de Roles&quot;"/>
    <s v="Analizar, determinar, solicitar la actualización y actualizar, conforme sea procedente, el &quot;Anexo de Roles de las soluciones tecnológicas&quot; en lo relacionado con el capturador &quot;OBLIGA&quot; y el Aplicativo SIPAC"/>
    <s v="Anexo de roles de las soluciones tecnológicas actualizado "/>
    <n v="1"/>
    <d v="2025-09-01T00:00:00"/>
    <d v="2026-03-31T00:00:00"/>
    <n v="30.142857142857142"/>
    <n v="0"/>
    <s v="DGI_x000a_Dirección de Gestión de Impuestos_x000a_Subdirección de Cobranzas y Control Extensivo_x000a_Coordinación de Cobranzas_x000a__x000a_Dirección de Gestión de Innovación y Tecnología_x000a_Subdirección de Soluciones y Desarrollo"/>
    <n v="0"/>
    <x v="1"/>
  </r>
  <r>
    <x v="3"/>
    <x v="2"/>
    <m/>
    <m/>
    <m/>
    <m/>
    <s v="Realizar, según sea procedente, las actuaciones para subsanar las situaciones detectadas en el proceso de auditoria"/>
    <s v="Revisar los casos descritos en el literal c del informe de auditoria y realizar la gestión pertinente para actualizar los roles asignados"/>
    <s v="Informe "/>
    <n v="1"/>
    <d v="2025-09-01T00:00:00"/>
    <d v="2026-03-31T00:00:00"/>
    <n v="30.142857142857142"/>
    <n v="0"/>
    <s v="DGI_x000a_Dirección de Gestión de Impuestos_x000a_Subdirección de Cobranzas y Control Extensivo_x000a_Coordinación de Cobranzas_x000a__x000a_Dirección Seccional de Impuestos y Aduanas de Bucaramanga"/>
    <n v="0"/>
    <x v="1"/>
  </r>
  <r>
    <x v="3"/>
    <x v="2"/>
    <m/>
    <s v="AGC2025-003_x000a__x000a_H9"/>
    <s v="Hallazgo No.9 Deficiencias en el seguimiento y gestión de incidentes y/o requerimientos para los sistemas de información que apoyan al proceso _x000a__x000a_Verificados los casos de soporte para los sistemas de información que apoyan el Proceso de Recuperación de Cartera, se identificaron deficiencias en los mecanismos actuales para el seguimiento y gestión en la atención de los casos reportados así:_x000a__x000a_a._x0009_SIPAC_x000a__x000a_De 21 casos registrados, 14 se encuentran estado en “Fabrica de Software”, no detallan avance, tienen fecha de registro entre el 22/03/2024 y el 31/01/2025, donde se solicitan ajustes en: modificación de saldos para aplicación de títulos, no se calcula correctamente fecha de prescripción cuando se incumple una facilidad de pago, obligaciones repetidas en origen y destino TEE, problema en la generación de facilidades de pago y títulos judiciales, error &quot;no se pudo realizar operación&quot; al generar actos, error al aplicar títulos judiciales, error en traslado electrónico de expedientes, entre otros. Anexo No.5 Incidentes. DGIT/DGI_x000a__x000a_b._x0009_Remates Virtuales_x000a__x000a_•_x0009_De un total de cinco (5) casos registrados entre el 6/03/2024 y el 28/01/2025 según “Anexo_4_problemas RematesV (1ene24-28feb25).xlsx” remitido por la DGIT, se indica que presentan estado “En Fabrica de Software”, relacionados con: errores al ingresar al SIE Remates Virtuales, audiencia no refleja datos correctos, el sistema no muestra las audiencias a los funcionarios asignados como secretarios, error en acta y cierre de audiencia y error descarga video de audiencia. Anexo No.5 Incidentes. DGIT/DGI_x000a__x000a_•_x0009_De un total de 31 casos registrados en el archivo “Incidentes Remates Virtuales 26/05/2025” remitido por la Subdirección, 16 incidentes y cuatro (4) requerimientos reportan requerir ajustes en software, se presentan fallas al crear la diligencia de remate, audiencias que no se han podido finalizar, errores en la firma del acta, errores en la creación de la audiencia, inconsistencias en la audiencia, inconsistencia en el cronometro y error al descargar la grabación de la audiencia, entre otros. Anexo No.5 Incidentes DGIT/DGI_x000a__x000a_Criterios:_x000a_Condiciones generales del procedimiento - PR-IIT-0458 V2; numeral 4.2 del Instructivo -IN-IIT-0255 V2._x000a_Riesgos: _x000a_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
    <s v="Deficiencias en el seguimiento, control y cumplimiento de la solución de los incidentes de los sistemas de información que apoyan al proceso auditado."/>
    <s v="Establecer el plan de atención para los casos reportados para SIPAC "/>
    <s v="* Revisión y definición del estado de los problemas indicados en el anexo y registrados en la herramienta Aranda_x000a_* Solicitar priorización funcional para la atención de los casos_x000a_* Análisis de cada caso buscando la causa y estableciendo si requiere ajuste de software o de datos_x000a_* Establecer cronograma de atención de los problemas de acuerdo a prioridad funcional"/>
    <s v="Documento con la revisión, priorización y cronograma de los casos registrados "/>
    <n v="1"/>
    <d v="2025-07-22T00:00:00"/>
    <d v="2026-02-23T00:00:00"/>
    <n v="30.857142857142858"/>
    <n v="0"/>
    <s v="DGI_x000a_Dirección de Gestión de Innovación y Tecnología_x000a_Subdirección de Soluciones y Desarrollo _x000a_Subdirección Innovación y Proyectos "/>
    <n v="0"/>
    <x v="1"/>
  </r>
  <r>
    <x v="3"/>
    <x v="2"/>
    <m/>
    <m/>
    <m/>
    <m/>
    <s v="Establecer el plan de atención para los casos reportados para Remates Virtuales "/>
    <s v="* Revisión y definición del estado de los problemas indicados en el anexo y registrados en la herramienta Aranda_x000a_* Solicitar priorización funcional para la atención de los casos_x000a_* Análisis de cada caso buscando la causa y estableciendo si requiere ajuste de software o de datos_x000a_* Establecer cronograma de atención de los problemas de acuerdo a prioridad funcional"/>
    <s v="Documento con la revisión, priorización y cronograma de los casos registrados "/>
    <n v="1"/>
    <d v="2025-12-01T00:00:00"/>
    <d v="2026-12-31T00:00:00"/>
    <n v="56.428571428571431"/>
    <n v="0"/>
    <s v="DGI_x000a_Dirección de Gestión de Innovación y Tecnología_x000a_Subdirección de Soluciones y Desarrollo _x000a_Subdirección Innovación y Proyectos "/>
    <n v="0"/>
    <x v="1"/>
  </r>
  <r>
    <x v="3"/>
    <x v="2"/>
    <m/>
    <s v="AGC2025-003_x000a__x000a_H10"/>
    <s v="Hallazgo No.10 Fallas en la herramienta de Remates Virtuales para el registro y desarrollo de las audiencias_x000a__x000a_Verificada la relación de los remates de la vigencia 2024 y primer trimestre del 2025 a nivel nacional, las direcciones seccionales reportaron inconvenientes técnicos presentados con el aplicativo de remates previos a la audiencia y durante el desarrollo de ésta, que impidieron su registro, realización o finalización en el sistema así:_x000a__x000a_a._x0009_El reporte “base del sistema de remates” evidencia 160 audiencias de remate con estado “en curso”, desde el 1/02/2024 hasta el 20/03/2025, lo que no permite establecer el estado real de la diligencia y algunas reportan que el bien objeto de remate fue adjudicado. Anexo No.6 Audiencias en curso. DGIT/DGI _x000a__x000a_b._x0009_En 19 audiencias virtuales se indicó que presentaron “fallas tecnológicas”, y consultadas las direcciones seccionales informaron que el sistema presenta errores o inconvenientes relacionadas con: “inconsistencias para ingresar un contribuyente en el sistema, mal construido al firmar el acta por formato que no cumple con lo establecido, audiencia con ganador solo presenta la opción de tipo de acta para desierta, error en la infraestructura de agendamiento, audiencia no refleja los datos correctos al momento de su desarrollo, la solución de la inconsistencia requiere un diagnóstico, la audiencia no muestra a los funcionarios asignados como Secretarios, no hay mensaje para firmar por intermitencias y no se genera acta, error con el cronómetro de la audiencia, no permite crear audiencia con un Nit en estado suspendido, y con el video de la audiencia - Video no encontrado 404”. Situaciones que en 15 casos no fueron reportadas a través de PST en la herramienta Aranda que permita la trazabilidad y seguimiento de los incidentes. Anexo No.7 Casos Remates Virtuales DGIT/DGI_x000a__x000a_c._x0009_El acta de la audiencia de remate generada por la herramienta de Remates Virtuales no suministra la información detallada de los hechos y datos relevantes de la respectiva diligencia; de igual forma, la normatividad que se relaciona está derogada y/o no se encuentra vigente, debiéndose elaborar el acta de forma manual.   DGIT/DGI_x000a__x000a_Criterios:_x000a_Condiciones generales del procedimiento - PR-IIT-0458 V2; numeral 4.2 del Instructivo - IN-IIT-0255 V2._x000a_Riesgos:_x000a_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
    <s v="Deficiencias en el registro de los incidentes del sistema de información de Remates Virtuales."/>
    <s v="Realizar, según sea procedente, las actuaciones para subsanar las situaciones detectadas en el proceso de auditoria"/>
    <s v="Validar en el SIE de remates virtuales el estado real de las diligencias de remate descritas en el Anexo 6, generando las gestiones correspondientes para el cierre de las diligencias (de ser procedente), o el reporte de fallas en el aplicativo si se considera necesario"/>
    <s v="Informe de gestión de cada caso"/>
    <n v="1"/>
    <d v="2025-09-01T00:00:00"/>
    <d v="2026-03-31T00:00:00"/>
    <n v="30.142857142857142"/>
    <n v="0"/>
    <s v="DGI_x000a_Dirección de Gestión de Impuestos_x000a_Subdirección de Cobranzas y Control Extensivo_x000a_Coordinación de Cobranzas_x000a__x000a_Impuestos de: Barranquilla, Bogotá, Cali, Cartagena, Cúcuta y de Medellín_x000a_Impuestos y Aduanas de: Armenia, Barrancabermeja, Bucaramanga, Ibagué, Manizales, Montería, Palmira, Pasto, Pereira, Popayán, Quibdó, Santa Marta, Sincelejo, Tuluá, Tunja, Villavicencio y de Yopal"/>
    <n v="0"/>
    <x v="1"/>
  </r>
  <r>
    <x v="3"/>
    <x v="2"/>
    <m/>
    <m/>
    <m/>
    <m/>
    <s v="Realizar las validaciones y generar las gestiones necesarias para la actualización del acta de audiencia de diligencia de remates"/>
    <s v="Identificar las diferencias entre el acta de audiencia de remate generada por el SIE de Remates Virtuales y la plantilla publicada en el Listado Maestro de documentos, al igual que la normatividad asociada, definiendo una plantilla final"/>
    <s v="Plantilla de acta de audiencia de remate actualizada"/>
    <n v="1"/>
    <d v="2025-09-01T00:00:00"/>
    <d v="2026-03-31T00:00:00"/>
    <n v="30.142857142857142"/>
    <n v="0"/>
    <s v="DGI_x000a_Dirección de Gestión de Impuestos_x000a_Subdirección de Cobranzas y Control Extensivo_x000a_Coordinación de Cobranzas"/>
    <n v="0"/>
    <x v="1"/>
  </r>
  <r>
    <x v="3"/>
    <x v="2"/>
    <m/>
    <m/>
    <m/>
    <m/>
    <m/>
    <s v="Desarrollar  mesa de trabajo con la Subdirección de Soluciones y Desarrollo para analizar la pertinencia y viabilidad de realizar ajustes en el SIE de Remates Virtuales para que el acta de audiencia se ajuste a la normatividad y los procesos"/>
    <s v="Memorias de mesa de trabajo"/>
    <n v="1"/>
    <d v="2025-09-01T00:00:00"/>
    <d v="2026-03-31T00:00:00"/>
    <n v="30.142857142857142"/>
    <n v="0"/>
    <s v="DGI_x000a_Dirección de Gestión de Impuestos_x000a_Subdirección de Cobranzas y Control Extensivo_x000a_Coordinación de Cobranzas_x000a__x000a_Dirección de Gestión de Innovación y Tecnología_x000a_Subdirección de Soluciones y Desarrollo_x000a_Subdirección de Innovación y Proyectos "/>
    <n v="0"/>
    <x v="1"/>
  </r>
  <r>
    <x v="3"/>
    <x v="2"/>
    <m/>
    <s v="AGC2025-003_x000a__x000a_H11"/>
    <s v="Hallazgo No.11 Deficiencias en el cumplimiento de los criterios de accesibilidad Web_x000a__x000a_Verificado el cumplimiento de las directrices de accesibilidad Web para los Sistemas Obligación Financiera y Remates Virtuales a través de la herramienta Tawdis  se evidencio: _x000a__x000a_a._x0009_Deficiencias en el cumplimiento de los estándares AA de la Guía de Accesibilidad de Contenidos Web (Web Content Accesibillity Guidelines - WCAG), lo que dificulta la compresión del contenido a las personas en situación de discapacidad visual, auditiva o cognitiva, para acceder a estos sistemas Obligación Financiera y Remates Virtuales, por las falencias que se presentan en cuanto a los principios de perceptibilidad, comprensión y robustez con que deben contar los sistemas con acceso Web. DGIT/DGI_x000a__x000a_Criterios:_x000a_Artículo 3 de la resolución 1519 de 2020, numeral 2.1.1.2.1.1 del Decreto 1081 de 2015, principio de la calidad de la información del artículo 3 de la Ley 1712 de 2014, numeral 3.2 “Lineamientos TIC para el Estado y TIC para la Sociedad” del Manual de Gobierno Digital y la Norma Técnica de Accesibilidad 5854 del ICONTEC._x000a__x000a_Riesgos:_x000a_Exposición a los riesgos: R5 “Información afectada en su integridad y/o confidencialidad y/o disponibilidad” de la matriz de riesgos del Subproceso Administración de Cartera V4 y R1 “Sistemas de información y servicios digitales indisponibles (no programada-fortuita) para las partes interesadas” y R4 “Información afectada en su integridad y/o confidencialidad y/o disponibilidad por incidentes de seguridad de la información” de la matriz de riesgos Innovación y Tecnología V3."/>
    <s v="Deficiencias en el cumplimiento y actualización de los criterios de accesibilidad Web para los sistemas de información Obligación Financiera y Remates Virtuales y deficiencias en el lenguaje del sitio."/>
    <s v="Realizar mesas de trabajo con el objetivo de definir la viabilidad y alcance de incluir los estándares de la Guía de Accesibilidad de Contenidos Web en el Sistema actual o en el nuevo sistema de gestión tributaria"/>
    <s v="Realizar mesas de trabajo con el objetivo de definir la viabilidad y alcance de incluir los estándares de la Guía de Accesibilidad de Contenidos Web en el Sistema actual (SIE Remates Virtuales - SIE Obligación Financiera) o en el nuevo sistema de gestión tributaria"/>
    <s v="Actas de reunión"/>
    <n v="2"/>
    <d v="2026-01-02T00:00:00"/>
    <d v="2026-09-30T00:00:00"/>
    <n v="38.714285714285715"/>
    <n v="0"/>
    <s v="DGI_x000a_Dirección de Gestión de Impuestos_x000a_Subdirección de Cobranzas y Control Extensivo_x000a_Coordinación de Cobranzas_x000a__x000a_Subdirección de Recaudo_x000a_Coordinación de Administracion de Aplicativos de Impuestos_x000a__x000a_Dirección de Gestión de Innovación y Tecnología_x000a_Subdirección de Soluciones y Desarrollo_x000a_Subdirección de Innovación y Proyectos "/>
    <n v="0"/>
    <x v="1"/>
  </r>
  <r>
    <x v="3"/>
    <x v="2"/>
    <s v="Auditoría a la Gestión de Accesos_x000a__x000a_H-6_x000a__x000a_AGA 2025-002"/>
    <s v="AGA 2025-002_x000a_"/>
    <s v="Hallazgo 6. Falencias en la gestión de accesos y suplantación de usuarios en el Sistema RUT (D)_x000a_  _x000a_Verificada la gestión de accesos a la solución tecnología RUT, se observó inscripción de un formulario con número XXXXXXXXX972 y actualización con número XXXXXXXXX674 del 10 de enero de 2025, las cuales fueron realizadas por un usuario que no perteneció a la planta de personal de la DIAN, clasificado en el reporte “Roles activos usuarios DIAN” como funcionario; estableciéndose que, prestó servicios a la entidad mediante contrato de outsourcing en el año 2012. Adicionalmente, según certificado suministrado por la DSI de Barranquilla expedido por la Registraduría Nacional del Estado Civil, el usuario en mención falleció en noviembre de 2023; sin embargo, contaba con roles activos, entre otros del Sistema RUT, según Reportes “Roles activos usuarios DIAN” desde febrero de 2021 hasta enero de 2025, situación que pudo ser aprovechada para realizar los trámites mencionados anteriormente._x000a__x000a_Evidenciándose debilidades en la gestión de accesos al Sistema RUT y vulnerabilidades de seguridad, que favorecen la ejecución de acciones presuntamente fraudulentas, lo cual también ha sido informado a la Dirección General, Oficina de Seguridad de la Información, Dirección de Gestión de Innovación y Tecnología, Dirección de Gestión de Impuestos, Subdirección de Administración de Registro Único Tributario por funcionarios de la DSI de Barranquilla, quienes, además, denunciaron ante la Fiscalía General de la Nación, haber detectado acciones realizadas con el usuario que les fue asignado y en algunos casos, no   tenían  habilitado el rol que les permitiera la formalización de formularios RUT._x000a_(...)"/>
    <s v="- Inoportuna inactivación de roles, _x000a__x000a_- Falta de: controles en los permisos concedidos a personal que presta servicio a través de proveedores externos, integración entre el Directorio Activo y la plataforma MUISCA; control y seguimiento a los roles asignados y activos; implementación del doble factor de autenticación en la plataforma MUISCA; herramientas de seguridad que permitan la correlación de eventos entre diferentes fuentes de información; _x000a__x000a_- Desaprovechamiento del sistema de seguridad de auditoría de bases de datos, con el que cuenta la OSI y su correspondiente análisis."/>
    <s v="Identificar las bases de datos en los segmentos de producción"/>
    <s v="Realizar la busqueda de las bases de datos en los segmentos de producción "/>
    <s v="Listado de bases de datos identificadas"/>
    <n v="1"/>
    <d v="2025-09-01T00:00:00"/>
    <d v="2025-10-01T00:00:00"/>
    <n v="4.2857142857142856"/>
    <n v="0"/>
    <s v="DGI_x000a_Oficina de Seguridad de la Información "/>
    <n v="0"/>
    <x v="1"/>
  </r>
  <r>
    <x v="3"/>
    <x v="2"/>
    <m/>
    <m/>
    <m/>
    <m/>
    <s v="Instalar los agentes de guardium sobre los servidores de Bases de Datos  que hayan sido solicitados por la OSI"/>
    <s v="Solicitar la instalación de los clientes de guardium en los servidores faltantes (OSI) Instalación de los agentes de Guardium sobres los servidores de bases de datos "/>
    <s v="Reporte de instalación de agentes"/>
    <n v="1"/>
    <d v="2025-11-01T00:00:00"/>
    <d v="2026-01-31T00:00:00"/>
    <n v="13"/>
    <n v="0"/>
    <s v="DGI_x000a_Dirección de Gestión de Innovación y Tecnología _x000a_Subdirección de Infraestructura Tecnológica y de Operaciones _x000a_Oficina de Seguridad de la Información "/>
    <n v="0"/>
    <x v="1"/>
  </r>
  <r>
    <x v="3"/>
    <x v="2"/>
    <m/>
    <m/>
    <m/>
    <m/>
    <s v="Actualizar el Anexo de roles de las soluciones tecnologicas de acuerdo con lo informado por las direcciones de gestión "/>
    <s v="Realizar solicitud a todas las áreas para la actualización y depuración del Anexo de roles de las soluciones tecnológicas ._x000a__x000a_Recibir las solicitdes de las direcciones de gestión y actualizar el anexo de roles de las soluciones tecnologicas._x000a__x000a_"/>
    <s v="Anexo roles actualizado "/>
    <n v="1"/>
    <d v="2025-08-12T00:00:00"/>
    <d v="2026-02-28T00:00:00"/>
    <n v="28.571428571428573"/>
    <n v="0"/>
    <s v="DGI_x000a_Dirección de Gestión de Innovación y Tecnología _x000a_Subdirección de Soluciones y Desarrollo_x000a_Coordinación de Soporte Técnico al Usuario  _x000a__x000a_Dirección de Gestión de Impuestos_x000a_Subdirección de Factura electrónica y soluciones operativas_x000a__x000a_"/>
    <n v="0"/>
    <x v="1"/>
  </r>
  <r>
    <x v="3"/>
    <x v="2"/>
    <m/>
    <m/>
    <m/>
    <m/>
    <s v="Sensibilizar la aplicación del procedimiento PR-IIT-0455- &quot; Gestión de accesos&quot; a la Subdirección de RUT."/>
    <s v="1) sensibilización manejo de roles para garantizar que se de aplicación al procedimiento  PR-IIT-0455- &quot; Gestión de accesos&quot; "/>
    <s v="Listado de asistencia"/>
    <n v="1"/>
    <d v="2025-09-01T00:00:00"/>
    <d v="2025-10-31T00:00:00"/>
    <n v="8.5714285714285712"/>
    <n v="0"/>
    <s v="DGI_x000a_Dirección de Gestión de Innovación y Tecnología_x000a__x000a_Oficina de Seguridad de la Información"/>
    <n v="0"/>
    <x v="1"/>
  </r>
  <r>
    <x v="3"/>
    <x v="2"/>
    <m/>
    <m/>
    <m/>
    <m/>
    <s v="Realizar la verificación de los roles asignados a los funcionarios de la DIAN en el sistema MUISCA, enfocándose específicamente en aquellos relacionados con la Subdirección de Administración del RUT"/>
    <s v="2).Verificación de los roles asignados a través del informe de roles activos publicado por el área de Tecnología."/>
    <s v="Informe trimestral de monitoreo"/>
    <n v="4"/>
    <d v="2025-09-01T00:00:00"/>
    <d v="2026-09-01T00:00:00"/>
    <n v="52.142857142857146"/>
    <n v="0"/>
    <s v="DGI_x000a_Subdirección de Administración del RUT"/>
    <n v="0"/>
    <x v="1"/>
  </r>
  <r>
    <x v="3"/>
    <x v="2"/>
    <m/>
    <m/>
    <m/>
    <m/>
    <m/>
    <s v="3).Envío de correo dirigido a cada uno de los jefes de división, o a quien haga sus veces, informando las novedades encontradas y manifestando la necesidad de su cancelación o justificación."/>
    <s v="Correo trimestral de monitoreo"/>
    <n v="4"/>
    <d v="2025-09-01T00:00:00"/>
    <d v="2026-09-01T00:00:00"/>
    <n v="52.142857142857146"/>
    <n v="0"/>
    <s v="DGI_x000a_Subdirección de Administración del RUT"/>
    <n v="0"/>
    <x v="1"/>
  </r>
  <r>
    <x v="3"/>
    <x v="2"/>
    <m/>
    <m/>
    <m/>
    <m/>
    <m/>
    <s v="4).Seguimiento al cumplimiento por parte de los jefes de división, o de quien haga sus veces.         "/>
    <s v="Informe trimestral de monitoreo"/>
    <n v="4"/>
    <d v="2025-09-01T00:00:00"/>
    <d v="2026-09-01T00:00:00"/>
    <n v="52.142857142857146"/>
    <n v="0"/>
    <s v="DGI_x000a_Direcciones Seccionales"/>
    <n v="0"/>
    <x v="1"/>
  </r>
  <r>
    <x v="1"/>
    <x v="2"/>
    <s v="Auditoría a la Gestión en la Administración de Mercancías ADA y BRDP - AAB 2019003_x000a__x000a_Periodo 01/01/2018 al 15/03/2019_x000a__x000a_H8"/>
    <s v="AAB 2019003"/>
    <s v="Deficiencias para la disposición de bienes recibidos en dación de pago - BRDP_x000a__x000a_Analizada la normatividad vigente para la disposición de BRDP y la información de inventarios de las direcciones seccionales se estableció que:_x000a__x000a_•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_x000a_   _x000a_• No existe un procedimiento que garantice la administración oportuna, eficiente y efectiva para la disposición de los BRDP._x000a__x000a_•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
    <s v="•Debido a la ausencia de un procedimiento que garantice la administración y control de los BRDP _x000a__x000a_•Insuficiente gestión para la disposición de los mismos."/>
    <s v="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
    <s v="Realizar las actas de entrega de los bienes dispuestos de acuerdo a la modalidad de disposición aplicada."/>
    <s v="Valor de los bienes dispuestos en el período / Valor total de los bienes.  "/>
    <n v="1"/>
    <d v="2022-07-01T00:00:00"/>
    <d v="2025-12-31T00:00:00"/>
    <n v="182.71428571428572"/>
    <n v="0.93459999999999999"/>
    <s v="DGC_x000a_NC - Subproceso Operación Logística _x000a_Dirección de Gestión Corporativa_x000a_Subdirección Logística_x000a_Coordinación de optimización de Operación Logística_x000a_Coordinación de Gestión Social y Comercialización                                   _x000a_Coordinación de  Chatarrización y Destrucciones_x000a__x000a_DS - Subproceso Operación Logística _x000a_Direcciones Seccionales de Impuestos y Aduanas de:_x000a_Manizales,Aduanas de Cúcuta, Aduanas de Cali, Pasto_x000a_Aduanas de Bogotá _x000a__x000a_REFORMULADO _x000a_18032021_x000a_20052022_x000a_ACTUALIZADO_x000a_30112021"/>
    <n v="0.93459999999999999"/>
    <x v="1"/>
  </r>
  <r>
    <x v="1"/>
    <x v="2"/>
    <s v="Auditoría a la Disposición de mercancías aprehendidas, decomisadas o abandonadas a favor de la Nación - ADA.  ADM2022-002_x000a__x000a_Periodo: 1/01/2021 - 28/02/2022_x000a__x000a_H1_x000a__x000a__x000a_"/>
    <s v="ADA.  ADM2022-002"/>
    <s v="1. Inoportunidad en la disposición de las mercancías Aprehendidas, Decomisadas o Abandonadas – ADA a favor de la Nación._x000a__x000a_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_x000a__x000a_1.1. Demoras en la disposición de mercancías ADA.  (Ver anexo 1)_x000a__x000a_a. Dirección Seccional de Aduanas de Cartagena_x000a__x000a_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_x000a__x000a_b. Dirección Seccional de Impuestos y Aduanas de Buenaventura_x000a__x000a_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_x000a__x000a_1.2. Mercancías ADA que continúan sin disponer (Ver anexo 2)_x000a__x000a_a. Dirección Seccional de Aduanas de Cartagena _x000a__x000a_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_x000a__x000a_b. Dirección Seccional de Impuestos y Aduanas de Buenaventura_x000a__x000a_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
    <s v="Deficiencias en la aplicación de los controles existentes para la oportunidad en la disposición de mercancías ADA a favor de la Nación._x000a__x000a_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s v="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
    <s v="Egresos de mercancía"/>
    <s v="Egresos de mercancía"/>
    <n v="1"/>
    <d v="2022-09-01T00:00:00"/>
    <d v="2025-12-31T00:00:00"/>
    <n v="173.85714285714286"/>
    <n v="0.97640000000000005"/>
    <s v="DGC_x000a_NC - Subproceso Operación Logística_x000a_Subdirección Logística_x000a_Coordinación de Gestión Social y Comercialización_x000a_Coordinación de Destrucción y Chatarrización, _x000a__x000a_DS - Subproceso Operación Logística _x000a_Dirección Seccional de Aduanas de Cartagena_x000a_GIT de Operación Logística"/>
    <n v="0.97640000000000005"/>
    <x v="1"/>
  </r>
  <r>
    <x v="1"/>
    <x v="2"/>
    <m/>
    <m/>
    <m/>
    <m/>
    <s v="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
    <s v="Egresos de mercancía"/>
    <s v="Egresos de mercancía"/>
    <n v="1"/>
    <d v="2022-09-01T00:00:00"/>
    <d v="2025-12-31T00:00:00"/>
    <n v="173.85714285714286"/>
    <n v="0.84440000000000004"/>
    <s v="DGC_x000a_NC - Subproceso Operación Logística_x000a_Subdirección Logística_x000a_Coordinación de Gestión Social y Comercialización _x000a_Coordinación de Destrucción y Chatarrización, _x000a__x000a_DS - Subproceso Operación Logística_x000a_Dirección Seccional de Impuestos y Aduanas de Buenaventura_x000a_GIT de Operación Logística"/>
    <n v="0.84440000000000004"/>
    <x v="1"/>
  </r>
  <r>
    <x v="1"/>
    <x v="2"/>
    <m/>
    <m/>
    <m/>
    <m/>
    <s v="Actualizar del procedimiento PR-ADF-312 "/>
    <s v="Publicación del procedimiento PR-ADF-312 "/>
    <s v="Procedimiento"/>
    <n v="1"/>
    <d v="2022-09-01T00:00:00"/>
    <d v="2023-08-31T00:00:00"/>
    <n v="52"/>
    <n v="1"/>
    <s v="DGC_x000a_NC - Subproceso Operación Logística_x000a_Subdirección Logística._x000a_"/>
    <n v="1"/>
    <x v="0"/>
  </r>
  <r>
    <x v="1"/>
    <x v="2"/>
    <s v="AUDITORÍA AL PROCEDIMIENTO DE NOTIFICACIONES AND 2023 002_x000a__x000a_Periodo: 1/01/2022 - 28/02/2023_x000a__x000a_H1"/>
    <s v="AND 2023 002"/>
    <s v="Hallazgo No. 1. Deficiencia en el cumplimiento de los términos para notificar mandamientos de pago y resoluciones de seguir adelante la ejecución – DSIA de Santa Marta y DSI de Cali_x000a__x000a_1. Realizada la comparación de la información suministrada por la Subdirección de Recaudo (SIPAC) con la entregada por la Coordinación de Correspondencia y Notificaciones (Libro radicador - SI Notificar) a corte 28/02/2023 se identificaron:_x000a__x000a_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_x000a__x000a_1.2 61 mandamientos de pago y 23 resoluciones de seguir adelante la ejecución registradas en el aplicativo SIPAC que no habían sido capturadas por el área técnica en el SI-Notificar para iniciar la notificación. DSI de Cali. Ver Anexo H1_1.2 (Responsable Proceso de Cobranzas)_x000a__x000a_2. Verificados los &quot;informes proceso por acto&quot; generados a través el SI Notificar, de los 145 actos administrativos seleccionados en la muestra, se encontraron 15 mandamientos de pago y 15 resoluciones de seguir adelante la ejecución en estado &quot;Capturado en el área técnica&quot;, sin que se surtiera la remisión de estos al GIT de Documentación para iniciar la notificación. DSI de Cali. Ver Anexo H1_2 (Responsable Proceso de Cobranzas) _x000a__x000a_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_x000a__x000a_Adicionalmente, se observó falta de celeridad en el desarrollo de las notificaciones de 11 actos para los cuales transcurren entre 23 y 198 días hábiles entre la fecha de la guía de devolución del correo y la notificación subsidiaria efectiva. Ver anexo H1_3A._x000a__x000a_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_x000a__x000a_Adicionalmente, se observó falta de celeridad en el desarrollo de las notificaciones así:_x000a__x000a_- 37 actos administrativos en los cuales su notificación por correo electrónico se surte entre 8 y hasta 158 días hábiles después de ser proferidos. Ver anexo H1_4A._x000a_- 28 actos administrativos en los cuales transcurren de 6 a 111 días hábiles entre la devolución al área técnica y la remisión de la planilla solicitando notificación personal al GIT de Documentación. Ver anexo H1_4B."/>
    <s v="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
    <s v="Notificar los 2 mandamientos de pago y 8 resoluciones de seguir adelante la ejecución registradas en el aplicativo SIPAC, actos administrativos que no habian sido capturados en el area tecnica  que se encuentran pendientes por finalizar su proceso de notificación."/>
    <s v="Notificar los 2 mandamientos de pago y 8 resoluciones de seguir adelante la ejecución registradas en el aplicativo SIPAC, actos administrativos que no habian sido capturados en el area tecnica  que se encuentran pendientes por finalizar su proceso de notificación."/>
    <s v="Lista de Actos administrativos  notificados con constancia de notificación  e informe en pdf del cumplimiento del proceso de  las notificaciones en el SI Notificar "/>
    <n v="2"/>
    <d v="2023-08-01T00:00:00"/>
    <d v="2023-10-01T00:00:00"/>
    <n v="8.7142857142857135"/>
    <n v="2"/>
    <s v="DGC_x000a_DS – Subproceso Administración de Cartera_x000a_Dirección Seccional de Impuestos y Aduanas de Santa Marta_x000a_División de Recaudo y Cobranzas._x000a__x000a_DS - Subproceso de Recursos Administrativos_x000a_Dirección Seccional de Impuestos y Aduanas de Santa Marta_x000a_GIT Documentación_x000a__x000a_ELABORACIÓN (dd/mm/aaaa)_x000a_23/08/2023"/>
    <n v="1"/>
    <x v="0"/>
  </r>
  <r>
    <x v="1"/>
    <x v="2"/>
    <m/>
    <m/>
    <m/>
    <m/>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3"/>
    <d v="2023-08-01T00:00:00"/>
    <d v="2024-02-29T00:00:00"/>
    <n v="30.285714285714285"/>
    <n v="3"/>
    <s v="DGC_x000a_DS- Subproceso Administración de Cartera.                _x000a_Dirección Seccional de Impuestos y Aduanas de Santa Marta_x000a_División de Recaudo y Cobranzas                     _x000a__x000a_DS- Subproceso de Recursos Administrativos.          _x000a_Dirección Seccional de Impuestos y Aduanas de Santa Marta_x000a_GIT Documentación_x000a__x000a_ELABORACIÓN (dd/mm/aaaa)_x000a_23/08/2023"/>
    <n v="1"/>
    <x v="0"/>
  </r>
  <r>
    <x v="1"/>
    <x v="2"/>
    <m/>
    <m/>
    <m/>
    <m/>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Lista de Actos administrativos notificados con constancia de notificación e informe en pdf del cumplimiento del proceso de las notificaciones en el SI Notificar"/>
    <n v="2"/>
    <d v="2023-08-01T00:00:00"/>
    <d v="2023-10-01T00:00:00"/>
    <n v="8.7142857142857135"/>
    <n v="2"/>
    <s v="DGC_x000a_DS- Subproceso Administración de Cartera_x000a_Dirección Seccional de Impuestos de Cali_x000a_División de Recaudo y Cobranzas                     _x000a__x000a_DS- Subproceso de Recursos Administrativos_x000a_Dirección Seccional de Impuestos de Cali_x000a_GIT Documentación_x000a__x000a_ELABORACIÓN (dd/mm/aaaa)_x000a_23/08/2023"/>
    <n v="1"/>
    <x v="0"/>
  </r>
  <r>
    <x v="1"/>
    <x v="2"/>
    <m/>
    <m/>
    <m/>
    <m/>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5"/>
    <d v="2023-08-01T00:00:00"/>
    <d v="2024-01-31T00:00:00"/>
    <n v="26.142857142857142"/>
    <n v="5"/>
    <s v="DGC_x000a_DS – Subproceso Administración de Cartera_x000a_Dirección Seccional de Impuestos CALI_x000a_División de Recaudo y Cobranzas_x000a__x000a_DS - Subproceso de Recursos Administrativos _x000a_Dirección Seccional de Impuestos CALI_x000a_GIT Documentación_x000a__x000a_ELABORACIÓN (dd/mm/aaaa)_x000a_23/08/2023"/>
    <n v="1"/>
    <x v="0"/>
  </r>
  <r>
    <x v="1"/>
    <x v="2"/>
    <m/>
    <m/>
    <m/>
    <m/>
    <s v="Actualizar el Instructivo  0035 &quot;Seguimiento en el aplicativo Notificar y SINOT&quot;, para la optimización de los autocontroles que permitan el seguimiento y culminación del trámite en el Aplicativo notificar y SINOT."/>
    <s v="Actualizar el Instructivo  0035 &quot;Seguimiento en el aplicativo Notificar y SINOT&quot;, para la optimización de los autocontroles que permitan el seguimiento y culminación del trámite en el Aplicativo notificar y SINOT."/>
    <s v="Publicación del instructivo en el Listado Maestro de Documentos"/>
    <n v="1"/>
    <d v="2023-08-01T00:00:00"/>
    <d v="2023-12-31T00:00:00"/>
    <n v="21.714285714285715"/>
    <n v="1"/>
    <s v="DGC_x000a_NC – Subproceso Recursos Administrativos_x000a_Dirección de Gestión Corporativa_x000a_Subdirección Administrativa_x000a__x000a_ELABORACIÓN (dd/mm/aaaa)_x000a_23/08/2023"/>
    <n v="1"/>
    <x v="0"/>
  </r>
  <r>
    <x v="1"/>
    <x v="2"/>
    <m/>
    <m/>
    <m/>
    <m/>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Lista de asistencia a capacitación virtual o link de video"/>
    <n v="1"/>
    <d v="2023-08-01T00:00:00"/>
    <d v="2023-12-30T00:00:00"/>
    <n v="21.571428571428573"/>
    <n v="1"/>
    <s v="DGC_x000a_NC – Subproceso Recursos Administrativos_x000a_Dirección de Gestión Corporativa_x000a_Subdirección Administrativa_x000a__x000a_ELABORACIÓN (dd/mm/aaaa)_x000a_23/08/2023"/>
    <n v="1"/>
    <x v="0"/>
  </r>
  <r>
    <x v="1"/>
    <x v="2"/>
    <m/>
    <m/>
    <m/>
    <m/>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Tip publicado"/>
    <n v="1"/>
    <d v="2023-08-01T00:00:00"/>
    <d v="2023-10-31T00:00:00"/>
    <n v="13"/>
    <n v="1"/>
    <s v="DGC_x000a_NC – Subproceso Recursos Administrativos_x000a_Dirección de Gestión Corporativa_x000a_Subdirección Administrativa_x000a__x000a_ELABORACIÓN (dd/mm/aaaa)_x000a_23/08/2023"/>
    <n v="1"/>
    <x v="0"/>
  </r>
  <r>
    <x v="1"/>
    <x v="2"/>
    <m/>
    <m/>
    <m/>
    <m/>
    <s v="Implantar el  Sistema SINOT a Nivel Nacional"/>
    <s v="Implantar el  Sistema SINOT a Nivel Nacional"/>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1"/>
  </r>
  <r>
    <x v="1"/>
    <x v="2"/>
    <s v="AUDITORÍA AL PROCEDIMIENTO DE NOTIFICACIONES AND 2023 002_x000a__x000a_Periodo: 1/01/2022 - 28/02/2023_x000a__x000a_H7"/>
    <s v="AND 2023 002"/>
    <s v="Hallazgo No. 7. Deficiencia en la generación y/o archivo de soportes de notificación - DSIA de Santa Marta y DSI de Cali_x000a__x000a_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_x000a__x000a_1. Respecto a 18 mandamientos de pago y 13 resoluciones de seguir adelante la ejecución, no se encontró la completitud de los soportes de notificación y/o las certificaciones generadas en el SI Notificar. DSIA de Santa Marta. Ver Anexo H7_1_x000a__x000a_2. Para 22 resoluciones de devolución y/o compensación o autos inadmisorios de devoluciones con notificación subsidiaria, no se había realizado la debida conformación de los expedientes híbridos. DSIA de Santa Marta. Ver Anexo H7_2._x000a__x000a_3. En 126 expedientes asociados a 126 actas de aprehensión, no se encontró la certificación de la notificación y/o publicación de los actos administrativos generada por el aplicativo Notificar. DSIA de Santa Marta. Ver Anexo H7_3._x000a__x000a_4. Respecto a 29 mandamientos de pago y 12 resoluciones de seguir adelante la ejecución, no se encontró la completitud de los soportes de notificación y/o las certificaciones generadas en el SI Notificar. DSI de Cali. Ver Anexo H7_4._x000a__x000a_5. Para 29 resoluciones de devolución y/o compensación o autos inadmisorios de devoluciones con notificación subsidiaria, no se había realizado la debida conformación de los expedientes híbridos. DSI de Cali. Ver Anexo H7_5"/>
    <s v="Debido a deficiente autocontrol y seguimiento a los procedimientos PR-ADF-159, PR-COT-0270, PR-COT-0124 y PR-COA-0396, por parte de los funcionarios con competencia para ejecutar y para notificar, comunicar y/o publicar"/>
    <s v="Capacitar en el tema de Conformar expedientes a los funcionarios que desarrollan funciones en el subproceso de Devoluciones, Instructivo &quot;MANEJO DE LOS ARCHIVOS EN LA UAE DIAN&quot; IN-ADF-0132."/>
    <s v="Capacitar en el tema de Conformar expedientes a los funcionarios que desarrollan funciones en el subproceso de Devoluciones, Instructivo &quot;MANEJO DE LOS ARCHIVOS EN LA UAE DIAN&quot; IN-ADF-0132."/>
    <s v="Formato FT-TAH-1722 diligenciado"/>
    <n v="2"/>
    <d v="2023-09-10T00:00:00"/>
    <d v="2024-03-10T00:00:00"/>
    <n v="26"/>
    <n v="2"/>
    <s v="DGC_x000a_DS - Subproceso de Recaudo y Devoluciones_x000a_Dirección Seccional de Impuestos y Aduanas de Santa Marta_x000a_División de Recaudo y Cobranzas_x000a__x000a_DS - Subproceso Recursos Administrativos_x000a_Dirección Seccional de Impuestos y Aduanas de Santa Marta_x000a_División Administrativa y Financiera_x000a_GIT Documentación_x000a__x000a_DS - Subproceso de Recaudo y Devoluciones_x000a_Dirección Seccional de Impuestos de Cali_x000a_División de Recaudo y Cobranzas_x000a__x000a_DS - Subproceso Recursos Administrativos_x000a_Dirección Seccional de Impuestos de Cali_x000a_GIT Documentación_x000a__x000a_ELABORACIÓN (dd/mm/aaaa)_x000a_23/08/2023"/>
    <n v="1"/>
    <x v="0"/>
  </r>
  <r>
    <x v="1"/>
    <x v="2"/>
    <m/>
    <m/>
    <m/>
    <m/>
    <s v="Realizar seguimiento mensual a la conformación de expedientes que contengan los documentos de las notificaciones y ejecutoria  a los expedientes que ya hayan finalizado el mes anterior, a una muestra del 20% de estos."/>
    <s v="Realizar seguimiento mensual a la conformación de expedientes que contengan los documentos de las notificaciones y ejecutoria  a los expedientes que ya hayan finalizado el mes anterior, a una muestra del 20% de estos."/>
    <s v="Informe mensual del seguimiento de la muestra de los expedientes que ya hayan finalizado el mes anterior de conformidad con el procedimiento, verificando que el expediente cumpla con lo establecido al instructivo IN-ADF-0132."/>
    <n v="12"/>
    <d v="2023-09-01T00:00:00"/>
    <d v="2024-03-31T00:00:00"/>
    <n v="30.285714285714285"/>
    <n v="12"/>
    <s v="DGC_x000a_DS - Subproceso de Recaudo y Devoluciones_x000a_Dirección Seccional de Impuestos y Aduanas de Santa Marta_x000a_División de Recaudo y Cobranzas_x000a__x000a_DS - Subproceso de Recaudo y Devoluciones_x000a_Dirección Seccional de Impuestos de Cali_x000a_División de Recaudo y Cobranzas_x000a__x000a_ELABORACIÓN (dd/mm/aaaa)_x000a_23/08/2023"/>
    <n v="1"/>
    <x v="0"/>
  </r>
  <r>
    <x v="1"/>
    <x v="2"/>
    <m/>
    <m/>
    <m/>
    <m/>
    <s v="Conformar los expedientes de cobro respecto de 18 mandamientos de pago y 13 resoluciones de seguir adelante la ejecución que no se encontró la completitud de los soportes  de notifiación y/o certificaciones  generadas por el SI Notificar. De acuerdo con Anexo H7_1"/>
    <s v="Conformar los expedientes de cobro respecto de 18 mandamientos de pago y 13 resoluciones de seguir adelante la ejecución que no se encontró la completitud de los soportes  de notifiación y/o certificaciones  generadas por el SI Notificar. De acuerdo con Anexo H7_1"/>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y Aduanas de Santa Marta_x000a_División de Recaudo y Cobranzas_x000a__x000a_ELABORACIÓN (dd/mm/aaaa)_x000a_23/08/2023"/>
    <n v="1"/>
    <x v="0"/>
  </r>
  <r>
    <x v="1"/>
    <x v="2"/>
    <m/>
    <m/>
    <m/>
    <m/>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de Cali_x000a_División de Recaudo y Cobranzas_x000a__x000a_ELABORACIÓN (dd/mm/aaaa)_x000a_23/08/2023"/>
    <n v="1"/>
    <x v="0"/>
  </r>
  <r>
    <x v="1"/>
    <x v="2"/>
    <m/>
    <m/>
    <m/>
    <m/>
    <s v="Realizar seguimiento mensual en una muestra aleatoria del 12% de la conformación de los expedientes de cobro en SIPAC con mandamientos de pago y resoluciones de seguir adelante la ejecución"/>
    <s v="Realizar seguimiento mensual en una muestra aleatoria del 12% de la conformación de los expedientes de cobro en SIPAC con mandamientos de pago y resoluciones de seguir adelante la ejecución"/>
    <s v="Informe mensual de la conformacion segun  el IN ADF 132 , en archivo PDF con fecha cierta, indicando el objetivo, metodología, selección de la muestra, resultados y conclusiones, debidamente firmado por el jefe de División de Cobranzas "/>
    <n v="6"/>
    <d v="2023-08-01T00:00:00"/>
    <d v="2024-02-29T00:00:00"/>
    <n v="30.285714285714285"/>
    <n v="6"/>
    <s v="DGC_x000a_DS -Subproceso Administración de Cartera_x000a_Dirección Seccional de Impuestos de Cali_x000a_División de Recaudo y Cobranzas_x000a__x000a_ELABORACIÓN (dd/mm/aaaa)_x000a_23/08/2023"/>
    <n v="1"/>
    <x v="0"/>
  </r>
  <r>
    <x v="1"/>
    <x v="2"/>
    <m/>
    <m/>
    <m/>
    <m/>
    <s v="Verificar y controlar la conformacion de los expedientes con unidades documentales físicas y digitales (hibridas) con los soportes de notificación subsidiaria de las resoluciones de devolución y/o compensación o autos inadmisorios de la base relacionada en el anexo H7_5"/>
    <s v="Verificar y controlar la conformacion de los expedientes con unidades documentales físicas y digitales (hibridas) con los soportes de notificación subsidiaria de las resoluciones de devolución y/o compensación o autos inadmisorios de la base relacionada en el anexo H7_5"/>
    <s v="Informe de los casos verificados vs cumplimiento del PR ADF 159 e IN ADF 132 y en archivo PDFcon fecha cierta, indicando el objetivo, metodología, selección de la muestra, resultados y conclusiones, debidamente firmado por el jefe de División de Cobranzas"/>
    <n v="1"/>
    <d v="2023-09-01T00:00:00"/>
    <d v="2024-03-31T00:00:00"/>
    <n v="30.285714285714285"/>
    <n v="1"/>
    <s v="DGC_x000a_DS - Subproceso de Recaudo y Devoluciones_x000a_Dirección Seccional de Impuestos de Cali._x000a_División de Recaudo y Cobranzas_x000a__x000a_ELABORACIÓN (dd/mm/aaaa)_x000a_23/08/2023"/>
    <n v="1"/>
    <x v="0"/>
  </r>
  <r>
    <x v="1"/>
    <x v="2"/>
    <m/>
    <m/>
    <m/>
    <m/>
    <s v="Realizar seguimiento mensual con una muestra aleatoria del 20% de la conformación de los expedientes hibridos que requieren de notificacion subsidiaria de las resoluciones de devolución y/o compensación o autos inadmisorios."/>
    <s v="Realizar seguimiento mensual con una muestra aleatoria del 20% de la conformación de los expedientes hibridos que requieren de notificacion subsidiaria de las resoluciones de devolución y/o compensación o autos inadmisorios."/>
    <s v="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
    <n v="6"/>
    <d v="2023-09-01T00:00:00"/>
    <d v="2024-03-31T00:00:00"/>
    <n v="30.285714285714285"/>
    <n v="6"/>
    <s v="DGC_x000a_DS – Subproceso Recaudo y Devoluciones_x000a_Dirección Seccional de Impuestos y Aduanas de Santa Marta_x000a_División de Recaudo y Cobranzas._x000a__x000a_DS - Subproceso Recaudo y Devoluciones_x000a_Dirección Seccional de Impuestos de Cali_x000a_División de Recaudo y Cobranzas_x000a__x000a_ELABORACIÓN (dd/mm/aaaa)_x000a_23/08/2023"/>
    <n v="1"/>
    <x v="0"/>
  </r>
  <r>
    <x v="1"/>
    <x v="2"/>
    <m/>
    <m/>
    <m/>
    <m/>
    <s v="Implementar Sistema  SINOT&quot; por contener repositorios virtuales para consulta de los soportes por acto administrativo"/>
    <s v="Implementar Sistema  SINOT&quot; por contener repositorios virtuales para consulta de los soportes por acto administrativo"/>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1"/>
  </r>
  <r>
    <x v="1"/>
    <x v="2"/>
    <s v=" Auditoría a la Contratación de la DIAN - ACD 2023-006_x000a_H1"/>
    <s v="ACD 2023-006"/>
    <s v="Hallazgo No. 1 Deficiencias en la planeación y ejecución del contrato No. 00-087-2022 Laboratorio Aduanero – Nivel Central. (D)_x000a__x000a_Subdirección de Laboratorio Aduanero, Subdirección de Compras y Contratos_x000a__x000a_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_x000a__x000a_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_x000a_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_x000a_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_x000a_d. Informes periódicos de supervisión que no cumplen con la periodicidad establecida, el último informe del mes de noviembre del 2022 se elaboró el 15/08/2023, después del levantamiento de la suspensión del contrato._x000a_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_x000a_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_x000a__x000a_"/>
    <s v="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
    <s v="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
    <s v="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_x000a__x000a_"/>
    <s v="Actas de asistencia a jornadas de actualización "/>
    <n v="4"/>
    <d v="2024-02-01T00:00:00"/>
    <d v="2025-07-31T00:00:00"/>
    <n v="78"/>
    <n v="4"/>
    <s v="DGC_x000a_NC - Subproceso Compras y Contratos_x000a_Dirección de Gestión Corporativa_x000a_Subdirección de Compras y Contratos _x000a__x000a_ELABORACIÓN _x000a_18/01/2024"/>
    <n v="1"/>
    <x v="0"/>
  </r>
  <r>
    <x v="1"/>
    <x v="2"/>
    <m/>
    <m/>
    <m/>
    <m/>
    <m/>
    <s v="Elaborar y divulgar tips relacionados la planeación contractual"/>
    <s v="Publicación trimestral de Tips en los canales de difusión de comunicación interna de la Entidad, recordando aspectos escenciales sobre planeación contractual. "/>
    <n v="4"/>
    <d v="2024-02-01T00:00:00"/>
    <d v="2025-04-30T00:00:00"/>
    <n v="64.857142857142861"/>
    <n v="4"/>
    <s v="DGC_x000a_NC - Subproceso Compras y Contratos_x000a_Dirección de Gestión Corporativa_x000a_Subdirección de Compras y Contratos _x000a__x000a_ELABORACIÓN _x000a_18/01/2024"/>
    <n v="1"/>
    <x v="0"/>
  </r>
  <r>
    <x v="1"/>
    <x v="2"/>
    <s v=" Auditoría a la Contratación de la DIAN - ACD 2023-006_x000a_H2"/>
    <s v="ACD 2023-006"/>
    <s v="Hallazgo No. 2 Deficiencias en la aplicación de las reglas establecidas en el pliego de condiciones en la subasta pública presencial No. SAEBSU-00-002-2023_x000a__x000a_Subdirección de Compras y Contratos_x000a__x000a_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_x000a__x000a_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_x000a_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 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_x000a_De otra parte, en el numeral 7.1 se indica que “se tomará como definitiva la Oferta económica inicial presentada por el Oferente Habilitado que no presentó lances en la Subasta Pública”, lo cual no guarda relación con las reglas establecidas._x000a_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
    <s v="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
    <s v="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
    <s v="Actualizar el modelo de  pliego de condiciones para que las reglas de las subastas presenciales sean ajustadas al proceso de selección que corresponda.  "/>
    <s v="Modelo de pliego de condiciones ajustado y socializado por correo electrónico con los funcionarios de compras y contratos."/>
    <n v="1"/>
    <d v="2024-02-01T00:00:00"/>
    <d v="2025-04-30T00:00:00"/>
    <n v="64.857142857142861"/>
    <n v="1"/>
    <s v="DGC_x000a_NC - Subproceso Compras y Contratos_x000a_Dirección de Gestión Corporativa_x000a_Subdirección de Compras y Contratos _x000a__x000a_ELABORACIÓN _x000a_18/01/2024"/>
    <n v="1"/>
    <x v="0"/>
  </r>
  <r>
    <x v="1"/>
    <x v="2"/>
    <s v=" Auditoría a la Contratación de la DIAN - ACD 2023-006_x000a_H3"/>
    <s v="ACD 2023-006"/>
    <s v="Hallazgo No. 3 Deficiencias en la identificación, tratamiento y monitoreo de riesgos de las matrices de riesgos de los contratos._x000a__x000a_Subdirección de Compras y Contratos y Dirección Seccional de Aduanas de Cúcuta_x000a__x000a_Verificada la identificación, monitoreo y seguimiento realizado a los riesgos contenidos en la matriz del proceso contractual y el plan de tratamiento de estos; así como, la inclusión del resultado del monitoreo en los informes periódicos de supervisión se evidenció que:_x000a__x000a_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quot;Por tratarse de Contratos de Arrendamientos no aplica Matriz de Riesgos basados en el Análisis de Riesgo realizado en los estudios previos&quot;.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_x000a__x000a_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
    <s v="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
    <s v="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
    <s v="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4"/>
    <s v="DGC_x000a_NC - Subproceso Compras y Contratos_x000a_Dirección de Gestión Corporativa_x000a_Subdirección de Compras y Contratos _x000a__x000a_ELABORACIÓN _x000a_18/01/2024"/>
    <n v="1"/>
    <x v="0"/>
  </r>
  <r>
    <x v="1"/>
    <x v="2"/>
    <s v=" Auditoría a la Contratación de la DIAN - ACD 2023-006_x000a_H4"/>
    <s v="ACD 2023-006"/>
    <s v="Hallazgo No.4 Inoportunidad de la Liquidación de contratos y el cierre de expedientes electrónicos en SECOP II_x000a__x000a_Subdirección de Compras y Contratos y Dirección Seccional de Aduanas de Cúcuta_x000a__x000a_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_x000a__x000a_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quot;, sobre los cuales se expone a la entidad al riesgo de pérdida de competencia para liquidar los contratos._x000a_Nivel Central: 00-127-2022, 00-103-2022, 00-069-2022, 00-086-2022, 00-112-2022, 00-125-2022, DSA Cúcuta: 89-017-2022, 89-011-2022, 89-007-2022, 89-002-2022, 89-006-2022, 89-004-2022, 89-019-2022, 89-013-2022, 89-009-2022, 89-014-2022, 89-003-2022, 89-018-2022, 89-012-2022, 89-008-2022._x000a_De igual forma, contratos donde la entidad perdió competencia para efectuar la liquidación dado el vencimiento de términos para efectuar el trámite. Nivel Central: 00-167-2017, 00-129-2018, 00-123-2017._x000a__x000a_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_x000a__x000a_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s v="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
    <s v="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
    <s v="Adelantar visitas aleatorias a las Seccionales donde se evidencie mayor dificultad en los procesos de liquidación contractual y cargue de información al SECOP._x000a__x000a_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4"/>
    <s v="DGC_x000a_NC - Subproceso Compras y Contratos_x000a_Dirección de Gestión Corporativa_x000a_Subdirección de Compras y Contratos _x000a__x000a_ELABORACIÓN _x000a_18/01/2024"/>
    <n v="1"/>
    <x v="0"/>
  </r>
  <r>
    <x v="1"/>
    <x v="2"/>
    <m/>
    <m/>
    <m/>
    <m/>
    <m/>
    <s v="Emitir alertas dirigidas a los supervisores respecto de la obligatoriedad en el cumplimiento de las activudades pendientes a la finalización del contrato que se encuentren supervisando. (informe final de supervisión, proyectos de actas de liquidación y actas de cierre) _x000a_"/>
    <s v="Correos electronicos enviados a los supervisores"/>
    <n v="550"/>
    <d v="2024-03-01T00:00:00"/>
    <d v="2024-12-31T00:00:00"/>
    <n v="43.571428571428569"/>
    <n v="550"/>
    <s v="DGC_x000a_NC - Subproceso Compras y Contratos_x000a_Dirección de Gestión Corporativa_x000a_Subdirección de Compras y Contratos _x000a__x000a_ELABORACIÓN _x000a_18/01/2024"/>
    <n v="1"/>
    <x v="0"/>
  </r>
  <r>
    <x v="1"/>
    <x v="2"/>
    <s v=" Auditoría a la Contratación de la DIAN - ACD 2023-006_x000a_H5"/>
    <s v="ACD 2023-006"/>
    <s v="Hallazgo No.5 Deficiencias en el contenido y periodicidad de los informes de supervisión e inoportunidad en la publicación en SECOP II y en el cumplimiento de los requisitos de ejecución de los contratos._x000a__x000a_Subdirección de Compras y Contratos y Dirección Seccional de Aduanas de Cúcuta_x000a__x000a_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_x000a__x000a_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_x000a__x000a_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_x000a__x000a_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_x000a__x000a_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_x000a__x000a_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_x000a__x000a_Las situaciones relacionadas con las deficiencias en la supervisión y la publicación de informes en la plataforma SECOP ll son reiterativas tal y como se observa en el informe de auditoría de esta Oficina de Control Interno en la vigencia 2022._x000a__x000a_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
    <s v="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
    <s v="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
    <s v="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_x000a__x000a__x000a_"/>
    <s v="Actas de asistencia a jornadas de actualización "/>
    <n v="4"/>
    <d v="2024-03-01T00:00:00"/>
    <d v="2025-07-31T00:00:00"/>
    <n v="73.857142857142861"/>
    <n v="4"/>
    <s v="DGC_x000a_NC - Subproceso Compras y Contratos_x000a_Dirección de Gestión Corporativa_x000a_Subdirección de Compras y Contratos _x000a__x000a_ELABORACIÓN _x000a_18/01/2024"/>
    <n v="1"/>
    <x v="0"/>
  </r>
  <r>
    <x v="1"/>
    <x v="2"/>
    <s v="AUDITORIA A LA GESTIÓN DOCUMENTAL AGD 2024 004_x000a__x000a_H1"/>
    <s v="AGD 2024 004"/>
    <s v="Hallazgo 1. Vulnerabilidad y deficiencia en el control y administración de los flujos de información de las Soluciones Tecnológicas y los Roles relacionados con la Gestión Documental de la Entidad._x000a__x000a_Verificado el Anexo “Roles de las soluciones tecnológicas V3” del proceso de Información, Innovación y Tecnología, publicado en la Diannet en el listado maestro de documentos de la Entidad en relación con la Gestión Documental y confrontado con el &quot;Concepto Técnico Herramienta SGDIAN - Gestión Documental de septiembre 30 de 2022&quot; de la Dirección de Gestión de Innovación y Tecnología se estableció lo siguiente:_x000a__x000a_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_x000a__x000a_2. Ambigüedad y no coherencia en la información reportada en el Anexo “Roles de las soluciones tecnológicas V3”, con relación al inventario de las soluciones tecnológicas, estado de estas y sus roles, así:  _x000a_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_x000a_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_x000a__x000a_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
    <s v="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
    <s v="1. Adquisicion de una nueva herramienta tecnologica para soportar las diferentes etapas de la gestion  documental."/>
    <s v="1. Adquisicion de una nueva herramienta tecnologica para soportar las diferentes etapas de la gestion  documental."/>
    <s v="Contrato Firmado "/>
    <n v="1"/>
    <d v="2025-09-01T00:00:00"/>
    <d v="2025-11-30T00:00:00"/>
    <n v="12.857142857142858"/>
    <n v="0"/>
    <s v="DGC_x000a_NC - Subproceso Innovación y Tecnología_x000a_Subdirección de Soluciones y Desarrollo _x000a_Subdirección de Innovación y Proyectos_x000a__x000a_NC - Subproceso Recursos Administrativos_x000a_Direción de Gestión Corporativa"/>
    <n v="0"/>
    <x v="1"/>
  </r>
  <r>
    <x v="1"/>
    <x v="2"/>
    <m/>
    <m/>
    <m/>
    <m/>
    <m/>
    <s v="1. Adquisicion de una nueva herramienta tecnologica para soportar las diferentes etapas de la gestion  documental."/>
    <s v="Plan de trabajo de_x000a_implementación de la solución_x000a_tecnológica. "/>
    <n v="1"/>
    <d v="2025-12-01T00:00:00"/>
    <d v="2026-02-28T00:00:00"/>
    <n v="12.714285714285714"/>
    <n v="0"/>
    <s v="DGC_x000a_NC - Subproceso Innovación y Tecnología_x000a_Subdirección de Soluciones y Desarrollo _x000a_Subdirección de Innovación y Proyectos_x000a__x000a_NC - Subproceso Recursos Administrativos_x000a_Direción de Gestión Corporativa"/>
    <n v="0"/>
    <x v="1"/>
  </r>
  <r>
    <x v="1"/>
    <x v="2"/>
    <m/>
    <m/>
    <m/>
    <m/>
    <m/>
    <s v="1. Adquisicion de una nueva herramienta tecnologica para soportar las diferentes etapas de la gestion  documental."/>
    <s v="Informes de seguimiento "/>
    <n v="2"/>
    <d v="2026-03-01T00:00:00"/>
    <d v="2026-11-30T00:00:00"/>
    <n v="39.142857142857146"/>
    <n v="0"/>
    <s v="DGC_x000a_NC - Subproceso Innovación y Tecnología_x000a_Subdirección de Soluciones y Desarrollo _x000a_Subdirección de Innovación y Proyectos_x000a__x000a_NC - Subproceso Recursos Administrativos_x000a_Direción de Gestión Corporativa"/>
    <n v="0"/>
    <x v="1"/>
  </r>
  <r>
    <x v="1"/>
    <x v="2"/>
    <m/>
    <m/>
    <m/>
    <m/>
    <m/>
    <s v="1. Adquisicion de una nueva herramienta tecnologica para soportar las diferentes etapas de la gestion  documental."/>
    <s v="Puesta en producción de la solución tecnológica: _x000a_ _x000a_a. (01) Un formato información de versión FT-IIT-1851._x000a_ _x000a_b) (01) Un formato de Aceptación de Pruebas funcionales y salida a producción _x000a_FT-IIT-2180_x000a_ _x000a_b. (01) Un Acta de comité de gestión de Cambios de Tecnología del correspondiente software instalado y en producción"/>
    <n v="3"/>
    <d v="2026-03-01T00:00:00"/>
    <d v="2026-12-31T00:00:00"/>
    <n v="43.571428571428569"/>
    <n v="0"/>
    <s v="DGC_x000a_NC - Subproceso Innovación y Tecnología_x000a_Subdirección de Soluciones y Desarrollo _x000a_Subdirección de Innovación y Proyectos_x000a__x000a_NC - Subproceso Recursos Administrativos_x000a_Direción de Gestión Corporativa"/>
    <n v="0"/>
    <x v="1"/>
  </r>
  <r>
    <x v="1"/>
    <x v="2"/>
    <m/>
    <m/>
    <m/>
    <m/>
    <m/>
    <s v="1. Adquisicion de una nueva herramienta tecnologica para soportar las diferentes etapas de la gestion  documental."/>
    <s v="Documento con la solicitud de retiro del sistema SGDIAN del inventario de las soluciones tecnológicas._x000a_Documento de solicitud de retiro de la placa del sistema SGDIAN del inventario de activos de la DIAN."/>
    <n v="2"/>
    <d v="2024-07-19T00:00:00"/>
    <d v="2024-08-18T00:00:00"/>
    <n v="4.2857142857142856"/>
    <n v="2"/>
    <s v="DGC_x000a_NC - Subproceso Innovación y Tecnología_x000a_Subdirección de Soluciones y Desarrollo _x000a_Coordinación de Soporte Técnico al Usuario_x000a__x000a_NC - Subproceso Recursos Administrativos_x000a_Subdirección Administrativa_x000a_Coordinación de Correspondencia y Notificaciones"/>
    <n v="1"/>
    <x v="0"/>
  </r>
  <r>
    <x v="1"/>
    <x v="2"/>
    <m/>
    <m/>
    <m/>
    <m/>
    <m/>
    <s v="1. Adquisicion de una nueva herramienta tecnologica para soportar las diferentes etapas de la gestion  documental."/>
    <s v="Anexo de Roles actualizado y publicado"/>
    <n v="1"/>
    <d v="2024-07-19T00:00:00"/>
    <d v="2024-08-18T00:00:00"/>
    <n v="4.2857142857142856"/>
    <n v="1"/>
    <s v="DGC_x000a_NC - Subproceso Innovación y Tecnología_x000a_Subdirección de Soluciones y Desarrollo _x000a_Coordinación de Soporte Técnico al Usuario"/>
    <n v="1"/>
    <x v="0"/>
  </r>
  <r>
    <x v="1"/>
    <x v="2"/>
    <s v="Auditoría a la Radicación y Trámite de Quejas Disciplinarias ATD 2024-005"/>
    <s v=" ATD 2024-005_x000a__x000a_H1"/>
    <s v="Hallazgo No. 1. Deficiencias en la gestión, trámite y evaluación de las quejas y/o noticias disciplinarias. _x000a_De una muestra de 81 quejas o noticias disciplinarias recibidas en la Subdirección de Asuntos Disciplinarios y radicadas en VIGIA entre el 01/01/2023 al 30/06/2024 se evidenció que:_x000a__x000a_1.1  _x0009_En 24 casos, se presentó dilación para emitir el auto con el que se evaluó la noticia disciplinaria, entre 30 a 179 días hábiles desde su recepción. (Anexo 1)_x000a__x000a_1.2_x0009_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_x000a__x000a_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_x000a__x000a_1.3_x0009_En 43 casos transcurrieron entre 34 a 165 días hábiles desde la recepción de la noticia disciplinaria en la Subdirección de Asuntos Disciplinarios hasta la expedición del auto de Indagación Previa. Así mismo, se identificó que: (Anexo 2)_x000a__x000a_• _x0009_En un expediente, había operado la caducidad de la acción disciplinaria incluso al momento de recibir la noticia; sin embargo, se ordenó la apertura de Indagación Previa. (Anexo 3)_x000a__x000a_•_x0009_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_x000a__x000a_•_x0009_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_x000a_ _x000a_1.4  _x0009_En ocho expedientes transcurrieron entre 65 a 123 días hábiles para evaluar la noticia disciplinaria desde su recepción hasta la expedición del auto con el que se dio inicio a la actuación mediante apertura de Investigación Disciplinaria. (Anexo 4)_x000a__x000a_1.5   _x0009_En dos expedientes transcurrieron más de cinco y seis meses desde la recepción de la noticia disciplinaria en la Subdirección de Asuntos Disciplinarios hasta la expedición del auto que ordenó su acumulación a otro expediente o actuación en curso. (Anexo 5)_x000a_"/>
    <s v="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
    <s v="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_x000a_"/>
    <s v="Documento de lineamiento"/>
    <s v="Documento de lineamiento"/>
    <n v="1"/>
    <d v="2024-12-15T00:00:00"/>
    <d v="2025-02-28T00:00:00"/>
    <n v="10.714285714285714"/>
    <n v="1"/>
    <s v="DGC_x000a_Dirección de Gestión Corporativa_x000a_Subdirección de Asuntos Disciplinarios_x000a_Coordinación de Instrucción "/>
    <n v="1"/>
    <x v="0"/>
  </r>
  <r>
    <x v="1"/>
    <x v="2"/>
    <m/>
    <m/>
    <m/>
    <m/>
    <s v="Efectuar seguimiento a la implementación y cumplimiento del lineamiento interno.  El primer informe incluirá el reporte de gestión de las quejas disciplinarias que al momento de la auditoría estaban pendientes de cumplir el direccionamiento dispuesto. "/>
    <s v="Informe de seguimiento mensual "/>
    <s v="Informe de seguimiento mensual "/>
    <n v="8"/>
    <d v="2025-03-31T00:00:00"/>
    <d v="2025-11-30T00:00:00"/>
    <n v="34.857142857142854"/>
    <n v="3"/>
    <s v="DGC_x000a_Dirección de Gestión Corporativa_x000a_Subdirección de Asuntos Disciplinarios_x000a_Coordinación de Instrucción "/>
    <n v="0.375"/>
    <x v="1"/>
  </r>
  <r>
    <x v="1"/>
    <x v="2"/>
    <m/>
    <m/>
    <m/>
    <m/>
    <s v="Efectuar, para la vigencia 2025, sensibilización a los Jefes de área y demás personal de la entidad sobre la importancia que reviste la presentación de los informes con incidencia disciplinaria, una vez se tenga conocimiento de la situación irregular."/>
    <s v="Publicaciones"/>
    <s v="Publicaciones"/>
    <n v="2"/>
    <d v="2025-04-01T00:00:00"/>
    <d v="2025-08-31T00:00:00"/>
    <n v="21.714285714285715"/>
    <n v="0"/>
    <s v="DGC_x000a_Dirección de Gestión Corporativa_x000a_Subdirección de Asuntos Disciplinarios_x000a_Coordinación de Instrucción "/>
    <n v="0"/>
    <x v="1"/>
  </r>
  <r>
    <x v="1"/>
    <x v="2"/>
    <s v="Auditoría a la Radicación y Trámite de Quejas Disciplinarias ATD 2024-005"/>
    <s v=" ATD 2024-005_x000a__x000a_H2"/>
    <s v="Hallazgo No. 2. Deficiencias en la gestión de comunicación y notificación de actos administrativos proferidos en la etapa de instrucción disciplinaria._x000a_De una muestra de 68 expedientes, asociados a 70 quejas recibidas entre el 01/01/2023 a 30/06/2024 se identificaron deficiencias en la gestión de comunicación y notificación de actos administrativos, así:_x000a__x000a_2.1_x0009_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_x000a__x000a_2.2  _x0009_En dos expedientes no se dio cumplimiento a la comunicación del auto de terminación y archivo al quejoso, limitando la posibilidad de recurrir esta decisión. (Anexo 7)._x000a_2.3_x0009_  Se observaron deficiencias y dilación en las gestiones para la notificación de actos proferidos en la etapa de instrucción disciplinaria, así:_x000a__x000a_•_x0009_Para cuatro expedientes, el envío de los autos y documentos para efectuar la notificación a través de comisionado se realizó habiendo transcurrido entre 16 y 17 días hábiles posteriores a la expedición de los autos de Investigación Disciplinaria. (Anexo 8)_x000a__x000a_•_x0009_En un expediente reposa notificación del auto de Investigación Disciplinaria realizada por la Dirección Seccional de Aduanas de Barranquilla, no obstante, en el expediente no reposa el auto o soporte mediante el cual se comisionó para tal efecto. (Anexo 8)_x000a__x000a_•_x0009_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_x000a__x000a_•_x0009_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_x000a__x000a_•_x0009_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_x000a__x000a_•_x0009_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
    <s v="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
    <s v="Realizar seguimiento al 50% de las providencias radicadas para notificaciones y/o comunicaciones registradas en la base de datos dispuesta para tal fin, con el propósito de asegurar la consistencia, oportunidad y completitud de la gestión encomendada. "/>
    <s v="Informe de seguimiento mensual "/>
    <s v="Informe de seguimiento mensual "/>
    <n v="10"/>
    <d v="2025-02-01T00:00:00"/>
    <d v="2025-11-30T00:00:00"/>
    <n v="43.142857142857146"/>
    <n v="5"/>
    <s v="DGC_x000a_Dirección de Gestión Corporativa_x000a_Subdirección de Asuntos Disciplinarios_x000a_Coordinación de Enlace Procesal"/>
    <n v="0.5"/>
    <x v="1"/>
  </r>
  <r>
    <x v="1"/>
    <x v="2"/>
    <s v="Auditoría a la Radicación y Trámite de Quejas Disciplinarias ATD 2024-005"/>
    <s v=" ATD 2024-005_x000a__x000a_H3"/>
    <s v="Hallazgo No. 3. Incumplimiento en la conformación, gestión documental y en el manejo de información reservada y/o de datos personales en los expedientes._x000a__x000a_3.1_x0009_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_x000a__x000a_•_x0009_Una queja sin su correspondiente antecedente de noticia y/o queja disciplinaria que motivó la expedición del acto administrativo de evaluación con auto inhibitorio. (Anexo 10)_x000a__x000a_•_x0009_Una queja que reporta en VIGIA con evaluación de auto inhibitorio, sin allegarse el referido acto administrativo. (Anexo 10) _x000a__x000a_Quejas contenidas en carpeta digital: _x000a__x000a_•_x0009_Dos quejas sin su respectivo antecedente de noticia y/o queja disciplinaria que motivó la expedición del acto administrativo de evaluación con auto inhibitorio. (Anexo 11)_x000a__x000a_Adicionalmente, de la muestra de 68 expedientes, asociados a 70 quejas o noticias disciplinarias recibidas en el período auditado, se encontró lo siguiente:_x000a__x000a_3.2  _x0009_Incumplimiento al deber de garantizar la reserva de la actuación disciplinaria, así:_x000a__x000a_•_x0009_Ocho expedientes contienen información que goza de reserva, pese a lo cual no se dio cumplimiento a la conformación de cuadernos separados. (Anexo 12)_x000a__x000a_•_x0009_En un expediente que se encontraba sujeto a reserva, se remitió el auto de investigación disciplinaria a ser notificado por comisión, a funcionario diferente al comisionado para tal actividad. (Anexo 12)_x000a__x000a_•_x0009_En un expediente, reposa información con datos personales (nombres, direcciones electrónicas y físicas) de investigados de otras actuaciones disciplinarias. (Anexo 12)_x000a__x000a_3.3_x0009_ 67 expedientes no cuentan con el duplicado o copia integral de la actuación disciplinaria.  (Anexo 13) _x000a__x000a_3.4 _x0009_Se identificaron deficiencias en la conformación de las unidades documentales que componen las actuaciones disciplinarias revisadas, así:_x000a__x000a_•_x0009_51 expedientes cuentan con carátula en el formato FT-ADF-2338 “Identificación Unidad Documental”, pero ésta no se encuentra diligenciada. (Anexo 13)_x000a__x000a_•_x0009_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
    <s v="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_x000a_"/>
    <s v="_x000a_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_x000a__x000a__x000a_"/>
    <s v="Lista que de cuenta de la asistencia de los servidores SAD a la capacitación._x000a__x000a__x000a__x000a__x000a__x000a__x000a_"/>
    <s v="Lista que de cuenta de la asistencia de los servidores SAD a la capacitación._x000a__x000a__x000a__x000a__x000a__x000a__x000a_"/>
    <n v="1"/>
    <d v="2025-01-15T00:00:00"/>
    <d v="2025-03-31T00:00:00"/>
    <n v="10.714285714285714"/>
    <n v="1"/>
    <s v="DGC_x000a_Dirección de Gestión Corporativa_x000a_Subdirección de Asuntos Disciplinarios_x000a_Coordinación de Instrucción "/>
    <n v="1"/>
    <x v="0"/>
  </r>
  <r>
    <x v="1"/>
    <x v="2"/>
    <m/>
    <m/>
    <m/>
    <m/>
    <s v="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
    <s v="Lista de Chequeo físico y/o Virtual "/>
    <s v="Lista de Chequeo físico y/o Virtual "/>
    <n v="8"/>
    <d v="2025-04-01T00:00:00"/>
    <d v="2025-11-30T00:00:00"/>
    <n v="34.714285714285715"/>
    <n v="2"/>
    <s v="DGC_x000a_Dirección de Gestión Corporativa_x000a_Subdirección de Asuntos Disciplinarios_x000a_Coordinación de Instrucción "/>
    <n v="0.25"/>
    <x v="1"/>
  </r>
  <r>
    <x v="1"/>
    <x v="2"/>
    <m/>
    <m/>
    <m/>
    <m/>
    <s v="Efectuar jornada especial de trabajo para la creación de cuadernos separados con información reservada en relación con los expedientes que fueron identificados en la auditoría, sin esa condición."/>
    <s v="Informe que de cuenta del cumplimiento de la debida conformación del cuaderno separado con información reservada del 100% de los expedientes  a que refiere la acción."/>
    <s v="Informe que de cuenta del cumplimiento de la debida conformación del cuaderno separado con información reservada del 100% de los expedientes  a que refiere la acción."/>
    <n v="1"/>
    <d v="2025-01-02T00:00:00"/>
    <d v="2025-03-31T00:00:00"/>
    <n v="12.571428571428571"/>
    <n v="1"/>
    <s v="DGC_x000a_Dirección de Gestión Corporativa_x000a_Subdirección de Asuntos Disciplinarios_x000a_Coordinación de Instrucción "/>
    <n v="1"/>
    <x v="0"/>
  </r>
  <r>
    <x v="1"/>
    <x v="2"/>
    <m/>
    <m/>
    <m/>
    <m/>
    <s v="Efectuar jornada para realizar la actualización de carátulas o formato FT-ADF-2338, a fin de registrar en éstas la información mínima requerida de cada expediente, de conformidad con las directrices y procedimientos vigentes. "/>
    <s v="Carátulas actualizadas"/>
    <s v="Carátulas actualizadas"/>
    <n v="1"/>
    <d v="2025-02-01T00:00:00"/>
    <d v="2025-02-28T00:00:00"/>
    <n v="3.8571428571428572"/>
    <n v="1"/>
    <s v="DGC_x000a_Dirección de Gestión Corporativa_x000a_Subdirección de Asuntos Disciplinarios_x000a_Coordinación de Instrucción "/>
    <n v="1"/>
    <x v="0"/>
  </r>
  <r>
    <x v="1"/>
    <x v="2"/>
    <m/>
    <m/>
    <m/>
    <m/>
    <s v="Verificar aleatoriamente el cumplimiento del registro de infomación en el formato FT-ADF-2338 en el 50% de los expedientes, de conformidad con las directrices y procedimientos vigentes y el Instructivo IN-ADF-0132 v 5 en materia de gestión documental."/>
    <s v="Informe"/>
    <s v="Informe"/>
    <n v="1"/>
    <d v="2025-03-01T00:00:00"/>
    <d v="2025-03-31T00:00:00"/>
    <n v="4.2857142857142856"/>
    <n v="1"/>
    <s v="DGC_x000a_Dirección de Gestión Corporativa_x000a_Subdirección de Asuntos Disciplinarios_x000a_Coordinación de Instrucción "/>
    <n v="1"/>
    <x v="0"/>
  </r>
  <r>
    <x v="1"/>
    <x v="2"/>
    <m/>
    <m/>
    <m/>
    <m/>
    <s v="_x000a_Solicitar a la Dirección de Gestión de Innovación y Tecnología la ampliación del espacio de SharePoint asignado a la Subdirección de Asuntos Disciplinarios o la asignación de otro espacio. "/>
    <s v="Correo electrónico de solicitud de ampliación de espacio en SharePoint o de asignación de otro espacio para repositorio de archivos digitalizados"/>
    <s v="Correo electrónico de solicitud de ampliación de espacio en SharePoint o de asignación de otro espacio para repositorio de archivos digitalizados"/>
    <n v="1"/>
    <d v="2024-12-15T00:00:00"/>
    <d v="2025-01-31T00:00:00"/>
    <n v="6.7142857142857144"/>
    <n v="1"/>
    <s v="DGC_x000a_Dirección de Gestión Corporativa_x000a_Subdirección de Asuntos Disciplinarios_x000a__x000a_Dirección de Gestión de Innovación y Tecnología   _x000a_Subdirección Innovación y Proyectos "/>
    <n v="1"/>
    <x v="0"/>
  </r>
  <r>
    <x v="1"/>
    <x v="2"/>
    <m/>
    <m/>
    <m/>
    <m/>
    <s v="Realizar la digitalización y almacenamiento progresivo de los expedientes, para contar con una copia de respaldo."/>
    <s v="Captura de imagen de SharePoint "/>
    <s v="Captura de imagen de SharePoint "/>
    <n v="1"/>
    <d v="2025-02-01T00:00:00"/>
    <d v="2025-11-30T00:00:00"/>
    <n v="43.142857142857146"/>
    <n v="0.32"/>
    <s v="DGC_x000a_Dirección de Gestión Corporativa_x000a_Subdirección de Asuntos Disciplinarios_x000a_Coordinación de Instrucción "/>
    <n v="0.32"/>
    <x v="1"/>
  </r>
  <r>
    <x v="1"/>
    <x v="2"/>
    <s v="Auditoría a la Radicación y Trámite de Quejas Disciplinarias ATD 2024-005"/>
    <s v=" ATD 2024-005_x000a__x000a_H4"/>
    <s v="Hallazgo No. 4. Deficiencias en la gestión de accesos al aplicativo VIGIA. _x000a__x000a_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quot;Roles de las soluciones tecnológicas según procedimientos y procesos_V4_R003”,  como se describen a continuación: _x000a__x000a_4.1_x0009_Cuatro funcionarios con roles activos en el aplicativo VIGIA, que no aparecen registrados en la planta de personal activa a 01/07/2024. (Anexo 14)_x000a__x000a_4.2_x0009_Cuatro funcionarios ubicados en Direcciones Seccionales con roles activos del aplicativo VIGIA. (Anexo 15)_x000a__x000a_4.3_x0009_Siete funcionarios que se encuentran ubicados en el Nivel Central, en dependencias diferentes a la Subdirección de Asuntos Disciplinarios y poseen roles activos en el aplicativo VIGIA (Anexo 16)."/>
    <s v="Falta de cumplimiento a los controles establecidos por parte de la primera y segunda línea de defensa en relación con la gestión y seguimiento de roles de acceso a los sistemas de información. "/>
    <s v="Gestionar la cancelación de roles del aplicativo Vigía  de los exfuncionarios de la SAD y de los que no se encuentren adscritos a ella, ante la Subdirección de Soluciones y Desarrollo, a través de la herramienta Aranda."/>
    <s v="Casos registrados y gestionados en la herramienta Aranda "/>
    <s v="Casos registrados y gestionados en la herramienta Aranda "/>
    <n v="1"/>
    <d v="2024-12-01T00:00:00"/>
    <d v="2025-01-31T00:00:00"/>
    <n v="8.7142857142857135"/>
    <n v="1"/>
    <s v="DGC_x000a_Dirección de Gestión Corporativa_x000a_Subdirección de Asuntos Disciplinarios_x000a_Coordinación de Instrucción  _x000a__x000a_Dirección de Gestión de Innovación y Tecnología   _x000a_Subdirección Innovación y Proyectos "/>
    <n v="1"/>
    <x v="0"/>
  </r>
  <r>
    <x v="1"/>
    <x v="2"/>
    <m/>
    <m/>
    <m/>
    <m/>
    <s v="Contrastar mensualmente los reportes de roles que se publican por parte de la DGIT en la DIANNET vs el listado de funcionarios de la Subdirección de Asuntos Disciplinarios."/>
    <s v="Informe mensual de verificación contentivo de lo encontrado y de las acciones a realizar en caso de advertir alguna inconsistencia. "/>
    <s v="Informe mensual de verificación contentivo de lo encontrado y de las acciones a realizar en caso de advertir alguna inconsistencia. "/>
    <n v="9"/>
    <d v="2024-12-01T00:00:00"/>
    <d v="2025-08-31T00:00:00"/>
    <n v="39"/>
    <n v="7"/>
    <s v="DGC_x000a_Dirección de Gestión Corporativa_x000a_Subdirección de Asuntos Disciplinarios_x000a_Coordinación de Instrucción_x000a_Coordinación de Decisiones_x000a_Coordinación de Enlace Procesal                                       "/>
    <n v="0.77777777777777779"/>
    <x v="1"/>
  </r>
  <r>
    <x v="1"/>
    <x v="2"/>
    <s v="Auditoría a la Radicación y Trámite de Quejas Disciplinarias ATD 2024-005"/>
    <s v=" ATD 2024-005_x000a__x000a_H5"/>
    <s v="Hallazgo No. 5. Deficiencias en los Sistemas de Información y archivos que apoyan el Subproceso de Investigaciones Disciplinarias. _x000a__x000a_Revisados los aplicativos SISCO, VIGIA y los archivos Excel empleados por el subproceso de Investigaciones Disciplinarias, se encontraron las siguientes deficiencias:_x000a__x000a_5.1_x0009_Aplicativo SISCO: Conforme a la información suministrada por la Coordinación de   Servicios y Administración Técnica de la Subdirección de Soluciones y Desarrollo  y la consignada en el Informe No. 2 “Aplicativos no corporativos”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_x000a__x000a_5.2_x0009_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_x000a__x000a_5.3_x0009_Archivos Excel: Se emplean diversidad de archivos para el control de la información de las noticias disciplinarias y de los expedientes que cursan en la Subdirección de Asuntos Disciplinarios; frente a los cuales se encontraron las siguientes situaciones: _x000a__x000a_•_x0009_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_x000a__x000a_•_x0009_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_x000a__x000a_•_x0009_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
    <s v="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
    <s v="Adelantar el proceso de contratación de la solución tecnológica"/>
    <s v="Realizar el proceso de_x000a_contratación de acuerdo_x000a_con sus etapas"/>
    <s v="Contrato Firmado"/>
    <n v="1"/>
    <d v="2025-10-01T00:00:00"/>
    <d v="2025-11-30T00:00:00"/>
    <n v="8.5714285714285712"/>
    <n v="0"/>
    <s v="DGC_x000a_Dirección de Gestión de Innovación y Tecnología_x000a_Coordinación para el apoyo a los sistemas de información._x000a_Dirección de Gestión Corporativa_x000a_Subdirección de Asuntos Disciplinarios            "/>
    <n v="0"/>
    <x v="1"/>
  </r>
  <r>
    <x v="1"/>
    <x v="2"/>
    <m/>
    <m/>
    <m/>
    <m/>
    <s v="Definir un plan de trabajo de desarrollo de la solución tecnológica"/>
    <s v="Definir el plan de_x000a_trabajo de la solución_x000a_tecnológica"/>
    <s v="Plan de trabajo"/>
    <n v="1"/>
    <d v="2025-12-01T00:00:00"/>
    <d v="2026-02-28T00:00:00"/>
    <n v="12.714285714285714"/>
    <n v="0"/>
    <s v="DGC_x000a_Dirección de Gestión de Innovación y Tecnología_x000a_Coordinación para el apoyo a los sistemas de información._x000a_Dirección de Gestión Corporativa_x000a_Subdirección de Asuntos Disciplinarios "/>
    <n v="0"/>
    <x v="1"/>
  </r>
  <r>
    <x v="1"/>
    <x v="2"/>
    <m/>
    <m/>
    <m/>
    <m/>
    <s v="Iniciar el desarrollo de la solución tecnológica."/>
    <s v="Desarrollo de la solución tecnológica"/>
    <s v="Informes de seguimiento/actas de reunión"/>
    <n v="5"/>
    <d v="2026-04-01T00:00:00"/>
    <d v="2027-06-30T00:00:00"/>
    <n v="65"/>
    <n v="0"/>
    <s v="DGC_x000a_Dirección de Gestión de Innovación y Tecnología_x000a_Coordinación para el apoyo a los sistemas de información._x000a_Dirección de Gestión Corporativa_x000a_Subdirección de Asuntos Disciplinarios "/>
    <n v="0"/>
    <x v="1"/>
  </r>
  <r>
    <x v="1"/>
    <x v="2"/>
    <m/>
    <m/>
    <m/>
    <m/>
    <s v="Poner en producción la solución tecnológica"/>
    <s v="Definir la puesta producción de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C_x000a_Dirección de Gestión de Innovación y Tecnología_x000a_Coordinación para el apoyo a los sistemas de información._x000a_Dirección de Gestión Corporativa_x000a_Subdirección de Asuntos Disciplinarios             "/>
    <n v="0"/>
    <x v="1"/>
  </r>
  <r>
    <x v="1"/>
    <x v="2"/>
    <m/>
    <m/>
    <m/>
    <m/>
    <s v="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n v="2"/>
    <d v="2024-12-15T00:00:00"/>
    <d v="2025-01-31T00:00:00"/>
    <n v="6.7142857142857144"/>
    <n v="2"/>
    <s v="DGC_x000a_Dirección de Gestión Corporativa_x000a_Subdirección de Asuntos Disciplinarios_x000a_Coordinación de Instrucción"/>
    <n v="1"/>
    <x v="0"/>
  </r>
  <r>
    <x v="1"/>
    <x v="2"/>
    <m/>
    <m/>
    <m/>
    <m/>
    <s v="Actualizar los nombres de las bases de datos de la Subdirección, según el nombre que se les dio en NOVASEC"/>
    <s v="1. Correo electrónico contentivo de la respectiva instrucción_x000a_2. Captura de imagen del SharePoint que de cuenta del cumplimiento de la actualización de los nombres de las bases de datos"/>
    <s v="1. Correo electrónico contentivo de la respectiva instrucción_x000a_2. Captura de imagen del SharePoint que de cuenta del cumplimiento de la actualización de los nombres de las bases de datos"/>
    <n v="2"/>
    <d v="2024-12-15T00:00:00"/>
    <d v="2025-01-31T00:00:00"/>
    <n v="6.7142857142857144"/>
    <n v="1"/>
    <s v="DGC_x000a_Dirección de Gestión Corporativa_x000a_Subdirección de Asuntos Disciplinarios_x000a_Coordinación de Instrucción"/>
    <n v="0.5"/>
    <x v="1"/>
  </r>
  <r>
    <x v="1"/>
    <x v="2"/>
    <m/>
    <m/>
    <m/>
    <m/>
    <s v="Realizar la gestión del registro de base de datos de noticias disciplinarias en NOVASEC"/>
    <s v="1. Correo electrónico de solicitud de registro - Pantallazo reporte Novasec_x000a_2. Captura de imagen tomada de la plataforma NOVASEC que de cuenta del registro de la base de datos de noticias disciplinarias. "/>
    <s v="1. Correo electrónico de solicitud de registro - Pantallazo reporte Novasec_x000a_2. Captura de imagen tomada de la plataforma NOVASEC que de cuenta del registro de la base de datos de noticias disciplinarias. "/>
    <n v="2"/>
    <d v="2024-12-15T00:00:00"/>
    <d v="2025-04-30T00:00:00"/>
    <n v="19.428571428571427"/>
    <n v="2"/>
    <s v="DGC_x000a_Dirección de Gestión Corporativa_x000a_Subdirección de Asuntos Disciplinarios"/>
    <n v="1"/>
    <x v="0"/>
  </r>
  <r>
    <x v="1"/>
    <x v="2"/>
    <s v="AUDITORÍA A LA CONTRATACIÓN DE LA DIAN _x000a__x000a_H-1 Lit. a)_x000a__x000a_H-1 Lit. b)_x000a__x000a_H-1 Lit. c)_x000a__x000a_ACD-2025-001"/>
    <s v="ACD-2025-001"/>
    <s v="Hallazgo No. 1 Deficiencias en la planeación y gestiones en la etapa precontractual de contratos de arrendamiento: DSA Medellín, DSA Cali, DSIA Villavicencio._x000a_Como parte de la muestra general (44) contratos, se verificaron siete (07) contratos de arrendamiento celebrados entre la vigencia 2022 a 28 de febrero de 2025: uno (1) del Nivel Central, uno (1) de la DSA de Cali, dos (2) de la DSA de Medellín, uno (1) de la DSI de Bogotá, y dos (2) de la DSIA de Villavicencio, respecto a los cuales se identificó lo siguiente:_x000a__x000a_a. Edificio El Colombiano - Direcciones Seccionales de Impuestos y Aduanas de Medellín. Contratos 90-013-2024 y 90-001-2025 (F-D)_x000a_La DSA de Medellín suscribió los contratos 90-013-2024 y 90-001-2025 cuyo objeto era el “Arrendamiento de un inmueble para el funcionamiento de la DIAN – Direcciones Seccionales de Impuestos y Aduanas de Medellín”._x000a_ Para el contrato 90-013-2024,  se sustentó la necesidad en el FT-ADF-2617 V3 “Solicitud de Adquisición” de “un área mínima de 2.780 m2 para uso de oficinas, con 290 estaciones de trabajo; teniendo en cuenta que por necesidades del servicio se hace imperativo el traslado de aproximadamente 290 funcionarios que son la planta actual y que llegaran en el segundo trimestre del 2024, que deben realizar sus funciones de manera presencial e ininterrumpida para la no afectación de los servicios que presta la Dirección Seccional de Aduanas de Medellín…”(sic a lo transcrito), celebrándose  el 18 de julio de 2024, el contrato de arrendamiento de las instalaciones del edificio El Colombiano, “Sede Dirección Seccional de Aduanas Envigado”, cuya ejecución inició desde el 23/07/2024 hasta el 31/12/2024, por un valor de $1.297.240.000, para el cual se identificaron deficiencias en la planeación, así:_x000a_· Se estableció la necesidad de contratar el arrendamiento del inmueble con 290 estaciones de trabajo, aunque las DSI y DSA de Medellín disponían a julio de 2024 de siete (07) sedes para ubicar a los funcionarios de las seccionales, las cuales contaban con un total de 1.320 puestos de trabajo habilitados. Así mismo,+D12 a 30 de junio de 2024 las DSI y DSA de Medellín contaban con un total de 639 y 269 servidores públicos respectivamente, quedando 412 puestos de trabajo disponibles._x000a_· Así mismo, se identificó que, a 31 de diciembre de 2024, ingresaron con ocasión al proceso de selección No. 2497 de 2022 un total de 201 funcionarios, 139 para la DSI de Medellín y 62 para la DSA de Medellín, lo que sumado a la planta con la que contaban dichas seccionales a junio de 2024, arroja un total de 1.109 servidores, cifra inferior a la totalidad de puestos con los que contaban las Direcciones Seccionales, previo a la contratación del Edificio El Colombiano._x000a_Para el contrato 90-001-2025, se sustentó la necesidad en el FT-ADF-2617 V3 “Solicitud de Adquisición” de “(…) “Considerando lo anterior la Dirección Seccional de Aduanas de Medellín y Dirección Seccional de Impuestos de Medellín deben celebrar un nuevo contrato de arrendamiento, con el fin de suplir la infraestructura física y tecnológica requerida para su operación, y de este modo, seguir prestando un adecuado y eficiente servicio de atención al ciudadano, cumpliendo así con la misión institucional”, en virtud de lo cual se suscribió contrato de arrendamiento por el periodo comprendido desde el 02/01/2025 hasta el 31/03/2025, por un valor de $946.239.000, en las instalaciones del edificio El Colombiano, donde ya se contaba con un área de 2.870m2 y 290 estaciones de trabajo, para el cual se identificaron falencias en la planeación, así:_x000a_· Deficiencias en la validación de la necesidad de efectuar la contratación, dado que previo a celebrar el contrato de arrendamiento de ese espacio, las DSI y DSA de Medellín disponían de 1.320 puestos (estaciones) de trabajo habilitados distribuidos en siete (7) sedes. A corte del 30 de junio de 2024, contaban con una planta de 908 funcionarios, a la que se sumaron 201 nuevos empleados vinculados al 31 de diciembre de 2024 en el marco del proceso de selección No. 2497 de 2022, para un total de 1.109 funcionarios, manteniendo en consecuencia, una disponibilidad de 211 puestos de trabajo._x000a_· Con fecha 31 de marzo de 2025 se formalizó la entrega (devolución) del Edificio El Colombiano, lo cual implicó la reubicación de 290 funcionarios que se encontraban en esas instalaciones en la sede La Alpujarra, que contaba con un total de 1.191 puestos de trabajo habilitados, de los cuales tenía 794 ocupados, esto sin que fuera necesario realizar adecuaciones físicas a dicho edificio para el traslado de estos funcionarios._x000a_Una vez revisados los pagos soportados con las facturas de arrendamiento relacionadas a continuación, se pudo determinar que estos ascendieron a la suma de $2.243.479.000, tal como se muestra en la tabla No. 4 Pagos Contratos Arrendamiento DSA – Medellín, página nueve (9) del Informe Auditoría a la Contratación de la DIAN - ACD-2025-001._x000a__x000a_b. Edificio Pacific Tower – Dirección Seccional de Aduanas de Cali. Contrato 88-001-2025 (D):_x000a_La DSA de Cali, suscribió el contrato 88-001-2025, cuyo objeto es “Contratar a título de arrendamiento los espacios del inmueble denominado Edificio Pacific Tower, ubicado en la carrera 1 #13-10 - Barrio San Pedro de la ciudad de Cali, identificado con matrícula inmobiliaria No. 370-564080 incluyendo bienes muebles, redes, equipos, usos directos, conexos, parqueaderos y servicios necesarios para el funcionamiento de las dependencias de la Dirección Seccional de Impuestos de Cali de la UAE-DIAN”, en el cual se identificaron deficiencias en la etapa precontractual, así:_x000a_· Falencias en la verificación de la capacidad jurídica del arrendador, en tanto se suscribió contrato con la Unión Temporal - UT Pacific Tower, la cual fue constituida mediante Contrato de Colaboración Empresarial bajo el modelo de Unión Temporal el 13/12/2023 entre las sociedades Asesorías y Proyectos Minerva S.A.S y Argolider S.A., disponiendo en la Cláusula Segunda “Objeto: Con motivo de la solicitud y aprobación de un contrato de arrendamiento de los espacios del inmueble denominado Edificio Pacific Tower, ubicado en la carrea 2 (sic) #13-42 Barrio San Pedro de la ciudad de Cali, identificado con matrícula inmobiliaria matriz No. 370-564080 incluyendo bienes muebles, redes, equipos, usos directos, conexos, parqueaderos y servicios necesario para el funcionamiento de las dependencias de la Dirección Seccional de Impuestos de Cali de la UAE DIAN…”, este acto de constitución de Unión Temporal fue el mismo documento aportado para la suscripción del contrato de arrendamiento No. 88-002-2024._x000a_· En el referido Contrato de Colaboración Empresarial – Acto de Constitución Unión Temporal “Pacific Tower” Cláusula Segunda – Parágrafo Primero, se precisó “La integración de la unión temporal se refiere únicamente al desarrollo de las actividades y ejecución de los actos necesarios para la preparación y presentación de la oferta para participar en el proceso de contratación, así como al cumplimiento de las obligaciones directamente emanadas de la eventual asignación del contrato, de acuerdo con los términos y condiciones exigidos por el Contratante, en el clausulado del contrato, en el evento de resultar seleccionados…”, precisando también en la Cláusula Cuarta. Duración que “La duración de esta Unión Temporal se extenderá durante el plazo de ejecución y liquidación del contrato y un (1) año más y por el tiempo en que se generen obligaciones del contrato suscrito con el Arrendatario”, identificándose que su integración se dio específicamente para la celebración del contrato de arrendamiento No. 88-002-2024 de la vigencia 2024, expidiéndose el 20/06/2025 “OTROSÍ CONTRATO DE COLABORACIÓN EMPRESARIAL”, mediante el cual se extiende la duración de la UT y se aclara la capacidad de la misma para suscribir “durante el plazo de su vigencia, el o los contratos de arrendamiento sobre el inmueble EDIFICIO PACIFIC TOWER”. No obstante, este otrosí se suscribió con posterioridad a la celebración del contrato No. 88-001-2025 que fue el 03/01/2025. _x000a_A continuación, se relacionan los contratos celebrados en las vigencias 2024 y 2025 por la DSA de Cali, para el arrendamiento del inmueble denominado Edificio Pacific Tower, ver tabla No. 5 Datos Contratos Arrendamiento DSA – Cali, página 10 del Informe Auditoría a la Contratación de la DIAN - ACD-2025-001._x000a_• Adicionalmente, existe Contrato de Leasing Financiero  Inmobiliario Número 102720 suscrito el 19/03/2015 entre el Banco de Occidente y los locatarios Argolide (sic) S.A. (integrante de la UT Pacific Tower) e Inversiones Novantatre S.A.S, sobre entre otros, el inmueble ubicado en “Carrera 1 o Av. Colombia No. 13-42 Edificio Caja Agraria Cali”, con duración del contrato de ciento veinte (120) meses, fecha de iniciación 18/06/2015, fecha de terminación el 18/06/2025, fecha de pago primer canon 18/07/2015 y frente a lo cual no se evidencia soporte que dé cuenta de la verificación o aclaración de las condiciones en que se continuará el contrato posterior a la fecha de terminación. Aunque el documento establece que el 18/06/2025 se da la posibilidad de pago para opción de adquisición, es un hecho incierto, ante el cual no se efectuaron las validaciones, aclaraciones o explicaciones para la suscripción del contrato de arrendamiento No. 88-001-2025, cuya duración se extiende hasta el 31/12/2025. Al respecto se remitió certificación fechada 16/06/2025 expedida por el Banco de Occidente, en la que se indica que el contrato 180-102720 tiene fecha final 18/06/2029._x000a__x000a_c. Contratos de arrendamiento DSIA de Villavicencio No. 22-001-2024 y No. 22-001-2025:_x000a_Revisados los estudios previos que sustentan los procesos de contratación directa, vigencias 2024 y 2025, para el arrendamiento del inmueble en el que funciona la Dirección Seccional, no se encontró análisis y comparación de bienes inmuebles que cumplieran las necesidades identificadas por la DIAN, en la ciudad de Villavicencio, o la mención de que sólo un inmueble cumplía con los requerimientos de la entidad._x000a_De otra parte, si bien no es obligatorio exigir garantías en los contratos celebrados por contratación directa - según lo dispuesto en el artículo 2.2.1.2.1.4.5 del Decreto 1082 de 2015 -, la decisión de exigirlas o no debe estar debidamente justificada en los estudios y documentos previos. En este caso, la DSIA Villavicencio dejó constancia de que no se requerían garantías, argumentando que contaban con herramientas adecuadas de seguimiento y control para la ejecución del contrato._x000a_Sin embargo, se identificó que el bien relacionado con matrícula inmobiliaria No. 230-26492, presenta una hipoteca abierta sin límite de cuantía a favor de una persona natural, inscrita en la anotación No. 10 del 09/10/2015 en el certificado de tradición y libertad, quedando, gravado así el bien en garantía que podría hacerse efectiva en el momento requerido."/>
    <s v="Deficiencias en la planeación e identificación de la necesidad a contratar, en la elaboración de los estudios previos y falta de aplicación e insuficiencia de controles y su monitoreo. Falencias en la identificación, monitoreo, mitigación y tratamiento de riesgos asociados a la culminación del contrato de leasing financiero durante el término de ejecución del contrato; así como con relación al inmueble con hipoteca abierta para el cual no se exigieron garantías por parte de la DSIA Villavicencio."/>
    <s v="Revisar y actualizar el instructivo IN-ADF-0226 “Modalidades de selección” para incluir listas de chequeo por modalidad de selección, que garanticen cumplimiento de la normatividad vigente y estandarización de procesos a nivel nacional"/>
    <s v="Actualizar el instructivo IN-ADF-0226 “Modalidades de selección” para incluir listas de chequeo por modalidad de selección, que garanticen cumplimiento de la normatividad vigente y estandarización de procesos a nivel nacional"/>
    <s v="IN-ADF-0226 “Modalidades de selección”_x000a__x000a_"/>
    <n v="1"/>
    <d v="2025-09-01T00:00:00"/>
    <d v="2026-03-30T00:00:00"/>
    <n v="30"/>
    <n v="0"/>
    <s v="DGC_x000a_Dirección de Gestión Corporativa_x000a_Subdirección de Compras y Contratos"/>
    <n v="0"/>
    <x v="1"/>
  </r>
  <r>
    <x v="1"/>
    <x v="2"/>
    <m/>
    <m/>
    <m/>
    <m/>
    <m/>
    <s v="Elaborar y publicar listas de chequeo por modalidad de selección"/>
    <s v="Lista de chequeo por modalidad de selección"/>
    <n v="7"/>
    <d v="2025-09-01T00:00:00"/>
    <d v="2026-03-30T00:00:00"/>
    <n v="30"/>
    <n v="0"/>
    <s v="DGC_x000a_Dirección de Gestión Corporativa_x000a_Subdirección de Compras y Contratos"/>
    <n v="0"/>
    <x v="1"/>
  </r>
  <r>
    <x v="1"/>
    <x v="2"/>
    <m/>
    <m/>
    <m/>
    <m/>
    <m/>
    <s v="Socializar a través de comunicación interna actualización del instructivo IN-ADF-0226 “Modalidades de selección” y las listas de chequeo por modalidad de selección"/>
    <s v="Comunicación interna"/>
    <n v="1"/>
    <d v="2025-09-01T00:00:00"/>
    <d v="2026-04-30T00:00:00"/>
    <n v="34.428571428571431"/>
    <n v="0"/>
    <s v="DGC_x000a_Dirección de Gestión Corporativa_x000a_Subdirección de Compras y Contratos"/>
    <n v="0"/>
    <x v="1"/>
  </r>
  <r>
    <x v="1"/>
    <x v="2"/>
    <m/>
    <m/>
    <m/>
    <m/>
    <s v="Llevar a cabo seguimiento al cumplimiento de cronogramas y obligaciones derivadas de la etapa precontractual, contractual y post contractual"/>
    <s v="Realizar seguimiento mensual al cumplimiento de cronogramas y obligaciones derivadas de la etapa precontractual, contractual y , para garantizar el inicio oportuno de la ejecución de los contratos programados en el PAA, verificando el cumplimiento de hitos y remitiendo los requerimientos que sean necesarios, así como verificando la expedición y publicación oportuna de informes de supervisión en la etapa contractual y  "/>
    <s v="Actas de seguimiento con el consolidado mensual a nivel nacional"/>
    <n v="9"/>
    <d v="2025-09-01T00:00:00"/>
    <d v="2026-06-30T00:00:00"/>
    <n v="43.142857142857146"/>
    <n v="0"/>
    <s v="DGC_x000a_Dirección de Gestión Corporativa_x000a_Subdirección de Compras y Contratos_x000a__x000a_Direcciones Seccionales_x000a_Divisiones Administrativas y Financieras "/>
    <n v="0"/>
    <x v="1"/>
  </r>
  <r>
    <x v="1"/>
    <x v="2"/>
    <m/>
    <m/>
    <m/>
    <m/>
    <s v="Impartir lineamientos para que se incluya en los compromisos laborales de los funcionarios que participan en la planeación, ejecución y etapa  de los procesos de selección, la evaluación de la oportunidad en el cumplimiento de sus funciones."/>
    <s v="Expedir memorando lineamientos para que se incluya en los compromisos laborales de los funcionarios que participan en la planeación, ejecución y etapa  de los procesos de selección, la evaluación de la oportunidad en el cumplimiento de sus funciones."/>
    <s v="Memorando impartiendo lineamientos para que se incluya en los compromisos laborales de los funcionarios que participan en la planeación, ejecución y etapa  de los procesos de selección, la evaluación de la oportunidad en el cumplimiento de sus funciones."/>
    <n v="1"/>
    <d v="2025-09-01T00:00:00"/>
    <d v="2025-10-31T00:00:00"/>
    <n v="8.5714285714285712"/>
    <n v="0"/>
    <s v="DGC_x000a_Dirección de Gestión Corporativa_x000a_Subdirección de Compras y Contratos_x000a_Subdirección de Talento Humano"/>
    <n v="0"/>
    <x v="1"/>
  </r>
  <r>
    <x v="1"/>
    <x v="2"/>
    <m/>
    <m/>
    <m/>
    <m/>
    <s v="Fortalecer los conocimientos de todos los funcionarios que participan en los procesos de contratación."/>
    <s v="Realizar capacitación en planeación y gestión de riesgos para todos los servidores públicos a nivel nacional que participen en los Procesos de Contratación de la entidad, en sus etapas precontractual, contractual y "/>
    <s v="Registros de asistencia a la capacitación, presentación socializada o material expuesto y  la evaluación de impacto de la capacitación (conocimientos pre y post)"/>
    <n v="2"/>
    <d v="2025-09-01T00:00:00"/>
    <d v="2026-06-30T00:00:00"/>
    <n v="43.142857142857146"/>
    <n v="0"/>
    <s v="DGC_x000a_Dirección de Gestión Corporativa_x000a_Subdirección de Compras y Contratos"/>
    <n v="0"/>
    <x v="1"/>
  </r>
  <r>
    <x v="1"/>
    <x v="2"/>
    <m/>
    <m/>
    <m/>
    <m/>
    <s v="Actualizar la Matriz de Riesgos del subproceso de Compras y Contratos para revisar los controles existentes e identificar posibles nuevos riesgos, causas y controles."/>
    <s v="Realizar la actualización de la matriz de riesgos del subproceso de Compras y Contratos"/>
    <s v="Matriz de riesgos actualizada"/>
    <n v="1"/>
    <d v="2025-09-01T00:00:00"/>
    <d v="2026-06-30T00:00:00"/>
    <n v="43.142857142857146"/>
    <n v="0"/>
    <s v="DGC_x000a_Dirección de Gestión Corporativa_x000a_Subdirección de Compras y Contratos"/>
    <n v="0"/>
    <x v="1"/>
  </r>
  <r>
    <x v="1"/>
    <x v="2"/>
    <m/>
    <m/>
    <m/>
    <m/>
    <s v="Fortalecer los conocimientos de los funcionarios que participan en la estructuración de los procesos de contratación, específicamente en la solicitud de adquisición y estudios del sector."/>
    <s v="Realizar curso de Investigación de Mercados, el cual tiene como objetivo fortalecer el criterio técnico a través del conocimiento normativo y ético aplicable a la elaboración del estudio del sector, así como promover habilidades investigativas con enfoque técnico que permitan estructurar decisiones basadas en evidencia real del mercado"/>
    <s v="Registros de asistencia a la capacitación, presentación socializada o material expuesto y  la evaluación de impacto de la capacitación (conocimientos pre y post)"/>
    <n v="1"/>
    <d v="2025-09-01T00:00:00"/>
    <d v="2025-12-31T00:00:00"/>
    <n v="17.285714285714285"/>
    <n v="0"/>
    <s v="DGC_x000a_Dirección de Gestión Corporativa_x000a_Subdirección de Compras y Contratos_x000a_Subdirección Escuela de Impuestos y Aduanas_x000a_ "/>
    <n v="0"/>
    <x v="1"/>
  </r>
  <r>
    <x v="1"/>
    <x v="2"/>
    <s v="AUDITORÍA A LA CONTRATACIÓN DE LA DIAN _x000a__x000a_H2_x000a__x000a_ACD-2025-001"/>
    <s v="ACD-2025-001"/>
    <s v="Hallazgo No. 2. Inoportunidad en la presentación de la solicitud de adquisición: Nivel Central, DSA Cali, DSA Medellín, DSIA Villavicencio. _x000a__x000a_De la muestra de 44 contratos verificados se observó en 30 de estos, inoportunidad en la presentación de la “Solicitud de Adquisición” a través del Formato FT-ADF-2617, con la antelación establecida según la programación en el Plan Anual de Adquisiciones, pese a la priorización y el cronograma determinado para la entrega de esta, como se relaciona en la tabla No. 7 Auditoría a la Contratación de la DIAN - ACD-2025-001."/>
    <s v="Insuficiencia de controles que permitan mitigar las causas asociadas a la deficiente previsión de los tiempos necesarios para adelantar las gestiones de la contratación y falta de implementación de controles encaminados a garantizar el cumplimiento de los términos para el desarrollo de la etapa precontractual."/>
    <s v="Llevar a cabo seguimiento al cumplimiento de cronogramas y obligaciones derivadas de la etapa precontractual, contractual y "/>
    <s v="Realizar seguimiento mensual al cumplimiento de cronogramas y obligaciones derivadas de la etapa precontractual, contractual y , para garantizar el inicio oportuno de la ejecución de los contratos programados en el PAA, verificando el cumplimiento de hitos y remitiendo los requerimientos que sean necesarios, así como verificando la expedición y publicación oportuna de informes de supervisión en la etapa contractual y  "/>
    <s v=" Actas de seguimiento con el consolidado mensual a nivel nacional"/>
    <n v="9"/>
    <d v="2025-09-01T00:00:00"/>
    <d v="2026-06-30T00:00:00"/>
    <n v="43.142857142857146"/>
    <n v="0"/>
    <s v="DGC_x000a_Dirección de Gestión Corporativa_x000a_Subdirección de Compras y Contratos_x000a__x000a_Direcciones Seccionales_x000a_Divisiones Administrativas y Financieras "/>
    <n v="0"/>
    <x v="1"/>
  </r>
  <r>
    <x v="1"/>
    <x v="2"/>
    <m/>
    <m/>
    <m/>
    <m/>
    <s v="Impartir lineamientos para que se incluya en los compromisos laborales de los funcionarios que participan en la planeación, ejecución y etapa  de los procesos de selección, la evaluación de la oportunidad en el cumplimiento de sus funciones."/>
    <s v="Expedir memorando lineamientos para que se incluya en los compromisos laborales de los funcionarios que participan en la planeación, ejecución y etapa  de los procesos de selección, la evaluación de la oportunidad en el cumplimiento de sus funciones."/>
    <s v="Memorando impartiendo lineamientos para que se incluya en los compromisos laborales de los funcionarios que participan en la planeación, ejecución y etapa  de los procesos de selección, la evaluación de la oportunidad en el cumplimiento de sus funciones."/>
    <n v="1"/>
    <d v="2025-09-01T00:00:00"/>
    <d v="2025-10-31T00:00:00"/>
    <n v="8.5714285714285712"/>
    <n v="0"/>
    <s v="DGC_x000a_Dirección de Gestión Corporativa_x000a_Subdirección de Compras y Contratos_x000a_Subdirección de Talento Humano"/>
    <n v="0"/>
    <x v="1"/>
  </r>
  <r>
    <x v="1"/>
    <x v="2"/>
    <m/>
    <m/>
    <m/>
    <m/>
    <s v="Fortalecer los conocimientos de todos los funcionarios que participan en los procesos de contratación."/>
    <s v="Realizar capacitación en planeación y gestión de riesgos para todos los servidores públicos a nivel nacional que participen en los Procesos de Contratación de la entidad, en sus etapas precontractual, contractual y post contractual"/>
    <s v="Registros de asistencia a la capacitación, presentación socializada o material expuesto y  la evaluación de impacto de la capacitación (conocimientos pre y post)"/>
    <n v="2"/>
    <d v="2025-09-01T00:00:00"/>
    <d v="2026-06-30T00:00:00"/>
    <n v="43.142857142857146"/>
    <n v="0"/>
    <s v="DGC_x000a_Dirección de Gestión Corporativa_x000a_Subdirección de Compras y Contratos"/>
    <n v="0"/>
    <x v="1"/>
  </r>
  <r>
    <x v="1"/>
    <x v="2"/>
    <m/>
    <m/>
    <m/>
    <m/>
    <s v="Actualizar la Matriz de Riesgos del subproceso de Compras y Contratos para revisar los controles existentes e identificar posibles nuevos riesgos, causas y controles."/>
    <s v="Realizar la actualización de la matriz de riesgos del subproceso de Compras y Contratos"/>
    <s v="Matriz de riesgos actualizada"/>
    <n v="1"/>
    <d v="2025-09-01T00:00:00"/>
    <d v="2026-06-30T00:00:00"/>
    <n v="43.142857142857146"/>
    <n v="0"/>
    <s v="DGC_x000a_Dirección de Gestión Corporativa_x000a_Subdirección de Compras y Contratos"/>
    <n v="0"/>
    <x v="1"/>
  </r>
  <r>
    <x v="1"/>
    <x v="2"/>
    <s v="AUDITORÍA A LA CONTRATACIÓN DE LA DIAN _x000a__x000a_H3_x000a__x000a_ACD-2025-001"/>
    <s v="ACD-2025-001"/>
    <s v="Hallazgo No. 3. Inoportunidad o falta de publicación de documentos del proceso contractual en el Sistema Electrónico para la Contratación Pública – SECOP II: Nivel Central, DSA Cali, DSA Medellín, DSI Bogotá, DSIA Villavicencio._x000a__x000a_Revisada la gestión de la información contractual publicada en la plataforma SECOP II, respecto a la muestra seleccionada, se identificó que no se cumple con la oportunidad de esta, de acuerdo con los requisitos establecidos en la normativa vigente, y en otros no obra la publicación de los actos contractuales. Lo anterior se observó en los siguientes contratos, que se relacionan en la Tabla No. 9 Contratos inoportunidad publicación SECOP II, página 12 del Informe, y Tabla No. 10 Contratos falta publicación SECOP II, página 13 del Informe Auditoría a la Contratación de la DIAN - ACD-2025-001."/>
    <s v="Insuficiencia de controles en la matriz de riesgos del Subproceso de Compras y Contratos asociados a la oportuna publicación de los documentos del proceso contractual en SECOP II, así como en la aplicación de controles del procedimiento, por parte de quienes intervienen tanto en la etapa precontractual como en la ejecución de los contratos."/>
    <s v="Llevar a cabo seguimiento al cumplimiento de cronogramas y obligaciones derivadas de la etapa precontractual, contractual y "/>
    <s v="Realizar seguimiento mensual al cumplimiento de cronogramas y obligaciones derivadas de la etapa precontractual, contractual y , para garantizar el inicio oportuno de la ejecución de los contratos programados en el PAA, verificando el cumplimiento de hitos y remitiendo los requerimientos que sean necesarios, así como verificando la expedición y publicación oportuna de informes de supervisión en la etapa contractual y  "/>
    <s v="Actas de seguimiento con el consolidado mensual a nivel nacional"/>
    <n v="9"/>
    <d v="2025-09-01T00:00:00"/>
    <d v="2026-06-30T00:00:00"/>
    <n v="43.142857142857146"/>
    <n v="0"/>
    <s v="DGC_x000a_Dirección de Gestión Corporativa_x000a_Subdirección de Compras y Contratos_x000a__x000a_Direcciones Seccionales_x000a_Divisiones Administrativas y Financieras "/>
    <n v="0"/>
    <x v="1"/>
  </r>
  <r>
    <x v="1"/>
    <x v="2"/>
    <m/>
    <m/>
    <m/>
    <m/>
    <s v="Impartir lineamientos para que se incluya en los compromisos laborales de los funcionarios que participan en la planeación, ejecución y etapa  de los procesos de selección, la evaluación de la oportunidad en el cumplimiento de sus funciones."/>
    <s v="Expedir memorando lineamientos para que se incluya en los compromisos laborales de los funcionarios que participan en la planeación, ejecución y etapa  de los procesos de selección, la evaluación de la oportunidad en el cumplimiento de sus funciones."/>
    <s v="Memorando impartiendo lineamientos para que se incluya en los compromisos laborales de los funcionarios que participan en la planeación, ejecución y etapa  de los procesos de selección, la evaluación de la oportunidad en el cumplimiento de sus funciones."/>
    <n v="1"/>
    <d v="2025-09-01T00:00:00"/>
    <d v="2025-10-31T00:00:00"/>
    <n v="8.5714285714285712"/>
    <n v="0"/>
    <s v="DGC_x000a_Dirección de Gestión Corporativa_x000a_Subdirección de Compras y Contratos_x000a_Subdirección de Talento Humano"/>
    <n v="0"/>
    <x v="1"/>
  </r>
  <r>
    <x v="1"/>
    <x v="2"/>
    <m/>
    <m/>
    <m/>
    <m/>
    <s v="Fortalecer los conocimientos de todos los funcionarios que participan en los procesos de contratación."/>
    <s v="Realizar capacitación en planeación y gestión de riesgos para todos los servidores públicos a nivel nacional que participen en los Procesos de Contratación de la entidad, en sus etapas precontractual, contractual y "/>
    <s v="Registros de asistencia a la capacitación, presentación socializada o material expuesto y  la evaluación de impacto de la capacitación (conocimientos pre y post)"/>
    <n v="2"/>
    <d v="2025-09-01T00:00:00"/>
    <d v="2026-06-30T00:00:00"/>
    <n v="43.142857142857146"/>
    <n v="0"/>
    <s v="DGC_x000a_Dirección de Gestión Corporativa_x000a_Subdirección de Compras y Contratos"/>
    <n v="0"/>
    <x v="1"/>
  </r>
  <r>
    <x v="1"/>
    <x v="2"/>
    <m/>
    <m/>
    <m/>
    <m/>
    <s v="Actualizar la Matriz de Riesgos del subproceso de Compras y Contratos para revisar los controles existentes e identificar posibles nuevos riesgos, causas y controles."/>
    <s v="Realizar la actualización de la matriz de riesgos del subproceso de Compras y Contratos"/>
    <s v="Matriz de riesgos actualizada"/>
    <n v="1"/>
    <d v="2025-09-01T00:00:00"/>
    <d v="2026-06-30T00:00:00"/>
    <n v="43.142857142857146"/>
    <n v="0"/>
    <s v="DGC_x000a_Dirección de Gestión Corporativa_x000a_Subdirección de Compras y Contratos"/>
    <n v="0"/>
    <x v="1"/>
  </r>
  <r>
    <x v="1"/>
    <x v="2"/>
    <s v="AUDITORÍA A LA CONTRATACIÓN DE LA DIAN _x000a__x000a_H4_x000a__x000a_ACD-2025-001"/>
    <s v="ACD-2025-001"/>
    <s v="Hallazgo No. 4. Deficiencias en la supervisión de contratos: Nivel Central, DSA Cali, DSA Medellín, DSI Bogotá, DSIA Villavicencio._x000a__x000a_Verificado el seguimiento y monitoreo en la ejecución contractual realizado por los supervisores asignados tanto en el Nivel Central como en las DSA Cali, DSA Medellín, DSI de Bogotá y DSIA Villavicencio, se identificaron deficiencias que pueden afectar la calidad y cumplimiento relacionadas con:_x000a__x000a_• Informes de supervisión con deficiencias en su contenido en cuanto a la verificación del cumplimiento de pago de aportes parafiscales, información del estado financiero del contrato, para el periodo objeto de seguimiento, Nivel Central: 00-042-2024 y 00-103-2024. (Anexo 4 - Deficiencias en la labor de supervisión del contrato)._x000a__x000a_• Sin publicación en la plataforma SECOP II de la totalidad de informes de supervisión requeridos para el proceso, que acrediten el seguimiento y verificación a la ejecución de los contratos Nivel Central: 00-053-2024, 00-084-2024, 00-007-2025, DSA Medellín: 90-013-2024, DSI Bogotá: 32-001-2022. (Anexo 4 – Ibidem)._x000a__x000a_• Incumplimiento en la periodicidad en la emisión de informes de supervisión en los contratos Nivel Central: 00-053-2024, 00-084-2024, 00-172-2024, 00-175-2024, 00-219-2024, 00-007-2025, DSA Cali: 88-006-2024, DSA Medellín: 90-013-2024, DSI Bogotá: OC 137800, DSIA Villavicencio: 22-001-2024. (Anexo 4 - Ibidem)._x000a__x000a_• Deficiente monitoreo y seguimiento a los riesgos en los contratos Nivel Central: 00-175-2024, 00-007-2025, DSA Cali: 88-006-2024, DSA Medellín: 90-013-2024, 90-001-2025. (Anexo 4 - Ibidem)."/>
    <s v="Inaplicación e insuficiencia de controles que permitan garantizar que las actividades de seguimiento y verificación a la ejecución contractual se realicen, documenten y publiquen de manera permanente y en la periodicidad establecida."/>
    <s v="Fortalecer los conocimientos de  los funcionarios que ejercer funciones de supervisión en las etapas contractual y  "/>
    <s v="Realizar capacitación en supervisión contractual y "/>
    <s v="Registros de asistencia a la capacitación, presentación socializada o material expuesto y  la evaluación de impacto de la capacitación (conocimientos pre y post)"/>
    <n v="2"/>
    <d v="2025-09-01T00:00:00"/>
    <d v="2026-06-30T00:00:00"/>
    <n v="43.142857142857146"/>
    <n v="0"/>
    <s v="DGC_x000a_Dirección de Gestión Corporativa_x000a_Subdirección de Compras y Contratos"/>
    <n v="0"/>
    <x v="1"/>
  </r>
  <r>
    <x v="1"/>
    <x v="2"/>
    <s v="Auditoría a  la Gestión de Accesos_x000a__x000a_H-7_x000a__x000a_AGA 2025-002"/>
    <s v="AGA 2025-002"/>
    <s v="Hallazgo 7. Debilidades en la gestión de roles asignados en periodos de situaciones administrativas superiores a 15 días calendario. (P)_x000a__x000a_Analizada la información relacionada con los reportes de roles asignados respecto de las situaciones administrativas, superiores a 15 días calendario, de los funcionarios reportados por la SGEP, entre el 01 de enero de 2024 y 15 de marzo de 2025, se evidenció:_x000a__x000a_a. Baja confiabilidad en los procesos para la inactivación de roles entre la solución tecnológica de administración de planta de personal KACTUS y la plataforma MUISCA, ausencia de automatización integrada con la plataforma SIAT y con otras soluciones tecnológicas como SIGLO XXI, SIFARO, DYNAMIC 365 y Digiturno._x000a__x000a_b. Deficiencias en la inactivación que se debe realizar sobre los roles informáticos asignados, para las cuales no existe inactivación automática o ésta falla y tiempos prolongados para la reactivación de roles al regreso del funcionario de la situación administrativa, especialmente en las plataformas SIAT y SIGLO XXI._x000a__x000a_c. Inoportunidad en la actualización de los actos administrativos en el sistema KACTUS, puesto que se identificó una funcionaria de la DSIA Pereira identificada con cédula XXXXX329 con Resolución de modificación de situación administrativa de vacaciones, la cual no se encontraba registrada en el Sistema, generando inconsistencia en la información reportada y en los resultados de las transacciones evaluadas en la solución tecnológica RUT. _x000a__x000a_d. Se identificaron tres (3) exfuncionarias, con transacciones realizadas después del retiro de la entidad: c.c. XXXXX313 - (15), retiro 31 de diciembre de 2024, última ubicación: DSI Bogotá ; c.c. XXXXX402 - (6), retiro 30 de diciembre de 2024, última ubicación: DSIA Riohacha; y c.c. XXXXX754 - (57), retiro 31 de diciembre de 2024, última ubicación: DSIA Popayán, con roles asignados a &quot;Servidor DIAN&quot; por lo que se evidencia acceso indebido a los sistemas de información de la entidad, por parte de exfuncionarios que ya no ostentaban la calidad de servidores públicos de la DIAN, por lo que se establece una presunta incidencia de tipo penal, según el artículo &quot;269A Acceso abusivo a un sistema informático” del Código Penal, modificado por la Ley 1273 de 2009. (Solución Tecnológica: Análisis de Operaciones).  (P)."/>
    <s v="Falta de:_x000a__x000a_ i) de desarrollos que permitan la integración confiable entre la solución tecnológica KACTUS y la plataforma MUISCA, la plataforma SIAT y con otras soluciones tecnológicas; _x000a__x000a_i) de acceso en tiempo real a la información de los roles que no fueron inactivados por fallas en la integración entre soluciones tecnológicas; _x000a__x000a_iii) estandarización en la frecuencia de la publicación de reportes y sincronización y/o actualización oportuna de las situaciones administrativas de las Direcciones Seccionales en el Sistema KACTUS; _x000a__x000a_- Multiplicidad de reportes generados de las diferentes plataformas y soluciones tecnológicas."/>
    <s v="Realizar una mesa de trabajo con el responsable de  MUISCA para definir requerimientos de mejora y acompamiento en el desarrollo e implementación._x000a__x000a_"/>
    <s v="_x000a_Para la plataforma MUISCA, realizar una mesa técnica específica con el responsable del control de acceso del sistema, con el fin de:_x000a_-Diagnosticar las fallas de sincronización con KACTUS._x000a_-Recibir un requerimiento formal de mejora que incluya las necesidades propias de MUISCA_x000a_"/>
    <s v="Informe"/>
    <n v="1"/>
    <d v="2025-10-01T00:00:00"/>
    <d v="2026-04-30T00:00:00"/>
    <n v="30.142857142857142"/>
    <n v="0"/>
    <s v="DGC_x000a_Dirección de Gestión de Innovación y Tecnología_x000a__x000a_Dirección de Gestión Corporativa_x000a_Subdirección de Gestión del Empleo Público "/>
    <n v="0"/>
    <x v="1"/>
  </r>
  <r>
    <x v="1"/>
    <x v="2"/>
    <m/>
    <m/>
    <m/>
    <m/>
    <m/>
    <s v="Para las demas plataformas_x000a__x000a_Socializar y capacitar a los responsables de usuarios en cada área sobre las funciones de kactus y el uso del reporte unificado de roles."/>
    <s v="Listas de asistencia"/>
    <n v="1"/>
    <d v="2026-01-01T00:00:00"/>
    <d v="2026-02-28T00:00:00"/>
    <n v="8.2857142857142865"/>
    <n v="0"/>
    <s v="DGC_x000a_Dirección de Gestión de Innovación y Tecnología_x000a__x000a_Dirección de Gestión Corporativa_x000a_Subdirección de Gestión del Empleo Público "/>
    <n v="0"/>
    <x v="1"/>
  </r>
  <r>
    <x v="1"/>
    <x v="2"/>
    <m/>
    <m/>
    <m/>
    <m/>
    <s v="Realizar un diagnóstico que permita  identificar la viabilidad para implementar la interfaz entre SIAT y Kactus "/>
    <s v="Diagnóstico técnico y analisis de viabilidad_x000a_"/>
    <s v="Informe técnico"/>
    <n v="1"/>
    <d v="2025-10-01T00:00:00"/>
    <d v="2025-12-31T00:00:00"/>
    <n v="13"/>
    <n v="0"/>
    <s v="DGC_x000a_Dirección de Gestión de Innovación y Tecnología_x000a_Subdirección de Innovación y Proyectos _x000a_"/>
    <n v="0"/>
    <x v="1"/>
  </r>
  <r>
    <x v="1"/>
    <x v="2"/>
    <m/>
    <m/>
    <m/>
    <m/>
    <s v="Creación de un reporte unificado de situación administrativa de funcionarios activos en planta a partir del sistema KACTUS"/>
    <s v="Llevar a cabo una mesa de trabajo con los responsables, con el fin de identificar campos necesarios de las bases de datos de kactus de la planta personal."/>
    <s v="Acta de mesa de trabajo"/>
    <n v="1"/>
    <d v="2025-11-01T00:00:00"/>
    <d v="2025-12-31T00:00:00"/>
    <n v="8.5714285714285712"/>
    <n v="0"/>
    <s v="DGC_x000a_Dirección de Gestión de Innovación y Tecnología_x000a__x000a_Dirección de Gestión Corporativa_x000a_Subdirección de Gestión del Empleo Público "/>
    <n v="0"/>
    <x v="1"/>
  </r>
  <r>
    <x v="1"/>
    <x v="2"/>
    <m/>
    <m/>
    <m/>
    <m/>
    <m/>
    <s v="- Generar un reporte estandarizado desde el sistema KACTUS que integre la situación administrativa actualizada de todos los funcionarios, contratistas, pasantes, entes de control y demás usuarios no funcionarios. "/>
    <s v="Reporte"/>
    <n v="1"/>
    <d v="2025-10-01T00:00:00"/>
    <d v="2026-04-30T00:00:00"/>
    <n v="30.142857142857142"/>
    <n v="0"/>
    <s v="DGC_x000a_Dirección de Gestión de Innovación y Tecnología_x000a__x000a_Dirección de Gestión Corporativa_x000a_Subdirección de Gestión del Empleo Público "/>
    <n v="0"/>
    <x v="1"/>
  </r>
  <r>
    <x v="1"/>
    <x v="2"/>
    <m/>
    <m/>
    <m/>
    <m/>
    <s v="Definir responsables de gestión de usuarios por cada solución tecnológica (MUISCA, SIAT, SIFARO, SIGLO XXI, etc.) y realizar verificaciones periódicas para inactivar roles de usuarios no vigentes, incluyendo exfuncionarios, contratistas y entes de control"/>
    <s v="- Definir y asignar responsables de gestión de usuarios por cada solución tecnológica (MUISCA, SIAT, SIFARO, SIGLO XXI, DYNAMIC 365, Digiturno, entre otros), quienes deberán consultar el reporte unificado de manera periódica  y realizar la inactivación o ajuste de roles de usuarios no vigentes."/>
    <s v="Informe"/>
    <n v="1"/>
    <d v="2025-10-01T00:00:00"/>
    <d v="2026-04-30T00:00:00"/>
    <n v="30.142857142857142"/>
    <n v="0"/>
    <s v="DGC_x000a_Dirección de Gestión de Innovación y Tecnología_x000a__x000a_Dirección de Gestión Corporativa_x000a_Subdirección de Gestión del Empleo Público "/>
    <n v="0"/>
    <x v="1"/>
  </r>
  <r>
    <x v="1"/>
    <x v="2"/>
    <m/>
    <m/>
    <m/>
    <m/>
    <s v="Solicitar a la DGIT la actualización respecto al estado de los casos de usuarios que no figuran en Directorio Activo  y tampoco estuvieron vinculados a la extinta Direccion Seccional de Grandes contribuyentes."/>
    <s v="Enviar un correo u oficio la DGIT , solicitando que analice los casos con el fin de obtener una solución sobre el tema. "/>
    <s v="Envio solicitud a  través de correo."/>
    <n v="1"/>
    <d v="2025-09-01T00:00:00"/>
    <d v="2026-03-30T00:00:00"/>
    <n v="30"/>
    <n v="0"/>
    <s v="DGC_x000a_Dirección de Gestión de Innovación y Tecnología_x000a__x000a_Dirección Operativa de Grandes Contribuyentes_x000a_"/>
    <n v="0"/>
    <x v="1"/>
  </r>
  <r>
    <x v="4"/>
    <x v="2"/>
    <s v="Auditoría al Trámite de Insumos de Fiscalización remitidos a las Direcciones Seccionales _x000a__x000a_H1_x000a__x000a_ATI 2024-003_x000a__x000a_Periodo: 01/01/2021 - 31/12/2023"/>
    <s v="ATI 2024-003_x000a__x000a_H1"/>
    <s v="Hallazgo No. 1 - Deficiencia en el control de términos y gestión de los seleccionados de acciones de control fiscalización cambiaria, tributaria y aduanera_x000a_Fiscalización Cambiaria: Revisada una muestra de acciones de control remitidas desde la Subdirección de Fiscalización Cambiaria, entre las vigencias 2021 a 2023, a las DSIA de Armenia y DSA de Bogotá, se encontró lo siguiente:_x000a_DSIA de Armenia: Ver en informe de auditoría ATI2024-003 la Tabla No. 4 Gestión a seleccionados DSIA Armenia _x000a_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_x000a_• Para 23 seleccionados, el auto de apertura de investigación se profirió excediendo la fecha límite prevista para esta actividad en el cronograma, entre 19 y 219 días calendario, pese a que en 20 de ellos no se adelantaron la totalidad de etapas previas contempladas. (Anexo 1 FC)_x000a_• Tres seleccionados fueron remitidos por competencia a otras seccionales excediendo en 117, 172 y 246 días hábiles la fecha límite establecida en el cronograma para la actividad, sin gestión de apertura. (Anexo 2 FC)_x000a_•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_x000a_•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_x000a_DSA de Bogotá: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_x000a_• Siete casos fueron sometidos a decisión de comité de nivel directivo superando en 105 días hábiles la fecha establecida en el procedimiento para la gestión de los seleccionados. (Anexo 4 FC)_x000a_• Para 14 seleccionados, el auto de apertura de investigación se emitió superando en 75 días hábiles la fecha establecida para el cambio de estado del insumo. (Anexo 5 FC)_x000a_•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_x000a_Fiscalización Tributaria: 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_x000a_DSIA de Armenia:De una muestra de 107 seleccionados recibidos por la DSIA de Armenia, 66 de la acción de control 146 de 2021, 33 de la acción 170 de 2022 y siete de la acción 234 de 2022, se encontró que:_x000a_•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_x000a_• En 12 seleccionados del memorando 170/2022, se incumplió con la actividad “3. Reunión de Nivel Directivo”, previo a la apertura de las cargas de servicio. (Anexo 12 FT) _x000a_•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_x000a_•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_x000a_•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_x000a_•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_x000a_DSI de Medellín:De una muestra de 43 seleccionados de la DSI de Medellín, 13 de la acción de control 146 de 2021, 19 de la acción 170 de 2022 y 11 de la acción 234 de 2022, se encontró que:_x000a_•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_x000a_•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_x000a_•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_x000a_Fiscalización Aduanera: Revisada una muestra de acciones de control remitidas desde la Subdirección de Fiscalización Aduanera, entre las vigencias 2021 a 2023, a las DSA de Medellín y DSA de Bogotá, se evidenció incumplimiento a los términos establecidos para las actividades descritas en los cronogramas, así:_x000a_DSA de Medellín y DSA Bogotá: Ver Tabla No. 5 Gestión a seleccionados DSA Medellín y DSA Bogotá _x000a_De lo reseñado, para la muestra de 17 seleccionados en la DSA de Medellín se advierte lo siguiente:  _x000a_•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_x000a_• En ocho expedientes, se superó el plazo razonable señalado en el cronograma para proferir decisión de archivo o requerimiento especial aduanero entre 157 a 298 días hábiles. _x000a_• En los cuatro expedientes del memorando 53, al 10 de mayo de 2024, no se había proferido decisión de archivo o requerimiento especial aduanero, transcurriendo un lapso de 185 días hábiles que superan el término razonable planteado en el cronograma. (Anexo 21 FA) _x000a_ Tal como se indica en la tabla anterior, para la muestra de 36 seleccionados en la DSA de Bogotá, se observó lo siguiente:  _x000a_• En 35 insumos la apertura de investigación surtió entre 74 a 259 días hábiles después de la fecha razonable descrita en el memorando para cumplir la actividad.  _x000a_• Ocho asuntos, superaron entre 74 a 547 días hábiles la fecha razonable señalada en el cronograma para proferir decisión de requerimiento especial aduanero o archivo. (Anexo 22 FA) "/>
    <s v="1.Deficiente autocontrol por parte de los responsables en las direcciones seccionales frente al cumplimiento a las gestiones y términos en los seleccionados de acciones de control_x000a__x000a_2. Insuficiente seguimiento desde la segunda línea de defensa, lo que genera incumplimiento a las actividades y cronogramas previstos en los memorandos Además, a las actividades establecidas en el procedimiento de investigaciones cambiarias, tributarias y aduaneras. _x000a__x000a_ 3. Altas cargas de expedientes con las que cuentan los auditores, que los obliga a gestionar primero aquellos expedientes cuyas declaraciones  están próximas a quedar en firme.  _x000a__x000a__x000a_4.Tardanza en la gestión de los seleccionados, en la apertura de las investigaciones, en la determinación de competencia y el traslado a otras seccionales"/>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alización_x000a__x000a__x000a__x000a_"/>
    <s v=" Memorando y correo de socialización"/>
    <n v="2"/>
    <d v="2024-08-05T00:00:00"/>
    <d v="2025-03-30T00:00:00"/>
    <n v="33.857142857142854"/>
    <n v="2"/>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1"/>
    <x v="0"/>
  </r>
  <r>
    <x v="4"/>
    <x v="2"/>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2"/>
    <s v="DGF_x000a_NC – Subproceso de Fiscalización y Liquidación_x000a_Dirección de Gestión de Fiscalización_x000a_Subdirección de Fiscalización  Tributaria "/>
    <n v="0.5"/>
    <x v="1"/>
  </r>
  <r>
    <x v="4"/>
    <x v="2"/>
    <m/>
    <m/>
    <m/>
    <m/>
    <s v="3. Verificar trimestralmente  la oportunidad y consistencia en la generación de la matriz de seguimiento, supervisión y control desde el nivel central, promoviendo la construcción de alertas preventivas continuas y oportunas. "/>
    <s v="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_x000a_"/>
    <s v=" Historias de usuario desarrolladas y puestas en producción  (HU22-Integra-LP-Carga_masiva_expedientes_preliminares-definitivos y HU24-Integra-LP-Carga_masiva_preliminares- control perceptivo.)_x000a_"/>
    <n v="2"/>
    <d v="2024-09-01T00:00:00"/>
    <d v="2025-12-31T00:00:00"/>
    <n v="69.428571428571431"/>
    <n v="0.01"/>
    <s v="DGF_x000a_NC – Subproceso de Fiscalización y Liquidación_x000a_Dirección de Gestión de Fiscalización_x000a_Subdirección de Fiscalización  Tributaria "/>
    <n v="5.0000000000000001E-3"/>
    <x v="1"/>
  </r>
  <r>
    <x v="4"/>
    <x v="2"/>
    <m/>
    <m/>
    <m/>
    <m/>
    <m/>
    <s v="3.2. Verificar de manera trimestral  el proceso de depuración de la información de la matriz de seguimiento, control y supervisión mediante la acción directa de los gerentes designados desde la Coordinación de Supervisión y Control de la SG Fiscalización Tributaria.  "/>
    <s v=" Matriz de seguimiento  actualizada trimestral."/>
    <n v="3"/>
    <d v="2024-09-01T00:00:00"/>
    <d v="2025-06-30T00:00:00"/>
    <n v="43.142857142857146"/>
    <n v="3"/>
    <s v="DGF_x000a_NC – Subproceso de Fiscalización y Liquidación_x000a_Dirección de Gestión de Fiscalización_x000a_Subdirección de Fiscalización  Tributaria _x000a_Coordinación de Supervisión y Seguimiento"/>
    <n v="1"/>
    <x v="0"/>
  </r>
  <r>
    <x v="4"/>
    <x v="2"/>
    <m/>
    <m/>
    <m/>
    <m/>
    <s v="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0"/>
  </r>
  <r>
    <x v="4"/>
    <x v="2"/>
    <s v="Auditoría al Trámite de Insumos de Fiscalización remitidos a las Direcciones Seccionales _x000a__x000a_H2_x000a__x000a_ATI 2024-003"/>
    <s v="ATI 2024-003_x000a__x000a_H2"/>
    <s v="Hallazgo No. 2 - Deficiencia en la gestión y control de las solicitudes de investigación remitidas a las seccionales auditadas mediante el formato FT-1561 “Solicitud de Investigación” u otros de la fiscalización cambiaria, tributaria y aduanera_x000a_Fiscalización Cambiaria: _x000a_DSIA de Armenia: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_x000a_• En siete casos, la expedición del auto de apertura de investigación se efectuó superando entre 60 a 122 días hábiles los términos establecidos en el procedimiento para la gestión del insumo. (Anexo 6 FC) _x000a_• Un insumo se reportó por la misma DSIA de Armenia mediante formato FT-1561 el 11/04/2023, luego de 2 años y nueve meses de presentarse la infracción que la originó, la cual ocurrió el 10/07/2020, ante la falta de respuesta a Requerimiento Oficial de Información. (Anexo 6 FC)_x000a_DSA de Bogotá: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_x000a_• En 10 casos, el auto de apertura de investigación se emitió excediendo entre 40 a 224 días hábiles, los términos establecidos en el procedimiento para su gestión. (Anexo 7 FC) _x000a_• En seis casos se ha presentado inactividad y falta de decisión de archivo o formulación de cargos a corte 31/05/2024, así: para cinco casos, transcurrieron entre 128 a 275 días hábiles y en un caso, 581 días hábiles, posteriores a la apertura de investigación.  (Anexo 8 FC)_x000a_En solicitud de información realizada a la DSA Bogotá frente a los 62 casos restantes, de la información aportada se identificó que:_x000a_• 25 casos que a 28/05/2024 registran estado “Pendiente de gestionar”, para los cuales: en siete casos transcurrieron entre 159 a 298 días y para 18 casos, transcurrieron entre 308 y 1.085 días calendario luego de su recepción en la seccional. (Anexo 9 FC) _x000a_•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_x000a_• 16 casos frente a los cuales se informó que no fueron recibidos en la División de Fiscalización y Liquidación Cambiaria, pese a que fue la misma DSA de Bogotá quien reportó la remisión de casos con presuntas infracciones cambiarias a esa división. (Anexo 9 FC) _x000a_Revisada una muestra de 36 insumos reportados en la base de datos LINC “Listado de Información Cambiaria” de la DSA de Bogotá, se evidenciaron tiempos de inactividad en cuanto al análisis de insumos e impulso de la investigación, así:_x000a_• 16 insumos en los cuales el auto de apertura de investigación se emitió: para 10 casos entre 49 a 178 días hábiles y para seis, entre 478 a 954 días hábiles, excediendo los términos establecidos en el procedimiento para su gestión. (Anexo 10 FC)_x000a_•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_x000a_Fiscalización Tributaria: 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_x000a_DSIA de Armenia:De una muestra de 45 solicitudes de investigación recibidas en la DSIA de Armenia mediante el formato FT-1561 u otros para ser tramitados por las divisiones de fiscalización y liquidación tributaria, se identificó lo siguiente:_x000a_•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_x000a_•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_x000a_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_x000a_• Frente al insumo del contribuyente con Nit 9779XXX se observa contradicción en la decisión adoptada en el acta de comité de nivel directivo 80/2021, así: de un lado en la hoja dos registro 22 se indica “Se apertura (…)”; pero en la hoja tres &quot;Depuración de seleccionados&quot; se relaciona de nuevo el usuario en el consecutivo 12, indicando que &quot;Los numerales del 01 al 13 fueron depurados porque ya están siendo revisados y sustanciados en la División de Fiscalización y Liquidación Tributaria Extensiva&quot;. Este insumo no se gestionó ni se aportó acta o soporte para tomar la decisión de no apertura. _x000a_•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_x000a_• Dos insumos para investigación de los contribuyentes con Nit 41925XXX y 1120738XXX recibidos el 11/09/2023 y 11/12/2023 y asignados a la etapa persuasiva URIIT el 11/09/2023 y 14/09/2023, superan en dos y cinco meses, respectivamente, el término para culminarla._x000a_•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_x000a_• En dos expedientes con números 202381690100009970 y 202181690100017260 se evidenció inactividad procesal de 197 y 614 días hábiles, respectivamente, contados a partir de la última actuación hasta el 30/04/2024. (Anexo 19 FT)_x000a_DSI de Medellín: De una muestra de 35 solicitudes de investigación recibidas en la DSI de Medellín mediante el formato FT-1561 u otros para ser tramitados por las Divisiones de Fiscalización y Liquidación Tributaria, se identificó que:_x000a_•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_x000a_Fiscalización Aduanera_x000a_DSA de Medellín: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_x000a_• En 27 casos el término transcurrido entre la recepción del insumo de investigación y la presentación a comité de nivel directivo fue entre 60 a 300 días hábiles y tres entre 301 a 418 días hábiles. _x000a_• En 14 expedientes se observó inactividad procesal así: en nueve entre 180 a 300 días hábiles y en cinco entre 301 y 470 días hábiles, contados desde la última actuación hasta el 10/05/2024. (Anexo 23 FA)_x000a_DSA de Bogotá: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_x000a_• 10 casos en los cuales el auto de apertura de investigación se emitió entre 64 y 280 días hábiles posteriores a la recepción del insumo y uno después de 345 días hábiles. _x000a_• En ocho expedientes se observó inactividad procesal así: en siete entre 117 a 271 días hábiles y uno de 385 días hábiles, contados desde la última actuación hasta el 31/05/2024. (Anexo 24 FA)_x000a_"/>
    <s v="1.- Insuficientes controles por parte de los auditados en la gestión a las solicitudes de investigación recibidas o generadas al interior de otros procesos_x000a__x000a_2,- Deficientes herramientas para efectuar seguimiento y trazabilidad a las gestiones, términos y vencimientos de los insumos para investigación_x000a__x000a_3,-Falta de un sistema informático que permita mantener información centralizada y actualizada frente a la creación, registro, traslado y flujo de actividades que surten los insumos para investigación."/>
    <s v="1. Revisar el Procedimiento  PR COA- 0223 y  de ser necesario hacer los ajustes correspondientes  al flujograma que permitan la inclusión del  Formato FT- 1561 para los casos de los traslados de insumos entre dependencias y direcciones seccionales.     _x000a_     "/>
    <s v="1.1 Revisar el Procedimiento  PR-COA- 223 y si es necesario hacer los ajustes correspondientes  al flujograma que permitan la inclusión del  Formato FT- 1561 para los casos de los traslados de insumos entre dependencias y direcciones seccionales                                                                    "/>
    <s v="Procedimiento actualizado y publicado"/>
    <n v="1"/>
    <d v="2024-08-05T00:00:00"/>
    <d v="2025-11-30T00:00:00"/>
    <n v="68.857142857142861"/>
    <n v="1"/>
    <s v="DGF_x000a_NC – Subproceso de Fiscalización y Liquidación_x000a_Dirección de Gestión de Fiscalización_x000a_Subdirección de Fiscalización  Cambiaria_x000a__x000a_NC –  Proceso  Planeación Estrategia y Control _x000a_Dirección de Gestión de Estratégica y Analítica_x000a_Subdirección de Procesos"/>
    <n v="1"/>
    <x v="0"/>
  </r>
  <r>
    <x v="4"/>
    <x v="2"/>
    <m/>
    <m/>
    <m/>
    <m/>
    <s v="2. Actualizar los términos y condiciones de la supervisión, seguimiento y control, dentro del  procedimiento PR-COT-465 Investigación y determinación de tributos e imposición de sanciones, frente al  formatos 1561 que se reciba como insumo  _x000a_ "/>
    <s v="2.1. Revisar y Actualizar el procedimiento PR-COT-465 Investigación y determinación de tributos e imposición de sanciones  generando la obligación de realizar el  de seguimiento a los formatos 1561. _x000a__x000a_"/>
    <s v="El   PR-COT-465 Investigación y determinación de tributos e imposición de sanciones, actualizado, publicado y socializado_x000a__x000a__x000a_"/>
    <n v="1"/>
    <d v="2024-09-01T00:00:00"/>
    <d v="2025-11-30T00:00:00"/>
    <n v="65"/>
    <n v="0"/>
    <s v="DGF_x000a_NC – Subproceso de Fiscalización y Liquidación_x000a_Dirección de Gestión de Fiscalización_x000a_Subdirección de Fiscalización Tributaria_x000a__x000a_NC –  Proceso  Planeación Estrategia y Control _x000a_Dirección de Gestión de Estratégica y Analítica_x000a_Subdirección de Procesos_x000a_ "/>
    <n v="0"/>
    <x v="1"/>
  </r>
  <r>
    <x v="4"/>
    <x v="2"/>
    <m/>
    <m/>
    <m/>
    <m/>
    <s v="3. Promover la sistematización del proceso de generación y asignación del formato 1561 solicitud de Investigación dentro del SI INTEGRA._x000a_"/>
    <s v="3.1. Elaborar la historia de Usuario HU para la sistematización del proceso de generación y asignación del formato 1561 al interior de la célula de fiscalización, dentro de la épica o componente funcional de preliminares. "/>
    <s v="Historia de Usuario propuesta a la célula de fiscalización._x000a_ "/>
    <n v="1"/>
    <d v="2024-09-01T00:00:00"/>
    <d v="2025-07-31T00:00:00"/>
    <n v="47.571428571428569"/>
    <n v="1"/>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1"/>
    <x v="0"/>
  </r>
  <r>
    <x v="4"/>
    <x v="2"/>
    <m/>
    <m/>
    <m/>
    <m/>
    <m/>
    <s v="3.2. Priorizar la ejecución del desarrollo de la HU para la sistematización del F1561 dentro de la célula de fiscalización."/>
    <s v="Historia de Usuario propuesta a la célula de fiscalización. Product Backlog de la célula de Fiscalización  actualizado, donde se evidencie la priorización de la HU. "/>
    <n v="1"/>
    <d v="2024-09-01T00:00:00"/>
    <d v="2025-07-31T00:00:00"/>
    <n v="47.571428571428569"/>
    <n v="0.6"/>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6"/>
    <x v="1"/>
  </r>
  <r>
    <x v="4"/>
    <x v="2"/>
    <m/>
    <m/>
    <m/>
    <m/>
    <m/>
    <s v="3..3. Efectuar los desarrollos y plan de pruebas del requerimiento, con participación de las Direcciones Seccionales. _x000a__x000a_"/>
    <s v="Formato de paso a producción y aceptación de pruebas."/>
    <n v="1"/>
    <d v="2024-09-01T00:00:00"/>
    <d v="2025-07-31T00:00:00"/>
    <n v="47.571428571428569"/>
    <n v="0.6"/>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6"/>
    <x v="1"/>
  </r>
  <r>
    <x v="4"/>
    <x v="2"/>
    <m/>
    <m/>
    <m/>
    <m/>
    <s v="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
    <s v="4.1.Revisar los procedimientos PR-COA-0226 y PR-COA-0263 con el fin de determinar el uso del formato FT-1561  para ajustarlos en caso de ser necesario. Si no hay lugar a ajustes proferir documento con la justificación "/>
    <s v=" Procedimientos ajustados PR-COA-0226 y PR-COA-0263 y/o documento con justificación"/>
    <n v="2"/>
    <d v="2024-09-01T00:00:00"/>
    <d v="2025-11-30T00:00:00"/>
    <n v="65"/>
    <n v="0"/>
    <s v="DGF_x000a_NC – Subproceso de Fiscalización y Liquidación_x000a_Dirección de Gestión de Fiscalización_x000a_Subdirección de Fiscalización  Aduanera_x000a__x000a_NC –  Proceso  Planeación Estrategia y Control _x000a_Dirección de Gestión de Estratégica y Analítica_x000a_Subdirección de Procesos"/>
    <n v="0"/>
    <x v="1"/>
  </r>
  <r>
    <x v="4"/>
    <x v="2"/>
    <m/>
    <m/>
    <m/>
    <m/>
    <s v="_x000a_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s v="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_x000a_ "/>
    <s v="Documento  socializado _x000a_"/>
    <n v="1"/>
    <d v="2024-09-01T00:00:00"/>
    <d v="2025-04-30T00:00:00"/>
    <n v="34.428571428571431"/>
    <n v="1"/>
    <s v="DGF_x000a_NC – Subproceso de Fiscalización y Liquidación_x000a_Dirección de Gestión de Fiscalización_x000a_Subdirección de Fiscalización  Aduanera"/>
    <n v="1"/>
    <x v="0"/>
  </r>
  <r>
    <x v="4"/>
    <x v="2"/>
    <m/>
    <m/>
    <m/>
    <m/>
    <s v="6. Revisar los Procedimientos Acciones de Control  PR-COA -0417 y PR-COT -417 y realizar los  ajustes que sean necesarios  respecto al uso del  FT- 1561 para los casos de los traslados de insumos entre dependencias y direcciones seccionales. "/>
    <s v="6.1. Revisar los procedimientos, realizar los ajustes correspondientes.                                                                          "/>
    <s v="Procedimientos publicados"/>
    <n v="2"/>
    <d v="2024-09-01T00:00:00"/>
    <d v="2025-11-30T00:00:00"/>
    <n v="65"/>
    <n v="0"/>
    <s v="DGF_x000a_NC – Subproceso de Fiscalización y Liquidación_x000a_Dirección de Gestión de Fiscalización_x000a_Subdirección de Fiscalizacion Aduanera_x000a_Subdireccion de Fiscalización cambiaria_x000a_Subdirección de Fiscalización Tributaria_x000a__x000a_NC –  Proceso  Planeación Estrategia y Control _x000a_Dirección de Gestión de Estratégica y Analítica_x000a_Subdirección de Procesos"/>
    <n v="0"/>
    <x v="1"/>
  </r>
  <r>
    <x v="4"/>
    <x v="2"/>
    <s v="Auditoría al Trámite de Insumos de Fiscalización remitidos a las Direcciones Seccionales _x000a__x000a_H3_x000a__x000a_ATI 2024-003"/>
    <s v="ATI 2024-003_x000a__x000a_H3"/>
    <s v="Hallazgo No. 3 - Deficiencia en el trámite de insumos y caducidad de la acción administrativa sancionatoria (D)_x000a_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_x000a_•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_x000a_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_x000a_•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
    <s v="1.- Falencias en el seguimiento, monitoreo y control por parte de los líderes responsables del proceso y subproceso_x000a__x000a_2.- Deficiencias en la aplicación de los controles de la matriz de riesgos del Subproceso de Fiscalización y Liquidación V4"/>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1"/>
    <s v="DGF_x000a_NC – Subproceso de Fiscalización y Liquidación_x000a_Dirección de Gestión de Fiscalización_x000a_Subdirección de Fiscalización  Aduanera"/>
    <n v="1"/>
    <x v="0"/>
  </r>
  <r>
    <x v="4"/>
    <x v="2"/>
    <m/>
    <m/>
    <m/>
    <m/>
    <s v="2. Revisar la matriz  de riesgos  de Fiscalización  para  determinar si hay lugar a hacer los ajustes en los controles y riesgos que se sugieren  en los informes de las auditorías e inspecciones del año 2024 realizadas por entes de control "/>
    <s v=" Mesas de trabajo para revisar la matriz, ajustes respectivos y publicación_x000a__x000a__x000a__x000a__x000a__x000a_"/>
    <s v="Matriz publicada"/>
    <n v="1"/>
    <d v="2024-08-10T00:00:00"/>
    <d v="2026-03-30T00:00:00"/>
    <n v="85.285714285714292"/>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_x000a_Subdireccion de Fiscalización Cambiaria_x000a__x000a_NC –  Proceso  Planeación Estrategia y Control _x000a_Dirección de Gestión de Estratégica y Analítica_x000a_Subdirección de Procesos_x000a_Coordinación de Procesos y Riesgos Operacionales"/>
    <n v="0"/>
    <x v="1"/>
  </r>
  <r>
    <x v="4"/>
    <x v="2"/>
    <m/>
    <m/>
    <m/>
    <m/>
    <m/>
    <s v="Socializar los ajustes realizados._x000a__x000a__x000a__x000a__x000a_"/>
    <s v="Correo"/>
    <n v="1"/>
    <d v="2025-03-30T00:00:00"/>
    <d v="2026-03-30T00:00:00"/>
    <n v="52.142857142857146"/>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Contra el Delito Aduanero y Fiscal _x000a_Subdireccion de Fiscalización Cambiaria_x000a__x000a_NC –  Proceso  Planeación Estrategia y Control _x000a_Dirección de Gestión de Estratégica y Analítica_x000a_Subdirección de Procesos_x000a_Coordinación de Procesos y Riesgos Operacionales"/>
    <n v="0"/>
    <x v="1"/>
  </r>
  <r>
    <x v="4"/>
    <x v="2"/>
    <s v="Auditoría al Trámite de Insumos de Fiscalización remitidos a las Direcciones Seccionales _x000a__x000a_H4_x000a__x000a_ATI 2024-003"/>
    <s v="ATI 2024-003_x000a__x000a_H4"/>
    <s v="Hallazgo No. 4 - Inoportunidad en el trámite de insumos para la apertura de la investigación, respecto al trámite de aceptación de allanamiento - DSA Bogotá (D)_x000a_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_x000a_•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_x000a_• 13 insumos no fueron entregados al equipo de auditoría, por tanto, no fue posible determinar el estado actual de las solicitudes presentadas por los usuarios con pago de sanción reducida. (Anexo 27 FA) "/>
    <s v="1.- Falta de control, monitoreo y seguimiento por parte de los líderes del proceso"/>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1"/>
    <s v="DGF_x000a_NC – Subproceso de Fiscalización y Liquidación_x000a_Dirección de Gestión de Fiscalización_x000a_Subdirección de Fiscalización  Aduanera"/>
    <n v="1"/>
    <x v="0"/>
  </r>
  <r>
    <x v="4"/>
    <x v="2"/>
    <m/>
    <m/>
    <m/>
    <m/>
    <s v="2. Elaborar un Plan de Trabajo por parte de la DSA de Bogotá para la evacuación de los casos detectados en la Auditoria respecto al tramite de aceptación de allanamiento._x000a__x000a_"/>
    <s v="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_x000a__x000a_"/>
    <s v="Plan de Trabajo_x000a__x000a_"/>
    <n v="1"/>
    <d v="2024-09-01T00:00:00"/>
    <d v="2024-12-31T00:00:00"/>
    <n v="17.285714285714285"/>
    <n v="1"/>
    <s v="DGF_x000a_DS-Subproceso de Fiscalización y Liquidación_x000a_Dirección Seccional de Aduanas de Bogotá_x000a_División de Fiscalización y Liquidación de Determinación de Tributos y Gravámenes Aduaneros"/>
    <n v="1"/>
    <x v="0"/>
  </r>
  <r>
    <x v="4"/>
    <x v="2"/>
    <s v="Auditoría al Trámite de Insumos de Fiscalización remitidos a las Direcciones Seccionales _x000a__x000a_H5_x000a__x000a_ATI 2024-003"/>
    <s v="ATI 2024-003_x000a__x000a_H5"/>
    <s v="Hallazgo No. 5 - Deficiencias en la gestión de roles de acceso y el incumplimiento de las normas, políticas y procedimientos de seguridad de la información _x000a_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quot;Roles de las soluciones tecnológicas según procedimientos y procesos_V3_R054” publicado en el Listado Maestro de Documentos, de los roles activos en los sistemas de información INTEGRA  e IRIS , se encontraron las siguientes situaciones:_x000a_• Existen roles relacionados en el archivo de “Anexo de Roles de las soluciones tecnológicas…” que deben ser asignados al nivel central dado que permiten la consulta nacional y que en el archivo Roles_Muisca_Corte_9_Mayo_2024.xlsx” están asignados al nivel seccional así:_x000a_El Rol 2640 “…Generación de Reportes SI INTEGRA Nivel Central&quot;, asignado a 10    funcionarios del nivel seccional._x000a_El Rol 1420 “…consulta del Estado de los Expedientes de Fiscalización, de las Planillas Múltiples de Remisión, de los actos enviados a Notificar y de la Información Paramétrica …&quot;, asignado a 91 funcionarios de nivel seccional. (Anexo 28 SD)_x000a_• Desactualización de los campos (dirección_seccional y nombre_cargo) en el archivo Roles_Muisca_Corte_9_Mayo_2024.xlsx publicado por la Coordinación de Soporte Técnico al usuario en DIANNET, referente a:_x000a_Inconsistencias presentadas respecto al campo dirección_seccional: 10 funcionarios con 33 roles. (Anexo 29 SD) _x000a_Inconsistencias presentadas respecto al campo nombre_cargo: 17 funcionarios con 49 roles, de los cuales siete corresponden a roles del SI IRIS y 42 del SI INTEGRA. (Anexo 30 SD) _x000a_• Existen ocho funcionarios con 21 roles del SI INTEGRA no pertenecientes al proceso de Fiscalización y Liquidación. (Anexo 31 SD)_x000a_ "/>
    <s v="1.- Falta de cumplimiento a los controles establecidos por parte de la primera y segunda línea de defensa en relación con la gestión y seguimiento de roles de acceso a los sistemas de información"/>
    <s v="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_x000a__x000a_"/>
    <s v="1.1. Colocar un PST para obtener el listado para verificar trimestralmente los roles a cargo de los servidores publicos del area"/>
    <s v="PST generado por trimestre"/>
    <n v="2"/>
    <d v="2024-08-01T00:00:00"/>
    <d v="2025-01-31T00:00:00"/>
    <n v="26.142857142857142"/>
    <n v="2"/>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1"/>
    <x v="0"/>
  </r>
  <r>
    <x v="4"/>
    <x v="2"/>
    <m/>
    <m/>
    <m/>
    <m/>
    <m/>
    <s v="1.2. Solicitar la Depuración del listado aplicando el procedimiento una vez se haya Verificardo el listado teniendo en cuenta la situacion y/o ubicacion del servidor público."/>
    <s v="Solicitud de depuracion o actualización al area de tecnología"/>
    <n v="2"/>
    <d v="2024-08-01T00:00:00"/>
    <d v="2025-01-31T00:00:00"/>
    <n v="26.142857142857142"/>
    <n v="2"/>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1"/>
    <x v="0"/>
  </r>
  <r>
    <x v="4"/>
    <x v="2"/>
    <m/>
    <m/>
    <m/>
    <m/>
    <m/>
    <s v="1.3. Verificar trimestralmente la actualización de los roles de los servidores públicos del area antes requeridos al area de tecnología"/>
    <s v="Listado de roles actualizado de manera trimestral generado por Tecnología"/>
    <n v="2"/>
    <d v="2024-08-01T00:00:00"/>
    <d v="2025-01-31T00:00:00"/>
    <n v="26.142857142857142"/>
    <n v="2"/>
    <s v="DGF_x000a_DS – Subproceso de Fiscalización y Liquidación_x000a_Dirección Seccional de Aduanas de Bogotá_x000a_División de Fiscalización y Liquidación Aduanera_x000a_Dirección Seccional de Aduanas de Medellín _x000a_División de Fiscalización y Liquidación Aduanera_x000a__x000a_NC Proceso de Información,  Innovación y Tecnología_x000a_Dirección de Gestión de Innovación y Tecnología _x000a_Subdirección de Innovación y Proyectos"/>
    <n v="1"/>
    <x v="0"/>
  </r>
  <r>
    <x v="4"/>
    <x v="2"/>
    <m/>
    <m/>
    <m/>
    <m/>
    <s v="2. Realizar mensualmente seguimiento al cumplimiento del procedimiento PR-IT-0445 e instructivo IN-IT-0202 de los roles informaticos a las Direcciones Seccionales con competencia cambiaria._x000a_"/>
    <s v="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
    <s v="Informe mensual "/>
    <n v="7"/>
    <d v="2024-08-30T00:00:00"/>
    <d v="2025-03-30T00:00:00"/>
    <n v="30.285714285714285"/>
    <n v="7"/>
    <s v="DGF_x000a_NC – Subproceso de Fiscalización y Liquidación_x000a_Dirección de Gestión de Fiscalización_x000a_Subdirección de Fiscalización Cambiaria_x000a__x000a_DS – Subproceso de Fiscalización y Liquidación_x000a_Direcciones seccionales con competencia cambiaria "/>
    <n v="1"/>
    <x v="0"/>
  </r>
  <r>
    <x v="4"/>
    <x v="2"/>
    <m/>
    <m/>
    <m/>
    <m/>
    <s v="3. Registrar un PST por parte de las Direcciones seccionales, trimestralmente para obtener el listado actualizado de roles del SI INTEGRA de los funcionarios pertenecientes al área y con base en el listado   solicitar la depuración  teniendo en cuenta si el servidor público permanece en el área, fue trasladado o se encuentra en situación administrativa, etc para contar con el listado actualizado._x000a__x000a__x000a__x000a_"/>
    <s v="3.1. Colocar un PST para obtener el listado para verificar trimestralmente los roles a cargo de los servidores publicos del area_x000a__x000a_"/>
    <s v="PST generado por trimestre"/>
    <n v="3"/>
    <d v="2024-09-01T00:00:00"/>
    <d v="2025-05-30T00:00:00"/>
    <n v="38.714285714285715"/>
    <n v="3"/>
    <s v="DGF_x000a_NC-  Subproceso de Fiscalización y liquidación_x000a_Subdirección de Fiscalización Tributaria_x000a__x000a_NC - Proceso de Información,  Innovación y Tecnología_x000a_Dirección de Gestión de Innovación y Tecnología _x000a_Subdirección de Innovación y Proyectos _x000a__x000a_DS- Subproceso de Fiscalización y liquidación _x000a_Dirección Seccional de Impuestos y Aduanas de Armenia _x000a_DSI de Medellín"/>
    <n v="1"/>
    <x v="0"/>
  </r>
  <r>
    <x v="4"/>
    <x v="2"/>
    <m/>
    <m/>
    <m/>
    <m/>
    <m/>
    <s v="3.2. Solicitar la Depuración del listado aplicando el procedimiento una vez se haya Verificardo el listado teniendo en cuenta la situacion y/o ubicacion del servidor público."/>
    <s v="Solicitud de depuración o actualización trimestral"/>
    <n v="3"/>
    <d v="2024-09-01T00:00:00"/>
    <d v="2025-05-30T00:00:00"/>
    <n v="38.714285714285715"/>
    <n v="3"/>
    <s v="DGF_x000a_NC  Subproceso de Fiscalización y liquidación_x000a_Subdirección de Fiscalización Tributaria_x000a__x000a_NC Proceso de Información,  Innovación y Tecnología_x000a_Dirección de Gestión de Innovación y Tecnología _x000a_Subdirección de Innovación y Proyectos _x000a__x000a_DS - Subproceso de Fiscalización y liquidación_x000a_Dirección Seccional de Impuestos y Aduanas de Armenia _x000a_DSI de Medellín"/>
    <n v="1"/>
    <x v="0"/>
  </r>
  <r>
    <x v="4"/>
    <x v="2"/>
    <m/>
    <m/>
    <m/>
    <m/>
    <m/>
    <s v="3.3. Verificar trimestralmente la actualización de los roles de los servidores públicos del area _x000a_"/>
    <s v="Listado de roles actualizado de manera trimestral de las DSIA de Armenia y DSI de Medellín"/>
    <n v="3"/>
    <d v="2024-09-01T00:00:00"/>
    <d v="2025-05-30T00:00:00"/>
    <n v="38.714285714285715"/>
    <n v="3"/>
    <s v="DGF_x000a_NC  Subproceso de Fiscalización y liquidación_x000a_Subdirección de Fiscalización Tributaria_x000a__x000a_DS- Dirección Seccional de Impuestos y Aduanas de Armenia _x000a_DSI de Medellín"/>
    <n v="1"/>
    <x v="0"/>
  </r>
  <r>
    <x v="4"/>
    <x v="2"/>
    <s v="Auditoría al Trámite de Insumos de Fiscalización remitidos a las Direcciones Seccionales _x000a__x000a_H6_x000a__x000a_ATI 2024-003"/>
    <s v="ATI 2024-003_x000a__x000a_H6"/>
    <s v="Hallazgo No. 6 - Requerimientos funcionales y nuevos desarrollos sin avance de gestión, reportados en la herramienta JIRA para los sistemas INTEGRA e IRIS_x000a_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_x000a_Para el SI INTEGRA, en la siguiente tabla se evidencia que existen un total de 95 solicitudes de ajustes y nuevos desarrollos que no tienen avance entre los años 2020 y 2024._x000a_Ver en informe de auditoría ATI2024-003 la Tabla No. 6 Registro de requerimientos funcionales y nuevos desarrollos INTEGRA._x000a_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_x000a_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_x000a_"/>
    <s v="1.- No ejecución de los ajustes y nuevos desarrollos solicitados que requieren los sistemas de información INTEGRA e IRIS"/>
    <s v="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
    <s v="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
    <s v="Un Informe semestral con el resultado de la actividad 1.1"/>
    <n v="2"/>
    <d v="2024-08-01T00:00:00"/>
    <d v="2025-07-31T00:00:00"/>
    <n v="52"/>
    <n v="2"/>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_x000a_ "/>
    <n v="1"/>
    <x v="0"/>
  </r>
  <r>
    <x v="4"/>
    <x v="2"/>
    <m/>
    <m/>
    <m/>
    <m/>
    <s v="2. Ejecutar el Plan de ejecución continuo de la célula de fiscalización en las distintas épicas asociadas al SI IRIS, efectuando seguimiento al repositorio de HU pendientes de asignación o Backlog de la célula de fiscalización._x000a__x000a_"/>
    <s v="2.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2.1.  evidencia de reuniones de replaneación o pre planning para identificar Historias de Usuario HU"/>
    <n v="12"/>
    <d v="2024-09-01T00:00:00"/>
    <d v="2025-08-31T00:00:00"/>
    <n v="52"/>
    <n v="9"/>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75"/>
    <x v="1"/>
  </r>
  <r>
    <x v="4"/>
    <x v="2"/>
    <m/>
    <m/>
    <m/>
    <m/>
    <m/>
    <s v="_x000a_2.2. Ejecutar los Sprint o fases de desarrollo al interior de la célula de Fiscalización."/>
    <s v="_x000a_2.2.-  Acta de ejecución del Sprint de la célula de fiscalización."/>
    <n v="12"/>
    <d v="2024-09-01T00:00:00"/>
    <d v="2025-08-31T00:00:00"/>
    <n v="52"/>
    <n v="1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83333333333333337"/>
    <x v="1"/>
  </r>
  <r>
    <x v="4"/>
    <x v="2"/>
    <m/>
    <m/>
    <m/>
    <m/>
    <m/>
    <s v="2.3. Efectuar las evaluaciones periódicas o review de la célula de fiscalización a fin de identificar las mejoras implementadas y el cambio periódico en el remanente o backlog de la célula de fiscalización. "/>
    <s v="_x000a_ 2.3. Acta de ejecución del Sprint de la célula de fiscalización."/>
    <n v="12"/>
    <d v="2024-09-01T00:00:00"/>
    <d v="2025-08-31T00:00:00"/>
    <n v="52"/>
    <n v="9"/>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75"/>
    <x v="1"/>
  </r>
  <r>
    <x v="4"/>
    <x v="2"/>
    <m/>
    <m/>
    <m/>
    <m/>
    <m/>
    <s v="_x000a_2.4. Divulgar los resultados de cada uno de los Sprint a nivel nacional_x000a__x000a__x000a__x000a__x000a__x000a__x000a__x000a__x000a__x000a__x000a_"/>
    <s v="2.4 Soporte de paso a producción"/>
    <n v="12"/>
    <d v="2024-09-01T00:00:00"/>
    <d v="2025-08-31T00:00:00"/>
    <n v="52"/>
    <n v="7"/>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0.58333333333333337"/>
    <x v="1"/>
  </r>
  <r>
    <x v="4"/>
    <x v="2"/>
    <m/>
    <m/>
    <m/>
    <m/>
    <s v="3. Depurar el estado de JIRAS creados para programar mejoras y ajustes dentro del SI INTEGRA, teniendo en cuenta las Historias de Usuario levantadas, desarrolladas e implementadas desde octubre de 2023 en la célula de fiscalización._x000a__x000a_"/>
    <s v="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_x000a_"/>
    <s v="1.1. Informe de verificación y confrontación de JIRAS y PST abiertos frente a Historias de Usuario creadas en la célula de Fiscalización. _x000a__x000a__x000a__x000a_"/>
    <n v="1"/>
    <d v="2024-09-01T00:00:00"/>
    <d v="2024-12-31T00:00:00"/>
    <n v="17.285714285714285"/>
    <n v="1"/>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
    <n v="1"/>
    <x v="0"/>
  </r>
  <r>
    <x v="4"/>
    <x v="2"/>
    <m/>
    <m/>
    <m/>
    <m/>
    <s v="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_x000a__x000a_"/>
    <s v="4.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4.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1"/>
  </r>
  <r>
    <x v="4"/>
    <x v="2"/>
    <m/>
    <m/>
    <m/>
    <m/>
    <m/>
    <s v="_x000a_4.2. Ejecutar los Sprint o fases de desarrollo al interior de la célula de Fiscalización."/>
    <s v="_x000a_4.2.-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1"/>
  </r>
  <r>
    <x v="4"/>
    <x v="2"/>
    <m/>
    <m/>
    <m/>
    <m/>
    <m/>
    <s v="4.3. Efectuar las evaluaciones periódicas o review de la célula de fiscalización a fin de identificar las mejoras implementadas y el cambio periódico en el remanente o backlog de la célula de fiscalización. "/>
    <s v="_x000a_ 4.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 Proceso de Información,  Innovación y Tecnología_x000a_Dirección de Gestión de Innovación y Tecnología _x000a_Subdirección de Innovación y Proyectos "/>
    <n v="0.33333333333333331"/>
    <x v="1"/>
  </r>
  <r>
    <x v="4"/>
    <x v="2"/>
    <m/>
    <m/>
    <m/>
    <m/>
    <m/>
    <s v="_x000a_4.4. Divulgar los resultados de cada uno de los Sprint a nivel nacional_x000a__x000a__x000a__x000a__x000a__x000a__x000a__x000a__x000a__x000a__x000a_"/>
    <s v="_x000a_Soporte de paso a producción_x000a__x000a__x000a__x000a__x000a__x000a__x000a__x000a__x000a__x000a__x000a_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_x000a__x000a__x000a_"/>
    <n v="0"/>
    <x v="1"/>
  </r>
  <r>
    <x v="4"/>
    <x v="2"/>
    <s v="Auditoría al Trámite de Insumos de Fiscalización remitidos a las Direcciones Seccionales _x000a__x000a_H7_x000a__x000a_ATI 2024-003"/>
    <s v="ATI2024-003"/>
    <s v="Hallazgo No. 7 - Controles de seguridad y privacidad de la información_x000a__x000a_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quot;Transparencia&quot; del portal institucional, no se evidencia la publicación del SI IRIS. "/>
    <s v="1.- Incumplimiento en la actualización del inventario de activos de información "/>
    <s v="Realizar la revisión de los activos de la dependencia y  generar los ajustes correspondientes y Publicar el listado de activos de información y el índice de información Calsificada y reservada en el botón de transparencia de la  DIAN y en el portal de datos abiertos_x000a_"/>
    <s v="° Reuniones de revisión y ajuste de los activos de información de la depedencia._x000a_° Realizar la publicación de los Activos de información en la página de transparencia y datos abiertos."/>
    <s v="Listado de activos de información actualizado y  Publicación del registro de activos de información en el botón de transparencia de la entidad y en el portal de datos abiertos. "/>
    <n v="2"/>
    <d v="2024-08-15T00:00:00"/>
    <d v="2024-09-30T00:00:00"/>
    <n v="6.5714285714285712"/>
    <n v="2"/>
    <s v="DGF_x000a_NC – Subproceso de Fiscalización y Liquidación_x000a_Dirección de Gestión de Fiscalización_x000a_Subdirección de Fiscalización  Aduanera_x000a__x000a_NC – Proceso de Información,  Innovación y Tecnología  _x000a_Oficina de Seguridad de la Información"/>
    <n v="1"/>
    <x v="0"/>
  </r>
  <r>
    <x v="4"/>
    <x v="2"/>
    <s v="Auditoría al Trámite de Insumos de Fiscalización remitidos a las Direcciones Seccionales _x000a__x000a_H8_x000a__x000a_ATI 2024-003"/>
    <s v="ATI2024-003_x000a__x000a_H8"/>
    <s v="Hallazgo No. 8 - Funcionalidades de los sistemas de información_x000a_Sistema INTEGRA  _x000a_Revisado el funcionamiento del sistema se observaron las siguiente falencias e inconsistencias:_x000a_• El sistema no cuenta con un módulo de insumos, lo que genera una brecha de seguridad de la información, toda vez que su registro, control y gestión se está realizando en hojas Excel que no hacen parte de la trazabilidad del expediente._x000a_•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_x000a_• Se evidenciaron algunos actos administrativos generados por contingencia del período auditado que no estaban cargados en el sistema, lo que incurre en la pérdida de trazabilidad de los expedientes._x000a_•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_x000a_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quot;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_x000a_Sistema IRIS:_x000a_Revisado el sistema se evidenciaron las siguientes falencias: _x000a_•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_x000a_• En la captura de los insumos se evidenció que carece de validaciones en los campos número de documento y razón social, de igual forma, no se cuenta con un campo específico donde se registre la procedencia del formato E46._x000a_• El sistema no genera número de expediente, lo que conlleva a que las direcciones seccionales utilicen los sistemas no corporativos para su creación, control y seguimiento (CORAN - Seccional Aduanas Medellín y EL MAR - Seccional Aduanas de Bogotá) . _x000a_• La trazabilidad del proceso se genera en una bitácora que es alimentada a discreción del funcionario y no automáticamente por las actuaciones registradas en el sistema._x000a_• El módulo de reportes tiene filtros limitados para las búsquedas, solo se permite por rango de fechas y los resultados al generarse presentan error en más de 2.000 registros._x000a_• El sistema no cuenta con una funcionalidad que permita el traslado de los expedientes entre áreas o seccionales ni la integración entre las áreas de jurídica y notificaciones para el manejo de los expedientes."/>
    <s v="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
    <s v="1. Generar un esquema de seguimiento quincenal al estado y tipología de los incidentes del SI INTEGRA reportados a través de los PST ARANDA a nivel nacional que estén pendientes de solución o requieran desarrollos técnicos_x000a_"/>
    <s v="_x000a_1.1. Generar la rutina de consulta y suministro semanal de casos pst activos relacionados con el comportamiento nacional del SI INTEGRA"/>
    <s v="Consulta quincenal del reporte de estado de casos PST del árbol de especialistas del SI Integra   _x000a_Reuniones de replaneación o pre planning para identificar Historias de Usuario HU. "/>
    <n v="24"/>
    <d v="2024-09-01T00:00:00"/>
    <d v="2025-08-31T00:00:00"/>
    <n v="52"/>
    <n v="0"/>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
    <x v="1"/>
  </r>
  <r>
    <x v="4"/>
    <x v="2"/>
    <m/>
    <m/>
    <m/>
    <m/>
    <m/>
    <s v="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
    <s v="2. Las HU definidas/ # incidentes identificados"/>
    <n v="1"/>
    <d v="2024-09-01T00:00:00"/>
    <d v="2025-08-31T00:00:00"/>
    <n v="52"/>
    <n v="0.33"/>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33"/>
    <x v="1"/>
  </r>
  <r>
    <x v="4"/>
    <x v="2"/>
    <m/>
    <m/>
    <m/>
    <m/>
    <m/>
    <s v="1.3. Generar las pruebas y puesta en producción de las historias de usuario derivadas de incidentes PST para divulgar los ajustes a nivel nacional una vez se realicen._x000a_"/>
    <s v="3. Paso a producción (Una vez culminados los Sprint y aceptadas las pruebas) / Historias de usuario definidas"/>
    <n v="1"/>
    <d v="2024-09-01T00:00:00"/>
    <d v="2025-08-31T00:00:00"/>
    <n v="52"/>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Soluciones y Desarrollo"/>
    <n v="0"/>
    <x v="1"/>
  </r>
  <r>
    <x v="4"/>
    <x v="2"/>
    <m/>
    <m/>
    <m/>
    <m/>
    <s v="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
    <s v="2.1. Efectuar una preplaneación o pre planning para identificar Historias de Usuario HU para priorizar en cada una de las fases o sprints de la célula de fiscalización, bajo la metodología de desarrollo ágil SCRUM que actualmente se ejecuta con el área de innovación de TI. "/>
    <s v="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1"/>
  </r>
  <r>
    <x v="4"/>
    <x v="2"/>
    <m/>
    <m/>
    <m/>
    <m/>
    <m/>
    <s v="2.2. Ejecutar los Sprint o fases de desarrollo al interior de la célula de Fiscalización."/>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1"/>
  </r>
  <r>
    <x v="4"/>
    <x v="2"/>
    <m/>
    <m/>
    <m/>
    <m/>
    <m/>
    <s v="2.3. Efectuar las evaluaciones periódicas o review de la célula de fiscalización a fin de identificar las mejoras implementadas y el cambio periódico en el remanente o backlog de la célula de fiscalización. "/>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
    <n v="0.33333333333333331"/>
    <x v="1"/>
  </r>
  <r>
    <x v="4"/>
    <x v="2"/>
    <m/>
    <m/>
    <m/>
    <m/>
    <m/>
    <s v="_x000a_2.4. Divulgar los resultados de cada uno de los Sprint a nivel nacional_x000a__x000a__x000a__x000a__x000a__x000a__x000a__x000a__x000a__x000a__x000a_"/>
    <s v="_x000a_Soporte de paso a producción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Proceso de Información,  Innovación y Tecnología_x000a_Dirección de Gestión de Innovación y Tecnología _x000a_Subdirección de Soluciones y Desarrollo_x000a__x000a_"/>
    <n v="0"/>
    <x v="1"/>
  </r>
  <r>
    <x v="4"/>
    <x v="2"/>
    <m/>
    <m/>
    <m/>
    <m/>
    <s v="3. Ejecutar el Plan de ejecución continuo de la célula de fiscalización en las distintas épicas asociadas al SI IRIS, efectuando seguimiento al repositorio de HU pendientes de asignación o Backlog de la célula de fiscalización._x000a__x000a_"/>
    <s v="3.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3.1.  Evidencia de reuniones de replaneación o pre planning para identificar Historias de Usuario HU"/>
    <n v="12"/>
    <d v="2024-09-01T00:00:00"/>
    <d v="2025-08-31T00:00:00"/>
    <n v="52"/>
    <n v="1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83333333333333337"/>
    <x v="1"/>
  </r>
  <r>
    <x v="4"/>
    <x v="2"/>
    <m/>
    <m/>
    <m/>
    <m/>
    <m/>
    <s v="_x000a_3.2. Ejecutar los Sprint o fases de desarrollo al interior de la célula de Fiscalización."/>
    <s v="_x000a_3.2.-  Acta de ejecución del Sprint de la célula de fiscalización."/>
    <n v="12"/>
    <d v="2024-09-01T00:00:00"/>
    <d v="2025-08-31T00:00:00"/>
    <n v="52"/>
    <n v="1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83333333333333337"/>
    <x v="1"/>
  </r>
  <r>
    <x v="4"/>
    <x v="2"/>
    <m/>
    <m/>
    <m/>
    <m/>
    <m/>
    <s v="3.3. Efectuar las evaluaciones periódicas o review de la célula de fiscalización a fin de identificar las mejoras implementadas y el cambio periódico en el remanente o backlog de la célula de fiscalización. "/>
    <s v="_x000a_ 3.3. Acta de ejecución del Sprint de la célula de fiscalización."/>
    <n v="12"/>
    <d v="2024-09-01T00:00:00"/>
    <d v="2025-08-31T00:00:00"/>
    <n v="52"/>
    <n v="10"/>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Innovación y Proyectos"/>
    <n v="0.83333333333333337"/>
    <x v="1"/>
  </r>
  <r>
    <x v="4"/>
    <x v="2"/>
    <m/>
    <m/>
    <m/>
    <m/>
    <m/>
    <s v="_x000a_3.4. Divulgar los resultados de cada uno de los Sprint a nivel nacional_x000a__x000a__x000a__x000a__x000a__x000a__x000a__x000a__x000a__x000a__x000a_"/>
    <s v="_x000a_Soporte de paso a producción"/>
    <n v="12"/>
    <d v="2024-09-01T00:00:00"/>
    <d v="2025-08-31T00:00:00"/>
    <n v="52"/>
    <n v="6"/>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Soluciones y Desarrollo_x000a__x000a_"/>
    <n v="0.5"/>
    <x v="1"/>
  </r>
  <r>
    <x v="4"/>
    <x v="2"/>
    <m/>
    <m/>
    <m/>
    <m/>
    <s v="4. Generar un esquema de seguimiento trimestral al estado y tipología de los incidentes del SI IRIS reportados a través de los PST ARANDA a nivel nacional que estén pendientes de solución o requieran desarrollos técnicos"/>
    <s v="Trimestralmente verificar los casos reportados por ARANDA versus los casos solucionados del SI IRIS."/>
    <s v="Cantidad de casos solucionados/ cantidad de casos allegados_x000a_"/>
    <n v="1"/>
    <d v="2024-09-01T00:00:00"/>
    <d v="2025-02-28T00:00:00"/>
    <n v="25.714285714285715"/>
    <n v="1"/>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1"/>
    <x v="0"/>
  </r>
  <r>
    <x v="4"/>
    <x v="2"/>
    <s v="Auditoría al Trámite de Insumos de Fiscalización remitidos a las Direcciones Seccionales_x000a__x000a_H9_x000a__x000a_ATI 2024-003"/>
    <s v="ATI2024-003_x000a__x000a_H9"/>
    <s v="Hallazgo No. 9 - Deficiencias en la gestión de datos (NC DG Fiscalización y Subdirecciones TAC)_x000a_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_x000a_• Casos no radicados, no encontrados, no reportados o incompletos._x000a_• Insumos de investigación no registrados en la dirección seccional de destino. _x000a_• Imposibilidad de validar la completitud, calidad, oportunidad en la remisión y gestión efectuada por el área receptora._x000a_• Falta de estandarización y parametrización que permita la identificación y ubicación de insumos en los sistemas de información._x000a_• Presentación de casos ante Comité Directivo extemporáneos, según cronogramas establecidos o atemporales en el caso de los formatos FT-1561 o no presentación de éstos ante el comité. _x000a_• Actas de comité sin soportes de las decisiones._x000a_• Falta de control a las decisiones del comité._x000a_• Sistemas informáticos que no facilitan la gestión de información, no cuentan con control de términos, incompletos y desactualizados. _x000a_• Falta de mecanismos de seguridad frente a la custodia y almacenamiento de la información._x000a_Ver en informe de auditoría ATI2024-003 la Tabla No. 7 Deficiencias en el manejo y control de la información"/>
    <s v="1.- Deficiente control por parte de los responsables de la primera línea de defensa en las direcciones seccionales frente al cumplimiento del registro, control y trazabilidad de las gestiones y términos de los seleccionados de acciones de control e insumos de investigación _x000a__x000a_2.-insuficiente seguimiento desde la segunda línea de defensa en el nivel central, al no ejercer de manera específica controles de seguimiento a su desarrollo._x000a__x000a_3.- Además, falta de un aplicativo o repositorio unificado de estas actuaciones, que garantice el flujo de actividades desde el registro inicial del caso hasta la finalización del expediente o traslado de manera centralizada."/>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lización_x000a__x000a__x000a__x000a_"/>
    <s v="Memorando y correo de socialialización"/>
    <n v="2"/>
    <d v="2024-08-05T00:00:00"/>
    <d v="2025-03-30T00:00:00"/>
    <n v="33.857142857142854"/>
    <n v="2"/>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1"/>
    <x v="0"/>
  </r>
  <r>
    <x v="4"/>
    <x v="2"/>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2"/>
    <s v="DGF_x000a_NC – Subproceso de Fiscalización y Liquidación_x000a_Dirección de Gestión de Fiscalización_x000a_Subdirección de Fiscalización  Tributaria "/>
    <n v="0.5"/>
    <x v="1"/>
  </r>
  <r>
    <x v="4"/>
    <x v="2"/>
    <m/>
    <m/>
    <m/>
    <m/>
    <s v="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0"/>
  </r>
  <r>
    <x v="4"/>
    <x v="2"/>
    <m/>
    <m/>
    <m/>
    <m/>
    <s v="4. Emitir directriz a los subdirectores de fiscalización  para que en las visitas de Autoevaluación que realicen se revise y haga seguimiento entre otros temas, al uso del Formato 1561. "/>
    <s v="4.1. Correo con Directriz "/>
    <s v="Correo"/>
    <n v="1"/>
    <d v="2024-09-01T00:00:00"/>
    <d v="2024-10-30T00:00:00"/>
    <n v="8.4285714285714288"/>
    <n v="1"/>
    <s v="DGF_x000a_NC – Subproceso de Fiscalización y Liquidación_x000a_Dirección de Gestión de Fiscalización_x000a_Subdirecciónes de Fiscalización  Aduanera, Tributaria, Cambiaria, internacional y de Apoyo "/>
    <n v="1"/>
    <x v="0"/>
  </r>
  <r>
    <x v="4"/>
    <x v="2"/>
    <s v="Auditoría a los Procedimientos de Fiscalización _x000a__x000a_H1_x000a__x000a_APF 2025-004"/>
    <s v="APF 2025-004"/>
    <s v="Hallazgo 1. Desarticulación del ciclo de la denuncia TAC _x000a__x000a_En el desarrollo de la auditoria se evidenciaron diferentes canales de ingreso de las denuncias de fiscalización TAC, los cuales se encuentran desarticulados al interior de la entidad y no están definidos en el procedimiento, ni disponibles en la página web, como son la aplicación WhatsApp y la línea anticontrabando 159 administrada por la Dirección de Gestión de Policía Fiscal y Aduanera - POLFA. Observando:_x000a__x000a_a)_x0009_En la línea anticontrabando 159 se recibieron en el periodo objeto de auditoria 3.580 llamadas, de las cuales 104 corresponden a denuncias de fiscalización en el tema aduanero, que fueron recibidas por la Dirección de Gestión POLFA y tramitadas a través de las divisiones de control operativo de las Direcciones Seccionales, sin embargo, no fueron reportadas al área de fiscalización o a los despachos de los directores seccionales._x000a__x000a_b)_x0009_En el canal de WhatsApp se recibieron 10.948 denuncias, dentro del periodo de marzo a octubre de 2024, impactando la capacidad operativa de la Entidad, generando retrasos por el cumulo en la atención y resolución de casos y la falta de priorización de las denuncias._x000a__x000a_c)_x0009_Teniendo en cuenta que la actividad 1 del procedimiento “Peticiones, quejas, sugerencias, reclamos, felicitaciones y denuncias” PR-CAC-0043 señala que se debe “recibir la solicitud de acuerdo a los requisitos establecidos en el numeral 7.1” por parte de la Subdirección de Servicio al Ciudadano en Asuntos Tributarios, y por otra parte, los procedimientos “Gestión Denuncias de Fiscalización” PR-COA-0375 V2 y PR-COT-0375 V2, en la actividad 5 establecen que la Coordinación de Denuncias de Fiscalización debe “verificar requisitos denuncias de fiscalización”; se observa desarticulación respecto a la verificación del cumplimiento de requisitos de las denuncias de fiscalización TAC entre estas dependencias._x000a__x000a_Según información suministrada por la Coordinación de Denuncias de Fiscalización, que contiene la relación de denuncias TAC, radicadas en el Sistema de Información de Denuncias de Fiscalización - SIDF, se identificaron 1.253 denuncias que no cumplen requisitos, de un total de 17.884 denuncias radicadas durante el periodo comprendido entre el 1 de enero de 2024 al 31 de enero de 2025. _x000a__x000a_d)_x0009_Falta de articulación y completitud de los insumos recibidos y generados en la gestión de denuncias por parte de la Subdirección de Apoyo en la Lucha contra el Delito Fiscal y Aduanero y la Subdirección de Servicio al Ciudadano en Asuntos Tributarios; dado que no hay interoperatividad entre los sistemas de Dynamics 365 y el SIDF, no se cuenta con un consecutivo compartido que contribuya en la trazabilidad y no hay retroalimentación de la información entre las dependencias._x000a__x000a_Criterio:_x000a_Artículo 209, Constitución Política; principios de eficacia, economía, celeridad, publicidad y transparencia; Artículo 3, Ley 489 de 1998 principios de eficacia, coordinación y responsabilidad; Artículo 3, Ley 1437 de 2011, principios de economía, responsabilidad y eficacia._x000a__x000a_Criterio MIPG V6:_x000a_Política de “Simplificación, racionalización y estandarización de trámites”. De la Dimensión 3. “Gestión con valores para resultados”, 4. “Evaluación de Resultados”, 5. “Información y comunicación” y 7. “Control Interno” en sus componentes “Evaluación del riesgo”, “Actividades de control”, “Actividades de monitoreo” e “Información y comunicación”."/>
    <s v="Deficiencia en la planeación, coordinación y control de implementación de nuevos canales, así como su integración con los lineamientos y procedimientos establecidos y la falta de análisis para medir el impacto de capacidad de la entidad."/>
    <s v="Revisar el procedimiento de Gestión de Denuncias de Fiscalización, las entradas respecto de los canales autorizados y hacer los ajustes que sean necesarios"/>
    <s v="Revisar el procedimiento de Gestión de Denuncias de Fiscalización."/>
    <s v="Procedimiento ajustado"/>
    <n v="1"/>
    <d v="2025-09-01T00:00:00"/>
    <d v="2026-07-30T00:00:00"/>
    <n v="47.428571428571431"/>
    <n v="0"/>
    <s v="DGF_x000a_Dirección de Gestión de Fiscalización _x000a_Subdirección de Apoyo en la Lucha Contra el Delito Aduanero y Fiscal_x000a_Coordinación de Denuncias de Fiscalización"/>
    <n v="0"/>
    <x v="1"/>
  </r>
  <r>
    <x v="4"/>
    <x v="2"/>
    <m/>
    <m/>
    <m/>
    <m/>
    <m/>
    <s v="Actualizar el procedimiento de Gestión de Denuncias de Fiscalización"/>
    <s v="Procedimiento publicado"/>
    <n v="1"/>
    <d v="2025-09-01T00:00:00"/>
    <d v="2026-08-30T00:00:00"/>
    <n v="51.857142857142854"/>
    <n v="0"/>
    <s v="DGF_x000a_Dirección de Gestión de Fiscalización _x000a_Subdirección de Apoyo en la Lucha Contra el Delito Aduanero y Fiscal_x000a_Coordinación de Denuncias de Fiscalización"/>
    <n v="0"/>
    <x v="1"/>
  </r>
  <r>
    <x v="4"/>
    <x v="2"/>
    <m/>
    <m/>
    <m/>
    <m/>
    <s v="Convocar reuniones con POLFA para analizar la viabilidad de la atención y tratamiento de la información recibida a través de este canal (línea 159 anticontrabando) con el procedimiento de Gestión de Denuncias de Fiscalización y garantizar su trazabilidad. _x000a__x000a_ "/>
    <s v="Realizar reuniones con  POLFA para analizar la viabilidad de la atención y tratamiento de la información recibida a través de este canal (línea 159 anticontrabando)."/>
    <s v="Lista de asistencia"/>
    <n v="2"/>
    <d v="2025-08-01T00:00:00"/>
    <d v="2025-10-30T00:00:00"/>
    <n v="12.857142857142858"/>
    <n v="0"/>
    <s v="DGF_x000a_Dirección de Gestión de Fiscalización _x000a_Subdirección de Apoyo en la Lucha Contra el Delito Aduanero y Fiscal_x000a_Coordinación de Denuncias de Fiscalización_x000a__x000a_Dirección de Gestión de Policía Fiscal y Aduanera - POLFA_x000a_Centro Integrado Policial Permanente Anticontrabando -  CIPPA"/>
    <n v="0"/>
    <x v="1"/>
  </r>
  <r>
    <x v="4"/>
    <x v="2"/>
    <m/>
    <m/>
    <m/>
    <m/>
    <m/>
    <s v="Elaborar informe con los compromisos de las reuniones realizadas y las acciones a implementar."/>
    <s v="Documento con compromisos y acciones a implementar"/>
    <n v="1"/>
    <d v="2025-08-01T00:00:00"/>
    <d v="2025-11-30T00:00:00"/>
    <n v="17.285714285714285"/>
    <n v="0"/>
    <s v="DGF_x000a_Dirección de Gestión de Fiscalización _x000a_Subdirección de Apoyo en la Lucha Contra el Delito Aduanero y Fiscal_x000a_Coordinación de Denuncias de Fiscalización_x000a__x000a_Dirección de Gestión de Policía Fiscal y Aduanera - POLFA_x000a_Centro Integrado Policial Permanente Anticontrabando -  CIPPA"/>
    <n v="0"/>
    <x v="1"/>
  </r>
  <r>
    <x v="4"/>
    <x v="2"/>
    <m/>
    <m/>
    <m/>
    <m/>
    <s v="Convocar mesas de trabajo con la Coordinación de Administración del Sistema de PQSRD - Peticiones, Quejas, Sugerencias, Reclamos y Denuncias con el propósito de analizar la viabilidad de indicar de manera separada en la página web de la Entidad, los requisitos mínimos para las Denuncias de Fiscalización."/>
    <s v="Realizar mesa de trabajo con la Coordinación de Administración del Sistema de PQSRD - Peticiones, Quejas, Sugerencias, Reclamos y Denuncias"/>
    <s v="Acta de reunión"/>
    <n v="1"/>
    <d v="2025-09-01T00:00:00"/>
    <d v="2025-11-30T00:00:00"/>
    <n v="12.857142857142858"/>
    <n v="0"/>
    <s v="DGF_x000a_Dirección de Gestión de Fiscalización _x000a_Subdirección de Apoyo en la Lucha Contra el Delito Aduanero y Fiscal_x000a_Coordinación de Denuncias de Fiscalización"/>
    <n v="0"/>
    <x v="1"/>
  </r>
  <r>
    <x v="4"/>
    <x v="2"/>
    <m/>
    <m/>
    <m/>
    <m/>
    <m/>
    <s v="Elaborar informe con los compromisos de la reunión realizada y las acciones a implementar."/>
    <s v="Documento con compromisos y acciones a implementar"/>
    <n v="1"/>
    <d v="2025-09-01T00:00:00"/>
    <d v="2025-11-30T00:00:00"/>
    <n v="12.857142857142858"/>
    <n v="0"/>
    <s v="DGF_x000a_Dirección de Gestión de Fiscalización _x000a_Subdirección de Apoyo en la Lucha Contra el Delito Aduanero y Fiscal_x000a_Coordinación de Denuncias de Fiscalización"/>
    <n v="0"/>
    <x v="1"/>
  </r>
  <r>
    <x v="4"/>
    <x v="2"/>
    <m/>
    <m/>
    <m/>
    <m/>
    <s v="Convocar mesas técnicas para revisar la viabilidad de la interoperabilidad entre PQRS y SIDF."/>
    <s v="Realizar mesa de trabajo con la Coordinación de Administración del Sistema de PQSRD - Peticiones, Quejas, Sugerencias, la DGIT y la Coordinación de Denuncias de Fiscalización."/>
    <s v="Acta de reunión"/>
    <n v="1"/>
    <d v="2025-09-01T00:00:00"/>
    <d v="2025-11-30T00:00:00"/>
    <n v="12.857142857142858"/>
    <n v="0"/>
    <s v="DGF_x000a_Dirección de Gestión de Fiscalización _x000a_Subdirección de Apoyo en la Lucha Contra el Delito Aduanero y Fiscal_x000a_Coordinación de Denuncias de Fiscalización"/>
    <n v="0"/>
    <x v="1"/>
  </r>
  <r>
    <x v="4"/>
    <x v="2"/>
    <m/>
    <m/>
    <m/>
    <m/>
    <m/>
    <s v="Elaborar informe con los compromisos de la reunión realizada y las acciones a implementar."/>
    <s v="Documento con compromisos y acciones a implementar"/>
    <n v="1"/>
    <d v="2025-09-01T00:00:00"/>
    <d v="2025-11-30T00:00:00"/>
    <n v="12.857142857142858"/>
    <n v="0"/>
    <s v="DGF_x000a_Dirección de Gestión de Fiscalización _x000a_Subdirección de Apoyo en la Lucha Contra el Delito Aduanero y Fiscal_x000a_Coordinación de Denuncias de Fiscalización_x000a__x000a_Dirección de Gestión de Impuestos_x000a_Subdirección de Servicio al Ciudadano en Asuntos Tributarios_x000a_Coordinación de Administración del Sistema de Peticiones, Quejas, Sugerencias, Reclamos y Denuncias -  PQSRD"/>
    <n v="0"/>
    <x v="1"/>
  </r>
  <r>
    <x v="4"/>
    <x v="2"/>
    <s v="Auditoría a los Procedimientos de Fiscalización _x000a__x000a_H2_x000a__x000a_APF 2025-004"/>
    <s v="APF 2025-004"/>
    <s v="Hallazgo 2. Inoportunidad en la gestión de las denuncias TAC_x000a__x000a_a)_x0009_Verificadas las denuncias TAC reportadas por la Subdirección de Servicio al Ciudadano en Asuntos Tributarios, que fueron recibidas por medio del sistema Dymanics 365-PQSRD se establece que en 19 casos se supera el tiempo de radicado de tres días hábiles, establecido en el PR-COA-0375 “Gestión Denuncias de Fiscalización” V2 y PR-COT-0375 “Gestión Denuncias de Fiscalización” V2. (Ver anexo 1: Oportunidad en Dynamics)_x000a__x000a_b)_x0009_Para los meses de junio, julio, agosto y septiembre de 2024 no se evidenció la realización de las Reuniones de Nivel Directivo - RND, siendo esta la instancia de análisis de las denuncias y toma de decisiones sobre el curso de las mismas, incumpliendo con la periodicidad mensual, establecida en los procedimientos PR-COA-0375 “Gestión Denuncias de Fiscalización” V2 y PR-COT-0375 “Gestión Denuncias de Fiscalización” V2._x000a__x000a_c)_x0009_En cuanto a la presentación de las denuncias a la Reunión de Nivel Directivo RND se evidenció que sobre una muestra de 592 denuncias presentadas en la vigencia 2024 y enero de 2025, que corresponden a denuncias radicadas entre los años 2021 a 2024, se observó que tardan entre 89 a 716 días hábiles en ser atendidas por la Coordinación de Denuncias de Fiscalización y en algunos casos transcurren aproximadamente 3 años para que se realice el análisis y se decida trasladar a las direcciones seccionales o archivar. (Ver Anexo 2: Denuncias analizadas en Reuniones de Nivel Directivo (RND) realizadas en el año 2024 y enero de 2025)._x000a__x000a_d)_x0009_Verificada la ejecución de las decisiones tomadas en la Reunión del Nivel Directivo RND se evidenció que en una muestra de 69 denuncias, para 7 casos la Coordinación de Denuncias de Fiscalización no gestionó el traslado dentro del término de cinco días hábiles siguientes a la realización de la RND para la ejecución de las acciones correspondientes a la decisión tomada, incumpliendo con lo establecido en la actividad 21 de los procedimientos PR-COA-0375 “Gestión Denuncias de Fiscalización” V2 y PR-COT-0375 “Gestión Denuncias de Fiscalización” V2 (Ver Anexo 3: Inoportunidad en traslado de denuncias con decisión en RND)._x000a__x000a_e)_x0009_Verificado el trámite de traslado de las denuncias TAC por parte del Nivel central a las Direcciones Seccionales de Impuestos Bogotá, de Aduanas Bogotá, de Impuestos Cali y de Impuestos y Aduanas Armenia, se evidenció:_x000a__x000a_En DSI Bogotá, de una muestra de 45 denuncias, 25 presentan falta de oportunidad en su traslado por el Nivel central tardando de dos a tres años aproximadamente en su remisión. (Ver Anexo 4: Inoportunidad traslado denuncias a DSI Bogotá)._x000a__x000a_En DSA Bogotá: De una muestra de 21 denuncias, se encuentran 20 casos que presentan falta de oportunidad en su traslado por el Nivel central tardando entre 11 meses y 4 años en su remisión. (Ver Anexo 5: Inoportunidad traslado denuncias DSA Bogotá)._x000a__x000a_Adicionalmente, se identificaron 211 denuncias de acción inmediata trasladas el 22 de mayo de 2025 a la DSA Bogotá, que corresponden a radicados:  6 del año 2022; 58 del año 2023; 113 del 2024 y del año 2025, 4 denuncias del mes de enero y 30 denuncias restantes corresponden a radicados de los meses de febrero a abril; lo que denota falta de oportunidad en su remisión. (Ver Anexo 6: Inoportunidad traslado Denuncias de Acción Inmediata a DSA Bogotá)._x000a__x000a_Se precisa que, sobre las denuncias por acción inmediata la Dirección Seccional debe adelantar un informe o acta de hechos de acción de control dentro de los 10 días hábiles siguientes; con la falta de oportunidad se pierde la principal característica de la inmediatez de la acción, debido a que en su gran mayoría son de contrabando abierto._x000a__x000a_En la DSI Cali de una muestra de 10 denuncias, se encuentra 9 casos que presentan falta de oportunidad en su traslado por el Nivel central tardando de 2 a 3 años. (Ver Anexo 7: Inoportunidad traslado denuncias DSI Cali). _x000a__x000a_En la DSIA Armenia de una muestra de 10 denuncias se encuentran 3 casos que presentan falta de oportunidad en su traslado por el Nivel central tardando de 1 a 2 años. (Ver Anexo 8: Inoportunidad traslado denuncias DS Armenia)._x000a__x000a_f)_x0009_En la revisión de la gestión realizada en las investigaciones aperturadas con ocasión de denuncias TAC, recibidas en la entidad, una vez se trasladan a las direcciones seccionales auditadas por la Coordinación de Denuncias de Fiscalización, se evidenció inactividad superior a los 11 meses, en 2 casos de la DSI Cali,que se pueden evidenciar en la tabla 2 Inactividad procesal (pág 8), del informe de auditoria publicado en el vínculo:  https://www.dian.gov.co/dian/rendicioncuentas/Paginas/InformescontrolInterno.aspx_x000a__x000a_g)_x0009_Se evidencia inoportunidad en la gestión de las denuncias a cargo de la Coordinación de Denuncias de Fiscalización, en las que trascurren varios meses sin gestión, así: Denuncia 2023-xxx-173-xxx40 radicada el 8/08/2023 y con RND del 21/02/2025; denuncia 2024-xxx-416-xxx06 radicada el 12/06/2024 sin gestión; denuncia 2024-xxx-416-xxx00 radicada el 16/04/2024, asignada el 11/11/2024 sin gestión y denuncia 2024-xxx-535-xxx53 radicada el 4/06/2024, asignada el 5 de junio de 2024 sin gestión_x000a__x000a_Criterio:_x000a_Art. 209 de la Constitución Política de Colombia, principios de eficacia, eficiencia, celeridad y responsabilidad; Art. 3º de la Ley 489 de 1998; Art. 684 del Estatuto Tributario, Procedimientos PR-PEC-0339 V3; PR-COA-0375 V2 y PR-COT-0375 V2._x000a__x000a_Criterio MIPG V6:_x000a_Dimensiones 3 “evaluación de resultados”, 5 “Información y Comunicación” y 7 “Control Interno” en los Componentes 3 “Actividades de Control” y 5 “Actividades de Monitoreo”._x000a_"/>
    <s v="Deficiencias en el seguimiento y monitoreo, falta de eficiencia y efectividad en la resolución de las denuncias, al seguimiento, monitoreo y análisis de la información de las herramientas de control ofimático con que cuentan las direcciones seccionales, falta de reportes con alertas en el sistema de información SIDF e insumos incompletos, inoportunos, con deficiencias y/o con vencimientos cercanos."/>
    <s v="Realizar seguimiento a la evacuación de las Denuncias de Fiscalización"/>
    <s v="Realizar seguimiento bimestral a las Denuncias de Fiscalización evacuadas en la Coordinación de Denuncias de Fiscalización."/>
    <s v="Informe bimestral de seguimiento"/>
    <n v="6"/>
    <d v="2025-09-01T00:00:00"/>
    <d v="2026-08-30T00:00:00"/>
    <n v="51.857142857142854"/>
    <n v="0"/>
    <s v="DGF_x000a_Dirección de Gestión de Fiscalización _x000a_Subdirección de Apoyo en la Lucha Contra el Delito Aduanero y Fiscal_x000a_Coordinación de Denuncias de Fiscalización"/>
    <n v="0"/>
    <x v="1"/>
  </r>
  <r>
    <x v="4"/>
    <x v="2"/>
    <m/>
    <m/>
    <m/>
    <m/>
    <m/>
    <s v="Realizar seguimiento bimestral a las Denuncias de Fiscalización trasladadas a las Direcciones Seccionales y Dirección Operativa de Grandes Contribuyente."/>
    <s v="Informe bimestral de seguimiento"/>
    <n v="6"/>
    <d v="2025-09-01T00:00:00"/>
    <d v="2026-08-30T00:00:00"/>
    <n v="51.857142857142854"/>
    <n v="0"/>
    <s v="DGF_x000a_Dirección de Gestión de Fiscalización _x000a_Subdirección de Apoyo en la Lucha Contra el Delito Aduanero y Fiscal_x000a_Coordinación de Denuncias de Fiscalización"/>
    <n v="0"/>
    <x v="1"/>
  </r>
  <r>
    <x v="4"/>
    <x v="2"/>
    <m/>
    <m/>
    <m/>
    <m/>
    <s v="Revisar el procedimiento de Gestión de Denuncias de Fiscalización, en lo relacionado con los tiempos de radicación en el Sistema Denuncias de Fiscalización."/>
    <s v="Revisar el procedimiento de Gestión de Denuncias de Fiscalización."/>
    <s v="Procedimiento ajustado"/>
    <n v="1"/>
    <d v="2025-09-01T00:00:00"/>
    <d v="2026-07-30T00:00:00"/>
    <n v="47.428571428571431"/>
    <n v="0"/>
    <s v="DGF_x000a_Dirección de Gestión de Fiscalización _x000a_Subdirección de Apoyo en la Lucha Contra el Delito Aduanero y Fiscal_x000a_Coordinación de Denuncias de Fiscalización"/>
    <n v="0"/>
    <x v="1"/>
  </r>
  <r>
    <x v="4"/>
    <x v="2"/>
    <m/>
    <m/>
    <m/>
    <m/>
    <m/>
    <s v="Actualizar el procedimiento de Gestión de Denuncias de Fiscalización"/>
    <s v="Procedimiento publicado"/>
    <n v="1"/>
    <d v="2025-09-01T00:00:00"/>
    <d v="2026-08-30T00:00:00"/>
    <n v="51.857142857142854"/>
    <n v="0"/>
    <s v="DGF_x000a_Dirección de Gestión de Fiscalización _x000a_Subdirección de Apoyo en la Lucha Contra el Delito Aduanero y Fiscal_x000a_Coordinación de Denuncias de Fiscalización_x000a__x000a_Dirección de Gestión Estratégica y de Analítica_x000a_Subdirección de Procesos"/>
    <n v="0"/>
    <x v="1"/>
  </r>
  <r>
    <x v="4"/>
    <x v="2"/>
    <m/>
    <m/>
    <m/>
    <m/>
    <s v="Realizar mesa de trabajo con la Subdirección de Fiscalización Tributaria con el propósito de realizar acciones conjuntas frente a la inactividad de las denuncias luego de aperturadas._x000a_"/>
    <s v="Realizar mesa de trabajo con la Subdirección de Fiscalización Tributaria"/>
    <s v="Acta de reunión"/>
    <n v="1"/>
    <d v="2025-09-01T00:00:00"/>
    <d v="2025-11-30T00:00:00"/>
    <n v="12.857142857142858"/>
    <n v="0"/>
    <s v="DGF_x000a_Dirección de Gestión de Fiscalización _x000a_Subdirección de Apoyo en la Lucha Contra el Delito Aduanero y Fiscal_x000a_Coordinación de Denuncias de Fiscalización_x000a_Subdirección de Fiscalización Tributaria"/>
    <n v="0"/>
    <x v="1"/>
  </r>
  <r>
    <x v="4"/>
    <x v="2"/>
    <m/>
    <m/>
    <m/>
    <m/>
    <m/>
    <s v="Elaborar informe con los compromisos de la reunión realizada y las acciones a implementar."/>
    <s v="Documento con compromisos y acciones a implementar"/>
    <n v="1"/>
    <d v="2025-09-01T00:00:00"/>
    <d v="2025-11-30T00:00:00"/>
    <n v="12.857142857142858"/>
    <n v="0"/>
    <s v="DGF_x000a_Dirección de Gestión de Fiscalización _x000a_Subdirección de Apoyo en la Lucha Contra el Delito Aduanero y Fiscal_x000a_Coordinación de Denuncias de Fiscalización"/>
    <n v="0"/>
    <x v="1"/>
  </r>
  <r>
    <x v="4"/>
    <x v="2"/>
    <m/>
    <m/>
    <m/>
    <m/>
    <s v="Realizar seguimiento al envío del formato 2440 a las Subdirecciones de Fiscalización por parte de la Coordinación de Denuncias de Fiscalización, en el cual se relacionan las denuncias decidas en RND para traslado."/>
    <s v="Realizar seguimiento al envío del Formato 2440  a las Subdirecciones de Fiscalización."/>
    <s v="Correo mediante el cual se remite el formato 2440 &quot;Control y seguimiento de las denuncias trasladadas a la Direcciones Seccionales&quot; a las Subdirecciones de Fiscalización."/>
    <n v="12"/>
    <d v="2025-09-01T00:00:00"/>
    <d v="2026-08-30T00:00:00"/>
    <n v="51.857142857142854"/>
    <n v="0"/>
    <s v="DGF_x000a_Dirección de Gestión de Fiscalización _x000a_Subdirección de Apoyo en la Lucha Contra el Delito Aduanero y Fiscal_x000a_Coordinación de Denuncias de Fiscalización"/>
    <n v="0"/>
    <x v="1"/>
  </r>
  <r>
    <x v="4"/>
    <x v="2"/>
    <m/>
    <m/>
    <m/>
    <m/>
    <s v="Crear Historia de usuario para  implementar la opción de consulta y reportes estadísticos asociados al Rol de Jefe de División de Fiscalización o Subdirección Operativa de Fiscalización."/>
    <s v="Crear Historia de usuario._x000a_Radicar la Historia de Usuario ante la DGIT"/>
    <s v="Historia de usuario"/>
    <n v="1"/>
    <d v="2025-11-01T00:00:00"/>
    <d v="2026-06-01T00:00:00"/>
    <n v="30.285714285714285"/>
    <n v="0"/>
    <s v="DGF_x000a_Dirección de Gestión de Fiscalización _x000a_Subdirección de Apoyo en la Lucha Contra el Delito Aduanero y Fiscal_x000a_Coordinación de Denuncias de Fiscalización"/>
    <n v="0"/>
    <x v="1"/>
  </r>
  <r>
    <x v="4"/>
    <x v="2"/>
    <m/>
    <m/>
    <m/>
    <m/>
    <s v="Poner en producción la solución tecnológica para las denuncias de Fiscalización."/>
    <s v="Poner en producción la solución tecnológica."/>
    <s v="Un formato de Aceptación de Pruebas funcionales y salida a producción - FT-IIT-1851._x000a__x000a_Un Acta de comité de gestión de Cambios de Tecnología del correspondiente software instalado y en producción"/>
    <n v="2"/>
    <d v="2026-07-01T00:00:00"/>
    <d v="2027-06-30T00:00:00"/>
    <n v="52"/>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m/>
    <m/>
    <m/>
    <m/>
    <s v="Desarrollar un algoritmo con el apoyo de la Subdirección de Analítica, que permita la  reducción de tiempos en la clasificación de las denuncias de fiscalización."/>
    <s v="Desarrollar algoritmo"/>
    <s v="Algoritmo"/>
    <n v="1"/>
    <d v="2025-09-01T00:00:00"/>
    <d v="2026-08-30T00:00:00"/>
    <n v="51.857142857142854"/>
    <n v="0"/>
    <s v="DGF_x000a_Dirección de Gestión de Fiscalización _x000a_Subdirección de Apoyo en la Lucha Contra el Delito Aduanero y Fiscal_x000a_Coordinación de Denuncias de Fiscalización_x000a__x000a_Dirección de Gestión Estratégica y de Analítica_x000a_Subdirección de Información y Analítica"/>
    <n v="0"/>
    <x v="1"/>
  </r>
  <r>
    <x v="4"/>
    <x v="2"/>
    <s v="Auditoría a los Procedimientos de Fiscalización _x000a__x000a_H3_x000a__x000a_APF 2025-004"/>
    <s v="APF 2025-004"/>
    <s v="Hallazgo 3. Deficiencia en el control para la trazabilidad de las denuncias TAC en los lugares auditados_x000a__x000a_Evaluada la integridad y confiabilidad de la información de denuncias reportada por las dependencias auditadas se presentan deficiencias en el control para la trazabilidad de estas, así:_x000a__x000a_a)_x0009_En cinco casos se estableció diferencia entre la fecha registrada en el sistema SIDF, respecto de la fecha de los formatos 2104 “Reunión del Nivel Directivo – RND”, las cuales son: Denuncia 2024-xxx-173-xxx68 en el SIDF, aparece &quot;Revisada RND el 10/03/2025&quot;; 2023-xxx-173-xxx40 en el SIDF aparece &quot;Revisada RND 21/02/2025”; 2024-xxx-173-xxx86 &quot;Revisada RND 17/02/2025”;  2024-xxx-524-xxx19 &quot;Revisada RND 3/03/2025” y la 2024-xxx-416-xxx22 en el SIDF aparece &quot;Revisada RND 26/02/2025”, las cuales figuran en la RND número 7 con fecha inicial 18/10/2024 y fecha final 10/11/2024._x000a__x000a_b)_x0009_Se identificaron cuatro casos en la Dirección Seccional de Impuestos de Bogotá y uno en la Dirección Seccional de Aduanas de Bogotá en los cuales la Coordinación de Denuncias de Fiscalización reporta una fecha de traslado a la dirección seccional, que no coincide con la fecha real del reporte a los lugares administrativos, evidenciando que estas fueron trasladas durante el ejercicio auditor. Para los siguientes casos: denuncia 2022-xxx-418-xxx77 trasladada a DSIB por NC el 02/05/2025, denuncia 2022-xxx-418-xxx73 trasladada a DSIB por NC el 07/05/2025, denuncia 2022-xxx-418-xxx75 trasladada a DSIB por NC el 07/05/2025, denuncia 2022-xxx-418-xxx34 trasladada a DSIB por NC el 6/05/2025, denuncia 2021-xxx-348-x12 trasladada a la DSAB por NC el 15/05/2025._x000a__x000a_c)_x0009_Verificadas las denuncias trasladadas a la DSI Cali, se identificaron 5 casos que no aparecen en la información de denuncias suministrada por la Coordinación de Denuncias de Fiscalización, adicionalmente no se cuenta con investigaciones en informe generado por la mencionada coordinación para los NITs señalados. (Ver Anexo 9 Control denuncias DSI Cali)._x000a__x000a_d)_x0009_Verificadas las denuncias trasladadas a la DSI Bogotá, se identificaron 13 casos que no aparecen en la información de denuncias suministrada por la Subdirección de Fiscalización Tributaria. (Ver Anexo 10 denuncias DSI Bogotá_SFT)._x000a__x000a_e)_x0009_Diferencias en las fechas de traslado reportadas por la Subdirección de Fiscalización Tributaria con la información suministrada por la Coordinación de Denuncias de Fiscalización, en 63 casos para la DSI Bogotá (Ver Anexo 11 DSIB-SFT fechas) y 10 casos de la DSI Cali (Ver Anexo 12 DSIC_SFT fechas)._x000a__x000a_f)_x0009_Verificadas las denuncias trasladadas a la DSI Bogotá, se identificaron 3 casos que no aparecen en la información de denuncias suministrada por la Subdirección de Fiscalización Tributaria, que corresponden a las denuncias 2022-xxx-524-xxx80, 2022-xxx-173-xxx97 y 2022-xxx-173-xxx11._x000a__x000a_g)_x0009_En dos reportes suministrados por la Coordinación de Denuncias de Fiscalización, se identificaron diferencias en los datos del denunciado, respecto de una misma denuncia. Ver tabla 4 Denuncia con datos diferentes respecto al denunciado (pág 9), en el infome de la auditoria publicado en el vínculo:  https://www.dian.gov.co/dian/rendicioncuentas/Paginas/InformescontrolInterno.aspx_x000a__x000a_h)_x0009_No se evidenció el diligenciamiento de los campos &quot;Número del acto administrativo de apertura&quot; y fecha del mismo en los formatos FT-COT-2440 “Control y seguimiento de las Denuncias Trasladadas a las Direcciones Seccionales” por parte de la Subdirección de Fiscalización Tributaria y Fiscalización Aduanera, lo que permite realizar el control del trámite de las denuncias._x000a__x000a_i)_x0009_No se evidencia el diligenciamiento del Formato FT COT 2439 “Entrega denuncias para archivo” por parte de la Coordinación de Denuncias de Fiscalización.  _x000a__x000a_Criterio:_x000a_Art. 209 de la Constitución Política de Colombia, principios de eficacia y eficiencia; Art. 3º de la Ley 489 de 1998; procedimientos PR-PEC-0339 V3, PR-COA-0375 V2 y PR-COT-0375 V2._x000a__x000a_Criterio MIPG V6:_x000a_Dimensiones 3 “Evaluación de resultados”, 5 “Información y Comunicación” y 7 “Control Interno” en los Componentes 1 “Ambiente de control”, 3 “Actividades de Control” y 5 “Actividades de Monitoreo”."/>
    <s v="Registros manuales por no disponer de reportes en el sistema informático y la falta de control y seguimiento a la información."/>
    <s v="Implementar el tablero de control de denuncias, soportado en Power BI, para fortalecer el seguimiento de las Denuncias de Fiscalización. "/>
    <s v="Implementar el tablero de control de denuncias, soportado en Power BI."/>
    <s v="Link de acceso al tablero de control"/>
    <n v="1"/>
    <d v="2025-09-01T00:00:00"/>
    <d v="2025-12-31T00:00:00"/>
    <n v="17.285714285714285"/>
    <n v="0"/>
    <s v="DGF_x000a_Dirección de Gestión de Fiscalización_x000a_Subdirección de Apoyo en la Lucha Contra el Delito Aduanero y Fiscal_x000a_"/>
    <n v="0"/>
    <x v="1"/>
  </r>
  <r>
    <x v="4"/>
    <x v="2"/>
    <m/>
    <m/>
    <m/>
    <m/>
    <s v="Realizar mesas de trabajo internas con el objetivo de definir la viabilidad y alcance de incluir los lineamientos definidos en el hallazgo para la actualización del procedimiento de Denuncias de Fiscalización."/>
    <s v="Revisar el procedimiento de Gestión de Denuncias de Fiscalización."/>
    <s v="Procedimiento ajustado"/>
    <n v="1"/>
    <d v="2025-09-01T00:00:00"/>
    <d v="2026-07-30T00:00:00"/>
    <n v="47.428571428571431"/>
    <n v="0"/>
    <s v="DGF_x000a_Dirección de Gestión de Fiscalización _x000a_Subdirección de Apoyo en la Lucha Contra el Delito Aduanero y Fiscal_x000a_Coordinación de Denuncias de Fiscalización"/>
    <n v="0"/>
    <x v="1"/>
  </r>
  <r>
    <x v="4"/>
    <x v="2"/>
    <m/>
    <m/>
    <m/>
    <m/>
    <m/>
    <s v="Actualizar el procedimiento de Gestión de Denuncias de Fiscalización"/>
    <s v="Procedimiento publicado"/>
    <n v="1"/>
    <d v="2025-09-01T00:00:00"/>
    <d v="2026-08-30T00:00:00"/>
    <n v="51.857142857142854"/>
    <n v="0"/>
    <s v="DGF_x000a_Dirección de Gestión de Fiscalización _x000a_Subdirección de Apoyo en la Lucha Contra el Delito Aduanero y Fiscal_x000a_Coordinación de Denuncias de Fiscalización_x000a__x000a_Dirección de Gestión Estratégica y de Analítica_x000a_Subdirección de Procesos"/>
    <n v="0"/>
    <x v="1"/>
  </r>
  <r>
    <x v="4"/>
    <x v="2"/>
    <m/>
    <m/>
    <m/>
    <m/>
    <s v="Realizar reuniones periódicas con las Direcciones Seccionales para Capacitación (SIDF - Procedimiento) teniendo en cuenta la movilidad de la planta de personal en la entidad."/>
    <s v="Realizar reuniones de Capacitación (SIDF - Procedimiento)  con las Direcciones Seccionales."/>
    <s v="Acta de Reunión"/>
    <n v="6"/>
    <d v="2025-09-01T00:00:00"/>
    <d v="2026-08-30T00:00:00"/>
    <n v="51.857142857142854"/>
    <n v="0"/>
    <s v="DGF_x000a_Dirección de Gestión de Fiscalización _x000a_Subdirección de Apoyo en la Lucha Contra el Delito Aduanero y Fiscal_x000a_Coordinación de Denuncias de Fiscalización"/>
    <n v="0"/>
    <x v="1"/>
  </r>
  <r>
    <x v="4"/>
    <x v="2"/>
    <m/>
    <m/>
    <m/>
    <m/>
    <s v="Realizar seguimiento al envío del Formato 2440  a las Subdirecciones de Fiscalización y su consistencia con la información registrada en el Sistema de Denuncias."/>
    <s v="Realizar seguimiento bimestral al envío formato 2440 y consistencia de la información registrada con el Sistema de Denuncias."/>
    <s v="Informe de seguimiento"/>
    <n v="3"/>
    <d v="2025-09-01T00:00:00"/>
    <d v="2026-03-02T00:00:00"/>
    <n v="26"/>
    <n v="0"/>
    <s v="DGF_x000a_Dirección de Gestión de Fiscalización _x000a_Subdirección de Apoyo en la Lucha Contra el Delito Aduanero y Fiscal_x000a_Coordinación de Denuncias de Fiscalización"/>
    <n v="0"/>
    <x v="1"/>
  </r>
  <r>
    <x v="4"/>
    <x v="2"/>
    <m/>
    <m/>
    <m/>
    <m/>
    <s v="Construir una historia de usuario para actualizar el campo NIT en el SIDF, en el listado de radicaciones"/>
    <s v="Construir una historia de usuario para actualizar el campo NIT en el SIDF."/>
    <s v="Historia de usuario"/>
    <n v="1"/>
    <d v="2025-09-01T00:00:00"/>
    <d v="2026-08-30T00:00:00"/>
    <n v="51.857142857142854"/>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m/>
    <m/>
    <m/>
    <m/>
    <s v="Realizar seguimiento al diligenciamiento de los formato 2440 que son remitidos desde las Subdirecciones de Fiscalización a la Coordinación de Denuncias de Fiscalización."/>
    <s v="Realizar seguimiento trimestral al diligenciamiento de los  formato 2440 que son remitidos desde las Subdirecciones de Fiscalización tengan diligenciado los campos de acto administrativo y la fecha."/>
    <s v="Informe de seguimiento"/>
    <n v="4"/>
    <d v="2025-09-01T00:00:00"/>
    <d v="2026-08-30T00:00:00"/>
    <n v="51.857142857142854"/>
    <n v="0"/>
    <s v="DGF_x000a_Dirección de Gestión de Fiscalización_x000a_Subdirección de Apoyo en la Lucha Contra el Delito Aduanero y Fiscal_x000a_"/>
    <n v="0"/>
    <x v="1"/>
  </r>
  <r>
    <x v="4"/>
    <x v="2"/>
    <m/>
    <m/>
    <m/>
    <m/>
    <s v="Socializar el diligenciamiento del Formato FT-COT-2439 “Entrega denuncias para archivo” por parte de la Coordinación de Denuncias de Fiscalización, con los servidores de la CDF."/>
    <s v="Socializar el diligenciamiento del Formato FT COT 2439 “Entrega denuncias para archivo”."/>
    <s v="Acta de Reunión"/>
    <n v="1"/>
    <d v="2025-09-01T00:00:00"/>
    <d v="2025-12-31T00:00:00"/>
    <n v="17.285714285714285"/>
    <n v="0"/>
    <s v="DGF_x000a_Dirección de Gestión de Fiscalización _x000a_Subdirección de Apoyo en la Lucha Contra el Delito Aduanero y Fiscal_x000a_Coordinación de Denuncias de Fiscalización"/>
    <n v="0"/>
    <x v="1"/>
  </r>
  <r>
    <x v="4"/>
    <x v="2"/>
    <m/>
    <m/>
    <m/>
    <m/>
    <s v="Realizar monitoreo del diligenciamiento del FT-COT-2439 “Entrega denuncias para archivo” por parte de los servidores de la Coordinación de denuncias."/>
    <s v="Realizar monitoreo del diligenciamiento del FT-COT-2439 “Entrega denuncias para archivo."/>
    <s v="Informe del monitoreo"/>
    <n v="4"/>
    <d v="2025-10-01T00:00:00"/>
    <d v="2026-09-30T00:00:00"/>
    <n v="52"/>
    <n v="0"/>
    <s v="DGF_x000a_Dirección de Gestión de Fiscalización _x000a_Subdirección de Apoyo en la Lucha Contra el Delito Aduanero y Fiscal_x000a_Coordinación de Denuncias de Fiscalización"/>
    <n v="0"/>
    <x v="1"/>
  </r>
  <r>
    <x v="4"/>
    <x v="2"/>
    <s v="Auditoría a los Procedimientos de Fiscalización _x000a__x000a_H4_x000a__x000a_APF 2025-004"/>
    <s v="APF 2025-004"/>
    <s v="Hallazgo 4. Deficiencias en el seguimiento al marchitamiento de las denuncias TAC en el sistema DENFIS_x000a__x000a_Verificadas las acciones implementadas por la Coordinación de Denuncias de Fiscalización se estableció que estas no han sido efectivas para el marchitamiento de las denuncias radicadas en el sistema DENFIS, en cumplimiento de lo establecido en el Memorando 206 de 19 de octubre de 2021 expedido por la Dirección de Gestión de Fiscalización del cual se desprende que el mismo dejó de funcionar a partir de la fecha , y que se han trasladado a las Direcciones Seccionales para lo de su competencia, dado que se reportan 3.577 denuncias que no están en estado terminado en dicho aplicativo, según la información suministrada por la mencionada coordinación de acuerdo con la solicitud de información 11._x000a__x000a_Criterio:_x000a_Art. 209 de la Constitución Política de Colombia, principios de eficacia, eficiencia, celeridad y responsabilidad; Art. 3º de la Ley 489 de 1998; procedimientos PR-PEC-0339 V3, PR-COA-0375 V2 y PR-COT-0375 V2_x000a__x000a_Criterio MIPG V6:_x000a_Dimensiones 3 “Evaluación de resultados”, 5 “Información y Comunicación” y 7 “Control Interno” en los Componentes 3 “Actividades de Control” y 5 “Actividades de Monitoreo”."/>
    <s v="Deficiencias en el seguimiento, monitoreo y análisis de la información de las herramientas de control ofimático"/>
    <s v="Proferir lineamiento a las Direcciones Seccionales y Dirección Operativa de Grandes Contribuyentes para que agilicen la gestión de las denuncias pendientes por llevar al estado terminado en el aplicativo DENFIS, realizando seguimiento de su cumplimiento"/>
    <s v="Elaborar memorando impartiendo instrucciones sobre la gestión de las denuncias pendientes por llevar al estado terminado en el aplicativo DENFIS"/>
    <s v="Memorando"/>
    <n v="1"/>
    <d v="2025-09-01T00:00:00"/>
    <d v="2025-10-31T00:00:00"/>
    <n v="8.5714285714285712"/>
    <n v="0"/>
    <s v="DGF_x000a_Dirección de Gestión de Fiscalización _x000a_Subdirección de Apoyo en la Lucha Contra el Delito Aduanero y Fiscal_x000a_Coordinación de Denuncias de Fiscalización"/>
    <n v="0"/>
    <x v="1"/>
  </r>
  <r>
    <x v="4"/>
    <x v="2"/>
    <m/>
    <m/>
    <m/>
    <m/>
    <m/>
    <s v="Realizar seguimiento mensual de las denuncias pendientes por llevar al estado terminado en el aplicativo DENFIS."/>
    <s v="Informe de seguimiento"/>
    <n v="12"/>
    <d v="2025-11-01T00:00:00"/>
    <d v="2026-10-31T00:00:00"/>
    <n v="52"/>
    <n v="0"/>
    <s v="DGF_x000a_Dirección de Gestión de Fiscalización _x000a_Subdirección de Apoyo en la Lucha Contra el Delito Aduanero y Fiscal_x000a_Coordinación de Denuncias de Fiscalización"/>
    <n v="0"/>
    <x v="1"/>
  </r>
  <r>
    <x v="4"/>
    <x v="2"/>
    <m/>
    <m/>
    <m/>
    <m/>
    <s v="Realizar mesas de trabajo con la Subdirección de Soluciones y Desarrollo de Software para solicitar el apoyo en lo relacionado con la solución de incidentes tecnológicos que presenta DENFIS en el cierre de las Denuncias de Fiscalización."/>
    <s v="Realizar mesa de trabajo con Subdirección de Soluciones y Desarrollo"/>
    <s v="Acta de reunión"/>
    <n v="1"/>
    <d v="2025-09-01T00:00:00"/>
    <d v="2025-12-31T00:00:00"/>
    <n v="17.285714285714285"/>
    <n v="0"/>
    <s v="DGF_x000a_Dirección de Gestión de Fiscalización_x000a_Subdirección de Apoyo en la Lucha Contra el Delito Aduanero y Fiscal_x000a_Coordinación de Denuncias de Fiscalización_x000a__x000a_Dirección de Gestión de Innovación y Tecnología_x000a_Subdirección de Soluciones y Desarrollo_x000a_"/>
    <n v="0"/>
    <x v="1"/>
  </r>
  <r>
    <x v="4"/>
    <x v="2"/>
    <m/>
    <m/>
    <m/>
    <m/>
    <m/>
    <s v="Ejecutar los compromisos de la reunión realizada y las acciones a implementar."/>
    <s v="Informe que relacione la ejecución de los compromisos de la reunión realizada y las acciones implementadas"/>
    <n v="1"/>
    <d v="2025-09-01T00:00:00"/>
    <d v="2026-08-30T00:00:00"/>
    <n v="51.857142857142854"/>
    <n v="0"/>
    <s v="DGF_x000a_Dirección de Gestión de Fiscalización_x000a_Subdirección de Apoyo en la Lucha Contra el Delito Aduanero y Fiscal_x000a_Coordinación de Denuncias de Fiscalización_x000a__x000a_Dirección de Gestión de Innovación y Tecnología_x000a_Subdirección de Soluciones y Desarrollo_x000a_"/>
    <n v="0"/>
    <x v="1"/>
  </r>
  <r>
    <x v="4"/>
    <x v="2"/>
    <s v="Auditoría a los Procedimientos de Fiscalización _x000a__x000a_H5_x000a__x000a_APF 2025-004"/>
    <s v="APF 2025-004"/>
    <s v="Hallazgo 5. Deficiencias de los documentos del sistema de gestión para la atención y gestión de las denuncias Tributarias, Aduaneras y Cambiarias – TAC y desactualización de los procedimientos asociados._x000a__x000a_a)_x0009_Deficiencia en los procedimientos establecidos _x000a__x000a_Analizada la estructura de los procedimientos PR-COA-0375 “Gestión Denuncias de Fiscalización” V2 y PR-COT-0375 “Gestión Denuncias de Fiscalización” V2 se presentan las siguientes deficiencias: _x000a__x000a_•_x0009_No se señalan términos o plazos para la realización de las siguientes actividades:  entrega y aceptación del auditor responsable en el Nivel central, sustanciación o análisis de la denuncia y presentación en la Reunión del Nivel Directivo – RND. _x000a_•_x0009_No se indica las actividades a realizar en los casos que se requiera reasignar las denuncias entre direcciones seccionales. _x000a_•_x0009_No se establecen lineamientos para los casos en que las direcciones seccionales requieran hacer una devolución de una denuncia. _x000a_•_x0009_En el procedimiento se indica que la denuncia se escala por el sistema y adicional se remite correo al 201YYenunciasXX@dian.gov.co; esta última actividad hace referencia a un buzón que no existe actualmente.  _x000a_•_x0009_Existen diferentes canales de ingreso de las denuncias, tales como WhatsApp y línea 159 anticontrabando, que no hacen parte de los canales oficiales definidos en el procedimiento y disponibles en la página web._x000a__x000a_b)_x0009_Desactualización de documentos del sistema de gestión y de la matriz de riesgos, dispuestos para la atención y gestión de las denuncias Tributarias, Aduaneras y Cambiarias – TAC - Nivel Central _x000a__x000a_En la revisión efectuada a los documentos procedimentales, que soportan la gestión y atención de las denuncias TAC, se observó la desactualización en los siguientes: Procedimiento “Peticiones, quejas, sugerencias, reclamos, felicitaciones y denuncias” PR-CAC-0043 V5; Cartilla CT-AC-0004 Servicio informático electrónico - SIE – Peticiones, Quejas, Reclamos, Sugerencias y Denuncias – PQSRD; PR-COA-0375 “Gestión Denuncias de Fiscalización” V2; PR-COT-0375 “Gestión Denuncias de Fiscalización” V2; Formatos 2104 “Informe de Reunión del Nivel Directivo”; FT-COT-2459 “Informe Análisis Denuncia”; FT-COT-2440 “Control y seguimiento de las denuncias trasladas a las Direcciones Seccionales”; FT-COT-2441 “Relación insumos para programas”; FT-COT-2439 “Entrega denuncias para archivo”; Formato 2440 “Control y seguimiento de las denuncias trasladas a las Dirección Seccionales” y Manual MN-COT-0043 “Manual de usuario DENFIS”._x000a__x000a_Al respecto se registran entre otras, las siguientes actualizaciones que deben surtirse respecto de los documentos procedimentales, así:_x000a__x000a_•_x0009_Procedimientos PR-COA-0375 “Gestión Denuncias de Fiscalización” V2 y PR-COT-0375 “Gestión Denuncias de Fiscalización” V2, relaciona únicamente el sistema DENFIS, el cual dejó de funcionar desde 29 de octubre de 2021; menciona la Coordinación RILO y Auditoría Denuncias de Fiscalización, la cual dejó de existir desde la reestructuración de la entidad Decreto 1742 del año 2020; falta de coherencia en la ejecución de la actividad &quot;19. Elaborar informe análisis de denuncia”, como quiera que se conforman carpetas en SharePoint y se remite la información de manera virtual y en la actividad 27. “Envío por competencia”, respecto de la cual al revisar se estableció que el envío se hace de forma electrónica y digital. _x000a_•_x0009_Se hace referencia al formato 2270 “Acta de hechos de acción de control”, el cual no se encuentra publicado en el listado maestro de documentos; y al realizar las visitas derivadas de las denuncias, se elabora acta de hechos en plantilla diseñada por la Dirección Seccional. _x000a_•_x0009_Desactualización de los formatos 2104 “Informe de Reunión del Nivel Directivo”, FT-COT-2459 “Informe Análisis Denuncia”, FT-COT-2440 “Control y seguimiento de las denuncias trasladas a las Direcciones Seccionales”, FT-COT-2441 “Relación insumos para programas”, y FT-COT-2439 “Entrega denuncias para archivo”, los cuales tienen logotipo DIAN que no está acorde con el señalado en el Manual Corporativo de Marca. Así mismo, los formatos 2459 y 2440 hacen referencia al SIE – DENFIS, el cual no está vigente._x000a_•_x0009_La matriz de riesgos del Subproceso de Fiscalización y Liquidación, versión 4 del 29/11/2021, no incluye un riesgo asociado directamente a la gestión de denuncias de fiscalización TAC._x000a_•_x0009_La cartilla CT-AC-0004 Servicio informático electrónico - SIE – Peticiones, Quejas, Reclamos, Sugerencias y Denuncias – PQSRD publicada en el año 2021, relaciona el sistema anterior de Peticiones, Quejas, Reclamos y Sugerencias “SIE PQRS” cuando en su lugar debe relacionarse el “sistema Dynamics 365 PQSRD”._x000a__x000a_Criterio:_x000a_Art. 209 de la Constitución Política, principio de eficacia; Art. 3 de la Ley 489 de 1998 principios de eficacia y responsabilidad; Art. 3 de la Ley 1437 de 2011 principios de economía, responsabilidad y eficacia._x000a__x000a_Criterio MIPG V6:_x000a_Dimensiones 3. “Gestión con valores para resultados”, 4. “Evaluación de Resultados”, 5. “Información y comunicación” y 7. “Control Interno” en sus componentes “Evaluación del riesgo”, “Actividades de control”, “Actividades de monitoreo” e “Información y comunicación”."/>
    <s v="Debido a deficiencias en la gestión para la actualización de la documentación que permita la oportuna y efectiva gestión de las denuncias de fiscalización, actualización que refleje la información reciente de manera que facilite la comprensión y uso de los procedimientos; insumos incompletos, inoportunos, con deficiencias y/o con vencimientos cercanos; definición de términos y criterios del traslado de las denuncias con vencimientos cercanos y el análisis para el envío de las denuncias a las direcciones seccionales y falta de monitoreo y actualización permanente de los formatos atendiendo a cambios normativos._x000a_Falta de implementación de controles para garantizar la integridad y completitud de los registros, exactitud de la información contenida, la evolución de los procesos y procedimientos y la falta de comunicación y coordinación entre las diferentes áreas responsables de la ejecución."/>
    <s v="Realizar mesa de trabajo interna con el objetivo de definir la viabilidad y alcance de incluir los lineamientos definidos en el hallazgo  para la actualización del procedimiento de Denuncias de Fiscalización, incluyendo la modificación de los formatos correspondientes."/>
    <s v="Revisar el procedimiento de Gestión de Denuncias de Fiscalización."/>
    <s v="Procedimiento ajustado"/>
    <n v="1"/>
    <d v="2025-09-01T00:00:00"/>
    <d v="2026-07-30T00:00:00"/>
    <n v="47.428571428571431"/>
    <n v="0"/>
    <s v="DGF_x000a_Dirección de Gestión de Fiscalización _x000a_Subdirección de Apoyo en la Lucha Contra el Delito Aduanero y Fiscal_x000a_Coordinación de Denuncias de Fiscalización"/>
    <n v="0"/>
    <x v="1"/>
  </r>
  <r>
    <x v="4"/>
    <x v="2"/>
    <m/>
    <m/>
    <m/>
    <m/>
    <m/>
    <s v="Actualizar el procedimiento de Gestión de Denuncias de Fiscalización, con los lineamientos que se definan en la mesa de trabajo."/>
    <s v="Procedimiento publicado"/>
    <n v="1"/>
    <d v="2025-09-01T00:00:00"/>
    <d v="2026-08-30T00:00:00"/>
    <n v="51.857142857142854"/>
    <n v="0"/>
    <s v="DGF_x000a_Dirección de Gestión de Fiscalización _x000a_Subdirección de Apoyo en la Lucha Contra el Delito Aduanero y Fiscal_x000a_Coordinación de Denuncias de Fiscalización_x000a__x000a_Dirección de Gestión Estratégica y de Analítica_x000a_Subdirección de Procesos"/>
    <n v="0"/>
    <x v="1"/>
  </r>
  <r>
    <x v="4"/>
    <x v="2"/>
    <m/>
    <m/>
    <m/>
    <m/>
    <m/>
    <s v="Realizar mesa de trabajo para proponer los cambios en los formatos asociados al procedimiento de Denuncias de Fiscalización que lo requieran."/>
    <s v="Acta de Reunión"/>
    <n v="1"/>
    <d v="2025-09-01T00:00:00"/>
    <d v="2026-08-30T00:00:00"/>
    <n v="51.857142857142854"/>
    <n v="0"/>
    <s v="DGF_x000a_Dirección de Gestión de Fiscalización _x000a_Subdirección de Apoyo en la Lucha Contra el Delito Aduanero y Fiscal_x000a_Coordinación de Denuncias de Fiscalización_x000a__x000a_Dirección de Gestión Estratégica y de Analítica_x000a_Subdirección de Procesos"/>
    <n v="0"/>
    <x v="1"/>
  </r>
  <r>
    <x v="4"/>
    <x v="2"/>
    <m/>
    <m/>
    <m/>
    <m/>
    <m/>
    <s v="Actualizar los formatos asociados al procedimiento de Denuncias de Fiscalización que se definieron en la mesa de trabajo."/>
    <s v="Informe con la relación de los formatos que fueron actualizados y publicados en el listado maestro de documentos"/>
    <n v="1"/>
    <d v="2025-09-01T00:00:00"/>
    <d v="2026-08-30T00:00:00"/>
    <n v="51.857142857142854"/>
    <n v="0"/>
    <s v="DGF_x000a_Dirección de Gestión de Fiscalización _x000a_Subdirección de Apoyo en la Lucha Contra el Delito Aduanero y Fiscal_x000a_Coordinación de Denuncias de Fiscalización_x000a__x000a_Dirección de Gestión Estratégica y de Analítica_x000a_Subdirección de Procesos"/>
    <n v="0"/>
    <x v="1"/>
  </r>
  <r>
    <x v="4"/>
    <x v="2"/>
    <m/>
    <m/>
    <m/>
    <m/>
    <s v="Convocar mesas de trabajo con la Coordinación de Administración del Sistema de PQSRD - Peticiones, Quejas, Sugerencias, Reclamos y Denuncias con el propósito de analizar la  actualización de los documentos relacionados con Denuncias de Fiscalización."/>
    <s v="Realizar mesa de trabajo con la Coordinación de Administración del Sistema de PQSRD - Peticiones, Quejas, Sugerencias, Reclamos y Denuncias"/>
    <s v="Acta de reunión"/>
    <n v="1"/>
    <d v="2025-09-01T00:00:00"/>
    <d v="2025-11-30T00:00:00"/>
    <n v="12.857142857142858"/>
    <n v="0"/>
    <s v="DGF_x000a_Dirección de Gestión de Fiscalización _x000a_Subdirección de Apoyo en la Lucha Contra el Delito Aduanero y Fiscal_x000a_Coordinación de Denuncias de Fiscalización"/>
    <n v="0"/>
    <x v="1"/>
  </r>
  <r>
    <x v="4"/>
    <x v="2"/>
    <m/>
    <m/>
    <m/>
    <m/>
    <m/>
    <s v="Elaborar informe con los compromisos de la reunión realizada y las acciones a implementar."/>
    <s v="Documento con compromisos y acciones a implementar"/>
    <n v="1"/>
    <d v="2025-09-01T00:00:00"/>
    <d v="2025-11-30T00:00:00"/>
    <n v="12.857142857142858"/>
    <n v="0"/>
    <s v="DGF_x000a_Dirección de Gestión de Fiscalización _x000a_Subdirección de Apoyo en la Lucha Contra el Delito Aduanero y Fiscal_x000a_Coordinación de Denuncias de Fiscalización_x000a__x000a_Dirección de Gestión de Impuestos_x000a_Subdirección de Servicio al Ciudadano en Asuntos Tributarios_x000a_Coordinación de Administración del Sistema de Peticiones, Quejas, Sugerencias, Reclamos y Denuncias -  PQSRD"/>
    <n v="0"/>
    <x v="1"/>
  </r>
  <r>
    <x v="4"/>
    <x v="2"/>
    <s v="Auditoría a los Procedimientos de Fiscalización _x000a__x000a_H6_x000a__x000a_APF 2025-004"/>
    <s v="APF 2025-004"/>
    <s v="Hallazgo 6. Deficiencias en el registro y control sobre los activos de información en la herramienta institucional de gestión de activos de información GRC – Novasec _x000a__x000a_Verificado el Anexo &quot;Roles de las soluciones tecnológicas&quot; según procedimientos y procesos_V4_R011, del proceso de Información, Innovación y Tecnología, publicado en la DIANNET en el listado maestro de documentos de la Entidad, se identificaron los activos de información DENFIS y Sistema de Información de Denuncias de Fiscalización – SIDF, que apoyan el subproceso de Fiscalización y Liquidación de los procesos de Cumplimiento de Obligaciones Tributarias y de Cumplimiento de Obligaciones Aduaneras y Cambiarias, evidenciando lo siguiente: _x000a__x000a_a)_x0009_Los sistemas de información identificados en el subproceso auditado están publicados en el índice de información clasificada y reservada como un activo tipo “Software”, pero con una categoría referente a “Actas de Comité” y no como un “Sistema de información”. (Ver Anexo 13: Sistemas de Información)._x000a__x000a_b)_x0009_En Novasec está el registro de los activos de información, con los riesgos, controles y planes de acción de los mismos, pero sin las aprobaciones respectivas. (Ver Anexo 13: Sistemas de Inform ación)._x000a__x000a_Criterio:_x000a_Numerales 1.5, 1.6 y 2.1 del “Manual de Gobierno Digital”, procedimiento PR-IIT-0366 V6, cartilla CT-IIT-0079 V4_x000a__x000a_Criterio MIPG V6:_x000a_Política 5.2.3 “Transparencia, acceso a la información pública y lucha contra la corrupción” de la Dimensión 5 “Información y comunicación” y los componentes 3 “Actividades de Control”, 4 “Información y Comunicación” y 5 “Actividades de Monitoreo” de la Dimensión 7 “Control Interno”."/>
    <s v="Deficiencias en el seguimiento, control y monitoreo de los activos de información que apoyan el subproceso auditado, impidiendo su correcta gobernanza, publicación y control de riesgos."/>
    <s v="Actualizar el índice de información clasificada y reservada en lo relacionado con el proceso de Denuncias de Fiscalización, realizando su publicación en el portal de transparencia y de datos abiertos."/>
    <s v="Actualizar el índice de información clasificada y reservada en lo relacionado con Denuncias de Fiscalización"/>
    <s v="Índice de información clasificada y reservada actualizado y publicado"/>
    <n v="1"/>
    <d v="2025-09-01T00:00:00"/>
    <d v="2025-12-31T00:00:00"/>
    <n v="17.285714285714285"/>
    <n v="0"/>
    <s v="DGF_x000a_Dirección de Gestión de Fiscalización_x000a_Subdirección de Apoyo en la Lucha Contra el Delito Aduanero y Fiscal_x000a__x000a_Oficina de Seguridad de la Información"/>
    <n v="0"/>
    <x v="1"/>
  </r>
  <r>
    <x v="4"/>
    <x v="2"/>
    <m/>
    <m/>
    <m/>
    <m/>
    <s v="Actualizar el inventario de activos de información de la Subdirección de Apoyo en la Lucha contra del Delito Aduanero y Fiscal en NOVASEC, realizando su publicación en el portal de transparencia y de datos abiertos."/>
    <s v="Actualizar el inventario de activos de información de la Subdirección de Apoyo en la Lucha contra del Delito Aduanero y Fiscal en NOVASEC."/>
    <s v="Registro actualizado de los activos de información en NOVASEC"/>
    <n v="1"/>
    <d v="2025-09-01T00:00:00"/>
    <d v="2025-12-31T00:00:00"/>
    <n v="17.285714285714285"/>
    <n v="0"/>
    <s v="DGF_x000a_Dirección de Gestión de Fiscalización_x000a_Subdirección de Apoyo en la Lucha Contra el Delito Aduanero y Fiscal_x000a__x000a_Oficina de Seguridad de la Información"/>
    <n v="0"/>
    <x v="1"/>
  </r>
  <r>
    <x v="4"/>
    <x v="2"/>
    <s v="Auditoría a los Procedimientos de Fiscalización _x000a__x000a_H7_x000a__x000a_APF 2025-004"/>
    <s v="APF 2025-004"/>
    <s v="Hallazgo 7. Deficiencias en la gestión de los roles de los sistemas de información – SI, del subproceso Fiscalización y Liquidación_x000a__x000a_Al evaluar la información reportada como insumo por parte de la auditoría de accesos de la Oficina de Control Interno para la vigencia del primer semestre del 2025 referente a las plantas de personal, ausentismos y retiros, junto con los roles activos asignados a los funcionarios de la entidad publicados en la DIANET y los roles publicados en el Anexo &quot;Roles de las soluciones tecnológicas&quot; según procedimientos y procesos_V4_R011, del proceso de Información, Innovación y Tecnología, referentes a los roles de los sistemas de información del subproceso auditado, se evidenció lo siguiente:_x000a__x000a_a)_x0009_Publicación de los roles 159, 143 y 158, asociados al sistema SIDF en el Anexo de Roles de las soluciones tecnológicas, sin correlación a la solución tecnológica, sin asignación a funcionarios, ni relación en la documentación suministrada de administración de dicha plataforma. (Ver Anexo 13: Sistemas de Información)._x000a__x000a_b)_x0009_Desactualización en el Anexo de Roles de las soluciones tecnológicas en las columnas relacionadas a los procedimientos, procesos y ubicación cartillas/manuales/ayudas del usuario, referentes a los sistemas de información SIDF y DENFIS._x000a__x000a_c)_x0009_El Manual técnico del SIDF relaciona los siguientes roles: 2304, 2306, 2308, 2314, 2312, 2310, 2316, 2318, 2341, 2343, que no son empleados para el manejo del sistema._x000a__x000a_d)_x0009_Se identificaron 36 funcionarios de dependencias diferentes a las del subproceso auditado con roles activos tanto en el sistema informático de denuncias de fiscalización – SIDF, como del Sistema de denuncias – DENFIS, dentro del periodo de la presente auditoría; distribuidos así: (Ver Anexo 13: Sistemas de Información).  _x000a__x000a_•_x0009_Para el Sistema de Información de Denuncias de Fiscalización - SIDF, 14 casos: Nivel Central: 2, DSI Bogotá: 5, DSA Bogotá: 0, DSI Cali: 3 y DSIA Armenia: 4. _x000a_•_x0009_Para el Sistema de Información - DENFIS, 22 casos:  Nivel Central: 5, DSI Bogotá: 0, DSA Bogotá: 0, DSI Cali: 9 y DSIA Armenia: 4._x000a__x000a_e)_x0009_Se identificaron 28 funcionarios con roles activos tanto en el sistema informático de denuncias de fiscalización – SIDF, como del Sistema de denuncias – DENFIS, en situación administrativa, el cual debió ser inactivado, así: (Ver Anexo 13: Sistemas de Información)._x000a__x000a_•_x0009_Para el Sistema de Información de Denuncias de Fiscalización - SIDF, 27 casos: Nivel Central: 2, DSI Bogotá: 15, DSA Bogotá: 0, DSI Cali: 4 y DSIA Armenia: 6. _x000a_•_x0009_Para el Sistema de Información - DENFIS, se estableció 1 caso en el Nivel central. _x000a__x000a_f)_x0009_Inconsistencia en la información en los archivos de roles asignados referente a los cargos de los servidores públicos que se ubican en las dependencias objeto del ejercicio auditor dentro del periodo de la presente auditoría, estableciendo 125 servidores, los cuales están distribuidos así: (Ver Anexo 13: Sistemas de Información).  _x000a__x000a_•_x0009_Para el Sistema de Información de Denuncias de Fiscalización - SIDF 113 casos:  Nivel Central: 14, DSI Bogotá: 42, DSA Bogotá: 7, DSI Cali: 27 y DSIA Armenia: 23 _x000a_•_x0009_Para el Sistema de Información – DENFIS 46, casos: Nivel Central: 21, DSI Bogotá: 8, DSA Bogotá: 7, DSI Cali: 8 y DSIA Armenia: 2._x000a__x000a_Criterio:_x000a_Numerales 1.6, 5.2, 5.3 y 5.6 del “Manual de Gobierno Digital”, el procedimiento PR-IIT-0455 V3, los instructivos IN-IIT-0203 V6, IN-IIT-0273 V2 e IN-IIT-0105; numeral 5.1.18 del “Manual de políticas y lineamientos de seguridad de la información”, el numeral 5.3 de la norma ISO IEC 27001:2022._x000a__x000a_Criterio MIPG V6:_x000a_Política 5.2.4 “Gestión de la Información Estadística” de la Dimensión 5 “Información y comunicación” y los componentes 3 “Actividades de Control”, 4 “Información y Comunicación” y 5 “Actividades de Monitoreo” de la Dimensión 7“Control Interno”"/>
    <s v="Deficiencias en el seguimiento, control y monitoreo de los roles que se habilitan a los diferentes servidores públicos de la Entidad, sin la debida aplicación de controles en las asignaciones de estos, corroborando que la información de los funcionarios sea consistente con la realidad que maneja la Subdirección del Empleo Público a nivel de cargos y ubicaciones de los funcionarios de la DIAN. "/>
    <s v="Realizar la actualización del anexo de roles del SIDF y DENFIS_x000a_"/>
    <s v="Actualizar el anexo de roles respecto de los aplicativos DENFIS y SIDF_x000a_"/>
    <s v="Anexo de roles actualizado para SIDF y DENFIS"/>
    <n v="1"/>
    <d v="2025-09-01T00:00:00"/>
    <d v="2025-12-31T00:00:00"/>
    <n v="17.285714285714285"/>
    <n v="0"/>
    <s v="DGF_x000a_Dirección de Gestión de Fiscalización_x000a_Subdirección de Apoyo en la Lucha Contra el Delito Aduanero y Fiscal _x000a_Coordinación de Denuncias de Fiscalización _x000a__x000a_Dirección de Gestión de Innovación y Tecnología_x000a_Subdirección de Soluciones y Desarrollo_x000a_Coordinación de Soporte Técnico al Usuario._x000a__x000a_Direcciones Seccionales a Nivel Nacional"/>
    <n v="0"/>
    <x v="1"/>
  </r>
  <r>
    <x v="4"/>
    <x v="2"/>
    <m/>
    <m/>
    <m/>
    <m/>
    <s v="Realizar mesas de trabajo para actualizar el Manual Técnico del SIDF"/>
    <s v="Actualizar el manual del SIDF."/>
    <s v="Manual técnico SIDF actualizado"/>
    <n v="1"/>
    <d v="2025-09-01T00:00:00"/>
    <d v="2025-12-31T00:00:00"/>
    <n v="17.285714285714285"/>
    <n v="0"/>
    <s v="DGF_x000a_Dirección de Gestión de Innovación y Tecnología_x000a_Subdirección de Innovación y proyectos_x000a__x000a_Dirección de Gestión de Fiscalización_x000a_Subdirección de Apoyo en la Lucha Contra el Delito Aduanero y Fiscal _x000a_Coordinación de Denuncias de Fiscalización"/>
    <n v="0"/>
    <x v="1"/>
  </r>
  <r>
    <x v="4"/>
    <x v="2"/>
    <s v="Auditoría a los Procedimientos de Fiscalización _x000a__x000a_H8_x000a__x000a_APF 2025-004"/>
    <s v="APF 2025-004"/>
    <s v="Hallazgo 8. Inconsistencias en el flujo de la información consignada en la documentación, manuales y funcionalidades del sistema de información de denuncias de fiscalización - SIDF  _x000a__x000a_Luego de validar la documentación y flujo de la información alojada en el sistema SIDF que apoya el subproceso auditado, se evidenció lo siguiente:  _x000a__x000a_a)_x0009_Ausencia de los manuales y cartillas que puedan ser consultados por los contribuyentes para realizar el proceso de registro de denuncias TAC. La opción indica “Sitio web en construcción”._x000a__x000a_b)_x0009_Publicación en el listado maestro de documentos de la DIANNET, del manual de usuario del anterior sistema de información de denuncias MN-COT-0043 “Manual de usuario DENFIS”._x000a__x000a_c)_x0009_Falta de publicación del manual funcional del actual sistema de información SIDF para ser consultado por los servidores públicos, en el listado maestro de documentos en la DIANNET. _x000a__x000a_d)_x0009_Al validar el manual funcional del sistema actual de denuncias de fiscalización SIDF, aportado por la Dirección de Gestión de Innovación y Tecnología – DGIT y de la opción habilitada en el sistema referente a reportes, no genera ninguna información para ninguno de los perfiles asignados validado en los lugares auditados._x000a__x000a_e)_x0009_El campo denominado “Número de Expediente” no define claramente qué se debe diligenciar, tampoco se establece si es obligatorio o no; este campo debería contener información relevante a la gestión de las investigaciones propias de la denuncia. _x000a__x000a_f)_x0009_Falta de medidas que restrinjan el tipo de archivos a cargar en el sistema por parte de los denunciantes, que pueden explotar vulnerabilidades en la seguridad de la información, tales como los archivos “.exe”, de acuerdo con lo referenciado en el Documento de Apoyo remitido a las seccionales referente al uso del sistema SIDF. _x000a__x000a_g)_x0009_El sistema SIDF no cuenta con funcionalidades de gestión de reportes, de cargas operativas, de asignaciones y traslados, control del proceso y flujo de la denuncia, alertas para prevenir vencimientos, inactividades en la gestión de las denuncias y/o trazabilidad de las mismas; obligando al desarrollo de herramientas tecnológicas alternas en archivos de Excel y tableros de control en Power BI, con insumos externos al SIDF, construidos manualmente por los analistas de datos de las Direcciones seccionales junto con la Dirección de Gestión Estratégica y de Analítica enfocados entre otros procesos a las Denuncias de Fiscalización. Cabe resaltar que para las denuncias tributarias y cambiarias se hace uso del Sistema “INTEGRA” para la gestión de los expedientes resultantes en la investigación de las denuncias, sin embargo, en la información referenciada por las seccionales auditadas esta plataforma no permite obtener de forma clara y veraz las cargas operativas ni la gestión total de las denuncias, igualmente no se interrelaciona con el SIDF para relacionar los expedientes con las mismas.  _x000a__x000a_h)_x0009_Limitación para la creación caso padre y casos hijos cuando la denuncia así lo amerita, para tener trazabilidad de la denuncia y de las diferentes investigaciones derivadas de esta. Ocasionado que en estas situaciones los casos hijos se deben de trasladar por correo electrónico y crearlos en el sistema de forma independiente, dificultando el control de los mismos. _x000a__x000a_i)_x0009_No hay conectividad entre el SIDF y otras herramientas de la entidad que le permita consultar información referente de las denuncias.  _x000a__x000a_Criterio:_x000a_Directriz 2 de la Directiva Presidencial 02 de 2022, actualización de los catálogos de los sistemas de información, servicios e información, literales a y b del numeral 2, el literal d del Numeral 5.1.37 del “Manual de Políticas y Lineamientos de Seguridad de la Información” - MN-IIT-0072, V5; numeral 4.2 de la norma ISO IEC 27001:2022._x000a__x000a_Criterio MIPG V6:_x000a_Numeral 3.4.2 “Política de Seguridad Digital” de la Dimensión 3 “Gestión con Valores para Resultados”, la política 5.3 “Política Gestión Documental” de la Dimensión 5 “Información y Comunicación” y los componentes 3 “Actividades de Control” y 5 “Actividades de Monitoreo” de la Dimensión 7 “Control Interno”."/>
    <s v="Deficiencias en la implementación de las mejores prácticas en el desarrollo de aplicaciones empresariales que permitan dar valor agregado a los procesos de las entidades."/>
    <s v="Diseñar manual que pueda ser  consultado por los contribuyentes para realizar el proceso de registro de denuncias TAC"/>
    <s v="Diseñar y publicar el manual."/>
    <s v="Manual publicado"/>
    <n v="1"/>
    <d v="2025-11-01T00:00:00"/>
    <d v="2026-06-01T00:00:00"/>
    <n v="30.285714285714285"/>
    <n v="0"/>
    <s v="DGF_x000a_Dirección de Gestión de Fiscalización _x000a_Subdirección de Apoyo en la Lucha Contra el Delito Aduanero y Fiscal_x000a_Coordinación de Denuncias de Fiscalización"/>
    <n v="0"/>
    <x v="1"/>
  </r>
  <r>
    <x v="4"/>
    <x v="2"/>
    <m/>
    <m/>
    <m/>
    <m/>
    <s v="Publicar en el listado maestro de documentos  en la DIANNET los documentos solicitados en los numerales b y c"/>
    <s v="Actualizar en el listado maestro los manuales de usuario del  DENFIS y SIDF."/>
    <s v="Manual publicado"/>
    <n v="2"/>
    <d v="2025-11-01T00:00:00"/>
    <d v="2026-06-01T00:00:00"/>
    <n v="30.285714285714285"/>
    <n v="0"/>
    <s v="DGF_x000a_Dirección de Gestión de Fiscalización _x000a_Subdirección de Apoyo en la Lucha Contra el Delito Aduanero y Fiscal_x000a_Coordinación de Denuncias de Fiscalización_x000a__x000a_Dirección de Gestión Estratégica y de Analítica_x000a_Subdirección de Procesos"/>
    <n v="0"/>
    <x v="1"/>
  </r>
  <r>
    <x v="4"/>
    <x v="2"/>
    <m/>
    <m/>
    <m/>
    <m/>
    <s v="Crear Historia de usuario para deshabilitar la opción &quot;Generar Informe Denuncias&quot; y crear el que debe tener habilitado el reporte estadístico en cada ROL"/>
    <s v="Crear Historia de usuario."/>
    <s v="Historia de usuario"/>
    <n v="1"/>
    <d v="2025-11-01T00:00:00"/>
    <d v="2026-06-01T00:00:00"/>
    <n v="30.285714285714285"/>
    <n v="0"/>
    <s v="DGF_x000a_Dirección de Gestión de Fiscalización_x000a_Subdirección de Apoyo en la Lucha Contra el Delito Aduanero y Fiscal _x000a_Coordinación de Denuncias de Fiscalización._x000a__x000a_Dirección de Gestión de Innovación y Tecnología_x000a_Subdirección de Soluciones y Desarrollo_x000a_Subdirección de Innovación y Proyectos"/>
    <n v="0"/>
    <x v="1"/>
  </r>
  <r>
    <x v="4"/>
    <x v="2"/>
    <m/>
    <m/>
    <m/>
    <m/>
    <s v="Crear historia de usuario para cambiar el nombre de la etiqueta de  “Número de Expediente” por &quot;Acto administrativo&quot; (auto de apertura, acta de hechos, acta de visitas, acta de aprehensión, entre otras)"/>
    <s v="Crear historia de usuario."/>
    <s v="Historia de usuario"/>
    <n v="1"/>
    <d v="2025-11-01T00:00:00"/>
    <d v="2026-06-01T00:00:00"/>
    <n v="30.285714285714285"/>
    <n v="0"/>
    <s v="DGF_x000a_Dirección de Gestión de Fiscalización_x000a_Subdirección de Apoyo en la Lucha Contra el Delito Aduanero y Fiscal _x000a_Coordinación de Denuncias de Fiscalización._x000a__x000a_Dirección de Gestión de Innovación y Tecnología_x000a_Subdirección de Soluciones y Desarrollo_x000a_Subdirección de Innovación y Proyectos"/>
    <n v="0"/>
    <x v="1"/>
  </r>
  <r>
    <x v="4"/>
    <x v="2"/>
    <m/>
    <m/>
    <m/>
    <m/>
    <s v="Poner en producción la solución tecnológica para las denuncias de Fiscalización."/>
    <s v="Realizar pruebas funcionales de la solución tecnológica para las denuncias fiscalización."/>
    <s v="Un formato de Aceptación de Pruebas funcionales y salida a producción - FT-IIT-1851._x000a__x000a_"/>
    <n v="1"/>
    <d v="2025-09-01T00:00:00"/>
    <d v="2028-12-31T00:00:00"/>
    <n v="173.85714285714286"/>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m/>
    <m/>
    <m/>
    <m/>
    <m/>
    <s v="Poner el producción la solución tecnológica para las denuncias fiscalización."/>
    <s v="Un Acta de comité de gestión de Cambios de Tecnología del correspondiente software instalado y en producción"/>
    <n v="1"/>
    <d v="2025-09-01T00:00:00"/>
    <d v="2028-12-31T00:00:00"/>
    <n v="173.85714285714286"/>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s v="Auditoría a los Procedimientos de Fiscalización _x000a__x000a_H9_x000a__x000a_APF 2025-004"/>
    <s v="APF 2025-004"/>
    <s v="Hallazgo 9. Incumplimiento en los Acuerdos de Niveles de Servicio – ANS, establecidos para la atención de solicitudes en las plataformas habilitadas de soporte de incidentes y funcionalidades Aranda y DEVOPS, habilitadas por la Dirección de Gestión Innovación y Tecnología - DGIT para el subproceso auditado _x000a__x000a_Al verificar las solicitudes reportadas tanto en las plataformas Aranda como en DEVOPS registrados con casos funcionales e incidentes del subproceso auditado, se estableció que:  _x000a__x000a_a)_x0009_En la plataforma Aranda de las 6 solicitudes reportadas para el tema de denuncias el 100% tienen incumplimiento en los ANS, el tiempo estimado de solución es de 1 día, pero todas superan esa cifra. Solo una cuenta con un cierre en 3 días, a diferencia del caso con ID 939388, que presentó una demora en cierre de 22 días. El 50% de las solicitudes se relacionan con la lentitud del sistema para realizar proceso de asignaciones, aceptaciones y cierre de las denuncias. Los incidentes reportados fueron cerrados y escalados al área de desarrollo para ser manejados en la herramienta Devops._x000a__x000a_b)_x0009_En la plataforma Devops se encuentran 7 solicitudes para el periodo auditado, las cuales corresponden a las solicitudes radicadas en la plataforma Aranda que fueron cerradas allí, para iniciar su gestión en Devops. El 100% de las solicitudes superan los ANS establecidos de 8 días, con un promedio de 12,83 días de atención para las 7 solicitudes. Existe desde el 2024 una solicitud para la asignación masiva de denuncias a las direcciones seccionales; que a corte 29/05/2024 no se ha definido fecha de solución, ni priorización en Sprint, lo que evidencia incumplimiento injustificado de los ANS del servicio. _x000a__x000a_c)_x0009_Se identificaron 398 saltos de 16.327 denuncias en los ID de las denuncias de acuerdo con las muestras del presente ejercicio auditor, que se presentan en la información remitida por la Coordinación de Denuncias de Fiscalización y por la Dirección de Gestión e Innovación y Tecnología – DGIT. Se valida que existe el caso registrado en la plataforma Devops con ID 33027, con priorización en Sprint referente a: “Corregir saltos en el consecutivo de radicación de denuncias”. Sin embargo, la inconsistencia persiste al validar con la información suministrada como muestra en las denuncias del mes de enero de 2025. (Ver Anexo 14: Verificación consecutivos SIDF)_x000a__x000a_Criterio:_x000a_“Condiciones Generales” del procedimiento PR-IIT-0458, numeral 4.2 “Solución de Incidentes y Problemas” del Instructivo IN-IIT-0255 V2._x000a__x000a_Criterio MIPG V6:_x000a_Política 3.4.2 “Política de Seguridad Digital” de la Dimensión 3 “Gestión con Valores para Resultados”, el numeral 5.2 de la Dimensión 5 “Información y Comunicación” y los componentes 3 “Actividades de Control” y 5 “Actividades de Monitoreo” de la Dimensión 7 “Control Interno”."/>
    <s v="Deficiencias en la gestión y monitoreo de los Acuerdos de Niveles de Servicio."/>
    <s v="Actualizar los acuerdos de nivel de servicio - ANS"/>
    <s v="Realizar la mesa de trabajo para definir los acuerdos de servicio._x000a__x000a_"/>
    <s v="Listado de asistencia"/>
    <n v="1"/>
    <d v="2025-09-01T00:00:00"/>
    <d v="2025-10-31T00:00:00"/>
    <n v="8.5714285714285712"/>
    <n v="0"/>
    <s v="DGF_x000a_Dirección de Gestión de Innovación y Tecnología_x000a_Subdirección de Soluciones y Desarrollo_x000a_Coordinación de Servicios y Administración Técnica._x000a__x000a_Dirección de Gestión de Fiscalización_x000a_Subdirección de Apoyo en la Lucha Contra el Delito Aduanero y Fiscal _x000a_Coordinación de Denuncias de Fiscalización."/>
    <n v="0"/>
    <x v="1"/>
  </r>
  <r>
    <x v="4"/>
    <x v="2"/>
    <m/>
    <m/>
    <m/>
    <m/>
    <m/>
    <s v="Configurar en la herramienta ARANDA los acuerdos de niveles de Servicio."/>
    <s v="Informe de resultados con la configuración realizada"/>
    <n v="1"/>
    <d v="2025-11-01T00:00:00"/>
    <d v="2025-12-31T00:00:00"/>
    <n v="8.5714285714285712"/>
    <n v="0"/>
    <s v="DGF_x000a_Dirección de Gestión de Innovación y Tecnología_x000a_Subdirección de Soluciones y Desarrollo_x000a_Coordinación de Servicios y Administración Técnica._x000a__x000a_Dirección de Gestión de Fiscalización_x000a_Subdirección de Apoyo en la Lucha Contra el Delito Aduanero y Fiscal _x000a_Coordinación de Denuncias de Fiscalización."/>
    <n v="0"/>
    <x v="1"/>
  </r>
  <r>
    <x v="4"/>
    <x v="2"/>
    <m/>
    <m/>
    <m/>
    <m/>
    <s v="Realizar mesas de trabajo con el objetivo de priorizar las historias de usuarios creadas"/>
    <s v="Realizar mesas de trabajo."/>
    <s v="Actas de reunión"/>
    <n v="2"/>
    <d v="2025-09-01T00:00:00"/>
    <d v="2025-12-31T00:00:00"/>
    <n v="17.285714285714285"/>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m/>
    <m/>
    <m/>
    <m/>
    <s v="Crear historia de usuario para corregir la funcionalidad que genera los consecutivos de radicación de la denuncias de fiscalización."/>
    <s v="Radicar la historia de usuario para corregir la funcionalidad que genera los consecutivos de radicación de la denuncias de fiscalización."/>
    <s v="Historia de usuario radicada"/>
    <n v="1"/>
    <d v="2025-09-01T00:00:00"/>
    <d v="2025-12-31T00:00:00"/>
    <n v="17.285714285714285"/>
    <n v="0"/>
    <s v="DGF_x000a_Dirección de Gestión de Fiscalización _x000a_Subdirección de Apoyo en la Lucha Contra el Delito Aduanero y Fiscal_x000a_Coordinación de Denuncias de Fiscalización"/>
    <n v="0"/>
    <x v="1"/>
  </r>
  <r>
    <x v="4"/>
    <x v="2"/>
    <m/>
    <m/>
    <m/>
    <m/>
    <s v="Poner en producción la solución tecnológica que corrige el error en la funcionalidad que genera los consecutivos de radicación de la denuncias de fiscalización."/>
    <s v="Poner el producción la solución tecnológica que corrige el error en la funcionalidad que genera los consecutivos de radicación de la denuncias de fiscalización."/>
    <s v="Un formato de Aceptación de Pruebas funcionales y salida a producción - FT-IIT-1851._x000a__x000a_Un Acta de comité de gestión de Cambios de Tecnología del correspondiente software instalado y en producción"/>
    <n v="2"/>
    <d v="2025-01-01T00:00:00"/>
    <d v="2026-08-30T00:00:00"/>
    <n v="86.571428571428569"/>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s v="Auditoría a los Procedimientos de Fiscalización _x000a__x000a_H10_x000a__x000a_APF 2025-004"/>
    <s v="APF 2025-004"/>
    <s v="Hallazgo 10. Deficiencias en la aplicación de políticas de accesibilidad del portal web que aloja el Sistema Informático de Denuncias de Fiscalización – SIDF  _x000a__x000a_Al validar el cumplimiento de las directrices de Accesibilidad para sitios web suministradas por el Ministerio de Tecnologías de la información y las Comunicaciones - MinTIC en cuanto al acceso y diseño de páginas digitales, se realizó una prueba de validación de accesibilidad por parte del equipo auditor al portal de denuncias de fiscalización, por medio de la herramienta gratuita denominada “Tawdis” , la cual contiene un conjunto de herramientas para el análisis de la accesibilidad de sitios web. En el análisis que arrojó la herramienta se relacionaron 3 problemas y 33 oportunidades enfocadas a mejorar el diseño, funcionalidades e implementación de herramientas para personas en condición de discapacidad visual y auditiva, inclusive herramientas multilenguaje relacionadas al cumplimiento del nivel AA de accesibilidad a sitios web , en cuanto a la percepción del contenido de la información del sitio y de los componentes de la interfaz de cara a los contribuyentes que ingresan y hacen uso del SIDF. (Ver Anexo 15: TAW Informe resumen.mhtml)._x000a__x000a_Criterio:_x000a_Anexo 1 “Directrices de accesibilidad web” de la Resolución MinTIC 1519 del 2020, criterios de accesibilidad. _x000a__x000a_Criterio MIPG V6:_x000a_Políticas 3.3.4 “Política Gobierno Digital”, 3.4.1 “Política de Transparencia, acceso a la información pública y lucha contra la corrupción” y 3.4.2 “Política de Seguridad Digital” de la Dimensión 3 “Gestión con Valores para Resultados”, el numeral 5.2 de la Dimensión 5 “Información y Comunicación” y los componentes 3 “Actividades de Control” y 5 “Actividades de Monitoreo” de la Dimensión 7 “Control Interno”."/>
    <s v="Deficiencias en el monitoreo y validación de las directrices de accesibilidad del sitio web habilitado para el subproceso auditado."/>
    <s v="Realizar mesas de trabajo con el objetivo de definir la viabilidad y alcance de incluir los lineamiento definidos en el hallazgo para el Sistema actual o en el nuevo sistema de Denuncias de Fiscalización."/>
    <s v="Realizar mesas de trabajo"/>
    <s v="Actas de reunión"/>
    <n v="2"/>
    <d v="2025-09-01T00:00:00"/>
    <d v="2025-12-31T00:00:00"/>
    <n v="17.285714285714285"/>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m/>
    <m/>
    <m/>
    <m/>
    <m/>
    <s v="Elaborar informe con los compromisos de las reuniones realizadas y las acciones a implementar."/>
    <s v="Documento con compromisos y acciones a implementar"/>
    <n v="1"/>
    <d v="2025-09-01T00:00:00"/>
    <d v="2025-12-31T00:00:00"/>
    <n v="17.285714285714285"/>
    <n v="0"/>
    <s v="DGF_x000a_Dirección de Gestión de Innovación y Tecnología_x000a_Subdirección de Soluciones y Desarrollo_x000a_Subdirección de Innovación y Proyectos_x000a__x000a_Dirección de Gestión de Fiscalización_x000a_Subdirección de Apoyo en la Lucha Contra el Delito Aduanero y Fiscal_x000a_Coordinación de Denuncias de Fiscalización."/>
    <n v="0"/>
    <x v="1"/>
  </r>
  <r>
    <x v="4"/>
    <x v="2"/>
    <m/>
    <m/>
    <m/>
    <m/>
    <m/>
    <s v="Realizar seguimiento a los compromisos y acciones definidos en las mesas de trabajo."/>
    <s v="Informe de seguimiento"/>
    <n v="1"/>
    <d v="2026-01-01T00:00:00"/>
    <d v="2026-06-30T00:00:00"/>
    <n v="25.714285714285715"/>
    <n v="0"/>
    <s v="DGF_x000a_Dirección de Gestión de Fiscalización _x000a_Subdirección de Apoyo en la Lucha Contra el Delito Aduanero y Fiscal_x000a_Coordinación de Denuncias de Fiscalización"/>
    <n v="0"/>
    <x v="1"/>
  </r>
  <r>
    <x v="4"/>
    <x v="2"/>
    <s v="Auditoría a la Gestión de Accesos - AGA 2025-002"/>
    <s v="AGA 2025-002_x000a_H-5"/>
    <s v="Hallazgo 5.  Uso de aplicativo público no institucional Portal SAR (D)_x000a__x000a_Verificados los aplicativos de información,  se identificó uno denominado &quot;Portal SAR - Aplicación diseñada para manejo de control posterior, revisión documental y alertamiento&quot; desplegado en un sitio Web Público bajo la dirección URL: https://portalsar.azurewebsites.net/#/sign-in?redirectURL=%2Fexample, el cual contiene información relacionada con contenedores que salen de la terminal portuaria, y no se encuentra  reportado como aplicativo  corporativo y/o no corporativo;  lo que puede generar riesgos  de seguridad y privacidad de la información, la falta de reconocimiento, autorización y supervisión  frente al mismo,  ha permitido que se acceda a este sin la debida protección, pudiéndose  determinar que: 57 usuarios con dominio DIAN (funcionarios DIAN (52), externos (3), Pasante (1), Contratista de servicio (1)),  entre el 20 de diciembre de 2024 y 13 de mayo de 2025, invocaron el Portal SAR, a través de la red DIAN desde diferentes lugares administrativos._x000a__x000a_Adicionalmente, se consultó la información del certificado de servidor seguro del aplicativo, el cual figura emitido para “Microsoft Corporation”; es decir, para el portal público desplegado en una nube Azure, que no corresponde a la DIAN ni a convenios o aplicativos de entes externos a los que se deba rendir información. Cabe anotar, que el aplicativo opera en una nube pública y los dispositivos de seguridad institucionales sólo detectan tráfico que circule por la red DIAN. Verificado el acceso el 12 de junio de 2025, ya no es posible invocar el sitio &quot;Portal SAR&quot; con la URL citada previamente._x000a__x000a_De otra parte, el jefe de la Oficina de Control Interno remitió alerta a la Oficina de Seguridad de la Información, Dirección de Gestión de Aduanas y Dirección de Gestión de Fiscalización, con copia a la Dirección General, mediante correo de oficio No. 100202204-1061 del 03 de junio de 2025, para que se tomarán las acciones a que diera lugar._x000a_(...)"/>
    <s v="- Falta de cumplimiento de los acuerdos de confidencialidad de la entidad sin la debida protección, _x000a__x000a_Falta de herramientas robustas que permitan correlacionar eventos generados entre diferentes fuentes de información  institucionales y su respectivo análisis; _x000a__x000a_- Falta de implementación de controles para garantizar la seguridad y privacidad de la información y prevenir accesos a aplicativos no autorizados; _x000a__x000a_- Falta de mecanismos de monitoreo y supervisión a los aplicativos a fin de establecer  el uso indebido de estos."/>
    <s v="Realizar la desinstalación del aplicativo no corporativo identificado, siguiendo el procedimiento establecido por el área de tecnología, documentando el proceso y validando que no se afecten otros componentes del sistema."/>
    <s v="Oficiar a la Oficina de Seguridad de la Información y la Dirección de Gestión de Innovación y Tecnología, solicitando la desinstalación del aplicativo no corporativo, con el cumplimiento de los protocolos que el área indique y dejando documentado dicho proceso."/>
    <s v="Informe de resultados "/>
    <n v="1"/>
    <d v="2025-09-01T00:00:00"/>
    <d v="2025-10-01T00:00:00"/>
    <n v="4.2857142857142856"/>
    <n v="0"/>
    <s v="DGF_x000a_Dirección de Gestión de Fiscalización._x000a_Dirección de Gestión de Innovación y Tecnología _x000a_Oficina de Seguridad de la Información_x000a__x000a_DSIA Buenaventura"/>
    <n v="0"/>
    <x v="1"/>
  </r>
  <r>
    <x v="4"/>
    <x v="2"/>
    <m/>
    <m/>
    <m/>
    <m/>
    <s v="Fortalecer el conocimiento del código de integridad y de las políticas de seguridad de la información a los funcionarios de la Dirección Seccional de impuestos y Aduanas de Buenaventura."/>
    <s v="Realizar una capacitación a los funcionarios de la Dirección Seccional de Impuestos y Aduanas de Buenaventura con el fin fortalecimiento al conocimiento del código de integridad y las políticas de seguridad de la información."/>
    <s v="Listado de asistencia y presentación"/>
    <n v="1"/>
    <d v="2025-09-01T00:00:00"/>
    <d v="2025-10-01T00:00:00"/>
    <n v="4.2857142857142856"/>
    <n v="0"/>
    <s v="DGF_x000a_Dirección de Gestión de Fiscalización._x000a_Dirección de Gestión de Innovación y Tecnología _x000a_Oficina de Seguridad de la Información_x000a__x000a_DSIA Buenaventura"/>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5F6ED3-3FA1-409A-8A10-A7A21AFE21A8}" name="TablaDinámica10"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chartFormat="9">
  <location ref="AD3:AF5" firstHeaderRow="1" firstDataRow="2" firstDataCol="1"/>
  <pivotFields count="5">
    <pivotField axis="axisRow" showAll="0">
      <items count="8">
        <item m="1" x="5"/>
        <item x="0"/>
        <item m="1" x="1"/>
        <item m="1" x="3"/>
        <item m="1" x="2"/>
        <item m="1" x="6"/>
        <item m="1" x="4"/>
        <item t="default"/>
      </items>
    </pivotField>
    <pivotField axis="axisCol" showAll="0">
      <items count="6">
        <item x="0"/>
        <item m="1" x="3"/>
        <item m="1" x="1"/>
        <item m="1" x="2"/>
        <item f="1" x="4"/>
        <item t="default"/>
      </items>
    </pivotField>
    <pivotField showAll="0"/>
    <pivotField showAll="0"/>
    <pivotField dataField="1" showAll="0"/>
  </pivotFields>
  <rowFields count="1">
    <field x="0"/>
  </rowFields>
  <rowItems count="1">
    <i>
      <x v="1"/>
    </i>
  </rowItems>
  <colFields count="1">
    <field x="1"/>
  </colFields>
  <colItems count="2">
    <i>
      <x/>
    </i>
    <i>
      <x v="4"/>
    </i>
  </colItems>
  <dataFields count="1">
    <dataField name="Cuenta de DESCRIPCIÓN DEL HALLAZGO/OBSERVACIÓN/ITEM" fld="4" subtotal="count" baseField="0" baseItem="0"/>
  </dataFields>
  <formats count="12">
    <format dxfId="36">
      <pivotArea type="all" dataOnly="0" outline="0" fieldPosition="0"/>
    </format>
    <format dxfId="35">
      <pivotArea outline="0" collapsedLevelsAreSubtotals="1" fieldPosition="0"/>
    </format>
    <format dxfId="34">
      <pivotArea field="0" type="button" dataOnly="0" labelOnly="1" outline="0" axis="axisRow" fieldPosition="0"/>
    </format>
    <format dxfId="33">
      <pivotArea dataOnly="0" labelOnly="1" fieldPosition="0">
        <references count="1">
          <reference field="0" count="0"/>
        </references>
      </pivotArea>
    </format>
    <format dxfId="32">
      <pivotArea dataOnly="0" labelOnly="1" fieldPosition="0">
        <references count="1">
          <reference field="1" count="0"/>
        </references>
      </pivotArea>
    </format>
    <format dxfId="31">
      <pivotArea type="origin" dataOnly="0" labelOnly="1" outline="0" fieldPosition="0"/>
    </format>
    <format dxfId="30">
      <pivotArea field="1" type="button" dataOnly="0" labelOnly="1" outline="0" axis="axisCol" fieldPosition="0"/>
    </format>
    <format dxfId="29">
      <pivotArea type="topRight" dataOnly="0" labelOnly="1" outline="0" fieldPosition="0"/>
    </format>
    <format dxfId="28">
      <pivotArea field="0" type="button" dataOnly="0" labelOnly="1" outline="0" axis="axisRow" fieldPosition="0"/>
    </format>
    <format dxfId="27">
      <pivotArea dataOnly="0" labelOnly="1" fieldPosition="0">
        <references count="1">
          <reference field="1" count="0"/>
        </references>
      </pivotArea>
    </format>
    <format dxfId="26">
      <pivotArea outline="0" collapsedLevelsAreSubtotals="1" fieldPosition="0"/>
    </format>
    <format dxfId="25">
      <pivotArea dataOnly="0" labelOnly="1" fieldPosition="0">
        <references count="1">
          <reference field="0" count="0"/>
        </references>
      </pivotArea>
    </format>
  </formats>
  <chartFormats count="10">
    <chartFormat chart="0" format="16" series="1">
      <pivotArea type="data" outline="0" fieldPosition="0">
        <references count="1">
          <reference field="1" count="1" selected="0">
            <x v="1"/>
          </reference>
        </references>
      </pivotArea>
    </chartFormat>
    <chartFormat chart="0" format="17" series="1">
      <pivotArea type="data" outline="0" fieldPosition="0">
        <references count="1">
          <reference field="1" count="1" selected="0">
            <x v="3"/>
          </reference>
        </references>
      </pivotArea>
    </chartFormat>
    <chartFormat chart="0" format="18" series="1">
      <pivotArea type="data" outline="0" fieldPosition="0">
        <references count="1">
          <reference field="1" count="1" selected="0">
            <x v="4"/>
          </reference>
        </references>
      </pivotArea>
    </chartFormat>
    <chartFormat chart="0" format="19" series="1">
      <pivotArea type="data" outline="0" fieldPosition="0">
        <references count="1">
          <reference field="1" count="1" selected="0">
            <x v="0"/>
          </reference>
        </references>
      </pivotArea>
    </chartFormat>
    <chartFormat chart="0" format="20" series="1">
      <pivotArea type="data" outline="0" fieldPosition="0">
        <references count="1">
          <reference field="1" count="1" selected="0">
            <x v="2"/>
          </reference>
        </references>
      </pivotArea>
    </chartFormat>
    <chartFormat chart="0" format="21" series="1">
      <pivotArea type="data" outline="0" fieldPosition="0">
        <references count="2">
          <reference field="4294967294" count="1" selected="0">
            <x v="0"/>
          </reference>
          <reference field="1" count="1" selected="0">
            <x v="0"/>
          </reference>
        </references>
      </pivotArea>
    </chartFormat>
    <chartFormat chart="0" format="22" series="1">
      <pivotArea type="data" outline="0" fieldPosition="0">
        <references count="2">
          <reference field="4294967294" count="1" selected="0">
            <x v="0"/>
          </reference>
          <reference field="1" count="1" selected="0">
            <x v="1"/>
          </reference>
        </references>
      </pivotArea>
    </chartFormat>
    <chartFormat chart="0" format="23" series="1">
      <pivotArea type="data" outline="0" fieldPosition="0">
        <references count="2">
          <reference field="4294967294" count="1" selected="0">
            <x v="0"/>
          </reference>
          <reference field="1" count="1" selected="0">
            <x v="2"/>
          </reference>
        </references>
      </pivotArea>
    </chartFormat>
    <chartFormat chart="0" format="24" series="1">
      <pivotArea type="data" outline="0" fieldPosition="0">
        <references count="2">
          <reference field="4294967294" count="1" selected="0">
            <x v="0"/>
          </reference>
          <reference field="1" count="1" selected="0">
            <x v="3"/>
          </reference>
        </references>
      </pivotArea>
    </chartFormat>
    <chartFormat chart="0" format="25" series="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2EC465-3F8A-4794-967A-392D106E56DB}" name="TablaDinámica2" cacheId="1"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22" rowHeaderCaption="DIRECCIÓN/OFICINA">
  <location ref="F7:G16" firstHeaderRow="1" firstDataRow="1" firstDataCol="1" rowPageCount="1" colPageCount="1"/>
  <pivotFields count="17">
    <pivotField axis="axisRow" showAll="0">
      <items count="9">
        <item x="0"/>
        <item x="1"/>
        <item x="4"/>
        <item x="3"/>
        <item x="2"/>
        <item x="6"/>
        <item x="5"/>
        <item x="7"/>
        <item t="default"/>
      </items>
    </pivotField>
    <pivotField axis="axisPage" multipleItemSelectionAllowed="1" showAll="0">
      <items count="4">
        <item x="0"/>
        <item x="1"/>
        <item x="2"/>
        <item t="default"/>
      </items>
    </pivotField>
    <pivotField showAll="0"/>
    <pivotField showAll="0"/>
    <pivotField dataField="1" showAll="0"/>
    <pivotField showAll="0"/>
    <pivotField showAll="0"/>
    <pivotField showAll="0"/>
    <pivotField showAll="0"/>
    <pivotField showAll="0"/>
    <pivotField numFmtId="164" showAll="0"/>
    <pivotField numFmtId="164"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hier="-1"/>
  </pageFields>
  <dataFields count="1">
    <dataField name="Cuenta de DESCRIPCIÓN DEL HALLAZGO/OBSERVACIÓN/INDICIO" fld="4" subtotal="count" baseField="0" baseItem="0"/>
  </dataFields>
  <formats count="36">
    <format dxfId="72">
      <pivotArea field="1" type="button" dataOnly="0" labelOnly="1" outline="0" axis="axisPage" fieldPosition="0"/>
    </format>
    <format dxfId="71">
      <pivotArea dataOnly="0" labelOnly="1" outline="0" fieldPosition="0">
        <references count="1">
          <reference field="1" count="0"/>
        </references>
      </pivotArea>
    </format>
    <format dxfId="70">
      <pivotArea type="all" dataOnly="0" outline="0" fieldPosition="0"/>
    </format>
    <format dxfId="69">
      <pivotArea outline="0" collapsedLevelsAreSubtotals="1" fieldPosition="0"/>
    </format>
    <format dxfId="68">
      <pivotArea field="0" type="button" dataOnly="0" labelOnly="1" outline="0" axis="axisRow" fieldPosition="0"/>
    </format>
    <format dxfId="67">
      <pivotArea dataOnly="0" labelOnly="1" grandRow="1" outline="0"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grandRow="1" outline="0" fieldPosition="0"/>
    </format>
    <format dxfId="61">
      <pivotArea dataOnly="0" labelOnly="1" outline="0" axis="axisValues" fieldPosition="0"/>
    </format>
    <format dxfId="60">
      <pivotArea dataOnly="0" labelOnly="1" fieldPosition="0">
        <references count="1">
          <reference field="0" count="0"/>
        </references>
      </pivotArea>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0" type="button" dataOnly="0" labelOnly="1" outline="0" axis="axisRow" fieldPosition="0"/>
    </format>
    <format dxfId="50">
      <pivotArea dataOnly="0" labelOnly="1" grandRow="1" outline="0" fieldPosition="0"/>
    </format>
    <format dxfId="49">
      <pivotArea dataOnly="0" labelOnly="1" outline="0" axis="axisValues" fieldPosition="0"/>
    </format>
    <format dxfId="48">
      <pivotArea grandRow="1" outline="0" collapsedLevelsAreSubtotals="1" fieldPosition="0"/>
    </format>
    <format dxfId="47">
      <pivotArea dataOnly="0" labelOnly="1" grandRow="1" outline="0" fieldPosition="0"/>
    </format>
    <format dxfId="46">
      <pivotArea field="0" type="button" dataOnly="0" labelOnly="1" outline="0" axis="axisRow" fieldPosition="0"/>
    </format>
    <format dxfId="45">
      <pivotArea dataOnly="0" labelOnly="1" outline="0" axis="axisValues" fieldPosition="0"/>
    </format>
    <format dxfId="44">
      <pivotArea collapsedLevelsAreSubtotals="1" fieldPosition="0">
        <references count="1">
          <reference field="0" count="0"/>
        </references>
      </pivotArea>
    </format>
    <format dxfId="43">
      <pivotArea dataOnly="0" labelOnly="1" fieldPosition="0">
        <references count="1">
          <reference field="0" count="0"/>
        </references>
      </pivotArea>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grandRow="1" outline="0" fieldPosition="0"/>
    </format>
    <format dxfId="37">
      <pivotArea dataOnly="0" labelOnly="1" outline="0" axis="axisValues" fieldPosition="0"/>
    </format>
  </formats>
  <chartFormats count="1">
    <chartFormat chart="7"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6766AB2-5EAC-4318-B5BB-F624A413FE50}" name="TablaDinámica8"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62">
  <location ref="C45:D56" firstHeaderRow="1" firstDataRow="1" firstDataCol="1" rowPageCount="1" colPageCount="1"/>
  <pivotFields count="17">
    <pivotField axis="axisPage" multipleItemSelectionAllowed="1" showAll="0">
      <items count="9">
        <item x="0"/>
        <item x="1"/>
        <item x="4"/>
        <item x="3"/>
        <item x="2"/>
        <item x="6"/>
        <item x="5"/>
        <item x="7"/>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numFmtId="164" showAll="0"/>
    <pivotField numFmtId="164" showAll="0"/>
    <pivotField showAll="0"/>
    <pivotField showAll="0"/>
    <pivotField showAll="0"/>
    <pivotField showAll="0"/>
    <pivotField axis="axisRow" dataField="1" showAll="0">
      <items count="4">
        <item x="0"/>
        <item x="1"/>
        <item x="2"/>
        <item t="default"/>
      </items>
    </pivotField>
  </pivotFields>
  <rowFields count="2">
    <field x="1"/>
    <field x="16"/>
  </rowFields>
  <rowItems count="11">
    <i>
      <x/>
    </i>
    <i r="1">
      <x/>
    </i>
    <i r="1">
      <x v="1"/>
    </i>
    <i>
      <x v="1"/>
    </i>
    <i r="1">
      <x/>
    </i>
    <i r="1">
      <x v="1"/>
    </i>
    <i r="1">
      <x v="2"/>
    </i>
    <i>
      <x v="2"/>
    </i>
    <i r="1">
      <x/>
    </i>
    <i r="1">
      <x v="1"/>
    </i>
    <i t="grand">
      <x/>
    </i>
  </rowItems>
  <colItems count="1">
    <i/>
  </colItems>
  <pageFields count="1">
    <pageField fld="0" hier="-1"/>
  </pageFields>
  <dataFields count="1">
    <dataField name="Cuenta de ESTADO DE CUMPLIMIENTO" fld="16" subtotal="count" baseField="0" baseItem="0"/>
  </dataFields>
  <formats count="94">
    <format dxfId="166">
      <pivotArea type="all" dataOnly="0" outline="0" fieldPosition="0"/>
    </format>
    <format dxfId="165">
      <pivotArea outline="0" collapsedLevelsAreSubtotals="1" fieldPosition="0"/>
    </format>
    <format dxfId="164">
      <pivotArea field="1" type="button" dataOnly="0" labelOnly="1" outline="0" axis="axisRow" fieldPosition="0"/>
    </format>
    <format dxfId="163">
      <pivotArea dataOnly="0" labelOnly="1" fieldPosition="0">
        <references count="1">
          <reference field="1" count="2">
            <x v="0"/>
            <x v="1"/>
          </reference>
        </references>
      </pivotArea>
    </format>
    <format dxfId="162">
      <pivotArea dataOnly="0" labelOnly="1" grandRow="1" outline="0" fieldPosition="0"/>
    </format>
    <format dxfId="161">
      <pivotArea dataOnly="0" labelOnly="1" fieldPosition="0">
        <references count="2">
          <reference field="1" count="1" selected="0">
            <x v="1"/>
          </reference>
          <reference field="16" count="2">
            <x v="0"/>
            <x v="1"/>
          </reference>
        </references>
      </pivotArea>
    </format>
    <format dxfId="160">
      <pivotArea dataOnly="0" labelOnly="1" outline="0" axis="axisValues" fieldPosition="0"/>
    </format>
    <format dxfId="159">
      <pivotArea type="all" dataOnly="0" outline="0" fieldPosition="0"/>
    </format>
    <format dxfId="158">
      <pivotArea dataOnly="0" labelOnly="1" fieldPosition="0">
        <references count="1">
          <reference field="1" count="2">
            <x v="0"/>
            <x v="1"/>
          </reference>
        </references>
      </pivotArea>
    </format>
    <format dxfId="157">
      <pivotArea dataOnly="0" labelOnly="1" grandRow="1" outline="0" fieldPosition="0"/>
    </format>
    <format dxfId="156">
      <pivotArea collapsedLevelsAreSubtotals="1" fieldPosition="0">
        <references count="1">
          <reference field="1" count="1">
            <x v="0"/>
          </reference>
        </references>
      </pivotArea>
    </format>
    <format dxfId="155">
      <pivotArea dataOnly="0" labelOnly="1" fieldPosition="0">
        <references count="1">
          <reference field="1" count="1">
            <x v="0"/>
          </reference>
        </references>
      </pivotArea>
    </format>
    <format dxfId="154">
      <pivotArea collapsedLevelsAreSubtotals="1" fieldPosition="0">
        <references count="1">
          <reference field="1" count="1">
            <x v="1"/>
          </reference>
        </references>
      </pivotArea>
    </format>
    <format dxfId="153">
      <pivotArea dataOnly="0" labelOnly="1" fieldPosition="0">
        <references count="1">
          <reference field="1" count="1">
            <x v="1"/>
          </reference>
        </references>
      </pivotArea>
    </format>
    <format dxfId="152">
      <pivotArea dataOnly="0" labelOnly="1" grandRow="1" outline="0" fieldPosition="0"/>
    </format>
    <format dxfId="151">
      <pivotArea type="all" dataOnly="0" outline="0" fieldPosition="0"/>
    </format>
    <format dxfId="150">
      <pivotArea dataOnly="0" labelOnly="1" fieldPosition="0">
        <references count="1">
          <reference field="1" count="0"/>
        </references>
      </pivotArea>
    </format>
    <format dxfId="149">
      <pivotArea dataOnly="0" labelOnly="1" grandRow="1" outline="0" fieldPosition="0"/>
    </format>
    <format dxfId="148">
      <pivotArea dataOnly="0" labelOnly="1" fieldPosition="0">
        <references count="2">
          <reference field="1" count="1" selected="0">
            <x v="1"/>
          </reference>
          <reference field="16" count="0"/>
        </references>
      </pivotArea>
    </format>
    <format dxfId="147">
      <pivotArea dataOnly="0" labelOnly="1" fieldPosition="0">
        <references count="2">
          <reference field="1" count="1" selected="0">
            <x v="2"/>
          </reference>
          <reference field="16" count="2">
            <x v="0"/>
            <x v="1"/>
          </reference>
        </references>
      </pivotArea>
    </format>
    <format dxfId="146">
      <pivotArea collapsedLevelsAreSubtotals="1" fieldPosition="0">
        <references count="2">
          <reference field="1" count="1" selected="0">
            <x v="1"/>
          </reference>
          <reference field="16" count="1">
            <x v="1"/>
          </reference>
        </references>
      </pivotArea>
    </format>
    <format dxfId="145">
      <pivotArea collapsedLevelsAreSubtotals="1" fieldPosition="0">
        <references count="2">
          <reference field="1" count="1" selected="0">
            <x v="2"/>
          </reference>
          <reference field="16" count="2">
            <x v="0"/>
            <x v="1"/>
          </reference>
        </references>
      </pivotArea>
    </format>
    <format dxfId="144">
      <pivotArea dataOnly="0" labelOnly="1" fieldPosition="0">
        <references count="2">
          <reference field="1" count="1" selected="0">
            <x v="1"/>
          </reference>
          <reference field="16" count="1">
            <x v="1"/>
          </reference>
        </references>
      </pivotArea>
    </format>
    <format dxfId="143">
      <pivotArea collapsedLevelsAreSubtotals="1" fieldPosition="0">
        <references count="1">
          <reference field="1" count="1">
            <x v="2"/>
          </reference>
        </references>
      </pivotArea>
    </format>
    <format dxfId="142">
      <pivotArea dataOnly="0" labelOnly="1" fieldPosition="0">
        <references count="1">
          <reference field="1" count="1">
            <x v="2"/>
          </reference>
        </references>
      </pivotArea>
    </format>
    <format dxfId="141">
      <pivotArea grandRow="1" outline="0" collapsedLevelsAreSubtotals="1" fieldPosition="0"/>
    </format>
    <format dxfId="140">
      <pivotArea dataOnly="0" labelOnly="1" grandRow="1" outline="0" fieldPosition="0"/>
    </format>
    <format dxfId="139">
      <pivotArea type="all" dataOnly="0" outline="0" fieldPosition="0"/>
    </format>
    <format dxfId="138">
      <pivotArea collapsedLevelsAreSubtotals="1" fieldPosition="0">
        <references count="1">
          <reference field="1" count="1">
            <x v="1"/>
          </reference>
        </references>
      </pivotArea>
    </format>
    <format dxfId="137">
      <pivotArea collapsedLevelsAreSubtotals="1" fieldPosition="0">
        <references count="2">
          <reference field="1" count="1" selected="0">
            <x v="1"/>
          </reference>
          <reference field="16" count="0"/>
        </references>
      </pivotArea>
    </format>
    <format dxfId="136">
      <pivotArea collapsedLevelsAreSubtotals="1" fieldPosition="0">
        <references count="2">
          <reference field="1" count="1" selected="0">
            <x v="2"/>
          </reference>
          <reference field="16" count="2">
            <x v="0"/>
            <x v="1"/>
          </reference>
        </references>
      </pivotArea>
    </format>
    <format dxfId="135">
      <pivotArea type="all" dataOnly="0" outline="0" fieldPosition="0"/>
    </format>
    <format dxfId="134">
      <pivotArea type="all" dataOnly="0" outline="0" fieldPosition="0"/>
    </format>
    <format dxfId="133">
      <pivotArea outline="0" collapsedLevelsAreSubtotals="1" fieldPosition="0"/>
    </format>
    <format dxfId="132">
      <pivotArea field="1" type="button" dataOnly="0" labelOnly="1" outline="0" axis="axisRow" fieldPosition="0"/>
    </format>
    <format dxfId="131">
      <pivotArea dataOnly="0" labelOnly="1" fieldPosition="0">
        <references count="1">
          <reference field="1" count="0"/>
        </references>
      </pivotArea>
    </format>
    <format dxfId="130">
      <pivotArea dataOnly="0" labelOnly="1" grandRow="1" outline="0" fieldPosition="0"/>
    </format>
    <format dxfId="129">
      <pivotArea dataOnly="0" labelOnly="1" outline="0" axis="axisValues" fieldPosition="0"/>
    </format>
    <format dxfId="128">
      <pivotArea field="0" type="button" dataOnly="0" labelOnly="1" outline="0" axis="axisPage" fieldPosition="0"/>
    </format>
    <format dxfId="127">
      <pivotArea field="1" type="button" dataOnly="0" labelOnly="1" outline="0" axis="axisRow" fieldPosition="0"/>
    </format>
    <format dxfId="126">
      <pivotArea dataOnly="0" labelOnly="1" outline="0" axis="axisValues" fieldPosition="0"/>
    </format>
    <format dxfId="125">
      <pivotArea collapsedLevelsAreSubtotals="1" fieldPosition="0">
        <references count="1">
          <reference field="1" count="1">
            <x v="1"/>
          </reference>
        </references>
      </pivotArea>
    </format>
    <format dxfId="124">
      <pivotArea dataOnly="0" labelOnly="1" fieldPosition="0">
        <references count="1">
          <reference field="1" count="1">
            <x v="1"/>
          </reference>
        </references>
      </pivotArea>
    </format>
    <format dxfId="123">
      <pivotArea dataOnly="0" labelOnly="1" fieldPosition="0">
        <references count="1">
          <reference field="1" count="1">
            <x v="2"/>
          </reference>
        </references>
      </pivotArea>
    </format>
    <format dxfId="122">
      <pivotArea dataOnly="0" labelOnly="1" grandRow="1" outline="0" fieldPosition="0"/>
    </format>
    <format dxfId="121">
      <pivotArea collapsedLevelsAreSubtotals="1" fieldPosition="0">
        <references count="1">
          <reference field="1" count="1">
            <x v="1"/>
          </reference>
        </references>
      </pivotArea>
    </format>
    <format dxfId="120">
      <pivotArea dataOnly="0" labelOnly="1" fieldPosition="0">
        <references count="2">
          <reference field="1" count="1" selected="0">
            <x v="1"/>
          </reference>
          <reference field="16" count="0"/>
        </references>
      </pivotArea>
    </format>
    <format dxfId="119">
      <pivotArea dataOnly="0" labelOnly="1" fieldPosition="0">
        <references count="2">
          <reference field="1" count="1" selected="0">
            <x v="2"/>
          </reference>
          <reference field="16" count="0"/>
        </references>
      </pivotArea>
    </format>
    <format dxfId="118">
      <pivotArea collapsedLevelsAreSubtotals="1" fieldPosition="0">
        <references count="1">
          <reference field="1" count="1">
            <x v="1"/>
          </reference>
        </references>
      </pivotArea>
    </format>
    <format dxfId="117">
      <pivotArea collapsedLevelsAreSubtotals="1" fieldPosition="0">
        <references count="1">
          <reference field="1" count="1">
            <x v="2"/>
          </reference>
        </references>
      </pivotArea>
    </format>
    <format dxfId="116">
      <pivotArea grandRow="1" outline="0" collapsedLevelsAreSubtotals="1" fieldPosition="0"/>
    </format>
    <format dxfId="115">
      <pivotArea collapsedLevelsAreSubtotals="1" fieldPosition="0">
        <references count="1">
          <reference field="1" count="1">
            <x v="1"/>
          </reference>
        </references>
      </pivotArea>
    </format>
    <format dxfId="114">
      <pivotArea dataOnly="0" labelOnly="1" fieldPosition="0">
        <references count="1">
          <reference field="1" count="1">
            <x v="1"/>
          </reference>
        </references>
      </pivotArea>
    </format>
    <format dxfId="113">
      <pivotArea collapsedLevelsAreSubtotals="1" fieldPosition="0">
        <references count="1">
          <reference field="1" count="1">
            <x v="0"/>
          </reference>
        </references>
      </pivotArea>
    </format>
    <format dxfId="112">
      <pivotArea collapsedLevelsAreSubtotals="1" fieldPosition="0">
        <references count="2">
          <reference field="1" count="1" selected="0">
            <x v="0"/>
          </reference>
          <reference field="16" count="0"/>
        </references>
      </pivotArea>
    </format>
    <format dxfId="111">
      <pivotArea dataOnly="0" labelOnly="1" fieldPosition="0">
        <references count="1">
          <reference field="1" count="1">
            <x v="0"/>
          </reference>
        </references>
      </pivotArea>
    </format>
    <format dxfId="110">
      <pivotArea dataOnly="0" labelOnly="1" fieldPosition="0">
        <references count="2">
          <reference field="1" count="1" selected="0">
            <x v="0"/>
          </reference>
          <reference field="16" count="0"/>
        </references>
      </pivotArea>
    </format>
    <format dxfId="109">
      <pivotArea collapsedLevelsAreSubtotals="1" fieldPosition="0">
        <references count="1">
          <reference field="1" count="1">
            <x v="1"/>
          </reference>
        </references>
      </pivotArea>
    </format>
    <format dxfId="108">
      <pivotArea collapsedLevelsAreSubtotals="1" fieldPosition="0">
        <references count="2">
          <reference field="1" count="1" selected="0">
            <x v="1"/>
          </reference>
          <reference field="16" count="0"/>
        </references>
      </pivotArea>
    </format>
    <format dxfId="107">
      <pivotArea dataOnly="0" labelOnly="1" fieldPosition="0">
        <references count="1">
          <reference field="1" count="1">
            <x v="1"/>
          </reference>
        </references>
      </pivotArea>
    </format>
    <format dxfId="106">
      <pivotArea dataOnly="0" labelOnly="1" fieldPosition="0">
        <references count="2">
          <reference field="1" count="1" selected="0">
            <x v="1"/>
          </reference>
          <reference field="16" count="0"/>
        </references>
      </pivotArea>
    </format>
    <format dxfId="105">
      <pivotArea collapsedLevelsAreSubtotals="1" fieldPosition="0">
        <references count="1">
          <reference field="1" count="1">
            <x v="2"/>
          </reference>
        </references>
      </pivotArea>
    </format>
    <format dxfId="104">
      <pivotArea collapsedLevelsAreSubtotals="1" fieldPosition="0">
        <references count="2">
          <reference field="1" count="1" selected="0">
            <x v="2"/>
          </reference>
          <reference field="16" count="0"/>
        </references>
      </pivotArea>
    </format>
    <format dxfId="103">
      <pivotArea grandRow="1" outline="0" collapsedLevelsAreSubtotals="1" fieldPosition="0"/>
    </format>
    <format dxfId="102">
      <pivotArea dataOnly="0" labelOnly="1" fieldPosition="0">
        <references count="1">
          <reference field="1" count="1">
            <x v="2"/>
          </reference>
        </references>
      </pivotArea>
    </format>
    <format dxfId="101">
      <pivotArea dataOnly="0" labelOnly="1" grandRow="1" outline="0" fieldPosition="0"/>
    </format>
    <format dxfId="100">
      <pivotArea dataOnly="0" labelOnly="1" fieldPosition="0">
        <references count="2">
          <reference field="1" count="1" selected="0">
            <x v="2"/>
          </reference>
          <reference field="16" count="0"/>
        </references>
      </pivotArea>
    </format>
    <format dxfId="99">
      <pivotArea type="all" dataOnly="0" outline="0" fieldPosition="0"/>
    </format>
    <format dxfId="98">
      <pivotArea outline="0" collapsedLevelsAreSubtotals="1" fieldPosition="0"/>
    </format>
    <format dxfId="97">
      <pivotArea type="all" dataOnly="0" outline="0" fieldPosition="0"/>
    </format>
    <format dxfId="96">
      <pivotArea dataOnly="0" labelOnly="1" fieldPosition="0">
        <references count="2">
          <reference field="1" count="1" selected="0">
            <x v="1"/>
          </reference>
          <reference field="16" count="0"/>
        </references>
      </pivotArea>
    </format>
    <format dxfId="95">
      <pivotArea dataOnly="0" labelOnly="1" fieldPosition="0">
        <references count="2">
          <reference field="1" count="1" selected="0">
            <x v="2"/>
          </reference>
          <reference field="16" count="2">
            <x v="0"/>
            <x v="1"/>
          </reference>
        </references>
      </pivotArea>
    </format>
    <format dxfId="94">
      <pivotArea grandRow="1" outline="0" collapsedLevelsAreSubtotals="1" fieldPosition="0"/>
    </format>
    <format dxfId="93">
      <pivotArea collapsedLevelsAreSubtotals="1" fieldPosition="0">
        <references count="2">
          <reference field="1" count="1" selected="0">
            <x v="0"/>
          </reference>
          <reference field="16" count="1">
            <x v="1"/>
          </reference>
        </references>
      </pivotArea>
    </format>
    <format dxfId="92">
      <pivotArea dataOnly="0" labelOnly="1" fieldPosition="0">
        <references count="2">
          <reference field="1" count="1" selected="0">
            <x v="0"/>
          </reference>
          <reference field="16" count="1">
            <x v="1"/>
          </reference>
        </references>
      </pivotArea>
    </format>
    <format dxfId="91">
      <pivotArea collapsedLevelsAreSubtotals="1" fieldPosition="0">
        <references count="2">
          <reference field="1" count="1" selected="0">
            <x v="0"/>
          </reference>
          <reference field="16" count="2">
            <x v="0"/>
            <x v="1"/>
          </reference>
        </references>
      </pivotArea>
    </format>
    <format dxfId="90">
      <pivotArea dataOnly="0" labelOnly="1" fieldPosition="0">
        <references count="2">
          <reference field="1" count="1" selected="0">
            <x v="0"/>
          </reference>
          <reference field="16" count="2">
            <x v="0"/>
            <x v="1"/>
          </reference>
        </references>
      </pivotArea>
    </format>
    <format dxfId="89">
      <pivotArea collapsedLevelsAreSubtotals="1" fieldPosition="0">
        <references count="2">
          <reference field="1" count="1" selected="0">
            <x v="1"/>
          </reference>
          <reference field="16" count="1">
            <x v="2"/>
          </reference>
        </references>
      </pivotArea>
    </format>
    <format dxfId="88">
      <pivotArea dataOnly="0" labelOnly="1" fieldPosition="0">
        <references count="2">
          <reference field="1" count="1" selected="0">
            <x v="1"/>
          </reference>
          <reference field="16" count="1">
            <x v="2"/>
          </reference>
        </references>
      </pivotArea>
    </format>
    <format dxfId="87">
      <pivotArea collapsedLevelsAreSubtotals="1" fieldPosition="0">
        <references count="2">
          <reference field="1" count="1" selected="0">
            <x v="0"/>
          </reference>
          <reference field="16" count="1">
            <x v="1"/>
          </reference>
        </references>
      </pivotArea>
    </format>
    <format dxfId="86">
      <pivotArea dataOnly="0" labelOnly="1" fieldPosition="0">
        <references count="2">
          <reference field="1" count="1" selected="0">
            <x v="0"/>
          </reference>
          <reference field="16" count="1">
            <x v="1"/>
          </reference>
        </references>
      </pivotArea>
    </format>
    <format dxfId="85">
      <pivotArea collapsedLevelsAreSubtotals="1" fieldPosition="0">
        <references count="2">
          <reference field="1" count="1" selected="0">
            <x v="1"/>
          </reference>
          <reference field="16" count="1">
            <x v="1"/>
          </reference>
        </references>
      </pivotArea>
    </format>
    <format dxfId="84">
      <pivotArea dataOnly="0" labelOnly="1" fieldPosition="0">
        <references count="2">
          <reference field="1" count="1" selected="0">
            <x v="1"/>
          </reference>
          <reference field="16" count="1">
            <x v="1"/>
          </reference>
        </references>
      </pivotArea>
    </format>
    <format dxfId="83">
      <pivotArea collapsedLevelsAreSubtotals="1" fieldPosition="0">
        <references count="2">
          <reference field="1" count="1" selected="0">
            <x v="2"/>
          </reference>
          <reference field="16" count="1">
            <x v="1"/>
          </reference>
        </references>
      </pivotArea>
    </format>
    <format dxfId="82">
      <pivotArea dataOnly="0" labelOnly="1" fieldPosition="0">
        <references count="2">
          <reference field="1" count="1" selected="0">
            <x v="2"/>
          </reference>
          <reference field="16" count="1">
            <x v="1"/>
          </reference>
        </references>
      </pivotArea>
    </format>
    <format dxfId="81">
      <pivotArea type="all" dataOnly="0" outline="0" fieldPosition="0"/>
    </format>
    <format dxfId="80">
      <pivotArea outline="0" collapsedLevelsAreSubtotals="1" fieldPosition="0"/>
    </format>
    <format dxfId="79">
      <pivotArea field="1" type="button" dataOnly="0" labelOnly="1" outline="0" axis="axisRow" fieldPosition="0"/>
    </format>
    <format dxfId="78">
      <pivotArea dataOnly="0" labelOnly="1" fieldPosition="0">
        <references count="1">
          <reference field="1" count="0"/>
        </references>
      </pivotArea>
    </format>
    <format dxfId="77">
      <pivotArea dataOnly="0" labelOnly="1" grandRow="1" outline="0" fieldPosition="0"/>
    </format>
    <format dxfId="76">
      <pivotArea dataOnly="0" labelOnly="1" fieldPosition="0">
        <references count="2">
          <reference field="1" count="1" selected="0">
            <x v="0"/>
          </reference>
          <reference field="16" count="2">
            <x v="0"/>
            <x v="1"/>
          </reference>
        </references>
      </pivotArea>
    </format>
    <format dxfId="75">
      <pivotArea dataOnly="0" labelOnly="1" fieldPosition="0">
        <references count="2">
          <reference field="1" count="1" selected="0">
            <x v="1"/>
          </reference>
          <reference field="16" count="3">
            <x v="0"/>
            <x v="1"/>
            <x v="2"/>
          </reference>
        </references>
      </pivotArea>
    </format>
    <format dxfId="74">
      <pivotArea dataOnly="0" labelOnly="1" fieldPosition="0">
        <references count="2">
          <reference field="1" count="1" selected="0">
            <x v="2"/>
          </reference>
          <reference field="16" count="2">
            <x v="0"/>
            <x v="1"/>
          </reference>
        </references>
      </pivotArea>
    </format>
    <format dxfId="73">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1" count="1" selected="0">
            <x v="0"/>
          </reference>
          <reference field="16" count="1" selected="0">
            <x v="0"/>
          </reference>
        </references>
      </pivotArea>
    </chartFormat>
    <chartFormat chart="0" format="2">
      <pivotArea type="data" outline="0" fieldPosition="0">
        <references count="3">
          <reference field="4294967294" count="1" selected="0">
            <x v="0"/>
          </reference>
          <reference field="1" count="1" selected="0">
            <x v="0"/>
          </reference>
          <reference field="16" count="1" selected="0">
            <x v="1"/>
          </reference>
        </references>
      </pivotArea>
    </chartFormat>
    <chartFormat chart="0" format="3">
      <pivotArea type="data" outline="0" fieldPosition="0">
        <references count="3">
          <reference field="4294967294" count="1" selected="0">
            <x v="0"/>
          </reference>
          <reference field="1" count="1" selected="0">
            <x v="1"/>
          </reference>
          <reference field="16" count="1" selected="0">
            <x v="0"/>
          </reference>
        </references>
      </pivotArea>
    </chartFormat>
    <chartFormat chart="0" format="4">
      <pivotArea type="data" outline="0" fieldPosition="0">
        <references count="3">
          <reference field="4294967294" count="1" selected="0">
            <x v="0"/>
          </reference>
          <reference field="1" count="1" selected="0">
            <x v="1"/>
          </reference>
          <reference field="16" count="1" selected="0">
            <x v="1"/>
          </reference>
        </references>
      </pivotArea>
    </chartFormat>
    <chartFormat chart="0" format="5">
      <pivotArea type="data" outline="0" fieldPosition="0">
        <references count="3">
          <reference field="4294967294" count="1" selected="0">
            <x v="0"/>
          </reference>
          <reference field="1" count="1" selected="0">
            <x v="2"/>
          </reference>
          <reference field="16" count="1" selected="0">
            <x v="0"/>
          </reference>
        </references>
      </pivotArea>
    </chartFormat>
    <chartFormat chart="0" format="8">
      <pivotArea type="data" outline="0" fieldPosition="0">
        <references count="3">
          <reference field="4294967294" count="1" selected="0">
            <x v="0"/>
          </reference>
          <reference field="1" count="1" selected="0">
            <x v="2"/>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520045-47FC-4ABF-BAA7-2B0D0A3204C7}" name="TablaDinámica3"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68:J92" firstHeaderRow="1" firstDataRow="2" firstDataCol="1"/>
  <pivotFields count="17">
    <pivotField axis="axisRow" showAll="0">
      <items count="9">
        <item x="0"/>
        <item x="1"/>
        <item x="5"/>
        <item x="4"/>
        <item x="3"/>
        <item x="2"/>
        <item x="6"/>
        <item x="7"/>
        <item t="default"/>
      </items>
    </pivotField>
    <pivotField axis="axisCol" showAll="0">
      <items count="4">
        <item x="0"/>
        <item x="1"/>
        <item x="2"/>
        <item t="default"/>
      </items>
    </pivotField>
    <pivotField showAll="0"/>
    <pivotField showAll="0"/>
    <pivotField showAll="0"/>
    <pivotField showAll="0"/>
    <pivotField showAll="0"/>
    <pivotField showAll="0"/>
    <pivotField showAll="0"/>
    <pivotField showAll="0"/>
    <pivotField numFmtId="164" showAll="0"/>
    <pivotField dataField="1" numFmtId="164" showAll="0"/>
    <pivotField showAll="0"/>
    <pivotField showAll="0"/>
    <pivotField showAll="0"/>
    <pivotField showAll="0"/>
    <pivotField axis="axisRow" showAll="0" insertPageBreak="1">
      <items count="4">
        <item x="0"/>
        <item x="1"/>
        <item x="2"/>
        <item t="default"/>
      </items>
    </pivotField>
  </pivotFields>
  <rowFields count="2">
    <field x="0"/>
    <field x="16"/>
  </rowFields>
  <rowItems count="23">
    <i>
      <x/>
    </i>
    <i r="1">
      <x/>
    </i>
    <i r="1">
      <x v="1"/>
    </i>
    <i r="1">
      <x v="2"/>
    </i>
    <i>
      <x v="1"/>
    </i>
    <i r="1">
      <x/>
    </i>
    <i r="1">
      <x v="1"/>
    </i>
    <i>
      <x v="2"/>
    </i>
    <i r="1">
      <x/>
    </i>
    <i>
      <x v="3"/>
    </i>
    <i r="1">
      <x/>
    </i>
    <i r="1">
      <x v="1"/>
    </i>
    <i>
      <x v="4"/>
    </i>
    <i r="1">
      <x/>
    </i>
    <i r="1">
      <x v="1"/>
    </i>
    <i>
      <x v="5"/>
    </i>
    <i r="1">
      <x/>
    </i>
    <i r="1">
      <x v="1"/>
    </i>
    <i>
      <x v="6"/>
    </i>
    <i r="1">
      <x/>
    </i>
    <i>
      <x v="7"/>
    </i>
    <i r="1">
      <x/>
    </i>
    <i t="grand">
      <x/>
    </i>
  </rowItems>
  <colFields count="1">
    <field x="1"/>
  </colFields>
  <colItems count="4">
    <i>
      <x/>
    </i>
    <i>
      <x v="1"/>
    </i>
    <i>
      <x v="2"/>
    </i>
    <i t="grand">
      <x/>
    </i>
  </colItems>
  <dataFields count="1">
    <dataField name="Cuenta de FECHA TERMINACIÓN ACTIVIDADES" fld="11" subtotal="count" baseField="0" baseItem="0"/>
  </dataFields>
  <formats count="144">
    <format dxfId="310">
      <pivotArea outline="0" collapsedLevelsAreSubtotals="1" fieldPosition="0"/>
    </format>
    <format dxfId="309">
      <pivotArea type="all" dataOnly="0" outline="0" fieldPosition="0"/>
    </format>
    <format dxfId="308">
      <pivotArea dataOnly="0" labelOnly="1" grandRow="1" outline="0" fieldPosition="0"/>
    </format>
    <format dxfId="307">
      <pivotArea dataOnly="0" labelOnly="1" fieldPosition="0">
        <references count="1">
          <reference field="0" count="0"/>
        </references>
      </pivotArea>
    </format>
    <format dxfId="306">
      <pivotArea collapsedLevelsAreSubtotals="1" fieldPosition="0">
        <references count="1">
          <reference field="0" count="1">
            <x v="0"/>
          </reference>
        </references>
      </pivotArea>
    </format>
    <format dxfId="305">
      <pivotArea collapsedLevelsAreSubtotals="1" fieldPosition="0">
        <references count="1">
          <reference field="0" count="1">
            <x v="1"/>
          </reference>
        </references>
      </pivotArea>
    </format>
    <format dxfId="304">
      <pivotArea collapsedLevelsAreSubtotals="1" fieldPosition="0">
        <references count="1">
          <reference field="0" count="1">
            <x v="2"/>
          </reference>
        </references>
      </pivotArea>
    </format>
    <format dxfId="303">
      <pivotArea collapsedLevelsAreSubtotals="1" fieldPosition="0">
        <references count="1">
          <reference field="0" count="1">
            <x v="3"/>
          </reference>
        </references>
      </pivotArea>
    </format>
    <format dxfId="302">
      <pivotArea collapsedLevelsAreSubtotals="1" fieldPosition="0">
        <references count="1">
          <reference field="0" count="1">
            <x v="4"/>
          </reference>
        </references>
      </pivotArea>
    </format>
    <format dxfId="301">
      <pivotArea dataOnly="0" labelOnly="1" fieldPosition="0">
        <references count="1">
          <reference field="0" count="1">
            <x v="4"/>
          </reference>
        </references>
      </pivotArea>
    </format>
    <format dxfId="300">
      <pivotArea collapsedLevelsAreSubtotals="1" fieldPosition="0">
        <references count="1">
          <reference field="0" count="1">
            <x v="5"/>
          </reference>
        </references>
      </pivotArea>
    </format>
    <format dxfId="299">
      <pivotArea collapsedLevelsAreSubtotals="1" fieldPosition="0">
        <references count="1">
          <reference field="0" count="1">
            <x v="6"/>
          </reference>
        </references>
      </pivotArea>
    </format>
    <format dxfId="298">
      <pivotArea grandRow="1" outline="0" collapsedLevelsAreSubtotals="1" fieldPosition="0"/>
    </format>
    <format dxfId="297">
      <pivotArea dataOnly="0" labelOnly="1" grandRow="1" outline="0" fieldPosition="0"/>
    </format>
    <format dxfId="296">
      <pivotArea grandRow="1" outline="0" collapsedLevelsAreSubtotals="1" fieldPosition="0"/>
    </format>
    <format dxfId="295">
      <pivotArea dataOnly="0" labelOnly="1" grandRow="1" outline="0" fieldPosition="0"/>
    </format>
    <format dxfId="294">
      <pivotArea dataOnly="0" labelOnly="1" fieldPosition="0">
        <references count="1">
          <reference field="0" count="0"/>
        </references>
      </pivotArea>
    </format>
    <format dxfId="293">
      <pivotArea collapsedLevelsAreSubtotals="1" fieldPosition="0">
        <references count="1">
          <reference field="0" count="1">
            <x v="0"/>
          </reference>
        </references>
      </pivotArea>
    </format>
    <format dxfId="292">
      <pivotArea collapsedLevelsAreSubtotals="1" fieldPosition="0">
        <references count="1">
          <reference field="0" count="1">
            <x v="1"/>
          </reference>
        </references>
      </pivotArea>
    </format>
    <format dxfId="291">
      <pivotArea collapsedLevelsAreSubtotals="1" fieldPosition="0">
        <references count="1">
          <reference field="0" count="1">
            <x v="2"/>
          </reference>
        </references>
      </pivotArea>
    </format>
    <format dxfId="290">
      <pivotArea collapsedLevelsAreSubtotals="1" fieldPosition="0">
        <references count="1">
          <reference field="0" count="1">
            <x v="3"/>
          </reference>
        </references>
      </pivotArea>
    </format>
    <format dxfId="289">
      <pivotArea collapsedLevelsAreSubtotals="1" fieldPosition="0">
        <references count="1">
          <reference field="0" count="1">
            <x v="4"/>
          </reference>
        </references>
      </pivotArea>
    </format>
    <format dxfId="288">
      <pivotArea collapsedLevelsAreSubtotals="1" fieldPosition="0">
        <references count="1">
          <reference field="0" count="1">
            <x v="5"/>
          </reference>
        </references>
      </pivotArea>
    </format>
    <format dxfId="287">
      <pivotArea collapsedLevelsAreSubtotals="1" fieldPosition="0">
        <references count="1">
          <reference field="0" count="1">
            <x v="6"/>
          </reference>
        </references>
      </pivotArea>
    </format>
    <format dxfId="286">
      <pivotArea dataOnly="0" labelOnly="1" fieldPosition="0">
        <references count="1">
          <reference field="0" count="0"/>
        </references>
      </pivotArea>
    </format>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1" type="button" dataOnly="0" labelOnly="1" outline="0" axis="axisCol" fieldPosition="0"/>
    </format>
    <format dxfId="281">
      <pivotArea type="topRight" dataOnly="0" labelOnly="1" outline="0" fieldPosition="0"/>
    </format>
    <format dxfId="280">
      <pivotArea field="0" type="button" dataOnly="0" labelOnly="1" outline="0" axis="axisRow" fieldPosition="0"/>
    </format>
    <format dxfId="279">
      <pivotArea dataOnly="0" labelOnly="1" fieldPosition="0">
        <references count="1">
          <reference field="0" count="0"/>
        </references>
      </pivotArea>
    </format>
    <format dxfId="278">
      <pivotArea dataOnly="0" labelOnly="1" grandRow="1" outline="0" fieldPosition="0"/>
    </format>
    <format dxfId="277">
      <pivotArea dataOnly="0" labelOnly="1" fieldPosition="0">
        <references count="1">
          <reference field="1" count="0"/>
        </references>
      </pivotArea>
    </format>
    <format dxfId="276">
      <pivotArea dataOnly="0" labelOnly="1" grandCol="1" outline="0" fieldPosition="0"/>
    </format>
    <format dxfId="275">
      <pivotArea dataOnly="0" labelOnly="1" fieldPosition="0">
        <references count="1">
          <reference field="1" count="0"/>
        </references>
      </pivotArea>
    </format>
    <format dxfId="274">
      <pivotArea dataOnly="0" labelOnly="1" grandCol="1" outline="0" fieldPosition="0"/>
    </format>
    <format dxfId="273">
      <pivotArea outline="0" collapsedLevelsAreSubtotals="1" fieldPosition="0"/>
    </format>
    <format dxfId="272">
      <pivotArea dataOnly="0" labelOnly="1" fieldPosition="0">
        <references count="1">
          <reference field="0" count="1">
            <x v="4"/>
          </reference>
        </references>
      </pivotArea>
    </format>
    <format dxfId="271">
      <pivotArea dataOnly="0" labelOnly="1" grandRow="1" outline="0" fieldPosition="0"/>
    </format>
    <format dxfId="270">
      <pivotArea type="all" dataOnly="0" outline="0" fieldPosition="0"/>
    </format>
    <format dxfId="269">
      <pivotArea outline="0" collapsedLevelsAreSubtotals="1" fieldPosition="0"/>
    </format>
    <format dxfId="268">
      <pivotArea type="origin" dataOnly="0" labelOnly="1" outline="0" fieldPosition="0"/>
    </format>
    <format dxfId="267">
      <pivotArea field="1" type="button" dataOnly="0" labelOnly="1" outline="0" axis="axisCol" fieldPosition="0"/>
    </format>
    <format dxfId="266">
      <pivotArea type="topRight" dataOnly="0" labelOnly="1" outline="0" fieldPosition="0"/>
    </format>
    <format dxfId="265">
      <pivotArea field="0" type="button" dataOnly="0" labelOnly="1" outline="0" axis="axisRow" fieldPosition="0"/>
    </format>
    <format dxfId="264">
      <pivotArea dataOnly="0" labelOnly="1" fieldPosition="0">
        <references count="1">
          <reference field="0" count="0"/>
        </references>
      </pivotArea>
    </format>
    <format dxfId="263">
      <pivotArea dataOnly="0" labelOnly="1" grandRow="1" outline="0" fieldPosition="0"/>
    </format>
    <format dxfId="262">
      <pivotArea dataOnly="0" labelOnly="1" fieldPosition="0">
        <references count="1">
          <reference field="1" count="0"/>
        </references>
      </pivotArea>
    </format>
    <format dxfId="261">
      <pivotArea dataOnly="0" labelOnly="1" grandCol="1" outline="0" fieldPosition="0"/>
    </format>
    <format dxfId="260">
      <pivotArea collapsedLevelsAreSubtotals="1" fieldPosition="0">
        <references count="1">
          <reference field="0" count="1">
            <x v="4"/>
          </reference>
        </references>
      </pivotArea>
    </format>
    <format dxfId="259">
      <pivotArea outline="0" collapsedLevelsAreSubtotals="1" fieldPosition="0"/>
    </format>
    <format dxfId="258">
      <pivotArea field="0" type="button" dataOnly="0" labelOnly="1" outline="0" axis="axisRow" fieldPosition="0"/>
    </format>
    <format dxfId="257">
      <pivotArea dataOnly="0" labelOnly="1" fieldPosition="0">
        <references count="1">
          <reference field="0" count="0"/>
        </references>
      </pivotArea>
    </format>
    <format dxfId="256">
      <pivotArea dataOnly="0" labelOnly="1" fieldPosition="0">
        <references count="1">
          <reference field="1" count="0"/>
        </references>
      </pivotArea>
    </format>
    <format dxfId="255">
      <pivotArea dataOnly="0" labelOnly="1" grandCol="1" outline="0" fieldPosition="0"/>
    </format>
    <format dxfId="254">
      <pivotArea collapsedLevelsAreSubtotals="1" fieldPosition="0">
        <references count="1">
          <reference field="0" count="1">
            <x v="0"/>
          </reference>
        </references>
      </pivotArea>
    </format>
    <format dxfId="253">
      <pivotArea dataOnly="0" labelOnly="1" fieldPosition="0">
        <references count="1">
          <reference field="0" count="1">
            <x v="0"/>
          </reference>
        </references>
      </pivotArea>
    </format>
    <format dxfId="252">
      <pivotArea collapsedLevelsAreSubtotals="1" fieldPosition="0">
        <references count="1">
          <reference field="0" count="1">
            <x v="1"/>
          </reference>
        </references>
      </pivotArea>
    </format>
    <format dxfId="251">
      <pivotArea dataOnly="0" labelOnly="1" fieldPosition="0">
        <references count="1">
          <reference field="0" count="1">
            <x v="1"/>
          </reference>
        </references>
      </pivotArea>
    </format>
    <format dxfId="250">
      <pivotArea collapsedLevelsAreSubtotals="1" fieldPosition="0">
        <references count="1">
          <reference field="0" count="1">
            <x v="2"/>
          </reference>
        </references>
      </pivotArea>
    </format>
    <format dxfId="249">
      <pivotArea dataOnly="0" labelOnly="1" fieldPosition="0">
        <references count="1">
          <reference field="0" count="1">
            <x v="2"/>
          </reference>
        </references>
      </pivotArea>
    </format>
    <format dxfId="248">
      <pivotArea collapsedLevelsAreSubtotals="1" fieldPosition="0">
        <references count="1">
          <reference field="0" count="1">
            <x v="3"/>
          </reference>
        </references>
      </pivotArea>
    </format>
    <format dxfId="247">
      <pivotArea dataOnly="0" labelOnly="1" fieldPosition="0">
        <references count="1">
          <reference field="0" count="1">
            <x v="3"/>
          </reference>
        </references>
      </pivotArea>
    </format>
    <format dxfId="246">
      <pivotArea collapsedLevelsAreSubtotals="1" fieldPosition="0">
        <references count="1">
          <reference field="0" count="1">
            <x v="5"/>
          </reference>
        </references>
      </pivotArea>
    </format>
    <format dxfId="245">
      <pivotArea dataOnly="0" labelOnly="1" fieldPosition="0">
        <references count="1">
          <reference field="0" count="1">
            <x v="5"/>
          </reference>
        </references>
      </pivotArea>
    </format>
    <format dxfId="244">
      <pivotArea collapsedLevelsAreSubtotals="1" fieldPosition="0">
        <references count="1">
          <reference field="0" count="1">
            <x v="6"/>
          </reference>
        </references>
      </pivotArea>
    </format>
    <format dxfId="243">
      <pivotArea dataOnly="0" labelOnly="1" fieldPosition="0">
        <references count="1">
          <reference field="0" count="1">
            <x v="6"/>
          </reference>
        </references>
      </pivotArea>
    </format>
    <format dxfId="242">
      <pivotArea collapsedLevelsAreSubtotals="1" fieldPosition="0">
        <references count="1">
          <reference field="0" count="1">
            <x v="7"/>
          </reference>
        </references>
      </pivotArea>
    </format>
    <format dxfId="241">
      <pivotArea dataOnly="0" labelOnly="1" fieldPosition="0">
        <references count="1">
          <reference field="0" count="1">
            <x v="7"/>
          </reference>
        </references>
      </pivotArea>
    </format>
    <format dxfId="240">
      <pivotArea grandRow="1" outline="0" collapsedLevelsAreSubtotals="1" fieldPosition="0"/>
    </format>
    <format dxfId="239">
      <pivotArea dataOnly="0" labelOnly="1" grandRow="1" outline="0" fieldPosition="0"/>
    </format>
    <format dxfId="238">
      <pivotArea type="all" dataOnly="0" outline="0" fieldPosition="0"/>
    </format>
    <format dxfId="237">
      <pivotArea collapsedLevelsAreSubtotals="1" fieldPosition="0">
        <references count="2">
          <reference field="0" count="1" selected="0">
            <x v="4"/>
          </reference>
          <reference field="16" count="1">
            <x v="2"/>
          </reference>
        </references>
      </pivotArea>
    </format>
    <format dxfId="236">
      <pivotArea dataOnly="0" labelOnly="1" fieldPosition="0">
        <references count="2">
          <reference field="0" count="1" selected="0">
            <x v="4"/>
          </reference>
          <reference field="16" count="1">
            <x v="2"/>
          </reference>
        </references>
      </pivotArea>
    </format>
    <format dxfId="235">
      <pivotArea collapsedLevelsAreSubtotals="1" fieldPosition="0">
        <references count="2">
          <reference field="0" count="1" selected="0">
            <x v="0"/>
          </reference>
          <reference field="16" count="1">
            <x v="0"/>
          </reference>
        </references>
      </pivotArea>
    </format>
    <format dxfId="234">
      <pivotArea dataOnly="0" labelOnly="1" fieldPosition="0">
        <references count="2">
          <reference field="0" count="1" selected="0">
            <x v="0"/>
          </reference>
          <reference field="16" count="1">
            <x v="0"/>
          </reference>
        </references>
      </pivotArea>
    </format>
    <format dxfId="233">
      <pivotArea collapsedLevelsAreSubtotals="1" fieldPosition="0">
        <references count="2">
          <reference field="0" count="1" selected="0">
            <x v="1"/>
          </reference>
          <reference field="16" count="1">
            <x v="0"/>
          </reference>
        </references>
      </pivotArea>
    </format>
    <format dxfId="232">
      <pivotArea dataOnly="0" labelOnly="1" fieldPosition="0">
        <references count="2">
          <reference field="0" count="1" selected="0">
            <x v="1"/>
          </reference>
          <reference field="16" count="1">
            <x v="0"/>
          </reference>
        </references>
      </pivotArea>
    </format>
    <format dxfId="231">
      <pivotArea collapsedLevelsAreSubtotals="1" fieldPosition="0">
        <references count="2">
          <reference field="0" count="1" selected="0">
            <x v="2"/>
          </reference>
          <reference field="16" count="1">
            <x v="0"/>
          </reference>
        </references>
      </pivotArea>
    </format>
    <format dxfId="230">
      <pivotArea dataOnly="0" labelOnly="1" fieldPosition="0">
        <references count="2">
          <reference field="0" count="1" selected="0">
            <x v="2"/>
          </reference>
          <reference field="16" count="1">
            <x v="0"/>
          </reference>
        </references>
      </pivotArea>
    </format>
    <format dxfId="229">
      <pivotArea collapsedLevelsAreSubtotals="1" fieldPosition="0">
        <references count="2">
          <reference field="0" count="1" selected="0">
            <x v="3"/>
          </reference>
          <reference field="16" count="1">
            <x v="0"/>
          </reference>
        </references>
      </pivotArea>
    </format>
    <format dxfId="228">
      <pivotArea dataOnly="0" labelOnly="1" fieldPosition="0">
        <references count="2">
          <reference field="0" count="1" selected="0">
            <x v="3"/>
          </reference>
          <reference field="16" count="1">
            <x v="0"/>
          </reference>
        </references>
      </pivotArea>
    </format>
    <format dxfId="227">
      <pivotArea collapsedLevelsAreSubtotals="1" fieldPosition="0">
        <references count="2">
          <reference field="0" count="1" selected="0">
            <x v="4"/>
          </reference>
          <reference field="16" count="1">
            <x v="0"/>
          </reference>
        </references>
      </pivotArea>
    </format>
    <format dxfId="226">
      <pivotArea dataOnly="0" labelOnly="1" fieldPosition="0">
        <references count="2">
          <reference field="0" count="1" selected="0">
            <x v="4"/>
          </reference>
          <reference field="16" count="1">
            <x v="0"/>
          </reference>
        </references>
      </pivotArea>
    </format>
    <format dxfId="225">
      <pivotArea collapsedLevelsAreSubtotals="1" fieldPosition="0">
        <references count="2">
          <reference field="0" count="1" selected="0">
            <x v="5"/>
          </reference>
          <reference field="16" count="1">
            <x v="0"/>
          </reference>
        </references>
      </pivotArea>
    </format>
    <format dxfId="224">
      <pivotArea dataOnly="0" labelOnly="1" fieldPosition="0">
        <references count="2">
          <reference field="0" count="1" selected="0">
            <x v="5"/>
          </reference>
          <reference field="16" count="1">
            <x v="0"/>
          </reference>
        </references>
      </pivotArea>
    </format>
    <format dxfId="223">
      <pivotArea collapsedLevelsAreSubtotals="1" fieldPosition="0">
        <references count="2">
          <reference field="0" count="1" selected="0">
            <x v="6"/>
          </reference>
          <reference field="16" count="1">
            <x v="0"/>
          </reference>
        </references>
      </pivotArea>
    </format>
    <format dxfId="222">
      <pivotArea dataOnly="0" labelOnly="1" fieldPosition="0">
        <references count="2">
          <reference field="0" count="1" selected="0">
            <x v="6"/>
          </reference>
          <reference field="16" count="1">
            <x v="0"/>
          </reference>
        </references>
      </pivotArea>
    </format>
    <format dxfId="221">
      <pivotArea collapsedLevelsAreSubtotals="1" fieldPosition="0">
        <references count="2">
          <reference field="0" count="1" selected="0">
            <x v="7"/>
          </reference>
          <reference field="16" count="1">
            <x v="0"/>
          </reference>
        </references>
      </pivotArea>
    </format>
    <format dxfId="220">
      <pivotArea dataOnly="0" labelOnly="1" fieldPosition="0">
        <references count="2">
          <reference field="0" count="1" selected="0">
            <x v="7"/>
          </reference>
          <reference field="16" count="1">
            <x v="0"/>
          </reference>
        </references>
      </pivotArea>
    </format>
    <format dxfId="219">
      <pivotArea collapsedLevelsAreSubtotals="1" fieldPosition="0">
        <references count="2">
          <reference field="0" count="1" selected="0">
            <x v="0"/>
          </reference>
          <reference field="16" count="1">
            <x v="1"/>
          </reference>
        </references>
      </pivotArea>
    </format>
    <format dxfId="218">
      <pivotArea dataOnly="0" labelOnly="1" fieldPosition="0">
        <references count="2">
          <reference field="0" count="1" selected="0">
            <x v="0"/>
          </reference>
          <reference field="16" count="1">
            <x v="1"/>
          </reference>
        </references>
      </pivotArea>
    </format>
    <format dxfId="217">
      <pivotArea collapsedLevelsAreSubtotals="1" fieldPosition="0">
        <references count="2">
          <reference field="0" count="1" selected="0">
            <x v="1"/>
          </reference>
          <reference field="16" count="1">
            <x v="1"/>
          </reference>
        </references>
      </pivotArea>
    </format>
    <format dxfId="216">
      <pivotArea dataOnly="0" labelOnly="1" fieldPosition="0">
        <references count="2">
          <reference field="0" count="1" selected="0">
            <x v="1"/>
          </reference>
          <reference field="16" count="1">
            <x v="1"/>
          </reference>
        </references>
      </pivotArea>
    </format>
    <format dxfId="215">
      <pivotArea collapsedLevelsAreSubtotals="1" fieldPosition="0">
        <references count="2">
          <reference field="0" count="1" selected="0">
            <x v="3"/>
          </reference>
          <reference field="16" count="1">
            <x v="1"/>
          </reference>
        </references>
      </pivotArea>
    </format>
    <format dxfId="214">
      <pivotArea dataOnly="0" labelOnly="1" fieldPosition="0">
        <references count="2">
          <reference field="0" count="1" selected="0">
            <x v="3"/>
          </reference>
          <reference field="16" count="1">
            <x v="1"/>
          </reference>
        </references>
      </pivotArea>
    </format>
    <format dxfId="213">
      <pivotArea collapsedLevelsAreSubtotals="1" fieldPosition="0">
        <references count="2">
          <reference field="0" count="1" selected="0">
            <x v="4"/>
          </reference>
          <reference field="16" count="1">
            <x v="1"/>
          </reference>
        </references>
      </pivotArea>
    </format>
    <format dxfId="212">
      <pivotArea dataOnly="0" labelOnly="1" fieldPosition="0">
        <references count="2">
          <reference field="0" count="1" selected="0">
            <x v="4"/>
          </reference>
          <reference field="16" count="1">
            <x v="1"/>
          </reference>
        </references>
      </pivotArea>
    </format>
    <format dxfId="211">
      <pivotArea collapsedLevelsAreSubtotals="1" fieldPosition="0">
        <references count="2">
          <reference field="0" count="1" selected="0">
            <x v="5"/>
          </reference>
          <reference field="16" count="1">
            <x v="1"/>
          </reference>
        </references>
      </pivotArea>
    </format>
    <format dxfId="210">
      <pivotArea dataOnly="0" labelOnly="1" fieldPosition="0">
        <references count="2">
          <reference field="0" count="1" selected="0">
            <x v="5"/>
          </reference>
          <reference field="16" count="1">
            <x v="1"/>
          </reference>
        </references>
      </pivotArea>
    </format>
    <format dxfId="209">
      <pivotArea collapsedLevelsAreSubtotals="1" fieldPosition="0">
        <references count="2">
          <reference field="0" count="1" selected="0">
            <x v="7"/>
          </reference>
          <reference field="16" count="1">
            <x v="1"/>
          </reference>
        </references>
      </pivotArea>
    </format>
    <format dxfId="208">
      <pivotArea dataOnly="0" labelOnly="1" fieldPosition="0">
        <references count="2">
          <reference field="0" count="1" selected="0">
            <x v="7"/>
          </reference>
          <reference field="16" count="1">
            <x v="1"/>
          </reference>
        </references>
      </pivotArea>
    </format>
    <format dxfId="207">
      <pivotArea collapsedLevelsAreSubtotals="1" fieldPosition="0">
        <references count="2">
          <reference field="0" count="1" selected="0">
            <x v="0"/>
          </reference>
          <reference field="16" count="1">
            <x v="2"/>
          </reference>
        </references>
      </pivotArea>
    </format>
    <format dxfId="206">
      <pivotArea dataOnly="0" labelOnly="1" fieldPosition="0">
        <references count="2">
          <reference field="0" count="1" selected="0">
            <x v="0"/>
          </reference>
          <reference field="16" count="1">
            <x v="2"/>
          </reference>
        </references>
      </pivotArea>
    </format>
    <format dxfId="205">
      <pivotArea collapsedLevelsAreSubtotals="1" fieldPosition="0">
        <references count="2">
          <reference field="0" count="1" selected="0">
            <x v="1"/>
          </reference>
          <reference field="16" count="1">
            <x v="2"/>
          </reference>
        </references>
      </pivotArea>
    </format>
    <format dxfId="204">
      <pivotArea dataOnly="0" labelOnly="1" fieldPosition="0">
        <references count="2">
          <reference field="0" count="1" selected="0">
            <x v="1"/>
          </reference>
          <reference field="16" count="1">
            <x v="2"/>
          </reference>
        </references>
      </pivotArea>
    </format>
    <format dxfId="203">
      <pivotArea collapsedLevelsAreSubtotals="1" fieldPosition="0">
        <references count="2">
          <reference field="0" count="1" selected="0">
            <x v="3"/>
          </reference>
          <reference field="16" count="1">
            <x v="2"/>
          </reference>
        </references>
      </pivotArea>
    </format>
    <format dxfId="202">
      <pivotArea dataOnly="0" labelOnly="1" fieldPosition="0">
        <references count="2">
          <reference field="0" count="1" selected="0">
            <x v="3"/>
          </reference>
          <reference field="16" count="1">
            <x v="2"/>
          </reference>
        </references>
      </pivotArea>
    </format>
    <format dxfId="201">
      <pivotArea collapsedLevelsAreSubtotals="1" fieldPosition="0">
        <references count="2">
          <reference field="0" count="1" selected="0">
            <x v="0"/>
          </reference>
          <reference field="16" count="0"/>
        </references>
      </pivotArea>
    </format>
    <format dxfId="200">
      <pivotArea dataOnly="0" labelOnly="1" fieldPosition="0">
        <references count="2">
          <reference field="0" count="1" selected="0">
            <x v="0"/>
          </reference>
          <reference field="16" count="0"/>
        </references>
      </pivotArea>
    </format>
    <format dxfId="199">
      <pivotArea collapsedLevelsAreSubtotals="1" fieldPosition="0">
        <references count="2">
          <reference field="0" count="1" selected="0">
            <x v="1"/>
          </reference>
          <reference field="16" count="0"/>
        </references>
      </pivotArea>
    </format>
    <format dxfId="198">
      <pivotArea dataOnly="0" labelOnly="1" fieldPosition="0">
        <references count="2">
          <reference field="0" count="1" selected="0">
            <x v="1"/>
          </reference>
          <reference field="16" count="0"/>
        </references>
      </pivotArea>
    </format>
    <format dxfId="197">
      <pivotArea collapsedLevelsAreSubtotals="1" fieldPosition="0">
        <references count="3">
          <reference field="0" count="1" selected="0">
            <x v="3"/>
          </reference>
          <reference field="1" count="1" selected="0">
            <x v="0"/>
          </reference>
          <reference field="16" count="0"/>
        </references>
      </pivotArea>
    </format>
    <format dxfId="196">
      <pivotArea dataOnly="0" labelOnly="1" fieldPosition="0">
        <references count="2">
          <reference field="0" count="1" selected="0">
            <x v="3"/>
          </reference>
          <reference field="16" count="0"/>
        </references>
      </pivotArea>
    </format>
    <format dxfId="195">
      <pivotArea collapsedLevelsAreSubtotals="1" fieldPosition="0">
        <references count="3">
          <reference field="0" count="1" selected="0">
            <x v="4"/>
          </reference>
          <reference field="1" count="1" selected="0">
            <x v="0"/>
          </reference>
          <reference field="16" count="0"/>
        </references>
      </pivotArea>
    </format>
    <format dxfId="194">
      <pivotArea dataOnly="0" labelOnly="1" fieldPosition="0">
        <references count="2">
          <reference field="0" count="1" selected="0">
            <x v="4"/>
          </reference>
          <reference field="16" count="0"/>
        </references>
      </pivotArea>
    </format>
    <format dxfId="193">
      <pivotArea collapsedLevelsAreSubtotals="1" fieldPosition="0">
        <references count="3">
          <reference field="0" count="1" selected="0">
            <x v="7"/>
          </reference>
          <reference field="1" count="1" selected="0">
            <x v="0"/>
          </reference>
          <reference field="16" count="2">
            <x v="0"/>
            <x v="1"/>
          </reference>
        </references>
      </pivotArea>
    </format>
    <format dxfId="192">
      <pivotArea dataOnly="0" labelOnly="1" fieldPosition="0">
        <references count="2">
          <reference field="0" count="1" selected="0">
            <x v="7"/>
          </reference>
          <reference field="16" count="2">
            <x v="0"/>
            <x v="1"/>
          </reference>
        </references>
      </pivotArea>
    </format>
    <format dxfId="191">
      <pivotArea type="all" dataOnly="0" outline="0" fieldPosition="0"/>
    </format>
    <format dxfId="190">
      <pivotArea outline="0" collapsedLevelsAreSubtotals="1" fieldPosition="0"/>
    </format>
    <format dxfId="189">
      <pivotArea type="origin" dataOnly="0" labelOnly="1" outline="0" fieldPosition="0"/>
    </format>
    <format dxfId="188">
      <pivotArea field="1" type="button" dataOnly="0" labelOnly="1" outline="0" axis="axisCol" fieldPosition="0"/>
    </format>
    <format dxfId="187">
      <pivotArea type="topRight" dataOnly="0" labelOnly="1" outline="0" fieldPosition="0"/>
    </format>
    <format dxfId="186">
      <pivotArea field="0" type="button" dataOnly="0" labelOnly="1" outline="0" axis="axisRow" fieldPosition="0"/>
    </format>
    <format dxfId="185">
      <pivotArea dataOnly="0" labelOnly="1" fieldPosition="0">
        <references count="1">
          <reference field="0" count="0"/>
        </references>
      </pivotArea>
    </format>
    <format dxfId="184">
      <pivotArea dataOnly="0" labelOnly="1" grandRow="1" outline="0" fieldPosition="0"/>
    </format>
    <format dxfId="183">
      <pivotArea dataOnly="0" labelOnly="1" fieldPosition="0">
        <references count="2">
          <reference field="0" count="1" selected="0">
            <x v="0"/>
          </reference>
          <reference field="16" count="3">
            <x v="0"/>
            <x v="1"/>
            <x v="2"/>
          </reference>
        </references>
      </pivotArea>
    </format>
    <format dxfId="182">
      <pivotArea dataOnly="0" labelOnly="1" fieldPosition="0">
        <references count="2">
          <reference field="0" count="1" selected="0">
            <x v="1"/>
          </reference>
          <reference field="16" count="2">
            <x v="0"/>
            <x v="1"/>
          </reference>
        </references>
      </pivotArea>
    </format>
    <format dxfId="181">
      <pivotArea dataOnly="0" labelOnly="1" fieldPosition="0">
        <references count="2">
          <reference field="0" count="1" selected="0">
            <x v="2"/>
          </reference>
          <reference field="16" count="1">
            <x v="0"/>
          </reference>
        </references>
      </pivotArea>
    </format>
    <format dxfId="180">
      <pivotArea dataOnly="0" labelOnly="1" fieldPosition="0">
        <references count="2">
          <reference field="0" count="1" selected="0">
            <x v="3"/>
          </reference>
          <reference field="16" count="3">
            <x v="0"/>
            <x v="1"/>
            <x v="2"/>
          </reference>
        </references>
      </pivotArea>
    </format>
    <format dxfId="179">
      <pivotArea dataOnly="0" labelOnly="1" fieldPosition="0">
        <references count="2">
          <reference field="0" count="1" selected="0">
            <x v="4"/>
          </reference>
          <reference field="16" count="3">
            <x v="0"/>
            <x v="1"/>
            <x v="2"/>
          </reference>
        </references>
      </pivotArea>
    </format>
    <format dxfId="178">
      <pivotArea dataOnly="0" labelOnly="1" fieldPosition="0">
        <references count="2">
          <reference field="0" count="1" selected="0">
            <x v="5"/>
          </reference>
          <reference field="16" count="2">
            <x v="0"/>
            <x v="1"/>
          </reference>
        </references>
      </pivotArea>
    </format>
    <format dxfId="177">
      <pivotArea dataOnly="0" labelOnly="1" fieldPosition="0">
        <references count="2">
          <reference field="0" count="1" selected="0">
            <x v="6"/>
          </reference>
          <reference field="16" count="1">
            <x v="0"/>
          </reference>
        </references>
      </pivotArea>
    </format>
    <format dxfId="176">
      <pivotArea dataOnly="0" labelOnly="1" fieldPosition="0">
        <references count="2">
          <reference field="0" count="1" selected="0">
            <x v="7"/>
          </reference>
          <reference field="16" count="2">
            <x v="0"/>
            <x v="1"/>
          </reference>
        </references>
      </pivotArea>
    </format>
    <format dxfId="175">
      <pivotArea dataOnly="0" labelOnly="1" fieldPosition="0">
        <references count="1">
          <reference field="1" count="0"/>
        </references>
      </pivotArea>
    </format>
    <format dxfId="174">
      <pivotArea dataOnly="0" labelOnly="1" grandCol="1" outline="0" fieldPosition="0"/>
    </format>
    <format dxfId="173">
      <pivotArea grandRow="1" outline="0" collapsedLevelsAreSubtotals="1" fieldPosition="0"/>
    </format>
    <format dxfId="172">
      <pivotArea field="0" type="button" dataOnly="0" labelOnly="1" outline="0" axis="axisRow" fieldPosition="0"/>
    </format>
    <format dxfId="171">
      <pivotArea dataOnly="0" labelOnly="1" fieldPosition="0">
        <references count="1">
          <reference field="1" count="0"/>
        </references>
      </pivotArea>
    </format>
    <format dxfId="170">
      <pivotArea dataOnly="0" labelOnly="1" grandCol="1" outline="0" fieldPosition="0"/>
    </format>
    <format dxfId="169">
      <pivotArea field="0" type="button" dataOnly="0" labelOnly="1" outline="0" axis="axisRow" fieldPosition="0"/>
    </format>
    <format dxfId="168">
      <pivotArea dataOnly="0" labelOnly="1" fieldPosition="0">
        <references count="1">
          <reference field="1" count="0"/>
        </references>
      </pivotArea>
    </format>
    <format dxfId="167">
      <pivotArea dataOnly="0" labelOnly="1" grandCol="1" outline="0" fieldPosition="0"/>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0760F81-91C9-4C00-A443-94CAD0CB523E}" name="TablaDinámica4" cacheId="1"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DIRECCIÓN/OFICINA">
  <location ref="F21:G30" firstHeaderRow="1" firstDataRow="1" firstDataCol="1" rowPageCount="1" colPageCount="1"/>
  <pivotFields count="17">
    <pivotField axis="axisRow" showAll="0">
      <items count="9">
        <item x="0"/>
        <item x="1"/>
        <item x="4"/>
        <item x="3"/>
        <item x="2"/>
        <item x="6"/>
        <item x="5"/>
        <item x="7"/>
        <item t="default"/>
      </items>
    </pivotField>
    <pivotField axis="axisPage" multipleItemSelectionAllowed="1" showAll="0">
      <items count="4">
        <item x="0"/>
        <item x="1"/>
        <item x="2"/>
        <item t="default"/>
      </items>
    </pivotField>
    <pivotField showAll="0"/>
    <pivotField showAll="0"/>
    <pivotField showAll="0"/>
    <pivotField showAll="0"/>
    <pivotField dataField="1" showAll="0"/>
    <pivotField showAll="0"/>
    <pivotField showAll="0"/>
    <pivotField showAll="0"/>
    <pivotField numFmtId="164" showAll="0"/>
    <pivotField numFmtId="164"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hier="-1"/>
  </pageFields>
  <dataFields count="1">
    <dataField name="TOTAL ACCIONES DE MEJORA" fld="6" subtotal="count" baseField="0" baseItem="0"/>
  </dataFields>
  <formats count="36">
    <format dxfId="346">
      <pivotArea field="1" type="button" dataOnly="0" labelOnly="1" outline="0" axis="axisPage" fieldPosition="0"/>
    </format>
    <format dxfId="345">
      <pivotArea type="all" dataOnly="0" outline="0" fieldPosition="0"/>
    </format>
    <format dxfId="344">
      <pivotArea outline="0" collapsedLevelsAreSubtotals="1" fieldPosition="0"/>
    </format>
    <format dxfId="343">
      <pivotArea field="0" type="button" dataOnly="0" labelOnly="1" outline="0" axis="axisRow" fieldPosition="0"/>
    </format>
    <format dxfId="342">
      <pivotArea dataOnly="0" labelOnly="1" grandRow="1" outline="0" fieldPosition="0"/>
    </format>
    <format dxfId="341">
      <pivotArea dataOnly="0" labelOnly="1" outline="0" axis="axisValues" fieldPosition="0"/>
    </format>
    <format dxfId="340">
      <pivotArea type="all" dataOnly="0" outline="0" fieldPosition="0"/>
    </format>
    <format dxfId="339">
      <pivotArea outline="0" collapsedLevelsAreSubtotals="1" fieldPosition="0"/>
    </format>
    <format dxfId="338">
      <pivotArea field="0" type="button" dataOnly="0" labelOnly="1" outline="0" axis="axisRow" fieldPosition="0"/>
    </format>
    <format dxfId="337">
      <pivotArea dataOnly="0" labelOnly="1" grandRow="1" outline="0" fieldPosition="0"/>
    </format>
    <format dxfId="336">
      <pivotArea dataOnly="0" labelOnly="1" outline="0" axis="axisValues" fieldPosition="0"/>
    </format>
    <format dxfId="335">
      <pivotArea collapsedLevelsAreSubtotals="1" fieldPosition="0">
        <references count="1">
          <reference field="0" count="0"/>
        </references>
      </pivotArea>
    </format>
    <format dxfId="334">
      <pivotArea dataOnly="0" labelOnly="1" fieldPosition="0">
        <references count="1">
          <reference field="0" count="0"/>
        </references>
      </pivotArea>
    </format>
    <format dxfId="333">
      <pivotArea dataOnly="0" labelOnly="1" grandRow="1" outline="0" fieldPosition="0"/>
    </format>
    <format dxfId="332">
      <pivotArea type="all" dataOnly="0" outline="0" fieldPosition="0"/>
    </format>
    <format dxfId="331">
      <pivotArea outline="0" collapsedLevelsAreSubtotals="1" fieldPosition="0"/>
    </format>
    <format dxfId="330">
      <pivotArea field="0" type="button" dataOnly="0" labelOnly="1" outline="0" axis="axisRow" fieldPosition="0"/>
    </format>
    <format dxfId="329">
      <pivotArea dataOnly="0" labelOnly="1" fieldPosition="0">
        <references count="1">
          <reference field="0" count="0"/>
        </references>
      </pivotArea>
    </format>
    <format dxfId="328">
      <pivotArea dataOnly="0" labelOnly="1" grandRow="1" outline="0" fieldPosition="0"/>
    </format>
    <format dxfId="327">
      <pivotArea dataOnly="0" labelOnly="1" outline="0" axis="axisValues" fieldPosition="0"/>
    </format>
    <format dxfId="326">
      <pivotArea type="all" dataOnly="0" outline="0" fieldPosition="0"/>
    </format>
    <format dxfId="325">
      <pivotArea outline="0" collapsedLevelsAreSubtotals="1" fieldPosition="0"/>
    </format>
    <format dxfId="324">
      <pivotArea field="0" type="button" dataOnly="0" labelOnly="1" outline="0" axis="axisRow" fieldPosition="0"/>
    </format>
    <format dxfId="323">
      <pivotArea dataOnly="0" labelOnly="1" fieldPosition="0">
        <references count="1">
          <reference field="0" count="0"/>
        </references>
      </pivotArea>
    </format>
    <format dxfId="322">
      <pivotArea dataOnly="0" labelOnly="1" grandRow="1" outline="0" fieldPosition="0"/>
    </format>
    <format dxfId="321">
      <pivotArea dataOnly="0" labelOnly="1" outline="0" axis="axisValues" fieldPosition="0"/>
    </format>
    <format dxfId="320">
      <pivotArea field="0" type="button" dataOnly="0" labelOnly="1" outline="0" axis="axisRow" fieldPosition="0"/>
    </format>
    <format dxfId="319">
      <pivotArea dataOnly="0" labelOnly="1" outline="0" axis="axisValues" fieldPosition="0"/>
    </format>
    <format dxfId="318">
      <pivotArea grandRow="1" outline="0" collapsedLevelsAreSubtotals="1" fieldPosition="0"/>
    </format>
    <format dxfId="317">
      <pivotArea dataOnly="0" labelOnly="1" grandRow="1" outline="0" fieldPosition="0"/>
    </format>
    <format dxfId="316">
      <pivotArea type="all" dataOnly="0" outline="0" fieldPosition="0"/>
    </format>
    <format dxfId="315">
      <pivotArea outline="0" collapsedLevelsAreSubtotals="1" fieldPosition="0"/>
    </format>
    <format dxfId="314">
      <pivotArea field="0" type="button" dataOnly="0" labelOnly="1" outline="0" axis="axisRow" fieldPosition="0"/>
    </format>
    <format dxfId="313">
      <pivotArea dataOnly="0" labelOnly="1" fieldPosition="0">
        <references count="1">
          <reference field="0" count="0"/>
        </references>
      </pivotArea>
    </format>
    <format dxfId="312">
      <pivotArea dataOnly="0" labelOnly="1" grandRow="1" outline="0" fieldPosition="0"/>
    </format>
    <format dxfId="3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7F16CE9-5674-4DF0-8AC4-1ADCAFDFC22D}" name="TablaDinámica7" cacheId="1"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DIRECCIÓN/OFICINA">
  <location ref="F36:H59" firstHeaderRow="1" firstDataRow="1" firstDataCol="2" rowPageCount="1" colPageCount="1"/>
  <pivotFields count="17">
    <pivotField name="DIRECCIÓN/" axis="axisRow" compact="0" showAll="0">
      <items count="9">
        <item x="0"/>
        <item x="1"/>
        <item x="4"/>
        <item x="3"/>
        <item x="2"/>
        <item x="6"/>
        <item x="5"/>
        <item x="7"/>
        <item t="default"/>
      </items>
    </pivotField>
    <pivotField axis="axisPage" multipleItemSelectionAllowed="1" showAll="0" defaultSubtotal="0">
      <items count="3">
        <item x="0"/>
        <item x="2"/>
        <item x="1"/>
      </items>
    </pivotField>
    <pivotField showAll="0"/>
    <pivotField showAll="0"/>
    <pivotField showAll="0"/>
    <pivotField showAll="0"/>
    <pivotField showAll="0"/>
    <pivotField showAll="0"/>
    <pivotField showAll="0"/>
    <pivotField showAll="0"/>
    <pivotField numFmtId="164" showAll="0"/>
    <pivotField numFmtId="164" showAll="0"/>
    <pivotField showAll="0"/>
    <pivotField showAll="0"/>
    <pivotField showAll="0"/>
    <pivotField showAll="0"/>
    <pivotField axis="axisRow" dataField="1" showAll="0" defaultSubtotal="0">
      <items count="3">
        <item x="0"/>
        <item x="1"/>
        <item x="2"/>
      </items>
    </pivotField>
  </pivotFields>
  <rowFields count="2">
    <field x="0"/>
    <field x="16"/>
  </rowFields>
  <rowItems count="23">
    <i>
      <x/>
    </i>
    <i r="1">
      <x/>
    </i>
    <i r="1">
      <x v="1"/>
    </i>
    <i r="1">
      <x v="2"/>
    </i>
    <i>
      <x v="1"/>
    </i>
    <i r="1">
      <x/>
    </i>
    <i r="1">
      <x v="1"/>
    </i>
    <i>
      <x v="2"/>
    </i>
    <i r="1">
      <x/>
    </i>
    <i r="1">
      <x v="1"/>
    </i>
    <i>
      <x v="3"/>
    </i>
    <i r="1">
      <x/>
    </i>
    <i r="1">
      <x v="1"/>
    </i>
    <i>
      <x v="4"/>
    </i>
    <i r="1">
      <x/>
    </i>
    <i r="1">
      <x v="1"/>
    </i>
    <i>
      <x v="5"/>
    </i>
    <i r="1">
      <x/>
    </i>
    <i>
      <x v="6"/>
    </i>
    <i r="1">
      <x/>
    </i>
    <i>
      <x v="7"/>
    </i>
    <i r="1">
      <x/>
    </i>
    <i t="grand">
      <x/>
    </i>
  </rowItems>
  <colItems count="1">
    <i/>
  </colItems>
  <pageFields count="1">
    <pageField fld="1" hier="-1"/>
  </pageFields>
  <dataFields count="1">
    <dataField name="TOTAL ESTADO DE CUMPLIMIENTO" fld="16" subtotal="count" baseField="0" baseItem="0" numFmtId="3"/>
  </dataFields>
  <formats count="197">
    <format dxfId="543">
      <pivotArea type="all" dataOnly="0" outline="0" fieldPosition="0"/>
    </format>
    <format dxfId="542">
      <pivotArea outline="0" collapsedLevelsAreSubtotals="1" fieldPosition="0"/>
    </format>
    <format dxfId="541">
      <pivotArea field="0" type="button" dataOnly="0" labelOnly="1" outline="0" axis="axisRow" fieldPosition="0"/>
    </format>
    <format dxfId="540">
      <pivotArea field="16" type="button" dataOnly="0" labelOnly="1" outline="0" axis="axisRow" fieldPosition="1"/>
    </format>
    <format dxfId="539">
      <pivotArea dataOnly="0" labelOnly="1" outline="0" axis="axisValues" fieldPosition="0"/>
    </format>
    <format dxfId="538">
      <pivotArea dataOnly="0" labelOnly="1" outline="0" fieldPosition="0">
        <references count="1">
          <reference field="0" count="0"/>
        </references>
      </pivotArea>
    </format>
    <format dxfId="537">
      <pivotArea dataOnly="0" labelOnly="1" fieldPosition="0">
        <references count="2">
          <reference field="0" count="1" selected="0">
            <x v="0"/>
          </reference>
          <reference field="16" count="2">
            <x v="0"/>
            <x v="1"/>
          </reference>
        </references>
      </pivotArea>
    </format>
    <format dxfId="536">
      <pivotArea dataOnly="0" labelOnly="1" fieldPosition="0">
        <references count="2">
          <reference field="0" count="1" selected="0">
            <x v="1"/>
          </reference>
          <reference field="16" count="2">
            <x v="0"/>
            <x v="1"/>
          </reference>
        </references>
      </pivotArea>
    </format>
    <format dxfId="535">
      <pivotArea dataOnly="0" labelOnly="1" fieldPosition="0">
        <references count="2">
          <reference field="0" count="1" selected="0">
            <x v="2"/>
          </reference>
          <reference field="16" count="2">
            <x v="0"/>
            <x v="1"/>
          </reference>
        </references>
      </pivotArea>
    </format>
    <format dxfId="534">
      <pivotArea dataOnly="0" labelOnly="1" fieldPosition="0">
        <references count="2">
          <reference field="0" count="1" selected="0">
            <x v="3"/>
          </reference>
          <reference field="16" count="0"/>
        </references>
      </pivotArea>
    </format>
    <format dxfId="533">
      <pivotArea dataOnly="0" labelOnly="1" fieldPosition="0">
        <references count="2">
          <reference field="0" count="1" selected="0">
            <x v="4"/>
          </reference>
          <reference field="16" count="2">
            <x v="0"/>
            <x v="1"/>
          </reference>
        </references>
      </pivotArea>
    </format>
    <format dxfId="532">
      <pivotArea dataOnly="0" labelOnly="1" fieldPosition="0">
        <references count="2">
          <reference field="0" count="1" selected="0">
            <x v="5"/>
          </reference>
          <reference field="16" count="2">
            <x v="0"/>
            <x v="1"/>
          </reference>
        </references>
      </pivotArea>
    </format>
    <format dxfId="531">
      <pivotArea type="all" dataOnly="0" outline="0" fieldPosition="0"/>
    </format>
    <format dxfId="530">
      <pivotArea outline="0" collapsedLevelsAreSubtotals="1" fieldPosition="0"/>
    </format>
    <format dxfId="529">
      <pivotArea field="0" type="button" dataOnly="0" labelOnly="1" outline="0" axis="axisRow" fieldPosition="0"/>
    </format>
    <format dxfId="528">
      <pivotArea field="16" type="button" dataOnly="0" labelOnly="1" outline="0" axis="axisRow" fieldPosition="1"/>
    </format>
    <format dxfId="527">
      <pivotArea dataOnly="0" labelOnly="1" outline="0" fieldPosition="0">
        <references count="1">
          <reference field="0" count="0"/>
        </references>
      </pivotArea>
    </format>
    <format dxfId="526">
      <pivotArea dataOnly="0" labelOnly="1" fieldPosition="0">
        <references count="2">
          <reference field="0" count="1" selected="0">
            <x v="0"/>
          </reference>
          <reference field="16" count="2">
            <x v="0"/>
            <x v="1"/>
          </reference>
        </references>
      </pivotArea>
    </format>
    <format dxfId="525">
      <pivotArea dataOnly="0" labelOnly="1" fieldPosition="0">
        <references count="2">
          <reference field="0" count="1" selected="0">
            <x v="1"/>
          </reference>
          <reference field="16" count="2">
            <x v="0"/>
            <x v="1"/>
          </reference>
        </references>
      </pivotArea>
    </format>
    <format dxfId="524">
      <pivotArea dataOnly="0" labelOnly="1" fieldPosition="0">
        <references count="2">
          <reference field="0" count="1" selected="0">
            <x v="2"/>
          </reference>
          <reference field="16" count="2">
            <x v="0"/>
            <x v="1"/>
          </reference>
        </references>
      </pivotArea>
    </format>
    <format dxfId="523">
      <pivotArea dataOnly="0" labelOnly="1" fieldPosition="0">
        <references count="2">
          <reference field="0" count="1" selected="0">
            <x v="3"/>
          </reference>
          <reference field="16" count="0"/>
        </references>
      </pivotArea>
    </format>
    <format dxfId="522">
      <pivotArea dataOnly="0" labelOnly="1" fieldPosition="0">
        <references count="2">
          <reference field="0" count="1" selected="0">
            <x v="4"/>
          </reference>
          <reference field="16" count="2">
            <x v="0"/>
            <x v="1"/>
          </reference>
        </references>
      </pivotArea>
    </format>
    <format dxfId="521">
      <pivotArea dataOnly="0" labelOnly="1" fieldPosition="0">
        <references count="2">
          <reference field="0" count="1" selected="0">
            <x v="5"/>
          </reference>
          <reference field="16" count="2">
            <x v="0"/>
            <x v="1"/>
          </reference>
        </references>
      </pivotArea>
    </format>
    <format dxfId="520">
      <pivotArea dataOnly="0" labelOnly="1" outline="0" axis="axisValues" fieldPosition="0"/>
    </format>
    <format dxfId="519">
      <pivotArea dataOnly="0" labelOnly="1" grandRow="1" outline="0" fieldPosition="0"/>
    </format>
    <format dxfId="518">
      <pivotArea type="all" dataOnly="0" outline="0" fieldPosition="0"/>
    </format>
    <format dxfId="517">
      <pivotArea outline="0" collapsedLevelsAreSubtotals="1" fieldPosition="0"/>
    </format>
    <format dxfId="516">
      <pivotArea field="0" type="button" dataOnly="0" labelOnly="1" outline="0" axis="axisRow" fieldPosition="0"/>
    </format>
    <format dxfId="515">
      <pivotArea field="16" type="button" dataOnly="0" labelOnly="1" outline="0" axis="axisRow" fieldPosition="1"/>
    </format>
    <format dxfId="514">
      <pivotArea dataOnly="0" labelOnly="1" outline="0" fieldPosition="0">
        <references count="1">
          <reference field="0" count="0"/>
        </references>
      </pivotArea>
    </format>
    <format dxfId="513">
      <pivotArea dataOnly="0" labelOnly="1" grandRow="1" outline="0" fieldPosition="0"/>
    </format>
    <format dxfId="512">
      <pivotArea dataOnly="0" labelOnly="1" fieldPosition="0">
        <references count="2">
          <reference field="0" count="1" selected="0">
            <x v="0"/>
          </reference>
          <reference field="16" count="2">
            <x v="0"/>
            <x v="1"/>
          </reference>
        </references>
      </pivotArea>
    </format>
    <format dxfId="511">
      <pivotArea dataOnly="0" labelOnly="1" fieldPosition="0">
        <references count="2">
          <reference field="0" count="1" selected="0">
            <x v="1"/>
          </reference>
          <reference field="16" count="2">
            <x v="0"/>
            <x v="1"/>
          </reference>
        </references>
      </pivotArea>
    </format>
    <format dxfId="510">
      <pivotArea dataOnly="0" labelOnly="1" fieldPosition="0">
        <references count="2">
          <reference field="0" count="1" selected="0">
            <x v="2"/>
          </reference>
          <reference field="16" count="2">
            <x v="0"/>
            <x v="1"/>
          </reference>
        </references>
      </pivotArea>
    </format>
    <format dxfId="509">
      <pivotArea dataOnly="0" labelOnly="1" fieldPosition="0">
        <references count="2">
          <reference field="0" count="1" selected="0">
            <x v="3"/>
          </reference>
          <reference field="16" count="0"/>
        </references>
      </pivotArea>
    </format>
    <format dxfId="508">
      <pivotArea dataOnly="0" labelOnly="1" fieldPosition="0">
        <references count="2">
          <reference field="0" count="1" selected="0">
            <x v="4"/>
          </reference>
          <reference field="16" count="2">
            <x v="0"/>
            <x v="1"/>
          </reference>
        </references>
      </pivotArea>
    </format>
    <format dxfId="507">
      <pivotArea dataOnly="0" labelOnly="1" fieldPosition="0">
        <references count="2">
          <reference field="0" count="1" selected="0">
            <x v="5"/>
          </reference>
          <reference field="16" count="2">
            <x v="0"/>
            <x v="1"/>
          </reference>
        </references>
      </pivotArea>
    </format>
    <format dxfId="506">
      <pivotArea dataOnly="0" labelOnly="1" outline="0" axis="axisValues" fieldPosition="0"/>
    </format>
    <format dxfId="505">
      <pivotArea field="0" type="button" dataOnly="0" labelOnly="1" outline="0" axis="axisRow" fieldPosition="0"/>
    </format>
    <format dxfId="504">
      <pivotArea field="16" type="button" dataOnly="0" labelOnly="1" outline="0" axis="axisRow" fieldPosition="1"/>
    </format>
    <format dxfId="503">
      <pivotArea dataOnly="0" labelOnly="1" outline="0" axis="axisValues" fieldPosition="0"/>
    </format>
    <format dxfId="502">
      <pivotArea type="all" dataOnly="0" outline="0" fieldPosition="0"/>
    </format>
    <format dxfId="501">
      <pivotArea dataOnly="0" labelOnly="1" outline="0" fieldPosition="0">
        <references count="1">
          <reference field="0" count="0"/>
        </references>
      </pivotArea>
    </format>
    <format dxfId="500">
      <pivotArea dataOnly="0" labelOnly="1" outline="0" offset="A256" fieldPosition="0">
        <references count="1">
          <reference field="0" count="1">
            <x v="1"/>
          </reference>
        </references>
      </pivotArea>
    </format>
    <format dxfId="499">
      <pivotArea dataOnly="0" labelOnly="1" outline="0" offset="A256" fieldPosition="0">
        <references count="1">
          <reference field="0" count="1">
            <x v="2"/>
          </reference>
        </references>
      </pivotArea>
    </format>
    <format dxfId="498">
      <pivotArea dataOnly="0" labelOnly="1" outline="0" offset="A256" fieldPosition="0">
        <references count="1">
          <reference field="0" count="1">
            <x v="3"/>
          </reference>
        </references>
      </pivotArea>
    </format>
    <format dxfId="497">
      <pivotArea dataOnly="0" labelOnly="1" outline="0" offset="A256" fieldPosition="0">
        <references count="1">
          <reference field="0" count="1">
            <x v="4"/>
          </reference>
        </references>
      </pivotArea>
    </format>
    <format dxfId="496">
      <pivotArea dataOnly="0" labelOnly="1" outline="0" offset="A256" fieldPosition="0">
        <references count="1">
          <reference field="0" count="1">
            <x v="5"/>
          </reference>
        </references>
      </pivotArea>
    </format>
    <format dxfId="495">
      <pivotArea collapsedLevelsAreSubtotals="1" fieldPosition="0">
        <references count="2">
          <reference field="0" count="1" selected="0">
            <x v="0"/>
          </reference>
          <reference field="16" count="2">
            <x v="0"/>
            <x v="1"/>
          </reference>
        </references>
      </pivotArea>
    </format>
    <format dxfId="494">
      <pivotArea collapsedLevelsAreSubtotals="1" fieldPosition="0">
        <references count="2">
          <reference field="0" count="1" selected="0">
            <x v="2"/>
          </reference>
          <reference field="16" count="2">
            <x v="0"/>
            <x v="1"/>
          </reference>
        </references>
      </pivotArea>
    </format>
    <format dxfId="493">
      <pivotArea collapsedLevelsAreSubtotals="1" fieldPosition="0">
        <references count="2">
          <reference field="0" count="1" selected="0">
            <x v="3"/>
          </reference>
          <reference field="16" count="0"/>
        </references>
      </pivotArea>
    </format>
    <format dxfId="492">
      <pivotArea collapsedLevelsAreSubtotals="1" fieldPosition="0">
        <references count="2">
          <reference field="0" count="1" selected="0">
            <x v="5"/>
          </reference>
          <reference field="16" count="2">
            <x v="0"/>
            <x v="1"/>
          </reference>
        </references>
      </pivotArea>
    </format>
    <format dxfId="491">
      <pivotArea dataOnly="0" labelOnly="1" outline="0" fieldPosition="0">
        <references count="1">
          <reference field="0" count="0"/>
        </references>
      </pivotArea>
    </format>
    <format dxfId="490">
      <pivotArea dataOnly="0" labelOnly="1" fieldPosition="0">
        <references count="2">
          <reference field="0" count="1" selected="0">
            <x v="0"/>
          </reference>
          <reference field="16" count="2">
            <x v="0"/>
            <x v="1"/>
          </reference>
        </references>
      </pivotArea>
    </format>
    <format dxfId="489">
      <pivotArea dataOnly="0" labelOnly="1" fieldPosition="0">
        <references count="2">
          <reference field="0" count="1" selected="0">
            <x v="1"/>
          </reference>
          <reference field="16" count="2">
            <x v="0"/>
            <x v="1"/>
          </reference>
        </references>
      </pivotArea>
    </format>
    <format dxfId="488">
      <pivotArea dataOnly="0" labelOnly="1" fieldPosition="0">
        <references count="2">
          <reference field="0" count="1" selected="0">
            <x v="2"/>
          </reference>
          <reference field="16" count="2">
            <x v="0"/>
            <x v="1"/>
          </reference>
        </references>
      </pivotArea>
    </format>
    <format dxfId="487">
      <pivotArea dataOnly="0" labelOnly="1" fieldPosition="0">
        <references count="2">
          <reference field="0" count="1" selected="0">
            <x v="3"/>
          </reference>
          <reference field="16" count="0"/>
        </references>
      </pivotArea>
    </format>
    <format dxfId="486">
      <pivotArea dataOnly="0" labelOnly="1" fieldPosition="0">
        <references count="2">
          <reference field="0" count="1" selected="0">
            <x v="4"/>
          </reference>
          <reference field="16" count="2">
            <x v="0"/>
            <x v="1"/>
          </reference>
        </references>
      </pivotArea>
    </format>
    <format dxfId="485">
      <pivotArea dataOnly="0" labelOnly="1" fieldPosition="0">
        <references count="2">
          <reference field="0" count="1" selected="0">
            <x v="5"/>
          </reference>
          <reference field="16" count="2">
            <x v="0"/>
            <x v="1"/>
          </reference>
        </references>
      </pivotArea>
    </format>
    <format dxfId="484">
      <pivotArea collapsedLevelsAreSubtotals="1" fieldPosition="0">
        <references count="2">
          <reference field="0" count="1" selected="0">
            <x v="0"/>
          </reference>
          <reference field="16" count="2">
            <x v="0"/>
            <x v="1"/>
          </reference>
        </references>
      </pivotArea>
    </format>
    <format dxfId="483">
      <pivotArea collapsedLevelsAreSubtotals="1" fieldPosition="0">
        <references count="2">
          <reference field="0" count="1" selected="0">
            <x v="2"/>
          </reference>
          <reference field="16" count="2">
            <x v="0"/>
            <x v="1"/>
          </reference>
        </references>
      </pivotArea>
    </format>
    <format dxfId="482">
      <pivotArea collapsedLevelsAreSubtotals="1" fieldPosition="0">
        <references count="2">
          <reference field="0" count="1" selected="0">
            <x v="3"/>
          </reference>
          <reference field="16" count="0"/>
        </references>
      </pivotArea>
    </format>
    <format dxfId="481">
      <pivotArea collapsedLevelsAreSubtotals="1" fieldPosition="0">
        <references count="2">
          <reference field="0" count="1" selected="0">
            <x v="5"/>
          </reference>
          <reference field="16" count="2">
            <x v="0"/>
            <x v="1"/>
          </reference>
        </references>
      </pivotArea>
    </format>
    <format dxfId="480">
      <pivotArea dataOnly="0" labelOnly="1" outline="0" fieldPosition="0">
        <references count="1">
          <reference field="0" count="0"/>
        </references>
      </pivotArea>
    </format>
    <format dxfId="479">
      <pivotArea dataOnly="0" labelOnly="1" fieldPosition="0">
        <references count="2">
          <reference field="0" count="1" selected="0">
            <x v="0"/>
          </reference>
          <reference field="16" count="2">
            <x v="0"/>
            <x v="1"/>
          </reference>
        </references>
      </pivotArea>
    </format>
    <format dxfId="478">
      <pivotArea dataOnly="0" labelOnly="1" fieldPosition="0">
        <references count="2">
          <reference field="0" count="1" selected="0">
            <x v="1"/>
          </reference>
          <reference field="16" count="2">
            <x v="0"/>
            <x v="1"/>
          </reference>
        </references>
      </pivotArea>
    </format>
    <format dxfId="477">
      <pivotArea dataOnly="0" labelOnly="1" fieldPosition="0">
        <references count="2">
          <reference field="0" count="1" selected="0">
            <x v="2"/>
          </reference>
          <reference field="16" count="2">
            <x v="0"/>
            <x v="1"/>
          </reference>
        </references>
      </pivotArea>
    </format>
    <format dxfId="476">
      <pivotArea dataOnly="0" labelOnly="1" fieldPosition="0">
        <references count="2">
          <reference field="0" count="1" selected="0">
            <x v="3"/>
          </reference>
          <reference field="16" count="0"/>
        </references>
      </pivotArea>
    </format>
    <format dxfId="475">
      <pivotArea dataOnly="0" labelOnly="1" fieldPosition="0">
        <references count="2">
          <reference field="0" count="1" selected="0">
            <x v="4"/>
          </reference>
          <reference field="16" count="2">
            <x v="0"/>
            <x v="1"/>
          </reference>
        </references>
      </pivotArea>
    </format>
    <format dxfId="474">
      <pivotArea dataOnly="0" labelOnly="1" fieldPosition="0">
        <references count="2">
          <reference field="0" count="1" selected="0">
            <x v="5"/>
          </reference>
          <reference field="16" count="2">
            <x v="0"/>
            <x v="1"/>
          </reference>
        </references>
      </pivotArea>
    </format>
    <format dxfId="473">
      <pivotArea grandRow="1" outline="0" collapsedLevelsAreSubtotals="1" fieldPosition="0"/>
    </format>
    <format dxfId="472">
      <pivotArea dataOnly="0" labelOnly="1" outline="0" fieldPosition="0">
        <references count="1">
          <reference field="0" count="1">
            <x v="1"/>
          </reference>
        </references>
      </pivotArea>
    </format>
    <format dxfId="471">
      <pivotArea dataOnly="0" labelOnly="1" outline="0" fieldPosition="0">
        <references count="1">
          <reference field="0" count="1">
            <x v="2"/>
          </reference>
        </references>
      </pivotArea>
    </format>
    <format dxfId="470">
      <pivotArea dataOnly="0" labelOnly="1" outline="0" fieldPosition="0">
        <references count="1">
          <reference field="0" count="1">
            <x v="3"/>
          </reference>
        </references>
      </pivotArea>
    </format>
    <format dxfId="469">
      <pivotArea dataOnly="0" labelOnly="1" outline="0" fieldPosition="0">
        <references count="1">
          <reference field="0" count="1">
            <x v="4"/>
          </reference>
        </references>
      </pivotArea>
    </format>
    <format dxfId="468">
      <pivotArea dataOnly="0" labelOnly="1" outline="0" fieldPosition="0">
        <references count="1">
          <reference field="0" count="1">
            <x v="5"/>
          </reference>
        </references>
      </pivotArea>
    </format>
    <format dxfId="467">
      <pivotArea dataOnly="0" labelOnly="1" fieldPosition="0">
        <references count="2">
          <reference field="0" count="1" selected="0">
            <x v="0"/>
          </reference>
          <reference field="16" count="2">
            <x v="0"/>
            <x v="1"/>
          </reference>
        </references>
      </pivotArea>
    </format>
    <format dxfId="466">
      <pivotArea dataOnly="0" labelOnly="1" fieldPosition="0">
        <references count="2">
          <reference field="0" count="1" selected="0">
            <x v="1"/>
          </reference>
          <reference field="16" count="2">
            <x v="0"/>
            <x v="1"/>
          </reference>
        </references>
      </pivotArea>
    </format>
    <format dxfId="465">
      <pivotArea dataOnly="0" labelOnly="1" fieldPosition="0">
        <references count="2">
          <reference field="0" count="1" selected="0">
            <x v="2"/>
          </reference>
          <reference field="16" count="2">
            <x v="0"/>
            <x v="1"/>
          </reference>
        </references>
      </pivotArea>
    </format>
    <format dxfId="464">
      <pivotArea dataOnly="0" labelOnly="1" fieldPosition="0">
        <references count="2">
          <reference field="0" count="1" selected="0">
            <x v="3"/>
          </reference>
          <reference field="16" count="0"/>
        </references>
      </pivotArea>
    </format>
    <format dxfId="463">
      <pivotArea dataOnly="0" labelOnly="1" fieldPosition="0">
        <references count="2">
          <reference field="0" count="1" selected="0">
            <x v="4"/>
          </reference>
          <reference field="16" count="2">
            <x v="0"/>
            <x v="1"/>
          </reference>
        </references>
      </pivotArea>
    </format>
    <format dxfId="462">
      <pivotArea dataOnly="0" labelOnly="1" fieldPosition="0">
        <references count="2">
          <reference field="0" count="1" selected="0">
            <x v="5"/>
          </reference>
          <reference field="16" count="2">
            <x v="0"/>
            <x v="1"/>
          </reference>
        </references>
      </pivotArea>
    </format>
    <format dxfId="461">
      <pivotArea type="all" dataOnly="0" outline="0" fieldPosition="0"/>
    </format>
    <format dxfId="460">
      <pivotArea dataOnly="0" labelOnly="1" grandRow="1" outline="0" fieldPosition="0"/>
    </format>
    <format dxfId="459">
      <pivotArea dataOnly="0" labelOnly="1" fieldPosition="0">
        <references count="2">
          <reference field="0" count="1" selected="0">
            <x v="2"/>
          </reference>
          <reference field="16" count="2">
            <x v="0"/>
            <x v="1"/>
          </reference>
        </references>
      </pivotArea>
    </format>
    <format dxfId="458">
      <pivotArea dataOnly="0" labelOnly="1" fieldPosition="0">
        <references count="2">
          <reference field="0" count="1" selected="0">
            <x v="3"/>
          </reference>
          <reference field="16" count="0"/>
        </references>
      </pivotArea>
    </format>
    <format dxfId="457">
      <pivotArea dataOnly="0" labelOnly="1" fieldPosition="0">
        <references count="2">
          <reference field="0" count="1" selected="0">
            <x v="5"/>
          </reference>
          <reference field="16" count="2">
            <x v="0"/>
            <x v="1"/>
          </reference>
        </references>
      </pivotArea>
    </format>
    <format dxfId="456">
      <pivotArea collapsedLevelsAreSubtotals="1" fieldPosition="0">
        <references count="2">
          <reference field="0" count="1" selected="0">
            <x v="0"/>
          </reference>
          <reference field="16" count="2">
            <x v="0"/>
            <x v="1"/>
          </reference>
        </references>
      </pivotArea>
    </format>
    <format dxfId="455">
      <pivotArea collapsedLevelsAreSubtotals="1" fieldPosition="0">
        <references count="2">
          <reference field="0" count="1" selected="0">
            <x v="1"/>
          </reference>
          <reference field="16" count="2">
            <x v="0"/>
            <x v="1"/>
          </reference>
        </references>
      </pivotArea>
    </format>
    <format dxfId="454">
      <pivotArea collapsedLevelsAreSubtotals="1" fieldPosition="0">
        <references count="2">
          <reference field="0" count="1" selected="0">
            <x v="2"/>
          </reference>
          <reference field="16" count="2">
            <x v="0"/>
            <x v="1"/>
          </reference>
        </references>
      </pivotArea>
    </format>
    <format dxfId="453">
      <pivotArea collapsedLevelsAreSubtotals="1" fieldPosition="0">
        <references count="2">
          <reference field="0" count="1" selected="0">
            <x v="3"/>
          </reference>
          <reference field="16" count="0"/>
        </references>
      </pivotArea>
    </format>
    <format dxfId="452">
      <pivotArea collapsedLevelsAreSubtotals="1" fieldPosition="0">
        <references count="2">
          <reference field="0" count="1" selected="0">
            <x v="5"/>
          </reference>
          <reference field="16" count="2">
            <x v="0"/>
            <x v="1"/>
          </reference>
        </references>
      </pivotArea>
    </format>
    <format dxfId="451">
      <pivotArea dataOnly="0" labelOnly="1" fieldPosition="0">
        <references count="2">
          <reference field="0" count="1" selected="0">
            <x v="0"/>
          </reference>
          <reference field="16" count="2">
            <x v="0"/>
            <x v="1"/>
          </reference>
        </references>
      </pivotArea>
    </format>
    <format dxfId="450">
      <pivotArea dataOnly="0" labelOnly="1" fieldPosition="0">
        <references count="2">
          <reference field="0" count="1" selected="0">
            <x v="1"/>
          </reference>
          <reference field="16" count="2">
            <x v="0"/>
            <x v="1"/>
          </reference>
        </references>
      </pivotArea>
    </format>
    <format dxfId="449">
      <pivotArea dataOnly="0" labelOnly="1" fieldPosition="0">
        <references count="2">
          <reference field="0" count="1" selected="0">
            <x v="2"/>
          </reference>
          <reference field="16" count="2">
            <x v="0"/>
            <x v="1"/>
          </reference>
        </references>
      </pivotArea>
    </format>
    <format dxfId="448">
      <pivotArea dataOnly="0" labelOnly="1" fieldPosition="0">
        <references count="2">
          <reference field="0" count="1" selected="0">
            <x v="3"/>
          </reference>
          <reference field="16" count="0"/>
        </references>
      </pivotArea>
    </format>
    <format dxfId="447">
      <pivotArea dataOnly="0" labelOnly="1" fieldPosition="0">
        <references count="2">
          <reference field="0" count="1" selected="0">
            <x v="5"/>
          </reference>
          <reference field="16" count="2">
            <x v="0"/>
            <x v="1"/>
          </reference>
        </references>
      </pivotArea>
    </format>
    <format dxfId="446">
      <pivotArea collapsedLevelsAreSubtotals="1" fieldPosition="0">
        <references count="2">
          <reference field="0" count="1" selected="0">
            <x v="0"/>
          </reference>
          <reference field="16" count="1">
            <x v="0"/>
          </reference>
        </references>
      </pivotArea>
    </format>
    <format dxfId="445">
      <pivotArea dataOnly="0" labelOnly="1" fieldPosition="0">
        <references count="2">
          <reference field="0" count="1" selected="0">
            <x v="0"/>
          </reference>
          <reference field="16" count="1">
            <x v="0"/>
          </reference>
        </references>
      </pivotArea>
    </format>
    <format dxfId="444">
      <pivotArea collapsedLevelsAreSubtotals="1" fieldPosition="0">
        <references count="2">
          <reference field="0" count="1" selected="0">
            <x v="1"/>
          </reference>
          <reference field="16" count="1">
            <x v="0"/>
          </reference>
        </references>
      </pivotArea>
    </format>
    <format dxfId="443">
      <pivotArea dataOnly="0" labelOnly="1" fieldPosition="0">
        <references count="2">
          <reference field="0" count="1" selected="0">
            <x v="1"/>
          </reference>
          <reference field="16" count="1">
            <x v="0"/>
          </reference>
        </references>
      </pivotArea>
    </format>
    <format dxfId="442">
      <pivotArea collapsedLevelsAreSubtotals="1" fieldPosition="0">
        <references count="2">
          <reference field="0" count="1" selected="0">
            <x v="2"/>
          </reference>
          <reference field="16" count="1">
            <x v="0"/>
          </reference>
        </references>
      </pivotArea>
    </format>
    <format dxfId="441">
      <pivotArea dataOnly="0" labelOnly="1" fieldPosition="0">
        <references count="2">
          <reference field="0" count="1" selected="0">
            <x v="2"/>
          </reference>
          <reference field="16" count="1">
            <x v="0"/>
          </reference>
        </references>
      </pivotArea>
    </format>
    <format dxfId="440">
      <pivotArea collapsedLevelsAreSubtotals="1" fieldPosition="0">
        <references count="2">
          <reference field="0" count="1" selected="0">
            <x v="3"/>
          </reference>
          <reference field="16" count="1">
            <x v="0"/>
          </reference>
        </references>
      </pivotArea>
    </format>
    <format dxfId="439">
      <pivotArea dataOnly="0" labelOnly="1" fieldPosition="0">
        <references count="2">
          <reference field="0" count="1" selected="0">
            <x v="3"/>
          </reference>
          <reference field="16" count="1">
            <x v="0"/>
          </reference>
        </references>
      </pivotArea>
    </format>
    <format dxfId="438">
      <pivotArea grandRow="1" outline="0" collapsedLevelsAreSubtotals="1" fieldPosition="0"/>
    </format>
    <format dxfId="437">
      <pivotArea dataOnly="0" labelOnly="1" grandRow="1" outline="0" offset="IV256" fieldPosition="0"/>
    </format>
    <format dxfId="436">
      <pivotArea grandRow="1" outline="0" collapsedLevelsAreSubtotals="1" fieldPosition="0"/>
    </format>
    <format dxfId="435">
      <pivotArea dataOnly="0" labelOnly="1" grandRow="1" outline="0" offset="IV256" fieldPosition="0"/>
    </format>
    <format dxfId="434">
      <pivotArea dataOnly="0" labelOnly="1" grandRow="1" outline="0" offset="A256" fieldPosition="0"/>
    </format>
    <format dxfId="433">
      <pivotArea dataOnly="0" labelOnly="1" grandRow="1" outline="0" offset="A256" fieldPosition="0"/>
    </format>
    <format dxfId="432">
      <pivotArea type="all" dataOnly="0" outline="0" fieldPosition="0"/>
    </format>
    <format dxfId="431">
      <pivotArea outline="0" collapsedLevelsAreSubtotals="1" fieldPosition="0"/>
    </format>
    <format dxfId="430">
      <pivotArea field="0" type="button" dataOnly="0" labelOnly="1" outline="0" axis="axisRow" fieldPosition="0"/>
    </format>
    <format dxfId="429">
      <pivotArea field="16" type="button" dataOnly="0" labelOnly="1" outline="0" axis="axisRow" fieldPosition="1"/>
    </format>
    <format dxfId="428">
      <pivotArea dataOnly="0" labelOnly="1" outline="0" fieldPosition="0">
        <references count="1">
          <reference field="0" count="0"/>
        </references>
      </pivotArea>
    </format>
    <format dxfId="427">
      <pivotArea dataOnly="0" labelOnly="1" grandRow="1" outline="0" fieldPosition="0"/>
    </format>
    <format dxfId="426">
      <pivotArea dataOnly="0" labelOnly="1" outline="0" axis="axisValues" fieldPosition="0"/>
    </format>
    <format dxfId="425">
      <pivotArea field="1" type="button" dataOnly="0" labelOnly="1" outline="0" axis="axisPage" fieldPosition="0"/>
    </format>
    <format dxfId="424">
      <pivotArea field="1" type="button" dataOnly="0" labelOnly="1" outline="0" axis="axisPage" fieldPosition="0"/>
    </format>
    <format dxfId="423">
      <pivotArea field="0" type="button" dataOnly="0" labelOnly="1" outline="0" axis="axisRow" fieldPosition="0"/>
    </format>
    <format dxfId="422">
      <pivotArea field="16" type="button" dataOnly="0" labelOnly="1" outline="0" axis="axisRow" fieldPosition="1"/>
    </format>
    <format dxfId="421">
      <pivotArea dataOnly="0" labelOnly="1" outline="0" axis="axisValues" fieldPosition="0"/>
    </format>
    <format dxfId="420">
      <pivotArea grandRow="1" outline="0" collapsedLevelsAreSubtotals="1" fieldPosition="0"/>
    </format>
    <format dxfId="419">
      <pivotArea dataOnly="0" labelOnly="1" grandRow="1" outline="0" fieldPosition="0"/>
    </format>
    <format dxfId="418">
      <pivotArea dataOnly="0" labelOnly="1" outline="0" fieldPosition="0">
        <references count="1">
          <reference field="0" count="2">
            <x v="1"/>
            <x v="2"/>
          </reference>
        </references>
      </pivotArea>
    </format>
    <format dxfId="417">
      <pivotArea fieldPosition="0">
        <references count="1">
          <reference field="0" count="1">
            <x v="0"/>
          </reference>
        </references>
      </pivotArea>
    </format>
    <format dxfId="416">
      <pivotArea collapsedLevelsAreSubtotals="1" fieldPosition="0">
        <references count="2">
          <reference field="0" count="1" selected="0">
            <x v="0"/>
          </reference>
          <reference field="16" count="0"/>
        </references>
      </pivotArea>
    </format>
    <format dxfId="415">
      <pivotArea dataOnly="0" labelOnly="1" outline="0" fieldPosition="0">
        <references count="1">
          <reference field="0" count="1">
            <x v="0"/>
          </reference>
        </references>
      </pivotArea>
    </format>
    <format dxfId="414">
      <pivotArea dataOnly="0" labelOnly="1" fieldPosition="0">
        <references count="2">
          <reference field="0" count="1" selected="0">
            <x v="0"/>
          </reference>
          <reference field="16" count="0"/>
        </references>
      </pivotArea>
    </format>
    <format dxfId="413">
      <pivotArea fieldPosition="0">
        <references count="1">
          <reference field="0" count="1">
            <x v="1"/>
          </reference>
        </references>
      </pivotArea>
    </format>
    <format dxfId="412">
      <pivotArea collapsedLevelsAreSubtotals="1" fieldPosition="0">
        <references count="2">
          <reference field="0" count="1" selected="0">
            <x v="1"/>
          </reference>
          <reference field="16" count="0"/>
        </references>
      </pivotArea>
    </format>
    <format dxfId="411">
      <pivotArea dataOnly="0" labelOnly="1" outline="0" fieldPosition="0">
        <references count="1">
          <reference field="0" count="1">
            <x v="1"/>
          </reference>
        </references>
      </pivotArea>
    </format>
    <format dxfId="410">
      <pivotArea dataOnly="0" labelOnly="1" fieldPosition="0">
        <references count="2">
          <reference field="0" count="1" selected="0">
            <x v="1"/>
          </reference>
          <reference field="16" count="0"/>
        </references>
      </pivotArea>
    </format>
    <format dxfId="409">
      <pivotArea fieldPosition="0">
        <references count="1">
          <reference field="0" count="1">
            <x v="2"/>
          </reference>
        </references>
      </pivotArea>
    </format>
    <format dxfId="408">
      <pivotArea collapsedLevelsAreSubtotals="1" fieldPosition="0">
        <references count="2">
          <reference field="0" count="1" selected="0">
            <x v="2"/>
          </reference>
          <reference field="16" count="0"/>
        </references>
      </pivotArea>
    </format>
    <format dxfId="407">
      <pivotArea dataOnly="0" labelOnly="1" outline="0" fieldPosition="0">
        <references count="1">
          <reference field="0" count="1">
            <x v="2"/>
          </reference>
        </references>
      </pivotArea>
    </format>
    <format dxfId="406">
      <pivotArea dataOnly="0" labelOnly="1" fieldPosition="0">
        <references count="2">
          <reference field="0" count="1" selected="0">
            <x v="2"/>
          </reference>
          <reference field="16" count="0"/>
        </references>
      </pivotArea>
    </format>
    <format dxfId="405">
      <pivotArea fieldPosition="0">
        <references count="1">
          <reference field="0" count="1">
            <x v="3"/>
          </reference>
        </references>
      </pivotArea>
    </format>
    <format dxfId="404">
      <pivotArea collapsedLevelsAreSubtotals="1" fieldPosition="0">
        <references count="2">
          <reference field="0" count="1" selected="0">
            <x v="3"/>
          </reference>
          <reference field="16" count="0"/>
        </references>
      </pivotArea>
    </format>
    <format dxfId="403">
      <pivotArea dataOnly="0" labelOnly="1" outline="0" fieldPosition="0">
        <references count="1">
          <reference field="0" count="1">
            <x v="3"/>
          </reference>
        </references>
      </pivotArea>
    </format>
    <format dxfId="402">
      <pivotArea dataOnly="0" labelOnly="1" fieldPosition="0">
        <references count="2">
          <reference field="0" count="1" selected="0">
            <x v="3"/>
          </reference>
          <reference field="16" count="0"/>
        </references>
      </pivotArea>
    </format>
    <format dxfId="401">
      <pivotArea fieldPosition="0">
        <references count="1">
          <reference field="0" count="1">
            <x v="4"/>
          </reference>
        </references>
      </pivotArea>
    </format>
    <format dxfId="400">
      <pivotArea collapsedLevelsAreSubtotals="1" fieldPosition="0">
        <references count="2">
          <reference field="0" count="1" selected="0">
            <x v="4"/>
          </reference>
          <reference field="16" count="0"/>
        </references>
      </pivotArea>
    </format>
    <format dxfId="399">
      <pivotArea dataOnly="0" labelOnly="1" outline="0" fieldPosition="0">
        <references count="1">
          <reference field="0" count="1">
            <x v="4"/>
          </reference>
        </references>
      </pivotArea>
    </format>
    <format dxfId="398">
      <pivotArea dataOnly="0" labelOnly="1" fieldPosition="0">
        <references count="2">
          <reference field="0" count="1" selected="0">
            <x v="4"/>
          </reference>
          <reference field="16" count="0"/>
        </references>
      </pivotArea>
    </format>
    <format dxfId="397">
      <pivotArea fieldPosition="0">
        <references count="1">
          <reference field="0" count="1">
            <x v="5"/>
          </reference>
        </references>
      </pivotArea>
    </format>
    <format dxfId="396">
      <pivotArea collapsedLevelsAreSubtotals="1" fieldPosition="0">
        <references count="2">
          <reference field="0" count="1" selected="0">
            <x v="5"/>
          </reference>
          <reference field="16" count="1">
            <x v="0"/>
          </reference>
        </references>
      </pivotArea>
    </format>
    <format dxfId="395">
      <pivotArea dataOnly="0" labelOnly="1" outline="0" fieldPosition="0">
        <references count="1">
          <reference field="0" count="1">
            <x v="5"/>
          </reference>
        </references>
      </pivotArea>
    </format>
    <format dxfId="394">
      <pivotArea dataOnly="0" labelOnly="1" fieldPosition="0">
        <references count="2">
          <reference field="0" count="1" selected="0">
            <x v="5"/>
          </reference>
          <reference field="16" count="1">
            <x v="0"/>
          </reference>
        </references>
      </pivotArea>
    </format>
    <format dxfId="393">
      <pivotArea fieldPosition="0">
        <references count="1">
          <reference field="0" count="1">
            <x v="6"/>
          </reference>
        </references>
      </pivotArea>
    </format>
    <format dxfId="392">
      <pivotArea collapsedLevelsAreSubtotals="1" fieldPosition="0">
        <references count="2">
          <reference field="0" count="1" selected="0">
            <x v="6"/>
          </reference>
          <reference field="16" count="0"/>
        </references>
      </pivotArea>
    </format>
    <format dxfId="391">
      <pivotArea dataOnly="0" labelOnly="1" outline="0" fieldPosition="0">
        <references count="1">
          <reference field="0" count="1">
            <x v="6"/>
          </reference>
        </references>
      </pivotArea>
    </format>
    <format dxfId="390">
      <pivotArea dataOnly="0" labelOnly="1" fieldPosition="0">
        <references count="2">
          <reference field="0" count="1" selected="0">
            <x v="6"/>
          </reference>
          <reference field="16" count="0"/>
        </references>
      </pivotArea>
    </format>
    <format dxfId="389">
      <pivotArea fieldPosition="0">
        <references count="1">
          <reference field="0" count="1">
            <x v="7"/>
          </reference>
        </references>
      </pivotArea>
    </format>
    <format dxfId="388">
      <pivotArea collapsedLevelsAreSubtotals="1" fieldPosition="0">
        <references count="2">
          <reference field="0" count="1" selected="0">
            <x v="7"/>
          </reference>
          <reference field="16" count="1">
            <x v="1"/>
          </reference>
        </references>
      </pivotArea>
    </format>
    <format dxfId="387">
      <pivotArea dataOnly="0" labelOnly="1" outline="0" fieldPosition="0">
        <references count="1">
          <reference field="0" count="1">
            <x v="7"/>
          </reference>
        </references>
      </pivotArea>
    </format>
    <format dxfId="386">
      <pivotArea dataOnly="0" labelOnly="1" fieldPosition="0">
        <references count="2">
          <reference field="0" count="1" selected="0">
            <x v="7"/>
          </reference>
          <reference field="16" count="1">
            <x v="1"/>
          </reference>
        </references>
      </pivotArea>
    </format>
    <format dxfId="385">
      <pivotArea dataOnly="0" labelOnly="1" outline="0" fieldPosition="0">
        <references count="1">
          <reference field="0" count="1">
            <x v="1"/>
          </reference>
        </references>
      </pivotArea>
    </format>
    <format dxfId="384">
      <pivotArea dataOnly="0" labelOnly="1" outline="0" fieldPosition="0">
        <references count="1">
          <reference field="0" count="1">
            <x v="2"/>
          </reference>
        </references>
      </pivotArea>
    </format>
    <format dxfId="383">
      <pivotArea dataOnly="0" labelOnly="1" outline="0" fieldPosition="0">
        <references count="1">
          <reference field="0" count="1">
            <x v="4"/>
          </reference>
        </references>
      </pivotArea>
    </format>
    <format dxfId="382">
      <pivotArea dataOnly="0" labelOnly="1" outline="0" fieldPosition="0">
        <references count="1">
          <reference field="0" count="1">
            <x v="3"/>
          </reference>
        </references>
      </pivotArea>
    </format>
    <format dxfId="381">
      <pivotArea dataOnly="0" labelOnly="1" outline="0" fieldPosition="0">
        <references count="1">
          <reference field="0" count="1">
            <x v="5"/>
          </reference>
        </references>
      </pivotArea>
    </format>
    <format dxfId="380">
      <pivotArea type="all" dataOnly="0" outline="0" fieldPosition="0"/>
    </format>
    <format dxfId="379">
      <pivotArea dataOnly="0" labelOnly="1" fieldPosition="0">
        <references count="2">
          <reference field="0" count="1" selected="0">
            <x v="0"/>
          </reference>
          <reference field="16" count="2">
            <x v="0"/>
            <x v="1"/>
          </reference>
        </references>
      </pivotArea>
    </format>
    <format dxfId="378">
      <pivotArea dataOnly="0" labelOnly="1" fieldPosition="0">
        <references count="2">
          <reference field="0" count="1" selected="0">
            <x v="1"/>
          </reference>
          <reference field="16" count="2">
            <x v="0"/>
            <x v="1"/>
          </reference>
        </references>
      </pivotArea>
    </format>
    <format dxfId="377">
      <pivotArea dataOnly="0" labelOnly="1" fieldPosition="0">
        <references count="2">
          <reference field="0" count="1" selected="0">
            <x v="2"/>
          </reference>
          <reference field="16" count="2">
            <x v="0"/>
            <x v="1"/>
          </reference>
        </references>
      </pivotArea>
    </format>
    <format dxfId="376">
      <pivotArea dataOnly="0" labelOnly="1" fieldPosition="0">
        <references count="2">
          <reference field="0" count="1" selected="0">
            <x v="3"/>
          </reference>
          <reference field="16" count="0"/>
        </references>
      </pivotArea>
    </format>
    <format dxfId="375">
      <pivotArea dataOnly="0" labelOnly="1" fieldPosition="0">
        <references count="2">
          <reference field="0" count="1" selected="0">
            <x v="4"/>
          </reference>
          <reference field="16" count="2">
            <x v="0"/>
            <x v="1"/>
          </reference>
        </references>
      </pivotArea>
    </format>
    <format dxfId="374">
      <pivotArea outline="0" fieldPosition="0">
        <references count="1">
          <reference field="4294967294" count="1">
            <x v="0"/>
          </reference>
        </references>
      </pivotArea>
    </format>
    <format dxfId="373">
      <pivotArea dataOnly="0" fieldPosition="0">
        <references count="1">
          <reference field="16" count="1">
            <x v="2"/>
          </reference>
        </references>
      </pivotArea>
    </format>
    <format dxfId="372">
      <pivotArea dataOnly="0" fieldPosition="0">
        <references count="1">
          <reference field="16" count="1">
            <x v="0"/>
          </reference>
        </references>
      </pivotArea>
    </format>
    <format dxfId="371">
      <pivotArea collapsedLevelsAreSubtotals="1" fieldPosition="0">
        <references count="2">
          <reference field="0" count="1" selected="0">
            <x v="0"/>
          </reference>
          <reference field="16" count="1">
            <x v="1"/>
          </reference>
        </references>
      </pivotArea>
    </format>
    <format dxfId="370">
      <pivotArea dataOnly="0" labelOnly="1" fieldPosition="0">
        <references count="2">
          <reference field="0" count="1" selected="0">
            <x v="0"/>
          </reference>
          <reference field="16" count="1">
            <x v="1"/>
          </reference>
        </references>
      </pivotArea>
    </format>
    <format dxfId="369">
      <pivotArea collapsedLevelsAreSubtotals="1" fieldPosition="0">
        <references count="2">
          <reference field="0" count="1" selected="0">
            <x v="1"/>
          </reference>
          <reference field="16" count="1">
            <x v="1"/>
          </reference>
        </references>
      </pivotArea>
    </format>
    <format dxfId="368">
      <pivotArea dataOnly="0" labelOnly="1" fieldPosition="0">
        <references count="2">
          <reference field="0" count="1" selected="0">
            <x v="1"/>
          </reference>
          <reference field="16" count="1">
            <x v="1"/>
          </reference>
        </references>
      </pivotArea>
    </format>
    <format dxfId="367">
      <pivotArea collapsedLevelsAreSubtotals="1" fieldPosition="0">
        <references count="2">
          <reference field="0" count="1" selected="0">
            <x v="2"/>
          </reference>
          <reference field="16" count="1">
            <x v="1"/>
          </reference>
        </references>
      </pivotArea>
    </format>
    <format dxfId="366">
      <pivotArea dataOnly="0" labelOnly="1" fieldPosition="0">
        <references count="2">
          <reference field="0" count="1" selected="0">
            <x v="2"/>
          </reference>
          <reference field="16" count="1">
            <x v="1"/>
          </reference>
        </references>
      </pivotArea>
    </format>
    <format dxfId="365">
      <pivotArea collapsedLevelsAreSubtotals="1" fieldPosition="0">
        <references count="2">
          <reference field="0" count="1" selected="0">
            <x v="3"/>
          </reference>
          <reference field="16" count="1">
            <x v="1"/>
          </reference>
        </references>
      </pivotArea>
    </format>
    <format dxfId="364">
      <pivotArea dataOnly="0" labelOnly="1" fieldPosition="0">
        <references count="2">
          <reference field="0" count="1" selected="0">
            <x v="3"/>
          </reference>
          <reference field="16" count="1">
            <x v="1"/>
          </reference>
        </references>
      </pivotArea>
    </format>
    <format dxfId="363">
      <pivotArea collapsedLevelsAreSubtotals="1" fieldPosition="0">
        <references count="2">
          <reference field="0" count="1" selected="0">
            <x v="4"/>
          </reference>
          <reference field="16" count="1">
            <x v="1"/>
          </reference>
        </references>
      </pivotArea>
    </format>
    <format dxfId="362">
      <pivotArea dataOnly="0" labelOnly="1" fieldPosition="0">
        <references count="2">
          <reference field="0" count="1" selected="0">
            <x v="4"/>
          </reference>
          <reference field="16" count="1">
            <x v="1"/>
          </reference>
        </references>
      </pivotArea>
    </format>
    <format dxfId="361">
      <pivotArea type="all" dataOnly="0" outline="0" fieldPosition="0"/>
    </format>
    <format dxfId="360">
      <pivotArea outline="0" collapsedLevelsAreSubtotals="1" fieldPosition="0"/>
    </format>
    <format dxfId="359">
      <pivotArea field="0" type="button" dataOnly="0" labelOnly="1" outline="0" axis="axisRow" fieldPosition="0"/>
    </format>
    <format dxfId="358">
      <pivotArea field="16" type="button" dataOnly="0" labelOnly="1" outline="0" axis="axisRow" fieldPosition="1"/>
    </format>
    <format dxfId="357">
      <pivotArea dataOnly="0" labelOnly="1" outline="0" fieldPosition="0">
        <references count="1">
          <reference field="0" count="0"/>
        </references>
      </pivotArea>
    </format>
    <format dxfId="356">
      <pivotArea dataOnly="0" labelOnly="1" grandRow="1" outline="0" fieldPosition="0"/>
    </format>
    <format dxfId="355">
      <pivotArea dataOnly="0" labelOnly="1" fieldPosition="0">
        <references count="2">
          <reference field="0" count="1" selected="0">
            <x v="0"/>
          </reference>
          <reference field="16" count="3">
            <x v="0"/>
            <x v="1"/>
            <x v="2"/>
          </reference>
        </references>
      </pivotArea>
    </format>
    <format dxfId="354">
      <pivotArea dataOnly="0" labelOnly="1" fieldPosition="0">
        <references count="2">
          <reference field="0" count="1" selected="0">
            <x v="1"/>
          </reference>
          <reference field="16" count="2">
            <x v="0"/>
            <x v="1"/>
          </reference>
        </references>
      </pivotArea>
    </format>
    <format dxfId="353">
      <pivotArea dataOnly="0" labelOnly="1" fieldPosition="0">
        <references count="2">
          <reference field="0" count="1" selected="0">
            <x v="2"/>
          </reference>
          <reference field="16" count="3">
            <x v="0"/>
            <x v="1"/>
            <x v="2"/>
          </reference>
        </references>
      </pivotArea>
    </format>
    <format dxfId="352">
      <pivotArea dataOnly="0" labelOnly="1" fieldPosition="0">
        <references count="2">
          <reference field="0" count="1" selected="0">
            <x v="3"/>
          </reference>
          <reference field="16" count="3">
            <x v="0"/>
            <x v="1"/>
            <x v="2"/>
          </reference>
        </references>
      </pivotArea>
    </format>
    <format dxfId="351">
      <pivotArea dataOnly="0" labelOnly="1" fieldPosition="0">
        <references count="2">
          <reference field="0" count="1" selected="0">
            <x v="4"/>
          </reference>
          <reference field="16" count="2">
            <x v="0"/>
            <x v="1"/>
          </reference>
        </references>
      </pivotArea>
    </format>
    <format dxfId="350">
      <pivotArea dataOnly="0" labelOnly="1" fieldPosition="0">
        <references count="2">
          <reference field="0" count="1" selected="0">
            <x v="5"/>
          </reference>
          <reference field="16" count="1">
            <x v="0"/>
          </reference>
        </references>
      </pivotArea>
    </format>
    <format dxfId="349">
      <pivotArea dataOnly="0" labelOnly="1" fieldPosition="0">
        <references count="2">
          <reference field="0" count="1" selected="0">
            <x v="6"/>
          </reference>
          <reference field="16" count="1">
            <x v="0"/>
          </reference>
        </references>
      </pivotArea>
    </format>
    <format dxfId="348">
      <pivotArea dataOnly="0" labelOnly="1" fieldPosition="0">
        <references count="2">
          <reference field="0" count="1" selected="0">
            <x v="7"/>
          </reference>
          <reference field="16" count="2">
            <x v="0"/>
            <x v="1"/>
          </reference>
        </references>
      </pivotArea>
    </format>
    <format dxfId="347">
      <pivotArea dataOnly="0" labelOnly="1" outline="0" axis="axisValues" fieldPosition="0"/>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3926D15-72E3-44C4-B432-0619DB66C9AA}" name="TablaDinámica1" cacheId="1"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16" rowHeaderCaption="ENTE DE CONTROL">
  <location ref="C5:D9" firstHeaderRow="1" firstDataRow="1" firstDataCol="1"/>
  <pivotFields count="17">
    <pivotField showAll="0"/>
    <pivotField axis="axisRow" showAll="0">
      <items count="4">
        <item x="0"/>
        <item x="1"/>
        <item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DESCRIPCIÓN DEL HALLAZGO/OBSERVACIÓN/INDICIO" fld="4" subtotal="count" baseField="0" baseItem="0"/>
  </dataFields>
  <formats count="42">
    <format dxfId="585">
      <pivotArea type="all" dataOnly="0" outline="0" fieldPosition="0"/>
    </format>
    <format dxfId="584">
      <pivotArea outline="0" collapsedLevelsAreSubtotals="1" fieldPosition="0"/>
    </format>
    <format dxfId="583">
      <pivotArea field="1" type="button" dataOnly="0" labelOnly="1" outline="0" axis="axisRow" fieldPosition="0"/>
    </format>
    <format dxfId="582">
      <pivotArea dataOnly="0" labelOnly="1" grandRow="1" outline="0" fieldPosition="0"/>
    </format>
    <format dxfId="581">
      <pivotArea dataOnly="0" labelOnly="1" outline="0" axis="axisValues" fieldPosition="0"/>
    </format>
    <format dxfId="580">
      <pivotArea type="all" dataOnly="0" outline="0" fieldPosition="0"/>
    </format>
    <format dxfId="579">
      <pivotArea outline="0" collapsedLevelsAreSubtotals="1" fieldPosition="0"/>
    </format>
    <format dxfId="578">
      <pivotArea field="1" type="button" dataOnly="0" labelOnly="1" outline="0" axis="axisRow" fieldPosition="0"/>
    </format>
    <format dxfId="577">
      <pivotArea dataOnly="0" labelOnly="1" grandRow="1" outline="0" fieldPosition="0"/>
    </format>
    <format dxfId="576">
      <pivotArea dataOnly="0" labelOnly="1" outline="0" axis="axisValues" fieldPosition="0"/>
    </format>
    <format dxfId="575">
      <pivotArea dataOnly="0" labelOnly="1" fieldPosition="0">
        <references count="1">
          <reference field="1" count="0"/>
        </references>
      </pivotArea>
    </format>
    <format dxfId="574">
      <pivotArea dataOnly="0" labelOnly="1" outline="0" axis="axisValues" fieldPosition="0"/>
    </format>
    <format dxfId="573">
      <pivotArea type="all" dataOnly="0" outline="0" fieldPosition="0"/>
    </format>
    <format dxfId="572">
      <pivotArea outline="0" collapsedLevelsAreSubtotals="1" fieldPosition="0"/>
    </format>
    <format dxfId="571">
      <pivotArea field="1" type="button" dataOnly="0" labelOnly="1" outline="0" axis="axisRow" fieldPosition="0"/>
    </format>
    <format dxfId="570">
      <pivotArea dataOnly="0" labelOnly="1" fieldPosition="0">
        <references count="1">
          <reference field="1" count="0"/>
        </references>
      </pivotArea>
    </format>
    <format dxfId="569">
      <pivotArea dataOnly="0" labelOnly="1" grandRow="1" outline="0" fieldPosition="0"/>
    </format>
    <format dxfId="568">
      <pivotArea dataOnly="0" labelOnly="1" outline="0" axis="axisValues" fieldPosition="0"/>
    </format>
    <format dxfId="567">
      <pivotArea type="all" dataOnly="0" outline="0" fieldPosition="0"/>
    </format>
    <format dxfId="566">
      <pivotArea field="1" type="button" dataOnly="0" labelOnly="1" outline="0" axis="axisRow" fieldPosition="0"/>
    </format>
    <format dxfId="565">
      <pivotArea collapsedLevelsAreSubtotals="1" fieldPosition="0">
        <references count="1">
          <reference field="1" count="0"/>
        </references>
      </pivotArea>
    </format>
    <format dxfId="564">
      <pivotArea field="1" type="button" dataOnly="0" labelOnly="1" outline="0" axis="axisRow" fieldPosition="0"/>
    </format>
    <format dxfId="563">
      <pivotArea field="1" type="button" dataOnly="0" labelOnly="1" outline="0" axis="axisRow" fieldPosition="0"/>
    </format>
    <format dxfId="562">
      <pivotArea type="all" dataOnly="0" outline="0" fieldPosition="0"/>
    </format>
    <format dxfId="561">
      <pivotArea type="all" dataOnly="0" outline="0" fieldPosition="0"/>
    </format>
    <format dxfId="560">
      <pivotArea field="1" type="button" dataOnly="0" labelOnly="1" outline="0" axis="axisRow" fieldPosition="0"/>
    </format>
    <format dxfId="559">
      <pivotArea dataOnly="0" labelOnly="1" outline="0" axis="axisValues" fieldPosition="0"/>
    </format>
    <format dxfId="558">
      <pivotArea collapsedLevelsAreSubtotals="1" fieldPosition="0">
        <references count="1">
          <reference field="1" count="0"/>
        </references>
      </pivotArea>
    </format>
    <format dxfId="557">
      <pivotArea collapsedLevelsAreSubtotals="1" fieldPosition="0">
        <references count="1">
          <reference field="1" count="1">
            <x v="2"/>
          </reference>
        </references>
      </pivotArea>
    </format>
    <format dxfId="556">
      <pivotArea field="1" type="button" dataOnly="0" labelOnly="1" outline="0" axis="axisRow" fieldPosition="0"/>
    </format>
    <format dxfId="555">
      <pivotArea outline="0" collapsedLevelsAreSubtotals="1" fieldPosition="0"/>
    </format>
    <format dxfId="554">
      <pivotArea dataOnly="0" labelOnly="1" fieldPosition="0">
        <references count="1">
          <reference field="1" count="0"/>
        </references>
      </pivotArea>
    </format>
    <format dxfId="553">
      <pivotArea dataOnly="0" labelOnly="1" grandRow="1" outline="0" fieldPosition="0"/>
    </format>
    <format dxfId="552">
      <pivotArea grandRow="1" outline="0" collapsedLevelsAreSubtotals="1" fieldPosition="0"/>
    </format>
    <format dxfId="551">
      <pivotArea dataOnly="0" labelOnly="1" grandRow="1" outline="0" fieldPosition="0"/>
    </format>
    <format dxfId="550">
      <pivotArea field="1" type="button" dataOnly="0" labelOnly="1" outline="0" axis="axisRow" fieldPosition="0"/>
    </format>
    <format dxfId="549">
      <pivotArea type="all" dataOnly="0" outline="0" fieldPosition="0"/>
    </format>
    <format dxfId="548">
      <pivotArea outline="0" collapsedLevelsAreSubtotals="1" fieldPosition="0"/>
    </format>
    <format dxfId="547">
      <pivotArea field="1" type="button" dataOnly="0" labelOnly="1" outline="0" axis="axisRow" fieldPosition="0"/>
    </format>
    <format dxfId="546">
      <pivotArea dataOnly="0" labelOnly="1" fieldPosition="0">
        <references count="1">
          <reference field="1" count="0"/>
        </references>
      </pivotArea>
    </format>
    <format dxfId="545">
      <pivotArea dataOnly="0" labelOnly="1" grandRow="1" outline="0" fieldPosition="0"/>
    </format>
    <format dxfId="544">
      <pivotArea dataOnly="0" labelOnly="1" outline="0" axis="axisValues" fieldPosition="0"/>
    </format>
  </formats>
  <chartFormats count="4">
    <chartFormat chart="2" format="11" series="1">
      <pivotArea type="data" outline="0" fieldPosition="0">
        <references count="1">
          <reference field="4294967294" count="1" selected="0">
            <x v="0"/>
          </reference>
        </references>
      </pivotArea>
    </chartFormat>
    <chartFormat chart="2" format="12">
      <pivotArea type="data" outline="0" fieldPosition="0">
        <references count="2">
          <reference field="4294967294" count="1" selected="0">
            <x v="0"/>
          </reference>
          <reference field="1" count="1" selected="0">
            <x v="0"/>
          </reference>
        </references>
      </pivotArea>
    </chartFormat>
    <chartFormat chart="2" format="13">
      <pivotArea type="data" outline="0" fieldPosition="0">
        <references count="2">
          <reference field="4294967294" count="1" selected="0">
            <x v="0"/>
          </reference>
          <reference field="1" count="1" selected="0">
            <x v="1"/>
          </reference>
        </references>
      </pivotArea>
    </chartFormat>
    <chartFormat chart="2" format="14">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302C993-CCE7-428E-8410-89E15DDE12BF}" name="TablaDinámica6" cacheId="1"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13" rowHeaderCaption="ENTE DE CONTROL">
  <location ref="C34:D38" firstHeaderRow="1" firstDataRow="1" firstDataCol="1"/>
  <pivotFields count="17">
    <pivotField showAll="0"/>
    <pivotField axis="axisRow" showAll="0">
      <items count="4">
        <item x="0"/>
        <item x="2"/>
        <item x="1"/>
        <item t="default"/>
      </items>
    </pivotField>
    <pivotField showAll="0"/>
    <pivotField showAll="0"/>
    <pivotField showAll="0"/>
    <pivotField showAll="0"/>
    <pivotField showAll="0"/>
    <pivotField showAll="0"/>
    <pivotField showAll="0"/>
    <pivotField showAll="0"/>
    <pivotField numFmtId="164" showAll="0"/>
    <pivotField dataField="1" numFmtId="164"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FECHA TERMINACIÓN ACTIVIDADES" fld="11" subtotal="count" baseField="0" baseItem="0"/>
  </dataFields>
  <formats count="40">
    <format dxfId="625">
      <pivotArea type="all" dataOnly="0" outline="0" fieldPosition="0"/>
    </format>
    <format dxfId="624">
      <pivotArea outline="0" collapsedLevelsAreSubtotals="1" fieldPosition="0"/>
    </format>
    <format dxfId="623">
      <pivotArea field="1" type="button" dataOnly="0" labelOnly="1" outline="0" axis="axisRow" fieldPosition="0"/>
    </format>
    <format dxfId="622">
      <pivotArea dataOnly="0" labelOnly="1" outline="0" axis="axisValues" fieldPosition="0"/>
    </format>
    <format dxfId="621">
      <pivotArea type="all" dataOnly="0" outline="0" fieldPosition="0"/>
    </format>
    <format dxfId="620">
      <pivotArea outline="0" collapsedLevelsAreSubtotals="1" fieldPosition="0"/>
    </format>
    <format dxfId="619">
      <pivotArea field="1" type="button" dataOnly="0" labelOnly="1" outline="0" axis="axisRow" fieldPosition="0"/>
    </format>
    <format dxfId="618">
      <pivotArea dataOnly="0" labelOnly="1" outline="0" axis="axisValues" fieldPosition="0"/>
    </format>
    <format dxfId="617">
      <pivotArea dataOnly="0" labelOnly="1" fieldPosition="0">
        <references count="1">
          <reference field="1" count="0"/>
        </references>
      </pivotArea>
    </format>
    <format dxfId="616">
      <pivotArea grandRow="1" outline="0" collapsedLevelsAreSubtotals="1" fieldPosition="0"/>
    </format>
    <format dxfId="615">
      <pivotArea dataOnly="0" labelOnly="1" grandRow="1" outline="0" fieldPosition="0"/>
    </format>
    <format dxfId="614">
      <pivotArea type="all" dataOnly="0" outline="0" fieldPosition="0"/>
    </format>
    <format dxfId="613">
      <pivotArea outline="0" collapsedLevelsAreSubtotals="1" fieldPosition="0"/>
    </format>
    <format dxfId="612">
      <pivotArea field="1" type="button" dataOnly="0" labelOnly="1" outline="0" axis="axisRow" fieldPosition="0"/>
    </format>
    <format dxfId="611">
      <pivotArea dataOnly="0" labelOnly="1" fieldPosition="0">
        <references count="1">
          <reference field="1" count="0"/>
        </references>
      </pivotArea>
    </format>
    <format dxfId="610">
      <pivotArea dataOnly="0" labelOnly="1" grandRow="1" outline="0" fieldPosition="0"/>
    </format>
    <format dxfId="609">
      <pivotArea dataOnly="0" labelOnly="1" outline="0" axis="axisValues" fieldPosition="0"/>
    </format>
    <format dxfId="608">
      <pivotArea dataOnly="0" labelOnly="1" outline="0" axis="axisValues" fieldPosition="0"/>
    </format>
    <format dxfId="607">
      <pivotArea type="all" dataOnly="0" outline="0" fieldPosition="0"/>
    </format>
    <format dxfId="606">
      <pivotArea collapsedLevelsAreSubtotals="1" fieldPosition="0">
        <references count="1">
          <reference field="1" count="0"/>
        </references>
      </pivotArea>
    </format>
    <format dxfId="605">
      <pivotArea collapsedLevelsAreSubtotals="1" fieldPosition="0">
        <references count="1">
          <reference field="1" count="0"/>
        </references>
      </pivotArea>
    </format>
    <format dxfId="604">
      <pivotArea grandRow="1" outline="0" collapsedLevelsAreSubtotals="1" fieldPosition="0"/>
    </format>
    <format dxfId="603">
      <pivotArea type="all" dataOnly="0" outline="0" fieldPosition="0"/>
    </format>
    <format dxfId="602">
      <pivotArea outline="0" collapsedLevelsAreSubtotals="1" fieldPosition="0"/>
    </format>
    <format dxfId="601">
      <pivotArea field="1" type="button" dataOnly="0" labelOnly="1" outline="0" axis="axisRow" fieldPosition="0"/>
    </format>
    <format dxfId="600">
      <pivotArea dataOnly="0" labelOnly="1" grandRow="1" outline="0" fieldPosition="0"/>
    </format>
    <format dxfId="599">
      <pivotArea dataOnly="0" labelOnly="1" outline="0" axis="axisValues" fieldPosition="0"/>
    </format>
    <format dxfId="598">
      <pivotArea collapsedLevelsAreSubtotals="1" fieldPosition="0">
        <references count="1">
          <reference field="1" count="1">
            <x v="0"/>
          </reference>
        </references>
      </pivotArea>
    </format>
    <format dxfId="597">
      <pivotArea grandRow="1" outline="0" collapsedLevelsAreSubtotals="1" fieldPosition="0"/>
    </format>
    <format dxfId="596">
      <pivotArea dataOnly="0" labelOnly="1" grandRow="1" outline="0" fieldPosition="0"/>
    </format>
    <format dxfId="595">
      <pivotArea collapsedLevelsAreSubtotals="1" fieldPosition="0">
        <references count="1">
          <reference field="1" count="1">
            <x v="0"/>
          </reference>
        </references>
      </pivotArea>
    </format>
    <format dxfId="594">
      <pivotArea grandRow="1" outline="0" collapsedLevelsAreSubtotals="1" fieldPosition="0"/>
    </format>
    <format dxfId="593">
      <pivotArea dataOnly="0" labelOnly="1" fieldPosition="0">
        <references count="1">
          <reference field="1" count="0"/>
        </references>
      </pivotArea>
    </format>
    <format dxfId="592">
      <pivotArea collapsedLevelsAreSubtotals="1" fieldPosition="0">
        <references count="1">
          <reference field="1" count="1">
            <x v="2"/>
          </reference>
        </references>
      </pivotArea>
    </format>
    <format dxfId="591">
      <pivotArea type="all" dataOnly="0" outline="0" fieldPosition="0"/>
    </format>
    <format dxfId="590">
      <pivotArea outline="0" collapsedLevelsAreSubtotals="1" fieldPosition="0"/>
    </format>
    <format dxfId="589">
      <pivotArea field="1" type="button" dataOnly="0" labelOnly="1" outline="0" axis="axisRow" fieldPosition="0"/>
    </format>
    <format dxfId="588">
      <pivotArea dataOnly="0" labelOnly="1" fieldPosition="0">
        <references count="1">
          <reference field="1" count="0"/>
        </references>
      </pivotArea>
    </format>
    <format dxfId="587">
      <pivotArea dataOnly="0" labelOnly="1" grandRow="1" outline="0" fieldPosition="0"/>
    </format>
    <format dxfId="586">
      <pivotArea dataOnly="0" labelOnly="1" outline="0" axis="axisValues" fieldPosition="0"/>
    </format>
  </formats>
  <chartFormats count="4">
    <chartFormat chart="2" format="21" series="1">
      <pivotArea type="data" outline="0" fieldPosition="0">
        <references count="1">
          <reference field="4294967294" count="1" selected="0">
            <x v="0"/>
          </reference>
        </references>
      </pivotArea>
    </chartFormat>
    <chartFormat chart="2" format="25">
      <pivotArea type="data" outline="0" fieldPosition="0">
        <references count="2">
          <reference field="4294967294" count="1" selected="0">
            <x v="0"/>
          </reference>
          <reference field="1" count="1" selected="0">
            <x v="0"/>
          </reference>
        </references>
      </pivotArea>
    </chartFormat>
    <chartFormat chart="2" format="26">
      <pivotArea type="data" outline="0" fieldPosition="0">
        <references count="2">
          <reference field="4294967294" count="1" selected="0">
            <x v="0"/>
          </reference>
          <reference field="1" count="1" selected="0">
            <x v="1"/>
          </reference>
        </references>
      </pivotArea>
    </chartFormat>
    <chartFormat chart="2" format="27">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C22C41D-2F66-473C-B8A2-620D5AA2F570}" name="TablaDinámica5" cacheId="1"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ENTE DE CONTROL">
  <location ref="C23:D27" firstHeaderRow="1" firstDataRow="1" firstDataCol="1" rowPageCount="1" colPageCount="1"/>
  <pivotFields count="17">
    <pivotField axis="axisPage" showAll="0">
      <items count="9">
        <item x="0"/>
        <item x="1"/>
        <item x="4"/>
        <item x="3"/>
        <item x="2"/>
        <item x="6"/>
        <item x="5"/>
        <item x="7"/>
        <item t="default"/>
      </items>
    </pivotField>
    <pivotField axis="axisRow" showAll="0">
      <items count="4">
        <item x="0"/>
        <item x="1"/>
        <item x="2"/>
        <item t="default"/>
      </items>
    </pivotField>
    <pivotField showAll="0"/>
    <pivotField showAll="0"/>
    <pivotField showAll="0"/>
    <pivotField showAll="0"/>
    <pivotField dataField="1" showAll="0"/>
    <pivotField showAll="0"/>
    <pivotField showAll="0"/>
    <pivotField showAll="0"/>
    <pivotField numFmtId="164" showAll="0"/>
    <pivotField numFmtId="164" showAll="0"/>
    <pivotField showAll="0"/>
    <pivotField showAll="0"/>
    <pivotField showAll="0"/>
    <pivotField showAll="0"/>
    <pivotField showAll="0"/>
  </pivotFields>
  <rowFields count="1">
    <field x="1"/>
  </rowFields>
  <rowItems count="4">
    <i>
      <x/>
    </i>
    <i>
      <x v="1"/>
    </i>
    <i>
      <x v="2"/>
    </i>
    <i t="grand">
      <x/>
    </i>
  </rowItems>
  <colItems count="1">
    <i/>
  </colItems>
  <pageFields count="1">
    <pageField fld="0" hier="-1"/>
  </pageFields>
  <dataFields count="1">
    <dataField name=" TOTAL ACCIONES DE MEJORA" fld="6" subtotal="count" baseField="0" baseItem="0"/>
  </dataFields>
  <formats count="43">
    <format dxfId="668">
      <pivotArea type="all" dataOnly="0" outline="0" fieldPosition="0"/>
    </format>
    <format dxfId="667">
      <pivotArea outline="0" collapsedLevelsAreSubtotals="1" fieldPosition="0"/>
    </format>
    <format dxfId="666">
      <pivotArea field="1" type="button" dataOnly="0" labelOnly="1" outline="0" axis="axisRow" fieldPosition="0"/>
    </format>
    <format dxfId="665">
      <pivotArea dataOnly="0" labelOnly="1" fieldPosition="0">
        <references count="1">
          <reference field="1" count="0"/>
        </references>
      </pivotArea>
    </format>
    <format dxfId="664">
      <pivotArea dataOnly="0" labelOnly="1" outline="0" axis="axisValues" fieldPosition="0"/>
    </format>
    <format dxfId="663">
      <pivotArea type="all" dataOnly="0" outline="0" fieldPosition="0"/>
    </format>
    <format dxfId="662">
      <pivotArea outline="0" collapsedLevelsAreSubtotals="1" fieldPosition="0"/>
    </format>
    <format dxfId="661">
      <pivotArea field="1" type="button" dataOnly="0" labelOnly="1" outline="0" axis="axisRow" fieldPosition="0"/>
    </format>
    <format dxfId="660">
      <pivotArea dataOnly="0" labelOnly="1" fieldPosition="0">
        <references count="1">
          <reference field="1" count="0"/>
        </references>
      </pivotArea>
    </format>
    <format dxfId="659">
      <pivotArea dataOnly="0" labelOnly="1" outline="0" axis="axisValues" fieldPosition="0"/>
    </format>
    <format dxfId="658">
      <pivotArea type="all" dataOnly="0" outline="0" fieldPosition="0"/>
    </format>
    <format dxfId="657">
      <pivotArea outline="0" collapsedLevelsAreSubtotals="1" fieldPosition="0"/>
    </format>
    <format dxfId="656">
      <pivotArea field="1" type="button" dataOnly="0" labelOnly="1" outline="0" axis="axisRow" fieldPosition="0"/>
    </format>
    <format dxfId="655">
      <pivotArea dataOnly="0" labelOnly="1" fieldPosition="0">
        <references count="1">
          <reference field="1" count="0"/>
        </references>
      </pivotArea>
    </format>
    <format dxfId="654">
      <pivotArea dataOnly="0" labelOnly="1" outline="0" axis="axisValues" fieldPosition="0"/>
    </format>
    <format dxfId="653">
      <pivotArea grandRow="1" outline="0" collapsedLevelsAreSubtotals="1" fieldPosition="0"/>
    </format>
    <format dxfId="652">
      <pivotArea dataOnly="0" labelOnly="1" grandRow="1" outline="0" fieldPosition="0"/>
    </format>
    <format dxfId="651">
      <pivotArea type="all" dataOnly="0" outline="0" fieldPosition="0"/>
    </format>
    <format dxfId="650">
      <pivotArea outline="0" collapsedLevelsAreSubtotals="1" fieldPosition="0"/>
    </format>
    <format dxfId="649">
      <pivotArea field="1" type="button" dataOnly="0" labelOnly="1" outline="0" axis="axisRow" fieldPosition="0"/>
    </format>
    <format dxfId="648">
      <pivotArea dataOnly="0" labelOnly="1" fieldPosition="0">
        <references count="1">
          <reference field="1" count="0"/>
        </references>
      </pivotArea>
    </format>
    <format dxfId="647">
      <pivotArea dataOnly="0" labelOnly="1" grandRow="1" outline="0" fieldPosition="0"/>
    </format>
    <format dxfId="646">
      <pivotArea dataOnly="0" labelOnly="1" outline="0" axis="axisValues" fieldPosition="0"/>
    </format>
    <format dxfId="645">
      <pivotArea dataOnly="0" labelOnly="1" outline="0" axis="axisValues" fieldPosition="0"/>
    </format>
    <format dxfId="644">
      <pivotArea type="all" dataOnly="0" outline="0" fieldPosition="0"/>
    </format>
    <format dxfId="643">
      <pivotArea type="all" dataOnly="0" outline="0" fieldPosition="0"/>
    </format>
    <format dxfId="642">
      <pivotArea outline="0" collapsedLevelsAreSubtotals="1" fieldPosition="0"/>
    </format>
    <format dxfId="641">
      <pivotArea field="1" type="button" dataOnly="0" labelOnly="1" outline="0" axis="axisRow" fieldPosition="0"/>
    </format>
    <format dxfId="640">
      <pivotArea dataOnly="0" labelOnly="1" fieldPosition="0">
        <references count="1">
          <reference field="1" count="0"/>
        </references>
      </pivotArea>
    </format>
    <format dxfId="639">
      <pivotArea dataOnly="0" labelOnly="1" grandRow="1" outline="0" fieldPosition="0"/>
    </format>
    <format dxfId="638">
      <pivotArea dataOnly="0" labelOnly="1" outline="0" axis="axisValues" fieldPosition="0"/>
    </format>
    <format dxfId="637">
      <pivotArea collapsedLevelsAreSubtotals="1" fieldPosition="0">
        <references count="1">
          <reference field="1" count="0"/>
        </references>
      </pivotArea>
    </format>
    <format dxfId="636">
      <pivotArea field="0" type="button" dataOnly="0" labelOnly="1" outline="0" axis="axisPage" fieldPosition="0"/>
    </format>
    <format dxfId="635">
      <pivotArea field="1" type="button" dataOnly="0" labelOnly="1" outline="0" axis="axisRow" fieldPosition="0"/>
    </format>
    <format dxfId="634">
      <pivotArea dataOnly="0" labelOnly="1" outline="0" axis="axisValues" fieldPosition="0"/>
    </format>
    <format dxfId="633">
      <pivotArea grandRow="1" outline="0" collapsedLevelsAreSubtotals="1" fieldPosition="0"/>
    </format>
    <format dxfId="632">
      <pivotArea dataOnly="0" labelOnly="1" grandRow="1" outline="0" fieldPosition="0"/>
    </format>
    <format dxfId="631">
      <pivotArea type="all" dataOnly="0" outline="0" fieldPosition="0"/>
    </format>
    <format dxfId="630">
      <pivotArea outline="0" collapsedLevelsAreSubtotals="1" fieldPosition="0"/>
    </format>
    <format dxfId="629">
      <pivotArea field="1" type="button" dataOnly="0" labelOnly="1" outline="0" axis="axisRow" fieldPosition="0"/>
    </format>
    <format dxfId="628">
      <pivotArea dataOnly="0" labelOnly="1" fieldPosition="0">
        <references count="1">
          <reference field="1" count="0"/>
        </references>
      </pivotArea>
    </format>
    <format dxfId="627">
      <pivotArea dataOnly="0" labelOnly="1" grandRow="1" outline="0" fieldPosition="0"/>
    </format>
    <format dxfId="62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154" dT="2025-06-19T21:29:12.99" personId="{78397535-08AD-4999-A467-09FD54F5118D}" id="{F7842EA6-4FFE-43C1-8243-F045C9EDD3CD}">
    <text>Fechas por acordar con Tecnologia</text>
  </threadedComment>
</ThreadedComments>
</file>

<file path=xl/threadedComments/threadedComment2.xml><?xml version="1.0" encoding="utf-8"?>
<ThreadedComments xmlns="http://schemas.microsoft.com/office/spreadsheetml/2018/threadedcomments" xmlns:x="http://schemas.openxmlformats.org/spreadsheetml/2006/main">
  <threadedComment ref="L1155" dT="2025-06-19T21:29:12.99" personId="{78397535-08AD-4999-A467-09FD54F5118D}" id="{5C58662E-A967-4298-9158-3825A01CCA37}">
    <text>Fechas por acordar con Tecnologia</text>
  </threadedComment>
</ThreadedComments>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D035-109A-4AF8-BFAA-B9838DFEF745}">
  <dimension ref="B1:AI722"/>
  <sheetViews>
    <sheetView topLeftCell="A11" zoomScale="70" zoomScaleNormal="70" workbookViewId="0">
      <selection activeCell="F21" sqref="F21"/>
    </sheetView>
  </sheetViews>
  <sheetFormatPr baseColWidth="10" defaultColWidth="11.5703125" defaultRowHeight="15"/>
  <cols>
    <col min="1" max="1" width="11.5703125" style="15"/>
    <col min="2" max="2" width="5.28515625" style="15" customWidth="1"/>
    <col min="3" max="3" width="24.5703125" style="15" bestFit="1" customWidth="1"/>
    <col min="4" max="4" width="77.7109375" style="15" bestFit="1" customWidth="1"/>
    <col min="5" max="5" width="6.5703125" style="15" bestFit="1" customWidth="1"/>
    <col min="6" max="6" width="39.5703125" style="15" bestFit="1" customWidth="1"/>
    <col min="7" max="7" width="77.7109375" style="15" bestFit="1" customWidth="1"/>
    <col min="8" max="8" width="42.42578125" style="15" bestFit="1" customWidth="1"/>
    <col min="9" max="9" width="8.5703125" style="15" bestFit="1" customWidth="1"/>
    <col min="10" max="10" width="16.7109375" style="15" bestFit="1" customWidth="1"/>
    <col min="11" max="11" width="15" style="15" customWidth="1"/>
    <col min="12" max="12" width="7.7109375" style="15" customWidth="1"/>
    <col min="13" max="13" width="68.140625" style="15" bestFit="1" customWidth="1"/>
    <col min="14" max="14" width="57.85546875" style="15" bestFit="1" customWidth="1"/>
    <col min="15" max="15" width="29.7109375" style="15" customWidth="1"/>
    <col min="16" max="16" width="16.7109375" style="15" bestFit="1" customWidth="1"/>
    <col min="17" max="17" width="12.140625" style="15" bestFit="1" customWidth="1"/>
    <col min="18" max="18" width="19.140625" style="15" bestFit="1" customWidth="1"/>
    <col min="19" max="28" width="11.5703125" style="15"/>
    <col min="29" max="29" width="49.28515625" style="15" bestFit="1" customWidth="1"/>
    <col min="30" max="30" width="76.42578125" style="15" bestFit="1" customWidth="1"/>
    <col min="31" max="31" width="30.28515625" style="15" bestFit="1" customWidth="1"/>
    <col min="32" max="32" width="7.28515625" style="15" bestFit="1" customWidth="1"/>
    <col min="33" max="33" width="5.7109375" style="15" bestFit="1" customWidth="1"/>
    <col min="34" max="34" width="7.28515625" style="15" bestFit="1" customWidth="1"/>
    <col min="35" max="35" width="5.28515625" style="15" bestFit="1" customWidth="1"/>
    <col min="36" max="16384" width="11.5703125" style="15"/>
  </cols>
  <sheetData>
    <row r="1" spans="2:35" ht="15.75" thickBot="1">
      <c r="B1" s="16"/>
      <c r="C1" s="17"/>
      <c r="D1" s="17"/>
      <c r="E1" s="17"/>
      <c r="F1" s="17"/>
      <c r="G1" s="17"/>
      <c r="H1" s="17"/>
      <c r="I1" s="17"/>
      <c r="J1" s="17"/>
      <c r="K1" s="18"/>
      <c r="L1" s="18"/>
    </row>
    <row r="2" spans="2:35" ht="24" thickBot="1">
      <c r="B2" s="19"/>
      <c r="C2" s="851" t="s">
        <v>0</v>
      </c>
      <c r="D2" s="852"/>
      <c r="E2" s="852"/>
      <c r="F2" s="852"/>
      <c r="G2" s="852"/>
      <c r="H2" s="852"/>
      <c r="I2" s="852"/>
      <c r="J2" s="852"/>
      <c r="K2" s="853"/>
      <c r="L2" s="20"/>
      <c r="AD2" s="15" t="s">
        <v>1</v>
      </c>
    </row>
    <row r="3" spans="2:35" ht="15.75" thickBot="1">
      <c r="B3" s="19"/>
      <c r="C3" s="153"/>
      <c r="D3" s="153"/>
      <c r="E3" s="153"/>
      <c r="F3" s="153"/>
      <c r="G3" s="153"/>
      <c r="H3" s="153"/>
      <c r="I3" s="153"/>
      <c r="J3" s="153"/>
      <c r="K3" s="20"/>
      <c r="L3" s="20"/>
      <c r="AD3" s="29" t="s">
        <v>2</v>
      </c>
      <c r="AE3" s="29" t="s">
        <v>3</v>
      </c>
      <c r="AF3" s="68"/>
      <c r="AG3"/>
      <c r="AH3"/>
      <c r="AI3"/>
    </row>
    <row r="4" spans="2:35" ht="15.75" thickBot="1">
      <c r="B4" s="19"/>
      <c r="C4" s="854" t="s">
        <v>4</v>
      </c>
      <c r="D4" s="855"/>
      <c r="E4" s="153"/>
      <c r="F4" s="854" t="s">
        <v>5</v>
      </c>
      <c r="G4" s="855"/>
      <c r="H4" s="153"/>
      <c r="I4" s="153"/>
      <c r="J4" s="153"/>
      <c r="K4" s="20"/>
      <c r="L4" s="20"/>
      <c r="AD4" s="31" t="s">
        <v>6</v>
      </c>
      <c r="AE4" s="32" t="s">
        <v>7</v>
      </c>
      <c r="AF4" s="30" t="s">
        <v>8</v>
      </c>
      <c r="AG4"/>
      <c r="AH4"/>
      <c r="AI4"/>
    </row>
    <row r="5" spans="2:35" ht="15.75" thickBot="1">
      <c r="B5" s="19"/>
      <c r="C5" s="59" t="s">
        <v>9</v>
      </c>
      <c r="D5" s="54" t="s">
        <v>10</v>
      </c>
      <c r="E5" s="153"/>
      <c r="F5" s="61" t="s">
        <v>9</v>
      </c>
      <c r="G5" s="62" t="s">
        <v>11</v>
      </c>
      <c r="H5" s="153"/>
      <c r="I5" s="153"/>
      <c r="J5" s="153"/>
      <c r="K5" s="20"/>
      <c r="L5" s="20"/>
      <c r="AD5" s="36" t="s">
        <v>12</v>
      </c>
      <c r="AE5" s="32">
        <v>8</v>
      </c>
      <c r="AF5" s="30">
        <v>8</v>
      </c>
      <c r="AG5"/>
      <c r="AH5"/>
      <c r="AI5"/>
    </row>
    <row r="6" spans="2:35" ht="15.75" thickBot="1">
      <c r="B6" s="19"/>
      <c r="C6" s="55" t="s">
        <v>13</v>
      </c>
      <c r="D6" s="824">
        <v>132</v>
      </c>
      <c r="E6" s="153"/>
      <c r="F6" s="45"/>
      <c r="G6" s="46"/>
      <c r="H6" s="153"/>
      <c r="I6" s="153"/>
      <c r="J6" s="153"/>
      <c r="K6" s="20"/>
      <c r="L6" s="20"/>
      <c r="AD6"/>
      <c r="AE6"/>
      <c r="AF6"/>
      <c r="AG6"/>
      <c r="AH6"/>
      <c r="AI6"/>
    </row>
    <row r="7" spans="2:35" ht="15.75" thickBot="1">
      <c r="B7" s="19"/>
      <c r="C7" s="56" t="s">
        <v>14</v>
      </c>
      <c r="D7" s="78">
        <v>253</v>
      </c>
      <c r="E7" s="153"/>
      <c r="F7" s="53" t="s">
        <v>15</v>
      </c>
      <c r="G7" s="60" t="s">
        <v>10</v>
      </c>
      <c r="H7" s="153"/>
      <c r="I7" s="153"/>
      <c r="J7" s="153"/>
      <c r="K7" s="20"/>
      <c r="L7" s="20"/>
      <c r="AD7"/>
      <c r="AE7"/>
      <c r="AF7"/>
      <c r="AG7"/>
      <c r="AH7"/>
      <c r="AI7"/>
    </row>
    <row r="8" spans="2:35" ht="15.75" thickBot="1">
      <c r="B8" s="19"/>
      <c r="C8" s="57" t="s">
        <v>16</v>
      </c>
      <c r="D8" s="824">
        <v>109</v>
      </c>
      <c r="E8" s="153"/>
      <c r="F8" s="170" t="s">
        <v>17</v>
      </c>
      <c r="G8" s="823">
        <v>113</v>
      </c>
      <c r="H8" s="153"/>
      <c r="I8" s="153"/>
      <c r="J8" s="153"/>
      <c r="K8" s="20"/>
      <c r="L8" s="20"/>
      <c r="AD8"/>
      <c r="AE8"/>
      <c r="AF8"/>
      <c r="AG8"/>
      <c r="AH8"/>
      <c r="AI8"/>
    </row>
    <row r="9" spans="2:35" ht="15.75" thickBot="1">
      <c r="B9" s="19"/>
      <c r="C9" s="58" t="s">
        <v>8</v>
      </c>
      <c r="D9" s="60">
        <v>494</v>
      </c>
      <c r="E9" s="153"/>
      <c r="F9" s="170" t="s">
        <v>12</v>
      </c>
      <c r="G9" s="823">
        <v>59</v>
      </c>
      <c r="H9" s="153"/>
      <c r="I9" s="153"/>
      <c r="J9" s="153"/>
      <c r="K9" s="20"/>
      <c r="L9" s="20"/>
      <c r="AD9"/>
      <c r="AE9"/>
      <c r="AF9"/>
      <c r="AG9"/>
      <c r="AH9"/>
      <c r="AI9"/>
    </row>
    <row r="10" spans="2:35">
      <c r="B10" s="19"/>
      <c r="C10"/>
      <c r="D10"/>
      <c r="E10" s="153"/>
      <c r="F10" s="170" t="s">
        <v>18</v>
      </c>
      <c r="G10" s="823">
        <v>68</v>
      </c>
      <c r="H10" s="153"/>
      <c r="I10" s="153"/>
      <c r="J10" s="153"/>
      <c r="K10" s="20"/>
      <c r="L10" s="20"/>
      <c r="AD10"/>
      <c r="AE10"/>
      <c r="AF10"/>
      <c r="AG10"/>
      <c r="AH10"/>
      <c r="AI10"/>
    </row>
    <row r="11" spans="2:35" ht="15.75" thickBot="1">
      <c r="B11" s="19"/>
      <c r="C11"/>
      <c r="D11"/>
      <c r="E11" s="153"/>
      <c r="F11" s="170" t="s">
        <v>19</v>
      </c>
      <c r="G11" s="823">
        <v>216</v>
      </c>
      <c r="H11" s="153"/>
      <c r="I11" s="153"/>
      <c r="J11" s="153"/>
      <c r="K11" s="20"/>
      <c r="L11" s="20"/>
      <c r="AD11"/>
      <c r="AE11"/>
      <c r="AF11"/>
      <c r="AG11"/>
      <c r="AH11"/>
      <c r="AI11"/>
    </row>
    <row r="12" spans="2:35" ht="15.75" thickBot="1">
      <c r="B12" s="19"/>
      <c r="C12" s="153"/>
      <c r="D12" s="153"/>
      <c r="E12" s="153"/>
      <c r="F12" s="170" t="s">
        <v>20</v>
      </c>
      <c r="G12" s="823">
        <v>21</v>
      </c>
      <c r="H12" s="153"/>
      <c r="I12" s="153"/>
      <c r="J12" s="153"/>
      <c r="K12" s="20"/>
      <c r="L12" s="20"/>
      <c r="AC12"/>
      <c r="AD12" s="33" t="s">
        <v>8</v>
      </c>
      <c r="AE12" s="34">
        <f>SUM(AE5:AE11)</f>
        <v>8</v>
      </c>
      <c r="AF12" s="34">
        <f>SUM(AF5:AF11)</f>
        <v>8</v>
      </c>
      <c r="AG12" s="34">
        <f>SUM(AG5:AG11)</f>
        <v>0</v>
      </c>
      <c r="AH12" s="34">
        <f>SUM(AH5:AH11)</f>
        <v>0</v>
      </c>
      <c r="AI12" s="35">
        <f>SUM(AI5:AI11)</f>
        <v>0</v>
      </c>
    </row>
    <row r="13" spans="2:35">
      <c r="B13" s="19"/>
      <c r="C13" s="153"/>
      <c r="D13" s="153"/>
      <c r="E13" s="153"/>
      <c r="F13" s="170" t="s">
        <v>21</v>
      </c>
      <c r="G13" s="823">
        <v>5</v>
      </c>
      <c r="H13" s="153"/>
      <c r="I13" s="153"/>
      <c r="J13" s="153"/>
      <c r="K13" s="20"/>
      <c r="L13" s="20"/>
      <c r="AC13"/>
      <c r="AD13"/>
    </row>
    <row r="14" spans="2:35">
      <c r="B14" s="19"/>
      <c r="C14" s="153"/>
      <c r="D14" s="153"/>
      <c r="E14" s="153"/>
      <c r="F14" s="170" t="s">
        <v>22</v>
      </c>
      <c r="G14" s="823">
        <v>4</v>
      </c>
      <c r="H14" s="153"/>
      <c r="I14" s="153"/>
      <c r="J14" s="153"/>
      <c r="K14" s="20"/>
      <c r="L14" s="20"/>
      <c r="AC14"/>
      <c r="AD14"/>
    </row>
    <row r="15" spans="2:35" ht="15.75" thickBot="1">
      <c r="B15" s="19"/>
      <c r="C15" s="153"/>
      <c r="D15" s="153"/>
      <c r="E15" s="153"/>
      <c r="F15" s="171" t="s">
        <v>23</v>
      </c>
      <c r="G15" s="823">
        <v>8</v>
      </c>
      <c r="H15" s="153"/>
      <c r="I15" s="153"/>
      <c r="J15" s="153"/>
      <c r="K15" s="20"/>
      <c r="L15" s="20"/>
      <c r="AC15"/>
      <c r="AD15"/>
    </row>
    <row r="16" spans="2:35" ht="15.75" thickBot="1">
      <c r="B16" s="19"/>
      <c r="C16" s="153"/>
      <c r="D16" s="153"/>
      <c r="E16" s="153"/>
      <c r="F16" s="58" t="s">
        <v>24</v>
      </c>
      <c r="G16" s="60">
        <v>494</v>
      </c>
      <c r="H16" s="153"/>
      <c r="I16" s="153"/>
      <c r="J16" s="153"/>
      <c r="K16" s="20"/>
      <c r="L16" s="20"/>
      <c r="AC16"/>
      <c r="AD16"/>
    </row>
    <row r="17" spans="2:30" ht="15.75" thickBot="1">
      <c r="B17" s="19"/>
      <c r="C17" s="153"/>
      <c r="D17" s="153"/>
      <c r="E17" s="153"/>
      <c r="F17"/>
      <c r="G17"/>
      <c r="H17" s="153"/>
      <c r="I17" s="153"/>
      <c r="J17" s="153"/>
      <c r="K17" s="20"/>
      <c r="L17" s="20"/>
      <c r="AC17"/>
      <c r="AD17"/>
    </row>
    <row r="18" spans="2:30" ht="15.75" thickBot="1">
      <c r="B18" s="19"/>
      <c r="C18" s="857"/>
      <c r="D18" s="857"/>
      <c r="E18" s="153"/>
      <c r="F18" s="854" t="s">
        <v>25</v>
      </c>
      <c r="G18" s="855"/>
      <c r="H18" s="153"/>
      <c r="I18" s="153"/>
      <c r="J18" s="153"/>
      <c r="K18" s="20"/>
      <c r="L18" s="20"/>
      <c r="AC18"/>
      <c r="AD18"/>
    </row>
    <row r="19" spans="2:30" ht="15.75" thickBot="1">
      <c r="B19" s="19"/>
      <c r="C19"/>
      <c r="D19"/>
      <c r="E19" s="153"/>
      <c r="F19" s="61" t="s">
        <v>9</v>
      </c>
      <c r="G19" s="66" t="s">
        <v>11</v>
      </c>
      <c r="H19" s="153"/>
      <c r="I19" s="153"/>
      <c r="J19" s="153"/>
      <c r="K19" s="20"/>
      <c r="L19" s="20"/>
      <c r="AC19"/>
      <c r="AD19"/>
    </row>
    <row r="20" spans="2:30" ht="15.75" thickBot="1">
      <c r="B20" s="19"/>
      <c r="C20" s="854" t="s">
        <v>26</v>
      </c>
      <c r="D20" s="855"/>
      <c r="E20" s="153"/>
      <c r="F20" s="45"/>
      <c r="G20" s="46"/>
      <c r="H20" s="153"/>
      <c r="I20" s="153"/>
      <c r="J20" s="153"/>
      <c r="K20" s="20"/>
      <c r="L20" s="20"/>
      <c r="AC20"/>
    </row>
    <row r="21" spans="2:30" ht="15.75" thickBot="1">
      <c r="B21" s="19"/>
      <c r="C21" s="44" t="s">
        <v>27</v>
      </c>
      <c r="D21" s="24" t="s">
        <v>11</v>
      </c>
      <c r="E21"/>
      <c r="F21" s="53" t="s">
        <v>15</v>
      </c>
      <c r="G21" s="60" t="s">
        <v>28</v>
      </c>
      <c r="H21" s="153"/>
      <c r="I21" s="153"/>
      <c r="J21" s="153"/>
      <c r="K21" s="20"/>
      <c r="L21" s="20"/>
      <c r="AC21"/>
    </row>
    <row r="22" spans="2:30" ht="15.75" thickBot="1">
      <c r="B22" s="19"/>
      <c r="C22" s="45"/>
      <c r="D22" s="46"/>
      <c r="E22"/>
      <c r="F22" s="63" t="s">
        <v>17</v>
      </c>
      <c r="G22" s="824">
        <v>466</v>
      </c>
      <c r="H22" s="153"/>
      <c r="I22" s="153"/>
      <c r="J22" s="153"/>
      <c r="K22" s="20"/>
      <c r="L22" s="20"/>
      <c r="AC22"/>
    </row>
    <row r="23" spans="2:30" ht="15.75" thickBot="1">
      <c r="B23" s="19"/>
      <c r="C23" s="53" t="s">
        <v>9</v>
      </c>
      <c r="D23" s="54" t="s">
        <v>29</v>
      </c>
      <c r="E23"/>
      <c r="F23" s="64" t="s">
        <v>12</v>
      </c>
      <c r="G23" s="78">
        <v>174</v>
      </c>
      <c r="H23" s="153"/>
      <c r="I23" s="153"/>
      <c r="J23" s="153"/>
      <c r="K23" s="20"/>
      <c r="L23" s="20"/>
      <c r="AC23"/>
    </row>
    <row r="24" spans="2:30">
      <c r="B24" s="19"/>
      <c r="C24" s="63" t="s">
        <v>13</v>
      </c>
      <c r="D24" s="824">
        <v>999</v>
      </c>
      <c r="E24"/>
      <c r="F24" s="64" t="s">
        <v>18</v>
      </c>
      <c r="G24" s="78">
        <v>171</v>
      </c>
      <c r="H24" s="153"/>
      <c r="I24" s="153"/>
      <c r="J24" s="153"/>
      <c r="K24" s="20"/>
      <c r="L24" s="20"/>
      <c r="AC24"/>
    </row>
    <row r="25" spans="2:30">
      <c r="B25" s="19"/>
      <c r="C25" s="64" t="s">
        <v>14</v>
      </c>
      <c r="D25" s="78">
        <v>882</v>
      </c>
      <c r="E25"/>
      <c r="F25" s="64" t="s">
        <v>19</v>
      </c>
      <c r="G25" s="78">
        <v>1357</v>
      </c>
      <c r="H25" s="153"/>
      <c r="I25" s="153"/>
      <c r="J25" s="153"/>
      <c r="K25" s="20"/>
      <c r="L25" s="20"/>
      <c r="AC25"/>
    </row>
    <row r="26" spans="2:30" ht="15.75" thickBot="1">
      <c r="B26" s="19"/>
      <c r="C26" s="65" t="s">
        <v>16</v>
      </c>
      <c r="D26" s="78">
        <v>487</v>
      </c>
      <c r="E26"/>
      <c r="F26" s="64" t="s">
        <v>20</v>
      </c>
      <c r="G26" s="78">
        <v>145</v>
      </c>
      <c r="H26" s="153"/>
      <c r="I26" s="153"/>
      <c r="J26" s="153"/>
      <c r="K26" s="20"/>
      <c r="L26" s="20"/>
      <c r="AC26"/>
    </row>
    <row r="27" spans="2:30" ht="15.75" thickBot="1">
      <c r="B27" s="19"/>
      <c r="C27" s="58" t="s">
        <v>24</v>
      </c>
      <c r="D27" s="60">
        <v>2368</v>
      </c>
      <c r="E27"/>
      <c r="F27" s="64" t="s">
        <v>21</v>
      </c>
      <c r="G27" s="78">
        <v>27</v>
      </c>
      <c r="H27" s="153"/>
      <c r="I27" s="153"/>
      <c r="J27" s="153"/>
      <c r="K27" s="20"/>
      <c r="L27" s="20"/>
      <c r="AC27"/>
    </row>
    <row r="28" spans="2:30">
      <c r="B28" s="19"/>
      <c r="C28"/>
      <c r="D28"/>
      <c r="E28" s="153"/>
      <c r="F28" s="64" t="s">
        <v>22</v>
      </c>
      <c r="G28" s="78">
        <v>7</v>
      </c>
      <c r="H28" s="153"/>
      <c r="I28" s="153"/>
      <c r="J28" s="153"/>
      <c r="K28" s="20"/>
      <c r="L28" s="20"/>
    </row>
    <row r="29" spans="2:30" ht="15.75" thickBot="1">
      <c r="B29" s="19"/>
      <c r="C29"/>
      <c r="D29"/>
      <c r="E29" s="153"/>
      <c r="F29" s="65" t="s">
        <v>23</v>
      </c>
      <c r="G29" s="78">
        <v>21</v>
      </c>
      <c r="H29" s="153"/>
      <c r="I29" s="153"/>
      <c r="J29" s="153"/>
      <c r="K29" s="20"/>
      <c r="L29" s="20"/>
    </row>
    <row r="30" spans="2:30" ht="15.75" thickBot="1">
      <c r="B30" s="19"/>
      <c r="C30"/>
      <c r="D30"/>
      <c r="E30" s="153"/>
      <c r="F30" s="58" t="s">
        <v>24</v>
      </c>
      <c r="G30" s="60">
        <v>2368</v>
      </c>
      <c r="H30" s="153"/>
      <c r="I30" s="153"/>
      <c r="J30" s="153"/>
      <c r="K30" s="20"/>
      <c r="L30" s="20"/>
    </row>
    <row r="31" spans="2:30">
      <c r="B31" s="19"/>
      <c r="C31" s="153"/>
      <c r="D31" s="153"/>
      <c r="E31" s="153"/>
      <c r="F31"/>
      <c r="G31"/>
      <c r="H31" s="153"/>
      <c r="I31" s="153"/>
      <c r="J31" s="153"/>
      <c r="K31" s="20"/>
      <c r="L31" s="20"/>
    </row>
    <row r="32" spans="2:30" ht="15.75" thickBot="1">
      <c r="B32" s="19"/>
      <c r="C32" s="153"/>
      <c r="D32" s="153"/>
      <c r="E32" s="153"/>
      <c r="F32" s="153"/>
      <c r="G32" s="153"/>
      <c r="H32" s="153"/>
      <c r="I32" s="153"/>
      <c r="J32" s="153"/>
      <c r="K32" s="20"/>
      <c r="L32" s="20"/>
    </row>
    <row r="33" spans="2:12" ht="15.75" thickBot="1">
      <c r="B33" s="19"/>
      <c r="C33" s="854" t="s">
        <v>30</v>
      </c>
      <c r="D33" s="855"/>
      <c r="E33" s="153"/>
      <c r="F33" s="854" t="s">
        <v>31</v>
      </c>
      <c r="G33" s="856"/>
      <c r="H33" s="855"/>
      <c r="I33" s="153"/>
      <c r="J33" s="153"/>
      <c r="K33" s="20"/>
      <c r="L33" s="20"/>
    </row>
    <row r="34" spans="2:12" ht="15.75" thickBot="1">
      <c r="B34" s="19"/>
      <c r="C34" s="53" t="s">
        <v>9</v>
      </c>
      <c r="D34" s="54" t="s">
        <v>32</v>
      </c>
      <c r="E34" s="154"/>
      <c r="F34" s="70" t="s">
        <v>9</v>
      </c>
      <c r="G34" s="66" t="s">
        <v>11</v>
      </c>
      <c r="H34" s="47"/>
      <c r="I34" s="153"/>
      <c r="J34" s="153"/>
      <c r="K34" s="20"/>
      <c r="L34" s="20"/>
    </row>
    <row r="35" spans="2:12" ht="15.75" thickBot="1">
      <c r="B35" s="19"/>
      <c r="C35" s="170" t="s">
        <v>13</v>
      </c>
      <c r="D35" s="824">
        <v>1179</v>
      </c>
      <c r="E35" s="154"/>
      <c r="F35" s="48"/>
      <c r="G35" s="196"/>
      <c r="H35" s="49"/>
      <c r="I35" s="153"/>
      <c r="J35" s="153"/>
      <c r="K35" s="20"/>
      <c r="L35" s="20"/>
    </row>
    <row r="36" spans="2:12" ht="15.75" thickBot="1">
      <c r="B36" s="19"/>
      <c r="C36" s="170" t="s">
        <v>16</v>
      </c>
      <c r="D36" s="78">
        <v>570</v>
      </c>
      <c r="E36" s="154"/>
      <c r="F36" s="85" t="s">
        <v>15</v>
      </c>
      <c r="G36" s="85" t="s">
        <v>33</v>
      </c>
      <c r="H36" s="54" t="s">
        <v>34</v>
      </c>
      <c r="I36" s="153"/>
      <c r="J36" s="153"/>
      <c r="K36" s="20"/>
      <c r="L36" s="20"/>
    </row>
    <row r="37" spans="2:12" ht="15.75" thickBot="1">
      <c r="B37" s="19"/>
      <c r="C37" s="171" t="s">
        <v>14</v>
      </c>
      <c r="D37" s="78">
        <v>969</v>
      </c>
      <c r="E37" s="154"/>
      <c r="F37" s="63" t="s">
        <v>17</v>
      </c>
      <c r="H37" s="92">
        <v>510</v>
      </c>
      <c r="I37" s="153"/>
      <c r="J37" s="153"/>
      <c r="K37" s="20"/>
      <c r="L37" s="20"/>
    </row>
    <row r="38" spans="2:12" ht="15.75" thickBot="1">
      <c r="B38" s="19"/>
      <c r="C38" s="58" t="s">
        <v>24</v>
      </c>
      <c r="D38" s="71">
        <v>2718</v>
      </c>
      <c r="E38" s="154"/>
      <c r="F38" s="78"/>
      <c r="G38" s="86" t="s">
        <v>35</v>
      </c>
      <c r="H38" s="94">
        <v>304</v>
      </c>
      <c r="I38" s="153"/>
      <c r="J38" s="153"/>
      <c r="K38" s="20"/>
      <c r="L38" s="20"/>
    </row>
    <row r="39" spans="2:12" ht="15.75" thickBot="1">
      <c r="B39" s="19"/>
      <c r="C39"/>
      <c r="D39"/>
      <c r="E39" s="154"/>
      <c r="F39" s="78"/>
      <c r="G39" s="117" t="s">
        <v>36</v>
      </c>
      <c r="H39" s="179">
        <v>205</v>
      </c>
      <c r="I39" s="153"/>
      <c r="J39" s="153"/>
      <c r="K39" s="20"/>
      <c r="L39" s="20"/>
    </row>
    <row r="40" spans="2:12" ht="15.75" thickBot="1">
      <c r="B40" s="19"/>
      <c r="C40" s="153"/>
      <c r="D40" s="153"/>
      <c r="E40" s="153"/>
      <c r="F40" s="172"/>
      <c r="G40" s="174" t="s">
        <v>37</v>
      </c>
      <c r="H40" s="175">
        <v>1</v>
      </c>
      <c r="I40" s="153"/>
      <c r="J40" s="153"/>
      <c r="K40" s="20"/>
      <c r="L40" s="20"/>
    </row>
    <row r="41" spans="2:12" ht="15.75" thickBot="1">
      <c r="B41" s="19"/>
      <c r="C41" s="153"/>
      <c r="D41" s="153"/>
      <c r="E41" s="153"/>
      <c r="F41" s="87" t="s">
        <v>12</v>
      </c>
      <c r="H41" s="92">
        <v>200</v>
      </c>
      <c r="I41" s="153"/>
      <c r="J41" s="153"/>
      <c r="K41" s="20"/>
      <c r="L41" s="20"/>
    </row>
    <row r="42" spans="2:12" ht="15.75" thickBot="1">
      <c r="B42" s="19"/>
      <c r="C42" s="854" t="s">
        <v>38</v>
      </c>
      <c r="D42" s="855"/>
      <c r="E42" s="153"/>
      <c r="F42" s="88"/>
      <c r="G42" s="86" t="s">
        <v>35</v>
      </c>
      <c r="H42" s="94">
        <v>113</v>
      </c>
      <c r="I42" s="153"/>
      <c r="J42" s="153"/>
      <c r="K42" s="20"/>
      <c r="L42" s="20"/>
    </row>
    <row r="43" spans="2:12" ht="15.75" thickBot="1">
      <c r="B43" s="19"/>
      <c r="C43" s="69" t="s">
        <v>27</v>
      </c>
      <c r="D43" s="67" t="s">
        <v>11</v>
      </c>
      <c r="E43" s="153"/>
      <c r="F43" s="89"/>
      <c r="G43" s="117" t="s">
        <v>36</v>
      </c>
      <c r="H43" s="185">
        <v>87</v>
      </c>
      <c r="I43" s="153"/>
      <c r="J43" s="153"/>
      <c r="K43" s="20"/>
      <c r="L43" s="20"/>
    </row>
    <row r="44" spans="2:12" ht="15.75" thickBot="1">
      <c r="B44" s="19"/>
      <c r="C44" s="50"/>
      <c r="D44" s="51"/>
      <c r="E44" s="153"/>
      <c r="F44" s="87" t="s">
        <v>18</v>
      </c>
      <c r="H44" s="92">
        <v>235</v>
      </c>
      <c r="I44" s="153"/>
      <c r="J44" s="153"/>
      <c r="K44" s="20"/>
      <c r="L44" s="20"/>
    </row>
    <row r="45" spans="2:12" ht="15.75" thickBot="1">
      <c r="B45" s="19"/>
      <c r="C45" s="81" t="s">
        <v>6</v>
      </c>
      <c r="D45" s="81" t="s">
        <v>39</v>
      </c>
      <c r="E45" s="154"/>
      <c r="F45" s="88"/>
      <c r="G45" s="86" t="s">
        <v>35</v>
      </c>
      <c r="H45" s="94">
        <v>135</v>
      </c>
      <c r="I45" s="153"/>
      <c r="J45" s="153"/>
      <c r="K45" s="20"/>
      <c r="L45" s="20"/>
    </row>
    <row r="46" spans="2:12" ht="15.75" thickBot="1">
      <c r="B46" s="19"/>
      <c r="C46" s="90" t="s">
        <v>13</v>
      </c>
      <c r="D46" s="81">
        <v>1179</v>
      </c>
      <c r="E46" s="154"/>
      <c r="F46" s="89"/>
      <c r="G46" s="117" t="s">
        <v>36</v>
      </c>
      <c r="H46" s="185">
        <v>100</v>
      </c>
      <c r="I46" s="153"/>
      <c r="J46" s="153"/>
      <c r="K46" s="20"/>
      <c r="L46" s="20"/>
    </row>
    <row r="47" spans="2:12" ht="15.75" thickBot="1">
      <c r="B47" s="19"/>
      <c r="C47" s="80" t="s">
        <v>35</v>
      </c>
      <c r="D47" s="826">
        <v>825</v>
      </c>
      <c r="E47" s="154"/>
      <c r="F47" s="87" t="s">
        <v>19</v>
      </c>
      <c r="H47" s="92">
        <v>1524</v>
      </c>
      <c r="I47" s="153"/>
      <c r="J47" s="153"/>
      <c r="K47" s="20"/>
      <c r="L47" s="20"/>
    </row>
    <row r="48" spans="2:12" ht="15.75" thickBot="1">
      <c r="B48" s="19"/>
      <c r="C48" s="120" t="s">
        <v>36</v>
      </c>
      <c r="D48" s="829">
        <v>354</v>
      </c>
      <c r="E48" s="154"/>
      <c r="F48" s="88"/>
      <c r="G48" s="86" t="s">
        <v>35</v>
      </c>
      <c r="H48" s="94">
        <v>1043</v>
      </c>
      <c r="I48" s="153"/>
      <c r="J48" s="153"/>
      <c r="K48" s="20"/>
      <c r="L48" s="20"/>
    </row>
    <row r="49" spans="2:14" ht="19.5" thickBot="1">
      <c r="B49" s="19"/>
      <c r="C49" s="90" t="s">
        <v>14</v>
      </c>
      <c r="D49" s="81">
        <v>969</v>
      </c>
      <c r="E49" s="154"/>
      <c r="F49" s="89"/>
      <c r="G49" s="117" t="s">
        <v>36</v>
      </c>
      <c r="H49" s="185">
        <v>481</v>
      </c>
      <c r="I49" s="153"/>
      <c r="J49" s="153"/>
      <c r="K49" s="20"/>
      <c r="L49" s="20"/>
      <c r="N49" s="23" t="s">
        <v>40</v>
      </c>
    </row>
    <row r="50" spans="2:14" ht="15.75" thickBot="1">
      <c r="B50" s="19"/>
      <c r="C50" s="82" t="s">
        <v>35</v>
      </c>
      <c r="D50" s="825">
        <v>704</v>
      </c>
      <c r="E50" s="154"/>
      <c r="F50" s="87" t="s">
        <v>20</v>
      </c>
      <c r="H50" s="92">
        <v>189</v>
      </c>
      <c r="I50" s="153"/>
      <c r="J50" s="153"/>
      <c r="K50" s="20"/>
      <c r="L50" s="20"/>
    </row>
    <row r="51" spans="2:14">
      <c r="B51" s="19"/>
      <c r="C51" s="121" t="s">
        <v>36</v>
      </c>
      <c r="D51" s="830">
        <v>264</v>
      </c>
      <c r="E51" s="154"/>
      <c r="F51" s="88"/>
      <c r="G51" s="87" t="s">
        <v>35</v>
      </c>
      <c r="H51" s="116">
        <v>89</v>
      </c>
      <c r="I51" s="153"/>
      <c r="J51" s="153"/>
      <c r="K51" s="20"/>
      <c r="L51" s="20"/>
    </row>
    <row r="52" spans="2:14" ht="15.75" thickBot="1">
      <c r="B52" s="19"/>
      <c r="C52" s="115" t="s">
        <v>37</v>
      </c>
      <c r="D52" s="828">
        <v>1</v>
      </c>
      <c r="E52" s="154"/>
      <c r="F52" s="89"/>
      <c r="G52" s="118" t="s">
        <v>36</v>
      </c>
      <c r="H52" s="119">
        <v>100</v>
      </c>
      <c r="I52" s="153"/>
      <c r="J52" s="153"/>
      <c r="K52" s="20"/>
      <c r="L52" s="20"/>
    </row>
    <row r="53" spans="2:14" ht="15.75" thickBot="1">
      <c r="B53" s="19"/>
      <c r="C53" s="90" t="s">
        <v>16</v>
      </c>
      <c r="D53" s="827">
        <v>570</v>
      </c>
      <c r="E53" s="154"/>
      <c r="F53" s="87" t="s">
        <v>21</v>
      </c>
      <c r="H53" s="92">
        <v>27</v>
      </c>
      <c r="I53" s="153"/>
      <c r="J53" s="153"/>
      <c r="K53" s="20"/>
      <c r="L53" s="20"/>
    </row>
    <row r="54" spans="2:14" ht="15.75" thickBot="1">
      <c r="B54" s="19"/>
      <c r="C54" s="82" t="s">
        <v>35</v>
      </c>
      <c r="D54" s="825">
        <v>215</v>
      </c>
      <c r="E54" s="154"/>
      <c r="F54" s="173"/>
      <c r="G54" s="176" t="s">
        <v>35</v>
      </c>
      <c r="H54" s="177">
        <v>27</v>
      </c>
      <c r="I54" s="153"/>
      <c r="J54" s="153"/>
      <c r="K54" s="20"/>
      <c r="L54" s="20"/>
    </row>
    <row r="55" spans="2:14" ht="15.75" thickBot="1">
      <c r="B55" s="19"/>
      <c r="C55" s="120" t="s">
        <v>36</v>
      </c>
      <c r="D55" s="829">
        <v>355</v>
      </c>
      <c r="E55" s="154"/>
      <c r="F55" s="63" t="s">
        <v>22</v>
      </c>
      <c r="H55" s="92">
        <v>12</v>
      </c>
      <c r="I55" s="153"/>
      <c r="J55" s="153"/>
      <c r="K55" s="20"/>
      <c r="L55" s="20"/>
    </row>
    <row r="56" spans="2:14" ht="15.75" thickBot="1">
      <c r="B56" s="19"/>
      <c r="C56" s="90" t="s">
        <v>41</v>
      </c>
      <c r="D56" s="91">
        <v>2718</v>
      </c>
      <c r="E56" s="154"/>
      <c r="F56" s="172"/>
      <c r="G56" s="176" t="s">
        <v>35</v>
      </c>
      <c r="H56" s="177">
        <v>12</v>
      </c>
      <c r="I56" s="153"/>
      <c r="J56" s="153"/>
      <c r="K56" s="20"/>
      <c r="L56" s="20"/>
    </row>
    <row r="57" spans="2:14" ht="15.75" thickBot="1">
      <c r="B57" s="19"/>
      <c r="C57"/>
      <c r="D57"/>
      <c r="E57" s="154"/>
      <c r="F57" s="63" t="s">
        <v>23</v>
      </c>
      <c r="H57" s="92">
        <v>21</v>
      </c>
      <c r="I57" s="153"/>
      <c r="J57" s="153"/>
      <c r="K57" s="20"/>
      <c r="L57" s="20"/>
    </row>
    <row r="58" spans="2:14" ht="15.75" thickBot="1">
      <c r="B58" s="19"/>
      <c r="C58"/>
      <c r="D58"/>
      <c r="E58" s="154"/>
      <c r="F58" s="172"/>
      <c r="G58" s="189" t="s">
        <v>35</v>
      </c>
      <c r="H58" s="178">
        <v>21</v>
      </c>
      <c r="I58" s="153"/>
      <c r="J58" s="153"/>
      <c r="K58" s="20"/>
      <c r="L58" s="20"/>
    </row>
    <row r="59" spans="2:14" ht="15.75" thickBot="1">
      <c r="B59" s="19"/>
      <c r="C59"/>
      <c r="D59"/>
      <c r="E59" s="154"/>
      <c r="F59" s="84" t="s">
        <v>24</v>
      </c>
      <c r="G59" s="83"/>
      <c r="H59" s="93">
        <v>2718</v>
      </c>
      <c r="I59" s="153"/>
      <c r="J59" s="153"/>
      <c r="K59" s="20"/>
      <c r="L59" s="20"/>
    </row>
    <row r="60" spans="2:14">
      <c r="B60" s="19"/>
      <c r="C60" s="154"/>
      <c r="D60" s="154"/>
      <c r="E60" s="153"/>
      <c r="F60"/>
      <c r="G60"/>
      <c r="H60"/>
      <c r="I60" s="153"/>
      <c r="J60" s="153"/>
      <c r="K60" s="20"/>
      <c r="L60" s="20"/>
    </row>
    <row r="61" spans="2:14">
      <c r="B61" s="19"/>
      <c r="C61" s="154"/>
      <c r="D61" s="154"/>
      <c r="E61" s="153"/>
      <c r="F61"/>
      <c r="G61"/>
      <c r="H61"/>
      <c r="I61" s="153"/>
      <c r="J61" s="153"/>
      <c r="K61" s="20"/>
      <c r="L61" s="20"/>
    </row>
    <row r="62" spans="2:14">
      <c r="B62" s="19"/>
      <c r="C62" s="154"/>
      <c r="D62" s="154"/>
      <c r="E62" s="153"/>
      <c r="F62"/>
      <c r="G62"/>
      <c r="H62"/>
      <c r="I62" s="153"/>
      <c r="J62" s="153"/>
      <c r="K62" s="20"/>
      <c r="L62" s="20"/>
    </row>
    <row r="63" spans="2:14" ht="15.75" thickBot="1">
      <c r="B63" s="19"/>
      <c r="E63" s="153"/>
      <c r="F63"/>
      <c r="G63"/>
      <c r="H63"/>
      <c r="I63" s="153"/>
      <c r="J63" s="153"/>
      <c r="K63" s="20"/>
      <c r="L63" s="20"/>
    </row>
    <row r="64" spans="2:14" ht="15.75" thickBot="1">
      <c r="B64" s="19"/>
      <c r="E64" s="153"/>
      <c r="F64"/>
      <c r="G64"/>
      <c r="H64"/>
      <c r="I64" s="153"/>
      <c r="J64" s="153"/>
      <c r="K64" s="20"/>
      <c r="L64" s="20"/>
    </row>
    <row r="65" spans="2:14" ht="36.75" customHeight="1">
      <c r="B65" s="19"/>
      <c r="E65" s="153"/>
      <c r="F65"/>
      <c r="G65"/>
      <c r="H65"/>
      <c r="I65" s="153"/>
      <c r="J65" s="153"/>
      <c r="K65" s="20"/>
      <c r="L65" s="20"/>
    </row>
    <row r="66" spans="2:14">
      <c r="B66" s="19"/>
      <c r="C66" s="154"/>
      <c r="D66" s="154"/>
      <c r="E66" s="153"/>
      <c r="F66"/>
      <c r="G66"/>
      <c r="H66"/>
      <c r="I66" s="153"/>
      <c r="J66" s="153"/>
      <c r="K66" s="20"/>
      <c r="L66" s="20"/>
    </row>
    <row r="67" spans="2:14" ht="16.5" thickBot="1">
      <c r="B67" s="19"/>
      <c r="C67" s="154"/>
      <c r="D67" s="154"/>
      <c r="E67" s="155"/>
      <c r="F67" s="850" t="s">
        <v>42</v>
      </c>
      <c r="G67" s="850"/>
      <c r="H67" s="850"/>
      <c r="I67" s="850"/>
      <c r="J67" s="850"/>
      <c r="K67" s="156"/>
      <c r="L67" s="20"/>
    </row>
    <row r="68" spans="2:14" ht="15.75" thickBot="1">
      <c r="B68" s="19"/>
      <c r="C68" s="154"/>
      <c r="D68" s="154"/>
      <c r="E68" s="154"/>
      <c r="F68" s="29" t="s">
        <v>32</v>
      </c>
      <c r="G68" s="29" t="s">
        <v>3</v>
      </c>
      <c r="H68" s="831"/>
      <c r="I68" s="832"/>
      <c r="J68" s="833"/>
      <c r="K68" s="151"/>
      <c r="L68"/>
      <c r="M68"/>
      <c r="N68"/>
    </row>
    <row r="69" spans="2:14" ht="15.75" thickBot="1">
      <c r="B69" s="19"/>
      <c r="C69" s="154"/>
      <c r="D69" s="154"/>
      <c r="E69" s="154"/>
      <c r="F69" s="450" t="s">
        <v>6</v>
      </c>
      <c r="G69" s="451" t="s">
        <v>13</v>
      </c>
      <c r="H69" s="451" t="s">
        <v>14</v>
      </c>
      <c r="I69" s="452" t="s">
        <v>16</v>
      </c>
      <c r="J69" s="452" t="s">
        <v>41</v>
      </c>
      <c r="K69" s="151"/>
      <c r="L69"/>
      <c r="M69"/>
      <c r="N69"/>
    </row>
    <row r="70" spans="2:14" ht="15.75" thickBot="1">
      <c r="B70" s="19"/>
      <c r="C70" s="154"/>
      <c r="D70" s="154"/>
      <c r="E70" s="154"/>
      <c r="F70" s="79" t="s">
        <v>17</v>
      </c>
      <c r="G70" s="835">
        <v>98</v>
      </c>
      <c r="H70" s="836">
        <v>371</v>
      </c>
      <c r="I70" s="836">
        <v>41</v>
      </c>
      <c r="J70" s="837">
        <v>510</v>
      </c>
      <c r="K70" s="151"/>
      <c r="L70"/>
      <c r="M70"/>
      <c r="N70"/>
    </row>
    <row r="71" spans="2:14">
      <c r="B71" s="19"/>
      <c r="C71" s="154"/>
      <c r="D71" s="154"/>
      <c r="E71" s="154"/>
      <c r="F71" s="181" t="s">
        <v>35</v>
      </c>
      <c r="G71" s="834">
        <v>80</v>
      </c>
      <c r="H71" s="834">
        <v>224</v>
      </c>
      <c r="I71" s="834"/>
      <c r="J71" s="843">
        <v>304</v>
      </c>
      <c r="K71" s="151"/>
      <c r="L71"/>
      <c r="M71"/>
      <c r="N71"/>
    </row>
    <row r="72" spans="2:14">
      <c r="B72" s="19"/>
      <c r="C72" s="154"/>
      <c r="D72" s="154"/>
      <c r="E72" s="154"/>
      <c r="F72" s="190" t="s">
        <v>36</v>
      </c>
      <c r="G72" s="841">
        <v>18</v>
      </c>
      <c r="H72" s="841">
        <v>146</v>
      </c>
      <c r="I72" s="841">
        <v>41</v>
      </c>
      <c r="J72" s="844">
        <v>205</v>
      </c>
      <c r="K72" s="151"/>
      <c r="L72"/>
      <c r="M72"/>
      <c r="N72"/>
    </row>
    <row r="73" spans="2:14" ht="15.75" thickBot="1">
      <c r="B73" s="19"/>
      <c r="C73" s="154"/>
      <c r="D73" s="154"/>
      <c r="E73" s="154"/>
      <c r="F73" s="191" t="s">
        <v>37</v>
      </c>
      <c r="G73" s="842"/>
      <c r="H73" s="842">
        <v>1</v>
      </c>
      <c r="I73" s="842"/>
      <c r="J73" s="845">
        <v>1</v>
      </c>
      <c r="K73" s="151"/>
      <c r="L73"/>
      <c r="M73"/>
      <c r="N73"/>
    </row>
    <row r="74" spans="2:14" ht="15.75" thickBot="1">
      <c r="B74" s="19"/>
      <c r="C74" s="154"/>
      <c r="D74" s="154"/>
      <c r="E74" s="154"/>
      <c r="F74" s="79" t="s">
        <v>12</v>
      </c>
      <c r="G74" s="835">
        <v>64</v>
      </c>
      <c r="H74" s="836">
        <v>59</v>
      </c>
      <c r="I74" s="836">
        <v>77</v>
      </c>
      <c r="J74" s="837">
        <v>200</v>
      </c>
      <c r="K74" s="151"/>
      <c r="L74"/>
      <c r="M74"/>
      <c r="N74"/>
    </row>
    <row r="75" spans="2:14" s="124" customFormat="1">
      <c r="B75" s="122"/>
      <c r="C75" s="157"/>
      <c r="D75" s="157"/>
      <c r="E75" s="157"/>
      <c r="F75" s="181" t="s">
        <v>35</v>
      </c>
      <c r="G75" s="834">
        <v>28</v>
      </c>
      <c r="H75" s="834">
        <v>52</v>
      </c>
      <c r="I75" s="834">
        <v>33</v>
      </c>
      <c r="J75" s="843">
        <v>113</v>
      </c>
      <c r="K75" s="158"/>
      <c r="L75" s="123"/>
      <c r="M75" s="123"/>
      <c r="N75" s="123"/>
    </row>
    <row r="76" spans="2:14" ht="15.75" thickBot="1">
      <c r="B76" s="19"/>
      <c r="C76" s="154"/>
      <c r="D76" s="154"/>
      <c r="E76" s="154"/>
      <c r="F76" s="184" t="s">
        <v>36</v>
      </c>
      <c r="G76" s="841">
        <v>36</v>
      </c>
      <c r="H76" s="841">
        <v>7</v>
      </c>
      <c r="I76" s="841">
        <v>44</v>
      </c>
      <c r="J76" s="844">
        <v>87</v>
      </c>
      <c r="K76" s="151"/>
      <c r="L76"/>
      <c r="M76"/>
      <c r="N76"/>
    </row>
    <row r="77" spans="2:14" ht="15.75" thickBot="1">
      <c r="B77" s="19"/>
      <c r="C77" s="154"/>
      <c r="D77" s="154"/>
      <c r="E77" s="154"/>
      <c r="F77" s="79" t="s">
        <v>22</v>
      </c>
      <c r="G77" s="835"/>
      <c r="H77" s="836">
        <v>12</v>
      </c>
      <c r="I77" s="836"/>
      <c r="J77" s="837">
        <v>12</v>
      </c>
      <c r="K77" s="151"/>
      <c r="L77"/>
      <c r="M77"/>
      <c r="N77"/>
    </row>
    <row r="78" spans="2:14" ht="15.75" thickBot="1">
      <c r="B78" s="19"/>
      <c r="C78" s="154"/>
      <c r="D78" s="154"/>
      <c r="E78" s="154"/>
      <c r="F78" s="192" t="s">
        <v>35</v>
      </c>
      <c r="G78" s="834"/>
      <c r="H78" s="834">
        <v>12</v>
      </c>
      <c r="I78" s="834"/>
      <c r="J78" s="843">
        <v>12</v>
      </c>
      <c r="K78" s="151"/>
      <c r="L78"/>
      <c r="M78"/>
      <c r="N78"/>
    </row>
    <row r="79" spans="2:14" ht="15.75" thickBot="1">
      <c r="B79" s="19"/>
      <c r="C79" s="154"/>
      <c r="D79" s="154"/>
      <c r="E79" s="154"/>
      <c r="F79" s="79" t="s">
        <v>18</v>
      </c>
      <c r="G79" s="835">
        <v>9</v>
      </c>
      <c r="H79" s="836">
        <v>117</v>
      </c>
      <c r="I79" s="836">
        <v>109</v>
      </c>
      <c r="J79" s="837">
        <v>235</v>
      </c>
      <c r="K79" s="151"/>
      <c r="L79"/>
      <c r="M79"/>
      <c r="N79"/>
    </row>
    <row r="80" spans="2:14" s="124" customFormat="1">
      <c r="B80" s="122"/>
      <c r="C80" s="157"/>
      <c r="D80" s="157"/>
      <c r="E80" s="157"/>
      <c r="F80" s="181" t="s">
        <v>35</v>
      </c>
      <c r="G80" s="834"/>
      <c r="H80" s="834">
        <v>112</v>
      </c>
      <c r="I80" s="834">
        <v>23</v>
      </c>
      <c r="J80" s="843">
        <v>135</v>
      </c>
      <c r="K80" s="159"/>
      <c r="L80" s="125"/>
    </row>
    <row r="81" spans="2:18" ht="15.75" thickBot="1">
      <c r="B81" s="19"/>
      <c r="C81" s="154"/>
      <c r="D81" s="154"/>
      <c r="E81" s="154"/>
      <c r="F81" s="184" t="s">
        <v>36</v>
      </c>
      <c r="G81" s="841">
        <v>9</v>
      </c>
      <c r="H81" s="841">
        <v>5</v>
      </c>
      <c r="I81" s="841">
        <v>86</v>
      </c>
      <c r="J81" s="844">
        <v>100</v>
      </c>
      <c r="K81" s="160"/>
      <c r="L81" s="37"/>
    </row>
    <row r="82" spans="2:18" ht="15.75" thickBot="1">
      <c r="B82" s="19"/>
      <c r="C82" s="154"/>
      <c r="D82" s="154"/>
      <c r="E82" s="154"/>
      <c r="F82" s="180" t="s">
        <v>19</v>
      </c>
      <c r="G82" s="834">
        <v>875</v>
      </c>
      <c r="H82" s="834">
        <v>362</v>
      </c>
      <c r="I82" s="834">
        <v>287</v>
      </c>
      <c r="J82" s="843">
        <v>1524</v>
      </c>
      <c r="K82" s="160"/>
      <c r="L82" s="37"/>
    </row>
    <row r="83" spans="2:18" s="124" customFormat="1">
      <c r="B83" s="122"/>
      <c r="C83" s="157"/>
      <c r="D83" s="157"/>
      <c r="E83" s="157"/>
      <c r="F83" s="181" t="s">
        <v>35</v>
      </c>
      <c r="G83" s="834">
        <v>630</v>
      </c>
      <c r="H83" s="834">
        <v>256</v>
      </c>
      <c r="I83" s="834">
        <v>157</v>
      </c>
      <c r="J83" s="843">
        <v>1043</v>
      </c>
      <c r="K83" s="159"/>
      <c r="L83" s="125"/>
    </row>
    <row r="84" spans="2:18" ht="15.75" thickBot="1">
      <c r="B84" s="19"/>
      <c r="C84" s="154"/>
      <c r="D84" s="154"/>
      <c r="E84" s="154"/>
      <c r="F84" s="184" t="s">
        <v>36</v>
      </c>
      <c r="G84" s="841">
        <v>245</v>
      </c>
      <c r="H84" s="841">
        <v>106</v>
      </c>
      <c r="I84" s="841">
        <v>130</v>
      </c>
      <c r="J84" s="844">
        <v>481</v>
      </c>
      <c r="K84" s="160"/>
      <c r="L84" s="37"/>
    </row>
    <row r="85" spans="2:18" ht="15.75" thickBot="1">
      <c r="B85" s="19"/>
      <c r="C85" s="154"/>
      <c r="D85" s="154"/>
      <c r="E85" s="154"/>
      <c r="F85" s="79" t="s">
        <v>20</v>
      </c>
      <c r="G85" s="835">
        <v>133</v>
      </c>
      <c r="H85" s="836"/>
      <c r="I85" s="836">
        <v>56</v>
      </c>
      <c r="J85" s="837">
        <v>189</v>
      </c>
      <c r="K85" s="160"/>
      <c r="L85" s="37"/>
    </row>
    <row r="86" spans="2:18">
      <c r="B86" s="19"/>
      <c r="C86" s="154"/>
      <c r="D86" s="154"/>
      <c r="E86" s="154"/>
      <c r="F86" s="182" t="s">
        <v>35</v>
      </c>
      <c r="G86" s="834">
        <v>87</v>
      </c>
      <c r="H86" s="834"/>
      <c r="I86" s="834">
        <v>2</v>
      </c>
      <c r="J86" s="843">
        <v>89</v>
      </c>
      <c r="K86" s="160"/>
      <c r="L86" s="37"/>
    </row>
    <row r="87" spans="2:18" s="124" customFormat="1" ht="15.75" thickBot="1">
      <c r="B87" s="122"/>
      <c r="C87" s="157"/>
      <c r="D87" s="157"/>
      <c r="E87" s="157"/>
      <c r="F87" s="183" t="s">
        <v>36</v>
      </c>
      <c r="G87" s="841">
        <v>46</v>
      </c>
      <c r="H87" s="841"/>
      <c r="I87" s="841">
        <v>54</v>
      </c>
      <c r="J87" s="844">
        <v>100</v>
      </c>
      <c r="K87" s="159"/>
      <c r="L87" s="125"/>
    </row>
    <row r="88" spans="2:18" ht="15.75" thickBot="1">
      <c r="B88" s="19"/>
      <c r="C88" s="154"/>
      <c r="D88" s="154"/>
      <c r="E88" s="154"/>
      <c r="F88" s="79" t="s">
        <v>21</v>
      </c>
      <c r="G88" s="835"/>
      <c r="H88" s="836">
        <v>27</v>
      </c>
      <c r="I88" s="836"/>
      <c r="J88" s="837">
        <v>27</v>
      </c>
      <c r="K88" s="160"/>
      <c r="L88" s="37"/>
    </row>
    <row r="89" spans="2:18" ht="15.75" thickBot="1">
      <c r="B89" s="19"/>
      <c r="C89" s="154"/>
      <c r="D89" s="154"/>
      <c r="E89" s="153"/>
      <c r="F89" s="192" t="s">
        <v>35</v>
      </c>
      <c r="G89" s="834"/>
      <c r="H89" s="834">
        <v>27</v>
      </c>
      <c r="I89" s="834"/>
      <c r="J89" s="843">
        <v>27</v>
      </c>
      <c r="K89" s="160"/>
      <c r="L89" s="37"/>
    </row>
    <row r="90" spans="2:18" ht="15.75" thickBot="1">
      <c r="B90" s="19"/>
      <c r="C90" s="154"/>
      <c r="D90" s="154"/>
      <c r="E90" s="153"/>
      <c r="F90" s="79" t="s">
        <v>23</v>
      </c>
      <c r="G90" s="838"/>
      <c r="H90" s="839">
        <v>21</v>
      </c>
      <c r="I90" s="839"/>
      <c r="J90" s="840">
        <v>21</v>
      </c>
      <c r="K90" s="160"/>
      <c r="L90" s="37"/>
    </row>
    <row r="91" spans="2:18" ht="15.75" thickBot="1">
      <c r="B91" s="19"/>
      <c r="C91" s="154"/>
      <c r="D91" s="154"/>
      <c r="E91" s="153"/>
      <c r="F91" s="180" t="s">
        <v>35</v>
      </c>
      <c r="G91" s="834"/>
      <c r="H91" s="834">
        <v>21</v>
      </c>
      <c r="I91" s="834"/>
      <c r="J91" s="843">
        <v>21</v>
      </c>
      <c r="K91" s="160"/>
      <c r="L91" s="37"/>
      <c r="M91"/>
      <c r="N91"/>
      <c r="O91"/>
      <c r="P91"/>
    </row>
    <row r="92" spans="2:18" s="124" customFormat="1" ht="15.75" thickBot="1">
      <c r="B92" s="122"/>
      <c r="C92" s="157"/>
      <c r="D92" s="157"/>
      <c r="E92" s="161"/>
      <c r="F92" s="150" t="s">
        <v>41</v>
      </c>
      <c r="G92" s="846">
        <v>1179</v>
      </c>
      <c r="H92" s="847">
        <v>969</v>
      </c>
      <c r="I92" s="847">
        <v>570</v>
      </c>
      <c r="J92" s="848">
        <v>2718</v>
      </c>
      <c r="K92" s="159"/>
      <c r="L92" s="125"/>
      <c r="M92" s="123"/>
      <c r="N92" s="123"/>
      <c r="O92" s="123"/>
      <c r="P92" s="123"/>
    </row>
    <row r="93" spans="2:18">
      <c r="B93" s="19"/>
      <c r="C93" s="154"/>
      <c r="D93" s="154"/>
      <c r="E93" s="153"/>
      <c r="F93"/>
      <c r="G93"/>
      <c r="H93"/>
      <c r="I93"/>
      <c r="J93"/>
      <c r="K93" s="160"/>
      <c r="L93" s="37"/>
      <c r="M93"/>
      <c r="N93"/>
    </row>
    <row r="94" spans="2:18">
      <c r="B94" s="19"/>
      <c r="C94" s="153"/>
      <c r="D94" s="153"/>
      <c r="E94" s="153"/>
      <c r="F94"/>
      <c r="G94"/>
      <c r="H94"/>
      <c r="I94"/>
      <c r="J94"/>
      <c r="K94" s="160"/>
      <c r="L94" s="20"/>
      <c r="M94"/>
      <c r="N94"/>
    </row>
    <row r="95" spans="2:18">
      <c r="B95" s="19"/>
      <c r="C95" s="153"/>
      <c r="D95" s="153"/>
      <c r="E95" s="153"/>
      <c r="F95"/>
      <c r="G95"/>
      <c r="H95"/>
      <c r="I95"/>
      <c r="J95"/>
      <c r="K95" s="151"/>
      <c r="L95" s="20"/>
      <c r="M95"/>
      <c r="N95"/>
    </row>
    <row r="96" spans="2:18" ht="15.75" thickBot="1">
      <c r="B96" s="152"/>
      <c r="C96" s="21"/>
      <c r="D96" s="21"/>
      <c r="E96" s="43"/>
      <c r="F96"/>
      <c r="G96"/>
      <c r="H96"/>
      <c r="I96"/>
      <c r="J96"/>
      <c r="K96" s="22"/>
      <c r="L96" s="22"/>
      <c r="M96"/>
      <c r="N96"/>
      <c r="O96"/>
      <c r="P96"/>
      <c r="Q96"/>
      <c r="R96"/>
    </row>
    <row r="97" spans="3:18" ht="15.75" thickBot="1">
      <c r="E97"/>
      <c r="F97"/>
      <c r="G97"/>
      <c r="H97"/>
      <c r="I97"/>
      <c r="J97"/>
      <c r="M97"/>
      <c r="N97"/>
      <c r="O97"/>
      <c r="P97"/>
      <c r="Q97"/>
      <c r="R97"/>
    </row>
    <row r="98" spans="3:18" ht="29.25" customHeight="1">
      <c r="E98"/>
      <c r="F98"/>
      <c r="G98"/>
      <c r="H98"/>
      <c r="I98"/>
      <c r="J98"/>
      <c r="M98"/>
      <c r="N98"/>
      <c r="O98"/>
      <c r="P98"/>
      <c r="Q98"/>
      <c r="R98"/>
    </row>
    <row r="99" spans="3:18" ht="42.75" customHeight="1">
      <c r="C99" s="849" t="s">
        <v>43</v>
      </c>
      <c r="D99" s="849"/>
      <c r="E99"/>
      <c r="F99"/>
      <c r="G99"/>
      <c r="H99"/>
      <c r="I99"/>
      <c r="J99"/>
      <c r="M99"/>
      <c r="N99"/>
      <c r="O99"/>
      <c r="P99"/>
      <c r="Q99"/>
      <c r="R99"/>
    </row>
    <row r="100" spans="3:18">
      <c r="C100"/>
      <c r="D100"/>
      <c r="E100"/>
      <c r="M100"/>
      <c r="N100"/>
      <c r="O100"/>
      <c r="P100"/>
      <c r="Q100"/>
      <c r="R100"/>
    </row>
    <row r="101" spans="3:18">
      <c r="C101"/>
      <c r="D101"/>
      <c r="E101"/>
      <c r="M101"/>
      <c r="N101"/>
      <c r="O101"/>
      <c r="P101"/>
      <c r="Q101"/>
      <c r="R101"/>
    </row>
    <row r="102" spans="3:18">
      <c r="C102"/>
      <c r="D102"/>
      <c r="E102"/>
      <c r="M102"/>
      <c r="N102"/>
      <c r="O102"/>
      <c r="P102"/>
      <c r="Q102"/>
      <c r="R102"/>
    </row>
    <row r="103" spans="3:18">
      <c r="C103"/>
      <c r="D103"/>
      <c r="E103"/>
      <c r="M103"/>
      <c r="N103"/>
      <c r="O103"/>
      <c r="P103"/>
      <c r="Q103"/>
      <c r="R103"/>
    </row>
    <row r="104" spans="3:18">
      <c r="C104"/>
      <c r="D104"/>
      <c r="E104"/>
      <c r="M104"/>
      <c r="N104"/>
      <c r="O104"/>
      <c r="P104"/>
      <c r="Q104"/>
      <c r="R104"/>
    </row>
    <row r="105" spans="3:18">
      <c r="C105"/>
      <c r="D105"/>
      <c r="E105"/>
      <c r="M105"/>
      <c r="N105"/>
      <c r="O105"/>
      <c r="P105"/>
      <c r="Q105"/>
      <c r="R105"/>
    </row>
    <row r="106" spans="3:18">
      <c r="C106"/>
      <c r="D106"/>
      <c r="E106"/>
      <c r="M106"/>
      <c r="N106"/>
      <c r="O106"/>
      <c r="P106"/>
      <c r="Q106"/>
      <c r="R106"/>
    </row>
    <row r="107" spans="3:18">
      <c r="C107"/>
      <c r="D107"/>
      <c r="E107"/>
      <c r="M107"/>
      <c r="N107"/>
    </row>
    <row r="108" spans="3:18">
      <c r="C108"/>
      <c r="D108"/>
      <c r="E108"/>
      <c r="M108"/>
      <c r="N108"/>
    </row>
    <row r="109" spans="3:18">
      <c r="C109"/>
      <c r="D109"/>
      <c r="E109"/>
    </row>
    <row r="110" spans="3:18">
      <c r="C110"/>
      <c r="D110"/>
      <c r="E110"/>
    </row>
    <row r="111" spans="3:18">
      <c r="C111"/>
      <c r="D111"/>
      <c r="E111"/>
    </row>
    <row r="112" spans="3:18">
      <c r="C112"/>
      <c r="D112"/>
      <c r="E112"/>
    </row>
    <row r="113" spans="3:8">
      <c r="C113"/>
      <c r="D113"/>
      <c r="E113"/>
    </row>
    <row r="114" spans="3:8">
      <c r="C114"/>
      <c r="D114"/>
      <c r="E114"/>
    </row>
    <row r="115" spans="3:8">
      <c r="C115"/>
      <c r="D115"/>
      <c r="E115"/>
    </row>
    <row r="116" spans="3:8">
      <c r="C116"/>
      <c r="D116"/>
      <c r="E116"/>
      <c r="F116"/>
      <c r="G116"/>
      <c r="H116"/>
    </row>
    <row r="117" spans="3:8">
      <c r="C117"/>
      <c r="D117"/>
      <c r="E117"/>
      <c r="F117"/>
      <c r="G117"/>
      <c r="H117"/>
    </row>
    <row r="118" spans="3:8">
      <c r="C118"/>
      <c r="D118"/>
      <c r="E118"/>
      <c r="F118"/>
      <c r="G118"/>
      <c r="H118"/>
    </row>
    <row r="119" spans="3:8">
      <c r="C119"/>
      <c r="D119"/>
      <c r="E119"/>
      <c r="F119"/>
      <c r="G119"/>
      <c r="H119"/>
    </row>
    <row r="120" spans="3:8">
      <c r="C120"/>
      <c r="D120"/>
      <c r="E120"/>
      <c r="F120"/>
      <c r="G120"/>
      <c r="H120"/>
    </row>
    <row r="121" spans="3:8">
      <c r="C121"/>
      <c r="D121"/>
    </row>
    <row r="122" spans="3:8">
      <c r="C122"/>
      <c r="D122"/>
    </row>
    <row r="123" spans="3:8">
      <c r="C123"/>
      <c r="D123"/>
    </row>
    <row r="124" spans="3:8">
      <c r="C124"/>
      <c r="D124"/>
    </row>
    <row r="125" spans="3:8">
      <c r="C125"/>
      <c r="D125"/>
    </row>
    <row r="126" spans="3:8">
      <c r="C126"/>
      <c r="D126"/>
    </row>
    <row r="127" spans="3:8">
      <c r="C127"/>
      <c r="D127"/>
    </row>
    <row r="128" spans="3:8">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row r="171" spans="3:4">
      <c r="C171"/>
      <c r="D171"/>
    </row>
    <row r="172" spans="3:4">
      <c r="C172"/>
      <c r="D172"/>
    </row>
    <row r="173" spans="3:4">
      <c r="C173"/>
      <c r="D173"/>
    </row>
    <row r="174" spans="3:4">
      <c r="C174"/>
      <c r="D174"/>
    </row>
    <row r="175" spans="3:4">
      <c r="C175"/>
      <c r="D175"/>
    </row>
    <row r="176" spans="3:4">
      <c r="C176"/>
      <c r="D176"/>
    </row>
    <row r="177" spans="3:4">
      <c r="C177"/>
      <c r="D177"/>
    </row>
    <row r="178" spans="3:4">
      <c r="C178"/>
      <c r="D178"/>
    </row>
    <row r="179" spans="3:4">
      <c r="C179"/>
      <c r="D179"/>
    </row>
    <row r="180" spans="3:4">
      <c r="C180"/>
      <c r="D180"/>
    </row>
    <row r="181" spans="3:4">
      <c r="C181"/>
      <c r="D181"/>
    </row>
    <row r="182" spans="3:4">
      <c r="C182"/>
      <c r="D182"/>
    </row>
    <row r="183" spans="3:4">
      <c r="C183"/>
      <c r="D183"/>
    </row>
    <row r="184" spans="3:4">
      <c r="C184"/>
      <c r="D184"/>
    </row>
    <row r="185" spans="3:4">
      <c r="C185"/>
      <c r="D185"/>
    </row>
    <row r="186" spans="3:4">
      <c r="C186"/>
      <c r="D186"/>
    </row>
    <row r="187" spans="3:4">
      <c r="C187"/>
      <c r="D187"/>
    </row>
    <row r="188" spans="3:4">
      <c r="C188"/>
      <c r="D188"/>
    </row>
    <row r="189" spans="3:4">
      <c r="C189"/>
      <c r="D189"/>
    </row>
    <row r="190" spans="3:4">
      <c r="C190"/>
      <c r="D190"/>
    </row>
    <row r="191" spans="3:4">
      <c r="C191"/>
      <c r="D191"/>
    </row>
    <row r="192" spans="3:4">
      <c r="C192"/>
      <c r="D192"/>
    </row>
    <row r="193" spans="3:4">
      <c r="C193"/>
      <c r="D193"/>
    </row>
    <row r="194" spans="3:4">
      <c r="C194"/>
      <c r="D194"/>
    </row>
    <row r="195" spans="3:4">
      <c r="C195"/>
      <c r="D195"/>
    </row>
    <row r="196" spans="3:4">
      <c r="C196"/>
      <c r="D196"/>
    </row>
    <row r="197" spans="3:4">
      <c r="C197"/>
      <c r="D197"/>
    </row>
    <row r="198" spans="3:4">
      <c r="C198"/>
      <c r="D198"/>
    </row>
    <row r="199" spans="3:4">
      <c r="C199"/>
      <c r="D199"/>
    </row>
    <row r="200" spans="3:4">
      <c r="C200"/>
      <c r="D200"/>
    </row>
    <row r="201" spans="3:4">
      <c r="C201"/>
      <c r="D201"/>
    </row>
    <row r="202" spans="3:4">
      <c r="C202"/>
      <c r="D202"/>
    </row>
    <row r="203" spans="3:4">
      <c r="C203"/>
      <c r="D203"/>
    </row>
    <row r="204" spans="3:4">
      <c r="C204"/>
      <c r="D204"/>
    </row>
    <row r="205" spans="3:4">
      <c r="C205"/>
      <c r="D205"/>
    </row>
    <row r="206" spans="3:4">
      <c r="C206"/>
      <c r="D206"/>
    </row>
    <row r="207" spans="3:4">
      <c r="C207"/>
      <c r="D207"/>
    </row>
    <row r="208" spans="3:4">
      <c r="C208"/>
      <c r="D208"/>
    </row>
    <row r="209" spans="3:4">
      <c r="C209"/>
      <c r="D209"/>
    </row>
    <row r="210" spans="3:4">
      <c r="C210"/>
      <c r="D210"/>
    </row>
    <row r="211" spans="3:4">
      <c r="C211"/>
      <c r="D211"/>
    </row>
    <row r="212" spans="3:4">
      <c r="C212"/>
      <c r="D212"/>
    </row>
    <row r="213" spans="3:4">
      <c r="C213"/>
      <c r="D213"/>
    </row>
    <row r="214" spans="3:4">
      <c r="C214"/>
      <c r="D214"/>
    </row>
    <row r="215" spans="3:4">
      <c r="C215"/>
      <c r="D215"/>
    </row>
    <row r="216" spans="3:4">
      <c r="C216"/>
      <c r="D216"/>
    </row>
    <row r="217" spans="3:4">
      <c r="C217"/>
      <c r="D217"/>
    </row>
    <row r="218" spans="3:4">
      <c r="C218"/>
      <c r="D218"/>
    </row>
    <row r="219" spans="3:4">
      <c r="C219"/>
      <c r="D219"/>
    </row>
    <row r="220" spans="3:4">
      <c r="C220"/>
      <c r="D220"/>
    </row>
    <row r="221" spans="3:4">
      <c r="C221"/>
      <c r="D221"/>
    </row>
    <row r="222" spans="3:4">
      <c r="C222"/>
      <c r="D222"/>
    </row>
    <row r="223" spans="3:4">
      <c r="C223"/>
      <c r="D223"/>
    </row>
    <row r="224" spans="3:4">
      <c r="C224"/>
      <c r="D224"/>
    </row>
    <row r="225" spans="3:4">
      <c r="C225"/>
      <c r="D225"/>
    </row>
    <row r="226" spans="3:4">
      <c r="C226"/>
      <c r="D226"/>
    </row>
    <row r="227" spans="3:4">
      <c r="C227"/>
      <c r="D227"/>
    </row>
    <row r="228" spans="3:4">
      <c r="C228"/>
      <c r="D228"/>
    </row>
    <row r="229" spans="3:4">
      <c r="C229"/>
      <c r="D229"/>
    </row>
    <row r="230" spans="3:4">
      <c r="C230"/>
      <c r="D230"/>
    </row>
    <row r="231" spans="3:4">
      <c r="C231"/>
      <c r="D231"/>
    </row>
    <row r="232" spans="3:4">
      <c r="C232"/>
      <c r="D232"/>
    </row>
    <row r="233" spans="3:4">
      <c r="C233"/>
      <c r="D233"/>
    </row>
    <row r="234" spans="3:4">
      <c r="C234"/>
      <c r="D234"/>
    </row>
    <row r="235" spans="3:4">
      <c r="C235"/>
      <c r="D235"/>
    </row>
    <row r="236" spans="3:4">
      <c r="C236"/>
      <c r="D236"/>
    </row>
    <row r="237" spans="3:4">
      <c r="C237"/>
      <c r="D237"/>
    </row>
    <row r="238" spans="3:4">
      <c r="C238"/>
      <c r="D238"/>
    </row>
    <row r="239" spans="3:4">
      <c r="C239"/>
      <c r="D239"/>
    </row>
    <row r="240" spans="3:4">
      <c r="C240"/>
      <c r="D240"/>
    </row>
    <row r="241" spans="3:4">
      <c r="C241"/>
      <c r="D241"/>
    </row>
    <row r="242" spans="3:4">
      <c r="C242"/>
      <c r="D242"/>
    </row>
    <row r="243" spans="3:4">
      <c r="C243"/>
      <c r="D243"/>
    </row>
    <row r="244" spans="3:4">
      <c r="C244"/>
      <c r="D244"/>
    </row>
    <row r="245" spans="3:4">
      <c r="C245"/>
      <c r="D245"/>
    </row>
    <row r="246" spans="3:4">
      <c r="C246"/>
      <c r="D246"/>
    </row>
    <row r="247" spans="3:4">
      <c r="C247"/>
      <c r="D247"/>
    </row>
    <row r="248" spans="3:4">
      <c r="C248"/>
      <c r="D248"/>
    </row>
    <row r="249" spans="3:4">
      <c r="C249"/>
      <c r="D249"/>
    </row>
    <row r="250" spans="3:4">
      <c r="C250"/>
      <c r="D250"/>
    </row>
    <row r="251" spans="3:4">
      <c r="C251"/>
      <c r="D251"/>
    </row>
    <row r="252" spans="3:4">
      <c r="C252"/>
      <c r="D252"/>
    </row>
    <row r="253" spans="3:4">
      <c r="C253"/>
      <c r="D253"/>
    </row>
    <row r="254" spans="3:4">
      <c r="C254"/>
      <c r="D254"/>
    </row>
    <row r="255" spans="3:4">
      <c r="C255"/>
      <c r="D255"/>
    </row>
    <row r="256" spans="3:4">
      <c r="C256"/>
      <c r="D256"/>
    </row>
    <row r="257" spans="3:4">
      <c r="C257"/>
      <c r="D257"/>
    </row>
    <row r="258" spans="3:4">
      <c r="C258"/>
      <c r="D258"/>
    </row>
    <row r="259" spans="3:4">
      <c r="C259"/>
      <c r="D259"/>
    </row>
    <row r="260" spans="3:4">
      <c r="C260"/>
      <c r="D260"/>
    </row>
    <row r="261" spans="3:4">
      <c r="C261"/>
      <c r="D261"/>
    </row>
    <row r="262" spans="3:4">
      <c r="C262"/>
      <c r="D262"/>
    </row>
    <row r="263" spans="3:4">
      <c r="C263"/>
      <c r="D263"/>
    </row>
    <row r="264" spans="3:4">
      <c r="C264"/>
      <c r="D264"/>
    </row>
    <row r="265" spans="3:4">
      <c r="C265"/>
      <c r="D265"/>
    </row>
    <row r="266" spans="3:4">
      <c r="C266"/>
      <c r="D266"/>
    </row>
    <row r="267" spans="3:4">
      <c r="C267"/>
      <c r="D267"/>
    </row>
    <row r="268" spans="3:4">
      <c r="C268"/>
      <c r="D268"/>
    </row>
    <row r="269" spans="3:4">
      <c r="C269"/>
      <c r="D269"/>
    </row>
    <row r="270" spans="3:4">
      <c r="C270"/>
      <c r="D270"/>
    </row>
    <row r="271" spans="3:4">
      <c r="C271"/>
      <c r="D271"/>
    </row>
    <row r="272" spans="3:4">
      <c r="C272"/>
      <c r="D272"/>
    </row>
    <row r="273" spans="3:4">
      <c r="C273"/>
      <c r="D273"/>
    </row>
    <row r="274" spans="3:4">
      <c r="C274"/>
      <c r="D274"/>
    </row>
    <row r="275" spans="3:4">
      <c r="C275"/>
      <c r="D275"/>
    </row>
    <row r="276" spans="3:4">
      <c r="C276"/>
      <c r="D276"/>
    </row>
    <row r="277" spans="3:4">
      <c r="C277"/>
      <c r="D277"/>
    </row>
    <row r="278" spans="3:4">
      <c r="C278"/>
      <c r="D278"/>
    </row>
    <row r="279" spans="3:4">
      <c r="C279"/>
      <c r="D279"/>
    </row>
    <row r="280" spans="3:4">
      <c r="C280"/>
      <c r="D280"/>
    </row>
    <row r="281" spans="3:4">
      <c r="C281"/>
      <c r="D281"/>
    </row>
    <row r="282" spans="3:4">
      <c r="C282"/>
      <c r="D282"/>
    </row>
    <row r="283" spans="3:4">
      <c r="C283"/>
      <c r="D283"/>
    </row>
    <row r="284" spans="3:4">
      <c r="C284"/>
      <c r="D284"/>
    </row>
    <row r="285" spans="3:4">
      <c r="C285"/>
      <c r="D285"/>
    </row>
    <row r="286" spans="3:4">
      <c r="C286"/>
      <c r="D286"/>
    </row>
    <row r="287" spans="3:4">
      <c r="C287"/>
      <c r="D287"/>
    </row>
    <row r="288" spans="3:4">
      <c r="C288"/>
      <c r="D288"/>
    </row>
    <row r="289" spans="3:4">
      <c r="C289"/>
      <c r="D289"/>
    </row>
    <row r="290" spans="3:4">
      <c r="C290"/>
      <c r="D290"/>
    </row>
    <row r="291" spans="3:4">
      <c r="C291"/>
      <c r="D291"/>
    </row>
    <row r="292" spans="3:4">
      <c r="C292"/>
      <c r="D292"/>
    </row>
    <row r="293" spans="3:4">
      <c r="C293"/>
      <c r="D293"/>
    </row>
    <row r="294" spans="3:4">
      <c r="C294"/>
      <c r="D294"/>
    </row>
    <row r="295" spans="3:4">
      <c r="C295"/>
      <c r="D295"/>
    </row>
    <row r="296" spans="3:4">
      <c r="C296"/>
      <c r="D296"/>
    </row>
    <row r="297" spans="3:4">
      <c r="C297"/>
      <c r="D297"/>
    </row>
    <row r="298" spans="3:4">
      <c r="C298"/>
      <c r="D298"/>
    </row>
    <row r="299" spans="3:4">
      <c r="C299"/>
      <c r="D299"/>
    </row>
    <row r="300" spans="3:4">
      <c r="C300"/>
      <c r="D300"/>
    </row>
    <row r="301" spans="3:4">
      <c r="C301"/>
      <c r="D301"/>
    </row>
    <row r="302" spans="3:4">
      <c r="C302"/>
      <c r="D302"/>
    </row>
    <row r="303" spans="3:4">
      <c r="C303"/>
      <c r="D303"/>
    </row>
    <row r="304" spans="3:4">
      <c r="C304"/>
      <c r="D304"/>
    </row>
    <row r="305" spans="3:4">
      <c r="C305"/>
      <c r="D305"/>
    </row>
    <row r="306" spans="3:4">
      <c r="C306"/>
      <c r="D306"/>
    </row>
    <row r="307" spans="3:4">
      <c r="C307"/>
      <c r="D307"/>
    </row>
    <row r="308" spans="3:4">
      <c r="C308"/>
      <c r="D308"/>
    </row>
    <row r="309" spans="3:4">
      <c r="C309"/>
      <c r="D309"/>
    </row>
    <row r="310" spans="3:4">
      <c r="C310"/>
      <c r="D310"/>
    </row>
    <row r="311" spans="3:4">
      <c r="C311"/>
      <c r="D311"/>
    </row>
    <row r="312" spans="3:4">
      <c r="C312"/>
      <c r="D312"/>
    </row>
    <row r="313" spans="3:4">
      <c r="C313"/>
      <c r="D313"/>
    </row>
    <row r="314" spans="3:4">
      <c r="C314"/>
      <c r="D314"/>
    </row>
    <row r="315" spans="3:4">
      <c r="C315"/>
      <c r="D315"/>
    </row>
    <row r="316" spans="3:4">
      <c r="C316"/>
      <c r="D316"/>
    </row>
    <row r="317" spans="3:4">
      <c r="C317"/>
      <c r="D317"/>
    </row>
    <row r="318" spans="3:4">
      <c r="C318"/>
      <c r="D318"/>
    </row>
    <row r="319" spans="3:4">
      <c r="C319"/>
      <c r="D319"/>
    </row>
    <row r="320" spans="3:4">
      <c r="C320"/>
      <c r="D320"/>
    </row>
    <row r="321" spans="3:4">
      <c r="C321"/>
      <c r="D321"/>
    </row>
    <row r="322" spans="3:4">
      <c r="C322"/>
      <c r="D322"/>
    </row>
    <row r="323" spans="3:4">
      <c r="C323"/>
      <c r="D323"/>
    </row>
    <row r="324" spans="3:4">
      <c r="C324"/>
      <c r="D324"/>
    </row>
    <row r="325" spans="3:4">
      <c r="C325"/>
      <c r="D325"/>
    </row>
    <row r="326" spans="3:4">
      <c r="C326"/>
      <c r="D326"/>
    </row>
    <row r="327" spans="3:4">
      <c r="C327"/>
      <c r="D327"/>
    </row>
    <row r="328" spans="3:4">
      <c r="C328"/>
      <c r="D328"/>
    </row>
    <row r="329" spans="3:4">
      <c r="C329"/>
      <c r="D329"/>
    </row>
    <row r="330" spans="3:4">
      <c r="C330"/>
      <c r="D330"/>
    </row>
    <row r="331" spans="3:4">
      <c r="C331"/>
      <c r="D331"/>
    </row>
    <row r="332" spans="3:4">
      <c r="C332"/>
      <c r="D332"/>
    </row>
    <row r="333" spans="3:4">
      <c r="C333"/>
      <c r="D333"/>
    </row>
    <row r="334" spans="3:4">
      <c r="C334"/>
      <c r="D334"/>
    </row>
    <row r="335" spans="3:4">
      <c r="C335"/>
      <c r="D335"/>
    </row>
    <row r="336" spans="3:4">
      <c r="C336"/>
      <c r="D336"/>
    </row>
    <row r="337" spans="3:4">
      <c r="C337"/>
      <c r="D337"/>
    </row>
    <row r="338" spans="3:4">
      <c r="C338"/>
      <c r="D338"/>
    </row>
    <row r="339" spans="3:4">
      <c r="C339"/>
      <c r="D339"/>
    </row>
    <row r="340" spans="3:4">
      <c r="C340"/>
      <c r="D340"/>
    </row>
    <row r="341" spans="3:4">
      <c r="C341"/>
      <c r="D341"/>
    </row>
    <row r="342" spans="3:4">
      <c r="C342"/>
      <c r="D342"/>
    </row>
    <row r="343" spans="3:4">
      <c r="C343"/>
      <c r="D343"/>
    </row>
    <row r="344" spans="3:4">
      <c r="C344"/>
      <c r="D344"/>
    </row>
    <row r="345" spans="3:4">
      <c r="C345"/>
      <c r="D345"/>
    </row>
    <row r="346" spans="3:4">
      <c r="C346"/>
      <c r="D346"/>
    </row>
    <row r="347" spans="3:4">
      <c r="C347"/>
      <c r="D347"/>
    </row>
    <row r="348" spans="3:4">
      <c r="C348"/>
      <c r="D348"/>
    </row>
    <row r="349" spans="3:4">
      <c r="C349"/>
      <c r="D349"/>
    </row>
    <row r="350" spans="3:4">
      <c r="C350"/>
      <c r="D350"/>
    </row>
    <row r="351" spans="3:4">
      <c r="C351"/>
      <c r="D351"/>
    </row>
    <row r="352" spans="3:4">
      <c r="C352"/>
      <c r="D352"/>
    </row>
    <row r="353" spans="3:4">
      <c r="C353"/>
      <c r="D353"/>
    </row>
    <row r="354" spans="3:4">
      <c r="C354"/>
      <c r="D354"/>
    </row>
    <row r="355" spans="3:4">
      <c r="C355"/>
      <c r="D355"/>
    </row>
    <row r="356" spans="3:4">
      <c r="C356"/>
      <c r="D356"/>
    </row>
    <row r="357" spans="3:4">
      <c r="C357"/>
      <c r="D357"/>
    </row>
    <row r="358" spans="3:4">
      <c r="C358"/>
      <c r="D358"/>
    </row>
    <row r="359" spans="3:4">
      <c r="C359"/>
      <c r="D359"/>
    </row>
    <row r="360" spans="3:4">
      <c r="C360"/>
      <c r="D360"/>
    </row>
    <row r="361" spans="3:4">
      <c r="C361"/>
      <c r="D361"/>
    </row>
    <row r="362" spans="3:4">
      <c r="C362"/>
      <c r="D362"/>
    </row>
    <row r="363" spans="3:4">
      <c r="C363"/>
      <c r="D363"/>
    </row>
    <row r="364" spans="3:4">
      <c r="C364"/>
      <c r="D364"/>
    </row>
    <row r="365" spans="3:4">
      <c r="C365"/>
      <c r="D365"/>
    </row>
    <row r="366" spans="3:4">
      <c r="C366"/>
      <c r="D366"/>
    </row>
    <row r="367" spans="3:4">
      <c r="C367"/>
      <c r="D367"/>
    </row>
    <row r="368" spans="3:4">
      <c r="C368"/>
      <c r="D368"/>
    </row>
    <row r="369" spans="3:4">
      <c r="C369"/>
      <c r="D369"/>
    </row>
    <row r="370" spans="3:4">
      <c r="C370"/>
      <c r="D370"/>
    </row>
    <row r="371" spans="3:4">
      <c r="C371"/>
      <c r="D371"/>
    </row>
    <row r="372" spans="3:4">
      <c r="C372"/>
      <c r="D372"/>
    </row>
    <row r="373" spans="3:4">
      <c r="C373"/>
      <c r="D373"/>
    </row>
    <row r="374" spans="3:4">
      <c r="C374"/>
      <c r="D374"/>
    </row>
    <row r="375" spans="3:4">
      <c r="C375"/>
      <c r="D375"/>
    </row>
    <row r="376" spans="3:4">
      <c r="C376"/>
      <c r="D376"/>
    </row>
    <row r="377" spans="3:4">
      <c r="C377"/>
      <c r="D377"/>
    </row>
    <row r="378" spans="3:4">
      <c r="C378"/>
      <c r="D378"/>
    </row>
    <row r="379" spans="3:4">
      <c r="C379"/>
      <c r="D379"/>
    </row>
    <row r="380" spans="3:4">
      <c r="C380"/>
      <c r="D380"/>
    </row>
    <row r="381" spans="3:4">
      <c r="C381"/>
      <c r="D381"/>
    </row>
    <row r="382" spans="3:4">
      <c r="C382"/>
      <c r="D382"/>
    </row>
    <row r="383" spans="3:4">
      <c r="C383"/>
      <c r="D383"/>
    </row>
    <row r="384" spans="3:4">
      <c r="C384"/>
      <c r="D384"/>
    </row>
    <row r="385" spans="3:4">
      <c r="C385"/>
      <c r="D385"/>
    </row>
    <row r="386" spans="3:4">
      <c r="C386"/>
      <c r="D386"/>
    </row>
    <row r="387" spans="3:4">
      <c r="C387"/>
      <c r="D387"/>
    </row>
    <row r="388" spans="3:4">
      <c r="C388"/>
      <c r="D388"/>
    </row>
    <row r="389" spans="3:4">
      <c r="C389"/>
      <c r="D389"/>
    </row>
    <row r="390" spans="3:4">
      <c r="C390"/>
      <c r="D390"/>
    </row>
    <row r="391" spans="3:4">
      <c r="C391"/>
      <c r="D391"/>
    </row>
    <row r="392" spans="3:4">
      <c r="C392"/>
      <c r="D392"/>
    </row>
    <row r="393" spans="3:4">
      <c r="C393"/>
      <c r="D393"/>
    </row>
    <row r="394" spans="3:4">
      <c r="C394"/>
      <c r="D394"/>
    </row>
    <row r="395" spans="3:4">
      <c r="C395"/>
      <c r="D395"/>
    </row>
    <row r="396" spans="3:4">
      <c r="C396"/>
      <c r="D396"/>
    </row>
    <row r="397" spans="3:4">
      <c r="C397"/>
      <c r="D397"/>
    </row>
    <row r="398" spans="3:4">
      <c r="C398"/>
      <c r="D398"/>
    </row>
    <row r="399" spans="3:4">
      <c r="C399"/>
      <c r="D399"/>
    </row>
    <row r="400" spans="3:4">
      <c r="C400"/>
      <c r="D400"/>
    </row>
    <row r="401" spans="3:4">
      <c r="C401"/>
      <c r="D401"/>
    </row>
    <row r="402" spans="3:4">
      <c r="C402"/>
      <c r="D402"/>
    </row>
    <row r="403" spans="3:4">
      <c r="C403"/>
      <c r="D403"/>
    </row>
    <row r="404" spans="3:4">
      <c r="C404"/>
      <c r="D404"/>
    </row>
    <row r="405" spans="3:4">
      <c r="C405"/>
      <c r="D405"/>
    </row>
    <row r="406" spans="3:4">
      <c r="C406"/>
      <c r="D406"/>
    </row>
    <row r="407" spans="3:4">
      <c r="C407"/>
      <c r="D407"/>
    </row>
    <row r="408" spans="3:4">
      <c r="C408"/>
      <c r="D408"/>
    </row>
    <row r="409" spans="3:4">
      <c r="C409"/>
      <c r="D409"/>
    </row>
    <row r="410" spans="3:4">
      <c r="C410"/>
      <c r="D410"/>
    </row>
    <row r="411" spans="3:4">
      <c r="C411"/>
      <c r="D411"/>
    </row>
    <row r="412" spans="3:4">
      <c r="C412"/>
      <c r="D412"/>
    </row>
    <row r="413" spans="3:4">
      <c r="C413"/>
      <c r="D413"/>
    </row>
    <row r="414" spans="3:4">
      <c r="C414"/>
      <c r="D414"/>
    </row>
    <row r="415" spans="3:4">
      <c r="C415"/>
      <c r="D415"/>
    </row>
    <row r="416" spans="3:4">
      <c r="C416"/>
      <c r="D416"/>
    </row>
    <row r="417" spans="3:4">
      <c r="C417"/>
      <c r="D417"/>
    </row>
    <row r="418" spans="3:4">
      <c r="C418"/>
      <c r="D418"/>
    </row>
    <row r="419" spans="3:4">
      <c r="C419"/>
      <c r="D419"/>
    </row>
    <row r="420" spans="3:4">
      <c r="C420"/>
      <c r="D420"/>
    </row>
    <row r="421" spans="3:4">
      <c r="C421"/>
      <c r="D421"/>
    </row>
    <row r="422" spans="3:4">
      <c r="C422"/>
      <c r="D422"/>
    </row>
    <row r="423" spans="3:4">
      <c r="C423"/>
      <c r="D423"/>
    </row>
    <row r="424" spans="3:4">
      <c r="C424"/>
      <c r="D424"/>
    </row>
    <row r="425" spans="3:4">
      <c r="C425"/>
      <c r="D425"/>
    </row>
    <row r="426" spans="3:4">
      <c r="C426"/>
      <c r="D426"/>
    </row>
    <row r="427" spans="3:4">
      <c r="C427"/>
      <c r="D427"/>
    </row>
    <row r="428" spans="3:4">
      <c r="C428"/>
      <c r="D428"/>
    </row>
    <row r="429" spans="3:4">
      <c r="C429"/>
      <c r="D429"/>
    </row>
    <row r="430" spans="3:4">
      <c r="C430"/>
      <c r="D430"/>
    </row>
    <row r="431" spans="3:4">
      <c r="C431"/>
      <c r="D431"/>
    </row>
    <row r="432" spans="3:4">
      <c r="C432"/>
      <c r="D432"/>
    </row>
    <row r="433" spans="3:4">
      <c r="C433"/>
      <c r="D433"/>
    </row>
    <row r="434" spans="3:4">
      <c r="C434"/>
      <c r="D434"/>
    </row>
    <row r="435" spans="3:4">
      <c r="C435"/>
      <c r="D435"/>
    </row>
    <row r="436" spans="3:4">
      <c r="C436"/>
      <c r="D436"/>
    </row>
    <row r="437" spans="3:4">
      <c r="C437"/>
      <c r="D437"/>
    </row>
    <row r="438" spans="3:4">
      <c r="C438"/>
      <c r="D438"/>
    </row>
    <row r="439" spans="3:4">
      <c r="C439"/>
      <c r="D439"/>
    </row>
    <row r="440" spans="3:4">
      <c r="C440"/>
      <c r="D440"/>
    </row>
    <row r="441" spans="3:4">
      <c r="C441"/>
      <c r="D441"/>
    </row>
    <row r="442" spans="3:4">
      <c r="C442"/>
      <c r="D442"/>
    </row>
    <row r="443" spans="3:4">
      <c r="C443"/>
      <c r="D443"/>
    </row>
    <row r="444" spans="3:4">
      <c r="C444"/>
      <c r="D444"/>
    </row>
    <row r="445" spans="3:4">
      <c r="C445"/>
      <c r="D445"/>
    </row>
    <row r="446" spans="3:4">
      <c r="C446"/>
      <c r="D446"/>
    </row>
    <row r="447" spans="3:4">
      <c r="C447"/>
      <c r="D447"/>
    </row>
    <row r="448" spans="3:4">
      <c r="C448"/>
      <c r="D448"/>
    </row>
    <row r="449" spans="3:4">
      <c r="C449"/>
      <c r="D449"/>
    </row>
    <row r="450" spans="3:4">
      <c r="C450"/>
      <c r="D450"/>
    </row>
    <row r="451" spans="3:4">
      <c r="C451"/>
      <c r="D451"/>
    </row>
    <row r="452" spans="3:4">
      <c r="C452"/>
      <c r="D452"/>
    </row>
    <row r="453" spans="3:4">
      <c r="C453"/>
      <c r="D453"/>
    </row>
    <row r="454" spans="3:4">
      <c r="C454"/>
      <c r="D454"/>
    </row>
    <row r="455" spans="3:4">
      <c r="C455"/>
      <c r="D455"/>
    </row>
    <row r="456" spans="3:4">
      <c r="C456"/>
      <c r="D456"/>
    </row>
    <row r="457" spans="3:4">
      <c r="C457"/>
      <c r="D457"/>
    </row>
    <row r="458" spans="3:4">
      <c r="C458"/>
      <c r="D458"/>
    </row>
    <row r="459" spans="3:4">
      <c r="C459"/>
      <c r="D459"/>
    </row>
    <row r="460" spans="3:4">
      <c r="C460"/>
      <c r="D460"/>
    </row>
    <row r="461" spans="3:4">
      <c r="C461"/>
      <c r="D461"/>
    </row>
    <row r="462" spans="3:4">
      <c r="C462"/>
      <c r="D462"/>
    </row>
    <row r="463" spans="3:4">
      <c r="C463"/>
      <c r="D463"/>
    </row>
    <row r="464" spans="3:4">
      <c r="C464"/>
      <c r="D464"/>
    </row>
    <row r="465" spans="3:4">
      <c r="C465"/>
      <c r="D465"/>
    </row>
    <row r="466" spans="3:4">
      <c r="C466"/>
      <c r="D466"/>
    </row>
    <row r="467" spans="3:4">
      <c r="C467"/>
      <c r="D467"/>
    </row>
    <row r="468" spans="3:4">
      <c r="C468"/>
      <c r="D468"/>
    </row>
    <row r="469" spans="3:4">
      <c r="C469"/>
      <c r="D469"/>
    </row>
    <row r="470" spans="3:4">
      <c r="C470"/>
      <c r="D470"/>
    </row>
    <row r="471" spans="3:4">
      <c r="C471"/>
      <c r="D471"/>
    </row>
    <row r="472" spans="3:4">
      <c r="C472"/>
      <c r="D472"/>
    </row>
    <row r="473" spans="3:4">
      <c r="C473"/>
      <c r="D473"/>
    </row>
    <row r="474" spans="3:4">
      <c r="C474"/>
      <c r="D474"/>
    </row>
    <row r="475" spans="3:4">
      <c r="C475"/>
      <c r="D475"/>
    </row>
    <row r="476" spans="3:4">
      <c r="C476"/>
      <c r="D476"/>
    </row>
    <row r="477" spans="3:4">
      <c r="C477"/>
      <c r="D477"/>
    </row>
    <row r="478" spans="3:4">
      <c r="C478"/>
      <c r="D478"/>
    </row>
    <row r="479" spans="3:4">
      <c r="C479"/>
      <c r="D479"/>
    </row>
    <row r="480" spans="3:4">
      <c r="C480"/>
      <c r="D480"/>
    </row>
    <row r="481" spans="3:4">
      <c r="C481"/>
      <c r="D481"/>
    </row>
    <row r="482" spans="3:4">
      <c r="C482"/>
      <c r="D482"/>
    </row>
    <row r="483" spans="3:4">
      <c r="C483"/>
      <c r="D483"/>
    </row>
    <row r="484" spans="3:4">
      <c r="C484"/>
      <c r="D484"/>
    </row>
    <row r="485" spans="3:4">
      <c r="C485"/>
      <c r="D485"/>
    </row>
    <row r="486" spans="3:4">
      <c r="C486"/>
      <c r="D486"/>
    </row>
    <row r="487" spans="3:4">
      <c r="C487"/>
      <c r="D487"/>
    </row>
    <row r="488" spans="3:4">
      <c r="C488"/>
      <c r="D488"/>
    </row>
    <row r="489" spans="3:4">
      <c r="C489"/>
      <c r="D489"/>
    </row>
    <row r="490" spans="3:4">
      <c r="C490"/>
      <c r="D490"/>
    </row>
    <row r="491" spans="3:4">
      <c r="C491"/>
      <c r="D491"/>
    </row>
    <row r="492" spans="3:4">
      <c r="C492"/>
      <c r="D492"/>
    </row>
    <row r="493" spans="3:4">
      <c r="C493"/>
      <c r="D493"/>
    </row>
    <row r="494" spans="3:4">
      <c r="C494"/>
      <c r="D494"/>
    </row>
    <row r="495" spans="3:4">
      <c r="C495"/>
      <c r="D495"/>
    </row>
    <row r="496" spans="3:4">
      <c r="C496"/>
      <c r="D496"/>
    </row>
    <row r="497" spans="3:4">
      <c r="C497"/>
      <c r="D497"/>
    </row>
    <row r="498" spans="3:4">
      <c r="C498"/>
      <c r="D498"/>
    </row>
    <row r="499" spans="3:4">
      <c r="C499"/>
      <c r="D499"/>
    </row>
    <row r="500" spans="3:4">
      <c r="C500"/>
      <c r="D500"/>
    </row>
    <row r="501" spans="3:4">
      <c r="C501"/>
      <c r="D501"/>
    </row>
    <row r="502" spans="3:4">
      <c r="C502"/>
      <c r="D502"/>
    </row>
    <row r="503" spans="3:4">
      <c r="C503"/>
      <c r="D503"/>
    </row>
    <row r="504" spans="3:4">
      <c r="C504"/>
      <c r="D504"/>
    </row>
    <row r="505" spans="3:4">
      <c r="C505"/>
      <c r="D505"/>
    </row>
    <row r="506" spans="3:4">
      <c r="C506"/>
      <c r="D506"/>
    </row>
    <row r="507" spans="3:4">
      <c r="C507"/>
      <c r="D507"/>
    </row>
    <row r="508" spans="3:4">
      <c r="C508"/>
      <c r="D508"/>
    </row>
    <row r="509" spans="3:4">
      <c r="C509"/>
      <c r="D509"/>
    </row>
    <row r="510" spans="3:4">
      <c r="C510"/>
      <c r="D510"/>
    </row>
    <row r="511" spans="3:4">
      <c r="C511"/>
      <c r="D511"/>
    </row>
    <row r="512" spans="3:4">
      <c r="C512"/>
      <c r="D512"/>
    </row>
    <row r="513" spans="3:4">
      <c r="C513"/>
      <c r="D513"/>
    </row>
    <row r="514" spans="3:4">
      <c r="C514"/>
      <c r="D514"/>
    </row>
    <row r="515" spans="3:4">
      <c r="C515"/>
      <c r="D515"/>
    </row>
    <row r="516" spans="3:4">
      <c r="C516"/>
      <c r="D516"/>
    </row>
    <row r="517" spans="3:4">
      <c r="C517"/>
      <c r="D517"/>
    </row>
    <row r="518" spans="3:4">
      <c r="C518"/>
      <c r="D518"/>
    </row>
    <row r="519" spans="3:4">
      <c r="C519"/>
      <c r="D519"/>
    </row>
    <row r="520" spans="3:4">
      <c r="C520"/>
      <c r="D520"/>
    </row>
    <row r="521" spans="3:4">
      <c r="C521"/>
      <c r="D521"/>
    </row>
    <row r="522" spans="3:4">
      <c r="C522"/>
      <c r="D522"/>
    </row>
    <row r="523" spans="3:4">
      <c r="C523"/>
      <c r="D523"/>
    </row>
    <row r="524" spans="3:4">
      <c r="C524"/>
      <c r="D524"/>
    </row>
    <row r="525" spans="3:4">
      <c r="C525"/>
      <c r="D525"/>
    </row>
    <row r="526" spans="3:4">
      <c r="C526"/>
      <c r="D526"/>
    </row>
    <row r="527" spans="3:4">
      <c r="C527"/>
      <c r="D527"/>
    </row>
    <row r="528" spans="3:4">
      <c r="C528"/>
      <c r="D528"/>
    </row>
    <row r="529" spans="3:4">
      <c r="C529"/>
      <c r="D529"/>
    </row>
    <row r="530" spans="3:4">
      <c r="C530"/>
      <c r="D530"/>
    </row>
    <row r="531" spans="3:4">
      <c r="C531"/>
      <c r="D531"/>
    </row>
    <row r="532" spans="3:4">
      <c r="C532"/>
      <c r="D532"/>
    </row>
    <row r="533" spans="3:4">
      <c r="C533"/>
      <c r="D533"/>
    </row>
    <row r="534" spans="3:4">
      <c r="C534"/>
      <c r="D534"/>
    </row>
    <row r="535" spans="3:4">
      <c r="C535"/>
      <c r="D535"/>
    </row>
    <row r="536" spans="3:4">
      <c r="C536"/>
      <c r="D536"/>
    </row>
    <row r="537" spans="3:4">
      <c r="C537"/>
      <c r="D537"/>
    </row>
    <row r="538" spans="3:4">
      <c r="C538"/>
      <c r="D538"/>
    </row>
    <row r="539" spans="3:4">
      <c r="C539"/>
      <c r="D539"/>
    </row>
    <row r="540" spans="3:4">
      <c r="C540"/>
      <c r="D540"/>
    </row>
    <row r="541" spans="3:4">
      <c r="C541"/>
      <c r="D541"/>
    </row>
    <row r="542" spans="3:4">
      <c r="C542"/>
      <c r="D542"/>
    </row>
    <row r="543" spans="3:4">
      <c r="C543"/>
      <c r="D543"/>
    </row>
    <row r="544" spans="3:4">
      <c r="C544"/>
      <c r="D544"/>
    </row>
    <row r="545" spans="3:4">
      <c r="C545"/>
      <c r="D545"/>
    </row>
    <row r="546" spans="3:4">
      <c r="C546"/>
      <c r="D546"/>
    </row>
    <row r="547" spans="3:4">
      <c r="C547"/>
      <c r="D547"/>
    </row>
    <row r="548" spans="3:4">
      <c r="C548"/>
      <c r="D548"/>
    </row>
    <row r="549" spans="3:4">
      <c r="C549"/>
      <c r="D549"/>
    </row>
    <row r="550" spans="3:4">
      <c r="C550"/>
      <c r="D550"/>
    </row>
    <row r="551" spans="3:4">
      <c r="C551"/>
      <c r="D551"/>
    </row>
    <row r="552" spans="3:4">
      <c r="C552"/>
      <c r="D552"/>
    </row>
    <row r="553" spans="3:4">
      <c r="C553"/>
      <c r="D553"/>
    </row>
    <row r="554" spans="3:4">
      <c r="C554"/>
      <c r="D554"/>
    </row>
    <row r="555" spans="3:4">
      <c r="C555"/>
      <c r="D555"/>
    </row>
    <row r="556" spans="3:4">
      <c r="C556"/>
      <c r="D556"/>
    </row>
    <row r="557" spans="3:4">
      <c r="C557"/>
      <c r="D557"/>
    </row>
    <row r="558" spans="3:4">
      <c r="C558"/>
      <c r="D558"/>
    </row>
    <row r="559" spans="3:4">
      <c r="C559"/>
      <c r="D559"/>
    </row>
    <row r="560" spans="3:4">
      <c r="C560"/>
      <c r="D560"/>
    </row>
    <row r="561" spans="3:4">
      <c r="C561"/>
      <c r="D561"/>
    </row>
    <row r="562" spans="3:4">
      <c r="C562"/>
      <c r="D562"/>
    </row>
    <row r="563" spans="3:4">
      <c r="C563"/>
      <c r="D563"/>
    </row>
    <row r="564" spans="3:4">
      <c r="C564"/>
      <c r="D564"/>
    </row>
    <row r="565" spans="3:4">
      <c r="C565"/>
      <c r="D565"/>
    </row>
    <row r="566" spans="3:4">
      <c r="C566"/>
      <c r="D566"/>
    </row>
    <row r="567" spans="3:4">
      <c r="C567"/>
      <c r="D567"/>
    </row>
    <row r="568" spans="3:4">
      <c r="C568"/>
      <c r="D568"/>
    </row>
    <row r="569" spans="3:4">
      <c r="C569"/>
      <c r="D569"/>
    </row>
    <row r="570" spans="3:4">
      <c r="C570"/>
      <c r="D570"/>
    </row>
    <row r="571" spans="3:4">
      <c r="C571"/>
      <c r="D571"/>
    </row>
    <row r="572" spans="3:4">
      <c r="C572"/>
      <c r="D572"/>
    </row>
    <row r="573" spans="3:4">
      <c r="C573"/>
      <c r="D573"/>
    </row>
    <row r="574" spans="3:4">
      <c r="C574"/>
      <c r="D574"/>
    </row>
    <row r="575" spans="3:4">
      <c r="C575"/>
      <c r="D575"/>
    </row>
    <row r="576" spans="3:4">
      <c r="C576"/>
      <c r="D576"/>
    </row>
    <row r="577" spans="3:4">
      <c r="C577"/>
      <c r="D577"/>
    </row>
    <row r="578" spans="3:4">
      <c r="C578"/>
      <c r="D578"/>
    </row>
    <row r="579" spans="3:4">
      <c r="C579"/>
      <c r="D579"/>
    </row>
    <row r="580" spans="3:4">
      <c r="C580"/>
      <c r="D580"/>
    </row>
    <row r="581" spans="3:4">
      <c r="C581"/>
      <c r="D581"/>
    </row>
    <row r="582" spans="3:4">
      <c r="C582"/>
      <c r="D582"/>
    </row>
    <row r="583" spans="3:4">
      <c r="C583"/>
      <c r="D583"/>
    </row>
    <row r="584" spans="3:4">
      <c r="C584"/>
      <c r="D584"/>
    </row>
    <row r="585" spans="3:4">
      <c r="C585"/>
      <c r="D585"/>
    </row>
    <row r="586" spans="3:4">
      <c r="C586"/>
      <c r="D586"/>
    </row>
    <row r="587" spans="3:4">
      <c r="C587"/>
      <c r="D587"/>
    </row>
    <row r="588" spans="3:4">
      <c r="C588"/>
      <c r="D588"/>
    </row>
    <row r="589" spans="3:4">
      <c r="C589"/>
      <c r="D589"/>
    </row>
    <row r="590" spans="3:4">
      <c r="C590"/>
      <c r="D590"/>
    </row>
    <row r="591" spans="3:4">
      <c r="C591"/>
      <c r="D591"/>
    </row>
    <row r="592" spans="3:4">
      <c r="C592"/>
      <c r="D592"/>
    </row>
    <row r="593" spans="3:4">
      <c r="C593"/>
      <c r="D593"/>
    </row>
    <row r="594" spans="3:4">
      <c r="C594"/>
      <c r="D594"/>
    </row>
    <row r="595" spans="3:4">
      <c r="C595"/>
      <c r="D595"/>
    </row>
    <row r="596" spans="3:4">
      <c r="C596"/>
      <c r="D596"/>
    </row>
    <row r="597" spans="3:4">
      <c r="C597"/>
      <c r="D597"/>
    </row>
    <row r="598" spans="3:4">
      <c r="C598"/>
      <c r="D598"/>
    </row>
    <row r="599" spans="3:4">
      <c r="C599"/>
      <c r="D599"/>
    </row>
    <row r="600" spans="3:4">
      <c r="C600"/>
      <c r="D600"/>
    </row>
    <row r="601" spans="3:4">
      <c r="C601"/>
      <c r="D601"/>
    </row>
    <row r="602" spans="3:4">
      <c r="C602"/>
      <c r="D602"/>
    </row>
    <row r="603" spans="3:4">
      <c r="C603"/>
      <c r="D603"/>
    </row>
    <row r="604" spans="3:4">
      <c r="C604"/>
      <c r="D604"/>
    </row>
    <row r="605" spans="3:4">
      <c r="C605"/>
      <c r="D605"/>
    </row>
    <row r="606" spans="3:4">
      <c r="C606"/>
      <c r="D606"/>
    </row>
    <row r="607" spans="3:4">
      <c r="C607"/>
      <c r="D607"/>
    </row>
    <row r="608" spans="3:4">
      <c r="C608"/>
      <c r="D608"/>
    </row>
    <row r="609" spans="3:4">
      <c r="C609"/>
      <c r="D609"/>
    </row>
    <row r="610" spans="3:4">
      <c r="C610"/>
      <c r="D610"/>
    </row>
    <row r="611" spans="3:4">
      <c r="C611"/>
      <c r="D611"/>
    </row>
    <row r="612" spans="3:4">
      <c r="C612"/>
      <c r="D612"/>
    </row>
    <row r="613" spans="3:4">
      <c r="C613"/>
      <c r="D613"/>
    </row>
    <row r="614" spans="3:4">
      <c r="C614"/>
      <c r="D614"/>
    </row>
    <row r="615" spans="3:4">
      <c r="C615"/>
      <c r="D615"/>
    </row>
    <row r="616" spans="3:4">
      <c r="C616"/>
      <c r="D616"/>
    </row>
    <row r="617" spans="3:4">
      <c r="C617"/>
      <c r="D617"/>
    </row>
    <row r="618" spans="3:4">
      <c r="C618"/>
      <c r="D618"/>
    </row>
    <row r="619" spans="3:4">
      <c r="C619"/>
      <c r="D619"/>
    </row>
    <row r="620" spans="3:4">
      <c r="C620"/>
      <c r="D620"/>
    </row>
    <row r="621" spans="3:4">
      <c r="C621"/>
      <c r="D621"/>
    </row>
    <row r="622" spans="3:4">
      <c r="C622"/>
      <c r="D622"/>
    </row>
    <row r="623" spans="3:4">
      <c r="C623"/>
      <c r="D623"/>
    </row>
    <row r="624" spans="3:4">
      <c r="C624"/>
      <c r="D624"/>
    </row>
    <row r="625" spans="3:4">
      <c r="C625"/>
      <c r="D625"/>
    </row>
    <row r="626" spans="3:4">
      <c r="C626"/>
      <c r="D626"/>
    </row>
    <row r="627" spans="3:4">
      <c r="C627"/>
      <c r="D627"/>
    </row>
    <row r="628" spans="3:4">
      <c r="C628"/>
      <c r="D628"/>
    </row>
    <row r="629" spans="3:4">
      <c r="C629"/>
      <c r="D629"/>
    </row>
    <row r="630" spans="3:4">
      <c r="C630"/>
      <c r="D630"/>
    </row>
    <row r="631" spans="3:4">
      <c r="C631"/>
      <c r="D631"/>
    </row>
    <row r="632" spans="3:4">
      <c r="C632"/>
      <c r="D632"/>
    </row>
    <row r="633" spans="3:4">
      <c r="C633"/>
      <c r="D633"/>
    </row>
    <row r="634" spans="3:4">
      <c r="C634"/>
      <c r="D634"/>
    </row>
    <row r="635" spans="3:4">
      <c r="C635"/>
      <c r="D635"/>
    </row>
    <row r="636" spans="3:4">
      <c r="C636"/>
      <c r="D636"/>
    </row>
    <row r="637" spans="3:4">
      <c r="C637"/>
      <c r="D637"/>
    </row>
    <row r="638" spans="3:4">
      <c r="C638"/>
      <c r="D638"/>
    </row>
    <row r="639" spans="3:4">
      <c r="C639"/>
      <c r="D639"/>
    </row>
    <row r="640" spans="3:4">
      <c r="C640"/>
      <c r="D640"/>
    </row>
    <row r="641" spans="3:4">
      <c r="C641"/>
      <c r="D641"/>
    </row>
    <row r="642" spans="3:4">
      <c r="C642"/>
      <c r="D642"/>
    </row>
    <row r="643" spans="3:4">
      <c r="C643"/>
      <c r="D643"/>
    </row>
    <row r="644" spans="3:4">
      <c r="C644"/>
      <c r="D644"/>
    </row>
    <row r="645" spans="3:4">
      <c r="C645"/>
      <c r="D645"/>
    </row>
    <row r="646" spans="3:4" ht="15.75" thickBot="1">
      <c r="C646"/>
      <c r="D646"/>
    </row>
    <row r="647" spans="3:4" ht="15.75" thickBot="1">
      <c r="C647"/>
      <c r="D647"/>
    </row>
    <row r="648" spans="3:4">
      <c r="C648"/>
      <c r="D648"/>
    </row>
    <row r="649" spans="3:4">
      <c r="C649"/>
      <c r="D649"/>
    </row>
    <row r="650" spans="3:4">
      <c r="C650"/>
      <c r="D650"/>
    </row>
    <row r="651" spans="3:4">
      <c r="C651"/>
      <c r="D651"/>
    </row>
    <row r="652" spans="3:4">
      <c r="C652"/>
      <c r="D652"/>
    </row>
    <row r="653" spans="3:4">
      <c r="C653"/>
      <c r="D653"/>
    </row>
    <row r="654" spans="3:4">
      <c r="C654"/>
      <c r="D654"/>
    </row>
    <row r="655" spans="3:4">
      <c r="C655"/>
      <c r="D655"/>
    </row>
    <row r="656" spans="3:4">
      <c r="C656"/>
      <c r="D656"/>
    </row>
    <row r="657" spans="3:4">
      <c r="C657"/>
      <c r="D657"/>
    </row>
    <row r="658" spans="3:4">
      <c r="C658"/>
      <c r="D658"/>
    </row>
    <row r="659" spans="3:4">
      <c r="C659"/>
      <c r="D659"/>
    </row>
    <row r="660" spans="3:4">
      <c r="C660"/>
      <c r="D660"/>
    </row>
    <row r="661" spans="3:4">
      <c r="C661"/>
      <c r="D661"/>
    </row>
    <row r="662" spans="3:4">
      <c r="C662"/>
      <c r="D662"/>
    </row>
    <row r="663" spans="3:4">
      <c r="C663"/>
      <c r="D663"/>
    </row>
    <row r="664" spans="3:4">
      <c r="C664"/>
      <c r="D664"/>
    </row>
    <row r="665" spans="3:4">
      <c r="C665"/>
      <c r="D665"/>
    </row>
    <row r="666" spans="3:4">
      <c r="C666"/>
      <c r="D666"/>
    </row>
    <row r="667" spans="3:4">
      <c r="C667"/>
      <c r="D667"/>
    </row>
    <row r="668" spans="3:4">
      <c r="C668"/>
      <c r="D668"/>
    </row>
    <row r="669" spans="3:4">
      <c r="C669"/>
      <c r="D669"/>
    </row>
    <row r="670" spans="3:4">
      <c r="C670"/>
      <c r="D670"/>
    </row>
    <row r="671" spans="3:4">
      <c r="C671"/>
      <c r="D671"/>
    </row>
    <row r="672" spans="3:4">
      <c r="C672"/>
      <c r="D672"/>
    </row>
    <row r="673" spans="3:4">
      <c r="C673"/>
      <c r="D673"/>
    </row>
    <row r="674" spans="3:4">
      <c r="C674"/>
      <c r="D674"/>
    </row>
    <row r="675" spans="3:4">
      <c r="C675"/>
      <c r="D675"/>
    </row>
    <row r="676" spans="3:4">
      <c r="C676"/>
      <c r="D676"/>
    </row>
    <row r="677" spans="3:4">
      <c r="C677"/>
      <c r="D677"/>
    </row>
    <row r="678" spans="3:4">
      <c r="C678"/>
      <c r="D678"/>
    </row>
    <row r="679" spans="3:4">
      <c r="C679"/>
      <c r="D679"/>
    </row>
    <row r="680" spans="3:4">
      <c r="C680"/>
      <c r="D680"/>
    </row>
    <row r="681" spans="3:4">
      <c r="C681"/>
      <c r="D681"/>
    </row>
    <row r="682" spans="3:4">
      <c r="C682"/>
      <c r="D682"/>
    </row>
    <row r="683" spans="3:4">
      <c r="C683"/>
      <c r="D683"/>
    </row>
    <row r="684" spans="3:4">
      <c r="C684"/>
      <c r="D684"/>
    </row>
    <row r="685" spans="3:4">
      <c r="C685"/>
      <c r="D685"/>
    </row>
    <row r="686" spans="3:4">
      <c r="C686"/>
      <c r="D686"/>
    </row>
    <row r="687" spans="3:4">
      <c r="C687"/>
      <c r="D687"/>
    </row>
    <row r="688" spans="3:4">
      <c r="C688"/>
      <c r="D688"/>
    </row>
    <row r="689" spans="3:4">
      <c r="C689"/>
      <c r="D689"/>
    </row>
    <row r="690" spans="3:4">
      <c r="C690"/>
      <c r="D690"/>
    </row>
    <row r="691" spans="3:4">
      <c r="C691"/>
      <c r="D691"/>
    </row>
    <row r="692" spans="3:4">
      <c r="C692"/>
      <c r="D692"/>
    </row>
    <row r="693" spans="3:4">
      <c r="C693"/>
      <c r="D693"/>
    </row>
    <row r="694" spans="3:4">
      <c r="C694"/>
      <c r="D694"/>
    </row>
    <row r="695" spans="3:4">
      <c r="C695"/>
      <c r="D695"/>
    </row>
    <row r="696" spans="3:4">
      <c r="C696"/>
      <c r="D696"/>
    </row>
    <row r="697" spans="3:4">
      <c r="C697"/>
      <c r="D697"/>
    </row>
    <row r="698" spans="3:4">
      <c r="C698"/>
      <c r="D698"/>
    </row>
    <row r="699" spans="3:4">
      <c r="C699"/>
      <c r="D699"/>
    </row>
    <row r="700" spans="3:4">
      <c r="C700"/>
      <c r="D700"/>
    </row>
    <row r="701" spans="3:4">
      <c r="C701"/>
      <c r="D701"/>
    </row>
    <row r="702" spans="3:4">
      <c r="C702"/>
      <c r="D702"/>
    </row>
    <row r="703" spans="3:4">
      <c r="C703"/>
      <c r="D703"/>
    </row>
    <row r="704" spans="3:4">
      <c r="C704"/>
      <c r="D704"/>
    </row>
    <row r="705" spans="3:4">
      <c r="C705"/>
      <c r="D705"/>
    </row>
    <row r="706" spans="3:4">
      <c r="C706"/>
      <c r="D706"/>
    </row>
    <row r="707" spans="3:4">
      <c r="C707"/>
      <c r="D707"/>
    </row>
    <row r="708" spans="3:4">
      <c r="C708"/>
      <c r="D708"/>
    </row>
    <row r="709" spans="3:4">
      <c r="C709"/>
      <c r="D709"/>
    </row>
    <row r="710" spans="3:4">
      <c r="C710"/>
      <c r="D710"/>
    </row>
    <row r="711" spans="3:4">
      <c r="C711"/>
      <c r="D711"/>
    </row>
    <row r="712" spans="3:4">
      <c r="C712"/>
      <c r="D712"/>
    </row>
    <row r="713" spans="3:4">
      <c r="C713"/>
      <c r="D713"/>
    </row>
    <row r="714" spans="3:4">
      <c r="C714"/>
      <c r="D714"/>
    </row>
    <row r="715" spans="3:4">
      <c r="C715"/>
      <c r="D715"/>
    </row>
    <row r="716" spans="3:4">
      <c r="C716"/>
      <c r="D716"/>
    </row>
    <row r="717" spans="3:4">
      <c r="C717"/>
      <c r="D717"/>
    </row>
    <row r="718" spans="3:4">
      <c r="C718"/>
      <c r="D718"/>
    </row>
    <row r="719" spans="3:4">
      <c r="C719"/>
      <c r="D719"/>
    </row>
    <row r="720" spans="3:4">
      <c r="C720"/>
      <c r="D720"/>
    </row>
    <row r="721" spans="3:4" ht="15.75" thickBot="1">
      <c r="C721"/>
      <c r="D721"/>
    </row>
    <row r="722" spans="3:4" ht="15.75" thickBot="1">
      <c r="C722"/>
      <c r="D722"/>
    </row>
  </sheetData>
  <sheetProtection algorithmName="SHA-512" hashValue="RmMLL3fOd1Rz2elwD8lUMfKawm1/il/PLLSks6dg4/ma0HknUPjcrnUwxdPML6QDJykYLiyEv0NDtvPCxyJb7Q==" saltValue="H+8N6AnIqebox8CBAbyTiQ==" spinCount="100000" sheet="1" formatCells="0" formatColumns="0" formatRows="0" autoFilter="0"/>
  <dataConsolidate function="count"/>
  <mergeCells count="11">
    <mergeCell ref="C99:D99"/>
    <mergeCell ref="F67:J67"/>
    <mergeCell ref="C2:K2"/>
    <mergeCell ref="C42:D42"/>
    <mergeCell ref="C33:D33"/>
    <mergeCell ref="F33:H33"/>
    <mergeCell ref="C4:D4"/>
    <mergeCell ref="F4:G4"/>
    <mergeCell ref="F18:G18"/>
    <mergeCell ref="C18:D18"/>
    <mergeCell ref="C20:D20"/>
  </mergeCells>
  <pageMargins left="0.7" right="0.7" top="0.75" bottom="0.75" header="0.3" footer="0.3"/>
  <pageSetup orientation="portrait" r:id="rId10"/>
  <headerFooter>
    <oddFooter>&amp;R_x000D_&amp;1#&amp;"Calibri"&amp;10&amp;K000000 Información Pública</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99C8-B3DE-4AE0-A596-91432E65C782}">
  <dimension ref="A1:Q2727"/>
  <sheetViews>
    <sheetView tabSelected="1" zoomScale="60" zoomScaleNormal="60" zoomScaleSheetLayoutView="40" workbookViewId="0">
      <selection activeCell="G2731" sqref="G2731"/>
    </sheetView>
  </sheetViews>
  <sheetFormatPr baseColWidth="10" defaultColWidth="11.5703125" defaultRowHeight="15"/>
  <cols>
    <col min="1" max="1" width="37.7109375" style="146" customWidth="1"/>
    <col min="2" max="2" width="18.42578125" style="26" customWidth="1"/>
    <col min="3" max="3" width="19.5703125" style="147" customWidth="1"/>
    <col min="4" max="4" width="41" style="26" customWidth="1"/>
    <col min="5" max="5" width="97.42578125" style="25" customWidth="1"/>
    <col min="6" max="6" width="66.140625" style="25" customWidth="1"/>
    <col min="7" max="7" width="45.42578125" style="25" customWidth="1"/>
    <col min="8" max="8" width="66" style="25" customWidth="1"/>
    <col min="9" max="9" width="33.5703125" style="28" customWidth="1"/>
    <col min="10" max="10" width="27.140625" style="26" bestFit="1" customWidth="1"/>
    <col min="11" max="11" width="23.140625" style="26" customWidth="1"/>
    <col min="12" max="12" width="23.5703125" style="26" customWidth="1"/>
    <col min="13" max="13" width="26" style="26" bestFit="1" customWidth="1"/>
    <col min="14" max="14" width="24.5703125" style="26" bestFit="1" customWidth="1"/>
    <col min="15" max="15" width="54" style="26" customWidth="1"/>
    <col min="16" max="16" width="30.28515625" style="26" bestFit="1" customWidth="1"/>
    <col min="17" max="17" width="29.5703125" style="28" customWidth="1"/>
    <col min="18" max="16384" width="11.5703125" style="27"/>
  </cols>
  <sheetData>
    <row r="1" spans="1:17" ht="35.25" customHeight="1">
      <c r="A1" s="131"/>
      <c r="B1" s="132"/>
      <c r="C1" s="133"/>
      <c r="D1" s="126"/>
      <c r="E1" s="127"/>
      <c r="F1" s="127"/>
      <c r="G1" s="127"/>
      <c r="H1" s="134"/>
      <c r="I1" s="135"/>
      <c r="J1" s="126"/>
      <c r="K1" s="126"/>
      <c r="L1" s="126"/>
      <c r="M1" s="126"/>
      <c r="N1" s="126"/>
      <c r="O1" s="126"/>
      <c r="P1" s="126"/>
      <c r="Q1" s="136"/>
    </row>
    <row r="2" spans="1:17" ht="35.25" customHeight="1">
      <c r="A2" s="137"/>
      <c r="B2" s="138"/>
      <c r="C2" s="139"/>
      <c r="D2" s="128"/>
      <c r="E2" s="129"/>
      <c r="F2" s="129"/>
      <c r="G2" s="914" t="s">
        <v>44</v>
      </c>
      <c r="H2" s="914"/>
      <c r="I2" s="914"/>
      <c r="J2" s="128"/>
      <c r="K2" s="128"/>
      <c r="L2" s="128"/>
      <c r="M2" s="128"/>
      <c r="N2" s="128"/>
      <c r="O2" s="128"/>
      <c r="P2" s="128"/>
      <c r="Q2" s="140"/>
    </row>
    <row r="3" spans="1:17" ht="35.25" customHeight="1">
      <c r="A3" s="137"/>
      <c r="B3" s="138"/>
      <c r="C3" s="141"/>
      <c r="D3" s="142"/>
      <c r="E3" s="130"/>
      <c r="F3" s="130"/>
      <c r="G3" s="130"/>
      <c r="H3" s="130"/>
      <c r="I3" s="143"/>
      <c r="J3" s="142"/>
      <c r="K3" s="142"/>
      <c r="L3" s="142"/>
      <c r="M3" s="142"/>
      <c r="N3" s="142"/>
      <c r="O3" s="142"/>
      <c r="P3" s="142"/>
      <c r="Q3" s="99"/>
    </row>
    <row r="4" spans="1:17" ht="15.75">
      <c r="A4" s="915" t="s">
        <v>45</v>
      </c>
      <c r="B4" s="916"/>
      <c r="C4" s="917"/>
      <c r="D4" s="917"/>
      <c r="E4" s="918"/>
      <c r="F4" s="12"/>
      <c r="G4" s="12"/>
      <c r="H4" s="12"/>
      <c r="I4" s="100"/>
      <c r="J4" s="8"/>
      <c r="K4" s="142"/>
      <c r="L4" s="142"/>
      <c r="M4" s="142"/>
      <c r="N4" s="142"/>
      <c r="O4" s="908" t="s">
        <v>46</v>
      </c>
      <c r="P4" s="909"/>
      <c r="Q4" s="197">
        <f>(CGR!P4)</f>
        <v>45838</v>
      </c>
    </row>
    <row r="5" spans="1:17" ht="15.75">
      <c r="A5" s="915" t="s">
        <v>47</v>
      </c>
      <c r="B5" s="916"/>
      <c r="C5" s="917"/>
      <c r="D5" s="917"/>
      <c r="E5" s="918"/>
      <c r="F5" s="12"/>
      <c r="G5" s="12"/>
      <c r="H5" s="12"/>
      <c r="I5" s="100"/>
      <c r="J5" s="8"/>
      <c r="K5" s="142"/>
      <c r="L5" s="142"/>
      <c r="M5" s="142"/>
      <c r="N5" s="142"/>
      <c r="O5" s="910" t="s">
        <v>48</v>
      </c>
      <c r="P5" s="911"/>
      <c r="Q5" s="198">
        <f>(ITRC!P5)</f>
        <v>45838</v>
      </c>
    </row>
    <row r="6" spans="1:17" ht="15.75">
      <c r="A6" s="915" t="s">
        <v>49</v>
      </c>
      <c r="B6" s="916"/>
      <c r="C6" s="917"/>
      <c r="D6" s="917"/>
      <c r="E6" s="918"/>
      <c r="F6" s="12"/>
      <c r="G6" s="12"/>
      <c r="H6" s="12"/>
      <c r="I6" s="100"/>
      <c r="J6" s="8"/>
      <c r="K6" s="142"/>
      <c r="L6" s="142"/>
      <c r="M6" s="142"/>
      <c r="N6" s="142"/>
      <c r="O6" s="906" t="s">
        <v>50</v>
      </c>
      <c r="P6" s="907"/>
      <c r="Q6" s="199">
        <f>(OCI!P6)</f>
        <v>45838</v>
      </c>
    </row>
    <row r="7" spans="1:17" ht="15.75">
      <c r="A7" s="915" t="s">
        <v>51</v>
      </c>
      <c r="B7" s="916"/>
      <c r="C7" s="917"/>
      <c r="D7" s="917"/>
      <c r="E7" s="918"/>
      <c r="F7" s="12"/>
      <c r="G7" s="12"/>
      <c r="H7" s="12"/>
      <c r="I7" s="100"/>
      <c r="J7" s="8"/>
      <c r="K7" s="142"/>
      <c r="L7" s="142"/>
      <c r="M7" s="142"/>
      <c r="N7" s="142"/>
      <c r="O7" s="904" t="s">
        <v>52</v>
      </c>
      <c r="P7" s="905"/>
      <c r="Q7" s="200">
        <v>45930</v>
      </c>
    </row>
    <row r="8" spans="1:17" ht="15.75">
      <c r="A8" s="10"/>
      <c r="B8" s="3"/>
      <c r="C8" s="144"/>
      <c r="D8" s="3"/>
      <c r="E8" s="13"/>
      <c r="F8" s="13"/>
      <c r="G8" s="13"/>
      <c r="H8" s="13"/>
      <c r="I8" s="101"/>
      <c r="J8" s="3"/>
      <c r="K8" s="3"/>
      <c r="L8" s="102"/>
      <c r="M8" s="102"/>
      <c r="N8" s="102"/>
      <c r="O8" s="102"/>
      <c r="P8" s="145"/>
      <c r="Q8" s="103"/>
    </row>
    <row r="9" spans="1:17" ht="89.25" customHeight="1">
      <c r="A9" s="472" t="s">
        <v>27</v>
      </c>
      <c r="B9" s="472" t="s">
        <v>9</v>
      </c>
      <c r="C9" s="472" t="s">
        <v>53</v>
      </c>
      <c r="D9" s="472" t="s">
        <v>54</v>
      </c>
      <c r="E9" s="473" t="s">
        <v>55</v>
      </c>
      <c r="F9" s="472" t="s">
        <v>56</v>
      </c>
      <c r="G9" s="472" t="s">
        <v>57</v>
      </c>
      <c r="H9" s="472" t="s">
        <v>58</v>
      </c>
      <c r="I9" s="474" t="s">
        <v>59</v>
      </c>
      <c r="J9" s="474" t="s">
        <v>60</v>
      </c>
      <c r="K9" s="475" t="s">
        <v>61</v>
      </c>
      <c r="L9" s="475" t="s">
        <v>62</v>
      </c>
      <c r="M9" s="476" t="s">
        <v>63</v>
      </c>
      <c r="N9" s="477" t="s">
        <v>64</v>
      </c>
      <c r="O9" s="474" t="s">
        <v>65</v>
      </c>
      <c r="P9" s="478" t="s">
        <v>66</v>
      </c>
      <c r="Q9" s="474" t="s">
        <v>33</v>
      </c>
    </row>
    <row r="10" spans="1:17" ht="180.75" customHeight="1">
      <c r="A10" s="479" t="s">
        <v>17</v>
      </c>
      <c r="B10" s="480" t="s">
        <v>13</v>
      </c>
      <c r="C10" s="902" t="s">
        <v>67</v>
      </c>
      <c r="D10" s="902" t="s">
        <v>68</v>
      </c>
      <c r="E10" s="903" t="s">
        <v>69</v>
      </c>
      <c r="F10" s="903" t="s">
        <v>70</v>
      </c>
      <c r="G10" s="903" t="s">
        <v>71</v>
      </c>
      <c r="H10" s="482" t="s">
        <v>72</v>
      </c>
      <c r="I10" s="482" t="s">
        <v>73</v>
      </c>
      <c r="J10" s="483">
        <v>1</v>
      </c>
      <c r="K10" s="484">
        <v>42461</v>
      </c>
      <c r="L10" s="484">
        <v>42551</v>
      </c>
      <c r="M10" s="459">
        <f t="shared" ref="M10:M17" si="0">(L10-K10)/7</f>
        <v>12.857142857142858</v>
      </c>
      <c r="N10" s="485">
        <v>1</v>
      </c>
      <c r="O10" s="482" t="s">
        <v>74</v>
      </c>
      <c r="P10" s="486">
        <f t="shared" ref="P10:P73" si="1">N10/J10</f>
        <v>1</v>
      </c>
      <c r="Q10" s="457" t="str">
        <f>IF(ISNUMBER(P10),IF(P10=100%,"CUMPLIDA",IF(AND(ISNUMBER(L10),ISNUMBER([1]CGR!$P$4)), IF(L10&lt;[1]CGR!$P$4,"INCUMPLIDA","PROCESO"), "VERIFICAR FECHA")),"SIN VALOR AVANCE")</f>
        <v>CUMPLIDA</v>
      </c>
    </row>
    <row r="11" spans="1:17" ht="150.75">
      <c r="A11" s="479" t="s">
        <v>17</v>
      </c>
      <c r="B11" s="480" t="s">
        <v>13</v>
      </c>
      <c r="C11" s="902"/>
      <c r="D11" s="902"/>
      <c r="E11" s="903"/>
      <c r="F11" s="903"/>
      <c r="G11" s="903"/>
      <c r="H11" s="482" t="s">
        <v>75</v>
      </c>
      <c r="I11" s="482" t="s">
        <v>76</v>
      </c>
      <c r="J11" s="487">
        <v>1</v>
      </c>
      <c r="K11" s="484">
        <v>42461</v>
      </c>
      <c r="L11" s="484">
        <v>42650</v>
      </c>
      <c r="M11" s="459">
        <f t="shared" si="0"/>
        <v>27</v>
      </c>
      <c r="N11" s="488">
        <v>1</v>
      </c>
      <c r="O11" s="482" t="s">
        <v>77</v>
      </c>
      <c r="P11" s="486">
        <f t="shared" si="1"/>
        <v>1</v>
      </c>
      <c r="Q11" s="457" t="str">
        <f>IF(ISNUMBER(P11),IF(P11=100%,"CUMPLIDA",IF(AND(ISNUMBER(L11),ISNUMBER([1]CGR!$P$4)), IF(L11&lt;[1]CGR!$P$4,"INCUMPLIDA","PROCESO"), "VERIFICAR FECHA")),"SIN VALOR AVANCE")</f>
        <v>CUMPLIDA</v>
      </c>
    </row>
    <row r="12" spans="1:17" ht="150.75">
      <c r="A12" s="479" t="s">
        <v>17</v>
      </c>
      <c r="B12" s="480" t="s">
        <v>13</v>
      </c>
      <c r="C12" s="902"/>
      <c r="D12" s="902"/>
      <c r="E12" s="903"/>
      <c r="F12" s="903"/>
      <c r="G12" s="903"/>
      <c r="H12" s="482" t="s">
        <v>78</v>
      </c>
      <c r="I12" s="482" t="s">
        <v>79</v>
      </c>
      <c r="J12" s="483">
        <v>1</v>
      </c>
      <c r="K12" s="484">
        <v>42653</v>
      </c>
      <c r="L12" s="484">
        <v>42661</v>
      </c>
      <c r="M12" s="459">
        <f t="shared" si="0"/>
        <v>1.1428571428571428</v>
      </c>
      <c r="N12" s="485">
        <v>1</v>
      </c>
      <c r="O12" s="482" t="s">
        <v>80</v>
      </c>
      <c r="P12" s="486">
        <f t="shared" si="1"/>
        <v>1</v>
      </c>
      <c r="Q12" s="457" t="str">
        <f>IF(ISNUMBER(P12),IF(P12=100%,"CUMPLIDA",IF(AND(ISNUMBER(L12),ISNUMBER([1]CGR!$P$4)), IF(L12&lt;[1]CGR!$P$4,"INCUMPLIDA","PROCESO"), "VERIFICAR FECHA")),"SIN VALOR AVANCE")</f>
        <v>CUMPLIDA</v>
      </c>
    </row>
    <row r="13" spans="1:17" ht="165.75">
      <c r="A13" s="479" t="s">
        <v>17</v>
      </c>
      <c r="B13" s="480" t="s">
        <v>13</v>
      </c>
      <c r="C13" s="902"/>
      <c r="D13" s="902"/>
      <c r="E13" s="903"/>
      <c r="F13" s="903"/>
      <c r="G13" s="903"/>
      <c r="H13" s="482" t="s">
        <v>81</v>
      </c>
      <c r="I13" s="482" t="s">
        <v>82</v>
      </c>
      <c r="J13" s="487">
        <v>1</v>
      </c>
      <c r="K13" s="484">
        <v>42662</v>
      </c>
      <c r="L13" s="484">
        <v>42683</v>
      </c>
      <c r="M13" s="459">
        <f t="shared" si="0"/>
        <v>3</v>
      </c>
      <c r="N13" s="488">
        <v>1</v>
      </c>
      <c r="O13" s="482" t="s">
        <v>83</v>
      </c>
      <c r="P13" s="486">
        <f t="shared" si="1"/>
        <v>1</v>
      </c>
      <c r="Q13" s="457" t="str">
        <f>IF(ISNUMBER(P13),IF(P13=100%,"CUMPLIDA",IF(AND(ISNUMBER(L13),ISNUMBER([1]CGR!$P$4)), IF(L13&lt;[1]CGR!$P$4,"INCUMPLIDA","PROCESO"), "VERIFICAR FECHA")),"SIN VALOR AVANCE")</f>
        <v>CUMPLIDA</v>
      </c>
    </row>
    <row r="14" spans="1:17" ht="180.75">
      <c r="A14" s="479" t="s">
        <v>17</v>
      </c>
      <c r="B14" s="480" t="s">
        <v>13</v>
      </c>
      <c r="C14" s="902"/>
      <c r="D14" s="902"/>
      <c r="E14" s="903"/>
      <c r="F14" s="903"/>
      <c r="G14" s="903"/>
      <c r="H14" s="482" t="s">
        <v>84</v>
      </c>
      <c r="I14" s="482" t="s">
        <v>85</v>
      </c>
      <c r="J14" s="487">
        <v>1</v>
      </c>
      <c r="K14" s="484">
        <v>42684</v>
      </c>
      <c r="L14" s="484">
        <v>42698</v>
      </c>
      <c r="M14" s="459">
        <f t="shared" si="0"/>
        <v>2</v>
      </c>
      <c r="N14" s="488">
        <v>1</v>
      </c>
      <c r="O14" s="482" t="s">
        <v>86</v>
      </c>
      <c r="P14" s="486">
        <f t="shared" si="1"/>
        <v>1</v>
      </c>
      <c r="Q14" s="457" t="str">
        <f>IF(ISNUMBER(P14),IF(P14=100%,"CUMPLIDA",IF(AND(ISNUMBER(L14),ISNUMBER([1]CGR!$P$4)), IF(L14&lt;[1]CGR!$P$4,"INCUMPLIDA","PROCESO"), "VERIFICAR FECHA")),"SIN VALOR AVANCE")</f>
        <v>CUMPLIDA</v>
      </c>
    </row>
    <row r="15" spans="1:17" ht="150.75">
      <c r="A15" s="479" t="s">
        <v>17</v>
      </c>
      <c r="B15" s="480" t="s">
        <v>13</v>
      </c>
      <c r="C15" s="902"/>
      <c r="D15" s="902"/>
      <c r="E15" s="903"/>
      <c r="F15" s="903"/>
      <c r="G15" s="903"/>
      <c r="H15" s="482" t="s">
        <v>87</v>
      </c>
      <c r="I15" s="482" t="s">
        <v>88</v>
      </c>
      <c r="J15" s="487">
        <v>1</v>
      </c>
      <c r="K15" s="484">
        <v>42699</v>
      </c>
      <c r="L15" s="484">
        <v>42760</v>
      </c>
      <c r="M15" s="459">
        <f t="shared" si="0"/>
        <v>8.7142857142857135</v>
      </c>
      <c r="N15" s="488">
        <v>1</v>
      </c>
      <c r="O15" s="482" t="s">
        <v>89</v>
      </c>
      <c r="P15" s="486">
        <f t="shared" si="1"/>
        <v>1</v>
      </c>
      <c r="Q15" s="457" t="str">
        <f>IF(ISNUMBER(P15),IF(P15=100%,"CUMPLIDA",IF(AND(ISNUMBER(L15),ISNUMBER([1]CGR!$P$4)), IF(L15&lt;[1]CGR!$P$4,"INCUMPLIDA","PROCESO"), "VERIFICAR FECHA")),"SIN VALOR AVANCE")</f>
        <v>CUMPLIDA</v>
      </c>
    </row>
    <row r="16" spans="1:17" ht="135.75">
      <c r="A16" s="479" t="s">
        <v>17</v>
      </c>
      <c r="B16" s="480" t="s">
        <v>13</v>
      </c>
      <c r="C16" s="902"/>
      <c r="D16" s="902"/>
      <c r="E16" s="903"/>
      <c r="F16" s="903"/>
      <c r="G16" s="481" t="s">
        <v>90</v>
      </c>
      <c r="H16" s="482" t="s">
        <v>91</v>
      </c>
      <c r="I16" s="482" t="s">
        <v>92</v>
      </c>
      <c r="J16" s="489">
        <v>1</v>
      </c>
      <c r="K16" s="490">
        <v>45231</v>
      </c>
      <c r="L16" s="490">
        <v>45504</v>
      </c>
      <c r="M16" s="459">
        <f t="shared" si="0"/>
        <v>39</v>
      </c>
      <c r="N16" s="485">
        <v>1</v>
      </c>
      <c r="O16" s="491" t="s">
        <v>93</v>
      </c>
      <c r="P16" s="486">
        <f t="shared" si="1"/>
        <v>1</v>
      </c>
      <c r="Q16" s="457" t="str">
        <f>IF(ISNUMBER(P16),IF(P16=100%,"CUMPLIDA",IF(AND(ISNUMBER(L16),ISNUMBER([1]CGR!$P$4)), IF(L16&lt;[1]CGR!$P$4,"INCUMPLIDA","PROCESO"), "VERIFICAR FECHA")),"SIN VALOR AVANCE")</f>
        <v>CUMPLIDA</v>
      </c>
    </row>
    <row r="17" spans="1:17" ht="135.75">
      <c r="A17" s="479" t="s">
        <v>17</v>
      </c>
      <c r="B17" s="480" t="s">
        <v>13</v>
      </c>
      <c r="C17" s="902"/>
      <c r="D17" s="902"/>
      <c r="E17" s="903"/>
      <c r="F17" s="903"/>
      <c r="G17" s="481" t="s">
        <v>94</v>
      </c>
      <c r="H17" s="482" t="s">
        <v>95</v>
      </c>
      <c r="I17" s="482" t="s">
        <v>96</v>
      </c>
      <c r="J17" s="489">
        <v>1</v>
      </c>
      <c r="K17" s="490">
        <v>45231</v>
      </c>
      <c r="L17" s="490">
        <v>45504</v>
      </c>
      <c r="M17" s="459">
        <f t="shared" si="0"/>
        <v>39</v>
      </c>
      <c r="N17" s="485">
        <v>1</v>
      </c>
      <c r="O17" s="491" t="s">
        <v>93</v>
      </c>
      <c r="P17" s="486">
        <f t="shared" si="1"/>
        <v>1</v>
      </c>
      <c r="Q17" s="457" t="str">
        <f>IF(ISNUMBER(P17),IF(P17=100%,"CUMPLIDA",IF(AND(ISNUMBER(L17),ISNUMBER([1]CGR!$P$4)), IF(L17&lt;[1]CGR!$P$4,"INCUMPLIDA","PROCESO"), "VERIFICAR FECHA")),"SIN VALOR AVANCE")</f>
        <v>CUMPLIDA</v>
      </c>
    </row>
    <row r="18" spans="1:17" ht="90.75">
      <c r="A18" s="479" t="s">
        <v>17</v>
      </c>
      <c r="B18" s="480" t="s">
        <v>13</v>
      </c>
      <c r="C18" s="902"/>
      <c r="D18" s="902"/>
      <c r="E18" s="903"/>
      <c r="F18" s="903"/>
      <c r="G18" s="481" t="s">
        <v>97</v>
      </c>
      <c r="H18" s="482" t="s">
        <v>98</v>
      </c>
      <c r="I18" s="482" t="s">
        <v>99</v>
      </c>
      <c r="J18" s="489">
        <v>1</v>
      </c>
      <c r="K18" s="490">
        <v>45444</v>
      </c>
      <c r="L18" s="490">
        <v>45747</v>
      </c>
      <c r="M18" s="459">
        <f>(L18-K18)/7</f>
        <v>43.285714285714285</v>
      </c>
      <c r="N18" s="492">
        <v>1</v>
      </c>
      <c r="O18" s="482" t="s">
        <v>100</v>
      </c>
      <c r="P18" s="486">
        <f t="shared" si="1"/>
        <v>1</v>
      </c>
      <c r="Q18" s="457" t="str">
        <f>IF(ISNUMBER(P18),IF(P18=100%,"CUMPLIDA",IF(AND(ISNUMBER(L18),ISNUMBER([1]CGR!$P$4)), IF(L18&lt;[1]CGR!$P$4,"INCUMPLIDA","PROCESO"), "VERIFICAR FECHA")),"SIN VALOR AVANCE")</f>
        <v>CUMPLIDA</v>
      </c>
    </row>
    <row r="19" spans="1:17" ht="75.75">
      <c r="A19" s="479" t="s">
        <v>17</v>
      </c>
      <c r="B19" s="480" t="s">
        <v>13</v>
      </c>
      <c r="C19" s="902"/>
      <c r="D19" s="902"/>
      <c r="E19" s="903"/>
      <c r="F19" s="903"/>
      <c r="G19" s="481" t="s">
        <v>101</v>
      </c>
      <c r="H19" s="482" t="s">
        <v>101</v>
      </c>
      <c r="I19" s="482" t="s">
        <v>102</v>
      </c>
      <c r="J19" s="489">
        <v>1</v>
      </c>
      <c r="K19" s="490">
        <v>45444</v>
      </c>
      <c r="L19" s="490">
        <v>45747</v>
      </c>
      <c r="M19" s="459">
        <f t="shared" ref="M19:M82" si="2">(L19-K19)/7</f>
        <v>43.285714285714285</v>
      </c>
      <c r="N19" s="492">
        <v>1</v>
      </c>
      <c r="O19" s="482" t="s">
        <v>103</v>
      </c>
      <c r="P19" s="486">
        <f t="shared" si="1"/>
        <v>1</v>
      </c>
      <c r="Q19" s="457" t="str">
        <f>IF(ISNUMBER(P19),IF(P19=100%,"CUMPLIDA",IF(AND(ISNUMBER(L19),ISNUMBER([1]CGR!$P$4)), IF(L19&lt;[1]CGR!$P$4,"INCUMPLIDA","PROCESO"), "VERIFICAR FECHA")),"SIN VALOR AVANCE")</f>
        <v>CUMPLIDA</v>
      </c>
    </row>
    <row r="20" spans="1:17" ht="90.75">
      <c r="A20" s="479" t="s">
        <v>17</v>
      </c>
      <c r="B20" s="480" t="s">
        <v>13</v>
      </c>
      <c r="C20" s="902"/>
      <c r="D20" s="902"/>
      <c r="E20" s="903"/>
      <c r="F20" s="903"/>
      <c r="G20" s="481" t="s">
        <v>104</v>
      </c>
      <c r="H20" s="482" t="s">
        <v>104</v>
      </c>
      <c r="I20" s="482" t="s">
        <v>105</v>
      </c>
      <c r="J20" s="489">
        <v>1</v>
      </c>
      <c r="K20" s="490">
        <v>45444</v>
      </c>
      <c r="L20" s="490">
        <v>45747</v>
      </c>
      <c r="M20" s="459">
        <f t="shared" si="2"/>
        <v>43.285714285714285</v>
      </c>
      <c r="N20" s="492">
        <v>1</v>
      </c>
      <c r="O20" s="482" t="s">
        <v>100</v>
      </c>
      <c r="P20" s="486">
        <f t="shared" si="1"/>
        <v>1</v>
      </c>
      <c r="Q20" s="457" t="str">
        <f>IF(ISNUMBER(P20),IF(P20=100%,"CUMPLIDA",IF(AND(ISNUMBER(L20),ISNUMBER([1]CGR!$P$4)), IF(L20&lt;[1]CGR!$P$4,"INCUMPLIDA","PROCESO"), "VERIFICAR FECHA")),"SIN VALOR AVANCE")</f>
        <v>CUMPLIDA</v>
      </c>
    </row>
    <row r="21" spans="1:17" ht="75.75">
      <c r="A21" s="479" t="s">
        <v>17</v>
      </c>
      <c r="B21" s="480" t="s">
        <v>13</v>
      </c>
      <c r="C21" s="902"/>
      <c r="D21" s="902"/>
      <c r="E21" s="903"/>
      <c r="F21" s="903"/>
      <c r="G21" s="481" t="s">
        <v>106</v>
      </c>
      <c r="H21" s="482" t="s">
        <v>106</v>
      </c>
      <c r="I21" s="482" t="s">
        <v>107</v>
      </c>
      <c r="J21" s="489">
        <v>1</v>
      </c>
      <c r="K21" s="490">
        <v>45444</v>
      </c>
      <c r="L21" s="490">
        <v>45747</v>
      </c>
      <c r="M21" s="459">
        <f t="shared" si="2"/>
        <v>43.285714285714285</v>
      </c>
      <c r="N21" s="492">
        <v>1</v>
      </c>
      <c r="O21" s="482" t="s">
        <v>103</v>
      </c>
      <c r="P21" s="486">
        <f t="shared" si="1"/>
        <v>1</v>
      </c>
      <c r="Q21" s="457" t="str">
        <f>IF(ISNUMBER(P21),IF(P21=100%,"CUMPLIDA",IF(AND(ISNUMBER(L21),ISNUMBER([1]CGR!$P$4)), IF(L21&lt;[1]CGR!$P$4,"INCUMPLIDA","PROCESO"), "VERIFICAR FECHA")),"SIN VALOR AVANCE")</f>
        <v>CUMPLIDA</v>
      </c>
    </row>
    <row r="22" spans="1:17" ht="135.75">
      <c r="A22" s="479" t="s">
        <v>17</v>
      </c>
      <c r="B22" s="480" t="s">
        <v>13</v>
      </c>
      <c r="C22" s="902"/>
      <c r="D22" s="902"/>
      <c r="E22" s="903"/>
      <c r="F22" s="903"/>
      <c r="G22" s="481" t="s">
        <v>108</v>
      </c>
      <c r="H22" s="482" t="s">
        <v>108</v>
      </c>
      <c r="I22" s="482" t="s">
        <v>109</v>
      </c>
      <c r="J22" s="489">
        <v>1</v>
      </c>
      <c r="K22" s="490">
        <v>45444</v>
      </c>
      <c r="L22" s="490">
        <v>45747</v>
      </c>
      <c r="M22" s="459">
        <f t="shared" si="2"/>
        <v>43.285714285714285</v>
      </c>
      <c r="N22" s="492">
        <v>1</v>
      </c>
      <c r="O22" s="482" t="s">
        <v>93</v>
      </c>
      <c r="P22" s="486">
        <f t="shared" si="1"/>
        <v>1</v>
      </c>
      <c r="Q22" s="457" t="str">
        <f>IF(ISNUMBER(P22),IF(P22=100%,"CUMPLIDA",IF(AND(ISNUMBER(L22),ISNUMBER([1]CGR!$P$4)), IF(L22&lt;[1]CGR!$P$4,"INCUMPLIDA","PROCESO"), "VERIFICAR FECHA")),"SIN VALOR AVANCE")</f>
        <v>CUMPLIDA</v>
      </c>
    </row>
    <row r="23" spans="1:17" ht="150.75">
      <c r="A23" s="479" t="s">
        <v>17</v>
      </c>
      <c r="B23" s="480" t="s">
        <v>13</v>
      </c>
      <c r="C23" s="902"/>
      <c r="D23" s="902"/>
      <c r="E23" s="903"/>
      <c r="F23" s="903"/>
      <c r="G23" s="481" t="s">
        <v>110</v>
      </c>
      <c r="H23" s="482" t="s">
        <v>111</v>
      </c>
      <c r="I23" s="482" t="s">
        <v>112</v>
      </c>
      <c r="J23" s="489">
        <v>2</v>
      </c>
      <c r="K23" s="490">
        <v>45748</v>
      </c>
      <c r="L23" s="490">
        <v>45930</v>
      </c>
      <c r="M23" s="459">
        <f t="shared" si="2"/>
        <v>26</v>
      </c>
      <c r="N23" s="492">
        <v>1</v>
      </c>
      <c r="O23" s="482" t="s">
        <v>113</v>
      </c>
      <c r="P23" s="486">
        <f t="shared" si="1"/>
        <v>0.5</v>
      </c>
      <c r="Q23" s="457" t="str">
        <f>IF(ISNUMBER(P23),IF(P23=100%,"CUMPLIDA",IF(AND(ISNUMBER(L23),ISNUMBER([1]CGR!$P$4)), IF(L23&lt;[1]CGR!$P$4,"INCUMPLIDA","PROCESO"), "VERIFICAR FECHA")),"SIN VALOR AVANCE")</f>
        <v>PROCESO</v>
      </c>
    </row>
    <row r="24" spans="1:17" ht="90.75">
      <c r="A24" s="479" t="s">
        <v>17</v>
      </c>
      <c r="B24" s="480" t="s">
        <v>13</v>
      </c>
      <c r="C24" s="902"/>
      <c r="D24" s="902"/>
      <c r="E24" s="903"/>
      <c r="F24" s="903"/>
      <c r="G24" s="481" t="s">
        <v>114</v>
      </c>
      <c r="H24" s="482" t="s">
        <v>115</v>
      </c>
      <c r="I24" s="482" t="s">
        <v>116</v>
      </c>
      <c r="J24" s="489">
        <v>1</v>
      </c>
      <c r="K24" s="490">
        <v>45748</v>
      </c>
      <c r="L24" s="490">
        <v>45930</v>
      </c>
      <c r="M24" s="459">
        <f t="shared" si="2"/>
        <v>26</v>
      </c>
      <c r="N24" s="492">
        <v>0</v>
      </c>
      <c r="O24" s="482" t="s">
        <v>100</v>
      </c>
      <c r="P24" s="486">
        <f t="shared" si="1"/>
        <v>0</v>
      </c>
      <c r="Q24" s="457" t="str">
        <f>IF(ISNUMBER(P24),IF(P24=100%,"CUMPLIDA",IF(AND(ISNUMBER(L24),ISNUMBER([1]CGR!$P$4)), IF(L24&lt;[1]CGR!$P$4,"INCUMPLIDA","PROCESO"), "VERIFICAR FECHA")),"SIN VALOR AVANCE")</f>
        <v>PROCESO</v>
      </c>
    </row>
    <row r="25" spans="1:17" ht="210.75">
      <c r="A25" s="479" t="s">
        <v>17</v>
      </c>
      <c r="B25" s="480" t="s">
        <v>13</v>
      </c>
      <c r="C25" s="902"/>
      <c r="D25" s="902"/>
      <c r="E25" s="903"/>
      <c r="F25" s="903"/>
      <c r="G25" s="481" t="s">
        <v>117</v>
      </c>
      <c r="H25" s="482" t="s">
        <v>118</v>
      </c>
      <c r="I25" s="482" t="s">
        <v>119</v>
      </c>
      <c r="J25" s="489">
        <v>2</v>
      </c>
      <c r="K25" s="490">
        <v>45748</v>
      </c>
      <c r="L25" s="490">
        <v>45930</v>
      </c>
      <c r="M25" s="459">
        <f t="shared" si="2"/>
        <v>26</v>
      </c>
      <c r="N25" s="492">
        <v>0</v>
      </c>
      <c r="O25" s="482" t="s">
        <v>120</v>
      </c>
      <c r="P25" s="486">
        <f t="shared" si="1"/>
        <v>0</v>
      </c>
      <c r="Q25" s="457" t="str">
        <f>IF(ISNUMBER(P25),IF(P25=100%,"CUMPLIDA",IF(AND(ISNUMBER(L25),ISNUMBER([1]CGR!$P$4)), IF(L25&lt;[1]CGR!$P$4,"INCUMPLIDA","PROCESO"), "VERIFICAR FECHA")),"SIN VALOR AVANCE")</f>
        <v>PROCESO</v>
      </c>
    </row>
    <row r="26" spans="1:17" ht="150.75">
      <c r="A26" s="479" t="s">
        <v>17</v>
      </c>
      <c r="B26" s="480" t="s">
        <v>13</v>
      </c>
      <c r="C26" s="902" t="s">
        <v>121</v>
      </c>
      <c r="D26" s="902" t="s">
        <v>68</v>
      </c>
      <c r="E26" s="903" t="s">
        <v>122</v>
      </c>
      <c r="F26" s="903" t="s">
        <v>123</v>
      </c>
      <c r="G26" s="481" t="s">
        <v>124</v>
      </c>
      <c r="H26" s="482" t="s">
        <v>91</v>
      </c>
      <c r="I26" s="482" t="s">
        <v>92</v>
      </c>
      <c r="J26" s="489">
        <v>1</v>
      </c>
      <c r="K26" s="490">
        <v>45231</v>
      </c>
      <c r="L26" s="490">
        <v>45504</v>
      </c>
      <c r="M26" s="459">
        <f t="shared" si="2"/>
        <v>39</v>
      </c>
      <c r="N26" s="485">
        <v>1</v>
      </c>
      <c r="O26" s="482" t="s">
        <v>125</v>
      </c>
      <c r="P26" s="486">
        <f t="shared" si="1"/>
        <v>1</v>
      </c>
      <c r="Q26" s="457" t="str">
        <f>IF(ISNUMBER(P26),IF(P26=100%,"CUMPLIDA",IF(AND(ISNUMBER(L26),ISNUMBER([1]CGR!$P$4)), IF(L26&lt;[1]CGR!$P$4,"INCUMPLIDA","PROCESO"), "VERIFICAR FECHA")),"SIN VALOR AVANCE")</f>
        <v>CUMPLIDA</v>
      </c>
    </row>
    <row r="27" spans="1:17" ht="225.75">
      <c r="A27" s="479" t="s">
        <v>17</v>
      </c>
      <c r="B27" s="480" t="s">
        <v>13</v>
      </c>
      <c r="C27" s="902"/>
      <c r="D27" s="902"/>
      <c r="E27" s="903"/>
      <c r="F27" s="903"/>
      <c r="G27" s="481" t="s">
        <v>126</v>
      </c>
      <c r="H27" s="482" t="s">
        <v>95</v>
      </c>
      <c r="I27" s="482" t="s">
        <v>96</v>
      </c>
      <c r="J27" s="489">
        <v>1</v>
      </c>
      <c r="K27" s="490">
        <v>45231</v>
      </c>
      <c r="L27" s="490">
        <v>45504</v>
      </c>
      <c r="M27" s="459">
        <f t="shared" si="2"/>
        <v>39</v>
      </c>
      <c r="N27" s="485">
        <v>1</v>
      </c>
      <c r="O27" s="482" t="s">
        <v>127</v>
      </c>
      <c r="P27" s="486">
        <f t="shared" si="1"/>
        <v>1</v>
      </c>
      <c r="Q27" s="457" t="str">
        <f>IF(ISNUMBER(P27),IF(P27=100%,"CUMPLIDA",IF(AND(ISNUMBER(L27),ISNUMBER([1]CGR!$P$4)), IF(L27&lt;[1]CGR!$P$4,"INCUMPLIDA","PROCESO"), "VERIFICAR FECHA")),"SIN VALOR AVANCE")</f>
        <v>CUMPLIDA</v>
      </c>
    </row>
    <row r="28" spans="1:17" ht="90.75">
      <c r="A28" s="479" t="s">
        <v>17</v>
      </c>
      <c r="B28" s="480" t="s">
        <v>13</v>
      </c>
      <c r="C28" s="902"/>
      <c r="D28" s="902"/>
      <c r="E28" s="903"/>
      <c r="F28" s="903"/>
      <c r="G28" s="481" t="s">
        <v>97</v>
      </c>
      <c r="H28" s="482" t="s">
        <v>98</v>
      </c>
      <c r="I28" s="482" t="s">
        <v>99</v>
      </c>
      <c r="J28" s="489">
        <v>1</v>
      </c>
      <c r="K28" s="490">
        <v>45444</v>
      </c>
      <c r="L28" s="490">
        <v>45747</v>
      </c>
      <c r="M28" s="459">
        <f t="shared" si="2"/>
        <v>43.285714285714285</v>
      </c>
      <c r="N28" s="492">
        <v>1</v>
      </c>
      <c r="O28" s="493" t="s">
        <v>100</v>
      </c>
      <c r="P28" s="486">
        <f t="shared" si="1"/>
        <v>1</v>
      </c>
      <c r="Q28" s="457" t="str">
        <f>IF(ISNUMBER(P28),IF(P28=100%,"CUMPLIDA",IF(AND(ISNUMBER(L28),ISNUMBER([1]CGR!$P$4)), IF(L28&lt;[1]CGR!$P$4,"INCUMPLIDA","PROCESO"), "VERIFICAR FECHA")),"SIN VALOR AVANCE")</f>
        <v>CUMPLIDA</v>
      </c>
    </row>
    <row r="29" spans="1:17" ht="75.75">
      <c r="A29" s="479" t="s">
        <v>17</v>
      </c>
      <c r="B29" s="480" t="s">
        <v>13</v>
      </c>
      <c r="C29" s="902"/>
      <c r="D29" s="902"/>
      <c r="E29" s="903"/>
      <c r="F29" s="903"/>
      <c r="G29" s="481" t="s">
        <v>101</v>
      </c>
      <c r="H29" s="482" t="s">
        <v>101</v>
      </c>
      <c r="I29" s="482" t="s">
        <v>102</v>
      </c>
      <c r="J29" s="489">
        <v>1</v>
      </c>
      <c r="K29" s="490">
        <v>45444</v>
      </c>
      <c r="L29" s="490">
        <v>45747</v>
      </c>
      <c r="M29" s="459">
        <f t="shared" si="2"/>
        <v>43.285714285714285</v>
      </c>
      <c r="N29" s="492">
        <v>1</v>
      </c>
      <c r="O29" s="493" t="s">
        <v>103</v>
      </c>
      <c r="P29" s="486">
        <f t="shared" si="1"/>
        <v>1</v>
      </c>
      <c r="Q29" s="457" t="str">
        <f>IF(ISNUMBER(P29),IF(P29=100%,"CUMPLIDA",IF(AND(ISNUMBER(L29),ISNUMBER([1]CGR!$P$4)), IF(L29&lt;[1]CGR!$P$4,"INCUMPLIDA","PROCESO"), "VERIFICAR FECHA")),"SIN VALOR AVANCE")</f>
        <v>CUMPLIDA</v>
      </c>
    </row>
    <row r="30" spans="1:17" ht="90.75">
      <c r="A30" s="479" t="s">
        <v>17</v>
      </c>
      <c r="B30" s="480" t="s">
        <v>13</v>
      </c>
      <c r="C30" s="902"/>
      <c r="D30" s="902"/>
      <c r="E30" s="903"/>
      <c r="F30" s="903"/>
      <c r="G30" s="481" t="s">
        <v>104</v>
      </c>
      <c r="H30" s="482" t="s">
        <v>104</v>
      </c>
      <c r="I30" s="482" t="s">
        <v>105</v>
      </c>
      <c r="J30" s="489">
        <v>1</v>
      </c>
      <c r="K30" s="490">
        <v>45444</v>
      </c>
      <c r="L30" s="490">
        <v>45747</v>
      </c>
      <c r="M30" s="459">
        <f t="shared" si="2"/>
        <v>43.285714285714285</v>
      </c>
      <c r="N30" s="492">
        <v>1</v>
      </c>
      <c r="O30" s="493" t="s">
        <v>100</v>
      </c>
      <c r="P30" s="486">
        <f t="shared" si="1"/>
        <v>1</v>
      </c>
      <c r="Q30" s="457" t="str">
        <f>IF(ISNUMBER(P30),IF(P30=100%,"CUMPLIDA",IF(AND(ISNUMBER(L30),ISNUMBER([1]CGR!$P$4)), IF(L30&lt;[1]CGR!$P$4,"INCUMPLIDA","PROCESO"), "VERIFICAR FECHA")),"SIN VALOR AVANCE")</f>
        <v>CUMPLIDA</v>
      </c>
    </row>
    <row r="31" spans="1:17" ht="75.75">
      <c r="A31" s="479" t="s">
        <v>17</v>
      </c>
      <c r="B31" s="480" t="s">
        <v>13</v>
      </c>
      <c r="C31" s="902"/>
      <c r="D31" s="902"/>
      <c r="E31" s="903"/>
      <c r="F31" s="903"/>
      <c r="G31" s="481" t="s">
        <v>106</v>
      </c>
      <c r="H31" s="482" t="s">
        <v>106</v>
      </c>
      <c r="I31" s="482" t="s">
        <v>107</v>
      </c>
      <c r="J31" s="489">
        <v>1</v>
      </c>
      <c r="K31" s="490">
        <v>45444</v>
      </c>
      <c r="L31" s="490">
        <v>45747</v>
      </c>
      <c r="M31" s="459">
        <f t="shared" si="2"/>
        <v>43.285714285714285</v>
      </c>
      <c r="N31" s="492">
        <v>1</v>
      </c>
      <c r="O31" s="493" t="s">
        <v>103</v>
      </c>
      <c r="P31" s="486">
        <f t="shared" si="1"/>
        <v>1</v>
      </c>
      <c r="Q31" s="457" t="str">
        <f>IF(ISNUMBER(P31),IF(P31=100%,"CUMPLIDA",IF(AND(ISNUMBER(L31),ISNUMBER([1]CGR!$P$4)), IF(L31&lt;[1]CGR!$P$4,"INCUMPLIDA","PROCESO"), "VERIFICAR FECHA")),"SIN VALOR AVANCE")</f>
        <v>CUMPLIDA</v>
      </c>
    </row>
    <row r="32" spans="1:17" ht="135.75">
      <c r="A32" s="479" t="s">
        <v>17</v>
      </c>
      <c r="B32" s="480" t="s">
        <v>13</v>
      </c>
      <c r="C32" s="902"/>
      <c r="D32" s="902"/>
      <c r="E32" s="903"/>
      <c r="F32" s="903"/>
      <c r="G32" s="481" t="s">
        <v>108</v>
      </c>
      <c r="H32" s="482" t="s">
        <v>108</v>
      </c>
      <c r="I32" s="482" t="s">
        <v>109</v>
      </c>
      <c r="J32" s="489">
        <v>1</v>
      </c>
      <c r="K32" s="490">
        <v>45444</v>
      </c>
      <c r="L32" s="490">
        <v>45747</v>
      </c>
      <c r="M32" s="459">
        <f t="shared" si="2"/>
        <v>43.285714285714285</v>
      </c>
      <c r="N32" s="492">
        <v>1</v>
      </c>
      <c r="O32" s="493" t="s">
        <v>93</v>
      </c>
      <c r="P32" s="486">
        <f t="shared" si="1"/>
        <v>1</v>
      </c>
      <c r="Q32" s="457" t="str">
        <f>IF(ISNUMBER(P32),IF(P32=100%,"CUMPLIDA",IF(AND(ISNUMBER(L32),ISNUMBER([1]CGR!$P$4)), IF(L32&lt;[1]CGR!$P$4,"INCUMPLIDA","PROCESO"), "VERIFICAR FECHA")),"SIN VALOR AVANCE")</f>
        <v>CUMPLIDA</v>
      </c>
    </row>
    <row r="33" spans="1:17" ht="165.75">
      <c r="A33" s="479" t="s">
        <v>17</v>
      </c>
      <c r="B33" s="480" t="s">
        <v>13</v>
      </c>
      <c r="C33" s="902"/>
      <c r="D33" s="902"/>
      <c r="E33" s="903"/>
      <c r="F33" s="903"/>
      <c r="G33" s="481" t="s">
        <v>110</v>
      </c>
      <c r="H33" s="482" t="s">
        <v>111</v>
      </c>
      <c r="I33" s="482" t="s">
        <v>112</v>
      </c>
      <c r="J33" s="489">
        <v>2</v>
      </c>
      <c r="K33" s="490">
        <v>45748</v>
      </c>
      <c r="L33" s="490">
        <v>45930</v>
      </c>
      <c r="M33" s="459">
        <f t="shared" si="2"/>
        <v>26</v>
      </c>
      <c r="N33" s="492">
        <v>1</v>
      </c>
      <c r="O33" s="493" t="s">
        <v>128</v>
      </c>
      <c r="P33" s="486">
        <f t="shared" si="1"/>
        <v>0.5</v>
      </c>
      <c r="Q33" s="457" t="str">
        <f>IF(ISNUMBER(P33),IF(P33=100%,"CUMPLIDA",IF(AND(ISNUMBER(L33),ISNUMBER([1]CGR!$P$4)), IF(L33&lt;[1]CGR!$P$4,"INCUMPLIDA","PROCESO"), "VERIFICAR FECHA")),"SIN VALOR AVANCE")</f>
        <v>PROCESO</v>
      </c>
    </row>
    <row r="34" spans="1:17" ht="90.75">
      <c r="A34" s="479" t="s">
        <v>17</v>
      </c>
      <c r="B34" s="480" t="s">
        <v>13</v>
      </c>
      <c r="C34" s="902"/>
      <c r="D34" s="902"/>
      <c r="E34" s="903"/>
      <c r="F34" s="903"/>
      <c r="G34" s="481" t="s">
        <v>114</v>
      </c>
      <c r="H34" s="482" t="s">
        <v>115</v>
      </c>
      <c r="I34" s="482" t="s">
        <v>116</v>
      </c>
      <c r="J34" s="489">
        <v>1</v>
      </c>
      <c r="K34" s="490">
        <v>45748</v>
      </c>
      <c r="L34" s="490">
        <v>45930</v>
      </c>
      <c r="M34" s="459">
        <f t="shared" si="2"/>
        <v>26</v>
      </c>
      <c r="N34" s="492">
        <v>0</v>
      </c>
      <c r="O34" s="493" t="s">
        <v>129</v>
      </c>
      <c r="P34" s="486">
        <f t="shared" si="1"/>
        <v>0</v>
      </c>
      <c r="Q34" s="457" t="str">
        <f>IF(ISNUMBER(P34),IF(P34=100%,"CUMPLIDA",IF(AND(ISNUMBER(L34),ISNUMBER([1]CGR!$P$4)), IF(L34&lt;[1]CGR!$P$4,"INCUMPLIDA","PROCESO"), "VERIFICAR FECHA")),"SIN VALOR AVANCE")</f>
        <v>PROCESO</v>
      </c>
    </row>
    <row r="35" spans="1:17" ht="255.75">
      <c r="A35" s="479" t="s">
        <v>17</v>
      </c>
      <c r="B35" s="480" t="s">
        <v>13</v>
      </c>
      <c r="C35" s="902"/>
      <c r="D35" s="902"/>
      <c r="E35" s="903"/>
      <c r="F35" s="903"/>
      <c r="G35" s="481" t="s">
        <v>117</v>
      </c>
      <c r="H35" s="482" t="s">
        <v>118</v>
      </c>
      <c r="I35" s="482" t="s">
        <v>119</v>
      </c>
      <c r="J35" s="489">
        <v>2</v>
      </c>
      <c r="K35" s="490">
        <v>45748</v>
      </c>
      <c r="L35" s="490">
        <v>45930</v>
      </c>
      <c r="M35" s="459">
        <f t="shared" si="2"/>
        <v>26</v>
      </c>
      <c r="N35" s="492">
        <v>0</v>
      </c>
      <c r="O35" s="493" t="s">
        <v>130</v>
      </c>
      <c r="P35" s="486">
        <f t="shared" si="1"/>
        <v>0</v>
      </c>
      <c r="Q35" s="457" t="str">
        <f>IF(ISNUMBER(P35),IF(P35=100%,"CUMPLIDA",IF(AND(ISNUMBER(L35),ISNUMBER([1]CGR!$P$4)), IF(L35&lt;[1]CGR!$P$4,"INCUMPLIDA","PROCESO"), "VERIFICAR FECHA")),"SIN VALOR AVANCE")</f>
        <v>PROCESO</v>
      </c>
    </row>
    <row r="36" spans="1:17" ht="135.75">
      <c r="A36" s="479" t="s">
        <v>17</v>
      </c>
      <c r="B36" s="480" t="s">
        <v>13</v>
      </c>
      <c r="C36" s="902"/>
      <c r="D36" s="902"/>
      <c r="E36" s="903"/>
      <c r="F36" s="903"/>
      <c r="G36" s="481" t="s">
        <v>131</v>
      </c>
      <c r="H36" s="482" t="s">
        <v>132</v>
      </c>
      <c r="I36" s="482" t="s">
        <v>133</v>
      </c>
      <c r="J36" s="483">
        <v>1</v>
      </c>
      <c r="K36" s="484">
        <v>42552</v>
      </c>
      <c r="L36" s="484">
        <v>42916</v>
      </c>
      <c r="M36" s="459">
        <f t="shared" si="2"/>
        <v>52</v>
      </c>
      <c r="N36" s="492">
        <v>1</v>
      </c>
      <c r="O36" s="482" t="s">
        <v>134</v>
      </c>
      <c r="P36" s="486">
        <f t="shared" si="1"/>
        <v>1</v>
      </c>
      <c r="Q36" s="457" t="str">
        <f>IF(ISNUMBER(P36),IF(P36=100%,"CUMPLIDA",IF(AND(ISNUMBER(L36),ISNUMBER([1]CGR!$P$4)), IF(L36&lt;[1]CGR!$P$4,"INCUMPLIDA","PROCESO"), "VERIFICAR FECHA")),"SIN VALOR AVANCE")</f>
        <v>CUMPLIDA</v>
      </c>
    </row>
    <row r="37" spans="1:17" ht="225">
      <c r="A37" s="479" t="s">
        <v>17</v>
      </c>
      <c r="B37" s="480" t="s">
        <v>13</v>
      </c>
      <c r="C37" s="902"/>
      <c r="D37" s="902"/>
      <c r="E37" s="903"/>
      <c r="F37" s="903"/>
      <c r="G37" s="903" t="s">
        <v>135</v>
      </c>
      <c r="H37" s="482" t="s">
        <v>136</v>
      </c>
      <c r="I37" s="482" t="s">
        <v>137</v>
      </c>
      <c r="J37" s="483">
        <v>1</v>
      </c>
      <c r="K37" s="484">
        <v>42558</v>
      </c>
      <c r="L37" s="484">
        <v>42735</v>
      </c>
      <c r="M37" s="459">
        <f t="shared" si="2"/>
        <v>25.285714285714285</v>
      </c>
      <c r="N37" s="492">
        <v>1</v>
      </c>
      <c r="O37" s="482" t="s">
        <v>134</v>
      </c>
      <c r="P37" s="486">
        <f t="shared" si="1"/>
        <v>1</v>
      </c>
      <c r="Q37" s="457" t="str">
        <f>IF(ISNUMBER(P37),IF(P37=100%,"CUMPLIDA",IF(AND(ISNUMBER(L37),ISNUMBER([1]CGR!$P$4)), IF(L37&lt;[1]CGR!$P$4,"INCUMPLIDA","PROCESO"), "VERIFICAR FECHA")),"SIN VALOR AVANCE")</f>
        <v>CUMPLIDA</v>
      </c>
    </row>
    <row r="38" spans="1:17" ht="135.75">
      <c r="A38" s="479" t="s">
        <v>17</v>
      </c>
      <c r="B38" s="480" t="s">
        <v>13</v>
      </c>
      <c r="C38" s="902"/>
      <c r="D38" s="902"/>
      <c r="E38" s="903"/>
      <c r="F38" s="903"/>
      <c r="G38" s="903"/>
      <c r="H38" s="482" t="s">
        <v>138</v>
      </c>
      <c r="I38" s="482" t="s">
        <v>139</v>
      </c>
      <c r="J38" s="483">
        <v>3</v>
      </c>
      <c r="K38" s="484">
        <v>42835</v>
      </c>
      <c r="L38" s="484">
        <v>43190</v>
      </c>
      <c r="M38" s="459">
        <f t="shared" si="2"/>
        <v>50.714285714285715</v>
      </c>
      <c r="N38" s="492">
        <v>3</v>
      </c>
      <c r="O38" s="482" t="s">
        <v>140</v>
      </c>
      <c r="P38" s="486">
        <f t="shared" si="1"/>
        <v>1</v>
      </c>
      <c r="Q38" s="457" t="str">
        <f>IF(ISNUMBER(P38),IF(P38=100%,"CUMPLIDA",IF(AND(ISNUMBER(L38),ISNUMBER([1]CGR!$P$4)), IF(L38&lt;[1]CGR!$P$4,"INCUMPLIDA","PROCESO"), "VERIFICAR FECHA")),"SIN VALOR AVANCE")</f>
        <v>CUMPLIDA</v>
      </c>
    </row>
    <row r="39" spans="1:17" ht="165.75">
      <c r="A39" s="479" t="s">
        <v>17</v>
      </c>
      <c r="B39" s="480" t="s">
        <v>13</v>
      </c>
      <c r="C39" s="902"/>
      <c r="D39" s="902"/>
      <c r="E39" s="903"/>
      <c r="F39" s="903"/>
      <c r="G39" s="903"/>
      <c r="H39" s="482" t="s">
        <v>141</v>
      </c>
      <c r="I39" s="482" t="s">
        <v>142</v>
      </c>
      <c r="J39" s="483">
        <v>1</v>
      </c>
      <c r="K39" s="484">
        <v>43465</v>
      </c>
      <c r="L39" s="484">
        <v>43830</v>
      </c>
      <c r="M39" s="459">
        <f t="shared" si="2"/>
        <v>52.142857142857146</v>
      </c>
      <c r="N39" s="492">
        <v>1</v>
      </c>
      <c r="O39" s="482" t="s">
        <v>143</v>
      </c>
      <c r="P39" s="486">
        <f t="shared" si="1"/>
        <v>1</v>
      </c>
      <c r="Q39" s="457" t="str">
        <f>IF(ISNUMBER(P39),IF(P39=100%,"CUMPLIDA",IF(AND(ISNUMBER(L39),ISNUMBER([1]CGR!$P$4)), IF(L39&lt;[1]CGR!$P$4,"INCUMPLIDA","PROCESO"), "VERIFICAR FECHA")),"SIN VALOR AVANCE")</f>
        <v>CUMPLIDA</v>
      </c>
    </row>
    <row r="40" spans="1:17" ht="150.75">
      <c r="A40" s="479" t="s">
        <v>17</v>
      </c>
      <c r="B40" s="480" t="s">
        <v>13</v>
      </c>
      <c r="C40" s="902"/>
      <c r="D40" s="902"/>
      <c r="E40" s="903"/>
      <c r="F40" s="903"/>
      <c r="G40" s="903"/>
      <c r="H40" s="482" t="s">
        <v>144</v>
      </c>
      <c r="I40" s="482" t="s">
        <v>145</v>
      </c>
      <c r="J40" s="483">
        <v>1</v>
      </c>
      <c r="K40" s="484">
        <v>43831</v>
      </c>
      <c r="L40" s="484">
        <v>43920</v>
      </c>
      <c r="M40" s="459">
        <f t="shared" si="2"/>
        <v>12.714285714285714</v>
      </c>
      <c r="N40" s="492">
        <v>1</v>
      </c>
      <c r="O40" s="482" t="s">
        <v>146</v>
      </c>
      <c r="P40" s="486">
        <f t="shared" si="1"/>
        <v>1</v>
      </c>
      <c r="Q40" s="457" t="str">
        <f>IF(ISNUMBER(P40),IF(P40=100%,"CUMPLIDA",IF(AND(ISNUMBER(L40),ISNUMBER([1]CGR!$P$4)), IF(L40&lt;[1]CGR!$P$4,"INCUMPLIDA","PROCESO"), "VERIFICAR FECHA")),"SIN VALOR AVANCE")</f>
        <v>CUMPLIDA</v>
      </c>
    </row>
    <row r="41" spans="1:17" ht="165.75">
      <c r="A41" s="479" t="s">
        <v>17</v>
      </c>
      <c r="B41" s="480" t="s">
        <v>13</v>
      </c>
      <c r="C41" s="902"/>
      <c r="D41" s="902"/>
      <c r="E41" s="903"/>
      <c r="F41" s="903"/>
      <c r="G41" s="903"/>
      <c r="H41" s="482" t="s">
        <v>147</v>
      </c>
      <c r="I41" s="482" t="s">
        <v>148</v>
      </c>
      <c r="J41" s="483">
        <v>2</v>
      </c>
      <c r="K41" s="484">
        <v>43922</v>
      </c>
      <c r="L41" s="484">
        <v>44012</v>
      </c>
      <c r="M41" s="459">
        <f t="shared" si="2"/>
        <v>12.857142857142858</v>
      </c>
      <c r="N41" s="492">
        <v>2</v>
      </c>
      <c r="O41" s="482" t="s">
        <v>149</v>
      </c>
      <c r="P41" s="486">
        <f t="shared" si="1"/>
        <v>1</v>
      </c>
      <c r="Q41" s="457" t="str">
        <f>IF(ISNUMBER(P41),IF(P41=100%,"CUMPLIDA",IF(AND(ISNUMBER(L41),ISNUMBER([1]CGR!$P$4)), IF(L41&lt;[1]CGR!$P$4,"INCUMPLIDA","PROCESO"), "VERIFICAR FECHA")),"SIN VALOR AVANCE")</f>
        <v>CUMPLIDA</v>
      </c>
    </row>
    <row r="42" spans="1:17" ht="135.75" customHeight="1">
      <c r="A42" s="479" t="s">
        <v>17</v>
      </c>
      <c r="B42" s="480" t="s">
        <v>13</v>
      </c>
      <c r="C42" s="902" t="s">
        <v>150</v>
      </c>
      <c r="D42" s="902" t="s">
        <v>151</v>
      </c>
      <c r="E42" s="903" t="s">
        <v>152</v>
      </c>
      <c r="F42" s="903" t="s">
        <v>153</v>
      </c>
      <c r="G42" s="481" t="s">
        <v>154</v>
      </c>
      <c r="H42" s="482" t="s">
        <v>155</v>
      </c>
      <c r="I42" s="482" t="s">
        <v>133</v>
      </c>
      <c r="J42" s="483">
        <v>1</v>
      </c>
      <c r="K42" s="484">
        <v>42552</v>
      </c>
      <c r="L42" s="484">
        <v>42916</v>
      </c>
      <c r="M42" s="459">
        <f t="shared" si="2"/>
        <v>52</v>
      </c>
      <c r="N42" s="492">
        <v>1</v>
      </c>
      <c r="O42" s="482" t="s">
        <v>156</v>
      </c>
      <c r="P42" s="486">
        <f t="shared" si="1"/>
        <v>1</v>
      </c>
      <c r="Q42" s="457" t="str">
        <f>IF(ISNUMBER(P42),IF(P42=100%,"CUMPLIDA",IF(AND(ISNUMBER(L42),ISNUMBER([1]CGR!$P$4)), IF(L42&lt;[1]CGR!$P$4,"INCUMPLIDA","PROCESO"), "VERIFICAR FECHA")),"SIN VALOR AVANCE")</f>
        <v>CUMPLIDA</v>
      </c>
    </row>
    <row r="43" spans="1:17" ht="240">
      <c r="A43" s="479" t="s">
        <v>17</v>
      </c>
      <c r="B43" s="480" t="s">
        <v>13</v>
      </c>
      <c r="C43" s="902"/>
      <c r="D43" s="902"/>
      <c r="E43" s="903"/>
      <c r="F43" s="903"/>
      <c r="G43" s="903" t="s">
        <v>157</v>
      </c>
      <c r="H43" s="482" t="s">
        <v>158</v>
      </c>
      <c r="I43" s="482" t="s">
        <v>137</v>
      </c>
      <c r="J43" s="483">
        <v>1</v>
      </c>
      <c r="K43" s="484">
        <v>42558</v>
      </c>
      <c r="L43" s="484">
        <v>42735</v>
      </c>
      <c r="M43" s="459">
        <f t="shared" si="2"/>
        <v>25.285714285714285</v>
      </c>
      <c r="N43" s="492">
        <v>1</v>
      </c>
      <c r="O43" s="482" t="s">
        <v>134</v>
      </c>
      <c r="P43" s="486">
        <f t="shared" si="1"/>
        <v>1</v>
      </c>
      <c r="Q43" s="457" t="str">
        <f>IF(ISNUMBER(P43),IF(P43=100%,"CUMPLIDA",IF(AND(ISNUMBER(L43),ISNUMBER([1]CGR!$P$4)), IF(L43&lt;[1]CGR!$P$4,"INCUMPLIDA","PROCESO"), "VERIFICAR FECHA")),"SIN VALOR AVANCE")</f>
        <v>CUMPLIDA</v>
      </c>
    </row>
    <row r="44" spans="1:17" ht="135.75">
      <c r="A44" s="479" t="s">
        <v>17</v>
      </c>
      <c r="B44" s="480" t="s">
        <v>13</v>
      </c>
      <c r="C44" s="902"/>
      <c r="D44" s="902"/>
      <c r="E44" s="903"/>
      <c r="F44" s="903"/>
      <c r="G44" s="903"/>
      <c r="H44" s="482" t="s">
        <v>138</v>
      </c>
      <c r="I44" s="482" t="s">
        <v>139</v>
      </c>
      <c r="J44" s="483">
        <v>3</v>
      </c>
      <c r="K44" s="484">
        <v>42835</v>
      </c>
      <c r="L44" s="484">
        <v>43190</v>
      </c>
      <c r="M44" s="459">
        <f t="shared" si="2"/>
        <v>50.714285714285715</v>
      </c>
      <c r="N44" s="492">
        <v>3</v>
      </c>
      <c r="O44" s="482" t="s">
        <v>140</v>
      </c>
      <c r="P44" s="486">
        <f t="shared" si="1"/>
        <v>1</v>
      </c>
      <c r="Q44" s="457" t="str">
        <f>IF(ISNUMBER(P44),IF(P44=100%,"CUMPLIDA",IF(AND(ISNUMBER(L44),ISNUMBER([1]CGR!$P$4)), IF(L44&lt;[1]CGR!$P$4,"INCUMPLIDA","PROCESO"), "VERIFICAR FECHA")),"SIN VALOR AVANCE")</f>
        <v>CUMPLIDA</v>
      </c>
    </row>
    <row r="45" spans="1:17" ht="180.75">
      <c r="A45" s="479" t="s">
        <v>17</v>
      </c>
      <c r="B45" s="480" t="s">
        <v>13</v>
      </c>
      <c r="C45" s="902"/>
      <c r="D45" s="902"/>
      <c r="E45" s="903"/>
      <c r="F45" s="903"/>
      <c r="G45" s="903"/>
      <c r="H45" s="482" t="s">
        <v>141</v>
      </c>
      <c r="I45" s="482" t="s">
        <v>142</v>
      </c>
      <c r="J45" s="483">
        <v>1</v>
      </c>
      <c r="K45" s="484">
        <v>43465</v>
      </c>
      <c r="L45" s="484">
        <v>43830</v>
      </c>
      <c r="M45" s="459">
        <f t="shared" si="2"/>
        <v>52.142857142857146</v>
      </c>
      <c r="N45" s="492">
        <v>1</v>
      </c>
      <c r="O45" s="482" t="s">
        <v>159</v>
      </c>
      <c r="P45" s="486">
        <f t="shared" si="1"/>
        <v>1</v>
      </c>
      <c r="Q45" s="457" t="str">
        <f>IF(ISNUMBER(P45),IF(P45=100%,"CUMPLIDA",IF(AND(ISNUMBER(L45),ISNUMBER([1]CGR!$P$4)), IF(L45&lt;[1]CGR!$P$4,"INCUMPLIDA","PROCESO"), "VERIFICAR FECHA")),"SIN VALOR AVANCE")</f>
        <v>CUMPLIDA</v>
      </c>
    </row>
    <row r="46" spans="1:17" ht="165.75">
      <c r="A46" s="479" t="s">
        <v>17</v>
      </c>
      <c r="B46" s="480" t="s">
        <v>13</v>
      </c>
      <c r="C46" s="902"/>
      <c r="D46" s="902"/>
      <c r="E46" s="903"/>
      <c r="F46" s="903"/>
      <c r="G46" s="903"/>
      <c r="H46" s="482" t="s">
        <v>144</v>
      </c>
      <c r="I46" s="482" t="s">
        <v>145</v>
      </c>
      <c r="J46" s="483">
        <v>1</v>
      </c>
      <c r="K46" s="484">
        <v>43831</v>
      </c>
      <c r="L46" s="484">
        <v>43920</v>
      </c>
      <c r="M46" s="459">
        <f t="shared" si="2"/>
        <v>12.714285714285714</v>
      </c>
      <c r="N46" s="492">
        <v>1</v>
      </c>
      <c r="O46" s="482" t="s">
        <v>149</v>
      </c>
      <c r="P46" s="486">
        <f t="shared" si="1"/>
        <v>1</v>
      </c>
      <c r="Q46" s="457" t="str">
        <f>IF(ISNUMBER(P46),IF(P46=100%,"CUMPLIDA",IF(AND(ISNUMBER(L46),ISNUMBER([1]CGR!$P$4)), IF(L46&lt;[1]CGR!$P$4,"INCUMPLIDA","PROCESO"), "VERIFICAR FECHA")),"SIN VALOR AVANCE")</f>
        <v>CUMPLIDA</v>
      </c>
    </row>
    <row r="47" spans="1:17" ht="165.75">
      <c r="A47" s="479" t="s">
        <v>17</v>
      </c>
      <c r="B47" s="480" t="s">
        <v>13</v>
      </c>
      <c r="C47" s="902"/>
      <c r="D47" s="902"/>
      <c r="E47" s="903"/>
      <c r="F47" s="903"/>
      <c r="G47" s="903"/>
      <c r="H47" s="482" t="s">
        <v>147</v>
      </c>
      <c r="I47" s="482" t="s">
        <v>148</v>
      </c>
      <c r="J47" s="483">
        <v>2</v>
      </c>
      <c r="K47" s="484">
        <v>43922</v>
      </c>
      <c r="L47" s="484">
        <v>44012</v>
      </c>
      <c r="M47" s="459">
        <f t="shared" si="2"/>
        <v>12.857142857142858</v>
      </c>
      <c r="N47" s="492">
        <v>2</v>
      </c>
      <c r="O47" s="482" t="s">
        <v>149</v>
      </c>
      <c r="P47" s="486">
        <f t="shared" si="1"/>
        <v>1</v>
      </c>
      <c r="Q47" s="457" t="str">
        <f>IF(ISNUMBER(P47),IF(P47=100%,"CUMPLIDA",IF(AND(ISNUMBER(L47),ISNUMBER([1]CGR!$P$4)), IF(L47&lt;[1]CGR!$P$4,"INCUMPLIDA","PROCESO"), "VERIFICAR FECHA")),"SIN VALOR AVANCE")</f>
        <v>CUMPLIDA</v>
      </c>
    </row>
    <row r="48" spans="1:17" ht="135.75">
      <c r="A48" s="479" t="s">
        <v>17</v>
      </c>
      <c r="B48" s="480" t="s">
        <v>13</v>
      </c>
      <c r="C48" s="902"/>
      <c r="D48" s="902"/>
      <c r="E48" s="903"/>
      <c r="F48" s="903"/>
      <c r="G48" s="481" t="s">
        <v>160</v>
      </c>
      <c r="H48" s="482" t="s">
        <v>91</v>
      </c>
      <c r="I48" s="482" t="s">
        <v>92</v>
      </c>
      <c r="J48" s="483">
        <v>1</v>
      </c>
      <c r="K48" s="484">
        <v>45231</v>
      </c>
      <c r="L48" s="484">
        <v>45504</v>
      </c>
      <c r="M48" s="459">
        <f t="shared" si="2"/>
        <v>39</v>
      </c>
      <c r="N48" s="492">
        <v>1</v>
      </c>
      <c r="O48" s="482" t="s">
        <v>161</v>
      </c>
      <c r="P48" s="486">
        <f t="shared" si="1"/>
        <v>1</v>
      </c>
      <c r="Q48" s="457" t="str">
        <f>IF(ISNUMBER(P48),IF(P48=100%,"CUMPLIDA",IF(AND(ISNUMBER(L48),ISNUMBER([1]CGR!$P$4)), IF(L48&lt;[1]CGR!$P$4,"INCUMPLIDA","PROCESO"), "VERIFICAR FECHA")),"SIN VALOR AVANCE")</f>
        <v>CUMPLIDA</v>
      </c>
    </row>
    <row r="49" spans="1:17" ht="135.75">
      <c r="A49" s="479" t="s">
        <v>17</v>
      </c>
      <c r="B49" s="480" t="s">
        <v>13</v>
      </c>
      <c r="C49" s="902"/>
      <c r="D49" s="902"/>
      <c r="E49" s="903"/>
      <c r="F49" s="903"/>
      <c r="G49" s="481" t="s">
        <v>162</v>
      </c>
      <c r="H49" s="482" t="s">
        <v>163</v>
      </c>
      <c r="I49" s="482" t="s">
        <v>164</v>
      </c>
      <c r="J49" s="483">
        <v>1</v>
      </c>
      <c r="K49" s="484">
        <v>45323</v>
      </c>
      <c r="L49" s="484">
        <v>45596</v>
      </c>
      <c r="M49" s="459">
        <f t="shared" si="2"/>
        <v>39</v>
      </c>
      <c r="N49" s="492">
        <v>1</v>
      </c>
      <c r="O49" s="482" t="s">
        <v>161</v>
      </c>
      <c r="P49" s="486">
        <f t="shared" si="1"/>
        <v>1</v>
      </c>
      <c r="Q49" s="457" t="str">
        <f>IF(ISNUMBER(P49),IF(P49=100%,"CUMPLIDA",IF(AND(ISNUMBER(L49),ISNUMBER([1]CGR!$P$4)), IF(L49&lt;[1]CGR!$P$4,"INCUMPLIDA","PROCESO"), "VERIFICAR FECHA")),"SIN VALOR AVANCE")</f>
        <v>CUMPLIDA</v>
      </c>
    </row>
    <row r="50" spans="1:17" ht="210.75">
      <c r="A50" s="479" t="s">
        <v>17</v>
      </c>
      <c r="B50" s="480" t="s">
        <v>13</v>
      </c>
      <c r="C50" s="902"/>
      <c r="D50" s="902"/>
      <c r="E50" s="903"/>
      <c r="F50" s="903"/>
      <c r="G50" s="903" t="s">
        <v>165</v>
      </c>
      <c r="H50" s="494" t="s">
        <v>95</v>
      </c>
      <c r="I50" s="494" t="s">
        <v>96</v>
      </c>
      <c r="J50" s="483">
        <v>1</v>
      </c>
      <c r="K50" s="484">
        <v>45231</v>
      </c>
      <c r="L50" s="484">
        <v>45504</v>
      </c>
      <c r="M50" s="459">
        <f t="shared" si="2"/>
        <v>39</v>
      </c>
      <c r="N50" s="492">
        <v>1</v>
      </c>
      <c r="O50" s="482" t="s">
        <v>166</v>
      </c>
      <c r="P50" s="486">
        <f t="shared" si="1"/>
        <v>1</v>
      </c>
      <c r="Q50" s="457" t="str">
        <f>IF(ISNUMBER(P50),IF(P50=100%,"CUMPLIDA",IF(AND(ISNUMBER(L50),ISNUMBER([1]CGR!$P$4)), IF(L50&lt;[1]CGR!$P$4,"INCUMPLIDA","PROCESO"), "VERIFICAR FECHA")),"SIN VALOR AVANCE")</f>
        <v>CUMPLIDA</v>
      </c>
    </row>
    <row r="51" spans="1:17" ht="210.75">
      <c r="A51" s="479" t="s">
        <v>17</v>
      </c>
      <c r="B51" s="480" t="s">
        <v>13</v>
      </c>
      <c r="C51" s="902"/>
      <c r="D51" s="902"/>
      <c r="E51" s="903"/>
      <c r="F51" s="903"/>
      <c r="G51" s="903"/>
      <c r="H51" s="494" t="s">
        <v>167</v>
      </c>
      <c r="I51" s="494" t="s">
        <v>168</v>
      </c>
      <c r="J51" s="483">
        <v>1</v>
      </c>
      <c r="K51" s="484">
        <v>45231</v>
      </c>
      <c r="L51" s="484">
        <v>45596</v>
      </c>
      <c r="M51" s="459">
        <f t="shared" si="2"/>
        <v>52.142857142857146</v>
      </c>
      <c r="N51" s="492">
        <v>1</v>
      </c>
      <c r="O51" s="482" t="s">
        <v>166</v>
      </c>
      <c r="P51" s="486">
        <f t="shared" si="1"/>
        <v>1</v>
      </c>
      <c r="Q51" s="457" t="str">
        <f>IF(ISNUMBER(P51),IF(P51=100%,"CUMPLIDA",IF(AND(ISNUMBER(L51),ISNUMBER([1]CGR!$P$4)), IF(L51&lt;[1]CGR!$P$4,"INCUMPLIDA","PROCESO"), "VERIFICAR FECHA")),"SIN VALOR AVANCE")</f>
        <v>CUMPLIDA</v>
      </c>
    </row>
    <row r="52" spans="1:17" ht="240.75">
      <c r="A52" s="479" t="s">
        <v>17</v>
      </c>
      <c r="B52" s="480" t="s">
        <v>13</v>
      </c>
      <c r="C52" s="902"/>
      <c r="D52" s="902"/>
      <c r="E52" s="903"/>
      <c r="F52" s="903"/>
      <c r="G52" s="903" t="s">
        <v>169</v>
      </c>
      <c r="H52" s="494" t="s">
        <v>170</v>
      </c>
      <c r="I52" s="494" t="s">
        <v>171</v>
      </c>
      <c r="J52" s="483">
        <v>1</v>
      </c>
      <c r="K52" s="484">
        <v>45505</v>
      </c>
      <c r="L52" s="484">
        <v>47483</v>
      </c>
      <c r="M52" s="459">
        <f t="shared" si="2"/>
        <v>282.57142857142856</v>
      </c>
      <c r="N52" s="492">
        <v>1</v>
      </c>
      <c r="O52" s="482" t="s">
        <v>172</v>
      </c>
      <c r="P52" s="486">
        <f t="shared" si="1"/>
        <v>1</v>
      </c>
      <c r="Q52" s="457" t="str">
        <f>IF(ISNUMBER(P52),IF(P52=100%,"CUMPLIDA",IF(AND(ISNUMBER(L52),ISNUMBER([1]CGR!$P$4)), IF(L52&lt;[1]CGR!$P$4,"INCUMPLIDA","PROCESO"), "VERIFICAR FECHA")),"SIN VALOR AVANCE")</f>
        <v>CUMPLIDA</v>
      </c>
    </row>
    <row r="53" spans="1:17" ht="240.75">
      <c r="A53" s="479" t="s">
        <v>17</v>
      </c>
      <c r="B53" s="480" t="s">
        <v>13</v>
      </c>
      <c r="C53" s="902"/>
      <c r="D53" s="902"/>
      <c r="E53" s="903"/>
      <c r="F53" s="903"/>
      <c r="G53" s="903"/>
      <c r="H53" s="495" t="s">
        <v>173</v>
      </c>
      <c r="I53" s="495" t="s">
        <v>174</v>
      </c>
      <c r="J53" s="483">
        <v>3</v>
      </c>
      <c r="K53" s="484">
        <v>45505</v>
      </c>
      <c r="L53" s="484">
        <v>47483</v>
      </c>
      <c r="M53" s="459">
        <f t="shared" si="2"/>
        <v>282.57142857142856</v>
      </c>
      <c r="N53" s="492">
        <v>3</v>
      </c>
      <c r="O53" s="482" t="s">
        <v>172</v>
      </c>
      <c r="P53" s="486">
        <f t="shared" si="1"/>
        <v>1</v>
      </c>
      <c r="Q53" s="457" t="str">
        <f>IF(ISNUMBER(P53),IF(P53=100%,"CUMPLIDA",IF(AND(ISNUMBER(L53),ISNUMBER([1]CGR!$P$4)), IF(L53&lt;[1]CGR!$P$4,"INCUMPLIDA","PROCESO"), "VERIFICAR FECHA")),"SIN VALOR AVANCE")</f>
        <v>CUMPLIDA</v>
      </c>
    </row>
    <row r="54" spans="1:17" ht="180">
      <c r="A54" s="479" t="s">
        <v>17</v>
      </c>
      <c r="B54" s="480" t="s">
        <v>13</v>
      </c>
      <c r="C54" s="902" t="s">
        <v>175</v>
      </c>
      <c r="D54" s="902" t="s">
        <v>176</v>
      </c>
      <c r="E54" s="903" t="s">
        <v>177</v>
      </c>
      <c r="F54" s="919" t="s">
        <v>178</v>
      </c>
      <c r="G54" s="481" t="s">
        <v>179</v>
      </c>
      <c r="H54" s="482" t="s">
        <v>180</v>
      </c>
      <c r="I54" s="482" t="s">
        <v>181</v>
      </c>
      <c r="J54" s="483">
        <v>3</v>
      </c>
      <c r="K54" s="484">
        <v>42736</v>
      </c>
      <c r="L54" s="484">
        <v>43100</v>
      </c>
      <c r="M54" s="459">
        <f t="shared" si="2"/>
        <v>52</v>
      </c>
      <c r="N54" s="492">
        <v>3</v>
      </c>
      <c r="O54" s="482" t="s">
        <v>182</v>
      </c>
      <c r="P54" s="486">
        <f t="shared" si="1"/>
        <v>1</v>
      </c>
      <c r="Q54" s="457" t="str">
        <f>IF(ISNUMBER(P54),IF(P54=100%,"CUMPLIDA",IF(AND(ISNUMBER(L54),ISNUMBER([1]CGR!$P$4)), IF(L54&lt;[1]CGR!$P$4,"INCUMPLIDA","PROCESO"), "VERIFICAR FECHA")),"SIN VALOR AVANCE")</f>
        <v>CUMPLIDA</v>
      </c>
    </row>
    <row r="55" spans="1:17" ht="105.75">
      <c r="A55" s="479" t="s">
        <v>17</v>
      </c>
      <c r="B55" s="480" t="s">
        <v>13</v>
      </c>
      <c r="C55" s="902"/>
      <c r="D55" s="902"/>
      <c r="E55" s="903"/>
      <c r="F55" s="919"/>
      <c r="G55" s="481" t="s">
        <v>183</v>
      </c>
      <c r="H55" s="482" t="s">
        <v>184</v>
      </c>
      <c r="I55" s="482" t="s">
        <v>185</v>
      </c>
      <c r="J55" s="483">
        <v>4</v>
      </c>
      <c r="K55" s="484">
        <v>42736</v>
      </c>
      <c r="L55" s="484">
        <v>43100</v>
      </c>
      <c r="M55" s="459">
        <f t="shared" si="2"/>
        <v>52</v>
      </c>
      <c r="N55" s="492">
        <v>4</v>
      </c>
      <c r="O55" s="482" t="s">
        <v>186</v>
      </c>
      <c r="P55" s="486">
        <f t="shared" si="1"/>
        <v>1</v>
      </c>
      <c r="Q55" s="457" t="str">
        <f>IF(ISNUMBER(P55),IF(P55=100%,"CUMPLIDA",IF(AND(ISNUMBER(L55),ISNUMBER([1]CGR!$P$4)), IF(L55&lt;[1]CGR!$P$4,"INCUMPLIDA","PROCESO"), "VERIFICAR FECHA")),"SIN VALOR AVANCE")</f>
        <v>CUMPLIDA</v>
      </c>
    </row>
    <row r="56" spans="1:17" ht="210.75">
      <c r="A56" s="479" t="s">
        <v>17</v>
      </c>
      <c r="B56" s="480" t="s">
        <v>13</v>
      </c>
      <c r="C56" s="902"/>
      <c r="D56" s="902"/>
      <c r="E56" s="903"/>
      <c r="F56" s="919"/>
      <c r="G56" s="903" t="s">
        <v>187</v>
      </c>
      <c r="H56" s="482" t="s">
        <v>188</v>
      </c>
      <c r="I56" s="482" t="s">
        <v>189</v>
      </c>
      <c r="J56" s="483">
        <v>2</v>
      </c>
      <c r="K56" s="484">
        <v>42648</v>
      </c>
      <c r="L56" s="484">
        <v>42930</v>
      </c>
      <c r="M56" s="459">
        <f t="shared" si="2"/>
        <v>40.285714285714285</v>
      </c>
      <c r="N56" s="492">
        <v>2</v>
      </c>
      <c r="O56" s="482" t="s">
        <v>190</v>
      </c>
      <c r="P56" s="486">
        <f t="shared" si="1"/>
        <v>1</v>
      </c>
      <c r="Q56" s="457" t="str">
        <f>IF(ISNUMBER(P56),IF(P56=100%,"CUMPLIDA",IF(AND(ISNUMBER(L56),ISNUMBER([1]CGR!$P$4)), IF(L56&lt;[1]CGR!$P$4,"INCUMPLIDA","PROCESO"), "VERIFICAR FECHA")),"SIN VALOR AVANCE")</f>
        <v>CUMPLIDA</v>
      </c>
    </row>
    <row r="57" spans="1:17" ht="150.75">
      <c r="A57" s="479" t="s">
        <v>17</v>
      </c>
      <c r="B57" s="480" t="s">
        <v>13</v>
      </c>
      <c r="C57" s="902"/>
      <c r="D57" s="902"/>
      <c r="E57" s="903"/>
      <c r="F57" s="919"/>
      <c r="G57" s="903"/>
      <c r="H57" s="482" t="s">
        <v>138</v>
      </c>
      <c r="I57" s="482" t="s">
        <v>139</v>
      </c>
      <c r="J57" s="483">
        <v>3</v>
      </c>
      <c r="K57" s="484">
        <v>42933</v>
      </c>
      <c r="L57" s="484">
        <v>43220</v>
      </c>
      <c r="M57" s="459">
        <f t="shared" si="2"/>
        <v>41</v>
      </c>
      <c r="N57" s="492">
        <v>3</v>
      </c>
      <c r="O57" s="482" t="s">
        <v>191</v>
      </c>
      <c r="P57" s="486">
        <f t="shared" si="1"/>
        <v>1</v>
      </c>
      <c r="Q57" s="457" t="str">
        <f>IF(ISNUMBER(P57),IF(P57=100%,"CUMPLIDA",IF(AND(ISNUMBER(L57),ISNUMBER([1]CGR!$P$4)), IF(L57&lt;[1]CGR!$P$4,"INCUMPLIDA","PROCESO"), "VERIFICAR FECHA")),"SIN VALOR AVANCE")</f>
        <v>CUMPLIDA</v>
      </c>
    </row>
    <row r="58" spans="1:17" ht="240.75">
      <c r="A58" s="479" t="s">
        <v>17</v>
      </c>
      <c r="B58" s="480" t="s">
        <v>13</v>
      </c>
      <c r="C58" s="902"/>
      <c r="D58" s="902"/>
      <c r="E58" s="903"/>
      <c r="F58" s="919"/>
      <c r="G58" s="903"/>
      <c r="H58" s="482" t="s">
        <v>192</v>
      </c>
      <c r="I58" s="482" t="s">
        <v>193</v>
      </c>
      <c r="J58" s="483">
        <v>2</v>
      </c>
      <c r="K58" s="484">
        <v>44197</v>
      </c>
      <c r="L58" s="484">
        <v>44409</v>
      </c>
      <c r="M58" s="459">
        <f t="shared" si="2"/>
        <v>30.285714285714285</v>
      </c>
      <c r="N58" s="492">
        <v>2</v>
      </c>
      <c r="O58" s="482" t="s">
        <v>194</v>
      </c>
      <c r="P58" s="486">
        <f t="shared" si="1"/>
        <v>1</v>
      </c>
      <c r="Q58" s="457" t="str">
        <f>IF(ISNUMBER(P58),IF(P58=100%,"CUMPLIDA",IF(AND(ISNUMBER(L58),ISNUMBER([1]CGR!$P$4)), IF(L58&lt;[1]CGR!$P$4,"INCUMPLIDA","PROCESO"), "VERIFICAR FECHA")),"SIN VALOR AVANCE")</f>
        <v>CUMPLIDA</v>
      </c>
    </row>
    <row r="59" spans="1:17" ht="240.75">
      <c r="A59" s="479" t="s">
        <v>17</v>
      </c>
      <c r="B59" s="480" t="s">
        <v>13</v>
      </c>
      <c r="C59" s="902"/>
      <c r="D59" s="902"/>
      <c r="E59" s="903"/>
      <c r="F59" s="919"/>
      <c r="G59" s="903"/>
      <c r="H59" s="482" t="s">
        <v>195</v>
      </c>
      <c r="I59" s="482" t="s">
        <v>196</v>
      </c>
      <c r="J59" s="483">
        <v>2</v>
      </c>
      <c r="K59" s="484">
        <v>44515</v>
      </c>
      <c r="L59" s="484">
        <v>44881</v>
      </c>
      <c r="M59" s="459">
        <f t="shared" si="2"/>
        <v>52.285714285714285</v>
      </c>
      <c r="N59" s="492">
        <v>2</v>
      </c>
      <c r="O59" s="482" t="s">
        <v>194</v>
      </c>
      <c r="P59" s="486">
        <f t="shared" si="1"/>
        <v>1</v>
      </c>
      <c r="Q59" s="457" t="str">
        <f>IF(ISNUMBER(P59),IF(P59=100%,"CUMPLIDA",IF(AND(ISNUMBER(L59),ISNUMBER([1]CGR!$P$4)), IF(L59&lt;[1]CGR!$P$4,"INCUMPLIDA","PROCESO"), "VERIFICAR FECHA")),"SIN VALOR AVANCE")</f>
        <v>CUMPLIDA</v>
      </c>
    </row>
    <row r="60" spans="1:17" ht="240.75">
      <c r="A60" s="479" t="s">
        <v>17</v>
      </c>
      <c r="B60" s="480" t="s">
        <v>13</v>
      </c>
      <c r="C60" s="902"/>
      <c r="D60" s="902"/>
      <c r="E60" s="903"/>
      <c r="F60" s="919"/>
      <c r="G60" s="903"/>
      <c r="H60" s="482" t="s">
        <v>197</v>
      </c>
      <c r="I60" s="482" t="s">
        <v>198</v>
      </c>
      <c r="J60" s="483">
        <v>2</v>
      </c>
      <c r="K60" s="484">
        <v>44882</v>
      </c>
      <c r="L60" s="484">
        <v>44937</v>
      </c>
      <c r="M60" s="459">
        <f t="shared" si="2"/>
        <v>7.8571428571428568</v>
      </c>
      <c r="N60" s="492">
        <v>2</v>
      </c>
      <c r="O60" s="482" t="s">
        <v>194</v>
      </c>
      <c r="P60" s="486">
        <f t="shared" si="1"/>
        <v>1</v>
      </c>
      <c r="Q60" s="457" t="str">
        <f>IF(ISNUMBER(P60),IF(P60=100%,"CUMPLIDA",IF(AND(ISNUMBER(L60),ISNUMBER([1]CGR!$P$4)), IF(L60&lt;[1]CGR!$P$4,"INCUMPLIDA","PROCESO"), "VERIFICAR FECHA")),"SIN VALOR AVANCE")</f>
        <v>CUMPLIDA</v>
      </c>
    </row>
    <row r="61" spans="1:17" ht="165.75">
      <c r="A61" s="479" t="s">
        <v>17</v>
      </c>
      <c r="B61" s="480" t="s">
        <v>13</v>
      </c>
      <c r="C61" s="902"/>
      <c r="D61" s="902"/>
      <c r="E61" s="903"/>
      <c r="F61" s="919"/>
      <c r="G61" s="903"/>
      <c r="H61" s="482" t="s">
        <v>199</v>
      </c>
      <c r="I61" s="482" t="s">
        <v>198</v>
      </c>
      <c r="J61" s="483">
        <v>2</v>
      </c>
      <c r="K61" s="484">
        <v>45444</v>
      </c>
      <c r="L61" s="484">
        <v>45900</v>
      </c>
      <c r="M61" s="459">
        <f t="shared" si="2"/>
        <v>65.142857142857139</v>
      </c>
      <c r="N61" s="492">
        <v>1.8</v>
      </c>
      <c r="O61" s="482" t="s">
        <v>200</v>
      </c>
      <c r="P61" s="486">
        <f t="shared" si="1"/>
        <v>0.9</v>
      </c>
      <c r="Q61" s="457" t="str">
        <f>IF(ISNUMBER(P61),IF(P61=100%,"CUMPLIDA",IF(AND(ISNUMBER(L61),ISNUMBER([1]CGR!$P$4)), IF(L61&lt;[1]CGR!$P$4,"INCUMPLIDA","PROCESO"), "VERIFICAR FECHA")),"SIN VALOR AVANCE")</f>
        <v>PROCESO</v>
      </c>
    </row>
    <row r="62" spans="1:17" ht="120.75">
      <c r="A62" s="479" t="s">
        <v>17</v>
      </c>
      <c r="B62" s="480" t="s">
        <v>13</v>
      </c>
      <c r="C62" s="902"/>
      <c r="D62" s="902"/>
      <c r="E62" s="903"/>
      <c r="F62" s="919"/>
      <c r="G62" s="903"/>
      <c r="H62" s="482" t="s">
        <v>201</v>
      </c>
      <c r="I62" s="482" t="s">
        <v>198</v>
      </c>
      <c r="J62" s="483">
        <v>2</v>
      </c>
      <c r="K62" s="484">
        <v>45901</v>
      </c>
      <c r="L62" s="484">
        <v>46112</v>
      </c>
      <c r="M62" s="459">
        <f t="shared" si="2"/>
        <v>30.142857142857142</v>
      </c>
      <c r="N62" s="492">
        <v>0</v>
      </c>
      <c r="O62" s="482" t="s">
        <v>202</v>
      </c>
      <c r="P62" s="486">
        <f t="shared" si="1"/>
        <v>0</v>
      </c>
      <c r="Q62" s="457" t="str">
        <f>IF(ISNUMBER(P62),IF(P62=100%,"CUMPLIDA",IF(AND(ISNUMBER(L62),ISNUMBER([1]CGR!$P$4)), IF(L62&lt;[1]CGR!$P$4,"INCUMPLIDA","PROCESO"), "VERIFICAR FECHA")),"SIN VALOR AVANCE")</f>
        <v>PROCESO</v>
      </c>
    </row>
    <row r="63" spans="1:17" ht="120.75" customHeight="1">
      <c r="A63" s="479" t="s">
        <v>17</v>
      </c>
      <c r="B63" s="480" t="s">
        <v>13</v>
      </c>
      <c r="C63" s="902" t="s">
        <v>203</v>
      </c>
      <c r="D63" s="902" t="s">
        <v>204</v>
      </c>
      <c r="E63" s="903" t="s">
        <v>205</v>
      </c>
      <c r="F63" s="903" t="s">
        <v>206</v>
      </c>
      <c r="G63" s="481" t="s">
        <v>207</v>
      </c>
      <c r="H63" s="482" t="s">
        <v>208</v>
      </c>
      <c r="I63" s="482" t="s">
        <v>209</v>
      </c>
      <c r="J63" s="483">
        <v>1</v>
      </c>
      <c r="K63" s="484">
        <v>43862</v>
      </c>
      <c r="L63" s="484">
        <v>43920</v>
      </c>
      <c r="M63" s="459">
        <f t="shared" si="2"/>
        <v>8.2857142857142865</v>
      </c>
      <c r="N63" s="492">
        <v>1</v>
      </c>
      <c r="O63" s="482" t="s">
        <v>210</v>
      </c>
      <c r="P63" s="486">
        <f t="shared" si="1"/>
        <v>1</v>
      </c>
      <c r="Q63" s="457" t="str">
        <f>IF(ISNUMBER(P63),IF(P63=100%,"CUMPLIDA",IF(AND(ISNUMBER(L63),ISNUMBER([1]CGR!$P$4)), IF(L63&lt;[1]CGR!$P$4,"INCUMPLIDA","PROCESO"), "VERIFICAR FECHA")),"SIN VALOR AVANCE")</f>
        <v>CUMPLIDA</v>
      </c>
    </row>
    <row r="64" spans="1:17" ht="105.75">
      <c r="A64" s="479" t="s">
        <v>17</v>
      </c>
      <c r="B64" s="480" t="s">
        <v>13</v>
      </c>
      <c r="C64" s="902"/>
      <c r="D64" s="902"/>
      <c r="E64" s="903"/>
      <c r="F64" s="903"/>
      <c r="G64" s="481" t="s">
        <v>211</v>
      </c>
      <c r="H64" s="482" t="s">
        <v>91</v>
      </c>
      <c r="I64" s="482" t="s">
        <v>92</v>
      </c>
      <c r="J64" s="483">
        <v>1</v>
      </c>
      <c r="K64" s="484">
        <v>45231</v>
      </c>
      <c r="L64" s="484">
        <v>45504</v>
      </c>
      <c r="M64" s="459">
        <f t="shared" si="2"/>
        <v>39</v>
      </c>
      <c r="N64" s="492">
        <v>1</v>
      </c>
      <c r="O64" s="482" t="s">
        <v>210</v>
      </c>
      <c r="P64" s="486">
        <f t="shared" si="1"/>
        <v>1</v>
      </c>
      <c r="Q64" s="457" t="str">
        <f>IF(ISNUMBER(P64),IF(P64=100%,"CUMPLIDA",IF(AND(ISNUMBER(L64),ISNUMBER([1]CGR!$P$4)), IF(L64&lt;[1]CGR!$P$4,"INCUMPLIDA","PROCESO"), "VERIFICAR FECHA")),"SIN VALOR AVANCE")</f>
        <v>CUMPLIDA</v>
      </c>
    </row>
    <row r="65" spans="1:17" ht="210.75">
      <c r="A65" s="479" t="s">
        <v>17</v>
      </c>
      <c r="B65" s="480" t="s">
        <v>13</v>
      </c>
      <c r="C65" s="902"/>
      <c r="D65" s="902"/>
      <c r="E65" s="903"/>
      <c r="F65" s="903"/>
      <c r="G65" s="903" t="s">
        <v>212</v>
      </c>
      <c r="H65" s="494" t="s">
        <v>95</v>
      </c>
      <c r="I65" s="494" t="s">
        <v>96</v>
      </c>
      <c r="J65" s="483">
        <v>1</v>
      </c>
      <c r="K65" s="484">
        <v>45231</v>
      </c>
      <c r="L65" s="484">
        <v>45504</v>
      </c>
      <c r="M65" s="459">
        <f t="shared" si="2"/>
        <v>39</v>
      </c>
      <c r="N65" s="492">
        <v>1</v>
      </c>
      <c r="O65" s="482" t="s">
        <v>166</v>
      </c>
      <c r="P65" s="486">
        <f t="shared" si="1"/>
        <v>1</v>
      </c>
      <c r="Q65" s="457" t="str">
        <f>IF(ISNUMBER(P65),IF(P65=100%,"CUMPLIDA",IF(AND(ISNUMBER(L65),ISNUMBER([1]CGR!$P$4)), IF(L65&lt;[1]CGR!$P$4,"INCUMPLIDA","PROCESO"), "VERIFICAR FECHA")),"SIN VALOR AVANCE")</f>
        <v>CUMPLIDA</v>
      </c>
    </row>
    <row r="66" spans="1:17" ht="210.75">
      <c r="A66" s="479" t="s">
        <v>17</v>
      </c>
      <c r="B66" s="480" t="s">
        <v>13</v>
      </c>
      <c r="C66" s="902"/>
      <c r="D66" s="902"/>
      <c r="E66" s="903"/>
      <c r="F66" s="903"/>
      <c r="G66" s="903"/>
      <c r="H66" s="494" t="s">
        <v>167</v>
      </c>
      <c r="I66" s="494" t="s">
        <v>168</v>
      </c>
      <c r="J66" s="483">
        <v>1</v>
      </c>
      <c r="K66" s="484">
        <v>45231</v>
      </c>
      <c r="L66" s="484">
        <v>45596</v>
      </c>
      <c r="M66" s="459">
        <f t="shared" si="2"/>
        <v>52.142857142857146</v>
      </c>
      <c r="N66" s="492">
        <v>1</v>
      </c>
      <c r="O66" s="482" t="s">
        <v>166</v>
      </c>
      <c r="P66" s="486">
        <f t="shared" si="1"/>
        <v>1</v>
      </c>
      <c r="Q66" s="457" t="str">
        <f>IF(ISNUMBER(P66),IF(P66=100%,"CUMPLIDA",IF(AND(ISNUMBER(L66),ISNUMBER([1]CGR!$P$4)), IF(L66&lt;[1]CGR!$P$4,"INCUMPLIDA","PROCESO"), "VERIFICAR FECHA")),"SIN VALOR AVANCE")</f>
        <v>CUMPLIDA</v>
      </c>
    </row>
    <row r="67" spans="1:17" ht="225.75">
      <c r="A67" s="479" t="s">
        <v>17</v>
      </c>
      <c r="B67" s="480" t="s">
        <v>13</v>
      </c>
      <c r="C67" s="902"/>
      <c r="D67" s="902"/>
      <c r="E67" s="903"/>
      <c r="F67" s="903"/>
      <c r="G67" s="903" t="s">
        <v>213</v>
      </c>
      <c r="H67" s="494" t="s">
        <v>170</v>
      </c>
      <c r="I67" s="494" t="s">
        <v>214</v>
      </c>
      <c r="J67" s="483">
        <v>1</v>
      </c>
      <c r="K67" s="484">
        <v>45505</v>
      </c>
      <c r="L67" s="484">
        <v>47483</v>
      </c>
      <c r="M67" s="459">
        <f t="shared" si="2"/>
        <v>282.57142857142856</v>
      </c>
      <c r="N67" s="492">
        <v>1</v>
      </c>
      <c r="O67" s="482" t="s">
        <v>215</v>
      </c>
      <c r="P67" s="486">
        <f t="shared" si="1"/>
        <v>1</v>
      </c>
      <c r="Q67" s="457" t="str">
        <f>IF(ISNUMBER(P67),IF(P67=100%,"CUMPLIDA",IF(AND(ISNUMBER(L67),ISNUMBER([1]CGR!$P$4)), IF(L67&lt;[1]CGR!$P$4,"INCUMPLIDA","PROCESO"), "VERIFICAR FECHA")),"SIN VALOR AVANCE")</f>
        <v>CUMPLIDA</v>
      </c>
    </row>
    <row r="68" spans="1:17" ht="210.75">
      <c r="A68" s="479" t="s">
        <v>17</v>
      </c>
      <c r="B68" s="480" t="s">
        <v>13</v>
      </c>
      <c r="C68" s="902"/>
      <c r="D68" s="902"/>
      <c r="E68" s="903"/>
      <c r="F68" s="903"/>
      <c r="G68" s="903"/>
      <c r="H68" s="495" t="s">
        <v>173</v>
      </c>
      <c r="I68" s="495" t="s">
        <v>174</v>
      </c>
      <c r="J68" s="483">
        <v>3</v>
      </c>
      <c r="K68" s="484">
        <v>45505</v>
      </c>
      <c r="L68" s="484">
        <v>47483</v>
      </c>
      <c r="M68" s="459">
        <f t="shared" si="2"/>
        <v>282.57142857142856</v>
      </c>
      <c r="N68" s="492">
        <v>3</v>
      </c>
      <c r="O68" s="482" t="s">
        <v>216</v>
      </c>
      <c r="P68" s="486">
        <f t="shared" si="1"/>
        <v>1</v>
      </c>
      <c r="Q68" s="457" t="str">
        <f>IF(ISNUMBER(P68),IF(P68=100%,"CUMPLIDA",IF(AND(ISNUMBER(L68),ISNUMBER([1]CGR!$P$4)), IF(L68&lt;[1]CGR!$P$4,"INCUMPLIDA","PROCESO"), "VERIFICAR FECHA")),"SIN VALOR AVANCE")</f>
        <v>CUMPLIDA</v>
      </c>
    </row>
    <row r="69" spans="1:17" ht="120.75" customHeight="1">
      <c r="A69" s="479" t="s">
        <v>17</v>
      </c>
      <c r="B69" s="480" t="s">
        <v>13</v>
      </c>
      <c r="C69" s="902" t="s">
        <v>217</v>
      </c>
      <c r="D69" s="902" t="s">
        <v>151</v>
      </c>
      <c r="E69" s="903" t="s">
        <v>218</v>
      </c>
      <c r="F69" s="903" t="s">
        <v>219</v>
      </c>
      <c r="G69" s="481" t="s">
        <v>220</v>
      </c>
      <c r="H69" s="482" t="s">
        <v>221</v>
      </c>
      <c r="I69" s="482" t="s">
        <v>222</v>
      </c>
      <c r="J69" s="483">
        <v>1</v>
      </c>
      <c r="K69" s="484">
        <v>42491</v>
      </c>
      <c r="L69" s="484">
        <v>42582</v>
      </c>
      <c r="M69" s="459">
        <f t="shared" si="2"/>
        <v>13</v>
      </c>
      <c r="N69" s="492">
        <v>1</v>
      </c>
      <c r="O69" s="482" t="s">
        <v>210</v>
      </c>
      <c r="P69" s="486">
        <f t="shared" si="1"/>
        <v>1</v>
      </c>
      <c r="Q69" s="457" t="str">
        <f>IF(ISNUMBER(P69),IF(P69=100%,"CUMPLIDA",IF(AND(ISNUMBER(L69),ISNUMBER([1]CGR!$P$4)), IF(L69&lt;[1]CGR!$P$4,"INCUMPLIDA","PROCESO"), "VERIFICAR FECHA")),"SIN VALOR AVANCE")</f>
        <v>CUMPLIDA</v>
      </c>
    </row>
    <row r="70" spans="1:17" ht="135.75">
      <c r="A70" s="479" t="s">
        <v>17</v>
      </c>
      <c r="B70" s="480" t="s">
        <v>13</v>
      </c>
      <c r="C70" s="902"/>
      <c r="D70" s="902"/>
      <c r="E70" s="903"/>
      <c r="F70" s="903"/>
      <c r="G70" s="481" t="s">
        <v>223</v>
      </c>
      <c r="H70" s="482" t="s">
        <v>91</v>
      </c>
      <c r="I70" s="482" t="s">
        <v>92</v>
      </c>
      <c r="J70" s="489">
        <v>1</v>
      </c>
      <c r="K70" s="490">
        <v>45231</v>
      </c>
      <c r="L70" s="490">
        <v>45504</v>
      </c>
      <c r="M70" s="459">
        <f t="shared" si="2"/>
        <v>39</v>
      </c>
      <c r="N70" s="492">
        <v>1</v>
      </c>
      <c r="O70" s="491" t="s">
        <v>93</v>
      </c>
      <c r="P70" s="486">
        <f t="shared" si="1"/>
        <v>1</v>
      </c>
      <c r="Q70" s="457" t="str">
        <f>IF(ISNUMBER(P70),IF(P70=100%,"CUMPLIDA",IF(AND(ISNUMBER(L70),ISNUMBER([1]CGR!$P$4)), IF(L70&lt;[1]CGR!$P$4,"INCUMPLIDA","PROCESO"), "VERIFICAR FECHA")),"SIN VALOR AVANCE")</f>
        <v>CUMPLIDA</v>
      </c>
    </row>
    <row r="71" spans="1:17" ht="135.75">
      <c r="A71" s="479" t="s">
        <v>17</v>
      </c>
      <c r="B71" s="480" t="s">
        <v>13</v>
      </c>
      <c r="C71" s="902"/>
      <c r="D71" s="902"/>
      <c r="E71" s="903"/>
      <c r="F71" s="903"/>
      <c r="G71" s="481" t="s">
        <v>94</v>
      </c>
      <c r="H71" s="482" t="s">
        <v>95</v>
      </c>
      <c r="I71" s="482" t="s">
        <v>96</v>
      </c>
      <c r="J71" s="489">
        <v>1</v>
      </c>
      <c r="K71" s="490">
        <v>45231</v>
      </c>
      <c r="L71" s="490">
        <v>45504</v>
      </c>
      <c r="M71" s="459">
        <f t="shared" si="2"/>
        <v>39</v>
      </c>
      <c r="N71" s="492">
        <v>1</v>
      </c>
      <c r="O71" s="491" t="s">
        <v>93</v>
      </c>
      <c r="P71" s="486">
        <f t="shared" si="1"/>
        <v>1</v>
      </c>
      <c r="Q71" s="457" t="str">
        <f>IF(ISNUMBER(P71),IF(P71=100%,"CUMPLIDA",IF(AND(ISNUMBER(L71),ISNUMBER([1]CGR!$P$4)), IF(L71&lt;[1]CGR!$P$4,"INCUMPLIDA","PROCESO"), "VERIFICAR FECHA")),"SIN VALOR AVANCE")</f>
        <v>CUMPLIDA</v>
      </c>
    </row>
    <row r="72" spans="1:17" ht="90.75">
      <c r="A72" s="479" t="s">
        <v>17</v>
      </c>
      <c r="B72" s="480" t="s">
        <v>13</v>
      </c>
      <c r="C72" s="902"/>
      <c r="D72" s="902"/>
      <c r="E72" s="903"/>
      <c r="F72" s="903"/>
      <c r="G72" s="481" t="s">
        <v>97</v>
      </c>
      <c r="H72" s="482" t="s">
        <v>98</v>
      </c>
      <c r="I72" s="482" t="s">
        <v>99</v>
      </c>
      <c r="J72" s="489">
        <v>1</v>
      </c>
      <c r="K72" s="490">
        <v>45444</v>
      </c>
      <c r="L72" s="490">
        <v>45747</v>
      </c>
      <c r="M72" s="459">
        <f t="shared" si="2"/>
        <v>43.285714285714285</v>
      </c>
      <c r="N72" s="492">
        <v>1</v>
      </c>
      <c r="O72" s="491" t="s">
        <v>100</v>
      </c>
      <c r="P72" s="486">
        <f t="shared" si="1"/>
        <v>1</v>
      </c>
      <c r="Q72" s="457" t="str">
        <f>IF(ISNUMBER(P72),IF(P72=100%,"CUMPLIDA",IF(AND(ISNUMBER(L72),ISNUMBER([1]CGR!$P$4)), IF(L72&lt;[1]CGR!$P$4,"INCUMPLIDA","PROCESO"), "VERIFICAR FECHA")),"SIN VALOR AVANCE")</f>
        <v>CUMPLIDA</v>
      </c>
    </row>
    <row r="73" spans="1:17" ht="75.75">
      <c r="A73" s="479" t="s">
        <v>17</v>
      </c>
      <c r="B73" s="480" t="s">
        <v>13</v>
      </c>
      <c r="C73" s="902"/>
      <c r="D73" s="902"/>
      <c r="E73" s="903"/>
      <c r="F73" s="903"/>
      <c r="G73" s="481" t="s">
        <v>101</v>
      </c>
      <c r="H73" s="482" t="s">
        <v>101</v>
      </c>
      <c r="I73" s="482" t="s">
        <v>102</v>
      </c>
      <c r="J73" s="489">
        <v>1</v>
      </c>
      <c r="K73" s="490">
        <v>45444</v>
      </c>
      <c r="L73" s="490">
        <v>45747</v>
      </c>
      <c r="M73" s="459">
        <f t="shared" si="2"/>
        <v>43.285714285714285</v>
      </c>
      <c r="N73" s="492">
        <v>1</v>
      </c>
      <c r="O73" s="491" t="s">
        <v>103</v>
      </c>
      <c r="P73" s="486">
        <f t="shared" si="1"/>
        <v>1</v>
      </c>
      <c r="Q73" s="457" t="str">
        <f>IF(ISNUMBER(P73),IF(P73=100%,"CUMPLIDA",IF(AND(ISNUMBER(L73),ISNUMBER([1]CGR!$P$4)), IF(L73&lt;[1]CGR!$P$4,"INCUMPLIDA","PROCESO"), "VERIFICAR FECHA")),"SIN VALOR AVANCE")</f>
        <v>CUMPLIDA</v>
      </c>
    </row>
    <row r="74" spans="1:17" ht="90.75">
      <c r="A74" s="479" t="s">
        <v>17</v>
      </c>
      <c r="B74" s="480" t="s">
        <v>13</v>
      </c>
      <c r="C74" s="902"/>
      <c r="D74" s="902"/>
      <c r="E74" s="903"/>
      <c r="F74" s="903"/>
      <c r="G74" s="481" t="s">
        <v>104</v>
      </c>
      <c r="H74" s="482" t="s">
        <v>104</v>
      </c>
      <c r="I74" s="482" t="s">
        <v>105</v>
      </c>
      <c r="J74" s="489">
        <v>1</v>
      </c>
      <c r="K74" s="490">
        <v>45444</v>
      </c>
      <c r="L74" s="490">
        <v>45747</v>
      </c>
      <c r="M74" s="459">
        <f t="shared" si="2"/>
        <v>43.285714285714285</v>
      </c>
      <c r="N74" s="492">
        <v>1</v>
      </c>
      <c r="O74" s="491" t="s">
        <v>100</v>
      </c>
      <c r="P74" s="486">
        <f t="shared" ref="P74:P137" si="3">N74/J74</f>
        <v>1</v>
      </c>
      <c r="Q74" s="457" t="str">
        <f>IF(ISNUMBER(P74),IF(P74=100%,"CUMPLIDA",IF(AND(ISNUMBER(L74),ISNUMBER([1]CGR!$P$4)), IF(L74&lt;[1]CGR!$P$4,"INCUMPLIDA","PROCESO"), "VERIFICAR FECHA")),"SIN VALOR AVANCE")</f>
        <v>CUMPLIDA</v>
      </c>
    </row>
    <row r="75" spans="1:17" ht="75.75">
      <c r="A75" s="479" t="s">
        <v>17</v>
      </c>
      <c r="B75" s="480" t="s">
        <v>13</v>
      </c>
      <c r="C75" s="902"/>
      <c r="D75" s="902"/>
      <c r="E75" s="903"/>
      <c r="F75" s="903"/>
      <c r="G75" s="481" t="s">
        <v>106</v>
      </c>
      <c r="H75" s="482" t="s">
        <v>106</v>
      </c>
      <c r="I75" s="482" t="s">
        <v>107</v>
      </c>
      <c r="J75" s="489">
        <v>1</v>
      </c>
      <c r="K75" s="490">
        <v>45444</v>
      </c>
      <c r="L75" s="490">
        <v>45747</v>
      </c>
      <c r="M75" s="459">
        <f t="shared" si="2"/>
        <v>43.285714285714285</v>
      </c>
      <c r="N75" s="492">
        <v>1</v>
      </c>
      <c r="O75" s="491" t="s">
        <v>103</v>
      </c>
      <c r="P75" s="486">
        <f t="shared" si="3"/>
        <v>1</v>
      </c>
      <c r="Q75" s="457" t="str">
        <f>IF(ISNUMBER(P75),IF(P75=100%,"CUMPLIDA",IF(AND(ISNUMBER(L75),ISNUMBER([1]CGR!$P$4)), IF(L75&lt;[1]CGR!$P$4,"INCUMPLIDA","PROCESO"), "VERIFICAR FECHA")),"SIN VALOR AVANCE")</f>
        <v>CUMPLIDA</v>
      </c>
    </row>
    <row r="76" spans="1:17" ht="135.75">
      <c r="A76" s="479" t="s">
        <v>17</v>
      </c>
      <c r="B76" s="480" t="s">
        <v>13</v>
      </c>
      <c r="C76" s="902"/>
      <c r="D76" s="902"/>
      <c r="E76" s="903"/>
      <c r="F76" s="903"/>
      <c r="G76" s="481" t="s">
        <v>108</v>
      </c>
      <c r="H76" s="482" t="s">
        <v>108</v>
      </c>
      <c r="I76" s="482" t="s">
        <v>109</v>
      </c>
      <c r="J76" s="489">
        <v>1</v>
      </c>
      <c r="K76" s="490">
        <v>45444</v>
      </c>
      <c r="L76" s="490">
        <v>45747</v>
      </c>
      <c r="M76" s="459">
        <f t="shared" si="2"/>
        <v>43.285714285714285</v>
      </c>
      <c r="N76" s="492">
        <v>1</v>
      </c>
      <c r="O76" s="491" t="s">
        <v>93</v>
      </c>
      <c r="P76" s="486">
        <f t="shared" si="3"/>
        <v>1</v>
      </c>
      <c r="Q76" s="457" t="str">
        <f>IF(ISNUMBER(P76),IF(P76=100%,"CUMPLIDA",IF(AND(ISNUMBER(L76),ISNUMBER([1]CGR!$P$4)), IF(L76&lt;[1]CGR!$P$4,"INCUMPLIDA","PROCESO"), "VERIFICAR FECHA")),"SIN VALOR AVANCE")</f>
        <v>CUMPLIDA</v>
      </c>
    </row>
    <row r="77" spans="1:17" ht="165.75">
      <c r="A77" s="479" t="s">
        <v>17</v>
      </c>
      <c r="B77" s="480" t="s">
        <v>13</v>
      </c>
      <c r="C77" s="902"/>
      <c r="D77" s="902"/>
      <c r="E77" s="903"/>
      <c r="F77" s="903"/>
      <c r="G77" s="481" t="s">
        <v>110</v>
      </c>
      <c r="H77" s="482" t="s">
        <v>111</v>
      </c>
      <c r="I77" s="482" t="s">
        <v>112</v>
      </c>
      <c r="J77" s="489">
        <v>2</v>
      </c>
      <c r="K77" s="490">
        <v>45748</v>
      </c>
      <c r="L77" s="490">
        <v>45930</v>
      </c>
      <c r="M77" s="459">
        <f t="shared" si="2"/>
        <v>26</v>
      </c>
      <c r="N77" s="492">
        <v>1</v>
      </c>
      <c r="O77" s="482" t="s">
        <v>224</v>
      </c>
      <c r="P77" s="486">
        <f t="shared" si="3"/>
        <v>0.5</v>
      </c>
      <c r="Q77" s="457" t="str">
        <f>IF(ISNUMBER(P77),IF(P77=100%,"CUMPLIDA",IF(AND(ISNUMBER(L77),ISNUMBER([1]CGR!$P$4)), IF(L77&lt;[1]CGR!$P$4,"INCUMPLIDA","PROCESO"), "VERIFICAR FECHA")),"SIN VALOR AVANCE")</f>
        <v>PROCESO</v>
      </c>
    </row>
    <row r="78" spans="1:17" ht="90.75">
      <c r="A78" s="479" t="s">
        <v>17</v>
      </c>
      <c r="B78" s="480" t="s">
        <v>13</v>
      </c>
      <c r="C78" s="902"/>
      <c r="D78" s="902"/>
      <c r="E78" s="903"/>
      <c r="F78" s="903"/>
      <c r="G78" s="481" t="s">
        <v>114</v>
      </c>
      <c r="H78" s="482" t="s">
        <v>115</v>
      </c>
      <c r="I78" s="482" t="s">
        <v>116</v>
      </c>
      <c r="J78" s="489">
        <v>1</v>
      </c>
      <c r="K78" s="490">
        <v>45748</v>
      </c>
      <c r="L78" s="490">
        <v>45930</v>
      </c>
      <c r="M78" s="459">
        <f t="shared" si="2"/>
        <v>26</v>
      </c>
      <c r="N78" s="492">
        <v>0</v>
      </c>
      <c r="O78" s="491" t="s">
        <v>100</v>
      </c>
      <c r="P78" s="486">
        <f t="shared" si="3"/>
        <v>0</v>
      </c>
      <c r="Q78" s="457" t="str">
        <f>IF(ISNUMBER(P78),IF(P78=100%,"CUMPLIDA",IF(AND(ISNUMBER(L78),ISNUMBER([1]CGR!$P$4)), IF(L78&lt;[1]CGR!$P$4,"INCUMPLIDA","PROCESO"), "VERIFICAR FECHA")),"SIN VALOR AVANCE")</f>
        <v>PROCESO</v>
      </c>
    </row>
    <row r="79" spans="1:17" ht="225.75">
      <c r="A79" s="479" t="s">
        <v>17</v>
      </c>
      <c r="B79" s="480" t="s">
        <v>13</v>
      </c>
      <c r="C79" s="902"/>
      <c r="D79" s="902"/>
      <c r="E79" s="903"/>
      <c r="F79" s="903"/>
      <c r="G79" s="481" t="s">
        <v>117</v>
      </c>
      <c r="H79" s="482" t="s">
        <v>118</v>
      </c>
      <c r="I79" s="482" t="s">
        <v>119</v>
      </c>
      <c r="J79" s="489">
        <v>2</v>
      </c>
      <c r="K79" s="490">
        <v>45748</v>
      </c>
      <c r="L79" s="490">
        <v>45930</v>
      </c>
      <c r="M79" s="459">
        <f t="shared" si="2"/>
        <v>26</v>
      </c>
      <c r="N79" s="492">
        <v>0</v>
      </c>
      <c r="O79" s="482" t="s">
        <v>225</v>
      </c>
      <c r="P79" s="486">
        <f t="shared" si="3"/>
        <v>0</v>
      </c>
      <c r="Q79" s="457" t="str">
        <f>IF(ISNUMBER(P79),IF(P79=100%,"CUMPLIDA",IF(AND(ISNUMBER(L79),ISNUMBER([1]CGR!$P$4)), IF(L79&lt;[1]CGR!$P$4,"INCUMPLIDA","PROCESO"), "VERIFICAR FECHA")),"SIN VALOR AVANCE")</f>
        <v>PROCESO</v>
      </c>
    </row>
    <row r="80" spans="1:17" ht="105.75">
      <c r="A80" s="479" t="s">
        <v>17</v>
      </c>
      <c r="B80" s="480" t="s">
        <v>13</v>
      </c>
      <c r="C80" s="902"/>
      <c r="D80" s="902"/>
      <c r="E80" s="903"/>
      <c r="F80" s="903"/>
      <c r="G80" s="481" t="s">
        <v>226</v>
      </c>
      <c r="H80" s="482" t="s">
        <v>227</v>
      </c>
      <c r="I80" s="482" t="s">
        <v>228</v>
      </c>
      <c r="J80" s="483">
        <v>5</v>
      </c>
      <c r="K80" s="484">
        <v>42581</v>
      </c>
      <c r="L80" s="484">
        <v>42735</v>
      </c>
      <c r="M80" s="459">
        <f t="shared" si="2"/>
        <v>22</v>
      </c>
      <c r="N80" s="492">
        <v>5</v>
      </c>
      <c r="O80" s="482" t="s">
        <v>229</v>
      </c>
      <c r="P80" s="486">
        <f t="shared" si="3"/>
        <v>1</v>
      </c>
      <c r="Q80" s="457" t="str">
        <f>IF(ISNUMBER(P80),IF(P80=100%,"CUMPLIDA",IF(AND(ISNUMBER(L80),ISNUMBER([1]CGR!$P$4)), IF(L80&lt;[1]CGR!$P$4,"INCUMPLIDA","PROCESO"), "VERIFICAR FECHA")),"SIN VALOR AVANCE")</f>
        <v>CUMPLIDA</v>
      </c>
    </row>
    <row r="81" spans="1:17" ht="135.75">
      <c r="A81" s="479" t="s">
        <v>17</v>
      </c>
      <c r="B81" s="480" t="s">
        <v>13</v>
      </c>
      <c r="C81" s="902" t="s">
        <v>230</v>
      </c>
      <c r="D81" s="902" t="s">
        <v>231</v>
      </c>
      <c r="E81" s="903" t="s">
        <v>232</v>
      </c>
      <c r="F81" s="903" t="s">
        <v>233</v>
      </c>
      <c r="G81" s="481" t="s">
        <v>234</v>
      </c>
      <c r="H81" s="482" t="s">
        <v>91</v>
      </c>
      <c r="I81" s="482" t="s">
        <v>92</v>
      </c>
      <c r="J81" s="489">
        <v>1</v>
      </c>
      <c r="K81" s="490">
        <v>45231</v>
      </c>
      <c r="L81" s="490">
        <v>45504</v>
      </c>
      <c r="M81" s="459">
        <f t="shared" si="2"/>
        <v>39</v>
      </c>
      <c r="N81" s="492">
        <v>1</v>
      </c>
      <c r="O81" s="491" t="s">
        <v>93</v>
      </c>
      <c r="P81" s="486">
        <f t="shared" si="3"/>
        <v>1</v>
      </c>
      <c r="Q81" s="457" t="str">
        <f>IF(ISNUMBER(P81),IF(P81=100%,"CUMPLIDA",IF(AND(ISNUMBER(L81),ISNUMBER([1]CGR!$P$4)), IF(L81&lt;[1]CGR!$P$4,"INCUMPLIDA","PROCESO"), "VERIFICAR FECHA")),"SIN VALOR AVANCE")</f>
        <v>CUMPLIDA</v>
      </c>
    </row>
    <row r="82" spans="1:17" ht="210.75">
      <c r="A82" s="479" t="s">
        <v>17</v>
      </c>
      <c r="B82" s="480" t="s">
        <v>13</v>
      </c>
      <c r="C82" s="902"/>
      <c r="D82" s="902"/>
      <c r="E82" s="903"/>
      <c r="F82" s="903"/>
      <c r="G82" s="481" t="s">
        <v>235</v>
      </c>
      <c r="H82" s="482" t="s">
        <v>95</v>
      </c>
      <c r="I82" s="482" t="s">
        <v>96</v>
      </c>
      <c r="J82" s="489">
        <v>1</v>
      </c>
      <c r="K82" s="490">
        <v>45231</v>
      </c>
      <c r="L82" s="490">
        <v>45504</v>
      </c>
      <c r="M82" s="459">
        <f t="shared" si="2"/>
        <v>39</v>
      </c>
      <c r="N82" s="492">
        <v>1</v>
      </c>
      <c r="O82" s="482" t="s">
        <v>236</v>
      </c>
      <c r="P82" s="486">
        <f t="shared" si="3"/>
        <v>1</v>
      </c>
      <c r="Q82" s="457" t="str">
        <f>IF(ISNUMBER(P82),IF(P82=100%,"CUMPLIDA",IF(AND(ISNUMBER(L82),ISNUMBER([1]CGR!$P$4)), IF(L82&lt;[1]CGR!$P$4,"INCUMPLIDA","PROCESO"), "VERIFICAR FECHA")),"SIN VALOR AVANCE")</f>
        <v>CUMPLIDA</v>
      </c>
    </row>
    <row r="83" spans="1:17" ht="150.75">
      <c r="A83" s="479" t="s">
        <v>17</v>
      </c>
      <c r="B83" s="480" t="s">
        <v>13</v>
      </c>
      <c r="C83" s="902"/>
      <c r="D83" s="902"/>
      <c r="E83" s="903"/>
      <c r="F83" s="903"/>
      <c r="G83" s="481" t="s">
        <v>97</v>
      </c>
      <c r="H83" s="482" t="s">
        <v>98</v>
      </c>
      <c r="I83" s="482" t="s">
        <v>99</v>
      </c>
      <c r="J83" s="489">
        <v>1</v>
      </c>
      <c r="K83" s="490">
        <v>45323</v>
      </c>
      <c r="L83" s="490">
        <v>45747</v>
      </c>
      <c r="M83" s="459">
        <f t="shared" ref="M83:M146" si="4">(L83-K83)/7</f>
        <v>60.571428571428569</v>
      </c>
      <c r="N83" s="492">
        <v>1</v>
      </c>
      <c r="O83" s="482" t="s">
        <v>237</v>
      </c>
      <c r="P83" s="486">
        <f t="shared" si="3"/>
        <v>1</v>
      </c>
      <c r="Q83" s="457" t="str">
        <f>IF(ISNUMBER(P83),IF(P83=100%,"CUMPLIDA",IF(AND(ISNUMBER(L83),ISNUMBER([1]CGR!$P$4)), IF(L83&lt;[1]CGR!$P$4,"INCUMPLIDA","PROCESO"), "VERIFICAR FECHA")),"SIN VALOR AVANCE")</f>
        <v>CUMPLIDA</v>
      </c>
    </row>
    <row r="84" spans="1:17" ht="75.75">
      <c r="A84" s="479" t="s">
        <v>17</v>
      </c>
      <c r="B84" s="480" t="s">
        <v>13</v>
      </c>
      <c r="C84" s="902"/>
      <c r="D84" s="902"/>
      <c r="E84" s="903"/>
      <c r="F84" s="903"/>
      <c r="G84" s="481" t="s">
        <v>101</v>
      </c>
      <c r="H84" s="482" t="s">
        <v>101</v>
      </c>
      <c r="I84" s="482" t="s">
        <v>102</v>
      </c>
      <c r="J84" s="489">
        <v>1</v>
      </c>
      <c r="K84" s="490">
        <v>45323</v>
      </c>
      <c r="L84" s="490">
        <v>45747</v>
      </c>
      <c r="M84" s="459">
        <f t="shared" si="4"/>
        <v>60.571428571428569</v>
      </c>
      <c r="N84" s="492">
        <v>1</v>
      </c>
      <c r="O84" s="491" t="s">
        <v>103</v>
      </c>
      <c r="P84" s="486">
        <f t="shared" si="3"/>
        <v>1</v>
      </c>
      <c r="Q84" s="457" t="str">
        <f>IF(ISNUMBER(P84),IF(P84=100%,"CUMPLIDA",IF(AND(ISNUMBER(L84),ISNUMBER([1]CGR!$P$4)), IF(L84&lt;[1]CGR!$P$4,"INCUMPLIDA","PROCESO"), "VERIFICAR FECHA")),"SIN VALOR AVANCE")</f>
        <v>CUMPLIDA</v>
      </c>
    </row>
    <row r="85" spans="1:17" ht="75.75">
      <c r="A85" s="479" t="s">
        <v>17</v>
      </c>
      <c r="B85" s="480" t="s">
        <v>13</v>
      </c>
      <c r="C85" s="902"/>
      <c r="D85" s="902"/>
      <c r="E85" s="903"/>
      <c r="F85" s="903"/>
      <c r="G85" s="481" t="s">
        <v>238</v>
      </c>
      <c r="H85" s="482" t="s">
        <v>239</v>
      </c>
      <c r="I85" s="482" t="s">
        <v>240</v>
      </c>
      <c r="J85" s="489">
        <v>1</v>
      </c>
      <c r="K85" s="490">
        <v>45231</v>
      </c>
      <c r="L85" s="490">
        <v>45747</v>
      </c>
      <c r="M85" s="459">
        <f t="shared" si="4"/>
        <v>73.714285714285708</v>
      </c>
      <c r="N85" s="492">
        <v>1</v>
      </c>
      <c r="O85" s="491" t="s">
        <v>103</v>
      </c>
      <c r="P85" s="486">
        <f t="shared" si="3"/>
        <v>1</v>
      </c>
      <c r="Q85" s="457" t="str">
        <f>IF(ISNUMBER(P85),IF(P85=100%,"CUMPLIDA",IF(AND(ISNUMBER(L85),ISNUMBER([1]CGR!$P$4)), IF(L85&lt;[1]CGR!$P$4,"INCUMPLIDA","PROCESO"), "VERIFICAR FECHA")),"SIN VALOR AVANCE")</f>
        <v>CUMPLIDA</v>
      </c>
    </row>
    <row r="86" spans="1:17" ht="150.75">
      <c r="A86" s="479" t="s">
        <v>17</v>
      </c>
      <c r="B86" s="480" t="s">
        <v>13</v>
      </c>
      <c r="C86" s="902"/>
      <c r="D86" s="902"/>
      <c r="E86" s="903"/>
      <c r="F86" s="903"/>
      <c r="G86" s="481" t="s">
        <v>104</v>
      </c>
      <c r="H86" s="482" t="s">
        <v>104</v>
      </c>
      <c r="I86" s="482" t="s">
        <v>105</v>
      </c>
      <c r="J86" s="489">
        <v>1</v>
      </c>
      <c r="K86" s="490">
        <v>45323</v>
      </c>
      <c r="L86" s="490">
        <v>45747</v>
      </c>
      <c r="M86" s="459">
        <f t="shared" si="4"/>
        <v>60.571428571428569</v>
      </c>
      <c r="N86" s="492">
        <v>1</v>
      </c>
      <c r="O86" s="482" t="s">
        <v>237</v>
      </c>
      <c r="P86" s="486">
        <f t="shared" si="3"/>
        <v>1</v>
      </c>
      <c r="Q86" s="457" t="str">
        <f>IF(ISNUMBER(P86),IF(P86=100%,"CUMPLIDA",IF(AND(ISNUMBER(L86),ISNUMBER([1]CGR!$P$4)), IF(L86&lt;[1]CGR!$P$4,"INCUMPLIDA","PROCESO"), "VERIFICAR FECHA")),"SIN VALOR AVANCE")</f>
        <v>CUMPLIDA</v>
      </c>
    </row>
    <row r="87" spans="1:17" ht="75.75">
      <c r="A87" s="479" t="s">
        <v>17</v>
      </c>
      <c r="B87" s="480" t="s">
        <v>13</v>
      </c>
      <c r="C87" s="902"/>
      <c r="D87" s="902"/>
      <c r="E87" s="903"/>
      <c r="F87" s="903"/>
      <c r="G87" s="481" t="s">
        <v>106</v>
      </c>
      <c r="H87" s="482" t="s">
        <v>106</v>
      </c>
      <c r="I87" s="482" t="s">
        <v>107</v>
      </c>
      <c r="J87" s="489">
        <v>1</v>
      </c>
      <c r="K87" s="490">
        <v>45231</v>
      </c>
      <c r="L87" s="490">
        <v>45747</v>
      </c>
      <c r="M87" s="459">
        <f t="shared" si="4"/>
        <v>73.714285714285708</v>
      </c>
      <c r="N87" s="492">
        <v>1</v>
      </c>
      <c r="O87" s="491" t="s">
        <v>103</v>
      </c>
      <c r="P87" s="486">
        <f t="shared" si="3"/>
        <v>1</v>
      </c>
      <c r="Q87" s="457" t="str">
        <f>IF(ISNUMBER(P87),IF(P87=100%,"CUMPLIDA",IF(AND(ISNUMBER(L87),ISNUMBER([1]CGR!$P$4)), IF(L87&lt;[1]CGR!$P$4,"INCUMPLIDA","PROCESO"), "VERIFICAR FECHA")),"SIN VALOR AVANCE")</f>
        <v>CUMPLIDA</v>
      </c>
    </row>
    <row r="88" spans="1:17" ht="255.75">
      <c r="A88" s="479" t="s">
        <v>17</v>
      </c>
      <c r="B88" s="480" t="s">
        <v>13</v>
      </c>
      <c r="C88" s="902"/>
      <c r="D88" s="902"/>
      <c r="E88" s="903"/>
      <c r="F88" s="903"/>
      <c r="G88" s="481" t="s">
        <v>108</v>
      </c>
      <c r="H88" s="482" t="s">
        <v>108</v>
      </c>
      <c r="I88" s="482" t="s">
        <v>109</v>
      </c>
      <c r="J88" s="489">
        <v>1</v>
      </c>
      <c r="K88" s="490">
        <v>45231</v>
      </c>
      <c r="L88" s="490">
        <v>45747</v>
      </c>
      <c r="M88" s="459">
        <f t="shared" si="4"/>
        <v>73.714285714285708</v>
      </c>
      <c r="N88" s="492">
        <v>1</v>
      </c>
      <c r="O88" s="482" t="s">
        <v>241</v>
      </c>
      <c r="P88" s="486">
        <f t="shared" si="3"/>
        <v>1</v>
      </c>
      <c r="Q88" s="457" t="str">
        <f>IF(ISNUMBER(P88),IF(P88=100%,"CUMPLIDA",IF(AND(ISNUMBER(L88),ISNUMBER([1]CGR!$P$4)), IF(L88&lt;[1]CGR!$P$4,"INCUMPLIDA","PROCESO"), "VERIFICAR FECHA")),"SIN VALOR AVANCE")</f>
        <v>CUMPLIDA</v>
      </c>
    </row>
    <row r="89" spans="1:17" ht="135.75">
      <c r="A89" s="479" t="s">
        <v>17</v>
      </c>
      <c r="B89" s="480" t="s">
        <v>13</v>
      </c>
      <c r="C89" s="902"/>
      <c r="D89" s="902"/>
      <c r="E89" s="903"/>
      <c r="F89" s="903"/>
      <c r="G89" s="481" t="s">
        <v>110</v>
      </c>
      <c r="H89" s="482" t="s">
        <v>111</v>
      </c>
      <c r="I89" s="482" t="s">
        <v>112</v>
      </c>
      <c r="J89" s="489">
        <v>11</v>
      </c>
      <c r="K89" s="490">
        <v>46113</v>
      </c>
      <c r="L89" s="490">
        <v>47118</v>
      </c>
      <c r="M89" s="459">
        <f t="shared" si="4"/>
        <v>143.57142857142858</v>
      </c>
      <c r="N89" s="492">
        <v>0</v>
      </c>
      <c r="O89" s="482" t="s">
        <v>242</v>
      </c>
      <c r="P89" s="486">
        <f t="shared" si="3"/>
        <v>0</v>
      </c>
      <c r="Q89" s="457" t="str">
        <f>IF(ISNUMBER(P89),IF(P89=100%,"CUMPLIDA",IF(AND(ISNUMBER(L89),ISNUMBER([1]CGR!$P$4)), IF(L89&lt;[1]CGR!$P$4,"INCUMPLIDA","PROCESO"), "VERIFICAR FECHA")),"SIN VALOR AVANCE")</f>
        <v>PROCESO</v>
      </c>
    </row>
    <row r="90" spans="1:17" ht="150.75">
      <c r="A90" s="479" t="s">
        <v>17</v>
      </c>
      <c r="B90" s="480" t="s">
        <v>13</v>
      </c>
      <c r="C90" s="902"/>
      <c r="D90" s="902"/>
      <c r="E90" s="903"/>
      <c r="F90" s="903"/>
      <c r="G90" s="481" t="s">
        <v>114</v>
      </c>
      <c r="H90" s="482" t="s">
        <v>115</v>
      </c>
      <c r="I90" s="482" t="s">
        <v>116</v>
      </c>
      <c r="J90" s="489">
        <v>1</v>
      </c>
      <c r="K90" s="490">
        <v>46113</v>
      </c>
      <c r="L90" s="490">
        <v>47118</v>
      </c>
      <c r="M90" s="459">
        <f t="shared" si="4"/>
        <v>143.57142857142858</v>
      </c>
      <c r="N90" s="492">
        <v>0</v>
      </c>
      <c r="O90" s="482" t="s">
        <v>237</v>
      </c>
      <c r="P90" s="486">
        <f t="shared" si="3"/>
        <v>0</v>
      </c>
      <c r="Q90" s="457" t="str">
        <f>IF(ISNUMBER(P90),IF(P90=100%,"CUMPLIDA",IF(AND(ISNUMBER(L90),ISNUMBER([1]CGR!$P$4)), IF(L90&lt;[1]CGR!$P$4,"INCUMPLIDA","PROCESO"), "VERIFICAR FECHA")),"SIN VALOR AVANCE")</f>
        <v>PROCESO</v>
      </c>
    </row>
    <row r="91" spans="1:17" ht="285.75">
      <c r="A91" s="479" t="s">
        <v>17</v>
      </c>
      <c r="B91" s="480" t="s">
        <v>13</v>
      </c>
      <c r="C91" s="902"/>
      <c r="D91" s="902"/>
      <c r="E91" s="903"/>
      <c r="F91" s="903"/>
      <c r="G91" s="481" t="s">
        <v>117</v>
      </c>
      <c r="H91" s="482" t="s">
        <v>118</v>
      </c>
      <c r="I91" s="482" t="s">
        <v>119</v>
      </c>
      <c r="J91" s="489">
        <v>2</v>
      </c>
      <c r="K91" s="490">
        <v>46113</v>
      </c>
      <c r="L91" s="490">
        <v>47118</v>
      </c>
      <c r="M91" s="459">
        <f t="shared" si="4"/>
        <v>143.57142857142858</v>
      </c>
      <c r="N91" s="492">
        <v>0</v>
      </c>
      <c r="O91" s="482" t="s">
        <v>243</v>
      </c>
      <c r="P91" s="486">
        <f t="shared" si="3"/>
        <v>0</v>
      </c>
      <c r="Q91" s="457" t="str">
        <f>IF(ISNUMBER(P91),IF(P91=100%,"CUMPLIDA",IF(AND(ISNUMBER(L91),ISNUMBER([1]CGR!$P$4)), IF(L91&lt;[1]CGR!$P$4,"INCUMPLIDA","PROCESO"), "VERIFICAR FECHA")),"SIN VALOR AVANCE")</f>
        <v>PROCESO</v>
      </c>
    </row>
    <row r="92" spans="1:17" ht="135.75">
      <c r="A92" s="479" t="s">
        <v>17</v>
      </c>
      <c r="B92" s="480" t="s">
        <v>13</v>
      </c>
      <c r="C92" s="902"/>
      <c r="D92" s="902"/>
      <c r="E92" s="903"/>
      <c r="F92" s="903"/>
      <c r="G92" s="481" t="s">
        <v>244</v>
      </c>
      <c r="H92" s="482" t="s">
        <v>91</v>
      </c>
      <c r="I92" s="482" t="s">
        <v>92</v>
      </c>
      <c r="J92" s="489">
        <v>1</v>
      </c>
      <c r="K92" s="490">
        <v>45231</v>
      </c>
      <c r="L92" s="490">
        <v>45504</v>
      </c>
      <c r="M92" s="459">
        <f t="shared" si="4"/>
        <v>39</v>
      </c>
      <c r="N92" s="492">
        <v>1</v>
      </c>
      <c r="O92" s="491" t="s">
        <v>93</v>
      </c>
      <c r="P92" s="486">
        <f t="shared" si="3"/>
        <v>1</v>
      </c>
      <c r="Q92" s="457" t="str">
        <f>IF(ISNUMBER(P92),IF(P92=100%,"CUMPLIDA",IF(AND(ISNUMBER(L92),ISNUMBER([1]CGR!$P$4)), IF(L92&lt;[1]CGR!$P$4,"INCUMPLIDA","PROCESO"), "VERIFICAR FECHA")),"SIN VALOR AVANCE")</f>
        <v>CUMPLIDA</v>
      </c>
    </row>
    <row r="93" spans="1:17" ht="225.75">
      <c r="A93" s="479" t="s">
        <v>17</v>
      </c>
      <c r="B93" s="480" t="s">
        <v>13</v>
      </c>
      <c r="C93" s="902"/>
      <c r="D93" s="902"/>
      <c r="E93" s="903"/>
      <c r="F93" s="903"/>
      <c r="G93" s="481" t="s">
        <v>245</v>
      </c>
      <c r="H93" s="482" t="s">
        <v>95</v>
      </c>
      <c r="I93" s="482" t="s">
        <v>96</v>
      </c>
      <c r="J93" s="489">
        <v>1</v>
      </c>
      <c r="K93" s="490">
        <v>45231</v>
      </c>
      <c r="L93" s="490">
        <v>45504</v>
      </c>
      <c r="M93" s="459">
        <f t="shared" si="4"/>
        <v>39</v>
      </c>
      <c r="N93" s="492">
        <v>1</v>
      </c>
      <c r="O93" s="482" t="s">
        <v>246</v>
      </c>
      <c r="P93" s="486">
        <f t="shared" si="3"/>
        <v>1</v>
      </c>
      <c r="Q93" s="457" t="str">
        <f>IF(ISNUMBER(P93),IF(P93=100%,"CUMPLIDA",IF(AND(ISNUMBER(L93),ISNUMBER([1]CGR!$P$4)), IF(L93&lt;[1]CGR!$P$4,"INCUMPLIDA","PROCESO"), "VERIFICAR FECHA")),"SIN VALOR AVANCE")</f>
        <v>CUMPLIDA</v>
      </c>
    </row>
    <row r="94" spans="1:17" ht="150.75">
      <c r="A94" s="479" t="s">
        <v>17</v>
      </c>
      <c r="B94" s="480" t="s">
        <v>13</v>
      </c>
      <c r="C94" s="902"/>
      <c r="D94" s="902"/>
      <c r="E94" s="903"/>
      <c r="F94" s="903"/>
      <c r="G94" s="481" t="s">
        <v>97</v>
      </c>
      <c r="H94" s="482" t="s">
        <v>98</v>
      </c>
      <c r="I94" s="482" t="s">
        <v>99</v>
      </c>
      <c r="J94" s="489">
        <v>1</v>
      </c>
      <c r="K94" s="490">
        <v>45323</v>
      </c>
      <c r="L94" s="490">
        <v>45747</v>
      </c>
      <c r="M94" s="459">
        <f t="shared" si="4"/>
        <v>60.571428571428569</v>
      </c>
      <c r="N94" s="492">
        <v>1</v>
      </c>
      <c r="O94" s="482" t="s">
        <v>237</v>
      </c>
      <c r="P94" s="486">
        <f t="shared" si="3"/>
        <v>1</v>
      </c>
      <c r="Q94" s="457" t="str">
        <f>IF(ISNUMBER(P94),IF(P94=100%,"CUMPLIDA",IF(AND(ISNUMBER(L94),ISNUMBER([1]CGR!$P$4)), IF(L94&lt;[1]CGR!$P$4,"INCUMPLIDA","PROCESO"), "VERIFICAR FECHA")),"SIN VALOR AVANCE")</f>
        <v>CUMPLIDA</v>
      </c>
    </row>
    <row r="95" spans="1:17" ht="75.75">
      <c r="A95" s="479" t="s">
        <v>17</v>
      </c>
      <c r="B95" s="480" t="s">
        <v>13</v>
      </c>
      <c r="C95" s="902"/>
      <c r="D95" s="902"/>
      <c r="E95" s="903"/>
      <c r="F95" s="903"/>
      <c r="G95" s="481" t="s">
        <v>101</v>
      </c>
      <c r="H95" s="482" t="s">
        <v>101</v>
      </c>
      <c r="I95" s="482" t="s">
        <v>102</v>
      </c>
      <c r="J95" s="489">
        <v>1</v>
      </c>
      <c r="K95" s="490">
        <v>45323</v>
      </c>
      <c r="L95" s="490">
        <v>45747</v>
      </c>
      <c r="M95" s="459">
        <f t="shared" si="4"/>
        <v>60.571428571428569</v>
      </c>
      <c r="N95" s="492">
        <v>1</v>
      </c>
      <c r="O95" s="491" t="s">
        <v>103</v>
      </c>
      <c r="P95" s="486">
        <f t="shared" si="3"/>
        <v>1</v>
      </c>
      <c r="Q95" s="457" t="str">
        <f>IF(ISNUMBER(P95),IF(P95=100%,"CUMPLIDA",IF(AND(ISNUMBER(L95),ISNUMBER([1]CGR!$P$4)), IF(L95&lt;[1]CGR!$P$4,"INCUMPLIDA","PROCESO"), "VERIFICAR FECHA")),"SIN VALOR AVANCE")</f>
        <v>CUMPLIDA</v>
      </c>
    </row>
    <row r="96" spans="1:17" ht="75.75">
      <c r="A96" s="479" t="s">
        <v>17</v>
      </c>
      <c r="B96" s="480" t="s">
        <v>13</v>
      </c>
      <c r="C96" s="902"/>
      <c r="D96" s="902"/>
      <c r="E96" s="903"/>
      <c r="F96" s="903"/>
      <c r="G96" s="481" t="s">
        <v>238</v>
      </c>
      <c r="H96" s="482" t="s">
        <v>239</v>
      </c>
      <c r="I96" s="482" t="s">
        <v>247</v>
      </c>
      <c r="J96" s="489">
        <v>1</v>
      </c>
      <c r="K96" s="490">
        <v>45231</v>
      </c>
      <c r="L96" s="490">
        <v>45747</v>
      </c>
      <c r="M96" s="459">
        <f t="shared" si="4"/>
        <v>73.714285714285708</v>
      </c>
      <c r="N96" s="492">
        <v>1</v>
      </c>
      <c r="O96" s="491" t="s">
        <v>103</v>
      </c>
      <c r="P96" s="486">
        <f t="shared" si="3"/>
        <v>1</v>
      </c>
      <c r="Q96" s="457" t="str">
        <f>IF(ISNUMBER(P96),IF(P96=100%,"CUMPLIDA",IF(AND(ISNUMBER(L96),ISNUMBER([1]CGR!$P$4)), IF(L96&lt;[1]CGR!$P$4,"INCUMPLIDA","PROCESO"), "VERIFICAR FECHA")),"SIN VALOR AVANCE")</f>
        <v>CUMPLIDA</v>
      </c>
    </row>
    <row r="97" spans="1:17" ht="150.75">
      <c r="A97" s="479" t="s">
        <v>17</v>
      </c>
      <c r="B97" s="480" t="s">
        <v>13</v>
      </c>
      <c r="C97" s="902"/>
      <c r="D97" s="902"/>
      <c r="E97" s="903"/>
      <c r="F97" s="903"/>
      <c r="G97" s="481" t="s">
        <v>104</v>
      </c>
      <c r="H97" s="482" t="s">
        <v>104</v>
      </c>
      <c r="I97" s="482" t="s">
        <v>248</v>
      </c>
      <c r="J97" s="489">
        <v>1</v>
      </c>
      <c r="K97" s="490">
        <v>45323</v>
      </c>
      <c r="L97" s="490">
        <v>45747</v>
      </c>
      <c r="M97" s="459">
        <f t="shared" si="4"/>
        <v>60.571428571428569</v>
      </c>
      <c r="N97" s="492">
        <v>1</v>
      </c>
      <c r="O97" s="482" t="s">
        <v>237</v>
      </c>
      <c r="P97" s="486">
        <f t="shared" si="3"/>
        <v>1</v>
      </c>
      <c r="Q97" s="457" t="str">
        <f>IF(ISNUMBER(P97),IF(P97=100%,"CUMPLIDA",IF(AND(ISNUMBER(L97),ISNUMBER([1]CGR!$P$4)), IF(L97&lt;[1]CGR!$P$4,"INCUMPLIDA","PROCESO"), "VERIFICAR FECHA")),"SIN VALOR AVANCE")</f>
        <v>CUMPLIDA</v>
      </c>
    </row>
    <row r="98" spans="1:17" ht="75.75">
      <c r="A98" s="479" t="s">
        <v>17</v>
      </c>
      <c r="B98" s="480" t="s">
        <v>13</v>
      </c>
      <c r="C98" s="902"/>
      <c r="D98" s="902"/>
      <c r="E98" s="903"/>
      <c r="F98" s="903"/>
      <c r="G98" s="481" t="s">
        <v>106</v>
      </c>
      <c r="H98" s="482" t="s">
        <v>106</v>
      </c>
      <c r="I98" s="482" t="s">
        <v>107</v>
      </c>
      <c r="J98" s="489">
        <v>1</v>
      </c>
      <c r="K98" s="490">
        <v>45231</v>
      </c>
      <c r="L98" s="490">
        <v>45747</v>
      </c>
      <c r="M98" s="459">
        <f t="shared" si="4"/>
        <v>73.714285714285708</v>
      </c>
      <c r="N98" s="492">
        <v>1</v>
      </c>
      <c r="O98" s="491" t="s">
        <v>103</v>
      </c>
      <c r="P98" s="486">
        <f t="shared" si="3"/>
        <v>1</v>
      </c>
      <c r="Q98" s="457" t="str">
        <f>IF(ISNUMBER(P98),IF(P98=100%,"CUMPLIDA",IF(AND(ISNUMBER(L98),ISNUMBER([1]CGR!$P$4)), IF(L98&lt;[1]CGR!$P$4,"INCUMPLIDA","PROCESO"), "VERIFICAR FECHA")),"SIN VALOR AVANCE")</f>
        <v>CUMPLIDA</v>
      </c>
    </row>
    <row r="99" spans="1:17" ht="255.75">
      <c r="A99" s="479" t="s">
        <v>17</v>
      </c>
      <c r="B99" s="480" t="s">
        <v>13</v>
      </c>
      <c r="C99" s="902"/>
      <c r="D99" s="902"/>
      <c r="E99" s="903"/>
      <c r="F99" s="903"/>
      <c r="G99" s="481" t="s">
        <v>108</v>
      </c>
      <c r="H99" s="482" t="s">
        <v>108</v>
      </c>
      <c r="I99" s="482" t="s">
        <v>109</v>
      </c>
      <c r="J99" s="489">
        <v>1</v>
      </c>
      <c r="K99" s="490">
        <v>45231</v>
      </c>
      <c r="L99" s="490">
        <v>45747</v>
      </c>
      <c r="M99" s="459">
        <f t="shared" si="4"/>
        <v>73.714285714285708</v>
      </c>
      <c r="N99" s="492">
        <v>1</v>
      </c>
      <c r="O99" s="482" t="s">
        <v>249</v>
      </c>
      <c r="P99" s="486">
        <f t="shared" si="3"/>
        <v>1</v>
      </c>
      <c r="Q99" s="457" t="str">
        <f>IF(ISNUMBER(P99),IF(P99=100%,"CUMPLIDA",IF(AND(ISNUMBER(L99),ISNUMBER([1]CGR!$P$4)), IF(L99&lt;[1]CGR!$P$4,"INCUMPLIDA","PROCESO"), "VERIFICAR FECHA")),"SIN VALOR AVANCE")</f>
        <v>CUMPLIDA</v>
      </c>
    </row>
    <row r="100" spans="1:17" ht="165.75">
      <c r="A100" s="479" t="s">
        <v>17</v>
      </c>
      <c r="B100" s="480" t="s">
        <v>13</v>
      </c>
      <c r="C100" s="902"/>
      <c r="D100" s="902"/>
      <c r="E100" s="903"/>
      <c r="F100" s="903"/>
      <c r="G100" s="481" t="s">
        <v>110</v>
      </c>
      <c r="H100" s="482" t="s">
        <v>111</v>
      </c>
      <c r="I100" s="482" t="s">
        <v>112</v>
      </c>
      <c r="J100" s="489">
        <v>3</v>
      </c>
      <c r="K100" s="490">
        <v>46113</v>
      </c>
      <c r="L100" s="490">
        <v>47118</v>
      </c>
      <c r="M100" s="459">
        <f t="shared" si="4"/>
        <v>143.57142857142858</v>
      </c>
      <c r="N100" s="492">
        <v>0</v>
      </c>
      <c r="O100" s="482" t="s">
        <v>250</v>
      </c>
      <c r="P100" s="486">
        <f t="shared" si="3"/>
        <v>0</v>
      </c>
      <c r="Q100" s="457" t="str">
        <f>IF(ISNUMBER(P100),IF(P100=100%,"CUMPLIDA",IF(AND(ISNUMBER(L100),ISNUMBER([1]CGR!$P$4)), IF(L100&lt;[1]CGR!$P$4,"INCUMPLIDA","PROCESO"), "VERIFICAR FECHA")),"SIN VALOR AVANCE")</f>
        <v>PROCESO</v>
      </c>
    </row>
    <row r="101" spans="1:17" ht="165.75">
      <c r="A101" s="479" t="s">
        <v>17</v>
      </c>
      <c r="B101" s="480" t="s">
        <v>13</v>
      </c>
      <c r="C101" s="902"/>
      <c r="D101" s="902"/>
      <c r="E101" s="903"/>
      <c r="F101" s="903"/>
      <c r="G101" s="481" t="s">
        <v>114</v>
      </c>
      <c r="H101" s="482" t="s">
        <v>115</v>
      </c>
      <c r="I101" s="482" t="s">
        <v>116</v>
      </c>
      <c r="J101" s="489">
        <v>1</v>
      </c>
      <c r="K101" s="490">
        <v>46113</v>
      </c>
      <c r="L101" s="490">
        <v>47118</v>
      </c>
      <c r="M101" s="459">
        <f t="shared" si="4"/>
        <v>143.57142857142858</v>
      </c>
      <c r="N101" s="492">
        <v>0</v>
      </c>
      <c r="O101" s="482" t="s">
        <v>251</v>
      </c>
      <c r="P101" s="486">
        <f t="shared" si="3"/>
        <v>0</v>
      </c>
      <c r="Q101" s="457" t="str">
        <f>IF(ISNUMBER(P101),IF(P101=100%,"CUMPLIDA",IF(AND(ISNUMBER(L101),ISNUMBER([1]CGR!$P$4)), IF(L101&lt;[1]CGR!$P$4,"INCUMPLIDA","PROCESO"), "VERIFICAR FECHA")),"SIN VALOR AVANCE")</f>
        <v>PROCESO</v>
      </c>
    </row>
    <row r="102" spans="1:17" ht="315.75">
      <c r="A102" s="479" t="s">
        <v>17</v>
      </c>
      <c r="B102" s="480" t="s">
        <v>13</v>
      </c>
      <c r="C102" s="902"/>
      <c r="D102" s="902"/>
      <c r="E102" s="903"/>
      <c r="F102" s="903"/>
      <c r="G102" s="481" t="s">
        <v>117</v>
      </c>
      <c r="H102" s="482" t="s">
        <v>118</v>
      </c>
      <c r="I102" s="482" t="s">
        <v>119</v>
      </c>
      <c r="J102" s="489">
        <v>2</v>
      </c>
      <c r="K102" s="490">
        <v>46113</v>
      </c>
      <c r="L102" s="490">
        <v>47118</v>
      </c>
      <c r="M102" s="459">
        <f t="shared" si="4"/>
        <v>143.57142857142858</v>
      </c>
      <c r="N102" s="492">
        <v>0</v>
      </c>
      <c r="O102" s="482" t="s">
        <v>252</v>
      </c>
      <c r="P102" s="486">
        <f t="shared" si="3"/>
        <v>0</v>
      </c>
      <c r="Q102" s="457" t="str">
        <f>IF(ISNUMBER(P102),IF(P102=100%,"CUMPLIDA",IF(AND(ISNUMBER(L102),ISNUMBER([1]CGR!$P$4)), IF(L102&lt;[1]CGR!$P$4,"INCUMPLIDA","PROCESO"), "VERIFICAR FECHA")),"SIN VALOR AVANCE")</f>
        <v>PROCESO</v>
      </c>
    </row>
    <row r="103" spans="1:17" ht="120.75">
      <c r="A103" s="479" t="s">
        <v>17</v>
      </c>
      <c r="B103" s="480" t="s">
        <v>13</v>
      </c>
      <c r="C103" s="902"/>
      <c r="D103" s="902"/>
      <c r="E103" s="903"/>
      <c r="F103" s="903"/>
      <c r="G103" s="481" t="s">
        <v>253</v>
      </c>
      <c r="H103" s="482" t="s">
        <v>254</v>
      </c>
      <c r="I103" s="482" t="s">
        <v>255</v>
      </c>
      <c r="J103" s="483">
        <v>1</v>
      </c>
      <c r="K103" s="484">
        <v>42583</v>
      </c>
      <c r="L103" s="484">
        <v>42825</v>
      </c>
      <c r="M103" s="459">
        <f t="shared" si="4"/>
        <v>34.571428571428569</v>
      </c>
      <c r="N103" s="492">
        <v>1</v>
      </c>
      <c r="O103" s="482" t="s">
        <v>256</v>
      </c>
      <c r="P103" s="486">
        <f t="shared" si="3"/>
        <v>1</v>
      </c>
      <c r="Q103" s="457" t="str">
        <f>IF(ISNUMBER(P103),IF(P103=100%,"CUMPLIDA",IF(AND(ISNUMBER(L103),ISNUMBER([1]CGR!$P$4)), IF(L103&lt;[1]CGR!$P$4,"INCUMPLIDA","PROCESO"), "VERIFICAR FECHA")),"SIN VALOR AVANCE")</f>
        <v>CUMPLIDA</v>
      </c>
    </row>
    <row r="104" spans="1:17" ht="105.75">
      <c r="A104" s="479" t="s">
        <v>17</v>
      </c>
      <c r="B104" s="480" t="s">
        <v>13</v>
      </c>
      <c r="C104" s="902"/>
      <c r="D104" s="902"/>
      <c r="E104" s="903"/>
      <c r="F104" s="903"/>
      <c r="G104" s="481" t="s">
        <v>257</v>
      </c>
      <c r="H104" s="482" t="s">
        <v>258</v>
      </c>
      <c r="I104" s="482" t="s">
        <v>259</v>
      </c>
      <c r="J104" s="483">
        <v>5</v>
      </c>
      <c r="K104" s="484">
        <v>42581</v>
      </c>
      <c r="L104" s="484">
        <v>42735</v>
      </c>
      <c r="M104" s="459">
        <f t="shared" si="4"/>
        <v>22</v>
      </c>
      <c r="N104" s="492">
        <v>5</v>
      </c>
      <c r="O104" s="482" t="s">
        <v>260</v>
      </c>
      <c r="P104" s="486">
        <f t="shared" si="3"/>
        <v>1</v>
      </c>
      <c r="Q104" s="457" t="str">
        <f>IF(ISNUMBER(P104),IF(P104=100%,"CUMPLIDA",IF(AND(ISNUMBER(L104),ISNUMBER([1]CGR!$P$4)), IF(L104&lt;[1]CGR!$P$4,"INCUMPLIDA","PROCESO"), "VERIFICAR FECHA")),"SIN VALOR AVANCE")</f>
        <v>CUMPLIDA</v>
      </c>
    </row>
    <row r="105" spans="1:17" ht="90.75" customHeight="1">
      <c r="A105" s="479" t="s">
        <v>17</v>
      </c>
      <c r="B105" s="480" t="s">
        <v>13</v>
      </c>
      <c r="C105" s="912" t="s">
        <v>261</v>
      </c>
      <c r="D105" s="912" t="s">
        <v>262</v>
      </c>
      <c r="E105" s="913" t="s">
        <v>263</v>
      </c>
      <c r="F105" s="903" t="s">
        <v>264</v>
      </c>
      <c r="G105" s="920" t="s">
        <v>265</v>
      </c>
      <c r="H105" s="498" t="s">
        <v>266</v>
      </c>
      <c r="I105" s="482" t="s">
        <v>267</v>
      </c>
      <c r="J105" s="483">
        <v>6</v>
      </c>
      <c r="K105" s="499">
        <v>45292</v>
      </c>
      <c r="L105" s="499">
        <v>45868</v>
      </c>
      <c r="M105" s="459">
        <f t="shared" si="4"/>
        <v>82.285714285714292</v>
      </c>
      <c r="N105" s="492">
        <v>6</v>
      </c>
      <c r="O105" s="482" t="s">
        <v>268</v>
      </c>
      <c r="P105" s="486">
        <f t="shared" si="3"/>
        <v>1</v>
      </c>
      <c r="Q105" s="457" t="str">
        <f>IF(ISNUMBER(P105),IF(P105=100%,"CUMPLIDA",IF(AND(ISNUMBER(L105),ISNUMBER([1]CGR!$P$4)), IF(L105&lt;[1]CGR!$P$4,"INCUMPLIDA","PROCESO"), "VERIFICAR FECHA")),"SIN VALOR AVANCE")</f>
        <v>CUMPLIDA</v>
      </c>
    </row>
    <row r="106" spans="1:17" ht="75">
      <c r="A106" s="479" t="s">
        <v>17</v>
      </c>
      <c r="B106" s="480" t="s">
        <v>13</v>
      </c>
      <c r="C106" s="912"/>
      <c r="D106" s="912"/>
      <c r="E106" s="913"/>
      <c r="F106" s="903"/>
      <c r="G106" s="903"/>
      <c r="H106" s="498" t="s">
        <v>269</v>
      </c>
      <c r="I106" s="482" t="s">
        <v>270</v>
      </c>
      <c r="J106" s="483">
        <v>1</v>
      </c>
      <c r="K106" s="499">
        <v>45292</v>
      </c>
      <c r="L106" s="499">
        <v>45868</v>
      </c>
      <c r="M106" s="459">
        <f t="shared" si="4"/>
        <v>82.285714285714292</v>
      </c>
      <c r="N106" s="492">
        <v>0</v>
      </c>
      <c r="O106" s="482" t="s">
        <v>268</v>
      </c>
      <c r="P106" s="486">
        <f t="shared" si="3"/>
        <v>0</v>
      </c>
      <c r="Q106" s="457" t="str">
        <f>IF(ISNUMBER(P106),IF(P106=100%,"CUMPLIDA",IF(AND(ISNUMBER(L106),ISNUMBER([1]CGR!$P$4)), IF(L106&lt;[1]CGR!$P$4,"INCUMPLIDA","PROCESO"), "VERIFICAR FECHA")),"SIN VALOR AVANCE")</f>
        <v>PROCESO</v>
      </c>
    </row>
    <row r="107" spans="1:17" ht="196.5">
      <c r="A107" s="479" t="s">
        <v>17</v>
      </c>
      <c r="B107" s="480" t="s">
        <v>13</v>
      </c>
      <c r="C107" s="912"/>
      <c r="D107" s="902"/>
      <c r="E107" s="903"/>
      <c r="F107" s="903"/>
      <c r="G107" s="497" t="s">
        <v>271</v>
      </c>
      <c r="H107" s="482" t="s">
        <v>272</v>
      </c>
      <c r="I107" s="482" t="s">
        <v>273</v>
      </c>
      <c r="J107" s="483">
        <v>1</v>
      </c>
      <c r="K107" s="499">
        <v>45306</v>
      </c>
      <c r="L107" s="499">
        <v>45565</v>
      </c>
      <c r="M107" s="459">
        <f t="shared" si="4"/>
        <v>37</v>
      </c>
      <c r="N107" s="492">
        <v>1</v>
      </c>
      <c r="O107" s="482" t="s">
        <v>274</v>
      </c>
      <c r="P107" s="486">
        <f t="shared" si="3"/>
        <v>1</v>
      </c>
      <c r="Q107" s="457" t="str">
        <f>IF(ISNUMBER(P107),IF(P107=100%,"CUMPLIDA",IF(AND(ISNUMBER(L107),ISNUMBER([1]CGR!$P$4)), IF(L107&lt;[1]CGR!$P$4,"INCUMPLIDA","PROCESO"), "VERIFICAR FECHA")),"SIN VALOR AVANCE")</f>
        <v>CUMPLIDA</v>
      </c>
    </row>
    <row r="108" spans="1:17" ht="240.75" customHeight="1">
      <c r="A108" s="500" t="s">
        <v>12</v>
      </c>
      <c r="B108" s="480" t="s">
        <v>13</v>
      </c>
      <c r="C108" s="902" t="s">
        <v>275</v>
      </c>
      <c r="D108" s="902" t="s">
        <v>276</v>
      </c>
      <c r="E108" s="903" t="s">
        <v>277</v>
      </c>
      <c r="F108" s="903" t="s">
        <v>278</v>
      </c>
      <c r="G108" s="481" t="s">
        <v>279</v>
      </c>
      <c r="H108" s="482" t="s">
        <v>280</v>
      </c>
      <c r="I108" s="482" t="s">
        <v>281</v>
      </c>
      <c r="J108" s="487">
        <v>1</v>
      </c>
      <c r="K108" s="484">
        <v>44136</v>
      </c>
      <c r="L108" s="484">
        <v>44865</v>
      </c>
      <c r="M108" s="459">
        <f t="shared" si="4"/>
        <v>104.14285714285714</v>
      </c>
      <c r="N108" s="488">
        <v>1</v>
      </c>
      <c r="O108" s="482" t="s">
        <v>282</v>
      </c>
      <c r="P108" s="486">
        <f t="shared" si="3"/>
        <v>1</v>
      </c>
      <c r="Q108" s="457" t="str">
        <f>IF(ISNUMBER(P108),IF(P108=100%,"CUMPLIDA",IF(AND(ISNUMBER(L108),ISNUMBER([2]CGR!$P$4)), IF(L108&lt;[2]CGR!$P$4,"INCUMPLIDA","PROCESO"), "VERIFICAR FECHA")),"SIN VALOR AVANCE")</f>
        <v>CUMPLIDA</v>
      </c>
    </row>
    <row r="109" spans="1:17" ht="210.75">
      <c r="A109" s="500" t="s">
        <v>12</v>
      </c>
      <c r="B109" s="480" t="s">
        <v>13</v>
      </c>
      <c r="C109" s="902"/>
      <c r="D109" s="902"/>
      <c r="E109" s="903"/>
      <c r="F109" s="903"/>
      <c r="G109" s="481" t="s">
        <v>283</v>
      </c>
      <c r="H109" s="482" t="s">
        <v>280</v>
      </c>
      <c r="I109" s="482" t="s">
        <v>281</v>
      </c>
      <c r="J109" s="487">
        <v>1</v>
      </c>
      <c r="K109" s="484">
        <v>44866</v>
      </c>
      <c r="L109" s="484">
        <v>46022</v>
      </c>
      <c r="M109" s="459">
        <f t="shared" si="4"/>
        <v>165.14285714285714</v>
      </c>
      <c r="N109" s="488">
        <v>0.59230000000000005</v>
      </c>
      <c r="O109" s="482" t="s">
        <v>284</v>
      </c>
      <c r="P109" s="486">
        <f t="shared" si="3"/>
        <v>0.59230000000000005</v>
      </c>
      <c r="Q109" s="457" t="str">
        <f>IF(ISNUMBER(P109),IF(P109=100%,"CUMPLIDA",IF(AND(ISNUMBER(L109),ISNUMBER([2]CGR!$P$4)), IF(L109&lt;[2]CGR!$P$4,"INCUMPLIDA","PROCESO"), "VERIFICAR FECHA")),"SIN VALOR AVANCE")</f>
        <v>PROCESO</v>
      </c>
    </row>
    <row r="110" spans="1:17" ht="240.75">
      <c r="A110" s="500" t="s">
        <v>12</v>
      </c>
      <c r="B110" s="480" t="s">
        <v>13</v>
      </c>
      <c r="C110" s="455" t="s">
        <v>285</v>
      </c>
      <c r="D110" s="455" t="s">
        <v>276</v>
      </c>
      <c r="E110" s="481" t="s">
        <v>286</v>
      </c>
      <c r="F110" s="481" t="s">
        <v>287</v>
      </c>
      <c r="G110" s="481" t="s">
        <v>288</v>
      </c>
      <c r="H110" s="482" t="s">
        <v>280</v>
      </c>
      <c r="I110" s="482" t="s">
        <v>281</v>
      </c>
      <c r="J110" s="487">
        <v>1</v>
      </c>
      <c r="K110" s="484">
        <v>44928</v>
      </c>
      <c r="L110" s="484">
        <v>46022</v>
      </c>
      <c r="M110" s="459">
        <f t="shared" si="4"/>
        <v>156.28571428571428</v>
      </c>
      <c r="N110" s="488">
        <v>0.97650000000000003</v>
      </c>
      <c r="O110" s="482" t="s">
        <v>289</v>
      </c>
      <c r="P110" s="486">
        <f t="shared" si="3"/>
        <v>0.97650000000000003</v>
      </c>
      <c r="Q110" s="457" t="str">
        <f>IF(ISNUMBER(P110),IF(P110=100%,"CUMPLIDA",IF(AND(ISNUMBER(L110),ISNUMBER([2]CGR!$P$4)), IF(L110&lt;[2]CGR!$P$4,"INCUMPLIDA","PROCESO"), "VERIFICAR FECHA")),"SIN VALOR AVANCE")</f>
        <v>PROCESO</v>
      </c>
    </row>
    <row r="111" spans="1:17" ht="315.75">
      <c r="A111" s="500" t="s">
        <v>12</v>
      </c>
      <c r="B111" s="480" t="s">
        <v>13</v>
      </c>
      <c r="C111" s="455" t="s">
        <v>290</v>
      </c>
      <c r="D111" s="455" t="s">
        <v>291</v>
      </c>
      <c r="E111" s="481" t="s">
        <v>292</v>
      </c>
      <c r="F111" s="481" t="s">
        <v>293</v>
      </c>
      <c r="G111" s="481" t="s">
        <v>294</v>
      </c>
      <c r="H111" s="501" t="s">
        <v>280</v>
      </c>
      <c r="I111" s="482" t="s">
        <v>281</v>
      </c>
      <c r="J111" s="487">
        <v>1</v>
      </c>
      <c r="K111" s="484">
        <v>44928</v>
      </c>
      <c r="L111" s="484">
        <v>46022</v>
      </c>
      <c r="M111" s="459">
        <f t="shared" si="4"/>
        <v>156.28571428571428</v>
      </c>
      <c r="N111" s="488">
        <v>0.97650000000000003</v>
      </c>
      <c r="O111" s="482" t="s">
        <v>295</v>
      </c>
      <c r="P111" s="486">
        <f t="shared" si="3"/>
        <v>0.97650000000000003</v>
      </c>
      <c r="Q111" s="457" t="str">
        <f>IF(ISNUMBER(P111),IF(P111=100%,"CUMPLIDA",IF(AND(ISNUMBER(L111),ISNUMBER([2]CGR!$P$4)), IF(L111&lt;[2]CGR!$P$4,"INCUMPLIDA","PROCESO"), "VERIFICAR FECHA")),"SIN VALOR AVANCE")</f>
        <v>PROCESO</v>
      </c>
    </row>
    <row r="112" spans="1:17" ht="150.75">
      <c r="A112" s="500" t="s">
        <v>12</v>
      </c>
      <c r="B112" s="480" t="s">
        <v>13</v>
      </c>
      <c r="C112" s="455" t="s">
        <v>296</v>
      </c>
      <c r="D112" s="455" t="s">
        <v>297</v>
      </c>
      <c r="E112" s="481" t="s">
        <v>298</v>
      </c>
      <c r="F112" s="481" t="s">
        <v>299</v>
      </c>
      <c r="G112" s="481" t="s">
        <v>300</v>
      </c>
      <c r="H112" s="482" t="s">
        <v>301</v>
      </c>
      <c r="I112" s="482" t="s">
        <v>302</v>
      </c>
      <c r="J112" s="487">
        <v>1</v>
      </c>
      <c r="K112" s="484">
        <v>44928</v>
      </c>
      <c r="L112" s="484">
        <v>46022</v>
      </c>
      <c r="M112" s="459">
        <f t="shared" si="4"/>
        <v>156.28571428571428</v>
      </c>
      <c r="N112" s="488">
        <v>0.6482</v>
      </c>
      <c r="O112" s="482" t="s">
        <v>303</v>
      </c>
      <c r="P112" s="486">
        <f t="shared" si="3"/>
        <v>0.6482</v>
      </c>
      <c r="Q112" s="457" t="str">
        <f>IF(ISNUMBER(P112),IF(P112=100%,"CUMPLIDA",IF(AND(ISNUMBER(L112),ISNUMBER([2]CGR!$P$4)), IF(L112&lt;[2]CGR!$P$4,"INCUMPLIDA","PROCESO"), "VERIFICAR FECHA")),"SIN VALOR AVANCE")</f>
        <v>PROCESO</v>
      </c>
    </row>
    <row r="113" spans="1:17" ht="165.75">
      <c r="A113" s="500" t="s">
        <v>12</v>
      </c>
      <c r="B113" s="480" t="s">
        <v>13</v>
      </c>
      <c r="C113" s="502" t="s">
        <v>304</v>
      </c>
      <c r="D113" s="502" t="s">
        <v>305</v>
      </c>
      <c r="E113" s="503" t="s">
        <v>306</v>
      </c>
      <c r="F113" s="504" t="s">
        <v>307</v>
      </c>
      <c r="G113" s="481" t="s">
        <v>308</v>
      </c>
      <c r="H113" s="501" t="s">
        <v>301</v>
      </c>
      <c r="I113" s="505" t="s">
        <v>309</v>
      </c>
      <c r="J113" s="487">
        <v>1</v>
      </c>
      <c r="K113" s="484">
        <v>44928</v>
      </c>
      <c r="L113" s="484">
        <v>46022</v>
      </c>
      <c r="M113" s="459">
        <f t="shared" si="4"/>
        <v>156.28571428571428</v>
      </c>
      <c r="N113" s="488">
        <v>0.97799999999999998</v>
      </c>
      <c r="O113" s="506" t="s">
        <v>310</v>
      </c>
      <c r="P113" s="486">
        <f t="shared" si="3"/>
        <v>0.97799999999999998</v>
      </c>
      <c r="Q113" s="457" t="str">
        <f>IF(ISNUMBER(P113),IF(P113=100%,"CUMPLIDA",IF(AND(ISNUMBER(L113),ISNUMBER([2]CGR!$P$4)), IF(L113&lt;[2]CGR!$P$4,"INCUMPLIDA","PROCESO"), "VERIFICAR FECHA")),"SIN VALOR AVANCE")</f>
        <v>PROCESO</v>
      </c>
    </row>
    <row r="114" spans="1:17" ht="105.75" customHeight="1">
      <c r="A114" s="500" t="s">
        <v>12</v>
      </c>
      <c r="B114" s="480" t="s">
        <v>13</v>
      </c>
      <c r="C114" s="902" t="s">
        <v>311</v>
      </c>
      <c r="D114" s="902" t="s">
        <v>312</v>
      </c>
      <c r="E114" s="903" t="s">
        <v>313</v>
      </c>
      <c r="F114" s="903" t="s">
        <v>314</v>
      </c>
      <c r="G114" s="903" t="s">
        <v>315</v>
      </c>
      <c r="H114" s="482" t="s">
        <v>316</v>
      </c>
      <c r="I114" s="482" t="s">
        <v>317</v>
      </c>
      <c r="J114" s="483">
        <v>1</v>
      </c>
      <c r="K114" s="507">
        <v>42064</v>
      </c>
      <c r="L114" s="507">
        <v>42277</v>
      </c>
      <c r="M114" s="459">
        <f t="shared" si="4"/>
        <v>30.428571428571427</v>
      </c>
      <c r="N114" s="483">
        <v>1</v>
      </c>
      <c r="O114" s="508" t="s">
        <v>318</v>
      </c>
      <c r="P114" s="486">
        <f>N114/J114</f>
        <v>1</v>
      </c>
      <c r="Q114" s="457" t="str">
        <f>IF(ISNUMBER(P114),IF(P114=100%,"CUMPLIDA",IF(AND(ISNUMBER(L114),ISNUMBER([2]CGR!$P$4)), IF(L114&lt;[2]CGR!$P$4,"INCUMPLIDA","PROCESO"), "VERIFICAR FECHA")),"SIN VALOR AVANCE")</f>
        <v>CUMPLIDA</v>
      </c>
    </row>
    <row r="115" spans="1:17" ht="120.75">
      <c r="A115" s="500" t="s">
        <v>12</v>
      </c>
      <c r="B115" s="480" t="s">
        <v>13</v>
      </c>
      <c r="C115" s="902"/>
      <c r="D115" s="902"/>
      <c r="E115" s="903"/>
      <c r="F115" s="903"/>
      <c r="G115" s="903"/>
      <c r="H115" s="482" t="s">
        <v>319</v>
      </c>
      <c r="I115" s="482" t="s">
        <v>320</v>
      </c>
      <c r="J115" s="483">
        <v>1</v>
      </c>
      <c r="K115" s="507">
        <v>42064</v>
      </c>
      <c r="L115" s="507">
        <v>42308</v>
      </c>
      <c r="M115" s="459">
        <f t="shared" si="4"/>
        <v>34.857142857142854</v>
      </c>
      <c r="N115" s="483">
        <v>1</v>
      </c>
      <c r="O115" s="508" t="s">
        <v>321</v>
      </c>
      <c r="P115" s="486">
        <f t="shared" si="3"/>
        <v>1</v>
      </c>
      <c r="Q115" s="457" t="str">
        <f>IF(ISNUMBER(P115),IF(P115=100%,"CUMPLIDA",IF(AND(ISNUMBER(L115),ISNUMBER([2]CGR!$P$4)), IF(L115&lt;[2]CGR!$P$4,"INCUMPLIDA","PROCESO"), "VERIFICAR FECHA")),"SIN VALOR AVANCE")</f>
        <v>CUMPLIDA</v>
      </c>
    </row>
    <row r="116" spans="1:17" ht="300.75">
      <c r="A116" s="500" t="s">
        <v>12</v>
      </c>
      <c r="B116" s="480" t="s">
        <v>13</v>
      </c>
      <c r="C116" s="902"/>
      <c r="D116" s="902"/>
      <c r="E116" s="903"/>
      <c r="F116" s="903"/>
      <c r="G116" s="903" t="s">
        <v>322</v>
      </c>
      <c r="H116" s="482" t="s">
        <v>323</v>
      </c>
      <c r="I116" s="456" t="s">
        <v>324</v>
      </c>
      <c r="J116" s="509">
        <v>2874988645</v>
      </c>
      <c r="K116" s="484">
        <v>45839</v>
      </c>
      <c r="L116" s="484">
        <v>46204</v>
      </c>
      <c r="M116" s="459">
        <f t="shared" si="4"/>
        <v>52.142857142857146</v>
      </c>
      <c r="N116" s="510">
        <v>0</v>
      </c>
      <c r="O116" s="511" t="s">
        <v>325</v>
      </c>
      <c r="P116" s="486">
        <f t="shared" si="3"/>
        <v>0</v>
      </c>
      <c r="Q116" s="457" t="str">
        <f>IF(ISNUMBER(P116),IF(P116=100%,"CUMPLIDA",IF(AND(ISNUMBER(L116),ISNUMBER([2]CGR!$P$4)), IF(L116&lt;[2]CGR!$P$4,"INCUMPLIDA","PROCESO"), "VERIFICAR FECHA")),"SIN VALOR AVANCE")</f>
        <v>PROCESO</v>
      </c>
    </row>
    <row r="117" spans="1:17" ht="315.75">
      <c r="A117" s="500" t="s">
        <v>12</v>
      </c>
      <c r="B117" s="480" t="s">
        <v>13</v>
      </c>
      <c r="C117" s="902"/>
      <c r="D117" s="902"/>
      <c r="E117" s="903"/>
      <c r="F117" s="903"/>
      <c r="G117" s="903"/>
      <c r="H117" s="482" t="s">
        <v>326</v>
      </c>
      <c r="I117" s="482" t="s">
        <v>327</v>
      </c>
      <c r="J117" s="509">
        <v>2874988645</v>
      </c>
      <c r="K117" s="484">
        <v>45839</v>
      </c>
      <c r="L117" s="484">
        <v>46204</v>
      </c>
      <c r="M117" s="459">
        <f t="shared" si="4"/>
        <v>52.142857142857146</v>
      </c>
      <c r="N117" s="509">
        <v>0</v>
      </c>
      <c r="O117" s="511" t="s">
        <v>328</v>
      </c>
      <c r="P117" s="486">
        <f t="shared" si="3"/>
        <v>0</v>
      </c>
      <c r="Q117" s="457" t="str">
        <f>IF(ISNUMBER(P117),IF(P117=100%,"CUMPLIDA",IF(AND(ISNUMBER(L117),ISNUMBER([2]CGR!$P$4)), IF(L117&lt;[2]CGR!$P$4,"INCUMPLIDA","PROCESO"), "VERIFICAR FECHA")),"SIN VALOR AVANCE")</f>
        <v>PROCESO</v>
      </c>
    </row>
    <row r="118" spans="1:17" ht="165.75">
      <c r="A118" s="500" t="s">
        <v>12</v>
      </c>
      <c r="B118" s="480" t="s">
        <v>13</v>
      </c>
      <c r="C118" s="902"/>
      <c r="D118" s="902"/>
      <c r="E118" s="903"/>
      <c r="F118" s="903"/>
      <c r="G118" s="481" t="s">
        <v>329</v>
      </c>
      <c r="H118" s="482" t="s">
        <v>330</v>
      </c>
      <c r="I118" s="482" t="s">
        <v>331</v>
      </c>
      <c r="J118" s="483">
        <v>1</v>
      </c>
      <c r="K118" s="507">
        <v>43952</v>
      </c>
      <c r="L118" s="507">
        <v>44196</v>
      </c>
      <c r="M118" s="459">
        <f t="shared" si="4"/>
        <v>34.857142857142854</v>
      </c>
      <c r="N118" s="483">
        <v>1</v>
      </c>
      <c r="O118" s="508" t="s">
        <v>332</v>
      </c>
      <c r="P118" s="486">
        <f t="shared" si="3"/>
        <v>1</v>
      </c>
      <c r="Q118" s="457" t="str">
        <f>IF(ISNUMBER(P118),IF(P118=100%,"CUMPLIDA",IF(AND(ISNUMBER(L118),ISNUMBER([2]CGR!$P$4)), IF(L118&lt;[2]CGR!$P$4,"INCUMPLIDA","PROCESO"), "VERIFICAR FECHA")),"SIN VALOR AVANCE")</f>
        <v>CUMPLIDA</v>
      </c>
    </row>
    <row r="119" spans="1:17" ht="180.75" customHeight="1">
      <c r="A119" s="500" t="s">
        <v>12</v>
      </c>
      <c r="B119" s="480" t="s">
        <v>13</v>
      </c>
      <c r="C119" s="902" t="s">
        <v>333</v>
      </c>
      <c r="D119" s="902" t="s">
        <v>334</v>
      </c>
      <c r="E119" s="903" t="s">
        <v>335</v>
      </c>
      <c r="F119" s="903" t="s">
        <v>336</v>
      </c>
      <c r="G119" s="481" t="s">
        <v>337</v>
      </c>
      <c r="H119" s="482" t="s">
        <v>338</v>
      </c>
      <c r="I119" s="482" t="s">
        <v>339</v>
      </c>
      <c r="J119" s="483">
        <v>1</v>
      </c>
      <c r="K119" s="484">
        <v>44172</v>
      </c>
      <c r="L119" s="484">
        <v>44211</v>
      </c>
      <c r="M119" s="459">
        <f t="shared" si="4"/>
        <v>5.5714285714285712</v>
      </c>
      <c r="N119" s="492">
        <v>1</v>
      </c>
      <c r="O119" s="482" t="s">
        <v>340</v>
      </c>
      <c r="P119" s="486">
        <f t="shared" si="3"/>
        <v>1</v>
      </c>
      <c r="Q119" s="457" t="str">
        <f>IF(ISNUMBER(P119),IF(P119=100%,"CUMPLIDA",IF(AND(ISNUMBER(L119),ISNUMBER([2]CGR!$P$4)), IF(L119&lt;[2]CGR!$P$4,"INCUMPLIDA","PROCESO"), "VERIFICAR FECHA")),"SIN VALOR AVANCE")</f>
        <v>CUMPLIDA</v>
      </c>
    </row>
    <row r="120" spans="1:17" ht="180.75">
      <c r="A120" s="500" t="s">
        <v>12</v>
      </c>
      <c r="B120" s="480" t="s">
        <v>13</v>
      </c>
      <c r="C120" s="902"/>
      <c r="D120" s="902"/>
      <c r="E120" s="903"/>
      <c r="F120" s="903"/>
      <c r="G120" s="903" t="s">
        <v>341</v>
      </c>
      <c r="H120" s="482" t="s">
        <v>342</v>
      </c>
      <c r="I120" s="456" t="s">
        <v>324</v>
      </c>
      <c r="J120" s="487">
        <v>1</v>
      </c>
      <c r="K120" s="484">
        <v>44928</v>
      </c>
      <c r="L120" s="484">
        <v>46022</v>
      </c>
      <c r="M120" s="459">
        <f t="shared" si="4"/>
        <v>156.28571428571428</v>
      </c>
      <c r="N120" s="488">
        <v>1</v>
      </c>
      <c r="O120" s="482" t="s">
        <v>343</v>
      </c>
      <c r="P120" s="486">
        <f t="shared" si="3"/>
        <v>1</v>
      </c>
      <c r="Q120" s="457" t="str">
        <f>IF(ISNUMBER(P120),IF(P120=100%,"CUMPLIDA",IF(AND(ISNUMBER(L120),ISNUMBER([2]CGR!$P$4)), IF(L120&lt;[2]CGR!$P$4,"INCUMPLIDA","PROCESO"), "VERIFICAR FECHA")),"SIN VALOR AVANCE")</f>
        <v>CUMPLIDA</v>
      </c>
    </row>
    <row r="121" spans="1:17" ht="225.75">
      <c r="A121" s="500" t="s">
        <v>12</v>
      </c>
      <c r="B121" s="480" t="s">
        <v>13</v>
      </c>
      <c r="C121" s="902"/>
      <c r="D121" s="902"/>
      <c r="E121" s="903"/>
      <c r="F121" s="903"/>
      <c r="G121" s="903"/>
      <c r="H121" s="482" t="s">
        <v>344</v>
      </c>
      <c r="I121" s="482" t="s">
        <v>345</v>
      </c>
      <c r="J121" s="487">
        <v>1</v>
      </c>
      <c r="K121" s="484">
        <v>44928</v>
      </c>
      <c r="L121" s="484">
        <v>46022</v>
      </c>
      <c r="M121" s="459">
        <f t="shared" si="4"/>
        <v>156.28571428571428</v>
      </c>
      <c r="N121" s="488">
        <v>0.97470000000000001</v>
      </c>
      <c r="O121" s="482" t="s">
        <v>346</v>
      </c>
      <c r="P121" s="486">
        <f t="shared" si="3"/>
        <v>0.97470000000000001</v>
      </c>
      <c r="Q121" s="457" t="str">
        <f>IF(ISNUMBER(P121),IF(P121=100%,"CUMPLIDA",IF(AND(ISNUMBER(L121),ISNUMBER([2]CGR!$P$4)), IF(L121&lt;[2]CGR!$P$4,"INCUMPLIDA","PROCESO"), "VERIFICAR FECHA")),"SIN VALOR AVANCE")</f>
        <v>PROCESO</v>
      </c>
    </row>
    <row r="122" spans="1:17" ht="195.75">
      <c r="A122" s="500" t="s">
        <v>12</v>
      </c>
      <c r="B122" s="480" t="s">
        <v>13</v>
      </c>
      <c r="C122" s="902"/>
      <c r="D122" s="902"/>
      <c r="E122" s="903"/>
      <c r="F122" s="903"/>
      <c r="G122" s="903" t="s">
        <v>347</v>
      </c>
      <c r="H122" s="482" t="s">
        <v>342</v>
      </c>
      <c r="I122" s="482" t="s">
        <v>348</v>
      </c>
      <c r="J122" s="487">
        <v>1</v>
      </c>
      <c r="K122" s="484">
        <v>44928</v>
      </c>
      <c r="L122" s="484">
        <v>45657</v>
      </c>
      <c r="M122" s="459">
        <f t="shared" si="4"/>
        <v>104.14285714285714</v>
      </c>
      <c r="N122" s="488">
        <v>1</v>
      </c>
      <c r="O122" s="482" t="s">
        <v>349</v>
      </c>
      <c r="P122" s="486">
        <f t="shared" si="3"/>
        <v>1</v>
      </c>
      <c r="Q122" s="457" t="str">
        <f>IF(ISNUMBER(P122),IF(P122=100%,"CUMPLIDA",IF(AND(ISNUMBER(L122),ISNUMBER([2]CGR!$P$4)), IF(L122&lt;[2]CGR!$P$4,"INCUMPLIDA","PROCESO"), "VERIFICAR FECHA")),"SIN VALOR AVANCE")</f>
        <v>CUMPLIDA</v>
      </c>
    </row>
    <row r="123" spans="1:17" ht="225.75">
      <c r="A123" s="500" t="s">
        <v>12</v>
      </c>
      <c r="B123" s="480" t="s">
        <v>13</v>
      </c>
      <c r="C123" s="902"/>
      <c r="D123" s="902"/>
      <c r="E123" s="903"/>
      <c r="F123" s="903"/>
      <c r="G123" s="903"/>
      <c r="H123" s="482" t="s">
        <v>344</v>
      </c>
      <c r="I123" s="482" t="s">
        <v>345</v>
      </c>
      <c r="J123" s="487">
        <v>1</v>
      </c>
      <c r="K123" s="484">
        <v>44928</v>
      </c>
      <c r="L123" s="484">
        <v>46022</v>
      </c>
      <c r="M123" s="459">
        <f t="shared" si="4"/>
        <v>156.28571428571428</v>
      </c>
      <c r="N123" s="488">
        <v>1</v>
      </c>
      <c r="O123" s="482" t="s">
        <v>350</v>
      </c>
      <c r="P123" s="486">
        <f t="shared" si="3"/>
        <v>1</v>
      </c>
      <c r="Q123" s="457" t="str">
        <f>IF(ISNUMBER(P123),IF(P123=100%,"CUMPLIDA",IF(AND(ISNUMBER(L123),ISNUMBER([2]CGR!$P$4)), IF(L123&lt;[2]CGR!$P$4,"INCUMPLIDA","PROCESO"), "VERIFICAR FECHA")),"SIN VALOR AVANCE")</f>
        <v>CUMPLIDA</v>
      </c>
    </row>
    <row r="124" spans="1:17" ht="180.75">
      <c r="A124" s="500" t="s">
        <v>12</v>
      </c>
      <c r="B124" s="480" t="s">
        <v>13</v>
      </c>
      <c r="C124" s="902"/>
      <c r="D124" s="902"/>
      <c r="E124" s="903"/>
      <c r="F124" s="903"/>
      <c r="G124" s="481" t="s">
        <v>351</v>
      </c>
      <c r="H124" s="482" t="s">
        <v>352</v>
      </c>
      <c r="I124" s="482" t="s">
        <v>353</v>
      </c>
      <c r="J124" s="487">
        <v>1</v>
      </c>
      <c r="K124" s="484">
        <v>44928</v>
      </c>
      <c r="L124" s="484">
        <v>46022</v>
      </c>
      <c r="M124" s="459">
        <f t="shared" si="4"/>
        <v>156.28571428571428</v>
      </c>
      <c r="N124" s="488">
        <v>1.29E-2</v>
      </c>
      <c r="O124" s="482" t="s">
        <v>354</v>
      </c>
      <c r="P124" s="486">
        <f t="shared" si="3"/>
        <v>1.29E-2</v>
      </c>
      <c r="Q124" s="457" t="str">
        <f>IF(ISNUMBER(P124),IF(P124=100%,"CUMPLIDA",IF(AND(ISNUMBER(L124),ISNUMBER([2]CGR!$P$4)), IF(L124&lt;[2]CGR!$P$4,"INCUMPLIDA","PROCESO"), "VERIFICAR FECHA")),"SIN VALOR AVANCE")</f>
        <v>PROCESO</v>
      </c>
    </row>
    <row r="125" spans="1:17" ht="225.75">
      <c r="A125" s="500" t="s">
        <v>12</v>
      </c>
      <c r="B125" s="480" t="s">
        <v>13</v>
      </c>
      <c r="C125" s="902"/>
      <c r="D125" s="902"/>
      <c r="E125" s="903"/>
      <c r="F125" s="903"/>
      <c r="G125" s="903" t="s">
        <v>355</v>
      </c>
      <c r="H125" s="482" t="s">
        <v>356</v>
      </c>
      <c r="I125" s="482" t="s">
        <v>357</v>
      </c>
      <c r="J125" s="487">
        <v>1</v>
      </c>
      <c r="K125" s="484">
        <v>44928</v>
      </c>
      <c r="L125" s="484">
        <v>46022</v>
      </c>
      <c r="M125" s="459">
        <f t="shared" si="4"/>
        <v>156.28571428571428</v>
      </c>
      <c r="N125" s="488">
        <v>0.1573</v>
      </c>
      <c r="O125" s="482" t="s">
        <v>358</v>
      </c>
      <c r="P125" s="486">
        <f t="shared" si="3"/>
        <v>0.1573</v>
      </c>
      <c r="Q125" s="457" t="str">
        <f>IF(ISNUMBER(P125),IF(P125=100%,"CUMPLIDA",IF(AND(ISNUMBER(L125),ISNUMBER([2]CGR!$P$4)), IF(L125&lt;[2]CGR!$P$4,"INCUMPLIDA","PROCESO"), "VERIFICAR FECHA")),"SIN VALOR AVANCE")</f>
        <v>PROCESO</v>
      </c>
    </row>
    <row r="126" spans="1:17" ht="165.75">
      <c r="A126" s="500" t="s">
        <v>12</v>
      </c>
      <c r="B126" s="480" t="s">
        <v>13</v>
      </c>
      <c r="C126" s="902"/>
      <c r="D126" s="902"/>
      <c r="E126" s="903"/>
      <c r="F126" s="903"/>
      <c r="G126" s="903"/>
      <c r="H126" s="482" t="s">
        <v>359</v>
      </c>
      <c r="I126" s="482" t="s">
        <v>360</v>
      </c>
      <c r="J126" s="483">
        <v>3</v>
      </c>
      <c r="K126" s="484">
        <v>44197</v>
      </c>
      <c r="L126" s="484">
        <v>44651</v>
      </c>
      <c r="M126" s="459">
        <f t="shared" si="4"/>
        <v>64.857142857142861</v>
      </c>
      <c r="N126" s="492">
        <v>3</v>
      </c>
      <c r="O126" s="482" t="s">
        <v>361</v>
      </c>
      <c r="P126" s="486">
        <f t="shared" si="3"/>
        <v>1</v>
      </c>
      <c r="Q126" s="457" t="str">
        <f>IF(ISNUMBER(P126),IF(P126=100%,"CUMPLIDA",IF(AND(ISNUMBER(L126),ISNUMBER([2]CGR!$P$4)), IF(L126&lt;[2]CGR!$P$4,"INCUMPLIDA","PROCESO"), "VERIFICAR FECHA")),"SIN VALOR AVANCE")</f>
        <v>CUMPLIDA</v>
      </c>
    </row>
    <row r="127" spans="1:17" ht="90.75">
      <c r="A127" s="500" t="s">
        <v>12</v>
      </c>
      <c r="B127" s="480" t="s">
        <v>13</v>
      </c>
      <c r="C127" s="902" t="s">
        <v>362</v>
      </c>
      <c r="D127" s="902" t="s">
        <v>363</v>
      </c>
      <c r="E127" s="903" t="s">
        <v>364</v>
      </c>
      <c r="F127" s="903" t="s">
        <v>365</v>
      </c>
      <c r="G127" s="481" t="s">
        <v>366</v>
      </c>
      <c r="H127" s="482" t="s">
        <v>367</v>
      </c>
      <c r="I127" s="482" t="s">
        <v>368</v>
      </c>
      <c r="J127" s="489">
        <v>1</v>
      </c>
      <c r="K127" s="484">
        <v>45108</v>
      </c>
      <c r="L127" s="484">
        <v>45170</v>
      </c>
      <c r="M127" s="459">
        <f t="shared" si="4"/>
        <v>8.8571428571428577</v>
      </c>
      <c r="N127" s="492">
        <v>1</v>
      </c>
      <c r="O127" s="482" t="s">
        <v>369</v>
      </c>
      <c r="P127" s="486">
        <f t="shared" si="3"/>
        <v>1</v>
      </c>
      <c r="Q127" s="457" t="str">
        <f>IF(ISNUMBER(P127),IF(P127=100%,"CUMPLIDA",IF(AND(ISNUMBER(L127),ISNUMBER([2]CGR!$P$4)), IF(L127&lt;[2]CGR!$P$4,"INCUMPLIDA","PROCESO"), "VERIFICAR FECHA")),"SIN VALOR AVANCE")</f>
        <v>CUMPLIDA</v>
      </c>
    </row>
    <row r="128" spans="1:17" ht="90.75">
      <c r="A128" s="500" t="s">
        <v>12</v>
      </c>
      <c r="B128" s="480" t="s">
        <v>13</v>
      </c>
      <c r="C128" s="902"/>
      <c r="D128" s="902"/>
      <c r="E128" s="903"/>
      <c r="F128" s="903" t="s">
        <v>365</v>
      </c>
      <c r="G128" s="481" t="s">
        <v>370</v>
      </c>
      <c r="H128" s="482" t="s">
        <v>371</v>
      </c>
      <c r="I128" s="482" t="s">
        <v>372</v>
      </c>
      <c r="J128" s="489">
        <v>12</v>
      </c>
      <c r="K128" s="484">
        <v>45154</v>
      </c>
      <c r="L128" s="484">
        <v>45869</v>
      </c>
      <c r="M128" s="459">
        <f t="shared" si="4"/>
        <v>102.14285714285714</v>
      </c>
      <c r="N128" s="492">
        <v>12</v>
      </c>
      <c r="O128" s="482" t="s">
        <v>369</v>
      </c>
      <c r="P128" s="486">
        <f t="shared" si="3"/>
        <v>1</v>
      </c>
      <c r="Q128" s="457" t="str">
        <f>IF(ISNUMBER(P128),IF(P128=100%,"CUMPLIDA",IF(AND(ISNUMBER(L128),ISNUMBER([2]CGR!$P$4)), IF(L128&lt;[2]CGR!$P$4,"INCUMPLIDA","PROCESO"), "VERIFICAR FECHA")),"SIN VALOR AVANCE")</f>
        <v>CUMPLIDA</v>
      </c>
    </row>
    <row r="129" spans="1:17" ht="90.75">
      <c r="A129" s="500" t="s">
        <v>12</v>
      </c>
      <c r="B129" s="480" t="s">
        <v>13</v>
      </c>
      <c r="C129" s="902"/>
      <c r="D129" s="902"/>
      <c r="E129" s="903"/>
      <c r="F129" s="903" t="s">
        <v>365</v>
      </c>
      <c r="G129" s="481" t="s">
        <v>373</v>
      </c>
      <c r="H129" s="482" t="s">
        <v>374</v>
      </c>
      <c r="I129" s="482" t="s">
        <v>375</v>
      </c>
      <c r="J129" s="489">
        <v>4</v>
      </c>
      <c r="K129" s="484">
        <v>45108</v>
      </c>
      <c r="L129" s="484">
        <v>45473</v>
      </c>
      <c r="M129" s="459">
        <f t="shared" si="4"/>
        <v>52.142857142857146</v>
      </c>
      <c r="N129" s="492">
        <v>4</v>
      </c>
      <c r="O129" s="482" t="s">
        <v>369</v>
      </c>
      <c r="P129" s="486">
        <f t="shared" si="3"/>
        <v>1</v>
      </c>
      <c r="Q129" s="457" t="str">
        <f>IF(ISNUMBER(P129),IF(P129=100%,"CUMPLIDA",IF(AND(ISNUMBER(L129),ISNUMBER([2]CGR!$P$4)), IF(L129&lt;[2]CGR!$P$4,"INCUMPLIDA","PROCESO"), "VERIFICAR FECHA")),"SIN VALOR AVANCE")</f>
        <v>CUMPLIDA</v>
      </c>
    </row>
    <row r="130" spans="1:17" ht="180.75">
      <c r="A130" s="500" t="s">
        <v>12</v>
      </c>
      <c r="B130" s="480" t="s">
        <v>13</v>
      </c>
      <c r="C130" s="902" t="s">
        <v>362</v>
      </c>
      <c r="D130" s="902" t="s">
        <v>376</v>
      </c>
      <c r="E130" s="903" t="s">
        <v>377</v>
      </c>
      <c r="F130" s="903" t="s">
        <v>378</v>
      </c>
      <c r="G130" s="903" t="s">
        <v>379</v>
      </c>
      <c r="H130" s="482" t="s">
        <v>380</v>
      </c>
      <c r="I130" s="482" t="s">
        <v>381</v>
      </c>
      <c r="J130" s="489">
        <v>2</v>
      </c>
      <c r="K130" s="484">
        <v>45092</v>
      </c>
      <c r="L130" s="484">
        <v>46022</v>
      </c>
      <c r="M130" s="459">
        <f>(L130-K130)/7</f>
        <v>132.85714285714286</v>
      </c>
      <c r="N130" s="492">
        <v>0.6</v>
      </c>
      <c r="O130" s="482" t="s">
        <v>382</v>
      </c>
      <c r="P130" s="486">
        <f t="shared" si="3"/>
        <v>0.3</v>
      </c>
      <c r="Q130" s="457" t="str">
        <f>IF(ISNUMBER(P130),IF(P130=100%,"CUMPLIDA",IF(AND(ISNUMBER(L130),ISNUMBER([2]CGR!$P$4)), IF(L130&lt;[2]CGR!$P$4,"INCUMPLIDA","PROCESO"), "VERIFICAR FECHA")),"SIN VALOR AVANCE")</f>
        <v>PROCESO</v>
      </c>
    </row>
    <row r="131" spans="1:17" ht="180.75">
      <c r="A131" s="500" t="s">
        <v>12</v>
      </c>
      <c r="B131" s="480" t="s">
        <v>13</v>
      </c>
      <c r="C131" s="902"/>
      <c r="D131" s="902"/>
      <c r="E131" s="903"/>
      <c r="F131" s="903" t="s">
        <v>378</v>
      </c>
      <c r="G131" s="903" t="s">
        <v>379</v>
      </c>
      <c r="H131" s="482" t="s">
        <v>383</v>
      </c>
      <c r="I131" s="482" t="s">
        <v>384</v>
      </c>
      <c r="J131" s="489">
        <v>1</v>
      </c>
      <c r="K131" s="484">
        <v>45123</v>
      </c>
      <c r="L131" s="484">
        <v>45838</v>
      </c>
      <c r="M131" s="459">
        <f t="shared" si="4"/>
        <v>102.14285714285714</v>
      </c>
      <c r="N131" s="492">
        <v>1</v>
      </c>
      <c r="O131" s="482" t="s">
        <v>382</v>
      </c>
      <c r="P131" s="486">
        <f t="shared" si="3"/>
        <v>1</v>
      </c>
      <c r="Q131" s="457" t="str">
        <f>IF(ISNUMBER(P131),IF(P131=100%,"CUMPLIDA",IF(AND(ISNUMBER(L131),ISNUMBER([2]CGR!$P$4)), IF(L131&lt;[2]CGR!$P$4,"INCUMPLIDA","PROCESO"), "VERIFICAR FECHA")),"SIN VALOR AVANCE")</f>
        <v>CUMPLIDA</v>
      </c>
    </row>
    <row r="132" spans="1:17" ht="180.75">
      <c r="A132" s="500" t="s">
        <v>12</v>
      </c>
      <c r="B132" s="480" t="s">
        <v>13</v>
      </c>
      <c r="C132" s="902" t="s">
        <v>362</v>
      </c>
      <c r="D132" s="902" t="s">
        <v>385</v>
      </c>
      <c r="E132" s="903" t="s">
        <v>386</v>
      </c>
      <c r="F132" s="903" t="s">
        <v>387</v>
      </c>
      <c r="G132" s="903" t="s">
        <v>388</v>
      </c>
      <c r="H132" s="482" t="s">
        <v>389</v>
      </c>
      <c r="I132" s="482" t="s">
        <v>390</v>
      </c>
      <c r="J132" s="489">
        <v>1</v>
      </c>
      <c r="K132" s="484">
        <v>45122</v>
      </c>
      <c r="L132" s="484">
        <v>45275</v>
      </c>
      <c r="M132" s="459">
        <f t="shared" si="4"/>
        <v>21.857142857142858</v>
      </c>
      <c r="N132" s="492">
        <v>1</v>
      </c>
      <c r="O132" s="482" t="s">
        <v>382</v>
      </c>
      <c r="P132" s="486">
        <f t="shared" si="3"/>
        <v>1</v>
      </c>
      <c r="Q132" s="457" t="str">
        <f>IF(ISNUMBER(P132),IF(P132=100%,"CUMPLIDA",IF(AND(ISNUMBER(L132),ISNUMBER([2]CGR!$P$4)), IF(L132&lt;[2]CGR!$P$4,"INCUMPLIDA","PROCESO"), "VERIFICAR FECHA")),"SIN VALOR AVANCE")</f>
        <v>CUMPLIDA</v>
      </c>
    </row>
    <row r="133" spans="1:17" ht="180.75">
      <c r="A133" s="500" t="s">
        <v>12</v>
      </c>
      <c r="B133" s="480" t="s">
        <v>13</v>
      </c>
      <c r="C133" s="902"/>
      <c r="D133" s="902"/>
      <c r="E133" s="903"/>
      <c r="F133" s="903" t="s">
        <v>387</v>
      </c>
      <c r="G133" s="903" t="s">
        <v>388</v>
      </c>
      <c r="H133" s="482" t="s">
        <v>391</v>
      </c>
      <c r="I133" s="482" t="s">
        <v>392</v>
      </c>
      <c r="J133" s="489">
        <v>2</v>
      </c>
      <c r="K133" s="484">
        <v>45139</v>
      </c>
      <c r="L133" s="484">
        <v>46022</v>
      </c>
      <c r="M133" s="459">
        <f t="shared" si="4"/>
        <v>126.14285714285714</v>
      </c>
      <c r="N133" s="492">
        <v>1</v>
      </c>
      <c r="O133" s="482" t="s">
        <v>382</v>
      </c>
      <c r="P133" s="486">
        <f t="shared" si="3"/>
        <v>0.5</v>
      </c>
      <c r="Q133" s="457" t="str">
        <f>IF(ISNUMBER(P133),IF(P133=100%,"CUMPLIDA",IF(AND(ISNUMBER(L133),ISNUMBER([2]CGR!$P$4)), IF(L133&lt;[2]CGR!$P$4,"INCUMPLIDA","PROCESO"), "VERIFICAR FECHA")),"SIN VALOR AVANCE")</f>
        <v>PROCESO</v>
      </c>
    </row>
    <row r="134" spans="1:17" ht="120.75">
      <c r="A134" s="500" t="s">
        <v>12</v>
      </c>
      <c r="B134" s="480" t="s">
        <v>13</v>
      </c>
      <c r="C134" s="902" t="s">
        <v>362</v>
      </c>
      <c r="D134" s="902" t="s">
        <v>393</v>
      </c>
      <c r="E134" s="903" t="s">
        <v>394</v>
      </c>
      <c r="F134" s="903" t="s">
        <v>395</v>
      </c>
      <c r="G134" s="481" t="s">
        <v>396</v>
      </c>
      <c r="H134" s="482" t="s">
        <v>397</v>
      </c>
      <c r="I134" s="482" t="s">
        <v>398</v>
      </c>
      <c r="J134" s="489">
        <v>1</v>
      </c>
      <c r="K134" s="484">
        <v>45108</v>
      </c>
      <c r="L134" s="484">
        <v>45291</v>
      </c>
      <c r="M134" s="459">
        <f t="shared" si="4"/>
        <v>26.142857142857142</v>
      </c>
      <c r="N134" s="492">
        <v>1</v>
      </c>
      <c r="O134" s="482" t="s">
        <v>399</v>
      </c>
      <c r="P134" s="486">
        <f t="shared" si="3"/>
        <v>1</v>
      </c>
      <c r="Q134" s="457" t="str">
        <f>IF(ISNUMBER(P134),IF(P134=100%,"CUMPLIDA",IF(AND(ISNUMBER(L134),ISNUMBER([2]CGR!$P$4)), IF(L134&lt;[2]CGR!$P$4,"INCUMPLIDA","PROCESO"), "VERIFICAR FECHA")),"SIN VALOR AVANCE")</f>
        <v>CUMPLIDA</v>
      </c>
    </row>
    <row r="135" spans="1:17" ht="180.75">
      <c r="A135" s="500" t="s">
        <v>12</v>
      </c>
      <c r="B135" s="480" t="s">
        <v>13</v>
      </c>
      <c r="C135" s="902"/>
      <c r="D135" s="902"/>
      <c r="E135" s="903"/>
      <c r="F135" s="903" t="s">
        <v>395</v>
      </c>
      <c r="G135" s="921" t="s">
        <v>400</v>
      </c>
      <c r="H135" s="479" t="s">
        <v>401</v>
      </c>
      <c r="I135" s="479" t="s">
        <v>402</v>
      </c>
      <c r="J135" s="489">
        <v>2</v>
      </c>
      <c r="K135" s="484">
        <v>45566</v>
      </c>
      <c r="L135" s="484">
        <v>45930</v>
      </c>
      <c r="M135" s="459">
        <f t="shared" si="4"/>
        <v>52</v>
      </c>
      <c r="N135" s="492">
        <v>0</v>
      </c>
      <c r="O135" s="482" t="s">
        <v>403</v>
      </c>
      <c r="P135" s="486">
        <f t="shared" si="3"/>
        <v>0</v>
      </c>
      <c r="Q135" s="457" t="str">
        <f>IF(ISNUMBER(P135),IF(P135=100%,"CUMPLIDA",IF(AND(ISNUMBER(L135),ISNUMBER([2]CGR!$P$4)), IF(L135&lt;[2]CGR!$P$4,"INCUMPLIDA","PROCESO"), "VERIFICAR FECHA")),"SIN VALOR AVANCE")</f>
        <v>PROCESO</v>
      </c>
    </row>
    <row r="136" spans="1:17" ht="180.75">
      <c r="A136" s="500" t="s">
        <v>12</v>
      </c>
      <c r="B136" s="480" t="s">
        <v>13</v>
      </c>
      <c r="C136" s="902"/>
      <c r="D136" s="902"/>
      <c r="E136" s="903"/>
      <c r="F136" s="903" t="s">
        <v>395</v>
      </c>
      <c r="G136" s="921"/>
      <c r="H136" s="479" t="s">
        <v>404</v>
      </c>
      <c r="I136" s="479" t="s">
        <v>259</v>
      </c>
      <c r="J136" s="489">
        <v>2</v>
      </c>
      <c r="K136" s="484">
        <v>45566</v>
      </c>
      <c r="L136" s="484">
        <v>45930</v>
      </c>
      <c r="M136" s="459">
        <f t="shared" si="4"/>
        <v>52</v>
      </c>
      <c r="N136" s="492">
        <v>0</v>
      </c>
      <c r="O136" s="482" t="s">
        <v>403</v>
      </c>
      <c r="P136" s="486">
        <f t="shared" si="3"/>
        <v>0</v>
      </c>
      <c r="Q136" s="457" t="str">
        <f>IF(ISNUMBER(P136),IF(P136=100%,"CUMPLIDA",IF(AND(ISNUMBER(L136),ISNUMBER([2]CGR!$P$4)), IF(L136&lt;[2]CGR!$P$4,"INCUMPLIDA","PROCESO"), "VERIFICAR FECHA")),"SIN VALOR AVANCE")</f>
        <v>PROCESO</v>
      </c>
    </row>
    <row r="137" spans="1:17" ht="165.75" customHeight="1">
      <c r="A137" s="500" t="s">
        <v>12</v>
      </c>
      <c r="B137" s="480" t="s">
        <v>13</v>
      </c>
      <c r="C137" s="912" t="s">
        <v>261</v>
      </c>
      <c r="D137" s="912" t="s">
        <v>405</v>
      </c>
      <c r="E137" s="913" t="s">
        <v>406</v>
      </c>
      <c r="F137" s="903" t="s">
        <v>407</v>
      </c>
      <c r="G137" s="920" t="s">
        <v>408</v>
      </c>
      <c r="H137" s="498" t="s">
        <v>409</v>
      </c>
      <c r="I137" s="482" t="s">
        <v>410</v>
      </c>
      <c r="J137" s="489">
        <v>789</v>
      </c>
      <c r="K137" s="499">
        <v>45278</v>
      </c>
      <c r="L137" s="499">
        <v>45657</v>
      </c>
      <c r="M137" s="459">
        <f t="shared" si="4"/>
        <v>54.142857142857146</v>
      </c>
      <c r="N137" s="492">
        <v>789</v>
      </c>
      <c r="O137" s="482" t="s">
        <v>411</v>
      </c>
      <c r="P137" s="486">
        <f t="shared" si="3"/>
        <v>1</v>
      </c>
      <c r="Q137" s="457" t="str">
        <f>IF(ISNUMBER(P137),IF(P137=100%,"CUMPLIDA",IF(AND(ISNUMBER(L137),ISNUMBER([2]CGR!$P$4)), IF(L137&lt;[2]CGR!$P$4,"INCUMPLIDA","PROCESO"), "VERIFICAR FECHA")),"SIN VALOR AVANCE")</f>
        <v>CUMPLIDA</v>
      </c>
    </row>
    <row r="138" spans="1:17" ht="120.75">
      <c r="A138" s="500" t="s">
        <v>12</v>
      </c>
      <c r="B138" s="480" t="s">
        <v>13</v>
      </c>
      <c r="C138" s="912"/>
      <c r="D138" s="912"/>
      <c r="E138" s="903"/>
      <c r="F138" s="903"/>
      <c r="G138" s="920"/>
      <c r="H138" s="498" t="s">
        <v>412</v>
      </c>
      <c r="I138" s="482" t="s">
        <v>413</v>
      </c>
      <c r="J138" s="483">
        <v>1</v>
      </c>
      <c r="K138" s="499">
        <v>45278</v>
      </c>
      <c r="L138" s="499">
        <v>45657</v>
      </c>
      <c r="M138" s="459">
        <f t="shared" si="4"/>
        <v>54.142857142857146</v>
      </c>
      <c r="N138" s="492">
        <v>1</v>
      </c>
      <c r="O138" s="482" t="s">
        <v>411</v>
      </c>
      <c r="P138" s="486">
        <f t="shared" ref="P138:P201" si="5">N138/J138</f>
        <v>1</v>
      </c>
      <c r="Q138" s="457" t="str">
        <f>IF(ISNUMBER(P138),IF(P138=100%,"CUMPLIDA",IF(AND(ISNUMBER(L138),ISNUMBER([2]CGR!$P$4)), IF(L138&lt;[2]CGR!$P$4,"INCUMPLIDA","PROCESO"), "VERIFICAR FECHA")),"SIN VALOR AVANCE")</f>
        <v>CUMPLIDA</v>
      </c>
    </row>
    <row r="139" spans="1:17" ht="120.75">
      <c r="A139" s="512" t="s">
        <v>12</v>
      </c>
      <c r="B139" s="513" t="s">
        <v>13</v>
      </c>
      <c r="C139" s="912"/>
      <c r="D139" s="912"/>
      <c r="E139" s="903"/>
      <c r="F139" s="903"/>
      <c r="G139" s="920" t="s">
        <v>414</v>
      </c>
      <c r="H139" s="514" t="s">
        <v>415</v>
      </c>
      <c r="I139" s="515" t="s">
        <v>416</v>
      </c>
      <c r="J139" s="516">
        <v>1</v>
      </c>
      <c r="K139" s="517">
        <v>45278</v>
      </c>
      <c r="L139" s="518">
        <v>45838</v>
      </c>
      <c r="M139" s="519">
        <f t="shared" si="4"/>
        <v>80</v>
      </c>
      <c r="N139" s="520">
        <v>1</v>
      </c>
      <c r="O139" s="515" t="s">
        <v>417</v>
      </c>
      <c r="P139" s="521">
        <f t="shared" si="5"/>
        <v>1</v>
      </c>
      <c r="Q139" s="522" t="str">
        <f>IF(ISNUMBER(P139),IF(P139=100%,"CUMPLIDA",IF(AND(ISNUMBER(L139),ISNUMBER([2]CGR!$P$4)), IF(L139&lt;[2]CGR!$P$4,"INCUMPLIDA","PROCESO"), "VERIFICAR FECHA")),"SIN VALOR AVANCE")</f>
        <v>CUMPLIDA</v>
      </c>
    </row>
    <row r="140" spans="1:17" ht="120.75">
      <c r="A140" s="523" t="s">
        <v>12</v>
      </c>
      <c r="B140" s="524" t="s">
        <v>13</v>
      </c>
      <c r="C140" s="912"/>
      <c r="D140" s="912"/>
      <c r="E140" s="903"/>
      <c r="F140" s="903"/>
      <c r="G140" s="920"/>
      <c r="H140" s="525" t="s">
        <v>418</v>
      </c>
      <c r="I140" s="526" t="s">
        <v>419</v>
      </c>
      <c r="J140" s="527">
        <v>1</v>
      </c>
      <c r="K140" s="528">
        <v>45278</v>
      </c>
      <c r="L140" s="529">
        <v>46111</v>
      </c>
      <c r="M140" s="530">
        <f t="shared" si="4"/>
        <v>119</v>
      </c>
      <c r="N140" s="531">
        <v>0</v>
      </c>
      <c r="O140" s="526" t="s">
        <v>420</v>
      </c>
      <c r="P140" s="532">
        <f t="shared" si="5"/>
        <v>0</v>
      </c>
      <c r="Q140" s="533" t="str">
        <f>IF(ISNUMBER(P140),IF(P140=100%,"CUMPLIDA",IF(AND(ISNUMBER(L140),ISNUMBER([2]CGR!$P$4)), IF(L140&lt;[2]CGR!$P$4,"INCUMPLIDA","PROCESO"), "VERIFICAR FECHA")),"SIN VALOR AVANCE")</f>
        <v>PROCESO</v>
      </c>
    </row>
    <row r="141" spans="1:17" ht="120.75">
      <c r="A141" s="500" t="s">
        <v>12</v>
      </c>
      <c r="B141" s="480" t="s">
        <v>13</v>
      </c>
      <c r="C141" s="912"/>
      <c r="D141" s="912"/>
      <c r="E141" s="903"/>
      <c r="F141" s="903"/>
      <c r="G141" s="497" t="s">
        <v>421</v>
      </c>
      <c r="H141" s="498" t="s">
        <v>422</v>
      </c>
      <c r="I141" s="482" t="s">
        <v>423</v>
      </c>
      <c r="J141" s="483">
        <v>1</v>
      </c>
      <c r="K141" s="499">
        <v>45306</v>
      </c>
      <c r="L141" s="499">
        <v>45412</v>
      </c>
      <c r="M141" s="459">
        <f t="shared" si="4"/>
        <v>15.142857142857142</v>
      </c>
      <c r="N141" s="492">
        <v>1</v>
      </c>
      <c r="O141" s="482" t="s">
        <v>411</v>
      </c>
      <c r="P141" s="486">
        <f t="shared" si="5"/>
        <v>1</v>
      </c>
      <c r="Q141" s="457" t="str">
        <f>IF(ISNUMBER(P141),IF(P141=100%,"CUMPLIDA",IF(AND(ISNUMBER(L141),ISNUMBER([2]CGR!$P$4)), IF(L141&lt;[2]CGR!$P$4,"INCUMPLIDA","PROCESO"), "VERIFICAR FECHA")),"SIN VALOR AVANCE")</f>
        <v>CUMPLIDA</v>
      </c>
    </row>
    <row r="142" spans="1:17" ht="286.5">
      <c r="A142" s="500" t="s">
        <v>12</v>
      </c>
      <c r="B142" s="480" t="s">
        <v>13</v>
      </c>
      <c r="C142" s="496" t="s">
        <v>261</v>
      </c>
      <c r="D142" s="496" t="s">
        <v>424</v>
      </c>
      <c r="E142" s="481" t="s">
        <v>425</v>
      </c>
      <c r="F142" s="481" t="s">
        <v>426</v>
      </c>
      <c r="G142" s="497" t="s">
        <v>427</v>
      </c>
      <c r="H142" s="482" t="s">
        <v>428</v>
      </c>
      <c r="I142" s="482" t="s">
        <v>327</v>
      </c>
      <c r="J142" s="509">
        <v>7188141254.1300001</v>
      </c>
      <c r="K142" s="484">
        <v>45839</v>
      </c>
      <c r="L142" s="484">
        <v>46387</v>
      </c>
      <c r="M142" s="459">
        <f t="shared" si="4"/>
        <v>78.285714285714292</v>
      </c>
      <c r="N142" s="509">
        <v>0</v>
      </c>
      <c r="O142" s="482" t="s">
        <v>429</v>
      </c>
      <c r="P142" s="486">
        <f t="shared" si="5"/>
        <v>0</v>
      </c>
      <c r="Q142" s="457" t="str">
        <f>IF(ISNUMBER(P142),IF(P142=100%,"CUMPLIDA",IF(AND(ISNUMBER(L142),ISNUMBER([2]CGR!$P$4)), IF(L142&lt;[2]CGR!$P$4,"INCUMPLIDA","PROCESO"), "VERIFICAR FECHA")),"SIN VALOR AVANCE")</f>
        <v>PROCESO</v>
      </c>
    </row>
    <row r="143" spans="1:17" ht="195.75" customHeight="1">
      <c r="A143" s="500" t="s">
        <v>12</v>
      </c>
      <c r="B143" s="480" t="s">
        <v>13</v>
      </c>
      <c r="C143" s="912" t="s">
        <v>261</v>
      </c>
      <c r="D143" s="912" t="s">
        <v>430</v>
      </c>
      <c r="E143" s="903" t="s">
        <v>431</v>
      </c>
      <c r="F143" s="903" t="s">
        <v>432</v>
      </c>
      <c r="G143" s="903" t="s">
        <v>433</v>
      </c>
      <c r="H143" s="534" t="s">
        <v>434</v>
      </c>
      <c r="I143" s="534" t="s">
        <v>435</v>
      </c>
      <c r="J143" s="483">
        <v>1</v>
      </c>
      <c r="K143" s="499">
        <v>45809</v>
      </c>
      <c r="L143" s="499">
        <v>46387</v>
      </c>
      <c r="M143" s="459">
        <f t="shared" si="4"/>
        <v>82.571428571428569</v>
      </c>
      <c r="N143" s="483">
        <v>0</v>
      </c>
      <c r="O143" s="482" t="s">
        <v>436</v>
      </c>
      <c r="P143" s="486">
        <f t="shared" si="5"/>
        <v>0</v>
      </c>
      <c r="Q143" s="457" t="str">
        <f>IF(ISNUMBER(P143),IF(P143=100%,"CUMPLIDA",IF(AND(ISNUMBER(L143),ISNUMBER([2]CGR!$P$4)), IF(L143&lt;[2]CGR!$P$4,"INCUMPLIDA","PROCESO"), "VERIFICAR FECHA")),"SIN VALOR AVANCE")</f>
        <v>PROCESO</v>
      </c>
    </row>
    <row r="144" spans="1:17" ht="105.75">
      <c r="A144" s="500" t="s">
        <v>12</v>
      </c>
      <c r="B144" s="480" t="s">
        <v>13</v>
      </c>
      <c r="C144" s="912"/>
      <c r="D144" s="912"/>
      <c r="E144" s="903"/>
      <c r="F144" s="903"/>
      <c r="G144" s="903"/>
      <c r="H144" s="534" t="s">
        <v>437</v>
      </c>
      <c r="I144" s="535" t="s">
        <v>438</v>
      </c>
      <c r="J144" s="536">
        <v>399648949</v>
      </c>
      <c r="K144" s="499">
        <v>45809</v>
      </c>
      <c r="L144" s="499">
        <v>46174</v>
      </c>
      <c r="M144" s="459">
        <f t="shared" si="4"/>
        <v>52.142857142857146</v>
      </c>
      <c r="N144" s="509">
        <v>0</v>
      </c>
      <c r="O144" s="482" t="s">
        <v>439</v>
      </c>
      <c r="P144" s="486">
        <f t="shared" si="5"/>
        <v>0</v>
      </c>
      <c r="Q144" s="457" t="str">
        <f>IF(ISNUMBER(P144),IF(P144=100%,"CUMPLIDA",IF(AND(ISNUMBER(L144),ISNUMBER([2]CGR!$P$4)), IF(L144&lt;[2]CGR!$P$4,"INCUMPLIDA","PROCESO"), "VERIFICAR FECHA")),"SIN VALOR AVANCE")</f>
        <v>PROCESO</v>
      </c>
    </row>
    <row r="145" spans="1:17" ht="135.75" customHeight="1">
      <c r="A145" s="500" t="s">
        <v>12</v>
      </c>
      <c r="B145" s="480" t="s">
        <v>13</v>
      </c>
      <c r="C145" s="912" t="s">
        <v>261</v>
      </c>
      <c r="D145" s="912" t="s">
        <v>430</v>
      </c>
      <c r="E145" s="903" t="s">
        <v>440</v>
      </c>
      <c r="F145" s="903" t="s">
        <v>441</v>
      </c>
      <c r="G145" s="903" t="s">
        <v>442</v>
      </c>
      <c r="H145" s="482" t="s">
        <v>323</v>
      </c>
      <c r="I145" s="457" t="s">
        <v>324</v>
      </c>
      <c r="J145" s="536">
        <v>20021334751</v>
      </c>
      <c r="K145" s="499">
        <v>45809</v>
      </c>
      <c r="L145" s="499">
        <v>46539</v>
      </c>
      <c r="M145" s="459">
        <f t="shared" si="4"/>
        <v>104.28571428571429</v>
      </c>
      <c r="N145" s="536">
        <v>0</v>
      </c>
      <c r="O145" s="482" t="s">
        <v>439</v>
      </c>
      <c r="P145" s="486">
        <f t="shared" si="5"/>
        <v>0</v>
      </c>
      <c r="Q145" s="457" t="str">
        <f>IF(ISNUMBER(P145),IF(P145=100%,"CUMPLIDA",IF(AND(ISNUMBER(L145),ISNUMBER([2]CGR!$P$4)), IF(L145&lt;[2]CGR!$P$4,"INCUMPLIDA","PROCESO"), "VERIFICAR FECHA")),"SIN VALOR AVANCE")</f>
        <v>PROCESO</v>
      </c>
    </row>
    <row r="146" spans="1:17" ht="105.75">
      <c r="A146" s="500" t="s">
        <v>12</v>
      </c>
      <c r="B146" s="480" t="s">
        <v>13</v>
      </c>
      <c r="C146" s="912"/>
      <c r="D146" s="912"/>
      <c r="E146" s="903"/>
      <c r="F146" s="903"/>
      <c r="G146" s="903"/>
      <c r="H146" s="482" t="s">
        <v>326</v>
      </c>
      <c r="I146" s="455" t="s">
        <v>327</v>
      </c>
      <c r="J146" s="536">
        <v>20021334751</v>
      </c>
      <c r="K146" s="499">
        <v>45809</v>
      </c>
      <c r="L146" s="499">
        <v>46539</v>
      </c>
      <c r="M146" s="459">
        <f t="shared" si="4"/>
        <v>104.28571428571429</v>
      </c>
      <c r="N146" s="536">
        <v>0</v>
      </c>
      <c r="O146" s="482" t="s">
        <v>439</v>
      </c>
      <c r="P146" s="486">
        <f t="shared" si="5"/>
        <v>0</v>
      </c>
      <c r="Q146" s="457" t="str">
        <f>IF(ISNUMBER(P146),IF(P146=100%,"CUMPLIDA",IF(AND(ISNUMBER(L146),ISNUMBER([2]CGR!$P$4)), IF(L146&lt;[2]CGR!$P$4,"INCUMPLIDA","PROCESO"), "VERIFICAR FECHA")),"SIN VALOR AVANCE")</f>
        <v>PROCESO</v>
      </c>
    </row>
    <row r="147" spans="1:17" ht="165.75" customHeight="1">
      <c r="A147" s="500" t="s">
        <v>12</v>
      </c>
      <c r="B147" s="496" t="s">
        <v>13</v>
      </c>
      <c r="C147" s="912" t="s">
        <v>443</v>
      </c>
      <c r="D147" s="912" t="s">
        <v>444</v>
      </c>
      <c r="E147" s="903" t="s">
        <v>445</v>
      </c>
      <c r="F147" s="903" t="s">
        <v>446</v>
      </c>
      <c r="G147" s="497" t="s">
        <v>447</v>
      </c>
      <c r="H147" s="498" t="s">
        <v>448</v>
      </c>
      <c r="I147" s="455" t="s">
        <v>259</v>
      </c>
      <c r="J147" s="489">
        <v>4</v>
      </c>
      <c r="K147" s="499">
        <v>45475</v>
      </c>
      <c r="L147" s="499">
        <v>45835</v>
      </c>
      <c r="M147" s="459">
        <f t="shared" ref="M147:M210" si="6">(L147-K147)/7</f>
        <v>51.428571428571431</v>
      </c>
      <c r="N147" s="492">
        <v>4</v>
      </c>
      <c r="O147" s="482" t="s">
        <v>449</v>
      </c>
      <c r="P147" s="486">
        <f t="shared" si="5"/>
        <v>1</v>
      </c>
      <c r="Q147" s="457" t="str">
        <f>IF(ISNUMBER(P147),IF(P147=100%,"CUMPLIDA",IF(AND(ISNUMBER(L147),ISNUMBER([2]CGR!$P$4)), IF(L147&lt;[2]CGR!$P$4,"INCUMPLIDA","PROCESO"), "VERIFICAR FECHA")),"SIN VALOR AVANCE")</f>
        <v>CUMPLIDA</v>
      </c>
    </row>
    <row r="148" spans="1:17" ht="165">
      <c r="A148" s="500" t="s">
        <v>12</v>
      </c>
      <c r="B148" s="496" t="s">
        <v>13</v>
      </c>
      <c r="C148" s="912"/>
      <c r="D148" s="912"/>
      <c r="E148" s="903"/>
      <c r="F148" s="903"/>
      <c r="G148" s="497" t="s">
        <v>450</v>
      </c>
      <c r="H148" s="498" t="s">
        <v>451</v>
      </c>
      <c r="I148" s="537" t="s">
        <v>452</v>
      </c>
      <c r="J148" s="489">
        <v>1</v>
      </c>
      <c r="K148" s="499">
        <v>45475</v>
      </c>
      <c r="L148" s="499">
        <v>45835</v>
      </c>
      <c r="M148" s="459">
        <f t="shared" si="6"/>
        <v>51.428571428571431</v>
      </c>
      <c r="N148" s="492">
        <v>1</v>
      </c>
      <c r="O148" s="482" t="s">
        <v>449</v>
      </c>
      <c r="P148" s="486">
        <f t="shared" si="5"/>
        <v>1</v>
      </c>
      <c r="Q148" s="457" t="str">
        <f>IF(ISNUMBER(P148),IF(P148=100%,"CUMPLIDA",IF(AND(ISNUMBER(L148),ISNUMBER([2]CGR!$P$4)), IF(L148&lt;[2]CGR!$P$4,"INCUMPLIDA","PROCESO"), "VERIFICAR FECHA")),"SIN VALOR AVANCE")</f>
        <v>CUMPLIDA</v>
      </c>
    </row>
    <row r="149" spans="1:17" ht="150.75">
      <c r="A149" s="500" t="s">
        <v>12</v>
      </c>
      <c r="B149" s="496" t="s">
        <v>13</v>
      </c>
      <c r="C149" s="912"/>
      <c r="D149" s="912"/>
      <c r="E149" s="903"/>
      <c r="F149" s="903"/>
      <c r="G149" s="481" t="s">
        <v>453</v>
      </c>
      <c r="H149" s="482" t="s">
        <v>454</v>
      </c>
      <c r="I149" s="537" t="s">
        <v>452</v>
      </c>
      <c r="J149" s="489">
        <v>1</v>
      </c>
      <c r="K149" s="499">
        <v>45475</v>
      </c>
      <c r="L149" s="499">
        <v>45835</v>
      </c>
      <c r="M149" s="459">
        <f t="shared" si="6"/>
        <v>51.428571428571431</v>
      </c>
      <c r="N149" s="492">
        <v>1</v>
      </c>
      <c r="O149" s="482" t="s">
        <v>449</v>
      </c>
      <c r="P149" s="486">
        <f t="shared" si="5"/>
        <v>1</v>
      </c>
      <c r="Q149" s="457" t="str">
        <f>IF(ISNUMBER(P149),IF(P149=100%,"CUMPLIDA",IF(AND(ISNUMBER(L149),ISNUMBER([2]CGR!$P$4)), IF(L149&lt;[2]CGR!$P$4,"INCUMPLIDA","PROCESO"), "VERIFICAR FECHA")),"SIN VALOR AVANCE")</f>
        <v>CUMPLIDA</v>
      </c>
    </row>
    <row r="150" spans="1:17" ht="165.75" customHeight="1">
      <c r="A150" s="500" t="s">
        <v>12</v>
      </c>
      <c r="B150" s="496" t="s">
        <v>13</v>
      </c>
      <c r="C150" s="912" t="s">
        <v>443</v>
      </c>
      <c r="D150" s="912" t="s">
        <v>444</v>
      </c>
      <c r="E150" s="903" t="s">
        <v>455</v>
      </c>
      <c r="F150" s="903" t="s">
        <v>456</v>
      </c>
      <c r="G150" s="497" t="s">
        <v>447</v>
      </c>
      <c r="H150" s="498" t="s">
        <v>448</v>
      </c>
      <c r="I150" s="482" t="s">
        <v>259</v>
      </c>
      <c r="J150" s="489">
        <v>4</v>
      </c>
      <c r="K150" s="499">
        <v>45475</v>
      </c>
      <c r="L150" s="499">
        <v>45835</v>
      </c>
      <c r="M150" s="459">
        <f t="shared" si="6"/>
        <v>51.428571428571431</v>
      </c>
      <c r="N150" s="492">
        <v>4</v>
      </c>
      <c r="O150" s="482" t="s">
        <v>457</v>
      </c>
      <c r="P150" s="486">
        <f t="shared" si="5"/>
        <v>1</v>
      </c>
      <c r="Q150" s="457" t="str">
        <f>IF(ISNUMBER(P150),IF(P150=100%,"CUMPLIDA",IF(AND(ISNUMBER(L150),ISNUMBER([2]CGR!$P$4)), IF(L150&lt;[2]CGR!$P$4,"INCUMPLIDA","PROCESO"), "VERIFICAR FECHA")),"SIN VALOR AVANCE")</f>
        <v>CUMPLIDA</v>
      </c>
    </row>
    <row r="151" spans="1:17" ht="165.75">
      <c r="A151" s="500" t="s">
        <v>12</v>
      </c>
      <c r="B151" s="496" t="s">
        <v>13</v>
      </c>
      <c r="C151" s="912"/>
      <c r="D151" s="912"/>
      <c r="E151" s="903"/>
      <c r="F151" s="903"/>
      <c r="G151" s="497" t="s">
        <v>450</v>
      </c>
      <c r="H151" s="498" t="s">
        <v>451</v>
      </c>
      <c r="I151" s="537" t="s">
        <v>452</v>
      </c>
      <c r="J151" s="489">
        <v>1</v>
      </c>
      <c r="K151" s="499">
        <v>45475</v>
      </c>
      <c r="L151" s="499">
        <v>45835</v>
      </c>
      <c r="M151" s="459">
        <f t="shared" si="6"/>
        <v>51.428571428571431</v>
      </c>
      <c r="N151" s="492">
        <v>1</v>
      </c>
      <c r="O151" s="482" t="s">
        <v>457</v>
      </c>
      <c r="P151" s="486">
        <f t="shared" si="5"/>
        <v>1</v>
      </c>
      <c r="Q151" s="457" t="str">
        <f>IF(ISNUMBER(P151),IF(P151=100%,"CUMPLIDA",IF(AND(ISNUMBER(L151),ISNUMBER([2]CGR!$P$4)), IF(L151&lt;[2]CGR!$P$4,"INCUMPLIDA","PROCESO"), "VERIFICAR FECHA")),"SIN VALOR AVANCE")</f>
        <v>CUMPLIDA</v>
      </c>
    </row>
    <row r="152" spans="1:17" ht="165.75">
      <c r="A152" s="500" t="s">
        <v>12</v>
      </c>
      <c r="B152" s="496" t="s">
        <v>13</v>
      </c>
      <c r="C152" s="912"/>
      <c r="D152" s="912"/>
      <c r="E152" s="903"/>
      <c r="F152" s="903"/>
      <c r="G152" s="481" t="s">
        <v>453</v>
      </c>
      <c r="H152" s="482" t="s">
        <v>454</v>
      </c>
      <c r="I152" s="483" t="s">
        <v>452</v>
      </c>
      <c r="J152" s="489">
        <v>1</v>
      </c>
      <c r="K152" s="499">
        <v>45475</v>
      </c>
      <c r="L152" s="499">
        <v>45835</v>
      </c>
      <c r="M152" s="459">
        <f t="shared" si="6"/>
        <v>51.428571428571431</v>
      </c>
      <c r="N152" s="492">
        <v>1</v>
      </c>
      <c r="O152" s="482" t="s">
        <v>457</v>
      </c>
      <c r="P152" s="486">
        <f t="shared" si="5"/>
        <v>1</v>
      </c>
      <c r="Q152" s="457" t="str">
        <f>IF(ISNUMBER(P152),IF(P152=100%,"CUMPLIDA",IF(AND(ISNUMBER(L152),ISNUMBER([2]CGR!$P$4)), IF(L152&lt;[2]CGR!$P$4,"INCUMPLIDA","PROCESO"), "VERIFICAR FECHA")),"SIN VALOR AVANCE")</f>
        <v>CUMPLIDA</v>
      </c>
    </row>
    <row r="153" spans="1:17" ht="180.75" customHeight="1">
      <c r="A153" s="500" t="s">
        <v>12</v>
      </c>
      <c r="B153" s="496" t="s">
        <v>13</v>
      </c>
      <c r="C153" s="912" t="s">
        <v>443</v>
      </c>
      <c r="D153" s="912" t="s">
        <v>458</v>
      </c>
      <c r="E153" s="903" t="s">
        <v>459</v>
      </c>
      <c r="F153" s="903" t="s">
        <v>456</v>
      </c>
      <c r="G153" s="497" t="s">
        <v>447</v>
      </c>
      <c r="H153" s="498" t="s">
        <v>448</v>
      </c>
      <c r="I153" s="482" t="s">
        <v>259</v>
      </c>
      <c r="J153" s="489">
        <v>4</v>
      </c>
      <c r="K153" s="499">
        <v>45475</v>
      </c>
      <c r="L153" s="499">
        <v>45835</v>
      </c>
      <c r="M153" s="459">
        <f t="shared" si="6"/>
        <v>51.428571428571431</v>
      </c>
      <c r="N153" s="492">
        <v>4</v>
      </c>
      <c r="O153" s="482" t="s">
        <v>460</v>
      </c>
      <c r="P153" s="486">
        <f t="shared" si="5"/>
        <v>1</v>
      </c>
      <c r="Q153" s="457" t="str">
        <f>IF(ISNUMBER(P153),IF(P153=100%,"CUMPLIDA",IF(AND(ISNUMBER(L153),ISNUMBER([2]CGR!$P$4)), IF(L153&lt;[2]CGR!$P$4,"INCUMPLIDA","PROCESO"), "VERIFICAR FECHA")),"SIN VALOR AVANCE")</f>
        <v>CUMPLIDA</v>
      </c>
    </row>
    <row r="154" spans="1:17" ht="165.75">
      <c r="A154" s="500" t="s">
        <v>12</v>
      </c>
      <c r="B154" s="496" t="s">
        <v>13</v>
      </c>
      <c r="C154" s="912"/>
      <c r="D154" s="912"/>
      <c r="E154" s="903"/>
      <c r="F154" s="903"/>
      <c r="G154" s="497" t="s">
        <v>450</v>
      </c>
      <c r="H154" s="498" t="s">
        <v>451</v>
      </c>
      <c r="I154" s="537" t="s">
        <v>452</v>
      </c>
      <c r="J154" s="489">
        <v>1</v>
      </c>
      <c r="K154" s="499">
        <v>45475</v>
      </c>
      <c r="L154" s="499">
        <v>45835</v>
      </c>
      <c r="M154" s="459">
        <f t="shared" si="6"/>
        <v>51.428571428571431</v>
      </c>
      <c r="N154" s="492">
        <v>1</v>
      </c>
      <c r="O154" s="482" t="s">
        <v>460</v>
      </c>
      <c r="P154" s="486">
        <f t="shared" si="5"/>
        <v>1</v>
      </c>
      <c r="Q154" s="457" t="str">
        <f>IF(ISNUMBER(P154),IF(P154=100%,"CUMPLIDA",IF(AND(ISNUMBER(L154),ISNUMBER([2]CGR!$P$4)), IF(L154&lt;[2]CGR!$P$4,"INCUMPLIDA","PROCESO"), "VERIFICAR FECHA")),"SIN VALOR AVANCE")</f>
        <v>CUMPLIDA</v>
      </c>
    </row>
    <row r="155" spans="1:17" ht="165.75">
      <c r="A155" s="500" t="s">
        <v>12</v>
      </c>
      <c r="B155" s="496" t="s">
        <v>13</v>
      </c>
      <c r="C155" s="912"/>
      <c r="D155" s="912"/>
      <c r="E155" s="903"/>
      <c r="F155" s="903"/>
      <c r="G155" s="481" t="s">
        <v>453</v>
      </c>
      <c r="H155" s="482" t="s">
        <v>454</v>
      </c>
      <c r="I155" s="537" t="s">
        <v>452</v>
      </c>
      <c r="J155" s="489">
        <v>1</v>
      </c>
      <c r="K155" s="499">
        <v>45475</v>
      </c>
      <c r="L155" s="499">
        <v>45835</v>
      </c>
      <c r="M155" s="459">
        <f t="shared" si="6"/>
        <v>51.428571428571431</v>
      </c>
      <c r="N155" s="492">
        <v>1</v>
      </c>
      <c r="O155" s="482" t="s">
        <v>460</v>
      </c>
      <c r="P155" s="486">
        <f t="shared" si="5"/>
        <v>1</v>
      </c>
      <c r="Q155" s="457" t="str">
        <f>IF(ISNUMBER(P155),IF(P155=100%,"CUMPLIDA",IF(AND(ISNUMBER(L155),ISNUMBER([2]CGR!$P$4)), IF(L155&lt;[2]CGR!$P$4,"INCUMPLIDA","PROCESO"), "VERIFICAR FECHA")),"SIN VALOR AVANCE")</f>
        <v>CUMPLIDA</v>
      </c>
    </row>
    <row r="156" spans="1:17" ht="300" customHeight="1">
      <c r="A156" s="500" t="s">
        <v>12</v>
      </c>
      <c r="B156" s="496" t="s">
        <v>13</v>
      </c>
      <c r="C156" s="902" t="s">
        <v>461</v>
      </c>
      <c r="D156" s="922" t="s">
        <v>462</v>
      </c>
      <c r="E156" s="923" t="s">
        <v>463</v>
      </c>
      <c r="F156" s="903" t="s">
        <v>464</v>
      </c>
      <c r="G156" s="920" t="s">
        <v>465</v>
      </c>
      <c r="H156" s="497" t="s">
        <v>466</v>
      </c>
      <c r="I156" s="482" t="s">
        <v>467</v>
      </c>
      <c r="J156" s="489">
        <v>6</v>
      </c>
      <c r="K156" s="538">
        <v>45839</v>
      </c>
      <c r="L156" s="538">
        <v>46022</v>
      </c>
      <c r="M156" s="459">
        <f t="shared" si="6"/>
        <v>26.142857142857142</v>
      </c>
      <c r="N156" s="492">
        <v>0</v>
      </c>
      <c r="O156" s="482" t="s">
        <v>468</v>
      </c>
      <c r="P156" s="486">
        <f t="shared" si="5"/>
        <v>0</v>
      </c>
      <c r="Q156" s="457" t="str">
        <f>IF(ISNUMBER(P156),IF(P156=100%,"CUMPLIDA",IF(AND(ISNUMBER(L156),ISNUMBER([3]CGR!$P$4)), IF(L156&lt;[3]CGR!$P$4,"INCUMPLIDA","PROCESO"), "VERIFICAR FECHA")),"SIN VALOR AVANCE")</f>
        <v>PROCESO</v>
      </c>
    </row>
    <row r="157" spans="1:17" ht="90.75">
      <c r="A157" s="500" t="s">
        <v>12</v>
      </c>
      <c r="B157" s="496" t="s">
        <v>13</v>
      </c>
      <c r="C157" s="902"/>
      <c r="D157" s="922"/>
      <c r="E157" s="923"/>
      <c r="F157" s="903"/>
      <c r="G157" s="920"/>
      <c r="H157" s="497" t="s">
        <v>469</v>
      </c>
      <c r="I157" s="482" t="s">
        <v>470</v>
      </c>
      <c r="J157" s="489">
        <v>1</v>
      </c>
      <c r="K157" s="538">
        <v>45839</v>
      </c>
      <c r="L157" s="538">
        <v>46053</v>
      </c>
      <c r="M157" s="459">
        <f t="shared" si="6"/>
        <v>30.571428571428573</v>
      </c>
      <c r="N157" s="492">
        <v>0</v>
      </c>
      <c r="O157" s="482" t="s">
        <v>468</v>
      </c>
      <c r="P157" s="486">
        <f t="shared" si="5"/>
        <v>0</v>
      </c>
      <c r="Q157" s="457" t="str">
        <f>IF(ISNUMBER(P157),IF(P157=100%,"CUMPLIDA",IF(AND(ISNUMBER(L157),ISNUMBER([3]CGR!$P$4)), IF(L157&lt;[3]CGR!$P$4,"INCUMPLIDA","PROCESO"), "VERIFICAR FECHA")),"SIN VALOR AVANCE")</f>
        <v>PROCESO</v>
      </c>
    </row>
    <row r="158" spans="1:17" ht="60">
      <c r="A158" s="500" t="s">
        <v>12</v>
      </c>
      <c r="B158" s="496" t="s">
        <v>13</v>
      </c>
      <c r="C158" s="902"/>
      <c r="D158" s="922"/>
      <c r="E158" s="923"/>
      <c r="F158" s="903"/>
      <c r="G158" s="497" t="s">
        <v>471</v>
      </c>
      <c r="H158" s="481" t="s">
        <v>472</v>
      </c>
      <c r="I158" s="456" t="s">
        <v>473</v>
      </c>
      <c r="J158" s="489">
        <v>1</v>
      </c>
      <c r="K158" s="538">
        <v>45839</v>
      </c>
      <c r="L158" s="538">
        <v>46022</v>
      </c>
      <c r="M158" s="459">
        <f t="shared" si="6"/>
        <v>26.142857142857142</v>
      </c>
      <c r="N158" s="492">
        <v>0</v>
      </c>
      <c r="O158" s="482" t="s">
        <v>474</v>
      </c>
      <c r="P158" s="486">
        <f t="shared" si="5"/>
        <v>0</v>
      </c>
      <c r="Q158" s="457" t="str">
        <f>IF(ISNUMBER(P158),IF(P158=100%,"CUMPLIDA",IF(AND(ISNUMBER(L158),ISNUMBER([3]CGR!$P$4)), IF(L158&lt;[3]CGR!$P$4,"INCUMPLIDA","PROCESO"), "VERIFICAR FECHA")),"SIN VALOR AVANCE")</f>
        <v>PROCESO</v>
      </c>
    </row>
    <row r="159" spans="1:17" ht="300" customHeight="1">
      <c r="A159" s="500" t="s">
        <v>12</v>
      </c>
      <c r="B159" s="496" t="s">
        <v>13</v>
      </c>
      <c r="C159" s="902" t="s">
        <v>461</v>
      </c>
      <c r="D159" s="902" t="s">
        <v>462</v>
      </c>
      <c r="E159" s="923" t="s">
        <v>475</v>
      </c>
      <c r="F159" s="903" t="s">
        <v>476</v>
      </c>
      <c r="G159" s="920" t="s">
        <v>465</v>
      </c>
      <c r="H159" s="497" t="s">
        <v>466</v>
      </c>
      <c r="I159" s="482" t="s">
        <v>467</v>
      </c>
      <c r="J159" s="489">
        <v>6</v>
      </c>
      <c r="K159" s="538">
        <v>45839</v>
      </c>
      <c r="L159" s="538">
        <v>46022</v>
      </c>
      <c r="M159" s="459">
        <f t="shared" si="6"/>
        <v>26.142857142857142</v>
      </c>
      <c r="N159" s="492">
        <v>0</v>
      </c>
      <c r="O159" s="482" t="s">
        <v>468</v>
      </c>
      <c r="P159" s="486">
        <f t="shared" si="5"/>
        <v>0</v>
      </c>
      <c r="Q159" s="457" t="str">
        <f>IF(ISNUMBER(P159),IF(P159=100%,"CUMPLIDA",IF(AND(ISNUMBER(L159),ISNUMBER([3]CGR!$P$4)), IF(L159&lt;[3]CGR!$P$4,"INCUMPLIDA","PROCESO"), "VERIFICAR FECHA")),"SIN VALOR AVANCE")</f>
        <v>PROCESO</v>
      </c>
    </row>
    <row r="160" spans="1:17" ht="90.75">
      <c r="A160" s="500" t="s">
        <v>12</v>
      </c>
      <c r="B160" s="496" t="s">
        <v>13</v>
      </c>
      <c r="C160" s="902"/>
      <c r="D160" s="902"/>
      <c r="E160" s="923"/>
      <c r="F160" s="903"/>
      <c r="G160" s="920"/>
      <c r="H160" s="497" t="s">
        <v>477</v>
      </c>
      <c r="I160" s="482" t="s">
        <v>470</v>
      </c>
      <c r="J160" s="489">
        <v>1</v>
      </c>
      <c r="K160" s="538">
        <v>45839</v>
      </c>
      <c r="L160" s="538">
        <v>46053</v>
      </c>
      <c r="M160" s="459">
        <f t="shared" si="6"/>
        <v>30.571428571428573</v>
      </c>
      <c r="N160" s="492">
        <v>0</v>
      </c>
      <c r="O160" s="482" t="s">
        <v>468</v>
      </c>
      <c r="P160" s="486">
        <f t="shared" si="5"/>
        <v>0</v>
      </c>
      <c r="Q160" s="457" t="str">
        <f>IF(ISNUMBER(P160),IF(P160=100%,"CUMPLIDA",IF(AND(ISNUMBER(L160),ISNUMBER([3]CGR!$P$4)), IF(L160&lt;[3]CGR!$P$4,"INCUMPLIDA","PROCESO"), "VERIFICAR FECHA")),"SIN VALOR AVANCE")</f>
        <v>PROCESO</v>
      </c>
    </row>
    <row r="161" spans="1:17" ht="135.75">
      <c r="A161" s="500" t="s">
        <v>12</v>
      </c>
      <c r="B161" s="496" t="s">
        <v>13</v>
      </c>
      <c r="C161" s="902"/>
      <c r="D161" s="902"/>
      <c r="E161" s="903"/>
      <c r="F161" s="903"/>
      <c r="G161" s="497" t="s">
        <v>478</v>
      </c>
      <c r="H161" s="497" t="s">
        <v>479</v>
      </c>
      <c r="I161" s="482" t="s">
        <v>480</v>
      </c>
      <c r="J161" s="489">
        <v>3</v>
      </c>
      <c r="K161" s="538">
        <v>45870</v>
      </c>
      <c r="L161" s="538">
        <v>46022</v>
      </c>
      <c r="M161" s="459">
        <f t="shared" si="6"/>
        <v>21.714285714285715</v>
      </c>
      <c r="N161" s="492">
        <v>0</v>
      </c>
      <c r="O161" s="482" t="s">
        <v>481</v>
      </c>
      <c r="P161" s="486">
        <f t="shared" si="5"/>
        <v>0</v>
      </c>
      <c r="Q161" s="457" t="str">
        <f>IF(ISNUMBER(P161),IF(P161=100%,"CUMPLIDA",IF(AND(ISNUMBER(L161),ISNUMBER([3]CGR!$P$4)), IF(L161&lt;[3]CGR!$P$4,"INCUMPLIDA","PROCESO"), "VERIFICAR FECHA")),"SIN VALOR AVANCE")</f>
        <v>PROCESO</v>
      </c>
    </row>
    <row r="162" spans="1:17" ht="120.75" customHeight="1">
      <c r="A162" s="500" t="s">
        <v>12</v>
      </c>
      <c r="B162" s="496" t="s">
        <v>13</v>
      </c>
      <c r="C162" s="912" t="s">
        <v>461</v>
      </c>
      <c r="D162" s="912" t="s">
        <v>482</v>
      </c>
      <c r="E162" s="903" t="s">
        <v>483</v>
      </c>
      <c r="F162" s="903" t="s">
        <v>484</v>
      </c>
      <c r="G162" s="481" t="s">
        <v>485</v>
      </c>
      <c r="H162" s="481" t="s">
        <v>486</v>
      </c>
      <c r="I162" s="482" t="s">
        <v>487</v>
      </c>
      <c r="J162" s="489">
        <v>4</v>
      </c>
      <c r="K162" s="507">
        <v>45870</v>
      </c>
      <c r="L162" s="507">
        <v>46235</v>
      </c>
      <c r="M162" s="459">
        <f t="shared" si="6"/>
        <v>52.142857142857146</v>
      </c>
      <c r="N162" s="492">
        <v>0</v>
      </c>
      <c r="O162" s="482" t="s">
        <v>488</v>
      </c>
      <c r="P162" s="486">
        <f t="shared" si="5"/>
        <v>0</v>
      </c>
      <c r="Q162" s="457" t="str">
        <f>IF(ISNUMBER(P162),IF(P162=100%,"CUMPLIDA",IF(AND(ISNUMBER(L162),ISNUMBER([3]CGR!$P$4)), IF(L162&lt;[3]CGR!$P$4,"INCUMPLIDA","PROCESO"), "VERIFICAR FECHA")),"SIN VALOR AVANCE")</f>
        <v>PROCESO</v>
      </c>
    </row>
    <row r="163" spans="1:17" ht="75" customHeight="1">
      <c r="A163" s="500" t="s">
        <v>12</v>
      </c>
      <c r="B163" s="496" t="s">
        <v>13</v>
      </c>
      <c r="C163" s="912"/>
      <c r="D163" s="912"/>
      <c r="E163" s="903"/>
      <c r="F163" s="903"/>
      <c r="G163" s="903" t="s">
        <v>489</v>
      </c>
      <c r="H163" s="481" t="s">
        <v>490</v>
      </c>
      <c r="I163" s="482" t="s">
        <v>491</v>
      </c>
      <c r="J163" s="489">
        <v>1</v>
      </c>
      <c r="K163" s="507">
        <v>45870</v>
      </c>
      <c r="L163" s="507">
        <v>46022</v>
      </c>
      <c r="M163" s="459">
        <f t="shared" si="6"/>
        <v>21.714285714285715</v>
      </c>
      <c r="N163" s="492">
        <v>0</v>
      </c>
      <c r="O163" s="482" t="s">
        <v>492</v>
      </c>
      <c r="P163" s="486">
        <f t="shared" si="5"/>
        <v>0</v>
      </c>
      <c r="Q163" s="457" t="str">
        <f>IF(ISNUMBER(P163),IF(P163=100%,"CUMPLIDA",IF(AND(ISNUMBER(L163),ISNUMBER([3]CGR!$P$4)), IF(L163&lt;[3]CGR!$P$4,"INCUMPLIDA","PROCESO"), "VERIFICAR FECHA")),"SIN VALOR AVANCE")</f>
        <v>PROCESO</v>
      </c>
    </row>
    <row r="164" spans="1:17" ht="60">
      <c r="A164" s="500" t="s">
        <v>12</v>
      </c>
      <c r="B164" s="496" t="s">
        <v>13</v>
      </c>
      <c r="C164" s="912"/>
      <c r="D164" s="912"/>
      <c r="E164" s="903"/>
      <c r="F164" s="903"/>
      <c r="G164" s="903"/>
      <c r="H164" s="481" t="s">
        <v>493</v>
      </c>
      <c r="I164" s="482" t="s">
        <v>494</v>
      </c>
      <c r="J164" s="489">
        <v>1</v>
      </c>
      <c r="K164" s="507">
        <v>46023</v>
      </c>
      <c r="L164" s="507">
        <v>46054</v>
      </c>
      <c r="M164" s="459">
        <f t="shared" si="6"/>
        <v>4.4285714285714288</v>
      </c>
      <c r="N164" s="492">
        <v>0</v>
      </c>
      <c r="O164" s="482" t="s">
        <v>495</v>
      </c>
      <c r="P164" s="486">
        <f t="shared" si="5"/>
        <v>0</v>
      </c>
      <c r="Q164" s="457" t="str">
        <f>IF(ISNUMBER(P164),IF(P164=100%,"CUMPLIDA",IF(AND(ISNUMBER(L164),ISNUMBER([3]CGR!$P$4)), IF(L164&lt;[3]CGR!$P$4,"INCUMPLIDA","PROCESO"), "VERIFICAR FECHA")),"SIN VALOR AVANCE")</f>
        <v>PROCESO</v>
      </c>
    </row>
    <row r="165" spans="1:17" ht="90.75">
      <c r="A165" s="500" t="s">
        <v>12</v>
      </c>
      <c r="B165" s="496" t="s">
        <v>13</v>
      </c>
      <c r="C165" s="912"/>
      <c r="D165" s="912"/>
      <c r="E165" s="903"/>
      <c r="F165" s="903"/>
      <c r="G165" s="481" t="s">
        <v>496</v>
      </c>
      <c r="H165" s="481" t="s">
        <v>497</v>
      </c>
      <c r="I165" s="482" t="s">
        <v>498</v>
      </c>
      <c r="J165" s="489">
        <v>1</v>
      </c>
      <c r="K165" s="507">
        <v>45870</v>
      </c>
      <c r="L165" s="507">
        <v>45961</v>
      </c>
      <c r="M165" s="459">
        <f t="shared" si="6"/>
        <v>13</v>
      </c>
      <c r="N165" s="492">
        <v>0</v>
      </c>
      <c r="O165" s="482" t="s">
        <v>492</v>
      </c>
      <c r="P165" s="486">
        <f t="shared" si="5"/>
        <v>0</v>
      </c>
      <c r="Q165" s="457" t="str">
        <f>IF(ISNUMBER(P165),IF(P165=100%,"CUMPLIDA",IF(AND(ISNUMBER(L165),ISNUMBER([3]CGR!$P$4)), IF(L165&lt;[3]CGR!$P$4,"INCUMPLIDA","PROCESO"), "VERIFICAR FECHA")),"SIN VALOR AVANCE")</f>
        <v>PROCESO</v>
      </c>
    </row>
    <row r="166" spans="1:17" ht="90.75">
      <c r="A166" s="500" t="s">
        <v>12</v>
      </c>
      <c r="B166" s="496" t="s">
        <v>13</v>
      </c>
      <c r="C166" s="912"/>
      <c r="D166" s="912"/>
      <c r="E166" s="903"/>
      <c r="F166" s="903"/>
      <c r="G166" s="481" t="s">
        <v>499</v>
      </c>
      <c r="H166" s="481" t="s">
        <v>500</v>
      </c>
      <c r="I166" s="456" t="s">
        <v>501</v>
      </c>
      <c r="J166" s="489">
        <v>6</v>
      </c>
      <c r="K166" s="507">
        <v>45870</v>
      </c>
      <c r="L166" s="507">
        <v>46235</v>
      </c>
      <c r="M166" s="459">
        <f t="shared" si="6"/>
        <v>52.142857142857146</v>
      </c>
      <c r="N166" s="492">
        <v>0</v>
      </c>
      <c r="O166" s="508" t="s">
        <v>502</v>
      </c>
      <c r="P166" s="486">
        <f t="shared" si="5"/>
        <v>0</v>
      </c>
      <c r="Q166" s="457" t="str">
        <f>IF(ISNUMBER(P166),IF(P166=100%,"CUMPLIDA",IF(AND(ISNUMBER(L166),ISNUMBER([3]CGR!$P$4)), IF(L166&lt;[3]CGR!$P$4,"INCUMPLIDA","PROCESO"), "VERIFICAR FECHA")),"SIN VALOR AVANCE")</f>
        <v>PROCESO</v>
      </c>
    </row>
    <row r="167" spans="1:17" ht="135" customHeight="1">
      <c r="A167" s="500" t="s">
        <v>12</v>
      </c>
      <c r="B167" s="496" t="s">
        <v>13</v>
      </c>
      <c r="C167" s="912" t="s">
        <v>461</v>
      </c>
      <c r="D167" s="912" t="s">
        <v>482</v>
      </c>
      <c r="E167" s="903" t="s">
        <v>503</v>
      </c>
      <c r="F167" s="903" t="s">
        <v>504</v>
      </c>
      <c r="G167" s="481" t="s">
        <v>505</v>
      </c>
      <c r="H167" s="481" t="s">
        <v>500</v>
      </c>
      <c r="I167" s="456" t="s">
        <v>501</v>
      </c>
      <c r="J167" s="489">
        <v>6</v>
      </c>
      <c r="K167" s="507">
        <v>45870</v>
      </c>
      <c r="L167" s="507">
        <v>46235</v>
      </c>
      <c r="M167" s="459">
        <f t="shared" si="6"/>
        <v>52.142857142857146</v>
      </c>
      <c r="N167" s="492">
        <v>0</v>
      </c>
      <c r="O167" s="508" t="s">
        <v>506</v>
      </c>
      <c r="P167" s="486">
        <f t="shared" si="5"/>
        <v>0</v>
      </c>
      <c r="Q167" s="457" t="str">
        <f>IF(ISNUMBER(P167),IF(P167=100%,"CUMPLIDA",IF(AND(ISNUMBER(L167),ISNUMBER([3]CGR!$P$4)), IF(L167&lt;[3]CGR!$P$4,"INCUMPLIDA","PROCESO"), "VERIFICAR FECHA")),"SIN VALOR AVANCE")</f>
        <v>PROCESO</v>
      </c>
    </row>
    <row r="168" spans="1:17" ht="120.75">
      <c r="A168" s="500" t="s">
        <v>12</v>
      </c>
      <c r="B168" s="496" t="s">
        <v>13</v>
      </c>
      <c r="C168" s="912"/>
      <c r="D168" s="912"/>
      <c r="E168" s="903"/>
      <c r="F168" s="903"/>
      <c r="G168" s="481" t="s">
        <v>507</v>
      </c>
      <c r="H168" s="481" t="s">
        <v>508</v>
      </c>
      <c r="I168" s="482" t="s">
        <v>487</v>
      </c>
      <c r="J168" s="489">
        <v>4</v>
      </c>
      <c r="K168" s="507">
        <v>45839</v>
      </c>
      <c r="L168" s="507">
        <v>46204</v>
      </c>
      <c r="M168" s="459">
        <f t="shared" si="6"/>
        <v>52.142857142857146</v>
      </c>
      <c r="N168" s="492">
        <v>0</v>
      </c>
      <c r="O168" s="508" t="s">
        <v>509</v>
      </c>
      <c r="P168" s="486">
        <f t="shared" si="5"/>
        <v>0</v>
      </c>
      <c r="Q168" s="457" t="str">
        <f>IF(ISNUMBER(P168),IF(P168=100%,"CUMPLIDA",IF(AND(ISNUMBER(L168),ISNUMBER([3]CGR!$P$4)), IF(L168&lt;[3]CGR!$P$4,"INCUMPLIDA","PROCESO"), "VERIFICAR FECHA")),"SIN VALOR AVANCE")</f>
        <v>PROCESO</v>
      </c>
    </row>
    <row r="169" spans="1:17" ht="75" customHeight="1">
      <c r="A169" s="500" t="s">
        <v>12</v>
      </c>
      <c r="B169" s="496" t="s">
        <v>13</v>
      </c>
      <c r="C169" s="912"/>
      <c r="D169" s="912"/>
      <c r="E169" s="903"/>
      <c r="F169" s="903"/>
      <c r="G169" s="903" t="s">
        <v>510</v>
      </c>
      <c r="H169" s="481" t="s">
        <v>490</v>
      </c>
      <c r="I169" s="482" t="s">
        <v>491</v>
      </c>
      <c r="J169" s="489">
        <v>1</v>
      </c>
      <c r="K169" s="507">
        <v>45870</v>
      </c>
      <c r="L169" s="507">
        <v>46022</v>
      </c>
      <c r="M169" s="459">
        <f t="shared" si="6"/>
        <v>21.714285714285715</v>
      </c>
      <c r="N169" s="492">
        <v>0</v>
      </c>
      <c r="O169" s="482" t="s">
        <v>492</v>
      </c>
      <c r="P169" s="486">
        <f t="shared" si="5"/>
        <v>0</v>
      </c>
      <c r="Q169" s="457" t="str">
        <f>IF(ISNUMBER(P169),IF(P169=100%,"CUMPLIDA",IF(AND(ISNUMBER(L169),ISNUMBER([3]CGR!$P$4)), IF(L169&lt;[3]CGR!$P$4,"INCUMPLIDA","PROCESO"), "VERIFICAR FECHA")),"SIN VALOR AVANCE")</f>
        <v>PROCESO</v>
      </c>
    </row>
    <row r="170" spans="1:17" ht="60">
      <c r="A170" s="500" t="s">
        <v>12</v>
      </c>
      <c r="B170" s="496" t="s">
        <v>13</v>
      </c>
      <c r="C170" s="912"/>
      <c r="D170" s="912"/>
      <c r="E170" s="903"/>
      <c r="F170" s="903"/>
      <c r="G170" s="903"/>
      <c r="H170" s="481" t="s">
        <v>493</v>
      </c>
      <c r="I170" s="482" t="s">
        <v>494</v>
      </c>
      <c r="J170" s="489">
        <v>1</v>
      </c>
      <c r="K170" s="507">
        <v>46023</v>
      </c>
      <c r="L170" s="507">
        <v>46054</v>
      </c>
      <c r="M170" s="459">
        <f t="shared" si="6"/>
        <v>4.4285714285714288</v>
      </c>
      <c r="N170" s="492">
        <v>0</v>
      </c>
      <c r="O170" s="482" t="s">
        <v>495</v>
      </c>
      <c r="P170" s="486">
        <f t="shared" si="5"/>
        <v>0</v>
      </c>
      <c r="Q170" s="457" t="str">
        <f>IF(ISNUMBER(P170),IF(P170=100%,"CUMPLIDA",IF(AND(ISNUMBER(L170),ISNUMBER([3]CGR!$P$4)), IF(L170&lt;[3]CGR!$P$4,"INCUMPLIDA","PROCESO"), "VERIFICAR FECHA")),"SIN VALOR AVANCE")</f>
        <v>PROCESO</v>
      </c>
    </row>
    <row r="171" spans="1:17" ht="90.75">
      <c r="A171" s="500" t="s">
        <v>12</v>
      </c>
      <c r="B171" s="496" t="s">
        <v>13</v>
      </c>
      <c r="C171" s="912"/>
      <c r="D171" s="912"/>
      <c r="E171" s="903"/>
      <c r="F171" s="903"/>
      <c r="G171" s="481" t="s">
        <v>511</v>
      </c>
      <c r="H171" s="481" t="s">
        <v>512</v>
      </c>
      <c r="I171" s="482" t="s">
        <v>498</v>
      </c>
      <c r="J171" s="489">
        <v>1</v>
      </c>
      <c r="K171" s="507">
        <v>45870</v>
      </c>
      <c r="L171" s="507">
        <v>45961</v>
      </c>
      <c r="M171" s="459">
        <f t="shared" si="6"/>
        <v>13</v>
      </c>
      <c r="N171" s="492">
        <v>0</v>
      </c>
      <c r="O171" s="482" t="s">
        <v>492</v>
      </c>
      <c r="P171" s="486">
        <f t="shared" si="5"/>
        <v>0</v>
      </c>
      <c r="Q171" s="457" t="str">
        <f>IF(ISNUMBER(P171),IF(P171=100%,"CUMPLIDA",IF(AND(ISNUMBER(L171),ISNUMBER([3]CGR!$P$4)), IF(L171&lt;[3]CGR!$P$4,"INCUMPLIDA","PROCESO"), "VERIFICAR FECHA")),"SIN VALOR AVANCE")</f>
        <v>PROCESO</v>
      </c>
    </row>
    <row r="172" spans="1:17" ht="225.75">
      <c r="A172" s="479" t="s">
        <v>20</v>
      </c>
      <c r="B172" s="480" t="s">
        <v>13</v>
      </c>
      <c r="C172" s="902" t="s">
        <v>513</v>
      </c>
      <c r="D172" s="902" t="s">
        <v>68</v>
      </c>
      <c r="E172" s="903" t="s">
        <v>514</v>
      </c>
      <c r="F172" s="903" t="s">
        <v>515</v>
      </c>
      <c r="G172" s="481" t="s">
        <v>160</v>
      </c>
      <c r="H172" s="482" t="s">
        <v>91</v>
      </c>
      <c r="I172" s="482" t="s">
        <v>92</v>
      </c>
      <c r="J172" s="483">
        <v>1</v>
      </c>
      <c r="K172" s="484">
        <v>45231</v>
      </c>
      <c r="L172" s="484">
        <v>45504</v>
      </c>
      <c r="M172" s="459">
        <f t="shared" si="6"/>
        <v>39</v>
      </c>
      <c r="N172" s="492">
        <v>1</v>
      </c>
      <c r="O172" s="482" t="s">
        <v>516</v>
      </c>
      <c r="P172" s="486">
        <f t="shared" si="5"/>
        <v>1</v>
      </c>
      <c r="Q172" s="457" t="str">
        <f>IF(ISNUMBER(P172),IF(P172=100%,"CUMPLIDA",IF(AND(ISNUMBER(L172),ISNUMBER([4]CGR!$P$4)), IF(L172&lt;[4]CGR!$P$4,"INCUMPLIDA","PROCESO"), "VERIFICAR FECHA")),"SIN VALOR AVANCE")</f>
        <v>CUMPLIDA</v>
      </c>
    </row>
    <row r="173" spans="1:17" ht="195.75">
      <c r="A173" s="479" t="s">
        <v>20</v>
      </c>
      <c r="B173" s="480" t="s">
        <v>13</v>
      </c>
      <c r="C173" s="902"/>
      <c r="D173" s="902"/>
      <c r="E173" s="903"/>
      <c r="F173" s="903"/>
      <c r="G173" s="539" t="s">
        <v>517</v>
      </c>
      <c r="H173" s="495" t="s">
        <v>95</v>
      </c>
      <c r="I173" s="495" t="s">
        <v>96</v>
      </c>
      <c r="J173" s="483">
        <v>1</v>
      </c>
      <c r="K173" s="484">
        <v>45231</v>
      </c>
      <c r="L173" s="484">
        <v>45504</v>
      </c>
      <c r="M173" s="459">
        <f t="shared" si="6"/>
        <v>39</v>
      </c>
      <c r="N173" s="492">
        <v>1</v>
      </c>
      <c r="O173" s="482" t="s">
        <v>518</v>
      </c>
      <c r="P173" s="486">
        <f t="shared" si="5"/>
        <v>1</v>
      </c>
      <c r="Q173" s="457" t="str">
        <f>IF(ISNUMBER(P173),IF(P173=100%,"CUMPLIDA",IF(AND(ISNUMBER(L173),ISNUMBER([4]CGR!$P$4)), IF(L173&lt;[4]CGR!$P$4,"INCUMPLIDA","PROCESO"), "VERIFICAR FECHA")),"SIN VALOR AVANCE")</f>
        <v>CUMPLIDA</v>
      </c>
    </row>
    <row r="174" spans="1:17" ht="90.75">
      <c r="A174" s="479" t="s">
        <v>20</v>
      </c>
      <c r="B174" s="480" t="s">
        <v>13</v>
      </c>
      <c r="C174" s="902"/>
      <c r="D174" s="902"/>
      <c r="E174" s="903"/>
      <c r="F174" s="903"/>
      <c r="G174" s="481" t="s">
        <v>97</v>
      </c>
      <c r="H174" s="482" t="s">
        <v>98</v>
      </c>
      <c r="I174" s="482" t="s">
        <v>99</v>
      </c>
      <c r="J174" s="489">
        <v>1</v>
      </c>
      <c r="K174" s="490">
        <v>45352</v>
      </c>
      <c r="L174" s="490">
        <v>45747</v>
      </c>
      <c r="M174" s="459">
        <f t="shared" si="6"/>
        <v>56.428571428571431</v>
      </c>
      <c r="N174" s="492">
        <v>1</v>
      </c>
      <c r="O174" s="482" t="s">
        <v>519</v>
      </c>
      <c r="P174" s="486">
        <f t="shared" si="5"/>
        <v>1</v>
      </c>
      <c r="Q174" s="457" t="str">
        <f>IF(ISNUMBER(P174),IF(P174=100%,"CUMPLIDA",IF(AND(ISNUMBER(L174),ISNUMBER([4]CGR!$P$4)), IF(L174&lt;[4]CGR!$P$4,"INCUMPLIDA","PROCESO"), "VERIFICAR FECHA")),"SIN VALOR AVANCE")</f>
        <v>CUMPLIDA</v>
      </c>
    </row>
    <row r="175" spans="1:17" ht="90.75">
      <c r="A175" s="479" t="s">
        <v>20</v>
      </c>
      <c r="B175" s="480" t="s">
        <v>13</v>
      </c>
      <c r="C175" s="902"/>
      <c r="D175" s="902"/>
      <c r="E175" s="903"/>
      <c r="F175" s="903"/>
      <c r="G175" s="481" t="s">
        <v>101</v>
      </c>
      <c r="H175" s="482" t="s">
        <v>101</v>
      </c>
      <c r="I175" s="482" t="s">
        <v>102</v>
      </c>
      <c r="J175" s="489">
        <v>1</v>
      </c>
      <c r="K175" s="490">
        <v>45352</v>
      </c>
      <c r="L175" s="490">
        <v>45747</v>
      </c>
      <c r="M175" s="459">
        <f t="shared" si="6"/>
        <v>56.428571428571431</v>
      </c>
      <c r="N175" s="492">
        <v>1</v>
      </c>
      <c r="O175" s="482" t="s">
        <v>520</v>
      </c>
      <c r="P175" s="486">
        <f t="shared" si="5"/>
        <v>1</v>
      </c>
      <c r="Q175" s="457" t="str">
        <f>IF(ISNUMBER(P175),IF(P175=100%,"CUMPLIDA",IF(AND(ISNUMBER(L175),ISNUMBER([4]CGR!$P$4)), IF(L175&lt;[4]CGR!$P$4,"INCUMPLIDA","PROCESO"), "VERIFICAR FECHA")),"SIN VALOR AVANCE")</f>
        <v>CUMPLIDA</v>
      </c>
    </row>
    <row r="176" spans="1:17" ht="90.75">
      <c r="A176" s="479" t="s">
        <v>20</v>
      </c>
      <c r="B176" s="480" t="s">
        <v>13</v>
      </c>
      <c r="C176" s="902"/>
      <c r="D176" s="902"/>
      <c r="E176" s="903"/>
      <c r="F176" s="903"/>
      <c r="G176" s="481" t="s">
        <v>104</v>
      </c>
      <c r="H176" s="482" t="s">
        <v>104</v>
      </c>
      <c r="I176" s="482" t="s">
        <v>105</v>
      </c>
      <c r="J176" s="489">
        <v>1</v>
      </c>
      <c r="K176" s="490">
        <v>45352</v>
      </c>
      <c r="L176" s="490">
        <v>45747</v>
      </c>
      <c r="M176" s="459">
        <f t="shared" si="6"/>
        <v>56.428571428571431</v>
      </c>
      <c r="N176" s="492">
        <v>1</v>
      </c>
      <c r="O176" s="482" t="s">
        <v>519</v>
      </c>
      <c r="P176" s="486">
        <f t="shared" si="5"/>
        <v>1</v>
      </c>
      <c r="Q176" s="457" t="str">
        <f>IF(ISNUMBER(P176),IF(P176=100%,"CUMPLIDA",IF(AND(ISNUMBER(L176),ISNUMBER([4]CGR!$P$4)), IF(L176&lt;[4]CGR!$P$4,"INCUMPLIDA","PROCESO"), "VERIFICAR FECHA")),"SIN VALOR AVANCE")</f>
        <v>CUMPLIDA</v>
      </c>
    </row>
    <row r="177" spans="1:17" ht="75.75">
      <c r="A177" s="479" t="s">
        <v>20</v>
      </c>
      <c r="B177" s="480" t="s">
        <v>13</v>
      </c>
      <c r="C177" s="902"/>
      <c r="D177" s="902"/>
      <c r="E177" s="903"/>
      <c r="F177" s="903"/>
      <c r="G177" s="481" t="s">
        <v>521</v>
      </c>
      <c r="H177" s="482" t="s">
        <v>521</v>
      </c>
      <c r="I177" s="482" t="s">
        <v>107</v>
      </c>
      <c r="J177" s="489">
        <v>1</v>
      </c>
      <c r="K177" s="490">
        <v>45352</v>
      </c>
      <c r="L177" s="490">
        <v>45747</v>
      </c>
      <c r="M177" s="459">
        <f t="shared" si="6"/>
        <v>56.428571428571431</v>
      </c>
      <c r="N177" s="492">
        <v>1</v>
      </c>
      <c r="O177" s="482" t="s">
        <v>522</v>
      </c>
      <c r="P177" s="486">
        <f t="shared" si="5"/>
        <v>1</v>
      </c>
      <c r="Q177" s="457" t="str">
        <f>IF(ISNUMBER(P177),IF(P177=100%,"CUMPLIDA",IF(AND(ISNUMBER(L177),ISNUMBER([4]CGR!$P$4)), IF(L177&lt;[4]CGR!$P$4,"INCUMPLIDA","PROCESO"), "VERIFICAR FECHA")),"SIN VALOR AVANCE")</f>
        <v>CUMPLIDA</v>
      </c>
    </row>
    <row r="178" spans="1:17" ht="150.75">
      <c r="A178" s="479" t="s">
        <v>20</v>
      </c>
      <c r="B178" s="480" t="s">
        <v>13</v>
      </c>
      <c r="C178" s="902"/>
      <c r="D178" s="902"/>
      <c r="E178" s="903"/>
      <c r="F178" s="903"/>
      <c r="G178" s="481" t="s">
        <v>523</v>
      </c>
      <c r="H178" s="482" t="s">
        <v>523</v>
      </c>
      <c r="I178" s="482" t="s">
        <v>524</v>
      </c>
      <c r="J178" s="489">
        <v>1</v>
      </c>
      <c r="K178" s="490">
        <v>45352</v>
      </c>
      <c r="L178" s="490">
        <v>45747</v>
      </c>
      <c r="M178" s="459">
        <f t="shared" si="6"/>
        <v>56.428571428571431</v>
      </c>
      <c r="N178" s="492">
        <v>1</v>
      </c>
      <c r="O178" s="508" t="s">
        <v>525</v>
      </c>
      <c r="P178" s="486">
        <f t="shared" si="5"/>
        <v>1</v>
      </c>
      <c r="Q178" s="457" t="str">
        <f>IF(ISNUMBER(P178),IF(P178=100%,"CUMPLIDA",IF(AND(ISNUMBER(L178),ISNUMBER([4]CGR!$P$4)), IF(L178&lt;[4]CGR!$P$4,"INCUMPLIDA","PROCESO"), "VERIFICAR FECHA")),"SIN VALOR AVANCE")</f>
        <v>CUMPLIDA</v>
      </c>
    </row>
    <row r="179" spans="1:17" ht="165.75">
      <c r="A179" s="479" t="s">
        <v>20</v>
      </c>
      <c r="B179" s="480" t="s">
        <v>13</v>
      </c>
      <c r="C179" s="902"/>
      <c r="D179" s="902"/>
      <c r="E179" s="903"/>
      <c r="F179" s="903"/>
      <c r="G179" s="481" t="s">
        <v>110</v>
      </c>
      <c r="H179" s="482" t="s">
        <v>111</v>
      </c>
      <c r="I179" s="482" t="s">
        <v>112</v>
      </c>
      <c r="J179" s="489">
        <v>2</v>
      </c>
      <c r="K179" s="490">
        <v>45748</v>
      </c>
      <c r="L179" s="490">
        <v>45930</v>
      </c>
      <c r="M179" s="459">
        <f t="shared" si="6"/>
        <v>26</v>
      </c>
      <c r="N179" s="492">
        <v>1</v>
      </c>
      <c r="O179" s="482" t="s">
        <v>526</v>
      </c>
      <c r="P179" s="486">
        <f t="shared" si="5"/>
        <v>0.5</v>
      </c>
      <c r="Q179" s="457" t="str">
        <f>IF(ISNUMBER(P179),IF(P179=100%,"CUMPLIDA",IF(AND(ISNUMBER(L179),ISNUMBER([4]CGR!$P$4)), IF(L179&lt;[4]CGR!$P$4,"INCUMPLIDA","PROCESO"), "VERIFICAR FECHA")),"SIN VALOR AVANCE")</f>
        <v>PROCESO</v>
      </c>
    </row>
    <row r="180" spans="1:17" ht="75.75">
      <c r="A180" s="479" t="s">
        <v>20</v>
      </c>
      <c r="B180" s="480" t="s">
        <v>13</v>
      </c>
      <c r="C180" s="902"/>
      <c r="D180" s="902"/>
      <c r="E180" s="903"/>
      <c r="F180" s="903"/>
      <c r="G180" s="481" t="s">
        <v>114</v>
      </c>
      <c r="H180" s="482" t="s">
        <v>115</v>
      </c>
      <c r="I180" s="482" t="s">
        <v>116</v>
      </c>
      <c r="J180" s="489">
        <v>1</v>
      </c>
      <c r="K180" s="490">
        <v>45748</v>
      </c>
      <c r="L180" s="490">
        <v>45930</v>
      </c>
      <c r="M180" s="459">
        <f t="shared" si="6"/>
        <v>26</v>
      </c>
      <c r="N180" s="492">
        <v>0</v>
      </c>
      <c r="O180" s="482" t="s">
        <v>527</v>
      </c>
      <c r="P180" s="486">
        <f t="shared" si="5"/>
        <v>0</v>
      </c>
      <c r="Q180" s="457" t="str">
        <f>IF(ISNUMBER(P180),IF(P180=100%,"CUMPLIDA",IF(AND(ISNUMBER(L180),ISNUMBER([4]CGR!$P$4)), IF(L180&lt;[4]CGR!$P$4,"INCUMPLIDA","PROCESO"), "VERIFICAR FECHA")),"SIN VALOR AVANCE")</f>
        <v>PROCESO</v>
      </c>
    </row>
    <row r="181" spans="1:17" ht="210.75">
      <c r="A181" s="479" t="s">
        <v>20</v>
      </c>
      <c r="B181" s="480" t="s">
        <v>13</v>
      </c>
      <c r="C181" s="902"/>
      <c r="D181" s="902"/>
      <c r="E181" s="903"/>
      <c r="F181" s="903"/>
      <c r="G181" s="481" t="s">
        <v>117</v>
      </c>
      <c r="H181" s="482" t="s">
        <v>118</v>
      </c>
      <c r="I181" s="482" t="s">
        <v>119</v>
      </c>
      <c r="J181" s="489">
        <v>2</v>
      </c>
      <c r="K181" s="490">
        <v>45748</v>
      </c>
      <c r="L181" s="490">
        <v>45930</v>
      </c>
      <c r="M181" s="459">
        <f t="shared" si="6"/>
        <v>26</v>
      </c>
      <c r="N181" s="492">
        <v>0</v>
      </c>
      <c r="O181" s="482" t="s">
        <v>528</v>
      </c>
      <c r="P181" s="486">
        <f t="shared" si="5"/>
        <v>0</v>
      </c>
      <c r="Q181" s="457" t="str">
        <f>IF(ISNUMBER(P181),IF(P181=100%,"CUMPLIDA",IF(AND(ISNUMBER(L181),ISNUMBER([4]CGR!$P$4)), IF(L181&lt;[4]CGR!$P$4,"INCUMPLIDA","PROCESO"), "VERIFICAR FECHA")),"SIN VALOR AVANCE")</f>
        <v>PROCESO</v>
      </c>
    </row>
    <row r="182" spans="1:17" ht="180.75" customHeight="1">
      <c r="A182" s="479" t="s">
        <v>20</v>
      </c>
      <c r="B182" s="480" t="s">
        <v>13</v>
      </c>
      <c r="C182" s="902" t="s">
        <v>529</v>
      </c>
      <c r="D182" s="902" t="s">
        <v>530</v>
      </c>
      <c r="E182" s="903" t="s">
        <v>531</v>
      </c>
      <c r="F182" s="903" t="s">
        <v>532</v>
      </c>
      <c r="G182" s="903" t="s">
        <v>533</v>
      </c>
      <c r="H182" s="482" t="s">
        <v>534</v>
      </c>
      <c r="I182" s="482" t="s">
        <v>535</v>
      </c>
      <c r="J182" s="483">
        <v>3</v>
      </c>
      <c r="K182" s="484">
        <v>43481</v>
      </c>
      <c r="L182" s="484">
        <v>43845</v>
      </c>
      <c r="M182" s="459">
        <f t="shared" si="6"/>
        <v>52</v>
      </c>
      <c r="N182" s="492">
        <v>3</v>
      </c>
      <c r="O182" s="482" t="s">
        <v>536</v>
      </c>
      <c r="P182" s="486">
        <f t="shared" si="5"/>
        <v>1</v>
      </c>
      <c r="Q182" s="457" t="str">
        <f>IF(ISNUMBER(P182),IF(P182=100%,"CUMPLIDA",IF(AND(ISNUMBER(L182),ISNUMBER([4]CGR!$P$4)), IF(L182&lt;[4]CGR!$P$4,"INCUMPLIDA","PROCESO"), "VERIFICAR FECHA")),"SIN VALOR AVANCE")</f>
        <v>CUMPLIDA</v>
      </c>
    </row>
    <row r="183" spans="1:17" ht="135.75">
      <c r="A183" s="479" t="s">
        <v>20</v>
      </c>
      <c r="B183" s="480" t="s">
        <v>13</v>
      </c>
      <c r="C183" s="902"/>
      <c r="D183" s="902"/>
      <c r="E183" s="903"/>
      <c r="F183" s="903"/>
      <c r="G183" s="903"/>
      <c r="H183" s="482" t="s">
        <v>537</v>
      </c>
      <c r="I183" s="482" t="s">
        <v>538</v>
      </c>
      <c r="J183" s="483">
        <v>1</v>
      </c>
      <c r="K183" s="484">
        <v>43846</v>
      </c>
      <c r="L183" s="484">
        <v>44213</v>
      </c>
      <c r="M183" s="459">
        <f t="shared" si="6"/>
        <v>52.428571428571431</v>
      </c>
      <c r="N183" s="492">
        <v>1</v>
      </c>
      <c r="O183" s="482" t="s">
        <v>536</v>
      </c>
      <c r="P183" s="486">
        <f t="shared" si="5"/>
        <v>1</v>
      </c>
      <c r="Q183" s="457" t="str">
        <f>IF(ISNUMBER(P183),IF(P183=100%,"CUMPLIDA",IF(AND(ISNUMBER(L183),ISNUMBER([4]CGR!$P$4)), IF(L183&lt;[4]CGR!$P$4,"INCUMPLIDA","PROCESO"), "VERIFICAR FECHA")),"SIN VALOR AVANCE")</f>
        <v>CUMPLIDA</v>
      </c>
    </row>
    <row r="184" spans="1:17" ht="135.75">
      <c r="A184" s="479" t="s">
        <v>20</v>
      </c>
      <c r="B184" s="480" t="s">
        <v>13</v>
      </c>
      <c r="C184" s="902"/>
      <c r="D184" s="902"/>
      <c r="E184" s="903"/>
      <c r="F184" s="903"/>
      <c r="G184" s="903"/>
      <c r="H184" s="482" t="s">
        <v>539</v>
      </c>
      <c r="I184" s="482" t="s">
        <v>540</v>
      </c>
      <c r="J184" s="483">
        <v>1</v>
      </c>
      <c r="K184" s="484">
        <v>44214</v>
      </c>
      <c r="L184" s="484">
        <v>44580</v>
      </c>
      <c r="M184" s="459">
        <f t="shared" si="6"/>
        <v>52.285714285714285</v>
      </c>
      <c r="N184" s="492">
        <v>1</v>
      </c>
      <c r="O184" s="482" t="s">
        <v>541</v>
      </c>
      <c r="P184" s="486">
        <f t="shared" si="5"/>
        <v>1</v>
      </c>
      <c r="Q184" s="457" t="str">
        <f>IF(ISNUMBER(P184),IF(P184=100%,"CUMPLIDA",IF(AND(ISNUMBER(L184),ISNUMBER([4]CGR!$P$4)), IF(L184&lt;[4]CGR!$P$4,"INCUMPLIDA","PROCESO"), "VERIFICAR FECHA")),"SIN VALOR AVANCE")</f>
        <v>CUMPLIDA</v>
      </c>
    </row>
    <row r="185" spans="1:17" ht="240.75">
      <c r="A185" s="479" t="s">
        <v>20</v>
      </c>
      <c r="B185" s="480" t="s">
        <v>13</v>
      </c>
      <c r="C185" s="902"/>
      <c r="D185" s="902"/>
      <c r="E185" s="903"/>
      <c r="F185" s="903"/>
      <c r="G185" s="481" t="s">
        <v>542</v>
      </c>
      <c r="H185" s="482" t="s">
        <v>163</v>
      </c>
      <c r="I185" s="482" t="s">
        <v>99</v>
      </c>
      <c r="J185" s="483">
        <v>1</v>
      </c>
      <c r="K185" s="484">
        <v>43770</v>
      </c>
      <c r="L185" s="484">
        <v>44134</v>
      </c>
      <c r="M185" s="459">
        <f t="shared" si="6"/>
        <v>52</v>
      </c>
      <c r="N185" s="492">
        <v>1</v>
      </c>
      <c r="O185" s="482" t="s">
        <v>543</v>
      </c>
      <c r="P185" s="486">
        <f t="shared" si="5"/>
        <v>1</v>
      </c>
      <c r="Q185" s="457" t="str">
        <f>IF(ISNUMBER(P185),IF(P185=100%,"CUMPLIDA",IF(AND(ISNUMBER(L185),ISNUMBER([4]CGR!$P$4)), IF(L185&lt;[4]CGR!$P$4,"INCUMPLIDA","PROCESO"), "VERIFICAR FECHA")),"SIN VALOR AVANCE")</f>
        <v>CUMPLIDA</v>
      </c>
    </row>
    <row r="186" spans="1:17" ht="270.75">
      <c r="A186" s="479" t="s">
        <v>20</v>
      </c>
      <c r="B186" s="480" t="s">
        <v>13</v>
      </c>
      <c r="C186" s="902"/>
      <c r="D186" s="902"/>
      <c r="E186" s="903"/>
      <c r="F186" s="903"/>
      <c r="G186" s="539" t="s">
        <v>544</v>
      </c>
      <c r="H186" s="482" t="s">
        <v>545</v>
      </c>
      <c r="I186" s="482" t="s">
        <v>546</v>
      </c>
      <c r="J186" s="489">
        <v>1</v>
      </c>
      <c r="K186" s="490">
        <v>45931</v>
      </c>
      <c r="L186" s="490">
        <v>45991</v>
      </c>
      <c r="M186" s="459">
        <f t="shared" si="6"/>
        <v>8.5714285714285712</v>
      </c>
      <c r="N186" s="492">
        <v>0</v>
      </c>
      <c r="O186" s="482" t="s">
        <v>547</v>
      </c>
      <c r="P186" s="486">
        <f t="shared" si="5"/>
        <v>0</v>
      </c>
      <c r="Q186" s="457" t="str">
        <f>IF(ISNUMBER(P186),IF(P186=100%,"CUMPLIDA",IF(AND(ISNUMBER(L186),ISNUMBER([4]CGR!$P$4)), IF(L186&lt;[4]CGR!$P$4,"INCUMPLIDA","PROCESO"), "VERIFICAR FECHA")),"SIN VALOR AVANCE")</f>
        <v>PROCESO</v>
      </c>
    </row>
    <row r="187" spans="1:17" ht="270.75">
      <c r="A187" s="479" t="s">
        <v>20</v>
      </c>
      <c r="B187" s="480" t="s">
        <v>13</v>
      </c>
      <c r="C187" s="902"/>
      <c r="D187" s="902"/>
      <c r="E187" s="903"/>
      <c r="F187" s="903"/>
      <c r="G187" s="924" t="s">
        <v>548</v>
      </c>
      <c r="H187" s="482" t="s">
        <v>521</v>
      </c>
      <c r="I187" s="482" t="s">
        <v>168</v>
      </c>
      <c r="J187" s="489">
        <v>1</v>
      </c>
      <c r="K187" s="490">
        <v>45992</v>
      </c>
      <c r="L187" s="490">
        <v>46081</v>
      </c>
      <c r="M187" s="459">
        <f t="shared" si="6"/>
        <v>12.714285714285714</v>
      </c>
      <c r="N187" s="492">
        <v>0</v>
      </c>
      <c r="O187" s="482" t="s">
        <v>549</v>
      </c>
      <c r="P187" s="486">
        <f t="shared" si="5"/>
        <v>0</v>
      </c>
      <c r="Q187" s="457" t="str">
        <f>IF(ISNUMBER(P187),IF(P187=100%,"CUMPLIDA",IF(AND(ISNUMBER(L187),ISNUMBER([4]CGR!$P$4)), IF(L187&lt;[4]CGR!$P$4,"INCUMPLIDA","PROCESO"), "VERIFICAR FECHA")),"SIN VALOR AVANCE")</f>
        <v>PROCESO</v>
      </c>
    </row>
    <row r="188" spans="1:17" ht="270.75">
      <c r="A188" s="479" t="s">
        <v>20</v>
      </c>
      <c r="B188" s="480" t="s">
        <v>13</v>
      </c>
      <c r="C188" s="902"/>
      <c r="D188" s="902"/>
      <c r="E188" s="903"/>
      <c r="F188" s="903"/>
      <c r="G188" s="924"/>
      <c r="H188" s="482" t="s">
        <v>110</v>
      </c>
      <c r="I188" s="482" t="s">
        <v>112</v>
      </c>
      <c r="J188" s="489">
        <v>5</v>
      </c>
      <c r="K188" s="490">
        <v>46113</v>
      </c>
      <c r="L188" s="490">
        <v>46568</v>
      </c>
      <c r="M188" s="459">
        <f t="shared" si="6"/>
        <v>65</v>
      </c>
      <c r="N188" s="492">
        <v>0</v>
      </c>
      <c r="O188" s="482" t="s">
        <v>547</v>
      </c>
      <c r="P188" s="486">
        <f t="shared" si="5"/>
        <v>0</v>
      </c>
      <c r="Q188" s="457" t="str">
        <f>IF(ISNUMBER(P188),IF(P188=100%,"CUMPLIDA",IF(AND(ISNUMBER(L188),ISNUMBER([4]CGR!$P$4)), IF(L188&lt;[4]CGR!$P$4,"INCUMPLIDA","PROCESO"), "VERIFICAR FECHA")),"SIN VALOR AVANCE")</f>
        <v>PROCESO</v>
      </c>
    </row>
    <row r="189" spans="1:17" ht="270.75">
      <c r="A189" s="479" t="s">
        <v>20</v>
      </c>
      <c r="B189" s="480" t="s">
        <v>13</v>
      </c>
      <c r="C189" s="902"/>
      <c r="D189" s="902"/>
      <c r="E189" s="903"/>
      <c r="F189" s="903"/>
      <c r="G189" s="539" t="s">
        <v>550</v>
      </c>
      <c r="H189" s="482" t="s">
        <v>551</v>
      </c>
      <c r="I189" s="482" t="s">
        <v>552</v>
      </c>
      <c r="J189" s="489">
        <v>3</v>
      </c>
      <c r="K189" s="490">
        <v>46296</v>
      </c>
      <c r="L189" s="490">
        <v>46568</v>
      </c>
      <c r="M189" s="459">
        <f t="shared" si="6"/>
        <v>38.857142857142854</v>
      </c>
      <c r="N189" s="492">
        <v>0</v>
      </c>
      <c r="O189" s="508" t="s">
        <v>553</v>
      </c>
      <c r="P189" s="486">
        <f t="shared" si="5"/>
        <v>0</v>
      </c>
      <c r="Q189" s="457" t="str">
        <f>IF(ISNUMBER(P189),IF(P189=100%,"CUMPLIDA",IF(AND(ISNUMBER(L189),ISNUMBER([4]CGR!$P$4)), IF(L189&lt;[4]CGR!$P$4,"INCUMPLIDA","PROCESO"), "VERIFICAR FECHA")),"SIN VALOR AVANCE")</f>
        <v>PROCESO</v>
      </c>
    </row>
    <row r="190" spans="1:17" ht="195.75">
      <c r="A190" s="479" t="s">
        <v>20</v>
      </c>
      <c r="B190" s="480" t="s">
        <v>13</v>
      </c>
      <c r="C190" s="902"/>
      <c r="D190" s="902"/>
      <c r="E190" s="903"/>
      <c r="F190" s="903"/>
      <c r="G190" s="903" t="s">
        <v>554</v>
      </c>
      <c r="H190" s="482" t="s">
        <v>555</v>
      </c>
      <c r="I190" s="540" t="s">
        <v>556</v>
      </c>
      <c r="J190" s="483">
        <v>3</v>
      </c>
      <c r="K190" s="484">
        <v>43726</v>
      </c>
      <c r="L190" s="484">
        <v>44042</v>
      </c>
      <c r="M190" s="459">
        <f t="shared" si="6"/>
        <v>45.142857142857146</v>
      </c>
      <c r="N190" s="485">
        <v>3</v>
      </c>
      <c r="O190" s="482" t="s">
        <v>557</v>
      </c>
      <c r="P190" s="486">
        <f t="shared" si="5"/>
        <v>1</v>
      </c>
      <c r="Q190" s="457" t="str">
        <f>IF(ISNUMBER(P190),IF(P190=100%,"CUMPLIDA",IF(AND(ISNUMBER(L190),ISNUMBER([4]CGR!$P$4)), IF(L190&lt;[4]CGR!$P$4,"INCUMPLIDA","PROCESO"), "VERIFICAR FECHA")),"SIN VALOR AVANCE")</f>
        <v>CUMPLIDA</v>
      </c>
    </row>
    <row r="191" spans="1:17" ht="195.75">
      <c r="A191" s="479" t="s">
        <v>20</v>
      </c>
      <c r="B191" s="480" t="s">
        <v>13</v>
      </c>
      <c r="C191" s="902"/>
      <c r="D191" s="902"/>
      <c r="E191" s="903"/>
      <c r="F191" s="903"/>
      <c r="G191" s="903"/>
      <c r="H191" s="482" t="s">
        <v>558</v>
      </c>
      <c r="I191" s="482" t="s">
        <v>559</v>
      </c>
      <c r="J191" s="483">
        <v>3</v>
      </c>
      <c r="K191" s="484">
        <v>44044</v>
      </c>
      <c r="L191" s="484">
        <v>44134</v>
      </c>
      <c r="M191" s="459">
        <f t="shared" si="6"/>
        <v>12.857142857142858</v>
      </c>
      <c r="N191" s="485">
        <v>3</v>
      </c>
      <c r="O191" s="482" t="s">
        <v>557</v>
      </c>
      <c r="P191" s="486">
        <f t="shared" si="5"/>
        <v>1</v>
      </c>
      <c r="Q191" s="457" t="str">
        <f>IF(ISNUMBER(P191),IF(P191=100%,"CUMPLIDA",IF(AND(ISNUMBER(L191),ISNUMBER([4]CGR!$P$4)), IF(L191&lt;[4]CGR!$P$4,"INCUMPLIDA","PROCESO"), "VERIFICAR FECHA")),"SIN VALOR AVANCE")</f>
        <v>CUMPLIDA</v>
      </c>
    </row>
    <row r="192" spans="1:17" ht="409.5">
      <c r="A192" s="479" t="s">
        <v>20</v>
      </c>
      <c r="B192" s="480" t="s">
        <v>13</v>
      </c>
      <c r="C192" s="902" t="s">
        <v>560</v>
      </c>
      <c r="D192" s="902" t="s">
        <v>561</v>
      </c>
      <c r="E192" s="903" t="s">
        <v>562</v>
      </c>
      <c r="F192" s="903" t="s">
        <v>563</v>
      </c>
      <c r="G192" s="481" t="s">
        <v>564</v>
      </c>
      <c r="H192" s="482" t="s">
        <v>565</v>
      </c>
      <c r="I192" s="482" t="s">
        <v>566</v>
      </c>
      <c r="J192" s="483">
        <v>24</v>
      </c>
      <c r="K192" s="484">
        <v>42278</v>
      </c>
      <c r="L192" s="484">
        <v>42490</v>
      </c>
      <c r="M192" s="459">
        <f t="shared" si="6"/>
        <v>30.285714285714285</v>
      </c>
      <c r="N192" s="485">
        <v>24</v>
      </c>
      <c r="O192" s="482" t="s">
        <v>567</v>
      </c>
      <c r="P192" s="486">
        <f t="shared" si="5"/>
        <v>1</v>
      </c>
      <c r="Q192" s="457" t="str">
        <f>IF(ISNUMBER(P192),IF(P192=100%,"CUMPLIDA",IF(AND(ISNUMBER(L192),ISNUMBER([4]CGR!$P$4)), IF(L192&lt;[4]CGR!$P$4,"INCUMPLIDA","PROCESO"), "VERIFICAR FECHA")),"SIN VALOR AVANCE")</f>
        <v>CUMPLIDA</v>
      </c>
    </row>
    <row r="193" spans="1:17" ht="409.5">
      <c r="A193" s="479" t="s">
        <v>20</v>
      </c>
      <c r="B193" s="480" t="s">
        <v>13</v>
      </c>
      <c r="C193" s="902"/>
      <c r="D193" s="902"/>
      <c r="E193" s="903"/>
      <c r="F193" s="903"/>
      <c r="G193" s="903" t="s">
        <v>568</v>
      </c>
      <c r="H193" s="482" t="s">
        <v>569</v>
      </c>
      <c r="I193" s="482" t="s">
        <v>570</v>
      </c>
      <c r="J193" s="483">
        <v>19</v>
      </c>
      <c r="K193" s="484">
        <v>42492</v>
      </c>
      <c r="L193" s="484">
        <v>42735</v>
      </c>
      <c r="M193" s="459">
        <f t="shared" si="6"/>
        <v>34.714285714285715</v>
      </c>
      <c r="N193" s="485">
        <v>19</v>
      </c>
      <c r="O193" s="482" t="s">
        <v>571</v>
      </c>
      <c r="P193" s="486">
        <f t="shared" si="5"/>
        <v>1</v>
      </c>
      <c r="Q193" s="457" t="str">
        <f>IF(ISNUMBER(P193),IF(P193=100%,"CUMPLIDA",IF(AND(ISNUMBER(L193),ISNUMBER([4]CGR!$P$4)), IF(L193&lt;[4]CGR!$P$4,"INCUMPLIDA","PROCESO"), "VERIFICAR FECHA")),"SIN VALOR AVANCE")</f>
        <v>CUMPLIDA</v>
      </c>
    </row>
    <row r="194" spans="1:17" ht="409.5">
      <c r="A194" s="479" t="s">
        <v>20</v>
      </c>
      <c r="B194" s="480" t="s">
        <v>13</v>
      </c>
      <c r="C194" s="902"/>
      <c r="D194" s="902"/>
      <c r="E194" s="903"/>
      <c r="F194" s="903"/>
      <c r="G194" s="903"/>
      <c r="H194" s="482" t="s">
        <v>572</v>
      </c>
      <c r="I194" s="540" t="s">
        <v>573</v>
      </c>
      <c r="J194" s="483">
        <v>14</v>
      </c>
      <c r="K194" s="484">
        <v>42917</v>
      </c>
      <c r="L194" s="484">
        <v>43281</v>
      </c>
      <c r="M194" s="459">
        <f t="shared" si="6"/>
        <v>52</v>
      </c>
      <c r="N194" s="485">
        <v>14</v>
      </c>
      <c r="O194" s="482" t="s">
        <v>536</v>
      </c>
      <c r="P194" s="486">
        <f t="shared" si="5"/>
        <v>1</v>
      </c>
      <c r="Q194" s="457" t="str">
        <f>IF(ISNUMBER(P194),IF(P194=100%,"CUMPLIDA",IF(AND(ISNUMBER(L194),ISNUMBER([4]CGR!$P$4)), IF(L194&lt;[4]CGR!$P$4,"INCUMPLIDA","PROCESO"), "VERIFICAR FECHA")),"SIN VALOR AVANCE")</f>
        <v>CUMPLIDA</v>
      </c>
    </row>
    <row r="195" spans="1:17" ht="210">
      <c r="A195" s="479" t="s">
        <v>20</v>
      </c>
      <c r="B195" s="480" t="s">
        <v>13</v>
      </c>
      <c r="C195" s="902"/>
      <c r="D195" s="902"/>
      <c r="E195" s="903"/>
      <c r="F195" s="903"/>
      <c r="G195" s="903"/>
      <c r="H195" s="482" t="s">
        <v>574</v>
      </c>
      <c r="I195" s="482" t="s">
        <v>575</v>
      </c>
      <c r="J195" s="483">
        <v>4</v>
      </c>
      <c r="K195" s="484">
        <v>42919</v>
      </c>
      <c r="L195" s="484">
        <v>42947</v>
      </c>
      <c r="M195" s="459">
        <f t="shared" si="6"/>
        <v>4</v>
      </c>
      <c r="N195" s="485">
        <v>4</v>
      </c>
      <c r="O195" s="482" t="s">
        <v>536</v>
      </c>
      <c r="P195" s="486">
        <f t="shared" si="5"/>
        <v>1</v>
      </c>
      <c r="Q195" s="457" t="str">
        <f>IF(ISNUMBER(P195),IF(P195=100%,"CUMPLIDA",IF(AND(ISNUMBER(L195),ISNUMBER([4]CGR!$P$4)), IF(L195&lt;[4]CGR!$P$4,"INCUMPLIDA","PROCESO"), "VERIFICAR FECHA")),"SIN VALOR AVANCE")</f>
        <v>CUMPLIDA</v>
      </c>
    </row>
    <row r="196" spans="1:17" ht="210.75" customHeight="1">
      <c r="A196" s="479" t="s">
        <v>20</v>
      </c>
      <c r="B196" s="480" t="s">
        <v>13</v>
      </c>
      <c r="C196" s="902"/>
      <c r="D196" s="902"/>
      <c r="E196" s="903"/>
      <c r="F196" s="903"/>
      <c r="G196" s="903" t="s">
        <v>576</v>
      </c>
      <c r="H196" s="482" t="s">
        <v>577</v>
      </c>
      <c r="I196" s="482" t="s">
        <v>578</v>
      </c>
      <c r="J196" s="483">
        <v>3</v>
      </c>
      <c r="K196" s="484">
        <v>43481</v>
      </c>
      <c r="L196" s="484">
        <v>43845</v>
      </c>
      <c r="M196" s="459">
        <f t="shared" si="6"/>
        <v>52</v>
      </c>
      <c r="N196" s="485">
        <v>3</v>
      </c>
      <c r="O196" s="482" t="s">
        <v>579</v>
      </c>
      <c r="P196" s="486">
        <f t="shared" si="5"/>
        <v>1</v>
      </c>
      <c r="Q196" s="457" t="str">
        <f>IF(ISNUMBER(P196),IF(P196=100%,"CUMPLIDA",IF(AND(ISNUMBER(L196),ISNUMBER([4]CGR!$P$4)), IF(L196&lt;[4]CGR!$P$4,"INCUMPLIDA","PROCESO"), "VERIFICAR FECHA")),"SIN VALOR AVANCE")</f>
        <v>CUMPLIDA</v>
      </c>
    </row>
    <row r="197" spans="1:17" ht="150.75">
      <c r="A197" s="479" t="s">
        <v>20</v>
      </c>
      <c r="B197" s="480" t="s">
        <v>13</v>
      </c>
      <c r="C197" s="902"/>
      <c r="D197" s="902"/>
      <c r="E197" s="903"/>
      <c r="F197" s="903"/>
      <c r="G197" s="903"/>
      <c r="H197" s="482" t="s">
        <v>580</v>
      </c>
      <c r="I197" s="482" t="s">
        <v>538</v>
      </c>
      <c r="J197" s="483">
        <v>1</v>
      </c>
      <c r="K197" s="484">
        <v>43846</v>
      </c>
      <c r="L197" s="484">
        <v>44213</v>
      </c>
      <c r="M197" s="459">
        <f t="shared" si="6"/>
        <v>52.428571428571431</v>
      </c>
      <c r="N197" s="485">
        <v>1</v>
      </c>
      <c r="O197" s="482" t="s">
        <v>581</v>
      </c>
      <c r="P197" s="486">
        <f t="shared" si="5"/>
        <v>1</v>
      </c>
      <c r="Q197" s="457" t="str">
        <f>IF(ISNUMBER(P197),IF(P197=100%,"CUMPLIDA",IF(AND(ISNUMBER(L197),ISNUMBER([4]CGR!$P$4)), IF(L197&lt;[4]CGR!$P$4,"INCUMPLIDA","PROCESO"), "VERIFICAR FECHA")),"SIN VALOR AVANCE")</f>
        <v>CUMPLIDA</v>
      </c>
    </row>
    <row r="198" spans="1:17" ht="180.75">
      <c r="A198" s="479" t="s">
        <v>20</v>
      </c>
      <c r="B198" s="480" t="s">
        <v>13</v>
      </c>
      <c r="C198" s="902"/>
      <c r="D198" s="902"/>
      <c r="E198" s="903"/>
      <c r="F198" s="903"/>
      <c r="G198" s="903"/>
      <c r="H198" s="482" t="s">
        <v>582</v>
      </c>
      <c r="I198" s="482" t="s">
        <v>540</v>
      </c>
      <c r="J198" s="483">
        <v>2</v>
      </c>
      <c r="K198" s="484">
        <v>44214</v>
      </c>
      <c r="L198" s="484">
        <v>44580</v>
      </c>
      <c r="M198" s="459">
        <f t="shared" si="6"/>
        <v>52.285714285714285</v>
      </c>
      <c r="N198" s="485">
        <v>2</v>
      </c>
      <c r="O198" s="482" t="s">
        <v>583</v>
      </c>
      <c r="P198" s="486">
        <f t="shared" si="5"/>
        <v>1</v>
      </c>
      <c r="Q198" s="457" t="str">
        <f>IF(ISNUMBER(P198),IF(P198=100%,"CUMPLIDA",IF(AND(ISNUMBER(L198),ISNUMBER([4]CGR!$P$4)), IF(L198&lt;[4]CGR!$P$4,"INCUMPLIDA","PROCESO"), "VERIFICAR FECHA")),"SIN VALOR AVANCE")</f>
        <v>CUMPLIDA</v>
      </c>
    </row>
    <row r="199" spans="1:17" ht="135">
      <c r="A199" s="479" t="s">
        <v>20</v>
      </c>
      <c r="B199" s="480" t="s">
        <v>13</v>
      </c>
      <c r="C199" s="902"/>
      <c r="D199" s="902"/>
      <c r="E199" s="903"/>
      <c r="F199" s="903"/>
      <c r="G199" s="903"/>
      <c r="H199" s="482" t="s">
        <v>584</v>
      </c>
      <c r="I199" s="482" t="s">
        <v>578</v>
      </c>
      <c r="J199" s="483">
        <v>3</v>
      </c>
      <c r="K199" s="484">
        <v>43922</v>
      </c>
      <c r="L199" s="484">
        <v>44042</v>
      </c>
      <c r="M199" s="459">
        <f t="shared" si="6"/>
        <v>17.142857142857142</v>
      </c>
      <c r="N199" s="485">
        <v>3</v>
      </c>
      <c r="O199" s="482" t="s">
        <v>585</v>
      </c>
      <c r="P199" s="486">
        <f t="shared" si="5"/>
        <v>1</v>
      </c>
      <c r="Q199" s="457" t="str">
        <f>IF(ISNUMBER(P199),IF(P199=100%,"CUMPLIDA",IF(AND(ISNUMBER(L199),ISNUMBER([4]CGR!$P$4)), IF(L199&lt;[4]CGR!$P$4,"INCUMPLIDA","PROCESO"), "VERIFICAR FECHA")),"SIN VALOR AVANCE")</f>
        <v>CUMPLIDA</v>
      </c>
    </row>
    <row r="200" spans="1:17" ht="105.75">
      <c r="A200" s="479" t="s">
        <v>20</v>
      </c>
      <c r="B200" s="480" t="s">
        <v>13</v>
      </c>
      <c r="C200" s="902"/>
      <c r="D200" s="902"/>
      <c r="E200" s="903"/>
      <c r="F200" s="903"/>
      <c r="G200" s="903"/>
      <c r="H200" s="482" t="s">
        <v>586</v>
      </c>
      <c r="I200" s="482" t="s">
        <v>538</v>
      </c>
      <c r="J200" s="483">
        <v>1</v>
      </c>
      <c r="K200" s="484">
        <v>44044</v>
      </c>
      <c r="L200" s="484">
        <v>44213</v>
      </c>
      <c r="M200" s="459">
        <f t="shared" si="6"/>
        <v>24.142857142857142</v>
      </c>
      <c r="N200" s="485">
        <v>1</v>
      </c>
      <c r="O200" s="482" t="s">
        <v>585</v>
      </c>
      <c r="P200" s="486">
        <f t="shared" si="5"/>
        <v>1</v>
      </c>
      <c r="Q200" s="457" t="str">
        <f>IF(ISNUMBER(P200),IF(P200=100%,"CUMPLIDA",IF(AND(ISNUMBER(L200),ISNUMBER([4]CGR!$P$4)), IF(L200&lt;[4]CGR!$P$4,"INCUMPLIDA","PROCESO"), "VERIFICAR FECHA")),"SIN VALOR AVANCE")</f>
        <v>CUMPLIDA</v>
      </c>
    </row>
    <row r="201" spans="1:17" ht="135">
      <c r="A201" s="479" t="s">
        <v>20</v>
      </c>
      <c r="B201" s="480" t="s">
        <v>13</v>
      </c>
      <c r="C201" s="902"/>
      <c r="D201" s="902"/>
      <c r="E201" s="903"/>
      <c r="F201" s="903"/>
      <c r="G201" s="903"/>
      <c r="H201" s="482" t="s">
        <v>587</v>
      </c>
      <c r="I201" s="482" t="s">
        <v>540</v>
      </c>
      <c r="J201" s="483">
        <v>2</v>
      </c>
      <c r="K201" s="484">
        <v>44214</v>
      </c>
      <c r="L201" s="484">
        <v>44580</v>
      </c>
      <c r="M201" s="459">
        <f t="shared" si="6"/>
        <v>52.285714285714285</v>
      </c>
      <c r="N201" s="485">
        <v>2</v>
      </c>
      <c r="O201" s="482" t="s">
        <v>585</v>
      </c>
      <c r="P201" s="486">
        <f t="shared" si="5"/>
        <v>1</v>
      </c>
      <c r="Q201" s="457" t="str">
        <f>IF(ISNUMBER(P201),IF(P201=100%,"CUMPLIDA",IF(AND(ISNUMBER(L201),ISNUMBER([4]CGR!$P$4)), IF(L201&lt;[4]CGR!$P$4,"INCUMPLIDA","PROCESO"), "VERIFICAR FECHA")),"SIN VALOR AVANCE")</f>
        <v>CUMPLIDA</v>
      </c>
    </row>
    <row r="202" spans="1:17" ht="210.75" customHeight="1">
      <c r="A202" s="479" t="s">
        <v>20</v>
      </c>
      <c r="B202" s="480" t="s">
        <v>13</v>
      </c>
      <c r="C202" s="902"/>
      <c r="D202" s="902"/>
      <c r="E202" s="903"/>
      <c r="F202" s="903"/>
      <c r="G202" s="903" t="s">
        <v>588</v>
      </c>
      <c r="H202" s="482" t="s">
        <v>589</v>
      </c>
      <c r="I202" s="540" t="s">
        <v>556</v>
      </c>
      <c r="J202" s="483">
        <v>3</v>
      </c>
      <c r="K202" s="484">
        <v>43361</v>
      </c>
      <c r="L202" s="484">
        <v>43708</v>
      </c>
      <c r="M202" s="459">
        <f t="shared" si="6"/>
        <v>49.571428571428569</v>
      </c>
      <c r="N202" s="485">
        <v>3</v>
      </c>
      <c r="O202" s="482" t="s">
        <v>590</v>
      </c>
      <c r="P202" s="486">
        <f t="shared" ref="P202:P265" si="7">N202/J202</f>
        <v>1</v>
      </c>
      <c r="Q202" s="457" t="str">
        <f>IF(ISNUMBER(P202),IF(P202=100%,"CUMPLIDA",IF(AND(ISNUMBER(L202),ISNUMBER([4]CGR!$P$4)), IF(L202&lt;[4]CGR!$P$4,"INCUMPLIDA","PROCESO"), "VERIFICAR FECHA")),"SIN VALOR AVANCE")</f>
        <v>CUMPLIDA</v>
      </c>
    </row>
    <row r="203" spans="1:17" ht="195">
      <c r="A203" s="479" t="s">
        <v>20</v>
      </c>
      <c r="B203" s="480" t="s">
        <v>13</v>
      </c>
      <c r="C203" s="902"/>
      <c r="D203" s="902"/>
      <c r="E203" s="903"/>
      <c r="F203" s="903"/>
      <c r="G203" s="903"/>
      <c r="H203" s="482" t="s">
        <v>589</v>
      </c>
      <c r="I203" s="482" t="s">
        <v>591</v>
      </c>
      <c r="J203" s="483">
        <v>3</v>
      </c>
      <c r="K203" s="484">
        <v>43709</v>
      </c>
      <c r="L203" s="484">
        <v>43830</v>
      </c>
      <c r="M203" s="459">
        <f t="shared" si="6"/>
        <v>17.285714285714285</v>
      </c>
      <c r="N203" s="485">
        <v>3</v>
      </c>
      <c r="O203" s="482" t="s">
        <v>590</v>
      </c>
      <c r="P203" s="486">
        <f t="shared" si="7"/>
        <v>1</v>
      </c>
      <c r="Q203" s="457" t="str">
        <f>IF(ISNUMBER(P203),IF(P203=100%,"CUMPLIDA",IF(AND(ISNUMBER(L203),ISNUMBER([4]CGR!$P$4)), IF(L203&lt;[4]CGR!$P$4,"INCUMPLIDA","PROCESO"), "VERIFICAR FECHA")),"SIN VALOR AVANCE")</f>
        <v>CUMPLIDA</v>
      </c>
    </row>
    <row r="204" spans="1:17" ht="240.75">
      <c r="A204" s="479" t="s">
        <v>20</v>
      </c>
      <c r="B204" s="480" t="s">
        <v>13</v>
      </c>
      <c r="C204" s="902"/>
      <c r="D204" s="902"/>
      <c r="E204" s="903"/>
      <c r="F204" s="903"/>
      <c r="G204" s="903"/>
      <c r="H204" s="482" t="s">
        <v>542</v>
      </c>
      <c r="I204" s="482" t="s">
        <v>99</v>
      </c>
      <c r="J204" s="483">
        <v>1</v>
      </c>
      <c r="K204" s="484">
        <v>43770</v>
      </c>
      <c r="L204" s="484">
        <v>44134</v>
      </c>
      <c r="M204" s="459">
        <f t="shared" si="6"/>
        <v>52</v>
      </c>
      <c r="N204" s="485">
        <v>1</v>
      </c>
      <c r="O204" s="482" t="s">
        <v>592</v>
      </c>
      <c r="P204" s="486">
        <f t="shared" si="7"/>
        <v>1</v>
      </c>
      <c r="Q204" s="457" t="str">
        <f>IF(ISNUMBER(P204),IF(P204=100%,"CUMPLIDA",IF(AND(ISNUMBER(L204),ISNUMBER([4]CGR!$P$4)), IF(L204&lt;[4]CGR!$P$4,"INCUMPLIDA","PROCESO"), "VERIFICAR FECHA")),"SIN VALOR AVANCE")</f>
        <v>CUMPLIDA</v>
      </c>
    </row>
    <row r="205" spans="1:17" ht="255.75">
      <c r="A205" s="479" t="s">
        <v>20</v>
      </c>
      <c r="B205" s="480" t="s">
        <v>13</v>
      </c>
      <c r="C205" s="902"/>
      <c r="D205" s="902"/>
      <c r="E205" s="903"/>
      <c r="F205" s="903"/>
      <c r="G205" s="903"/>
      <c r="H205" s="482" t="s">
        <v>545</v>
      </c>
      <c r="I205" s="482" t="s">
        <v>546</v>
      </c>
      <c r="J205" s="489">
        <v>1</v>
      </c>
      <c r="K205" s="490">
        <v>45931</v>
      </c>
      <c r="L205" s="490">
        <v>45991</v>
      </c>
      <c r="M205" s="459">
        <f t="shared" si="6"/>
        <v>8.5714285714285712</v>
      </c>
      <c r="N205" s="485">
        <v>0</v>
      </c>
      <c r="O205" s="482" t="s">
        <v>593</v>
      </c>
      <c r="P205" s="486">
        <f t="shared" si="7"/>
        <v>0</v>
      </c>
      <c r="Q205" s="457" t="str">
        <f>IF(ISNUMBER(P205),IF(P205=100%,"CUMPLIDA",IF(AND(ISNUMBER(L205),ISNUMBER([4]CGR!$P$4)), IF(L205&lt;[4]CGR!$P$4,"INCUMPLIDA","PROCESO"), "VERIFICAR FECHA")),"SIN VALOR AVANCE")</f>
        <v>PROCESO</v>
      </c>
    </row>
    <row r="206" spans="1:17" ht="315.75">
      <c r="A206" s="479" t="s">
        <v>20</v>
      </c>
      <c r="B206" s="480" t="s">
        <v>13</v>
      </c>
      <c r="C206" s="902"/>
      <c r="D206" s="902"/>
      <c r="E206" s="903"/>
      <c r="F206" s="903"/>
      <c r="G206" s="903"/>
      <c r="H206" s="482" t="s">
        <v>521</v>
      </c>
      <c r="I206" s="482" t="s">
        <v>594</v>
      </c>
      <c r="J206" s="489">
        <v>1</v>
      </c>
      <c r="K206" s="490">
        <v>45992</v>
      </c>
      <c r="L206" s="490">
        <v>46081</v>
      </c>
      <c r="M206" s="459">
        <f t="shared" si="6"/>
        <v>12.714285714285714</v>
      </c>
      <c r="N206" s="485">
        <v>0</v>
      </c>
      <c r="O206" s="482" t="s">
        <v>595</v>
      </c>
      <c r="P206" s="486">
        <f t="shared" si="7"/>
        <v>0</v>
      </c>
      <c r="Q206" s="457" t="str">
        <f>IF(ISNUMBER(P206),IF(P206=100%,"CUMPLIDA",IF(AND(ISNUMBER(L206),ISNUMBER([4]CGR!$P$4)), IF(L206&lt;[4]CGR!$P$4,"INCUMPLIDA","PROCESO"), "VERIFICAR FECHA")),"SIN VALOR AVANCE")</f>
        <v>PROCESO</v>
      </c>
    </row>
    <row r="207" spans="1:17" ht="315.75">
      <c r="A207" s="479" t="s">
        <v>20</v>
      </c>
      <c r="B207" s="480" t="s">
        <v>13</v>
      </c>
      <c r="C207" s="902"/>
      <c r="D207" s="902"/>
      <c r="E207" s="903"/>
      <c r="F207" s="903"/>
      <c r="G207" s="903"/>
      <c r="H207" s="482" t="s">
        <v>110</v>
      </c>
      <c r="I207" s="482" t="s">
        <v>112</v>
      </c>
      <c r="J207" s="489">
        <v>5</v>
      </c>
      <c r="K207" s="490">
        <v>46113</v>
      </c>
      <c r="L207" s="490">
        <v>46568</v>
      </c>
      <c r="M207" s="459">
        <f t="shared" si="6"/>
        <v>65</v>
      </c>
      <c r="N207" s="485">
        <v>0</v>
      </c>
      <c r="O207" s="482" t="s">
        <v>595</v>
      </c>
      <c r="P207" s="486">
        <f t="shared" si="7"/>
        <v>0</v>
      </c>
      <c r="Q207" s="457" t="str">
        <f>IF(ISNUMBER(P207),IF(P207=100%,"CUMPLIDA",IF(AND(ISNUMBER(L207),ISNUMBER([4]CGR!$P$4)), IF(L207&lt;[4]CGR!$P$4,"INCUMPLIDA","PROCESO"), "VERIFICAR FECHA")),"SIN VALOR AVANCE")</f>
        <v>PROCESO</v>
      </c>
    </row>
    <row r="208" spans="1:17" ht="315.75">
      <c r="A208" s="479" t="s">
        <v>20</v>
      </c>
      <c r="B208" s="480" t="s">
        <v>13</v>
      </c>
      <c r="C208" s="902"/>
      <c r="D208" s="902"/>
      <c r="E208" s="903"/>
      <c r="F208" s="903"/>
      <c r="G208" s="903"/>
      <c r="H208" s="482" t="s">
        <v>551</v>
      </c>
      <c r="I208" s="482" t="s">
        <v>596</v>
      </c>
      <c r="J208" s="489">
        <v>3</v>
      </c>
      <c r="K208" s="490">
        <v>46296</v>
      </c>
      <c r="L208" s="490">
        <v>46568</v>
      </c>
      <c r="M208" s="459">
        <f t="shared" si="6"/>
        <v>38.857142857142854</v>
      </c>
      <c r="N208" s="485">
        <v>0</v>
      </c>
      <c r="O208" s="482" t="s">
        <v>595</v>
      </c>
      <c r="P208" s="486">
        <f t="shared" si="7"/>
        <v>0</v>
      </c>
      <c r="Q208" s="457" t="str">
        <f>IF(ISNUMBER(P208),IF(P208=100%,"CUMPLIDA",IF(AND(ISNUMBER(L208),ISNUMBER([4]CGR!$P$4)), IF(L208&lt;[4]CGR!$P$4,"INCUMPLIDA","PROCESO"), "VERIFICAR FECHA")),"SIN VALOR AVANCE")</f>
        <v>PROCESO</v>
      </c>
    </row>
    <row r="209" spans="1:17" ht="165.75">
      <c r="A209" s="479" t="s">
        <v>20</v>
      </c>
      <c r="B209" s="480" t="s">
        <v>13</v>
      </c>
      <c r="C209" s="902"/>
      <c r="D209" s="902"/>
      <c r="E209" s="903"/>
      <c r="F209" s="903"/>
      <c r="G209" s="903"/>
      <c r="H209" s="925" t="s">
        <v>597</v>
      </c>
      <c r="I209" s="540" t="s">
        <v>598</v>
      </c>
      <c r="J209" s="483">
        <v>3</v>
      </c>
      <c r="K209" s="484">
        <v>43726</v>
      </c>
      <c r="L209" s="484">
        <v>44042</v>
      </c>
      <c r="M209" s="459">
        <f t="shared" si="6"/>
        <v>45.142857142857146</v>
      </c>
      <c r="N209" s="485">
        <v>3</v>
      </c>
      <c r="O209" s="482" t="s">
        <v>579</v>
      </c>
      <c r="P209" s="486">
        <f t="shared" si="7"/>
        <v>1</v>
      </c>
      <c r="Q209" s="457" t="str">
        <f>IF(ISNUMBER(P209),IF(P209=100%,"CUMPLIDA",IF(AND(ISNUMBER(L209),ISNUMBER([4]CGR!$P$4)), IF(L209&lt;[4]CGR!$P$4,"INCUMPLIDA","PROCESO"), "VERIFICAR FECHA")),"SIN VALOR AVANCE")</f>
        <v>CUMPLIDA</v>
      </c>
    </row>
    <row r="210" spans="1:17" ht="225.75">
      <c r="A210" s="479" t="s">
        <v>20</v>
      </c>
      <c r="B210" s="480" t="s">
        <v>13</v>
      </c>
      <c r="C210" s="902"/>
      <c r="D210" s="902"/>
      <c r="E210" s="903"/>
      <c r="F210" s="903"/>
      <c r="G210" s="903"/>
      <c r="H210" s="925"/>
      <c r="I210" s="482" t="s">
        <v>599</v>
      </c>
      <c r="J210" s="483">
        <v>3</v>
      </c>
      <c r="K210" s="484">
        <v>44044</v>
      </c>
      <c r="L210" s="484">
        <v>44134</v>
      </c>
      <c r="M210" s="459">
        <f t="shared" si="6"/>
        <v>12.857142857142858</v>
      </c>
      <c r="N210" s="485">
        <v>3</v>
      </c>
      <c r="O210" s="482" t="s">
        <v>600</v>
      </c>
      <c r="P210" s="486">
        <f t="shared" si="7"/>
        <v>1</v>
      </c>
      <c r="Q210" s="457" t="str">
        <f>IF(ISNUMBER(P210),IF(P210=100%,"CUMPLIDA",IF(AND(ISNUMBER(L210),ISNUMBER([4]CGR!$P$4)), IF(L210&lt;[4]CGR!$P$4,"INCUMPLIDA","PROCESO"), "VERIFICAR FECHA")),"SIN VALOR AVANCE")</f>
        <v>CUMPLIDA</v>
      </c>
    </row>
    <row r="211" spans="1:17" ht="165.75">
      <c r="A211" s="479" t="s">
        <v>20</v>
      </c>
      <c r="B211" s="480" t="s">
        <v>13</v>
      </c>
      <c r="C211" s="902"/>
      <c r="D211" s="902"/>
      <c r="E211" s="903"/>
      <c r="F211" s="903"/>
      <c r="G211" s="903"/>
      <c r="H211" s="482" t="s">
        <v>601</v>
      </c>
      <c r="I211" s="540" t="s">
        <v>598</v>
      </c>
      <c r="J211" s="483">
        <v>3</v>
      </c>
      <c r="K211" s="484">
        <v>43983</v>
      </c>
      <c r="L211" s="484">
        <v>44346</v>
      </c>
      <c r="M211" s="459">
        <f t="shared" ref="M211:M274" si="8">(L211-K211)/7</f>
        <v>51.857142857142854</v>
      </c>
      <c r="N211" s="485">
        <v>3</v>
      </c>
      <c r="O211" s="482" t="s">
        <v>602</v>
      </c>
      <c r="P211" s="486">
        <f t="shared" si="7"/>
        <v>1</v>
      </c>
      <c r="Q211" s="457" t="str">
        <f>IF(ISNUMBER(P211),IF(P211=100%,"CUMPLIDA",IF(AND(ISNUMBER(L211),ISNUMBER([4]CGR!$P$4)), IF(L211&lt;[4]CGR!$P$4,"INCUMPLIDA","PROCESO"), "VERIFICAR FECHA")),"SIN VALOR AVANCE")</f>
        <v>CUMPLIDA</v>
      </c>
    </row>
    <row r="212" spans="1:17" ht="90.75">
      <c r="A212" s="479" t="s">
        <v>20</v>
      </c>
      <c r="B212" s="480" t="s">
        <v>13</v>
      </c>
      <c r="C212" s="902"/>
      <c r="D212" s="902"/>
      <c r="E212" s="903"/>
      <c r="F212" s="903"/>
      <c r="G212" s="481" t="s">
        <v>603</v>
      </c>
      <c r="H212" s="482" t="s">
        <v>98</v>
      </c>
      <c r="I212" s="482" t="s">
        <v>99</v>
      </c>
      <c r="J212" s="489">
        <v>1</v>
      </c>
      <c r="K212" s="490">
        <v>45323</v>
      </c>
      <c r="L212" s="490">
        <v>45747</v>
      </c>
      <c r="M212" s="459">
        <f t="shared" si="8"/>
        <v>60.571428571428569</v>
      </c>
      <c r="N212" s="485">
        <v>1</v>
      </c>
      <c r="O212" s="482" t="s">
        <v>604</v>
      </c>
      <c r="P212" s="486">
        <f t="shared" si="7"/>
        <v>1</v>
      </c>
      <c r="Q212" s="457" t="str">
        <f>IF(ISNUMBER(P212),IF(P212=100%,"CUMPLIDA",IF(AND(ISNUMBER(L212),ISNUMBER([4]CGR!$P$4)), IF(L212&lt;[4]CGR!$P$4,"INCUMPLIDA","PROCESO"), "VERIFICAR FECHA")),"SIN VALOR AVANCE")</f>
        <v>CUMPLIDA</v>
      </c>
    </row>
    <row r="213" spans="1:17" ht="90.75">
      <c r="A213" s="479" t="s">
        <v>20</v>
      </c>
      <c r="B213" s="480" t="s">
        <v>13</v>
      </c>
      <c r="C213" s="902"/>
      <c r="D213" s="902"/>
      <c r="E213" s="903"/>
      <c r="F213" s="903"/>
      <c r="G213" s="481" t="s">
        <v>101</v>
      </c>
      <c r="H213" s="482" t="s">
        <v>101</v>
      </c>
      <c r="I213" s="482" t="s">
        <v>102</v>
      </c>
      <c r="J213" s="489">
        <v>1</v>
      </c>
      <c r="K213" s="490">
        <v>45323</v>
      </c>
      <c r="L213" s="490">
        <v>45747</v>
      </c>
      <c r="M213" s="459">
        <f t="shared" si="8"/>
        <v>60.571428571428569</v>
      </c>
      <c r="N213" s="485">
        <v>1</v>
      </c>
      <c r="O213" s="482" t="s">
        <v>605</v>
      </c>
      <c r="P213" s="486">
        <f t="shared" si="7"/>
        <v>1</v>
      </c>
      <c r="Q213" s="457" t="str">
        <f>IF(ISNUMBER(P213),IF(P213=100%,"CUMPLIDA",IF(AND(ISNUMBER(L213),ISNUMBER([4]CGR!$P$4)), IF(L213&lt;[4]CGR!$P$4,"INCUMPLIDA","PROCESO"), "VERIFICAR FECHA")),"SIN VALOR AVANCE")</f>
        <v>CUMPLIDA</v>
      </c>
    </row>
    <row r="214" spans="1:17" ht="90.75">
      <c r="A214" s="479" t="s">
        <v>20</v>
      </c>
      <c r="B214" s="480" t="s">
        <v>13</v>
      </c>
      <c r="C214" s="902"/>
      <c r="D214" s="902"/>
      <c r="E214" s="903"/>
      <c r="F214" s="903"/>
      <c r="G214" s="481" t="s">
        <v>238</v>
      </c>
      <c r="H214" s="482" t="s">
        <v>239</v>
      </c>
      <c r="I214" s="482" t="s">
        <v>240</v>
      </c>
      <c r="J214" s="489">
        <v>1</v>
      </c>
      <c r="K214" s="490">
        <v>45231</v>
      </c>
      <c r="L214" s="490">
        <v>45747</v>
      </c>
      <c r="M214" s="459">
        <f t="shared" si="8"/>
        <v>73.714285714285708</v>
      </c>
      <c r="N214" s="485">
        <v>1</v>
      </c>
      <c r="O214" s="482" t="s">
        <v>605</v>
      </c>
      <c r="P214" s="486">
        <f t="shared" si="7"/>
        <v>1</v>
      </c>
      <c r="Q214" s="457" t="str">
        <f>IF(ISNUMBER(P214),IF(P214=100%,"CUMPLIDA",IF(AND(ISNUMBER(L214),ISNUMBER([4]CGR!$P$4)), IF(L214&lt;[4]CGR!$P$4,"INCUMPLIDA","PROCESO"), "VERIFICAR FECHA")),"SIN VALOR AVANCE")</f>
        <v>CUMPLIDA</v>
      </c>
    </row>
    <row r="215" spans="1:17" ht="90.75">
      <c r="A215" s="479" t="s">
        <v>20</v>
      </c>
      <c r="B215" s="480" t="s">
        <v>13</v>
      </c>
      <c r="C215" s="902"/>
      <c r="D215" s="902"/>
      <c r="E215" s="903"/>
      <c r="F215" s="903"/>
      <c r="G215" s="481" t="s">
        <v>104</v>
      </c>
      <c r="H215" s="482" t="s">
        <v>104</v>
      </c>
      <c r="I215" s="482" t="s">
        <v>105</v>
      </c>
      <c r="J215" s="489">
        <v>1</v>
      </c>
      <c r="K215" s="490">
        <v>45323</v>
      </c>
      <c r="L215" s="490">
        <v>45747</v>
      </c>
      <c r="M215" s="459">
        <f t="shared" si="8"/>
        <v>60.571428571428569</v>
      </c>
      <c r="N215" s="485">
        <v>1</v>
      </c>
      <c r="O215" s="482" t="s">
        <v>604</v>
      </c>
      <c r="P215" s="486">
        <f t="shared" si="7"/>
        <v>1</v>
      </c>
      <c r="Q215" s="457" t="str">
        <f>IF(ISNUMBER(P215),IF(P215=100%,"CUMPLIDA",IF(AND(ISNUMBER(L215),ISNUMBER([4]CGR!$P$4)), IF(L215&lt;[4]CGR!$P$4,"INCUMPLIDA","PROCESO"), "VERIFICAR FECHA")),"SIN VALOR AVANCE")</f>
        <v>CUMPLIDA</v>
      </c>
    </row>
    <row r="216" spans="1:17" ht="90.75">
      <c r="A216" s="479" t="s">
        <v>20</v>
      </c>
      <c r="B216" s="480" t="s">
        <v>13</v>
      </c>
      <c r="C216" s="902"/>
      <c r="D216" s="902"/>
      <c r="E216" s="903"/>
      <c r="F216" s="903"/>
      <c r="G216" s="481" t="s">
        <v>521</v>
      </c>
      <c r="H216" s="482" t="s">
        <v>521</v>
      </c>
      <c r="I216" s="482" t="s">
        <v>107</v>
      </c>
      <c r="J216" s="489">
        <v>1</v>
      </c>
      <c r="K216" s="490">
        <v>45231</v>
      </c>
      <c r="L216" s="490">
        <v>45747</v>
      </c>
      <c r="M216" s="459">
        <f t="shared" si="8"/>
        <v>73.714285714285708</v>
      </c>
      <c r="N216" s="485">
        <v>1</v>
      </c>
      <c r="O216" s="482" t="s">
        <v>605</v>
      </c>
      <c r="P216" s="486">
        <f t="shared" si="7"/>
        <v>1</v>
      </c>
      <c r="Q216" s="457" t="str">
        <f>IF(ISNUMBER(P216),IF(P216=100%,"CUMPLIDA",IF(AND(ISNUMBER(L216),ISNUMBER([4]CGR!$P$4)), IF(L216&lt;[4]CGR!$P$4,"INCUMPLIDA","PROCESO"), "VERIFICAR FECHA")),"SIN VALOR AVANCE")</f>
        <v>CUMPLIDA</v>
      </c>
    </row>
    <row r="217" spans="1:17" ht="165.75">
      <c r="A217" s="479" t="s">
        <v>20</v>
      </c>
      <c r="B217" s="480" t="s">
        <v>13</v>
      </c>
      <c r="C217" s="902"/>
      <c r="D217" s="902"/>
      <c r="E217" s="903"/>
      <c r="F217" s="903"/>
      <c r="G217" s="481" t="s">
        <v>523</v>
      </c>
      <c r="H217" s="482" t="s">
        <v>523</v>
      </c>
      <c r="I217" s="482" t="s">
        <v>524</v>
      </c>
      <c r="J217" s="489">
        <v>1</v>
      </c>
      <c r="K217" s="490">
        <v>45231</v>
      </c>
      <c r="L217" s="490">
        <v>45808</v>
      </c>
      <c r="M217" s="459">
        <f t="shared" si="8"/>
        <v>82.428571428571431</v>
      </c>
      <c r="N217" s="485">
        <v>1</v>
      </c>
      <c r="O217" s="482" t="s">
        <v>606</v>
      </c>
      <c r="P217" s="486">
        <f t="shared" si="7"/>
        <v>1</v>
      </c>
      <c r="Q217" s="457" t="str">
        <f>IF(ISNUMBER(P217),IF(P217=100%,"CUMPLIDA",IF(AND(ISNUMBER(L217),ISNUMBER([4]CGR!$P$4)), IF(L217&lt;[4]CGR!$P$4,"INCUMPLIDA","PROCESO"), "VERIFICAR FECHA")),"SIN VALOR AVANCE")</f>
        <v>CUMPLIDA</v>
      </c>
    </row>
    <row r="218" spans="1:17" ht="120.75">
      <c r="A218" s="479" t="s">
        <v>20</v>
      </c>
      <c r="B218" s="480" t="s">
        <v>13</v>
      </c>
      <c r="C218" s="902"/>
      <c r="D218" s="902"/>
      <c r="E218" s="903"/>
      <c r="F218" s="903"/>
      <c r="G218" s="481" t="s">
        <v>110</v>
      </c>
      <c r="H218" s="482" t="s">
        <v>111</v>
      </c>
      <c r="I218" s="482" t="s">
        <v>112</v>
      </c>
      <c r="J218" s="489">
        <v>12</v>
      </c>
      <c r="K218" s="490">
        <v>46024</v>
      </c>
      <c r="L218" s="490">
        <v>47118</v>
      </c>
      <c r="M218" s="459">
        <f t="shared" si="8"/>
        <v>156.28571428571428</v>
      </c>
      <c r="N218" s="485">
        <v>0</v>
      </c>
      <c r="O218" s="482" t="s">
        <v>607</v>
      </c>
      <c r="P218" s="486">
        <f t="shared" si="7"/>
        <v>0</v>
      </c>
      <c r="Q218" s="457" t="str">
        <f>IF(ISNUMBER(P218),IF(P218=100%,"CUMPLIDA",IF(AND(ISNUMBER(L218),ISNUMBER([4]CGR!$P$4)), IF(L218&lt;[4]CGR!$P$4,"INCUMPLIDA","PROCESO"), "VERIFICAR FECHA")),"SIN VALOR AVANCE")</f>
        <v>PROCESO</v>
      </c>
    </row>
    <row r="219" spans="1:17" ht="90.75">
      <c r="A219" s="479" t="s">
        <v>20</v>
      </c>
      <c r="B219" s="480" t="s">
        <v>13</v>
      </c>
      <c r="C219" s="902"/>
      <c r="D219" s="902"/>
      <c r="E219" s="903"/>
      <c r="F219" s="903"/>
      <c r="G219" s="481" t="s">
        <v>114</v>
      </c>
      <c r="H219" s="482" t="s">
        <v>115</v>
      </c>
      <c r="I219" s="482" t="s">
        <v>116</v>
      </c>
      <c r="J219" s="489">
        <v>1</v>
      </c>
      <c r="K219" s="490">
        <v>46024</v>
      </c>
      <c r="L219" s="490">
        <v>47118</v>
      </c>
      <c r="M219" s="459">
        <f t="shared" si="8"/>
        <v>156.28571428571428</v>
      </c>
      <c r="N219" s="485">
        <v>0</v>
      </c>
      <c r="O219" s="482" t="s">
        <v>604</v>
      </c>
      <c r="P219" s="486">
        <f t="shared" si="7"/>
        <v>0</v>
      </c>
      <c r="Q219" s="457" t="str">
        <f>IF(ISNUMBER(P219),IF(P219=100%,"CUMPLIDA",IF(AND(ISNUMBER(L219),ISNUMBER([4]CGR!$P$4)), IF(L219&lt;[4]CGR!$P$4,"INCUMPLIDA","PROCESO"), "VERIFICAR FECHA")),"SIN VALOR AVANCE")</f>
        <v>PROCESO</v>
      </c>
    </row>
    <row r="220" spans="1:17" ht="180.75">
      <c r="A220" s="479" t="s">
        <v>20</v>
      </c>
      <c r="B220" s="480" t="s">
        <v>13</v>
      </c>
      <c r="C220" s="902"/>
      <c r="D220" s="902"/>
      <c r="E220" s="903"/>
      <c r="F220" s="903"/>
      <c r="G220" s="481" t="s">
        <v>117</v>
      </c>
      <c r="H220" s="482" t="s">
        <v>118</v>
      </c>
      <c r="I220" s="482" t="s">
        <v>119</v>
      </c>
      <c r="J220" s="489">
        <v>2</v>
      </c>
      <c r="K220" s="490">
        <v>46024</v>
      </c>
      <c r="L220" s="490">
        <v>47118</v>
      </c>
      <c r="M220" s="459">
        <f t="shared" si="8"/>
        <v>156.28571428571428</v>
      </c>
      <c r="N220" s="485">
        <v>0</v>
      </c>
      <c r="O220" s="482" t="s">
        <v>608</v>
      </c>
      <c r="P220" s="486">
        <f t="shared" si="7"/>
        <v>0</v>
      </c>
      <c r="Q220" s="457" t="str">
        <f>IF(ISNUMBER(P220),IF(P220=100%,"CUMPLIDA",IF(AND(ISNUMBER(L220),ISNUMBER([4]CGR!$P$4)), IF(L220&lt;[4]CGR!$P$4,"INCUMPLIDA","PROCESO"), "VERIFICAR FECHA")),"SIN VALOR AVANCE")</f>
        <v>PROCESO</v>
      </c>
    </row>
    <row r="221" spans="1:17" ht="240.75" customHeight="1">
      <c r="A221" s="479" t="s">
        <v>20</v>
      </c>
      <c r="B221" s="480" t="s">
        <v>13</v>
      </c>
      <c r="C221" s="902"/>
      <c r="D221" s="902"/>
      <c r="E221" s="903"/>
      <c r="F221" s="903"/>
      <c r="G221" s="903" t="s">
        <v>609</v>
      </c>
      <c r="H221" s="925" t="s">
        <v>610</v>
      </c>
      <c r="I221" s="540" t="s">
        <v>598</v>
      </c>
      <c r="J221" s="483">
        <v>3</v>
      </c>
      <c r="K221" s="484">
        <v>43983</v>
      </c>
      <c r="L221" s="484">
        <v>44346</v>
      </c>
      <c r="M221" s="459">
        <f t="shared" si="8"/>
        <v>51.857142857142854</v>
      </c>
      <c r="N221" s="485">
        <v>3</v>
      </c>
      <c r="O221" s="482" t="s">
        <v>602</v>
      </c>
      <c r="P221" s="486">
        <f t="shared" si="7"/>
        <v>1</v>
      </c>
      <c r="Q221" s="457" t="str">
        <f>IF(ISNUMBER(P221),IF(P221=100%,"CUMPLIDA",IF(AND(ISNUMBER(L221),ISNUMBER([4]CGR!$P$4)), IF(L221&lt;[4]CGR!$P$4,"INCUMPLIDA","PROCESO"), "VERIFICAR FECHA")),"SIN VALOR AVANCE")</f>
        <v>CUMPLIDA</v>
      </c>
    </row>
    <row r="222" spans="1:17" ht="210.75">
      <c r="A222" s="479" t="s">
        <v>20</v>
      </c>
      <c r="B222" s="480" t="s">
        <v>13</v>
      </c>
      <c r="C222" s="902"/>
      <c r="D222" s="902"/>
      <c r="E222" s="903"/>
      <c r="F222" s="903"/>
      <c r="G222" s="903"/>
      <c r="H222" s="925"/>
      <c r="I222" s="482" t="s">
        <v>599</v>
      </c>
      <c r="J222" s="483">
        <v>3</v>
      </c>
      <c r="K222" s="484">
        <v>44927</v>
      </c>
      <c r="L222" s="484">
        <v>45137</v>
      </c>
      <c r="M222" s="459">
        <f t="shared" si="8"/>
        <v>30</v>
      </c>
      <c r="N222" s="485">
        <v>3</v>
      </c>
      <c r="O222" s="482" t="s">
        <v>611</v>
      </c>
      <c r="P222" s="486">
        <f t="shared" si="7"/>
        <v>1</v>
      </c>
      <c r="Q222" s="457" t="str">
        <f>IF(ISNUMBER(P222),IF(P222=100%,"CUMPLIDA",IF(AND(ISNUMBER(L222),ISNUMBER([4]CGR!$P$4)), IF(L222&lt;[4]CGR!$P$4,"INCUMPLIDA","PROCESO"), "VERIFICAR FECHA")),"SIN VALOR AVANCE")</f>
        <v>CUMPLIDA</v>
      </c>
    </row>
    <row r="223" spans="1:17" ht="180.75">
      <c r="A223" s="479" t="s">
        <v>20</v>
      </c>
      <c r="B223" s="480" t="s">
        <v>13</v>
      </c>
      <c r="C223" s="902"/>
      <c r="D223" s="902"/>
      <c r="E223" s="903"/>
      <c r="F223" s="903"/>
      <c r="G223" s="903"/>
      <c r="H223" s="925" t="s">
        <v>612</v>
      </c>
      <c r="I223" s="540" t="s">
        <v>598</v>
      </c>
      <c r="J223" s="483">
        <v>3</v>
      </c>
      <c r="K223" s="484">
        <v>43726</v>
      </c>
      <c r="L223" s="484">
        <v>44042</v>
      </c>
      <c r="M223" s="459">
        <f t="shared" si="8"/>
        <v>45.142857142857146</v>
      </c>
      <c r="N223" s="485">
        <v>3</v>
      </c>
      <c r="O223" s="482" t="s">
        <v>613</v>
      </c>
      <c r="P223" s="486">
        <f t="shared" si="7"/>
        <v>1</v>
      </c>
      <c r="Q223" s="457" t="str">
        <f>IF(ISNUMBER(P223),IF(P223=100%,"CUMPLIDA",IF(AND(ISNUMBER(L223),ISNUMBER([4]CGR!$P$4)), IF(L223&lt;[4]CGR!$P$4,"INCUMPLIDA","PROCESO"), "VERIFICAR FECHA")),"SIN VALOR AVANCE")</f>
        <v>CUMPLIDA</v>
      </c>
    </row>
    <row r="224" spans="1:17" ht="210">
      <c r="A224" s="479" t="s">
        <v>20</v>
      </c>
      <c r="B224" s="480" t="s">
        <v>13</v>
      </c>
      <c r="C224" s="902"/>
      <c r="D224" s="902"/>
      <c r="E224" s="903"/>
      <c r="F224" s="903"/>
      <c r="G224" s="903"/>
      <c r="H224" s="925"/>
      <c r="I224" s="482" t="s">
        <v>599</v>
      </c>
      <c r="J224" s="483">
        <v>3</v>
      </c>
      <c r="K224" s="484">
        <v>44044</v>
      </c>
      <c r="L224" s="484">
        <v>44196</v>
      </c>
      <c r="M224" s="459">
        <f t="shared" si="8"/>
        <v>21.714285714285715</v>
      </c>
      <c r="N224" s="485">
        <v>3</v>
      </c>
      <c r="O224" s="482" t="s">
        <v>613</v>
      </c>
      <c r="P224" s="486">
        <f t="shared" si="7"/>
        <v>1</v>
      </c>
      <c r="Q224" s="457" t="str">
        <f>IF(ISNUMBER(P224),IF(P224=100%,"CUMPLIDA",IF(AND(ISNUMBER(L224),ISNUMBER([4]CGR!$P$4)), IF(L224&lt;[4]CGR!$P$4,"INCUMPLIDA","PROCESO"), "VERIFICAR FECHA")),"SIN VALOR AVANCE")</f>
        <v>CUMPLIDA</v>
      </c>
    </row>
    <row r="225" spans="1:17" ht="240.75">
      <c r="A225" s="479" t="s">
        <v>20</v>
      </c>
      <c r="B225" s="480" t="s">
        <v>13</v>
      </c>
      <c r="C225" s="902"/>
      <c r="D225" s="902"/>
      <c r="E225" s="903"/>
      <c r="F225" s="903"/>
      <c r="G225" s="903"/>
      <c r="H225" s="482" t="s">
        <v>614</v>
      </c>
      <c r="I225" s="482" t="s">
        <v>99</v>
      </c>
      <c r="J225" s="483">
        <v>1</v>
      </c>
      <c r="K225" s="484">
        <v>44013</v>
      </c>
      <c r="L225" s="484">
        <v>44196</v>
      </c>
      <c r="M225" s="459">
        <f t="shared" si="8"/>
        <v>26.142857142857142</v>
      </c>
      <c r="N225" s="485">
        <v>1</v>
      </c>
      <c r="O225" s="482" t="s">
        <v>615</v>
      </c>
      <c r="P225" s="486">
        <f t="shared" si="7"/>
        <v>1</v>
      </c>
      <c r="Q225" s="457" t="str">
        <f>IF(ISNUMBER(P225),IF(P225=100%,"CUMPLIDA",IF(AND(ISNUMBER(L225),ISNUMBER([4]CGR!$P$4)), IF(L225&lt;[4]CGR!$P$4,"INCUMPLIDA","PROCESO"), "VERIFICAR FECHA")),"SIN VALOR AVANCE")</f>
        <v>CUMPLIDA</v>
      </c>
    </row>
    <row r="226" spans="1:17" ht="255.75">
      <c r="A226" s="479" t="s">
        <v>20</v>
      </c>
      <c r="B226" s="480" t="s">
        <v>13</v>
      </c>
      <c r="C226" s="902"/>
      <c r="D226" s="902"/>
      <c r="E226" s="903"/>
      <c r="F226" s="903"/>
      <c r="G226" s="903"/>
      <c r="H226" s="482" t="s">
        <v>545</v>
      </c>
      <c r="I226" s="482" t="s">
        <v>546</v>
      </c>
      <c r="J226" s="489">
        <v>1</v>
      </c>
      <c r="K226" s="490">
        <v>45931</v>
      </c>
      <c r="L226" s="490">
        <v>45991</v>
      </c>
      <c r="M226" s="459">
        <f t="shared" si="8"/>
        <v>8.5714285714285712</v>
      </c>
      <c r="N226" s="485">
        <v>0</v>
      </c>
      <c r="O226" s="482" t="s">
        <v>593</v>
      </c>
      <c r="P226" s="486">
        <f t="shared" si="7"/>
        <v>0</v>
      </c>
      <c r="Q226" s="457" t="str">
        <f>IF(ISNUMBER(P226),IF(P226=100%,"CUMPLIDA",IF(AND(ISNUMBER(L226),ISNUMBER([4]CGR!$P$4)), IF(L226&lt;[4]CGR!$P$4,"INCUMPLIDA","PROCESO"), "VERIFICAR FECHA")),"SIN VALOR AVANCE")</f>
        <v>PROCESO</v>
      </c>
    </row>
    <row r="227" spans="1:17" ht="270.75">
      <c r="A227" s="479" t="s">
        <v>20</v>
      </c>
      <c r="B227" s="480" t="s">
        <v>13</v>
      </c>
      <c r="C227" s="902"/>
      <c r="D227" s="902"/>
      <c r="E227" s="903"/>
      <c r="F227" s="903"/>
      <c r="G227" s="903"/>
      <c r="H227" s="482" t="s">
        <v>521</v>
      </c>
      <c r="I227" s="482" t="s">
        <v>168</v>
      </c>
      <c r="J227" s="489">
        <v>1</v>
      </c>
      <c r="K227" s="490">
        <v>45992</v>
      </c>
      <c r="L227" s="490">
        <v>46081</v>
      </c>
      <c r="M227" s="459">
        <f t="shared" si="8"/>
        <v>12.714285714285714</v>
      </c>
      <c r="N227" s="485">
        <v>0</v>
      </c>
      <c r="O227" s="482" t="s">
        <v>547</v>
      </c>
      <c r="P227" s="486">
        <f t="shared" si="7"/>
        <v>0</v>
      </c>
      <c r="Q227" s="457" t="str">
        <f>IF(ISNUMBER(P227),IF(P227=100%,"CUMPLIDA",IF(AND(ISNUMBER(L227),ISNUMBER([4]CGR!$P$4)), IF(L227&lt;[4]CGR!$P$4,"INCUMPLIDA","PROCESO"), "VERIFICAR FECHA")),"SIN VALOR AVANCE")</f>
        <v>PROCESO</v>
      </c>
    </row>
    <row r="228" spans="1:17" ht="270.75">
      <c r="A228" s="479" t="s">
        <v>20</v>
      </c>
      <c r="B228" s="480" t="s">
        <v>13</v>
      </c>
      <c r="C228" s="902"/>
      <c r="D228" s="902"/>
      <c r="E228" s="903"/>
      <c r="F228" s="903"/>
      <c r="G228" s="903"/>
      <c r="H228" s="482" t="s">
        <v>110</v>
      </c>
      <c r="I228" s="482" t="s">
        <v>112</v>
      </c>
      <c r="J228" s="489">
        <v>5</v>
      </c>
      <c r="K228" s="490">
        <v>46113</v>
      </c>
      <c r="L228" s="490">
        <v>46568</v>
      </c>
      <c r="M228" s="459">
        <f t="shared" si="8"/>
        <v>65</v>
      </c>
      <c r="N228" s="485">
        <v>0</v>
      </c>
      <c r="O228" s="482" t="s">
        <v>547</v>
      </c>
      <c r="P228" s="486">
        <f t="shared" si="7"/>
        <v>0</v>
      </c>
      <c r="Q228" s="457" t="str">
        <f>IF(ISNUMBER(P228),IF(P228=100%,"CUMPLIDA",IF(AND(ISNUMBER(L228),ISNUMBER([4]CGR!$P$4)), IF(L228&lt;[4]CGR!$P$4,"INCUMPLIDA","PROCESO"), "VERIFICAR FECHA")),"SIN VALOR AVANCE")</f>
        <v>PROCESO</v>
      </c>
    </row>
    <row r="229" spans="1:17" ht="270.75">
      <c r="A229" s="479" t="s">
        <v>20</v>
      </c>
      <c r="B229" s="480" t="s">
        <v>13</v>
      </c>
      <c r="C229" s="902"/>
      <c r="D229" s="902"/>
      <c r="E229" s="903"/>
      <c r="F229" s="903"/>
      <c r="G229" s="903"/>
      <c r="H229" s="482" t="s">
        <v>551</v>
      </c>
      <c r="I229" s="482" t="s">
        <v>596</v>
      </c>
      <c r="J229" s="489">
        <v>3</v>
      </c>
      <c r="K229" s="490">
        <v>46296</v>
      </c>
      <c r="L229" s="490">
        <v>46568</v>
      </c>
      <c r="M229" s="459">
        <f t="shared" si="8"/>
        <v>38.857142857142854</v>
      </c>
      <c r="N229" s="485">
        <v>0</v>
      </c>
      <c r="O229" s="482" t="s">
        <v>547</v>
      </c>
      <c r="P229" s="486">
        <f t="shared" si="7"/>
        <v>0</v>
      </c>
      <c r="Q229" s="457" t="str">
        <f>IF(ISNUMBER(P229),IF(P229=100%,"CUMPLIDA",IF(AND(ISNUMBER(L229),ISNUMBER([4]CGR!$P$4)), IF(L229&lt;[4]CGR!$P$4,"INCUMPLIDA","PROCESO"), "VERIFICAR FECHA")),"SIN VALOR AVANCE")</f>
        <v>PROCESO</v>
      </c>
    </row>
    <row r="230" spans="1:17" ht="120.75">
      <c r="A230" s="479" t="s">
        <v>20</v>
      </c>
      <c r="B230" s="480" t="s">
        <v>13</v>
      </c>
      <c r="C230" s="902"/>
      <c r="D230" s="902"/>
      <c r="E230" s="903"/>
      <c r="F230" s="903"/>
      <c r="G230" s="903"/>
      <c r="H230" s="482" t="s">
        <v>616</v>
      </c>
      <c r="I230" s="482" t="s">
        <v>566</v>
      </c>
      <c r="J230" s="483">
        <v>19</v>
      </c>
      <c r="K230" s="484">
        <v>42146</v>
      </c>
      <c r="L230" s="484">
        <v>42287</v>
      </c>
      <c r="M230" s="459">
        <f t="shared" si="8"/>
        <v>20.142857142857142</v>
      </c>
      <c r="N230" s="485">
        <v>19</v>
      </c>
      <c r="O230" s="482" t="s">
        <v>617</v>
      </c>
      <c r="P230" s="486">
        <f t="shared" si="7"/>
        <v>1</v>
      </c>
      <c r="Q230" s="457" t="str">
        <f>IF(ISNUMBER(P230),IF(P230=100%,"CUMPLIDA",IF(AND(ISNUMBER(L230),ISNUMBER([4]CGR!$P$4)), IF(L230&lt;[4]CGR!$P$4,"INCUMPLIDA","PROCESO"), "VERIFICAR FECHA")),"SIN VALOR AVANCE")</f>
        <v>CUMPLIDA</v>
      </c>
    </row>
    <row r="231" spans="1:17" ht="240">
      <c r="A231" s="479" t="s">
        <v>20</v>
      </c>
      <c r="B231" s="480" t="s">
        <v>13</v>
      </c>
      <c r="C231" s="902" t="s">
        <v>618</v>
      </c>
      <c r="D231" s="902" t="s">
        <v>619</v>
      </c>
      <c r="E231" s="903" t="s">
        <v>620</v>
      </c>
      <c r="F231" s="903" t="s">
        <v>621</v>
      </c>
      <c r="G231" s="903" t="s">
        <v>622</v>
      </c>
      <c r="H231" s="482" t="s">
        <v>623</v>
      </c>
      <c r="I231" s="482" t="s">
        <v>624</v>
      </c>
      <c r="J231" s="483">
        <v>1</v>
      </c>
      <c r="K231" s="484">
        <v>42522</v>
      </c>
      <c r="L231" s="484">
        <v>42735</v>
      </c>
      <c r="M231" s="459">
        <f t="shared" si="8"/>
        <v>30.428571428571427</v>
      </c>
      <c r="N231" s="485">
        <v>1</v>
      </c>
      <c r="O231" s="482" t="s">
        <v>585</v>
      </c>
      <c r="P231" s="486">
        <f t="shared" si="7"/>
        <v>1</v>
      </c>
      <c r="Q231" s="457" t="str">
        <f>IF(ISNUMBER(P231),IF(P231=100%,"CUMPLIDA",IF(AND(ISNUMBER(L231),ISNUMBER([4]CGR!$P$4)), IF(L231&lt;[4]CGR!$P$4,"INCUMPLIDA","PROCESO"), "VERIFICAR FECHA")),"SIN VALOR AVANCE")</f>
        <v>CUMPLIDA</v>
      </c>
    </row>
    <row r="232" spans="1:17" ht="180">
      <c r="A232" s="479" t="s">
        <v>20</v>
      </c>
      <c r="B232" s="480" t="s">
        <v>13</v>
      </c>
      <c r="C232" s="902"/>
      <c r="D232" s="902"/>
      <c r="E232" s="903"/>
      <c r="F232" s="903"/>
      <c r="G232" s="903"/>
      <c r="H232" s="482" t="s">
        <v>625</v>
      </c>
      <c r="I232" s="482" t="s">
        <v>626</v>
      </c>
      <c r="J232" s="483">
        <v>2</v>
      </c>
      <c r="K232" s="484">
        <v>42737</v>
      </c>
      <c r="L232" s="484">
        <v>42947</v>
      </c>
      <c r="M232" s="459">
        <f t="shared" si="8"/>
        <v>30</v>
      </c>
      <c r="N232" s="485">
        <v>2</v>
      </c>
      <c r="O232" s="482" t="s">
        <v>536</v>
      </c>
      <c r="P232" s="486">
        <f t="shared" si="7"/>
        <v>1</v>
      </c>
      <c r="Q232" s="457" t="str">
        <f>IF(ISNUMBER(P232),IF(P232=100%,"CUMPLIDA",IF(AND(ISNUMBER(L232),ISNUMBER([4]CGR!$P$4)), IF(L232&lt;[4]CGR!$P$4,"INCUMPLIDA","PROCESO"), "VERIFICAR FECHA")),"SIN VALOR AVANCE")</f>
        <v>CUMPLIDA</v>
      </c>
    </row>
    <row r="233" spans="1:17" ht="225">
      <c r="A233" s="479" t="s">
        <v>20</v>
      </c>
      <c r="B233" s="480" t="s">
        <v>13</v>
      </c>
      <c r="C233" s="902"/>
      <c r="D233" s="902"/>
      <c r="E233" s="903"/>
      <c r="F233" s="903"/>
      <c r="G233" s="903"/>
      <c r="H233" s="482" t="s">
        <v>627</v>
      </c>
      <c r="I233" s="482" t="s">
        <v>628</v>
      </c>
      <c r="J233" s="483">
        <v>3</v>
      </c>
      <c r="K233" s="484">
        <v>42948</v>
      </c>
      <c r="L233" s="484">
        <v>43220</v>
      </c>
      <c r="M233" s="459">
        <f t="shared" si="8"/>
        <v>38.857142857142854</v>
      </c>
      <c r="N233" s="485">
        <v>3</v>
      </c>
      <c r="O233" s="482" t="s">
        <v>629</v>
      </c>
      <c r="P233" s="486">
        <f t="shared" si="7"/>
        <v>1</v>
      </c>
      <c r="Q233" s="457" t="str">
        <f>IF(ISNUMBER(P233),IF(P233=100%,"CUMPLIDA",IF(AND(ISNUMBER(L233),ISNUMBER([4]CGR!$P$4)), IF(L233&lt;[4]CGR!$P$4,"INCUMPLIDA","PROCESO"), "VERIFICAR FECHA")),"SIN VALOR AVANCE")</f>
        <v>CUMPLIDA</v>
      </c>
    </row>
    <row r="234" spans="1:17" ht="225.75">
      <c r="A234" s="479" t="s">
        <v>20</v>
      </c>
      <c r="B234" s="480" t="s">
        <v>13</v>
      </c>
      <c r="C234" s="902"/>
      <c r="D234" s="902"/>
      <c r="E234" s="903"/>
      <c r="F234" s="903"/>
      <c r="G234" s="481" t="s">
        <v>630</v>
      </c>
      <c r="H234" s="482" t="s">
        <v>91</v>
      </c>
      <c r="I234" s="482" t="s">
        <v>92</v>
      </c>
      <c r="J234" s="483">
        <v>1</v>
      </c>
      <c r="K234" s="484">
        <v>45231</v>
      </c>
      <c r="L234" s="484">
        <v>45504</v>
      </c>
      <c r="M234" s="459">
        <f t="shared" si="8"/>
        <v>39</v>
      </c>
      <c r="N234" s="485">
        <v>1</v>
      </c>
      <c r="O234" s="482" t="s">
        <v>516</v>
      </c>
      <c r="P234" s="486">
        <f t="shared" si="7"/>
        <v>1</v>
      </c>
      <c r="Q234" s="457" t="str">
        <f>IF(ISNUMBER(P234),IF(P234=100%,"CUMPLIDA",IF(AND(ISNUMBER(L234),ISNUMBER([4]CGR!$P$4)), IF(L234&lt;[4]CGR!$P$4,"INCUMPLIDA","PROCESO"), "VERIFICAR FECHA")),"SIN VALOR AVANCE")</f>
        <v>CUMPLIDA</v>
      </c>
    </row>
    <row r="235" spans="1:17" ht="210.75">
      <c r="A235" s="479" t="s">
        <v>20</v>
      </c>
      <c r="B235" s="480" t="s">
        <v>13</v>
      </c>
      <c r="C235" s="902"/>
      <c r="D235" s="902"/>
      <c r="E235" s="903"/>
      <c r="F235" s="903"/>
      <c r="G235" s="481" t="s">
        <v>631</v>
      </c>
      <c r="H235" s="495" t="s">
        <v>95</v>
      </c>
      <c r="I235" s="495" t="s">
        <v>96</v>
      </c>
      <c r="J235" s="483">
        <v>1</v>
      </c>
      <c r="K235" s="484">
        <v>45231</v>
      </c>
      <c r="L235" s="484">
        <v>45504</v>
      </c>
      <c r="M235" s="459">
        <f t="shared" si="8"/>
        <v>39</v>
      </c>
      <c r="N235" s="485">
        <v>1</v>
      </c>
      <c r="O235" s="482" t="s">
        <v>632</v>
      </c>
      <c r="P235" s="486">
        <f t="shared" si="7"/>
        <v>1</v>
      </c>
      <c r="Q235" s="457" t="str">
        <f>IF(ISNUMBER(P235),IF(P235=100%,"CUMPLIDA",IF(AND(ISNUMBER(L235),ISNUMBER([4]CGR!$P$4)), IF(L235&lt;[4]CGR!$P$4,"INCUMPLIDA","PROCESO"), "VERIFICAR FECHA")),"SIN VALOR AVANCE")</f>
        <v>CUMPLIDA</v>
      </c>
    </row>
    <row r="236" spans="1:17" ht="90.75">
      <c r="A236" s="479" t="s">
        <v>20</v>
      </c>
      <c r="B236" s="480" t="s">
        <v>13</v>
      </c>
      <c r="C236" s="902"/>
      <c r="D236" s="902"/>
      <c r="E236" s="903"/>
      <c r="F236" s="903"/>
      <c r="G236" s="481" t="s">
        <v>97</v>
      </c>
      <c r="H236" s="482" t="s">
        <v>98</v>
      </c>
      <c r="I236" s="482" t="s">
        <v>99</v>
      </c>
      <c r="J236" s="489">
        <v>1</v>
      </c>
      <c r="K236" s="490">
        <v>45352</v>
      </c>
      <c r="L236" s="490">
        <v>45747</v>
      </c>
      <c r="M236" s="459">
        <f t="shared" si="8"/>
        <v>56.428571428571431</v>
      </c>
      <c r="N236" s="485">
        <v>1</v>
      </c>
      <c r="O236" s="482" t="s">
        <v>633</v>
      </c>
      <c r="P236" s="486">
        <f t="shared" si="7"/>
        <v>1</v>
      </c>
      <c r="Q236" s="457" t="str">
        <f>IF(ISNUMBER(P236),IF(P236=100%,"CUMPLIDA",IF(AND(ISNUMBER(L236),ISNUMBER([4]CGR!$P$4)), IF(L236&lt;[4]CGR!$P$4,"INCUMPLIDA","PROCESO"), "VERIFICAR FECHA")),"SIN VALOR AVANCE")</f>
        <v>CUMPLIDA</v>
      </c>
    </row>
    <row r="237" spans="1:17" ht="120.75">
      <c r="A237" s="479" t="s">
        <v>20</v>
      </c>
      <c r="B237" s="480" t="s">
        <v>13</v>
      </c>
      <c r="C237" s="902"/>
      <c r="D237" s="902"/>
      <c r="E237" s="903"/>
      <c r="F237" s="903"/>
      <c r="G237" s="481" t="s">
        <v>101</v>
      </c>
      <c r="H237" s="482" t="s">
        <v>101</v>
      </c>
      <c r="I237" s="482" t="s">
        <v>102</v>
      </c>
      <c r="J237" s="489">
        <v>1</v>
      </c>
      <c r="K237" s="490">
        <v>45352</v>
      </c>
      <c r="L237" s="490">
        <v>45747</v>
      </c>
      <c r="M237" s="459">
        <f t="shared" si="8"/>
        <v>56.428571428571431</v>
      </c>
      <c r="N237" s="485">
        <v>1</v>
      </c>
      <c r="O237" s="482" t="s">
        <v>634</v>
      </c>
      <c r="P237" s="486">
        <f t="shared" si="7"/>
        <v>1</v>
      </c>
      <c r="Q237" s="457" t="str">
        <f>IF(ISNUMBER(P237),IF(P237=100%,"CUMPLIDA",IF(AND(ISNUMBER(L237),ISNUMBER([4]CGR!$P$4)), IF(L237&lt;[4]CGR!$P$4,"INCUMPLIDA","PROCESO"), "VERIFICAR FECHA")),"SIN VALOR AVANCE")</f>
        <v>CUMPLIDA</v>
      </c>
    </row>
    <row r="238" spans="1:17" ht="90.75">
      <c r="A238" s="479" t="s">
        <v>20</v>
      </c>
      <c r="B238" s="480" t="s">
        <v>13</v>
      </c>
      <c r="C238" s="902"/>
      <c r="D238" s="902"/>
      <c r="E238" s="903"/>
      <c r="F238" s="903"/>
      <c r="G238" s="481" t="s">
        <v>104</v>
      </c>
      <c r="H238" s="482" t="s">
        <v>104</v>
      </c>
      <c r="I238" s="482" t="s">
        <v>105</v>
      </c>
      <c r="J238" s="489">
        <v>1</v>
      </c>
      <c r="K238" s="490">
        <v>45352</v>
      </c>
      <c r="L238" s="490">
        <v>45747</v>
      </c>
      <c r="M238" s="459">
        <f t="shared" si="8"/>
        <v>56.428571428571431</v>
      </c>
      <c r="N238" s="485">
        <v>1</v>
      </c>
      <c r="O238" s="482" t="s">
        <v>633</v>
      </c>
      <c r="P238" s="486">
        <f t="shared" si="7"/>
        <v>1</v>
      </c>
      <c r="Q238" s="457" t="str">
        <f>IF(ISNUMBER(P238),IF(P238=100%,"CUMPLIDA",IF(AND(ISNUMBER(L238),ISNUMBER([4]CGR!$P$4)), IF(L238&lt;[4]CGR!$P$4,"INCUMPLIDA","PROCESO"), "VERIFICAR FECHA")),"SIN VALOR AVANCE")</f>
        <v>CUMPLIDA</v>
      </c>
    </row>
    <row r="239" spans="1:17" ht="120.75">
      <c r="A239" s="479" t="s">
        <v>20</v>
      </c>
      <c r="B239" s="480" t="s">
        <v>13</v>
      </c>
      <c r="C239" s="902"/>
      <c r="D239" s="902"/>
      <c r="E239" s="903"/>
      <c r="F239" s="903"/>
      <c r="G239" s="481" t="s">
        <v>521</v>
      </c>
      <c r="H239" s="482" t="s">
        <v>521</v>
      </c>
      <c r="I239" s="482" t="s">
        <v>107</v>
      </c>
      <c r="J239" s="489">
        <v>1</v>
      </c>
      <c r="K239" s="490">
        <v>45352</v>
      </c>
      <c r="L239" s="490">
        <v>45747</v>
      </c>
      <c r="M239" s="459">
        <f t="shared" si="8"/>
        <v>56.428571428571431</v>
      </c>
      <c r="N239" s="485">
        <v>1</v>
      </c>
      <c r="O239" s="482" t="s">
        <v>634</v>
      </c>
      <c r="P239" s="486">
        <f t="shared" si="7"/>
        <v>1</v>
      </c>
      <c r="Q239" s="457" t="str">
        <f>IF(ISNUMBER(P239),IF(P239=100%,"CUMPLIDA",IF(AND(ISNUMBER(L239),ISNUMBER([4]CGR!$P$4)), IF(L239&lt;[4]CGR!$P$4,"INCUMPLIDA","PROCESO"), "VERIFICAR FECHA")),"SIN VALOR AVANCE")</f>
        <v>CUMPLIDA</v>
      </c>
    </row>
    <row r="240" spans="1:17" ht="210.75">
      <c r="A240" s="479" t="s">
        <v>20</v>
      </c>
      <c r="B240" s="480" t="s">
        <v>13</v>
      </c>
      <c r="C240" s="902"/>
      <c r="D240" s="902"/>
      <c r="E240" s="903"/>
      <c r="F240" s="903"/>
      <c r="G240" s="481" t="s">
        <v>523</v>
      </c>
      <c r="H240" s="482" t="s">
        <v>523</v>
      </c>
      <c r="I240" s="482" t="s">
        <v>524</v>
      </c>
      <c r="J240" s="489">
        <v>1</v>
      </c>
      <c r="K240" s="490">
        <v>45352</v>
      </c>
      <c r="L240" s="490">
        <v>45747</v>
      </c>
      <c r="M240" s="459">
        <f t="shared" si="8"/>
        <v>56.428571428571431</v>
      </c>
      <c r="N240" s="485">
        <v>1</v>
      </c>
      <c r="O240" s="482" t="s">
        <v>635</v>
      </c>
      <c r="P240" s="486">
        <f t="shared" si="7"/>
        <v>1</v>
      </c>
      <c r="Q240" s="457" t="str">
        <f>IF(ISNUMBER(P240),IF(P240=100%,"CUMPLIDA",IF(AND(ISNUMBER(L240),ISNUMBER([4]CGR!$P$4)), IF(L240&lt;[4]CGR!$P$4,"INCUMPLIDA","PROCESO"), "VERIFICAR FECHA")),"SIN VALOR AVANCE")</f>
        <v>CUMPLIDA</v>
      </c>
    </row>
    <row r="241" spans="1:17" ht="165.75">
      <c r="A241" s="479" t="s">
        <v>20</v>
      </c>
      <c r="B241" s="480" t="s">
        <v>13</v>
      </c>
      <c r="C241" s="902"/>
      <c r="D241" s="902"/>
      <c r="E241" s="903"/>
      <c r="F241" s="903"/>
      <c r="G241" s="481" t="s">
        <v>110</v>
      </c>
      <c r="H241" s="482" t="s">
        <v>111</v>
      </c>
      <c r="I241" s="482" t="s">
        <v>112</v>
      </c>
      <c r="J241" s="489">
        <v>3</v>
      </c>
      <c r="K241" s="490">
        <v>45748</v>
      </c>
      <c r="L241" s="490">
        <v>45930</v>
      </c>
      <c r="M241" s="459">
        <f t="shared" si="8"/>
        <v>26</v>
      </c>
      <c r="N241" s="485">
        <v>1</v>
      </c>
      <c r="O241" s="482" t="s">
        <v>526</v>
      </c>
      <c r="P241" s="486">
        <f t="shared" si="7"/>
        <v>0.33333333333333331</v>
      </c>
      <c r="Q241" s="457" t="str">
        <f>IF(ISNUMBER(P241),IF(P241=100%,"CUMPLIDA",IF(AND(ISNUMBER(L241),ISNUMBER([4]CGR!$P$4)), IF(L241&lt;[4]CGR!$P$4,"INCUMPLIDA","PROCESO"), "VERIFICAR FECHA")),"SIN VALOR AVANCE")</f>
        <v>PROCESO</v>
      </c>
    </row>
    <row r="242" spans="1:17" ht="90.75">
      <c r="A242" s="479" t="s">
        <v>20</v>
      </c>
      <c r="B242" s="480" t="s">
        <v>13</v>
      </c>
      <c r="C242" s="902"/>
      <c r="D242" s="902"/>
      <c r="E242" s="903"/>
      <c r="F242" s="903"/>
      <c r="G242" s="481" t="s">
        <v>114</v>
      </c>
      <c r="H242" s="482" t="s">
        <v>115</v>
      </c>
      <c r="I242" s="482" t="s">
        <v>116</v>
      </c>
      <c r="J242" s="489">
        <v>1</v>
      </c>
      <c r="K242" s="490">
        <v>45748</v>
      </c>
      <c r="L242" s="490">
        <v>45930</v>
      </c>
      <c r="M242" s="459">
        <f t="shared" si="8"/>
        <v>26</v>
      </c>
      <c r="N242" s="485">
        <v>0</v>
      </c>
      <c r="O242" s="482" t="s">
        <v>633</v>
      </c>
      <c r="P242" s="486">
        <f t="shared" si="7"/>
        <v>0</v>
      </c>
      <c r="Q242" s="457" t="str">
        <f>IF(ISNUMBER(P242),IF(P242=100%,"CUMPLIDA",IF(AND(ISNUMBER(L242),ISNUMBER([4]CGR!$P$4)), IF(L242&lt;[4]CGR!$P$4,"INCUMPLIDA","PROCESO"), "VERIFICAR FECHA")),"SIN VALOR AVANCE")</f>
        <v>PROCESO</v>
      </c>
    </row>
    <row r="243" spans="1:17" ht="240.75">
      <c r="A243" s="479" t="s">
        <v>20</v>
      </c>
      <c r="B243" s="480" t="s">
        <v>13</v>
      </c>
      <c r="C243" s="902"/>
      <c r="D243" s="902"/>
      <c r="E243" s="903"/>
      <c r="F243" s="903"/>
      <c r="G243" s="481" t="s">
        <v>117</v>
      </c>
      <c r="H243" s="482" t="s">
        <v>118</v>
      </c>
      <c r="I243" s="482" t="s">
        <v>119</v>
      </c>
      <c r="J243" s="489">
        <v>2</v>
      </c>
      <c r="K243" s="490">
        <v>45748</v>
      </c>
      <c r="L243" s="490">
        <v>45930</v>
      </c>
      <c r="M243" s="459">
        <f t="shared" si="8"/>
        <v>26</v>
      </c>
      <c r="N243" s="485">
        <v>0</v>
      </c>
      <c r="O243" s="482" t="s">
        <v>636</v>
      </c>
      <c r="P243" s="486">
        <f t="shared" si="7"/>
        <v>0</v>
      </c>
      <c r="Q243" s="457" t="str">
        <f>IF(ISNUMBER(P243),IF(P243=100%,"CUMPLIDA",IF(AND(ISNUMBER(L243),ISNUMBER([4]CGR!$P$4)), IF(L243&lt;[4]CGR!$P$4,"INCUMPLIDA","PROCESO"), "VERIFICAR FECHA")),"SIN VALOR AVANCE")</f>
        <v>PROCESO</v>
      </c>
    </row>
    <row r="244" spans="1:17" ht="240">
      <c r="A244" s="479" t="s">
        <v>20</v>
      </c>
      <c r="B244" s="480" t="s">
        <v>13</v>
      </c>
      <c r="C244" s="902" t="s">
        <v>637</v>
      </c>
      <c r="D244" s="902" t="s">
        <v>68</v>
      </c>
      <c r="E244" s="903" t="s">
        <v>638</v>
      </c>
      <c r="F244" s="903" t="s">
        <v>639</v>
      </c>
      <c r="G244" s="903" t="s">
        <v>622</v>
      </c>
      <c r="H244" s="482" t="s">
        <v>623</v>
      </c>
      <c r="I244" s="482" t="s">
        <v>624</v>
      </c>
      <c r="J244" s="483">
        <v>1</v>
      </c>
      <c r="K244" s="484">
        <v>42522</v>
      </c>
      <c r="L244" s="484">
        <v>42735</v>
      </c>
      <c r="M244" s="459">
        <f t="shared" si="8"/>
        <v>30.428571428571427</v>
      </c>
      <c r="N244" s="485">
        <v>1</v>
      </c>
      <c r="O244" s="482" t="s">
        <v>640</v>
      </c>
      <c r="P244" s="486">
        <f t="shared" si="7"/>
        <v>1</v>
      </c>
      <c r="Q244" s="457" t="str">
        <f>IF(ISNUMBER(P244),IF(P244=100%,"CUMPLIDA",IF(AND(ISNUMBER(L244),ISNUMBER([4]CGR!$P$4)), IF(L244&lt;[4]CGR!$P$4,"INCUMPLIDA","PROCESO"), "VERIFICAR FECHA")),"SIN VALOR AVANCE")</f>
        <v>CUMPLIDA</v>
      </c>
    </row>
    <row r="245" spans="1:17" ht="195.75">
      <c r="A245" s="479" t="s">
        <v>20</v>
      </c>
      <c r="B245" s="480" t="s">
        <v>13</v>
      </c>
      <c r="C245" s="902"/>
      <c r="D245" s="902"/>
      <c r="E245" s="903"/>
      <c r="F245" s="903"/>
      <c r="G245" s="903"/>
      <c r="H245" s="482" t="s">
        <v>625</v>
      </c>
      <c r="I245" s="482" t="s">
        <v>626</v>
      </c>
      <c r="J245" s="483">
        <v>2</v>
      </c>
      <c r="K245" s="484">
        <v>42737</v>
      </c>
      <c r="L245" s="484">
        <v>42947</v>
      </c>
      <c r="M245" s="459">
        <f t="shared" si="8"/>
        <v>30</v>
      </c>
      <c r="N245" s="485">
        <v>2</v>
      </c>
      <c r="O245" s="482" t="s">
        <v>641</v>
      </c>
      <c r="P245" s="486">
        <f t="shared" si="7"/>
        <v>1</v>
      </c>
      <c r="Q245" s="457" t="str">
        <f>IF(ISNUMBER(P245),IF(P245=100%,"CUMPLIDA",IF(AND(ISNUMBER(L245),ISNUMBER([4]CGR!$P$4)), IF(L245&lt;[4]CGR!$P$4,"INCUMPLIDA","PROCESO"), "VERIFICAR FECHA")),"SIN VALOR AVANCE")</f>
        <v>CUMPLIDA</v>
      </c>
    </row>
    <row r="246" spans="1:17" ht="225">
      <c r="A246" s="479" t="s">
        <v>20</v>
      </c>
      <c r="B246" s="480" t="s">
        <v>13</v>
      </c>
      <c r="C246" s="902"/>
      <c r="D246" s="902"/>
      <c r="E246" s="903"/>
      <c r="F246" s="903"/>
      <c r="G246" s="903"/>
      <c r="H246" s="482" t="s">
        <v>627</v>
      </c>
      <c r="I246" s="482" t="s">
        <v>628</v>
      </c>
      <c r="J246" s="483">
        <v>3</v>
      </c>
      <c r="K246" s="484">
        <v>42948</v>
      </c>
      <c r="L246" s="484">
        <v>43220</v>
      </c>
      <c r="M246" s="459">
        <f t="shared" si="8"/>
        <v>38.857142857142854</v>
      </c>
      <c r="N246" s="485">
        <v>3</v>
      </c>
      <c r="O246" s="482" t="s">
        <v>642</v>
      </c>
      <c r="P246" s="486">
        <f t="shared" si="7"/>
        <v>1</v>
      </c>
      <c r="Q246" s="457" t="str">
        <f>IF(ISNUMBER(P246),IF(P246=100%,"CUMPLIDA",IF(AND(ISNUMBER(L246),ISNUMBER([4]CGR!$P$4)), IF(L246&lt;[4]CGR!$P$4,"INCUMPLIDA","PROCESO"), "VERIFICAR FECHA")),"SIN VALOR AVANCE")</f>
        <v>CUMPLIDA</v>
      </c>
    </row>
    <row r="247" spans="1:17" ht="210.75">
      <c r="A247" s="479" t="s">
        <v>20</v>
      </c>
      <c r="B247" s="480" t="s">
        <v>13</v>
      </c>
      <c r="C247" s="902"/>
      <c r="D247" s="902"/>
      <c r="E247" s="903"/>
      <c r="F247" s="903"/>
      <c r="G247" s="481" t="s">
        <v>160</v>
      </c>
      <c r="H247" s="482" t="s">
        <v>91</v>
      </c>
      <c r="I247" s="482" t="s">
        <v>92</v>
      </c>
      <c r="J247" s="483">
        <v>1</v>
      </c>
      <c r="K247" s="484">
        <v>45231</v>
      </c>
      <c r="L247" s="484">
        <v>45504</v>
      </c>
      <c r="M247" s="459">
        <f t="shared" si="8"/>
        <v>39</v>
      </c>
      <c r="N247" s="485">
        <v>1</v>
      </c>
      <c r="O247" s="482" t="s">
        <v>528</v>
      </c>
      <c r="P247" s="486">
        <f t="shared" si="7"/>
        <v>1</v>
      </c>
      <c r="Q247" s="457" t="str">
        <f>IF(ISNUMBER(P247),IF(P247=100%,"CUMPLIDA",IF(AND(ISNUMBER(L247),ISNUMBER([4]CGR!$P$4)), IF(L247&lt;[4]CGR!$P$4,"INCUMPLIDA","PROCESO"), "VERIFICAR FECHA")),"SIN VALOR AVANCE")</f>
        <v>CUMPLIDA</v>
      </c>
    </row>
    <row r="248" spans="1:17" ht="210.75">
      <c r="A248" s="479" t="s">
        <v>20</v>
      </c>
      <c r="B248" s="480" t="s">
        <v>13</v>
      </c>
      <c r="C248" s="902"/>
      <c r="D248" s="902"/>
      <c r="E248" s="903"/>
      <c r="F248" s="903"/>
      <c r="G248" s="481" t="s">
        <v>517</v>
      </c>
      <c r="H248" s="495" t="s">
        <v>95</v>
      </c>
      <c r="I248" s="495" t="s">
        <v>96</v>
      </c>
      <c r="J248" s="483">
        <v>1</v>
      </c>
      <c r="K248" s="484">
        <v>45231</v>
      </c>
      <c r="L248" s="484">
        <v>45504</v>
      </c>
      <c r="M248" s="459">
        <f t="shared" si="8"/>
        <v>39</v>
      </c>
      <c r="N248" s="485">
        <v>1</v>
      </c>
      <c r="O248" s="482" t="s">
        <v>643</v>
      </c>
      <c r="P248" s="486">
        <f t="shared" si="7"/>
        <v>1</v>
      </c>
      <c r="Q248" s="457" t="str">
        <f>IF(ISNUMBER(P248),IF(P248=100%,"CUMPLIDA",IF(AND(ISNUMBER(L248),ISNUMBER([4]CGR!$P$4)), IF(L248&lt;[4]CGR!$P$4,"INCUMPLIDA","PROCESO"), "VERIFICAR FECHA")),"SIN VALOR AVANCE")</f>
        <v>CUMPLIDA</v>
      </c>
    </row>
    <row r="249" spans="1:17" ht="75.75">
      <c r="A249" s="479" t="s">
        <v>20</v>
      </c>
      <c r="B249" s="480" t="s">
        <v>13</v>
      </c>
      <c r="C249" s="902"/>
      <c r="D249" s="902"/>
      <c r="E249" s="903"/>
      <c r="F249" s="903"/>
      <c r="G249" s="481" t="s">
        <v>97</v>
      </c>
      <c r="H249" s="482" t="s">
        <v>98</v>
      </c>
      <c r="I249" s="482" t="s">
        <v>99</v>
      </c>
      <c r="J249" s="489">
        <v>1</v>
      </c>
      <c r="K249" s="490">
        <v>45352</v>
      </c>
      <c r="L249" s="490">
        <v>45747</v>
      </c>
      <c r="M249" s="459">
        <f t="shared" si="8"/>
        <v>56.428571428571431</v>
      </c>
      <c r="N249" s="485">
        <v>1</v>
      </c>
      <c r="O249" s="482" t="s">
        <v>644</v>
      </c>
      <c r="P249" s="486">
        <f t="shared" si="7"/>
        <v>1</v>
      </c>
      <c r="Q249" s="457" t="str">
        <f>IF(ISNUMBER(P249),IF(P249=100%,"CUMPLIDA",IF(AND(ISNUMBER(L249),ISNUMBER([4]CGR!$P$4)), IF(L249&lt;[4]CGR!$P$4,"INCUMPLIDA","PROCESO"), "VERIFICAR FECHA")),"SIN VALOR AVANCE")</f>
        <v>CUMPLIDA</v>
      </c>
    </row>
    <row r="250" spans="1:17" ht="135.75">
      <c r="A250" s="479" t="s">
        <v>20</v>
      </c>
      <c r="B250" s="480" t="s">
        <v>13</v>
      </c>
      <c r="C250" s="902"/>
      <c r="D250" s="902"/>
      <c r="E250" s="903"/>
      <c r="F250" s="903"/>
      <c r="G250" s="481" t="s">
        <v>101</v>
      </c>
      <c r="H250" s="482" t="s">
        <v>101</v>
      </c>
      <c r="I250" s="482" t="s">
        <v>102</v>
      </c>
      <c r="J250" s="489">
        <v>1</v>
      </c>
      <c r="K250" s="490">
        <v>45352</v>
      </c>
      <c r="L250" s="490">
        <v>45747</v>
      </c>
      <c r="M250" s="459">
        <f t="shared" si="8"/>
        <v>56.428571428571431</v>
      </c>
      <c r="N250" s="485">
        <v>1</v>
      </c>
      <c r="O250" s="482" t="s">
        <v>645</v>
      </c>
      <c r="P250" s="486">
        <f t="shared" si="7"/>
        <v>1</v>
      </c>
      <c r="Q250" s="457" t="str">
        <f>IF(ISNUMBER(P250),IF(P250=100%,"CUMPLIDA",IF(AND(ISNUMBER(L250),ISNUMBER([4]CGR!$P$4)), IF(L250&lt;[4]CGR!$P$4,"INCUMPLIDA","PROCESO"), "VERIFICAR FECHA")),"SIN VALOR AVANCE")</f>
        <v>CUMPLIDA</v>
      </c>
    </row>
    <row r="251" spans="1:17" ht="75.75">
      <c r="A251" s="479" t="s">
        <v>20</v>
      </c>
      <c r="B251" s="480" t="s">
        <v>13</v>
      </c>
      <c r="C251" s="902"/>
      <c r="D251" s="902"/>
      <c r="E251" s="903"/>
      <c r="F251" s="903"/>
      <c r="G251" s="481" t="s">
        <v>104</v>
      </c>
      <c r="H251" s="482" t="s">
        <v>104</v>
      </c>
      <c r="I251" s="482" t="s">
        <v>105</v>
      </c>
      <c r="J251" s="489">
        <v>1</v>
      </c>
      <c r="K251" s="490">
        <v>45352</v>
      </c>
      <c r="L251" s="490">
        <v>45747</v>
      </c>
      <c r="M251" s="459">
        <f t="shared" si="8"/>
        <v>56.428571428571431</v>
      </c>
      <c r="N251" s="485">
        <v>1</v>
      </c>
      <c r="O251" s="482" t="s">
        <v>644</v>
      </c>
      <c r="P251" s="486">
        <f t="shared" si="7"/>
        <v>1</v>
      </c>
      <c r="Q251" s="457" t="str">
        <f>IF(ISNUMBER(P251),IF(P251=100%,"CUMPLIDA",IF(AND(ISNUMBER(L251),ISNUMBER([4]CGR!$P$4)), IF(L251&lt;[4]CGR!$P$4,"INCUMPLIDA","PROCESO"), "VERIFICAR FECHA")),"SIN VALOR AVANCE")</f>
        <v>CUMPLIDA</v>
      </c>
    </row>
    <row r="252" spans="1:17" ht="135.75">
      <c r="A252" s="479" t="s">
        <v>20</v>
      </c>
      <c r="B252" s="480" t="s">
        <v>13</v>
      </c>
      <c r="C252" s="902"/>
      <c r="D252" s="902"/>
      <c r="E252" s="903"/>
      <c r="F252" s="903"/>
      <c r="G252" s="481" t="s">
        <v>521</v>
      </c>
      <c r="H252" s="482" t="s">
        <v>521</v>
      </c>
      <c r="I252" s="482" t="s">
        <v>107</v>
      </c>
      <c r="J252" s="489">
        <v>1</v>
      </c>
      <c r="K252" s="490">
        <v>45352</v>
      </c>
      <c r="L252" s="490">
        <v>45747</v>
      </c>
      <c r="M252" s="459">
        <f t="shared" si="8"/>
        <v>56.428571428571431</v>
      </c>
      <c r="N252" s="485">
        <v>1</v>
      </c>
      <c r="O252" s="482" t="s">
        <v>645</v>
      </c>
      <c r="P252" s="486">
        <f t="shared" si="7"/>
        <v>1</v>
      </c>
      <c r="Q252" s="457" t="str">
        <f>IF(ISNUMBER(P252),IF(P252=100%,"CUMPLIDA",IF(AND(ISNUMBER(L252),ISNUMBER([4]CGR!$P$4)), IF(L252&lt;[4]CGR!$P$4,"INCUMPLIDA","PROCESO"), "VERIFICAR FECHA")),"SIN VALOR AVANCE")</f>
        <v>CUMPLIDA</v>
      </c>
    </row>
    <row r="253" spans="1:17" ht="195.75">
      <c r="A253" s="479" t="s">
        <v>20</v>
      </c>
      <c r="B253" s="480" t="s">
        <v>13</v>
      </c>
      <c r="C253" s="902"/>
      <c r="D253" s="902"/>
      <c r="E253" s="903"/>
      <c r="F253" s="903"/>
      <c r="G253" s="481" t="s">
        <v>523</v>
      </c>
      <c r="H253" s="482" t="s">
        <v>523</v>
      </c>
      <c r="I253" s="482" t="s">
        <v>524</v>
      </c>
      <c r="J253" s="489">
        <v>1</v>
      </c>
      <c r="K253" s="490">
        <v>45352</v>
      </c>
      <c r="L253" s="490">
        <v>45747</v>
      </c>
      <c r="M253" s="459">
        <f t="shared" si="8"/>
        <v>56.428571428571431</v>
      </c>
      <c r="N253" s="485">
        <v>1</v>
      </c>
      <c r="O253" s="482" t="s">
        <v>646</v>
      </c>
      <c r="P253" s="486">
        <f t="shared" si="7"/>
        <v>1</v>
      </c>
      <c r="Q253" s="457" t="str">
        <f>IF(ISNUMBER(P253),IF(P253=100%,"CUMPLIDA",IF(AND(ISNUMBER(L253),ISNUMBER([4]CGR!$P$4)), IF(L253&lt;[4]CGR!$P$4,"INCUMPLIDA","PROCESO"), "VERIFICAR FECHA")),"SIN VALOR AVANCE")</f>
        <v>CUMPLIDA</v>
      </c>
    </row>
    <row r="254" spans="1:17" ht="195.75">
      <c r="A254" s="479" t="s">
        <v>20</v>
      </c>
      <c r="B254" s="480" t="s">
        <v>13</v>
      </c>
      <c r="C254" s="902"/>
      <c r="D254" s="902"/>
      <c r="E254" s="903"/>
      <c r="F254" s="903"/>
      <c r="G254" s="481" t="s">
        <v>110</v>
      </c>
      <c r="H254" s="482" t="s">
        <v>111</v>
      </c>
      <c r="I254" s="482" t="s">
        <v>112</v>
      </c>
      <c r="J254" s="489">
        <v>3</v>
      </c>
      <c r="K254" s="490">
        <v>45748</v>
      </c>
      <c r="L254" s="490">
        <v>45930</v>
      </c>
      <c r="M254" s="459">
        <f t="shared" si="8"/>
        <v>26</v>
      </c>
      <c r="N254" s="485">
        <v>1</v>
      </c>
      <c r="O254" s="482" t="s">
        <v>647</v>
      </c>
      <c r="P254" s="486">
        <f t="shared" si="7"/>
        <v>0.33333333333333331</v>
      </c>
      <c r="Q254" s="457" t="str">
        <f>IF(ISNUMBER(P254),IF(P254=100%,"CUMPLIDA",IF(AND(ISNUMBER(L254),ISNUMBER([4]CGR!$P$4)), IF(L254&lt;[4]CGR!$P$4,"INCUMPLIDA","PROCESO"), "VERIFICAR FECHA")),"SIN VALOR AVANCE")</f>
        <v>PROCESO</v>
      </c>
    </row>
    <row r="255" spans="1:17" ht="75.75">
      <c r="A255" s="479" t="s">
        <v>20</v>
      </c>
      <c r="B255" s="480" t="s">
        <v>13</v>
      </c>
      <c r="C255" s="902"/>
      <c r="D255" s="902"/>
      <c r="E255" s="903"/>
      <c r="F255" s="903"/>
      <c r="G255" s="481" t="s">
        <v>114</v>
      </c>
      <c r="H255" s="482" t="s">
        <v>115</v>
      </c>
      <c r="I255" s="482" t="s">
        <v>116</v>
      </c>
      <c r="J255" s="489">
        <v>1</v>
      </c>
      <c r="K255" s="490">
        <v>45748</v>
      </c>
      <c r="L255" s="490">
        <v>45930</v>
      </c>
      <c r="M255" s="459">
        <f t="shared" si="8"/>
        <v>26</v>
      </c>
      <c r="N255" s="485">
        <v>0</v>
      </c>
      <c r="O255" s="482" t="s">
        <v>644</v>
      </c>
      <c r="P255" s="486">
        <f t="shared" si="7"/>
        <v>0</v>
      </c>
      <c r="Q255" s="457" t="str">
        <f>IF(ISNUMBER(P255),IF(P255=100%,"CUMPLIDA",IF(AND(ISNUMBER(L255),ISNUMBER([4]CGR!$P$4)), IF(L255&lt;[4]CGR!$P$4,"INCUMPLIDA","PROCESO"), "VERIFICAR FECHA")),"SIN VALOR AVANCE")</f>
        <v>PROCESO</v>
      </c>
    </row>
    <row r="256" spans="1:17" ht="240.75">
      <c r="A256" s="479" t="s">
        <v>20</v>
      </c>
      <c r="B256" s="480" t="s">
        <v>13</v>
      </c>
      <c r="C256" s="902"/>
      <c r="D256" s="902"/>
      <c r="E256" s="903"/>
      <c r="F256" s="903"/>
      <c r="G256" s="481" t="s">
        <v>117</v>
      </c>
      <c r="H256" s="482" t="s">
        <v>118</v>
      </c>
      <c r="I256" s="482" t="s">
        <v>119</v>
      </c>
      <c r="J256" s="489">
        <v>2</v>
      </c>
      <c r="K256" s="490">
        <v>45748</v>
      </c>
      <c r="L256" s="490">
        <v>45930</v>
      </c>
      <c r="M256" s="459">
        <f t="shared" si="8"/>
        <v>26</v>
      </c>
      <c r="N256" s="485">
        <v>0</v>
      </c>
      <c r="O256" s="482" t="s">
        <v>636</v>
      </c>
      <c r="P256" s="486">
        <f t="shared" si="7"/>
        <v>0</v>
      </c>
      <c r="Q256" s="457" t="str">
        <f>IF(ISNUMBER(P256),IF(P256=100%,"CUMPLIDA",IF(AND(ISNUMBER(L256),ISNUMBER([4]CGR!$P$4)), IF(L256&lt;[4]CGR!$P$4,"INCUMPLIDA","PROCESO"), "VERIFICAR FECHA")),"SIN VALOR AVANCE")</f>
        <v>PROCESO</v>
      </c>
    </row>
    <row r="257" spans="1:17" ht="240">
      <c r="A257" s="479" t="s">
        <v>20</v>
      </c>
      <c r="B257" s="480" t="s">
        <v>13</v>
      </c>
      <c r="C257" s="902" t="s">
        <v>648</v>
      </c>
      <c r="D257" s="902" t="s">
        <v>530</v>
      </c>
      <c r="E257" s="903" t="s">
        <v>649</v>
      </c>
      <c r="F257" s="903" t="s">
        <v>650</v>
      </c>
      <c r="G257" s="903" t="s">
        <v>622</v>
      </c>
      <c r="H257" s="482" t="s">
        <v>651</v>
      </c>
      <c r="I257" s="482" t="s">
        <v>652</v>
      </c>
      <c r="J257" s="483">
        <v>1</v>
      </c>
      <c r="K257" s="484">
        <v>42522</v>
      </c>
      <c r="L257" s="484">
        <v>42735</v>
      </c>
      <c r="M257" s="459">
        <f t="shared" si="8"/>
        <v>30.428571428571427</v>
      </c>
      <c r="N257" s="485">
        <v>1</v>
      </c>
      <c r="O257" s="482" t="s">
        <v>653</v>
      </c>
      <c r="P257" s="486">
        <f t="shared" si="7"/>
        <v>1</v>
      </c>
      <c r="Q257" s="457" t="str">
        <f>IF(ISNUMBER(P257),IF(P257=100%,"CUMPLIDA",IF(AND(ISNUMBER(L257),ISNUMBER([4]CGR!$P$4)), IF(L257&lt;[4]CGR!$P$4,"INCUMPLIDA","PROCESO"), "VERIFICAR FECHA")),"SIN VALOR AVANCE")</f>
        <v>CUMPLIDA</v>
      </c>
    </row>
    <row r="258" spans="1:17" ht="210.75">
      <c r="A258" s="479" t="s">
        <v>20</v>
      </c>
      <c r="B258" s="480" t="s">
        <v>13</v>
      </c>
      <c r="C258" s="902"/>
      <c r="D258" s="902"/>
      <c r="E258" s="903"/>
      <c r="F258" s="903"/>
      <c r="G258" s="903"/>
      <c r="H258" s="482" t="s">
        <v>625</v>
      </c>
      <c r="I258" s="482" t="s">
        <v>626</v>
      </c>
      <c r="J258" s="483">
        <v>2</v>
      </c>
      <c r="K258" s="484">
        <v>42737</v>
      </c>
      <c r="L258" s="484">
        <v>42947</v>
      </c>
      <c r="M258" s="459">
        <f t="shared" si="8"/>
        <v>30</v>
      </c>
      <c r="N258" s="485">
        <v>2</v>
      </c>
      <c r="O258" s="482" t="s">
        <v>640</v>
      </c>
      <c r="P258" s="486">
        <f t="shared" si="7"/>
        <v>1</v>
      </c>
      <c r="Q258" s="457" t="str">
        <f>IF(ISNUMBER(P258),IF(P258=100%,"CUMPLIDA",IF(AND(ISNUMBER(L258),ISNUMBER([4]CGR!$P$4)), IF(L258&lt;[4]CGR!$P$4,"INCUMPLIDA","PROCESO"), "VERIFICAR FECHA")),"SIN VALOR AVANCE")</f>
        <v>CUMPLIDA</v>
      </c>
    </row>
    <row r="259" spans="1:17" ht="225">
      <c r="A259" s="479" t="s">
        <v>20</v>
      </c>
      <c r="B259" s="480" t="s">
        <v>13</v>
      </c>
      <c r="C259" s="902"/>
      <c r="D259" s="902"/>
      <c r="E259" s="903"/>
      <c r="F259" s="903"/>
      <c r="G259" s="903"/>
      <c r="H259" s="482" t="s">
        <v>627</v>
      </c>
      <c r="I259" s="482" t="s">
        <v>628</v>
      </c>
      <c r="J259" s="483">
        <v>3</v>
      </c>
      <c r="K259" s="484">
        <v>42948</v>
      </c>
      <c r="L259" s="484">
        <v>43220</v>
      </c>
      <c r="M259" s="459">
        <f t="shared" si="8"/>
        <v>38.857142857142854</v>
      </c>
      <c r="N259" s="485">
        <v>3</v>
      </c>
      <c r="O259" s="482" t="s">
        <v>654</v>
      </c>
      <c r="P259" s="486">
        <f t="shared" si="7"/>
        <v>1</v>
      </c>
      <c r="Q259" s="457" t="str">
        <f>IF(ISNUMBER(P259),IF(P259=100%,"CUMPLIDA",IF(AND(ISNUMBER(L259),ISNUMBER([4]CGR!$P$4)), IF(L259&lt;[4]CGR!$P$4,"INCUMPLIDA","PROCESO"), "VERIFICAR FECHA")),"SIN VALOR AVANCE")</f>
        <v>CUMPLIDA</v>
      </c>
    </row>
    <row r="260" spans="1:17" ht="225.75">
      <c r="A260" s="479" t="s">
        <v>20</v>
      </c>
      <c r="B260" s="480" t="s">
        <v>13</v>
      </c>
      <c r="C260" s="902"/>
      <c r="D260" s="902"/>
      <c r="E260" s="903"/>
      <c r="F260" s="903"/>
      <c r="G260" s="481" t="s">
        <v>630</v>
      </c>
      <c r="H260" s="482" t="s">
        <v>91</v>
      </c>
      <c r="I260" s="482" t="s">
        <v>92</v>
      </c>
      <c r="J260" s="483">
        <v>1</v>
      </c>
      <c r="K260" s="484">
        <v>45231</v>
      </c>
      <c r="L260" s="484">
        <v>45504</v>
      </c>
      <c r="M260" s="459">
        <f t="shared" si="8"/>
        <v>39</v>
      </c>
      <c r="N260" s="485">
        <v>1</v>
      </c>
      <c r="O260" s="482" t="s">
        <v>655</v>
      </c>
      <c r="P260" s="486">
        <f t="shared" si="7"/>
        <v>1</v>
      </c>
      <c r="Q260" s="457" t="str">
        <f>IF(ISNUMBER(P260),IF(P260=100%,"CUMPLIDA",IF(AND(ISNUMBER(L260),ISNUMBER([4]CGR!$P$4)), IF(L260&lt;[4]CGR!$P$4,"INCUMPLIDA","PROCESO"), "VERIFICAR FECHA")),"SIN VALOR AVANCE")</f>
        <v>CUMPLIDA</v>
      </c>
    </row>
    <row r="261" spans="1:17" ht="195.75">
      <c r="A261" s="479" t="s">
        <v>20</v>
      </c>
      <c r="B261" s="480" t="s">
        <v>13</v>
      </c>
      <c r="C261" s="902"/>
      <c r="D261" s="902"/>
      <c r="E261" s="903"/>
      <c r="F261" s="903"/>
      <c r="G261" s="481" t="s">
        <v>517</v>
      </c>
      <c r="H261" s="495" t="s">
        <v>95</v>
      </c>
      <c r="I261" s="495" t="s">
        <v>96</v>
      </c>
      <c r="J261" s="483">
        <v>1</v>
      </c>
      <c r="K261" s="484">
        <v>45231</v>
      </c>
      <c r="L261" s="484">
        <v>45504</v>
      </c>
      <c r="M261" s="459">
        <f t="shared" si="8"/>
        <v>39</v>
      </c>
      <c r="N261" s="485">
        <v>1</v>
      </c>
      <c r="O261" s="482" t="s">
        <v>656</v>
      </c>
      <c r="P261" s="486">
        <f t="shared" si="7"/>
        <v>1</v>
      </c>
      <c r="Q261" s="457" t="str">
        <f>IF(ISNUMBER(P261),IF(P261=100%,"CUMPLIDA",IF(AND(ISNUMBER(L261),ISNUMBER([4]CGR!$P$4)), IF(L261&lt;[4]CGR!$P$4,"INCUMPLIDA","PROCESO"), "VERIFICAR FECHA")),"SIN VALOR AVANCE")</f>
        <v>CUMPLIDA</v>
      </c>
    </row>
    <row r="262" spans="1:17" ht="75.75">
      <c r="A262" s="479" t="s">
        <v>20</v>
      </c>
      <c r="B262" s="480" t="s">
        <v>13</v>
      </c>
      <c r="C262" s="902"/>
      <c r="D262" s="902"/>
      <c r="E262" s="903"/>
      <c r="F262" s="903"/>
      <c r="G262" s="481" t="s">
        <v>97</v>
      </c>
      <c r="H262" s="482" t="s">
        <v>98</v>
      </c>
      <c r="I262" s="482" t="s">
        <v>99</v>
      </c>
      <c r="J262" s="489">
        <v>1</v>
      </c>
      <c r="K262" s="490">
        <v>45352</v>
      </c>
      <c r="L262" s="490">
        <v>45747</v>
      </c>
      <c r="M262" s="459">
        <f t="shared" si="8"/>
        <v>56.428571428571431</v>
      </c>
      <c r="N262" s="485">
        <v>1</v>
      </c>
      <c r="O262" s="482" t="s">
        <v>644</v>
      </c>
      <c r="P262" s="486">
        <f t="shared" si="7"/>
        <v>1</v>
      </c>
      <c r="Q262" s="457" t="str">
        <f>IF(ISNUMBER(P262),IF(P262=100%,"CUMPLIDA",IF(AND(ISNUMBER(L262),ISNUMBER([4]CGR!$P$4)), IF(L262&lt;[4]CGR!$P$4,"INCUMPLIDA","PROCESO"), "VERIFICAR FECHA")),"SIN VALOR AVANCE")</f>
        <v>CUMPLIDA</v>
      </c>
    </row>
    <row r="263" spans="1:17" ht="90.75">
      <c r="A263" s="479" t="s">
        <v>20</v>
      </c>
      <c r="B263" s="480" t="s">
        <v>13</v>
      </c>
      <c r="C263" s="902"/>
      <c r="D263" s="902"/>
      <c r="E263" s="903"/>
      <c r="F263" s="903"/>
      <c r="G263" s="481" t="s">
        <v>101</v>
      </c>
      <c r="H263" s="482" t="s">
        <v>101</v>
      </c>
      <c r="I263" s="482" t="s">
        <v>102</v>
      </c>
      <c r="J263" s="489">
        <v>1</v>
      </c>
      <c r="K263" s="490">
        <v>45352</v>
      </c>
      <c r="L263" s="490">
        <v>45747</v>
      </c>
      <c r="M263" s="459">
        <f t="shared" si="8"/>
        <v>56.428571428571431</v>
      </c>
      <c r="N263" s="485">
        <v>1</v>
      </c>
      <c r="O263" s="482" t="s">
        <v>657</v>
      </c>
      <c r="P263" s="486">
        <f t="shared" si="7"/>
        <v>1</v>
      </c>
      <c r="Q263" s="457" t="str">
        <f>IF(ISNUMBER(P263),IF(P263=100%,"CUMPLIDA",IF(AND(ISNUMBER(L263),ISNUMBER([4]CGR!$P$4)), IF(L263&lt;[4]CGR!$P$4,"INCUMPLIDA","PROCESO"), "VERIFICAR FECHA")),"SIN VALOR AVANCE")</f>
        <v>CUMPLIDA</v>
      </c>
    </row>
    <row r="264" spans="1:17" ht="75.75">
      <c r="A264" s="479" t="s">
        <v>20</v>
      </c>
      <c r="B264" s="480" t="s">
        <v>13</v>
      </c>
      <c r="C264" s="902"/>
      <c r="D264" s="902"/>
      <c r="E264" s="903"/>
      <c r="F264" s="903"/>
      <c r="G264" s="481" t="s">
        <v>104</v>
      </c>
      <c r="H264" s="482" t="s">
        <v>104</v>
      </c>
      <c r="I264" s="482" t="s">
        <v>105</v>
      </c>
      <c r="J264" s="489">
        <v>1</v>
      </c>
      <c r="K264" s="490">
        <v>45352</v>
      </c>
      <c r="L264" s="490">
        <v>45747</v>
      </c>
      <c r="M264" s="459">
        <f t="shared" si="8"/>
        <v>56.428571428571431</v>
      </c>
      <c r="N264" s="485">
        <v>1</v>
      </c>
      <c r="O264" s="482" t="s">
        <v>644</v>
      </c>
      <c r="P264" s="486">
        <f t="shared" si="7"/>
        <v>1</v>
      </c>
      <c r="Q264" s="457" t="str">
        <f>IF(ISNUMBER(P264),IF(P264=100%,"CUMPLIDA",IF(AND(ISNUMBER(L264),ISNUMBER([4]CGR!$P$4)), IF(L264&lt;[4]CGR!$P$4,"INCUMPLIDA","PROCESO"), "VERIFICAR FECHA")),"SIN VALOR AVANCE")</f>
        <v>CUMPLIDA</v>
      </c>
    </row>
    <row r="265" spans="1:17" ht="90.75">
      <c r="A265" s="479" t="s">
        <v>20</v>
      </c>
      <c r="B265" s="480" t="s">
        <v>13</v>
      </c>
      <c r="C265" s="902"/>
      <c r="D265" s="902"/>
      <c r="E265" s="903"/>
      <c r="F265" s="903"/>
      <c r="G265" s="481" t="s">
        <v>521</v>
      </c>
      <c r="H265" s="482" t="s">
        <v>521</v>
      </c>
      <c r="I265" s="482" t="s">
        <v>107</v>
      </c>
      <c r="J265" s="489">
        <v>1</v>
      </c>
      <c r="K265" s="490">
        <v>45352</v>
      </c>
      <c r="L265" s="490">
        <v>45747</v>
      </c>
      <c r="M265" s="459">
        <f t="shared" si="8"/>
        <v>56.428571428571431</v>
      </c>
      <c r="N265" s="485">
        <v>1</v>
      </c>
      <c r="O265" s="482" t="s">
        <v>657</v>
      </c>
      <c r="P265" s="486">
        <f t="shared" si="7"/>
        <v>1</v>
      </c>
      <c r="Q265" s="457" t="str">
        <f>IF(ISNUMBER(P265),IF(P265=100%,"CUMPLIDA",IF(AND(ISNUMBER(L265),ISNUMBER([4]CGR!$P$4)), IF(L265&lt;[4]CGR!$P$4,"INCUMPLIDA","PROCESO"), "VERIFICAR FECHA")),"SIN VALOR AVANCE")</f>
        <v>CUMPLIDA</v>
      </c>
    </row>
    <row r="266" spans="1:17" ht="135.75">
      <c r="A266" s="479" t="s">
        <v>20</v>
      </c>
      <c r="B266" s="480" t="s">
        <v>13</v>
      </c>
      <c r="C266" s="902"/>
      <c r="D266" s="902"/>
      <c r="E266" s="903"/>
      <c r="F266" s="903"/>
      <c r="G266" s="481" t="s">
        <v>523</v>
      </c>
      <c r="H266" s="482" t="s">
        <v>523</v>
      </c>
      <c r="I266" s="482" t="s">
        <v>524</v>
      </c>
      <c r="J266" s="489">
        <v>1</v>
      </c>
      <c r="K266" s="490">
        <v>45352</v>
      </c>
      <c r="L266" s="490">
        <v>45747</v>
      </c>
      <c r="M266" s="459">
        <f t="shared" si="8"/>
        <v>56.428571428571431</v>
      </c>
      <c r="N266" s="485">
        <v>1</v>
      </c>
      <c r="O266" s="482" t="s">
        <v>658</v>
      </c>
      <c r="P266" s="486">
        <f t="shared" ref="P266:P329" si="9">N266/J266</f>
        <v>1</v>
      </c>
      <c r="Q266" s="457" t="str">
        <f>IF(ISNUMBER(P266),IF(P266=100%,"CUMPLIDA",IF(AND(ISNUMBER(L266),ISNUMBER([4]CGR!$P$4)), IF(L266&lt;[4]CGR!$P$4,"INCUMPLIDA","PROCESO"), "VERIFICAR FECHA")),"SIN VALOR AVANCE")</f>
        <v>CUMPLIDA</v>
      </c>
    </row>
    <row r="267" spans="1:17" ht="90.75">
      <c r="A267" s="479" t="s">
        <v>20</v>
      </c>
      <c r="B267" s="480" t="s">
        <v>13</v>
      </c>
      <c r="C267" s="902"/>
      <c r="D267" s="902"/>
      <c r="E267" s="903"/>
      <c r="F267" s="903"/>
      <c r="G267" s="481" t="s">
        <v>110</v>
      </c>
      <c r="H267" s="482" t="s">
        <v>111</v>
      </c>
      <c r="I267" s="482" t="s">
        <v>112</v>
      </c>
      <c r="J267" s="489">
        <v>3</v>
      </c>
      <c r="K267" s="490">
        <v>45748</v>
      </c>
      <c r="L267" s="490">
        <v>45930</v>
      </c>
      <c r="M267" s="459">
        <f t="shared" si="8"/>
        <v>26</v>
      </c>
      <c r="N267" s="485">
        <v>1</v>
      </c>
      <c r="O267" s="482" t="s">
        <v>657</v>
      </c>
      <c r="P267" s="486">
        <f t="shared" si="9"/>
        <v>0.33333333333333331</v>
      </c>
      <c r="Q267" s="457" t="str">
        <f>IF(ISNUMBER(P267),IF(P267=100%,"CUMPLIDA",IF(AND(ISNUMBER(L267),ISNUMBER([4]CGR!$P$4)), IF(L267&lt;[4]CGR!$P$4,"INCUMPLIDA","PROCESO"), "VERIFICAR FECHA")),"SIN VALOR AVANCE")</f>
        <v>PROCESO</v>
      </c>
    </row>
    <row r="268" spans="1:17" ht="75.75">
      <c r="A268" s="479" t="s">
        <v>20</v>
      </c>
      <c r="B268" s="480" t="s">
        <v>13</v>
      </c>
      <c r="C268" s="902"/>
      <c r="D268" s="902"/>
      <c r="E268" s="903"/>
      <c r="F268" s="903"/>
      <c r="G268" s="481" t="s">
        <v>114</v>
      </c>
      <c r="H268" s="482" t="s">
        <v>115</v>
      </c>
      <c r="I268" s="482" t="s">
        <v>116</v>
      </c>
      <c r="J268" s="489">
        <v>1</v>
      </c>
      <c r="K268" s="490">
        <v>45748</v>
      </c>
      <c r="L268" s="490">
        <v>45930</v>
      </c>
      <c r="M268" s="459">
        <f t="shared" si="8"/>
        <v>26</v>
      </c>
      <c r="N268" s="485">
        <v>0</v>
      </c>
      <c r="O268" s="482" t="s">
        <v>644</v>
      </c>
      <c r="P268" s="486">
        <f t="shared" si="9"/>
        <v>0</v>
      </c>
      <c r="Q268" s="457" t="str">
        <f>IF(ISNUMBER(P268),IF(P268=100%,"CUMPLIDA",IF(AND(ISNUMBER(L268),ISNUMBER([4]CGR!$P$4)), IF(L268&lt;[4]CGR!$P$4,"INCUMPLIDA","PROCESO"), "VERIFICAR FECHA")),"SIN VALOR AVANCE")</f>
        <v>PROCESO</v>
      </c>
    </row>
    <row r="269" spans="1:17" ht="240.75">
      <c r="A269" s="479" t="s">
        <v>20</v>
      </c>
      <c r="B269" s="480" t="s">
        <v>13</v>
      </c>
      <c r="C269" s="902"/>
      <c r="D269" s="902"/>
      <c r="E269" s="903"/>
      <c r="F269" s="903"/>
      <c r="G269" s="481" t="s">
        <v>117</v>
      </c>
      <c r="H269" s="482" t="s">
        <v>118</v>
      </c>
      <c r="I269" s="482" t="s">
        <v>119</v>
      </c>
      <c r="J269" s="489">
        <v>2</v>
      </c>
      <c r="K269" s="490">
        <v>45748</v>
      </c>
      <c r="L269" s="490">
        <v>45930</v>
      </c>
      <c r="M269" s="459">
        <f t="shared" si="8"/>
        <v>26</v>
      </c>
      <c r="N269" s="485">
        <v>0</v>
      </c>
      <c r="O269" s="482" t="s">
        <v>636</v>
      </c>
      <c r="P269" s="486">
        <f t="shared" si="9"/>
        <v>0</v>
      </c>
      <c r="Q269" s="457" t="str">
        <f>IF(ISNUMBER(P269),IF(P269=100%,"CUMPLIDA",IF(AND(ISNUMBER(L269),ISNUMBER([4]CGR!$P$4)), IF(L269&lt;[4]CGR!$P$4,"INCUMPLIDA","PROCESO"), "VERIFICAR FECHA")),"SIN VALOR AVANCE")</f>
        <v>PROCESO</v>
      </c>
    </row>
    <row r="270" spans="1:17" ht="225.75">
      <c r="A270" s="479" t="s">
        <v>20</v>
      </c>
      <c r="B270" s="480" t="s">
        <v>13</v>
      </c>
      <c r="C270" s="902" t="s">
        <v>659</v>
      </c>
      <c r="D270" s="902" t="s">
        <v>619</v>
      </c>
      <c r="E270" s="903" t="s">
        <v>660</v>
      </c>
      <c r="F270" s="903" t="s">
        <v>661</v>
      </c>
      <c r="G270" s="481" t="s">
        <v>662</v>
      </c>
      <c r="H270" s="482" t="s">
        <v>91</v>
      </c>
      <c r="I270" s="482" t="s">
        <v>92</v>
      </c>
      <c r="J270" s="483">
        <v>1</v>
      </c>
      <c r="K270" s="484">
        <v>45231</v>
      </c>
      <c r="L270" s="484">
        <v>45504</v>
      </c>
      <c r="M270" s="459">
        <f t="shared" si="8"/>
        <v>39</v>
      </c>
      <c r="N270" s="485">
        <v>1</v>
      </c>
      <c r="O270" s="482" t="s">
        <v>516</v>
      </c>
      <c r="P270" s="486">
        <f t="shared" si="9"/>
        <v>1</v>
      </c>
      <c r="Q270" s="457" t="str">
        <f>IF(ISNUMBER(P270),IF(P270=100%,"CUMPLIDA",IF(AND(ISNUMBER(L270),ISNUMBER([4]CGR!$P$4)), IF(L270&lt;[4]CGR!$P$4,"INCUMPLIDA","PROCESO"), "VERIFICAR FECHA")),"SIN VALOR AVANCE")</f>
        <v>CUMPLIDA</v>
      </c>
    </row>
    <row r="271" spans="1:17" ht="210.75">
      <c r="A271" s="479" t="s">
        <v>20</v>
      </c>
      <c r="B271" s="480" t="s">
        <v>13</v>
      </c>
      <c r="C271" s="902"/>
      <c r="D271" s="902"/>
      <c r="E271" s="903"/>
      <c r="F271" s="903"/>
      <c r="G271" s="481" t="s">
        <v>517</v>
      </c>
      <c r="H271" s="495" t="s">
        <v>95</v>
      </c>
      <c r="I271" s="495" t="s">
        <v>96</v>
      </c>
      <c r="J271" s="483">
        <v>1</v>
      </c>
      <c r="K271" s="484">
        <v>45231</v>
      </c>
      <c r="L271" s="484">
        <v>45504</v>
      </c>
      <c r="M271" s="459">
        <f t="shared" si="8"/>
        <v>39</v>
      </c>
      <c r="N271" s="485">
        <v>1</v>
      </c>
      <c r="O271" s="482" t="s">
        <v>632</v>
      </c>
      <c r="P271" s="486">
        <f t="shared" si="9"/>
        <v>1</v>
      </c>
      <c r="Q271" s="457" t="str">
        <f>IF(ISNUMBER(P271),IF(P271=100%,"CUMPLIDA",IF(AND(ISNUMBER(L271),ISNUMBER([4]CGR!$P$4)), IF(L271&lt;[4]CGR!$P$4,"INCUMPLIDA","PROCESO"), "VERIFICAR FECHA")),"SIN VALOR AVANCE")</f>
        <v>CUMPLIDA</v>
      </c>
    </row>
    <row r="272" spans="1:17" ht="90.75">
      <c r="A272" s="479" t="s">
        <v>20</v>
      </c>
      <c r="B272" s="480" t="s">
        <v>13</v>
      </c>
      <c r="C272" s="902"/>
      <c r="D272" s="902"/>
      <c r="E272" s="903"/>
      <c r="F272" s="903"/>
      <c r="G272" s="481" t="s">
        <v>97</v>
      </c>
      <c r="H272" s="482" t="s">
        <v>98</v>
      </c>
      <c r="I272" s="482" t="s">
        <v>99</v>
      </c>
      <c r="J272" s="489">
        <v>1</v>
      </c>
      <c r="K272" s="490">
        <v>45352</v>
      </c>
      <c r="L272" s="490">
        <v>45747</v>
      </c>
      <c r="M272" s="459">
        <f t="shared" si="8"/>
        <v>56.428571428571431</v>
      </c>
      <c r="N272" s="485">
        <v>1</v>
      </c>
      <c r="O272" s="482" t="s">
        <v>663</v>
      </c>
      <c r="P272" s="486">
        <f t="shared" si="9"/>
        <v>1</v>
      </c>
      <c r="Q272" s="457" t="str">
        <f>IF(ISNUMBER(P272),IF(P272=100%,"CUMPLIDA",IF(AND(ISNUMBER(L272),ISNUMBER([4]CGR!$P$4)), IF(L272&lt;[4]CGR!$P$4,"INCUMPLIDA","PROCESO"), "VERIFICAR FECHA")),"SIN VALOR AVANCE")</f>
        <v>CUMPLIDA</v>
      </c>
    </row>
    <row r="273" spans="1:17" ht="105.75">
      <c r="A273" s="479" t="s">
        <v>20</v>
      </c>
      <c r="B273" s="480" t="s">
        <v>13</v>
      </c>
      <c r="C273" s="902"/>
      <c r="D273" s="902"/>
      <c r="E273" s="903"/>
      <c r="F273" s="903"/>
      <c r="G273" s="481" t="s">
        <v>101</v>
      </c>
      <c r="H273" s="482" t="s">
        <v>101</v>
      </c>
      <c r="I273" s="482" t="s">
        <v>102</v>
      </c>
      <c r="J273" s="489">
        <v>1</v>
      </c>
      <c r="K273" s="490">
        <v>45352</v>
      </c>
      <c r="L273" s="490">
        <v>45747</v>
      </c>
      <c r="M273" s="459">
        <f t="shared" si="8"/>
        <v>56.428571428571431</v>
      </c>
      <c r="N273" s="485">
        <v>1</v>
      </c>
      <c r="O273" s="482" t="s">
        <v>664</v>
      </c>
      <c r="P273" s="486">
        <f t="shared" si="9"/>
        <v>1</v>
      </c>
      <c r="Q273" s="457" t="str">
        <f>IF(ISNUMBER(P273),IF(P273=100%,"CUMPLIDA",IF(AND(ISNUMBER(L273),ISNUMBER([4]CGR!$P$4)), IF(L273&lt;[4]CGR!$P$4,"INCUMPLIDA","PROCESO"), "VERIFICAR FECHA")),"SIN VALOR AVANCE")</f>
        <v>CUMPLIDA</v>
      </c>
    </row>
    <row r="274" spans="1:17" ht="90.75">
      <c r="A274" s="479" t="s">
        <v>20</v>
      </c>
      <c r="B274" s="480" t="s">
        <v>13</v>
      </c>
      <c r="C274" s="902"/>
      <c r="D274" s="902"/>
      <c r="E274" s="903"/>
      <c r="F274" s="903"/>
      <c r="G274" s="481" t="s">
        <v>104</v>
      </c>
      <c r="H274" s="482" t="s">
        <v>104</v>
      </c>
      <c r="I274" s="482" t="s">
        <v>105</v>
      </c>
      <c r="J274" s="489">
        <v>1</v>
      </c>
      <c r="K274" s="490">
        <v>45352</v>
      </c>
      <c r="L274" s="490">
        <v>45747</v>
      </c>
      <c r="M274" s="459">
        <f t="shared" si="8"/>
        <v>56.428571428571431</v>
      </c>
      <c r="N274" s="485">
        <v>1</v>
      </c>
      <c r="O274" s="482" t="s">
        <v>663</v>
      </c>
      <c r="P274" s="486">
        <f t="shared" si="9"/>
        <v>1</v>
      </c>
      <c r="Q274" s="457" t="str">
        <f>IF(ISNUMBER(P274),IF(P274=100%,"CUMPLIDA",IF(AND(ISNUMBER(L274),ISNUMBER([4]CGR!$P$4)), IF(L274&lt;[4]CGR!$P$4,"INCUMPLIDA","PROCESO"), "VERIFICAR FECHA")),"SIN VALOR AVANCE")</f>
        <v>CUMPLIDA</v>
      </c>
    </row>
    <row r="275" spans="1:17" ht="105.75">
      <c r="A275" s="479" t="s">
        <v>20</v>
      </c>
      <c r="B275" s="480" t="s">
        <v>13</v>
      </c>
      <c r="C275" s="902"/>
      <c r="D275" s="902"/>
      <c r="E275" s="903"/>
      <c r="F275" s="903"/>
      <c r="G275" s="481" t="s">
        <v>521</v>
      </c>
      <c r="H275" s="482" t="s">
        <v>521</v>
      </c>
      <c r="I275" s="482" t="s">
        <v>107</v>
      </c>
      <c r="J275" s="489">
        <v>1</v>
      </c>
      <c r="K275" s="490">
        <v>45352</v>
      </c>
      <c r="L275" s="490">
        <v>45747</v>
      </c>
      <c r="M275" s="459">
        <f t="shared" ref="M275:M338" si="10">(L275-K275)/7</f>
        <v>56.428571428571431</v>
      </c>
      <c r="N275" s="485">
        <v>1</v>
      </c>
      <c r="O275" s="482" t="s">
        <v>664</v>
      </c>
      <c r="P275" s="486">
        <f t="shared" si="9"/>
        <v>1</v>
      </c>
      <c r="Q275" s="457" t="str">
        <f>IF(ISNUMBER(P275),IF(P275=100%,"CUMPLIDA",IF(AND(ISNUMBER(L275),ISNUMBER([4]CGR!$P$4)), IF(L275&lt;[4]CGR!$P$4,"INCUMPLIDA","PROCESO"), "VERIFICAR FECHA")),"SIN VALOR AVANCE")</f>
        <v>CUMPLIDA</v>
      </c>
    </row>
    <row r="276" spans="1:17" ht="135.75">
      <c r="A276" s="479" t="s">
        <v>20</v>
      </c>
      <c r="B276" s="480" t="s">
        <v>13</v>
      </c>
      <c r="C276" s="902"/>
      <c r="D276" s="902"/>
      <c r="E276" s="903"/>
      <c r="F276" s="903"/>
      <c r="G276" s="481" t="s">
        <v>523</v>
      </c>
      <c r="H276" s="482" t="s">
        <v>523</v>
      </c>
      <c r="I276" s="482" t="s">
        <v>524</v>
      </c>
      <c r="J276" s="489">
        <v>1</v>
      </c>
      <c r="K276" s="490">
        <v>45352</v>
      </c>
      <c r="L276" s="490">
        <v>45747</v>
      </c>
      <c r="M276" s="459">
        <f t="shared" si="10"/>
        <v>56.428571428571431</v>
      </c>
      <c r="N276" s="485">
        <v>1</v>
      </c>
      <c r="O276" s="482" t="s">
        <v>658</v>
      </c>
      <c r="P276" s="486">
        <f t="shared" si="9"/>
        <v>1</v>
      </c>
      <c r="Q276" s="457" t="str">
        <f>IF(ISNUMBER(P276),IF(P276=100%,"CUMPLIDA",IF(AND(ISNUMBER(L276),ISNUMBER([4]CGR!$P$4)), IF(L276&lt;[4]CGR!$P$4,"INCUMPLIDA","PROCESO"), "VERIFICAR FECHA")),"SIN VALOR AVANCE")</f>
        <v>CUMPLIDA</v>
      </c>
    </row>
    <row r="277" spans="1:17" ht="150.75">
      <c r="A277" s="479" t="s">
        <v>20</v>
      </c>
      <c r="B277" s="480" t="s">
        <v>13</v>
      </c>
      <c r="C277" s="902"/>
      <c r="D277" s="902"/>
      <c r="E277" s="903"/>
      <c r="F277" s="903"/>
      <c r="G277" s="481" t="s">
        <v>110</v>
      </c>
      <c r="H277" s="482" t="s">
        <v>111</v>
      </c>
      <c r="I277" s="482" t="s">
        <v>112</v>
      </c>
      <c r="J277" s="489">
        <v>3</v>
      </c>
      <c r="K277" s="490">
        <v>45748</v>
      </c>
      <c r="L277" s="490">
        <v>45930</v>
      </c>
      <c r="M277" s="459">
        <f t="shared" si="10"/>
        <v>26</v>
      </c>
      <c r="N277" s="485">
        <v>1</v>
      </c>
      <c r="O277" s="482" t="s">
        <v>665</v>
      </c>
      <c r="P277" s="486">
        <f t="shared" si="9"/>
        <v>0.33333333333333331</v>
      </c>
      <c r="Q277" s="457" t="str">
        <f>IF(ISNUMBER(P277),IF(P277=100%,"CUMPLIDA",IF(AND(ISNUMBER(L277),ISNUMBER([4]CGR!$P$4)), IF(L277&lt;[4]CGR!$P$4,"INCUMPLIDA","PROCESO"), "VERIFICAR FECHA")),"SIN VALOR AVANCE")</f>
        <v>PROCESO</v>
      </c>
    </row>
    <row r="278" spans="1:17" ht="90.75">
      <c r="A278" s="479" t="s">
        <v>20</v>
      </c>
      <c r="B278" s="480" t="s">
        <v>13</v>
      </c>
      <c r="C278" s="902"/>
      <c r="D278" s="902"/>
      <c r="E278" s="903"/>
      <c r="F278" s="903"/>
      <c r="G278" s="481" t="s">
        <v>114</v>
      </c>
      <c r="H278" s="482" t="s">
        <v>115</v>
      </c>
      <c r="I278" s="482" t="s">
        <v>116</v>
      </c>
      <c r="J278" s="489">
        <v>1</v>
      </c>
      <c r="K278" s="490">
        <v>45748</v>
      </c>
      <c r="L278" s="490">
        <v>45930</v>
      </c>
      <c r="M278" s="459">
        <f t="shared" si="10"/>
        <v>26</v>
      </c>
      <c r="N278" s="485">
        <v>0</v>
      </c>
      <c r="O278" s="482" t="s">
        <v>663</v>
      </c>
      <c r="P278" s="486">
        <f t="shared" si="9"/>
        <v>0</v>
      </c>
      <c r="Q278" s="457" t="str">
        <f>IF(ISNUMBER(P278),IF(P278=100%,"CUMPLIDA",IF(AND(ISNUMBER(L278),ISNUMBER([4]CGR!$P$4)), IF(L278&lt;[4]CGR!$P$4,"INCUMPLIDA","PROCESO"), "VERIFICAR FECHA")),"SIN VALOR AVANCE")</f>
        <v>PROCESO</v>
      </c>
    </row>
    <row r="279" spans="1:17" ht="225.75">
      <c r="A279" s="479" t="s">
        <v>20</v>
      </c>
      <c r="B279" s="480" t="s">
        <v>13</v>
      </c>
      <c r="C279" s="902"/>
      <c r="D279" s="902"/>
      <c r="E279" s="903"/>
      <c r="F279" s="903"/>
      <c r="G279" s="481" t="s">
        <v>117</v>
      </c>
      <c r="H279" s="482" t="s">
        <v>118</v>
      </c>
      <c r="I279" s="482" t="s">
        <v>119</v>
      </c>
      <c r="J279" s="489">
        <v>2</v>
      </c>
      <c r="K279" s="490">
        <v>45748</v>
      </c>
      <c r="L279" s="490">
        <v>45930</v>
      </c>
      <c r="M279" s="459">
        <f t="shared" si="10"/>
        <v>26</v>
      </c>
      <c r="N279" s="485">
        <v>0</v>
      </c>
      <c r="O279" s="482" t="s">
        <v>666</v>
      </c>
      <c r="P279" s="486">
        <f t="shared" si="9"/>
        <v>0</v>
      </c>
      <c r="Q279" s="457" t="str">
        <f>IF(ISNUMBER(P279),IF(P279=100%,"CUMPLIDA",IF(AND(ISNUMBER(L279),ISNUMBER([4]CGR!$P$4)), IF(L279&lt;[4]CGR!$P$4,"INCUMPLIDA","PROCESO"), "VERIFICAR FECHA")),"SIN VALOR AVANCE")</f>
        <v>PROCESO</v>
      </c>
    </row>
    <row r="280" spans="1:17" ht="165.75">
      <c r="A280" s="479" t="s">
        <v>20</v>
      </c>
      <c r="B280" s="480" t="s">
        <v>13</v>
      </c>
      <c r="C280" s="902"/>
      <c r="D280" s="902"/>
      <c r="E280" s="903"/>
      <c r="F280" s="903"/>
      <c r="G280" s="481" t="s">
        <v>667</v>
      </c>
      <c r="H280" s="482" t="s">
        <v>668</v>
      </c>
      <c r="I280" s="482" t="s">
        <v>669</v>
      </c>
      <c r="J280" s="483">
        <v>6</v>
      </c>
      <c r="K280" s="484">
        <v>43862</v>
      </c>
      <c r="L280" s="484">
        <v>44042</v>
      </c>
      <c r="M280" s="459">
        <f t="shared" si="10"/>
        <v>25.714285714285715</v>
      </c>
      <c r="N280" s="485">
        <v>6</v>
      </c>
      <c r="O280" s="482" t="s">
        <v>670</v>
      </c>
      <c r="P280" s="486">
        <f t="shared" si="9"/>
        <v>1</v>
      </c>
      <c r="Q280" s="457" t="str">
        <f>IF(ISNUMBER(P280),IF(P280=100%,"CUMPLIDA",IF(AND(ISNUMBER(L280),ISNUMBER([4]CGR!$P$4)), IF(L280&lt;[4]CGR!$P$4,"INCUMPLIDA","PROCESO"), "VERIFICAR FECHA")),"SIN VALOR AVANCE")</f>
        <v>CUMPLIDA</v>
      </c>
    </row>
    <row r="281" spans="1:17" ht="150.75" customHeight="1">
      <c r="A281" s="479" t="s">
        <v>20</v>
      </c>
      <c r="B281" s="480" t="s">
        <v>13</v>
      </c>
      <c r="C281" s="912" t="s">
        <v>261</v>
      </c>
      <c r="D281" s="912" t="s">
        <v>671</v>
      </c>
      <c r="E281" s="903" t="s">
        <v>672</v>
      </c>
      <c r="F281" s="903" t="s">
        <v>673</v>
      </c>
      <c r="G281" s="903" t="s">
        <v>674</v>
      </c>
      <c r="H281" s="498" t="s">
        <v>675</v>
      </c>
      <c r="I281" s="482" t="s">
        <v>676</v>
      </c>
      <c r="J281" s="483">
        <v>1</v>
      </c>
      <c r="K281" s="484">
        <v>45231</v>
      </c>
      <c r="L281" s="484">
        <v>45504</v>
      </c>
      <c r="M281" s="459">
        <f t="shared" si="10"/>
        <v>39</v>
      </c>
      <c r="N281" s="485">
        <v>1</v>
      </c>
      <c r="O281" s="482" t="s">
        <v>677</v>
      </c>
      <c r="P281" s="486">
        <f t="shared" si="9"/>
        <v>1</v>
      </c>
      <c r="Q281" s="457" t="str">
        <f>IF(ISNUMBER(P281),IF(P281=100%,"CUMPLIDA",IF(AND(ISNUMBER(L281),ISNUMBER([4]CGR!$P$4)), IF(L281&lt;[4]CGR!$P$4,"INCUMPLIDA","PROCESO"), "VERIFICAR FECHA")),"SIN VALOR AVANCE")</f>
        <v>CUMPLIDA</v>
      </c>
    </row>
    <row r="282" spans="1:17" ht="135.75">
      <c r="A282" s="479" t="s">
        <v>20</v>
      </c>
      <c r="B282" s="480" t="s">
        <v>13</v>
      </c>
      <c r="C282" s="912"/>
      <c r="D282" s="912"/>
      <c r="E282" s="903"/>
      <c r="F282" s="903"/>
      <c r="G282" s="903"/>
      <c r="H282" s="498" t="s">
        <v>678</v>
      </c>
      <c r="I282" s="482" t="s">
        <v>679</v>
      </c>
      <c r="J282" s="483">
        <v>1</v>
      </c>
      <c r="K282" s="484">
        <v>45231</v>
      </c>
      <c r="L282" s="484">
        <v>45504</v>
      </c>
      <c r="M282" s="459">
        <f t="shared" si="10"/>
        <v>39</v>
      </c>
      <c r="N282" s="485">
        <v>1</v>
      </c>
      <c r="O282" s="482" t="s">
        <v>680</v>
      </c>
      <c r="P282" s="486">
        <f t="shared" si="9"/>
        <v>1</v>
      </c>
      <c r="Q282" s="457" t="str">
        <f>IF(ISNUMBER(P282),IF(P282=100%,"CUMPLIDA",IF(AND(ISNUMBER(L282),ISNUMBER([4]CGR!$P$4)), IF(L282&lt;[4]CGR!$P$4,"INCUMPLIDA","PROCESO"), "VERIFICAR FECHA")),"SIN VALOR AVANCE")</f>
        <v>CUMPLIDA</v>
      </c>
    </row>
    <row r="283" spans="1:17" ht="90.75">
      <c r="A283" s="479" t="s">
        <v>20</v>
      </c>
      <c r="B283" s="480" t="s">
        <v>13</v>
      </c>
      <c r="C283" s="912"/>
      <c r="D283" s="912"/>
      <c r="E283" s="903"/>
      <c r="F283" s="903"/>
      <c r="G283" s="481" t="s">
        <v>97</v>
      </c>
      <c r="H283" s="482" t="s">
        <v>98</v>
      </c>
      <c r="I283" s="482" t="s">
        <v>99</v>
      </c>
      <c r="J283" s="489">
        <v>1</v>
      </c>
      <c r="K283" s="490">
        <v>45323</v>
      </c>
      <c r="L283" s="490">
        <v>45747</v>
      </c>
      <c r="M283" s="459">
        <f t="shared" si="10"/>
        <v>60.571428571428569</v>
      </c>
      <c r="N283" s="485">
        <v>1</v>
      </c>
      <c r="O283" s="482" t="s">
        <v>681</v>
      </c>
      <c r="P283" s="486">
        <f t="shared" si="9"/>
        <v>1</v>
      </c>
      <c r="Q283" s="457" t="str">
        <f>IF(ISNUMBER(P283),IF(P283=100%,"CUMPLIDA",IF(AND(ISNUMBER(L283),ISNUMBER([4]CGR!$P$4)), IF(L283&lt;[4]CGR!$P$4,"INCUMPLIDA","PROCESO"), "VERIFICAR FECHA")),"SIN VALOR AVANCE")</f>
        <v>CUMPLIDA</v>
      </c>
    </row>
    <row r="284" spans="1:17" ht="75.75">
      <c r="A284" s="479" t="s">
        <v>20</v>
      </c>
      <c r="B284" s="480" t="s">
        <v>13</v>
      </c>
      <c r="C284" s="912"/>
      <c r="D284" s="912"/>
      <c r="E284" s="903"/>
      <c r="F284" s="903"/>
      <c r="G284" s="481" t="s">
        <v>101</v>
      </c>
      <c r="H284" s="482" t="s">
        <v>101</v>
      </c>
      <c r="I284" s="482" t="s">
        <v>102</v>
      </c>
      <c r="J284" s="489">
        <v>1</v>
      </c>
      <c r="K284" s="490">
        <v>45323</v>
      </c>
      <c r="L284" s="490">
        <v>45747</v>
      </c>
      <c r="M284" s="459">
        <f t="shared" si="10"/>
        <v>60.571428571428569</v>
      </c>
      <c r="N284" s="485">
        <v>1</v>
      </c>
      <c r="O284" s="482" t="s">
        <v>682</v>
      </c>
      <c r="P284" s="486">
        <f t="shared" si="9"/>
        <v>1</v>
      </c>
      <c r="Q284" s="457" t="str">
        <f>IF(ISNUMBER(P284),IF(P284=100%,"CUMPLIDA",IF(AND(ISNUMBER(L284),ISNUMBER([4]CGR!$P$4)), IF(L284&lt;[4]CGR!$P$4,"INCUMPLIDA","PROCESO"), "VERIFICAR FECHA")),"SIN VALOR AVANCE")</f>
        <v>CUMPLIDA</v>
      </c>
    </row>
    <row r="285" spans="1:17" ht="75.75">
      <c r="A285" s="479" t="s">
        <v>20</v>
      </c>
      <c r="B285" s="480" t="s">
        <v>13</v>
      </c>
      <c r="C285" s="912"/>
      <c r="D285" s="912"/>
      <c r="E285" s="903"/>
      <c r="F285" s="903"/>
      <c r="G285" s="481" t="s">
        <v>238</v>
      </c>
      <c r="H285" s="482" t="s">
        <v>239</v>
      </c>
      <c r="I285" s="482" t="s">
        <v>240</v>
      </c>
      <c r="J285" s="489">
        <v>1</v>
      </c>
      <c r="K285" s="490">
        <v>45231</v>
      </c>
      <c r="L285" s="490">
        <v>45747</v>
      </c>
      <c r="M285" s="459">
        <f t="shared" si="10"/>
        <v>73.714285714285708</v>
      </c>
      <c r="N285" s="485">
        <v>1</v>
      </c>
      <c r="O285" s="482" t="s">
        <v>682</v>
      </c>
      <c r="P285" s="486">
        <f t="shared" si="9"/>
        <v>1</v>
      </c>
      <c r="Q285" s="457" t="str">
        <f>IF(ISNUMBER(P285),IF(P285=100%,"CUMPLIDA",IF(AND(ISNUMBER(L285),ISNUMBER([4]CGR!$P$4)), IF(L285&lt;[4]CGR!$P$4,"INCUMPLIDA","PROCESO"), "VERIFICAR FECHA")),"SIN VALOR AVANCE")</f>
        <v>CUMPLIDA</v>
      </c>
    </row>
    <row r="286" spans="1:17" ht="90.75">
      <c r="A286" s="479" t="s">
        <v>20</v>
      </c>
      <c r="B286" s="480" t="s">
        <v>13</v>
      </c>
      <c r="C286" s="912"/>
      <c r="D286" s="912"/>
      <c r="E286" s="903"/>
      <c r="F286" s="903"/>
      <c r="G286" s="481" t="s">
        <v>104</v>
      </c>
      <c r="H286" s="482" t="s">
        <v>104</v>
      </c>
      <c r="I286" s="482" t="s">
        <v>105</v>
      </c>
      <c r="J286" s="489">
        <v>1</v>
      </c>
      <c r="K286" s="490">
        <v>45323</v>
      </c>
      <c r="L286" s="490">
        <v>45747</v>
      </c>
      <c r="M286" s="459">
        <f t="shared" si="10"/>
        <v>60.571428571428569</v>
      </c>
      <c r="N286" s="485">
        <v>1</v>
      </c>
      <c r="O286" s="482" t="s">
        <v>681</v>
      </c>
      <c r="P286" s="486">
        <f t="shared" si="9"/>
        <v>1</v>
      </c>
      <c r="Q286" s="457" t="str">
        <f>IF(ISNUMBER(P286),IF(P286=100%,"CUMPLIDA",IF(AND(ISNUMBER(L286),ISNUMBER([4]CGR!$P$4)), IF(L286&lt;[4]CGR!$P$4,"INCUMPLIDA","PROCESO"), "VERIFICAR FECHA")),"SIN VALOR AVANCE")</f>
        <v>CUMPLIDA</v>
      </c>
    </row>
    <row r="287" spans="1:17" ht="75.75">
      <c r="A287" s="479" t="s">
        <v>20</v>
      </c>
      <c r="B287" s="480" t="s">
        <v>13</v>
      </c>
      <c r="C287" s="922"/>
      <c r="D287" s="922"/>
      <c r="E287" s="919"/>
      <c r="F287" s="919"/>
      <c r="G287" s="481" t="s">
        <v>521</v>
      </c>
      <c r="H287" s="482" t="s">
        <v>521</v>
      </c>
      <c r="I287" s="482" t="s">
        <v>107</v>
      </c>
      <c r="J287" s="489">
        <v>1</v>
      </c>
      <c r="K287" s="490">
        <v>45231</v>
      </c>
      <c r="L287" s="490">
        <v>45747</v>
      </c>
      <c r="M287" s="459">
        <f t="shared" si="10"/>
        <v>73.714285714285708</v>
      </c>
      <c r="N287" s="485">
        <v>1</v>
      </c>
      <c r="O287" s="482" t="s">
        <v>682</v>
      </c>
      <c r="P287" s="486">
        <f t="shared" si="9"/>
        <v>1</v>
      </c>
      <c r="Q287" s="457" t="str">
        <f>IF(ISNUMBER(P287),IF(P287=100%,"CUMPLIDA",IF(AND(ISNUMBER(L287),ISNUMBER([4]CGR!$P$4)), IF(L287&lt;[4]CGR!$P$4,"INCUMPLIDA","PROCESO"), "VERIFICAR FECHA")),"SIN VALOR AVANCE")</f>
        <v>CUMPLIDA</v>
      </c>
    </row>
    <row r="288" spans="1:17" ht="150.75">
      <c r="A288" s="479" t="s">
        <v>20</v>
      </c>
      <c r="B288" s="480" t="s">
        <v>13</v>
      </c>
      <c r="C288" s="922"/>
      <c r="D288" s="922"/>
      <c r="E288" s="919"/>
      <c r="F288" s="919"/>
      <c r="G288" s="481" t="s">
        <v>523</v>
      </c>
      <c r="H288" s="482" t="s">
        <v>523</v>
      </c>
      <c r="I288" s="482" t="s">
        <v>524</v>
      </c>
      <c r="J288" s="489">
        <v>1</v>
      </c>
      <c r="K288" s="490">
        <v>45231</v>
      </c>
      <c r="L288" s="490">
        <v>45808</v>
      </c>
      <c r="M288" s="459">
        <f t="shared" si="10"/>
        <v>82.428571428571431</v>
      </c>
      <c r="N288" s="485">
        <v>1</v>
      </c>
      <c r="O288" s="482" t="s">
        <v>683</v>
      </c>
      <c r="P288" s="486">
        <f t="shared" si="9"/>
        <v>1</v>
      </c>
      <c r="Q288" s="457" t="str">
        <f>IF(ISNUMBER(P288),IF(P288=100%,"CUMPLIDA",IF(AND(ISNUMBER(L288),ISNUMBER([4]CGR!$P$4)), IF(L288&lt;[4]CGR!$P$4,"INCUMPLIDA","PROCESO"), "VERIFICAR FECHA")),"SIN VALOR AVANCE")</f>
        <v>CUMPLIDA</v>
      </c>
    </row>
    <row r="289" spans="1:17" ht="75.75">
      <c r="A289" s="479" t="s">
        <v>20</v>
      </c>
      <c r="B289" s="480" t="s">
        <v>13</v>
      </c>
      <c r="C289" s="922"/>
      <c r="D289" s="922"/>
      <c r="E289" s="919"/>
      <c r="F289" s="919"/>
      <c r="G289" s="481" t="s">
        <v>110</v>
      </c>
      <c r="H289" s="482" t="s">
        <v>111</v>
      </c>
      <c r="I289" s="482" t="s">
        <v>112</v>
      </c>
      <c r="J289" s="489">
        <v>12</v>
      </c>
      <c r="K289" s="490">
        <v>46024</v>
      </c>
      <c r="L289" s="490">
        <v>47118</v>
      </c>
      <c r="M289" s="459">
        <f t="shared" si="10"/>
        <v>156.28571428571428</v>
      </c>
      <c r="N289" s="485">
        <v>0</v>
      </c>
      <c r="O289" s="482" t="s">
        <v>682</v>
      </c>
      <c r="P289" s="486">
        <f t="shared" si="9"/>
        <v>0</v>
      </c>
      <c r="Q289" s="457" t="str">
        <f>IF(ISNUMBER(P289),IF(P289=100%,"CUMPLIDA",IF(AND(ISNUMBER(L289),ISNUMBER([4]CGR!$P$4)), IF(L289&lt;[4]CGR!$P$4,"INCUMPLIDA","PROCESO"), "VERIFICAR FECHA")),"SIN VALOR AVANCE")</f>
        <v>PROCESO</v>
      </c>
    </row>
    <row r="290" spans="1:17" ht="90.75">
      <c r="A290" s="479" t="s">
        <v>20</v>
      </c>
      <c r="B290" s="480" t="s">
        <v>13</v>
      </c>
      <c r="C290" s="922"/>
      <c r="D290" s="922"/>
      <c r="E290" s="919"/>
      <c r="F290" s="919"/>
      <c r="G290" s="481" t="s">
        <v>114</v>
      </c>
      <c r="H290" s="482" t="s">
        <v>115</v>
      </c>
      <c r="I290" s="482" t="s">
        <v>116</v>
      </c>
      <c r="J290" s="489">
        <v>1</v>
      </c>
      <c r="K290" s="490">
        <v>46024</v>
      </c>
      <c r="L290" s="490">
        <v>47118</v>
      </c>
      <c r="M290" s="459">
        <f t="shared" si="10"/>
        <v>156.28571428571428</v>
      </c>
      <c r="N290" s="485">
        <v>0</v>
      </c>
      <c r="O290" s="482" t="s">
        <v>681</v>
      </c>
      <c r="P290" s="486">
        <f t="shared" si="9"/>
        <v>0</v>
      </c>
      <c r="Q290" s="457" t="str">
        <f>IF(ISNUMBER(P290),IF(P290=100%,"CUMPLIDA",IF(AND(ISNUMBER(L290),ISNUMBER([4]CGR!$P$4)), IF(L290&lt;[4]CGR!$P$4,"INCUMPLIDA","PROCESO"), "VERIFICAR FECHA")),"SIN VALOR AVANCE")</f>
        <v>PROCESO</v>
      </c>
    </row>
    <row r="291" spans="1:17" ht="150.75">
      <c r="A291" s="479" t="s">
        <v>20</v>
      </c>
      <c r="B291" s="480" t="s">
        <v>13</v>
      </c>
      <c r="C291" s="922"/>
      <c r="D291" s="922"/>
      <c r="E291" s="919"/>
      <c r="F291" s="919"/>
      <c r="G291" s="481" t="s">
        <v>117</v>
      </c>
      <c r="H291" s="482" t="s">
        <v>118</v>
      </c>
      <c r="I291" s="482" t="s">
        <v>119</v>
      </c>
      <c r="J291" s="489">
        <v>2</v>
      </c>
      <c r="K291" s="490">
        <v>46024</v>
      </c>
      <c r="L291" s="490">
        <v>47118</v>
      </c>
      <c r="M291" s="459">
        <f t="shared" si="10"/>
        <v>156.28571428571428</v>
      </c>
      <c r="N291" s="485">
        <v>0</v>
      </c>
      <c r="O291" s="482" t="s">
        <v>683</v>
      </c>
      <c r="P291" s="486">
        <f t="shared" si="9"/>
        <v>0</v>
      </c>
      <c r="Q291" s="457" t="str">
        <f>IF(ISNUMBER(P291),IF(P291=100%,"CUMPLIDA",IF(AND(ISNUMBER(L291),ISNUMBER([4]CGR!$P$4)), IF(L291&lt;[4]CGR!$P$4,"INCUMPLIDA","PROCESO"), "VERIFICAR FECHA")),"SIN VALOR AVANCE")</f>
        <v>PROCESO</v>
      </c>
    </row>
    <row r="292" spans="1:17" ht="60.75" customHeight="1">
      <c r="A292" s="479" t="s">
        <v>20</v>
      </c>
      <c r="B292" s="480" t="s">
        <v>13</v>
      </c>
      <c r="C292" s="902" t="s">
        <v>461</v>
      </c>
      <c r="D292" s="922" t="s">
        <v>684</v>
      </c>
      <c r="E292" s="920" t="s">
        <v>685</v>
      </c>
      <c r="F292" s="920" t="s">
        <v>686</v>
      </c>
      <c r="G292" s="920" t="s">
        <v>687</v>
      </c>
      <c r="H292" s="497" t="s">
        <v>688</v>
      </c>
      <c r="I292" s="482" t="s">
        <v>689</v>
      </c>
      <c r="J292" s="489">
        <v>1</v>
      </c>
      <c r="K292" s="538">
        <v>45901</v>
      </c>
      <c r="L292" s="538">
        <v>45961</v>
      </c>
      <c r="M292" s="459">
        <f t="shared" si="10"/>
        <v>8.5714285714285712</v>
      </c>
      <c r="N292" s="485">
        <v>0</v>
      </c>
      <c r="O292" s="482" t="s">
        <v>690</v>
      </c>
      <c r="P292" s="486">
        <f t="shared" si="9"/>
        <v>0</v>
      </c>
      <c r="Q292" s="457" t="str">
        <f>IF(ISNUMBER(P292),IF(P292=100%,"CUMPLIDA",IF(AND(ISNUMBER(L292),ISNUMBER([3]CGR!$P$4)), IF(L292&lt;[3]CGR!$P$4,"INCUMPLIDA","PROCESO"), "VERIFICAR FECHA")),"SIN VALOR AVANCE")</f>
        <v>PROCESO</v>
      </c>
    </row>
    <row r="293" spans="1:17" ht="150.75">
      <c r="A293" s="479" t="s">
        <v>20</v>
      </c>
      <c r="B293" s="480" t="s">
        <v>13</v>
      </c>
      <c r="C293" s="902"/>
      <c r="D293" s="922"/>
      <c r="E293" s="920"/>
      <c r="F293" s="920"/>
      <c r="G293" s="920"/>
      <c r="H293" s="497" t="s">
        <v>691</v>
      </c>
      <c r="I293" s="482" t="s">
        <v>692</v>
      </c>
      <c r="J293" s="489">
        <v>2</v>
      </c>
      <c r="K293" s="538">
        <v>45962</v>
      </c>
      <c r="L293" s="538">
        <v>46356</v>
      </c>
      <c r="M293" s="459">
        <f t="shared" si="10"/>
        <v>56.285714285714285</v>
      </c>
      <c r="N293" s="485">
        <v>0</v>
      </c>
      <c r="O293" s="482" t="s">
        <v>693</v>
      </c>
      <c r="P293" s="486">
        <f t="shared" si="9"/>
        <v>0</v>
      </c>
      <c r="Q293" s="457" t="str">
        <f>IF(ISNUMBER(P293),IF(P293=100%,"CUMPLIDA",IF(AND(ISNUMBER(L293),ISNUMBER([3]CGR!$P$4)), IF(L293&lt;[3]CGR!$P$4,"INCUMPLIDA","PROCESO"), "VERIFICAR FECHA")),"SIN VALOR AVANCE")</f>
        <v>PROCESO</v>
      </c>
    </row>
    <row r="294" spans="1:17" ht="90.75">
      <c r="A294" s="479" t="s">
        <v>20</v>
      </c>
      <c r="B294" s="480" t="s">
        <v>13</v>
      </c>
      <c r="C294" s="902"/>
      <c r="D294" s="922"/>
      <c r="E294" s="920"/>
      <c r="F294" s="920"/>
      <c r="G294" s="920"/>
      <c r="H294" s="497" t="s">
        <v>115</v>
      </c>
      <c r="I294" s="482" t="s">
        <v>116</v>
      </c>
      <c r="J294" s="489">
        <v>1</v>
      </c>
      <c r="K294" s="538">
        <v>46357</v>
      </c>
      <c r="L294" s="538">
        <v>46446</v>
      </c>
      <c r="M294" s="459">
        <f t="shared" si="10"/>
        <v>12.714285714285714</v>
      </c>
      <c r="N294" s="485">
        <v>0</v>
      </c>
      <c r="O294" s="482" t="s">
        <v>694</v>
      </c>
      <c r="P294" s="486">
        <f t="shared" si="9"/>
        <v>0</v>
      </c>
      <c r="Q294" s="457" t="str">
        <f>IF(ISNUMBER(P294),IF(P294=100%,"CUMPLIDA",IF(AND(ISNUMBER(L294),ISNUMBER([3]CGR!$P$4)), IF(L294&lt;[3]CGR!$P$4,"INCUMPLIDA","PROCESO"), "VERIFICAR FECHA")),"SIN VALOR AVANCE")</f>
        <v>PROCESO</v>
      </c>
    </row>
    <row r="295" spans="1:17" ht="150.75">
      <c r="A295" s="479" t="s">
        <v>20</v>
      </c>
      <c r="B295" s="480" t="s">
        <v>13</v>
      </c>
      <c r="C295" s="902"/>
      <c r="D295" s="922"/>
      <c r="E295" s="920"/>
      <c r="F295" s="920"/>
      <c r="G295" s="920"/>
      <c r="H295" s="497" t="s">
        <v>695</v>
      </c>
      <c r="I295" s="482" t="s">
        <v>696</v>
      </c>
      <c r="J295" s="489">
        <v>2</v>
      </c>
      <c r="K295" s="538">
        <v>46447</v>
      </c>
      <c r="L295" s="538">
        <v>46507</v>
      </c>
      <c r="M295" s="459">
        <f t="shared" si="10"/>
        <v>8.5714285714285712</v>
      </c>
      <c r="N295" s="485">
        <v>0</v>
      </c>
      <c r="O295" s="482" t="s">
        <v>697</v>
      </c>
      <c r="P295" s="486">
        <f t="shared" si="9"/>
        <v>0</v>
      </c>
      <c r="Q295" s="457" t="str">
        <f>IF(ISNUMBER(P295),IF(P295=100%,"CUMPLIDA",IF(AND(ISNUMBER(L295),ISNUMBER([3]CGR!$P$4)), IF(L295&lt;[3]CGR!$P$4,"INCUMPLIDA","PROCESO"), "VERIFICAR FECHA")),"SIN VALOR AVANCE")</f>
        <v>PROCESO</v>
      </c>
    </row>
    <row r="296" spans="1:17" ht="135">
      <c r="A296" s="479" t="s">
        <v>20</v>
      </c>
      <c r="B296" s="480" t="s">
        <v>13</v>
      </c>
      <c r="C296" s="902"/>
      <c r="D296" s="922"/>
      <c r="E296" s="920"/>
      <c r="F296" s="920"/>
      <c r="G296" s="541" t="s">
        <v>698</v>
      </c>
      <c r="H296" s="541" t="s">
        <v>699</v>
      </c>
      <c r="I296" s="542" t="s">
        <v>700</v>
      </c>
      <c r="J296" s="543">
        <v>4</v>
      </c>
      <c r="K296" s="544">
        <v>45870</v>
      </c>
      <c r="L296" s="544">
        <v>46234</v>
      </c>
      <c r="M296" s="459">
        <f t="shared" si="10"/>
        <v>52</v>
      </c>
      <c r="N296" s="485">
        <v>0</v>
      </c>
      <c r="O296" s="482" t="s">
        <v>701</v>
      </c>
      <c r="P296" s="486">
        <f t="shared" si="9"/>
        <v>0</v>
      </c>
      <c r="Q296" s="457" t="str">
        <f>IF(ISNUMBER(P296),IF(P296=100%,"CUMPLIDA",IF(AND(ISNUMBER(L296),ISNUMBER([3]CGR!$P$4)), IF(L296&lt;[3]CGR!$P$4,"INCUMPLIDA","PROCESO"), "VERIFICAR FECHA")),"SIN VALOR AVANCE")</f>
        <v>PROCESO</v>
      </c>
    </row>
    <row r="297" spans="1:17" ht="120.75">
      <c r="A297" s="479" t="s">
        <v>20</v>
      </c>
      <c r="B297" s="480" t="s">
        <v>13</v>
      </c>
      <c r="C297" s="902"/>
      <c r="D297" s="922"/>
      <c r="E297" s="920"/>
      <c r="F297" s="920"/>
      <c r="G297" s="920" t="s">
        <v>702</v>
      </c>
      <c r="H297" s="497" t="s">
        <v>703</v>
      </c>
      <c r="I297" s="482" t="s">
        <v>704</v>
      </c>
      <c r="J297" s="489">
        <v>2</v>
      </c>
      <c r="K297" s="538">
        <v>45853</v>
      </c>
      <c r="L297" s="538">
        <v>45899</v>
      </c>
      <c r="M297" s="459">
        <f t="shared" si="10"/>
        <v>6.5714285714285712</v>
      </c>
      <c r="N297" s="485">
        <v>0</v>
      </c>
      <c r="O297" s="482" t="s">
        <v>705</v>
      </c>
      <c r="P297" s="486">
        <f t="shared" si="9"/>
        <v>0</v>
      </c>
      <c r="Q297" s="457" t="str">
        <f>IF(ISNUMBER(P297),IF(P297=100%,"CUMPLIDA",IF(AND(ISNUMBER(L297),ISNUMBER([3]CGR!$P$4)), IF(L297&lt;[3]CGR!$P$4,"INCUMPLIDA","PROCESO"), "VERIFICAR FECHA")),"SIN VALOR AVANCE")</f>
        <v>PROCESO</v>
      </c>
    </row>
    <row r="298" spans="1:17" ht="135.75">
      <c r="A298" s="479" t="s">
        <v>20</v>
      </c>
      <c r="B298" s="480" t="s">
        <v>13</v>
      </c>
      <c r="C298" s="902"/>
      <c r="D298" s="922"/>
      <c r="E298" s="920"/>
      <c r="F298" s="920"/>
      <c r="G298" s="920"/>
      <c r="H298" s="497" t="s">
        <v>706</v>
      </c>
      <c r="I298" s="498" t="s">
        <v>707</v>
      </c>
      <c r="J298" s="489">
        <v>1</v>
      </c>
      <c r="K298" s="538">
        <v>45901</v>
      </c>
      <c r="L298" s="538">
        <v>45930</v>
      </c>
      <c r="M298" s="459">
        <f t="shared" si="10"/>
        <v>4.1428571428571432</v>
      </c>
      <c r="N298" s="485">
        <v>0</v>
      </c>
      <c r="O298" s="482" t="s">
        <v>708</v>
      </c>
      <c r="P298" s="486">
        <f t="shared" si="9"/>
        <v>0</v>
      </c>
      <c r="Q298" s="457" t="str">
        <f>IF(ISNUMBER(P298),IF(P298=100%,"CUMPLIDA",IF(AND(ISNUMBER(L298),ISNUMBER([3]CGR!$P$4)), IF(L298&lt;[3]CGR!$P$4,"INCUMPLIDA","PROCESO"), "VERIFICAR FECHA")),"SIN VALOR AVANCE")</f>
        <v>PROCESO</v>
      </c>
    </row>
    <row r="299" spans="1:17" ht="120.75">
      <c r="A299" s="479" t="s">
        <v>20</v>
      </c>
      <c r="B299" s="480" t="s">
        <v>13</v>
      </c>
      <c r="C299" s="902"/>
      <c r="D299" s="922"/>
      <c r="E299" s="920"/>
      <c r="F299" s="920"/>
      <c r="G299" s="920"/>
      <c r="H299" s="497" t="s">
        <v>709</v>
      </c>
      <c r="I299" s="482" t="s">
        <v>710</v>
      </c>
      <c r="J299" s="489">
        <v>1</v>
      </c>
      <c r="K299" s="538">
        <v>45931</v>
      </c>
      <c r="L299" s="538">
        <v>46203</v>
      </c>
      <c r="M299" s="459">
        <f t="shared" si="10"/>
        <v>38.857142857142854</v>
      </c>
      <c r="N299" s="485">
        <v>0</v>
      </c>
      <c r="O299" s="482" t="s">
        <v>705</v>
      </c>
      <c r="P299" s="486">
        <f t="shared" si="9"/>
        <v>0</v>
      </c>
      <c r="Q299" s="457" t="str">
        <f>IF(ISNUMBER(P299),IF(P299=100%,"CUMPLIDA",IF(AND(ISNUMBER(L299),ISNUMBER([3]CGR!$P$4)), IF(L299&lt;[3]CGR!$P$4,"INCUMPLIDA","PROCESO"), "VERIFICAR FECHA")),"SIN VALOR AVANCE")</f>
        <v>PROCESO</v>
      </c>
    </row>
    <row r="300" spans="1:17" ht="135.75">
      <c r="A300" s="479" t="s">
        <v>20</v>
      </c>
      <c r="B300" s="480" t="s">
        <v>13</v>
      </c>
      <c r="C300" s="902"/>
      <c r="D300" s="922"/>
      <c r="E300" s="920"/>
      <c r="F300" s="920"/>
      <c r="G300" s="481" t="s">
        <v>711</v>
      </c>
      <c r="H300" s="481" t="s">
        <v>712</v>
      </c>
      <c r="I300" s="482" t="s">
        <v>546</v>
      </c>
      <c r="J300" s="489">
        <v>1</v>
      </c>
      <c r="K300" s="545">
        <v>45931</v>
      </c>
      <c r="L300" s="545">
        <v>45991</v>
      </c>
      <c r="M300" s="459">
        <f t="shared" si="10"/>
        <v>8.5714285714285712</v>
      </c>
      <c r="N300" s="485">
        <v>0</v>
      </c>
      <c r="O300" s="482" t="s">
        <v>713</v>
      </c>
      <c r="P300" s="486">
        <f t="shared" si="9"/>
        <v>0</v>
      </c>
      <c r="Q300" s="457" t="str">
        <f>IF(ISNUMBER(P300),IF(P300=100%,"CUMPLIDA",IF(AND(ISNUMBER(L300),ISNUMBER([3]CGR!$P$4)), IF(L300&lt;[3]CGR!$P$4,"INCUMPLIDA","PROCESO"), "VERIFICAR FECHA")),"SIN VALOR AVANCE")</f>
        <v>PROCESO</v>
      </c>
    </row>
    <row r="301" spans="1:17" ht="135.75">
      <c r="A301" s="479" t="s">
        <v>20</v>
      </c>
      <c r="B301" s="480" t="s">
        <v>13</v>
      </c>
      <c r="C301" s="902"/>
      <c r="D301" s="922"/>
      <c r="E301" s="920"/>
      <c r="F301" s="920"/>
      <c r="G301" s="481" t="s">
        <v>714</v>
      </c>
      <c r="H301" s="481" t="s">
        <v>715</v>
      </c>
      <c r="I301" s="482" t="s">
        <v>707</v>
      </c>
      <c r="J301" s="489">
        <v>1</v>
      </c>
      <c r="K301" s="545">
        <v>45992</v>
      </c>
      <c r="L301" s="545">
        <v>46081</v>
      </c>
      <c r="M301" s="459">
        <f t="shared" si="10"/>
        <v>12.714285714285714</v>
      </c>
      <c r="N301" s="485">
        <v>0</v>
      </c>
      <c r="O301" s="482" t="s">
        <v>713</v>
      </c>
      <c r="P301" s="486">
        <f t="shared" si="9"/>
        <v>0</v>
      </c>
      <c r="Q301" s="457" t="str">
        <f>IF(ISNUMBER(P301),IF(P301=100%,"CUMPLIDA",IF(AND(ISNUMBER(L301),ISNUMBER([3]CGR!$P$4)), IF(L301&lt;[3]CGR!$P$4,"INCUMPLIDA","PROCESO"), "VERIFICAR FECHA")),"SIN VALOR AVANCE")</f>
        <v>PROCESO</v>
      </c>
    </row>
    <row r="302" spans="1:17" ht="135.75">
      <c r="A302" s="479" t="s">
        <v>20</v>
      </c>
      <c r="B302" s="480" t="s">
        <v>13</v>
      </c>
      <c r="C302" s="902"/>
      <c r="D302" s="922"/>
      <c r="E302" s="920"/>
      <c r="F302" s="920"/>
      <c r="G302" s="481" t="s">
        <v>716</v>
      </c>
      <c r="H302" s="481" t="s">
        <v>717</v>
      </c>
      <c r="I302" s="482" t="s">
        <v>718</v>
      </c>
      <c r="J302" s="489">
        <v>5</v>
      </c>
      <c r="K302" s="545">
        <v>46113</v>
      </c>
      <c r="L302" s="545">
        <v>46568</v>
      </c>
      <c r="M302" s="459">
        <f t="shared" si="10"/>
        <v>65</v>
      </c>
      <c r="N302" s="485">
        <v>0</v>
      </c>
      <c r="O302" s="482" t="s">
        <v>713</v>
      </c>
      <c r="P302" s="486">
        <f t="shared" si="9"/>
        <v>0</v>
      </c>
      <c r="Q302" s="457" t="str">
        <f>IF(ISNUMBER(P302),IF(P302=100%,"CUMPLIDA",IF(AND(ISNUMBER(L302),ISNUMBER([3]CGR!$P$4)), IF(L302&lt;[3]CGR!$P$4,"INCUMPLIDA","PROCESO"), "VERIFICAR FECHA")),"SIN VALOR AVANCE")</f>
        <v>PROCESO</v>
      </c>
    </row>
    <row r="303" spans="1:17" ht="180">
      <c r="A303" s="479" t="s">
        <v>20</v>
      </c>
      <c r="B303" s="480" t="s">
        <v>13</v>
      </c>
      <c r="C303" s="902"/>
      <c r="D303" s="922"/>
      <c r="E303" s="920"/>
      <c r="F303" s="920"/>
      <c r="G303" s="481" t="s">
        <v>719</v>
      </c>
      <c r="H303" s="481" t="s">
        <v>720</v>
      </c>
      <c r="I303" s="482" t="s">
        <v>596</v>
      </c>
      <c r="J303" s="489">
        <v>3</v>
      </c>
      <c r="K303" s="545">
        <v>46296</v>
      </c>
      <c r="L303" s="545">
        <v>46568</v>
      </c>
      <c r="M303" s="459">
        <f t="shared" si="10"/>
        <v>38.857142857142854</v>
      </c>
      <c r="N303" s="485">
        <v>0</v>
      </c>
      <c r="O303" s="482" t="s">
        <v>713</v>
      </c>
      <c r="P303" s="486">
        <f t="shared" si="9"/>
        <v>0</v>
      </c>
      <c r="Q303" s="457" t="str">
        <f>IF(ISNUMBER(P303),IF(P303=100%,"CUMPLIDA",IF(AND(ISNUMBER(L303),ISNUMBER([3]CGR!$P$4)), IF(L303&lt;[3]CGR!$P$4,"INCUMPLIDA","PROCESO"), "VERIFICAR FECHA")),"SIN VALOR AVANCE")</f>
        <v>PROCESO</v>
      </c>
    </row>
    <row r="304" spans="1:17" ht="240">
      <c r="A304" s="479" t="s">
        <v>20</v>
      </c>
      <c r="B304" s="480" t="s">
        <v>13</v>
      </c>
      <c r="C304" s="902"/>
      <c r="D304" s="922"/>
      <c r="E304" s="920"/>
      <c r="F304" s="920"/>
      <c r="G304" s="497" t="s">
        <v>721</v>
      </c>
      <c r="H304" s="497" t="s">
        <v>722</v>
      </c>
      <c r="I304" s="482" t="s">
        <v>723</v>
      </c>
      <c r="J304" s="489">
        <v>2</v>
      </c>
      <c r="K304" s="507">
        <v>45870</v>
      </c>
      <c r="L304" s="507">
        <v>46203</v>
      </c>
      <c r="M304" s="459">
        <f t="shared" si="10"/>
        <v>47.571428571428569</v>
      </c>
      <c r="N304" s="485">
        <v>0</v>
      </c>
      <c r="O304" s="482" t="s">
        <v>724</v>
      </c>
      <c r="P304" s="486">
        <f t="shared" si="9"/>
        <v>0</v>
      </c>
      <c r="Q304" s="457" t="str">
        <f>IF(ISNUMBER(P304),IF(P304=100%,"CUMPLIDA",IF(AND(ISNUMBER(L304),ISNUMBER([3]CGR!$P$4)), IF(L304&lt;[3]CGR!$P$4,"INCUMPLIDA","PROCESO"), "VERIFICAR FECHA")),"SIN VALOR AVANCE")</f>
        <v>PROCESO</v>
      </c>
    </row>
    <row r="305" spans="1:17" ht="285.75">
      <c r="A305" s="479" t="s">
        <v>19</v>
      </c>
      <c r="B305" s="480" t="s">
        <v>13</v>
      </c>
      <c r="C305" s="902" t="s">
        <v>725</v>
      </c>
      <c r="D305" s="902" t="s">
        <v>726</v>
      </c>
      <c r="E305" s="903" t="s">
        <v>727</v>
      </c>
      <c r="F305" s="903" t="s">
        <v>728</v>
      </c>
      <c r="G305" s="903" t="s">
        <v>729</v>
      </c>
      <c r="H305" s="534" t="s">
        <v>730</v>
      </c>
      <c r="I305" s="482" t="s">
        <v>731</v>
      </c>
      <c r="J305" s="483">
        <v>1</v>
      </c>
      <c r="K305" s="507">
        <v>44013</v>
      </c>
      <c r="L305" s="507">
        <v>44074</v>
      </c>
      <c r="M305" s="459">
        <f t="shared" si="10"/>
        <v>8.7142857142857135</v>
      </c>
      <c r="N305" s="485">
        <v>1</v>
      </c>
      <c r="O305" s="482" t="s">
        <v>732</v>
      </c>
      <c r="P305" s="486">
        <f t="shared" si="9"/>
        <v>1</v>
      </c>
      <c r="Q305" s="457" t="str">
        <f>IF(ISNUMBER(P305),IF(P305=100%,"CUMPLIDA",IF(AND(ISNUMBER(L305),ISNUMBER([5]CGR!$P$4)), IF(L305&lt;[5]CGR!$P$4,"INCUMPLIDA","PROCESO"), "VERIFICAR FECHA")),"SIN VALOR AVANCE")</f>
        <v>CUMPLIDA</v>
      </c>
    </row>
    <row r="306" spans="1:17" ht="300.75">
      <c r="A306" s="479" t="s">
        <v>19</v>
      </c>
      <c r="B306" s="480" t="s">
        <v>13</v>
      </c>
      <c r="C306" s="902"/>
      <c r="D306" s="902"/>
      <c r="E306" s="903"/>
      <c r="F306" s="903"/>
      <c r="G306" s="903"/>
      <c r="H306" s="534" t="s">
        <v>733</v>
      </c>
      <c r="I306" s="482" t="s">
        <v>164</v>
      </c>
      <c r="J306" s="483">
        <v>1</v>
      </c>
      <c r="K306" s="507">
        <v>44075</v>
      </c>
      <c r="L306" s="507">
        <v>44196</v>
      </c>
      <c r="M306" s="459">
        <f t="shared" si="10"/>
        <v>17.285714285714285</v>
      </c>
      <c r="N306" s="485">
        <v>1</v>
      </c>
      <c r="O306" s="482" t="s">
        <v>734</v>
      </c>
      <c r="P306" s="486">
        <f t="shared" si="9"/>
        <v>1</v>
      </c>
      <c r="Q306" s="457" t="str">
        <f>IF(ISNUMBER(P306),IF(P306=100%,"CUMPLIDA",IF(AND(ISNUMBER(L306),ISNUMBER([5]CGR!$P$4)), IF(L306&lt;[5]CGR!$P$4,"INCUMPLIDA","PROCESO"), "VERIFICAR FECHA")),"SIN VALOR AVANCE")</f>
        <v>CUMPLIDA</v>
      </c>
    </row>
    <row r="307" spans="1:17" ht="285.75">
      <c r="A307" s="479" t="s">
        <v>19</v>
      </c>
      <c r="B307" s="480" t="s">
        <v>13</v>
      </c>
      <c r="C307" s="902"/>
      <c r="D307" s="902"/>
      <c r="E307" s="903"/>
      <c r="F307" s="903"/>
      <c r="G307" s="903" t="s">
        <v>729</v>
      </c>
      <c r="H307" s="482" t="s">
        <v>675</v>
      </c>
      <c r="I307" s="482" t="s">
        <v>676</v>
      </c>
      <c r="J307" s="489">
        <v>1</v>
      </c>
      <c r="K307" s="507">
        <v>45231</v>
      </c>
      <c r="L307" s="507">
        <v>45504</v>
      </c>
      <c r="M307" s="459">
        <f t="shared" si="10"/>
        <v>39</v>
      </c>
      <c r="N307" s="485">
        <v>1</v>
      </c>
      <c r="O307" s="546" t="s">
        <v>735</v>
      </c>
      <c r="P307" s="486">
        <f t="shared" si="9"/>
        <v>1</v>
      </c>
      <c r="Q307" s="457" t="str">
        <f>IF(ISNUMBER(P307),IF(P307=100%,"CUMPLIDA",IF(AND(ISNUMBER(L307),ISNUMBER([5]CGR!$P$4)), IF(L307&lt;[5]CGR!$P$4,"INCUMPLIDA","PROCESO"), "VERIFICAR FECHA")),"SIN VALOR AVANCE")</f>
        <v>CUMPLIDA</v>
      </c>
    </row>
    <row r="308" spans="1:17" ht="285.75">
      <c r="A308" s="479" t="s">
        <v>19</v>
      </c>
      <c r="B308" s="480" t="s">
        <v>13</v>
      </c>
      <c r="C308" s="902"/>
      <c r="D308" s="902"/>
      <c r="E308" s="903"/>
      <c r="F308" s="903"/>
      <c r="G308" s="903"/>
      <c r="H308" s="482" t="s">
        <v>678</v>
      </c>
      <c r="I308" s="482" t="s">
        <v>679</v>
      </c>
      <c r="J308" s="489">
        <v>1</v>
      </c>
      <c r="K308" s="507">
        <v>45231</v>
      </c>
      <c r="L308" s="507">
        <v>45504</v>
      </c>
      <c r="M308" s="459">
        <f t="shared" si="10"/>
        <v>39</v>
      </c>
      <c r="N308" s="485">
        <v>1</v>
      </c>
      <c r="O308" s="508" t="s">
        <v>736</v>
      </c>
      <c r="P308" s="486">
        <f t="shared" si="9"/>
        <v>1</v>
      </c>
      <c r="Q308" s="457" t="str">
        <f>IF(ISNUMBER(P308),IF(P308=100%,"CUMPLIDA",IF(AND(ISNUMBER(L308),ISNUMBER([5]CGR!$P$4)), IF(L308&lt;[5]CGR!$P$4,"INCUMPLIDA","PROCESO"), "VERIFICAR FECHA")),"SIN VALOR AVANCE")</f>
        <v>CUMPLIDA</v>
      </c>
    </row>
    <row r="309" spans="1:17" ht="165.75">
      <c r="A309" s="479" t="s">
        <v>19</v>
      </c>
      <c r="B309" s="480" t="s">
        <v>13</v>
      </c>
      <c r="C309" s="902"/>
      <c r="D309" s="902"/>
      <c r="E309" s="903"/>
      <c r="F309" s="903"/>
      <c r="G309" s="481" t="s">
        <v>97</v>
      </c>
      <c r="H309" s="482" t="s">
        <v>98</v>
      </c>
      <c r="I309" s="482" t="s">
        <v>99</v>
      </c>
      <c r="J309" s="489">
        <v>1</v>
      </c>
      <c r="K309" s="545">
        <v>45323</v>
      </c>
      <c r="L309" s="545">
        <v>45747</v>
      </c>
      <c r="M309" s="459">
        <f t="shared" si="10"/>
        <v>60.571428571428569</v>
      </c>
      <c r="N309" s="485">
        <v>1</v>
      </c>
      <c r="O309" s="508" t="s">
        <v>737</v>
      </c>
      <c r="P309" s="486">
        <f t="shared" si="9"/>
        <v>1</v>
      </c>
      <c r="Q309" s="457" t="str">
        <f>IF(ISNUMBER(P309),IF(P309=100%,"CUMPLIDA",IF(AND(ISNUMBER(L309),ISNUMBER([5]CGR!$P$4)), IF(L309&lt;[5]CGR!$P$4,"INCUMPLIDA","PROCESO"), "VERIFICAR FECHA")),"SIN VALOR AVANCE")</f>
        <v>CUMPLIDA</v>
      </c>
    </row>
    <row r="310" spans="1:17" ht="105.75">
      <c r="A310" s="479" t="s">
        <v>19</v>
      </c>
      <c r="B310" s="480" t="s">
        <v>13</v>
      </c>
      <c r="C310" s="902"/>
      <c r="D310" s="902"/>
      <c r="E310" s="903"/>
      <c r="F310" s="903"/>
      <c r="G310" s="481" t="s">
        <v>101</v>
      </c>
      <c r="H310" s="482" t="s">
        <v>101</v>
      </c>
      <c r="I310" s="482" t="s">
        <v>102</v>
      </c>
      <c r="J310" s="489">
        <v>1</v>
      </c>
      <c r="K310" s="545">
        <v>45323</v>
      </c>
      <c r="L310" s="545">
        <v>45747</v>
      </c>
      <c r="M310" s="459">
        <f t="shared" si="10"/>
        <v>60.571428571428569</v>
      </c>
      <c r="N310" s="485">
        <v>1</v>
      </c>
      <c r="O310" s="482" t="s">
        <v>738</v>
      </c>
      <c r="P310" s="486">
        <f t="shared" si="9"/>
        <v>1</v>
      </c>
      <c r="Q310" s="457" t="str">
        <f>IF(ISNUMBER(P310),IF(P310=100%,"CUMPLIDA",IF(AND(ISNUMBER(L310),ISNUMBER([5]CGR!$P$4)), IF(L310&lt;[5]CGR!$P$4,"INCUMPLIDA","PROCESO"), "VERIFICAR FECHA")),"SIN VALOR AVANCE")</f>
        <v>CUMPLIDA</v>
      </c>
    </row>
    <row r="311" spans="1:17" ht="105.75">
      <c r="A311" s="479" t="s">
        <v>19</v>
      </c>
      <c r="B311" s="480" t="s">
        <v>13</v>
      </c>
      <c r="C311" s="902"/>
      <c r="D311" s="902"/>
      <c r="E311" s="903"/>
      <c r="F311" s="903"/>
      <c r="G311" s="481" t="s">
        <v>238</v>
      </c>
      <c r="H311" s="482" t="s">
        <v>239</v>
      </c>
      <c r="I311" s="482" t="s">
        <v>240</v>
      </c>
      <c r="J311" s="489">
        <v>1</v>
      </c>
      <c r="K311" s="545">
        <v>45231</v>
      </c>
      <c r="L311" s="545">
        <v>45747</v>
      </c>
      <c r="M311" s="459">
        <f t="shared" si="10"/>
        <v>73.714285714285708</v>
      </c>
      <c r="N311" s="485">
        <v>1</v>
      </c>
      <c r="O311" s="482" t="s">
        <v>738</v>
      </c>
      <c r="P311" s="486">
        <f t="shared" si="9"/>
        <v>1</v>
      </c>
      <c r="Q311" s="457" t="str">
        <f>IF(ISNUMBER(P311),IF(P311=100%,"CUMPLIDA",IF(AND(ISNUMBER(L311),ISNUMBER([5]CGR!$P$4)), IF(L311&lt;[5]CGR!$P$4,"INCUMPLIDA","PROCESO"), "VERIFICAR FECHA")),"SIN VALOR AVANCE")</f>
        <v>CUMPLIDA</v>
      </c>
    </row>
    <row r="312" spans="1:17" ht="165.75">
      <c r="A312" s="479" t="s">
        <v>19</v>
      </c>
      <c r="B312" s="480" t="s">
        <v>13</v>
      </c>
      <c r="C312" s="902"/>
      <c r="D312" s="902"/>
      <c r="E312" s="903"/>
      <c r="F312" s="903"/>
      <c r="G312" s="481" t="s">
        <v>104</v>
      </c>
      <c r="H312" s="482" t="s">
        <v>104</v>
      </c>
      <c r="I312" s="482" t="s">
        <v>248</v>
      </c>
      <c r="J312" s="489">
        <v>1</v>
      </c>
      <c r="K312" s="545">
        <v>45323</v>
      </c>
      <c r="L312" s="545">
        <v>45747</v>
      </c>
      <c r="M312" s="459">
        <f t="shared" si="10"/>
        <v>60.571428571428569</v>
      </c>
      <c r="N312" s="485">
        <v>1</v>
      </c>
      <c r="O312" s="508" t="s">
        <v>737</v>
      </c>
      <c r="P312" s="486">
        <f t="shared" si="9"/>
        <v>1</v>
      </c>
      <c r="Q312" s="457" t="str">
        <f>IF(ISNUMBER(P312),IF(P312=100%,"CUMPLIDA",IF(AND(ISNUMBER(L312),ISNUMBER([5]CGR!$P$4)), IF(L312&lt;[5]CGR!$P$4,"INCUMPLIDA","PROCESO"), "VERIFICAR FECHA")),"SIN VALOR AVANCE")</f>
        <v>CUMPLIDA</v>
      </c>
    </row>
    <row r="313" spans="1:17" ht="105.75">
      <c r="A313" s="479" t="s">
        <v>19</v>
      </c>
      <c r="B313" s="480" t="s">
        <v>13</v>
      </c>
      <c r="C313" s="902"/>
      <c r="D313" s="902"/>
      <c r="E313" s="903"/>
      <c r="F313" s="903"/>
      <c r="G313" s="481" t="s">
        <v>106</v>
      </c>
      <c r="H313" s="482" t="s">
        <v>106</v>
      </c>
      <c r="I313" s="482" t="s">
        <v>107</v>
      </c>
      <c r="J313" s="489">
        <v>1</v>
      </c>
      <c r="K313" s="545">
        <v>45231</v>
      </c>
      <c r="L313" s="545">
        <v>45747</v>
      </c>
      <c r="M313" s="459">
        <f t="shared" si="10"/>
        <v>73.714285714285708</v>
      </c>
      <c r="N313" s="485">
        <v>1</v>
      </c>
      <c r="O313" s="482" t="s">
        <v>738</v>
      </c>
      <c r="P313" s="486">
        <f t="shared" si="9"/>
        <v>1</v>
      </c>
      <c r="Q313" s="457" t="str">
        <f>IF(ISNUMBER(P313),IF(P313=100%,"CUMPLIDA",IF(AND(ISNUMBER(L313),ISNUMBER([5]CGR!$P$4)), IF(L313&lt;[5]CGR!$P$4,"INCUMPLIDA","PROCESO"), "VERIFICAR FECHA")),"SIN VALOR AVANCE")</f>
        <v>CUMPLIDA</v>
      </c>
    </row>
    <row r="314" spans="1:17" ht="240.75">
      <c r="A314" s="479" t="s">
        <v>19</v>
      </c>
      <c r="B314" s="480" t="s">
        <v>13</v>
      </c>
      <c r="C314" s="902"/>
      <c r="D314" s="902"/>
      <c r="E314" s="903"/>
      <c r="F314" s="903"/>
      <c r="G314" s="481" t="s">
        <v>108</v>
      </c>
      <c r="H314" s="482" t="s">
        <v>108</v>
      </c>
      <c r="I314" s="482" t="s">
        <v>524</v>
      </c>
      <c r="J314" s="489">
        <v>1</v>
      </c>
      <c r="K314" s="545">
        <v>45231</v>
      </c>
      <c r="L314" s="545">
        <v>45808</v>
      </c>
      <c r="M314" s="459">
        <f t="shared" si="10"/>
        <v>82.428571428571431</v>
      </c>
      <c r="N314" s="485">
        <v>1</v>
      </c>
      <c r="O314" s="508" t="s">
        <v>739</v>
      </c>
      <c r="P314" s="486">
        <f t="shared" si="9"/>
        <v>1</v>
      </c>
      <c r="Q314" s="457" t="str">
        <f>IF(ISNUMBER(P314),IF(P314=100%,"CUMPLIDA",IF(AND(ISNUMBER(L314),ISNUMBER([5]CGR!$P$4)), IF(L314&lt;[5]CGR!$P$4,"INCUMPLIDA","PROCESO"), "VERIFICAR FECHA")),"SIN VALOR AVANCE")</f>
        <v>CUMPLIDA</v>
      </c>
    </row>
    <row r="315" spans="1:17" ht="180.75">
      <c r="A315" s="479" t="s">
        <v>19</v>
      </c>
      <c r="B315" s="480" t="s">
        <v>13</v>
      </c>
      <c r="C315" s="902"/>
      <c r="D315" s="902"/>
      <c r="E315" s="903"/>
      <c r="F315" s="903"/>
      <c r="G315" s="481" t="s">
        <v>110</v>
      </c>
      <c r="H315" s="482" t="s">
        <v>111</v>
      </c>
      <c r="I315" s="482" t="s">
        <v>112</v>
      </c>
      <c r="J315" s="489">
        <v>7</v>
      </c>
      <c r="K315" s="545">
        <v>46024</v>
      </c>
      <c r="L315" s="545">
        <v>46660</v>
      </c>
      <c r="M315" s="459">
        <f t="shared" si="10"/>
        <v>90.857142857142861</v>
      </c>
      <c r="N315" s="485">
        <v>0</v>
      </c>
      <c r="O315" s="482" t="s">
        <v>740</v>
      </c>
      <c r="P315" s="486">
        <f t="shared" si="9"/>
        <v>0</v>
      </c>
      <c r="Q315" s="457" t="str">
        <f>IF(ISNUMBER(P315),IF(P315=100%,"CUMPLIDA",IF(AND(ISNUMBER(L315),ISNUMBER([5]CGR!$P$4)), IF(L315&lt;[5]CGR!$P$4,"INCUMPLIDA","PROCESO"), "VERIFICAR FECHA")),"SIN VALOR AVANCE")</f>
        <v>PROCESO</v>
      </c>
    </row>
    <row r="316" spans="1:17" ht="150.75">
      <c r="A316" s="479" t="s">
        <v>19</v>
      </c>
      <c r="B316" s="480" t="s">
        <v>13</v>
      </c>
      <c r="C316" s="902"/>
      <c r="D316" s="902"/>
      <c r="E316" s="903"/>
      <c r="F316" s="903"/>
      <c r="G316" s="481" t="s">
        <v>114</v>
      </c>
      <c r="H316" s="482" t="s">
        <v>115</v>
      </c>
      <c r="I316" s="482" t="s">
        <v>116</v>
      </c>
      <c r="J316" s="489">
        <v>1</v>
      </c>
      <c r="K316" s="545">
        <v>46024</v>
      </c>
      <c r="L316" s="545">
        <v>46660</v>
      </c>
      <c r="M316" s="459">
        <f t="shared" si="10"/>
        <v>90.857142857142861</v>
      </c>
      <c r="N316" s="485">
        <v>0</v>
      </c>
      <c r="O316" s="508" t="s">
        <v>741</v>
      </c>
      <c r="P316" s="486">
        <f t="shared" si="9"/>
        <v>0</v>
      </c>
      <c r="Q316" s="457" t="str">
        <f>IF(ISNUMBER(P316),IF(P316=100%,"CUMPLIDA",IF(AND(ISNUMBER(L316),ISNUMBER([5]CGR!$P$4)), IF(L316&lt;[5]CGR!$P$4,"INCUMPLIDA","PROCESO"), "VERIFICAR FECHA")),"SIN VALOR AVANCE")</f>
        <v>PROCESO</v>
      </c>
    </row>
    <row r="317" spans="1:17" ht="315.75">
      <c r="A317" s="479" t="s">
        <v>19</v>
      </c>
      <c r="B317" s="480" t="s">
        <v>13</v>
      </c>
      <c r="C317" s="902"/>
      <c r="D317" s="902"/>
      <c r="E317" s="903"/>
      <c r="F317" s="903"/>
      <c r="G317" s="481" t="s">
        <v>117</v>
      </c>
      <c r="H317" s="482" t="s">
        <v>118</v>
      </c>
      <c r="I317" s="482" t="s">
        <v>119</v>
      </c>
      <c r="J317" s="489">
        <v>2</v>
      </c>
      <c r="K317" s="545">
        <v>46024</v>
      </c>
      <c r="L317" s="545">
        <v>46660</v>
      </c>
      <c r="M317" s="459">
        <f t="shared" si="10"/>
        <v>90.857142857142861</v>
      </c>
      <c r="N317" s="485">
        <v>0</v>
      </c>
      <c r="O317" s="508" t="s">
        <v>742</v>
      </c>
      <c r="P317" s="486">
        <f t="shared" si="9"/>
        <v>0</v>
      </c>
      <c r="Q317" s="457" t="str">
        <f>IF(ISNUMBER(P317),IF(P317=100%,"CUMPLIDA",IF(AND(ISNUMBER(L317),ISNUMBER([5]CGR!$P$4)), IF(L317&lt;[5]CGR!$P$4,"INCUMPLIDA","PROCESO"), "VERIFICAR FECHA")),"SIN VALOR AVANCE")</f>
        <v>PROCESO</v>
      </c>
    </row>
    <row r="318" spans="1:17" ht="285.75">
      <c r="A318" s="479" t="s">
        <v>19</v>
      </c>
      <c r="B318" s="480" t="s">
        <v>13</v>
      </c>
      <c r="C318" s="902" t="s">
        <v>743</v>
      </c>
      <c r="D318" s="902" t="s">
        <v>68</v>
      </c>
      <c r="E318" s="903" t="s">
        <v>744</v>
      </c>
      <c r="F318" s="903" t="s">
        <v>745</v>
      </c>
      <c r="G318" s="926" t="s">
        <v>729</v>
      </c>
      <c r="H318" s="534" t="s">
        <v>730</v>
      </c>
      <c r="I318" s="482" t="s">
        <v>731</v>
      </c>
      <c r="J318" s="483">
        <v>1</v>
      </c>
      <c r="K318" s="507">
        <v>44013</v>
      </c>
      <c r="L318" s="507">
        <v>44074</v>
      </c>
      <c r="M318" s="459">
        <f t="shared" si="10"/>
        <v>8.7142857142857135</v>
      </c>
      <c r="N318" s="485">
        <v>1</v>
      </c>
      <c r="O318" s="482" t="s">
        <v>732</v>
      </c>
      <c r="P318" s="486">
        <f t="shared" si="9"/>
        <v>1</v>
      </c>
      <c r="Q318" s="457" t="str">
        <f>IF(ISNUMBER(P318),IF(P318=100%,"CUMPLIDA",IF(AND(ISNUMBER(L318),ISNUMBER([5]CGR!$P$4)), IF(L318&lt;[5]CGR!$P$4,"INCUMPLIDA","PROCESO"), "VERIFICAR FECHA")),"SIN VALOR AVANCE")</f>
        <v>CUMPLIDA</v>
      </c>
    </row>
    <row r="319" spans="1:17" ht="300.75">
      <c r="A319" s="479" t="s">
        <v>19</v>
      </c>
      <c r="B319" s="480" t="s">
        <v>13</v>
      </c>
      <c r="C319" s="902"/>
      <c r="D319" s="902"/>
      <c r="E319" s="903"/>
      <c r="F319" s="903"/>
      <c r="G319" s="926"/>
      <c r="H319" s="534" t="s">
        <v>733</v>
      </c>
      <c r="I319" s="482" t="s">
        <v>164</v>
      </c>
      <c r="J319" s="483">
        <v>1</v>
      </c>
      <c r="K319" s="507">
        <v>44075</v>
      </c>
      <c r="L319" s="507">
        <v>44196</v>
      </c>
      <c r="M319" s="459">
        <f t="shared" si="10"/>
        <v>17.285714285714285</v>
      </c>
      <c r="N319" s="485">
        <v>1</v>
      </c>
      <c r="O319" s="482" t="s">
        <v>734</v>
      </c>
      <c r="P319" s="486">
        <f t="shared" si="9"/>
        <v>1</v>
      </c>
      <c r="Q319" s="457" t="str">
        <f>IF(ISNUMBER(P319),IF(P319=100%,"CUMPLIDA",IF(AND(ISNUMBER(L319),ISNUMBER([5]CGR!$P$4)), IF(L319&lt;[5]CGR!$P$4,"INCUMPLIDA","PROCESO"), "VERIFICAR FECHA")),"SIN VALOR AVANCE")</f>
        <v>CUMPLIDA</v>
      </c>
    </row>
    <row r="320" spans="1:17" ht="285.75">
      <c r="A320" s="479" t="s">
        <v>19</v>
      </c>
      <c r="B320" s="480" t="s">
        <v>13</v>
      </c>
      <c r="C320" s="902"/>
      <c r="D320" s="902"/>
      <c r="E320" s="903"/>
      <c r="F320" s="903"/>
      <c r="G320" s="903" t="s">
        <v>729</v>
      </c>
      <c r="H320" s="482" t="s">
        <v>675</v>
      </c>
      <c r="I320" s="482" t="s">
        <v>676</v>
      </c>
      <c r="J320" s="489">
        <v>1</v>
      </c>
      <c r="K320" s="507">
        <v>45231</v>
      </c>
      <c r="L320" s="507">
        <v>45504</v>
      </c>
      <c r="M320" s="459">
        <f t="shared" si="10"/>
        <v>39</v>
      </c>
      <c r="N320" s="485">
        <v>1</v>
      </c>
      <c r="O320" s="508" t="s">
        <v>736</v>
      </c>
      <c r="P320" s="486">
        <f t="shared" si="9"/>
        <v>1</v>
      </c>
      <c r="Q320" s="457" t="str">
        <f>IF(ISNUMBER(P320),IF(P320=100%,"CUMPLIDA",IF(AND(ISNUMBER(L320),ISNUMBER([5]CGR!$P$4)), IF(L320&lt;[5]CGR!$P$4,"INCUMPLIDA","PROCESO"), "VERIFICAR FECHA")),"SIN VALOR AVANCE")</f>
        <v>CUMPLIDA</v>
      </c>
    </row>
    <row r="321" spans="1:17" ht="285.75">
      <c r="A321" s="479" t="s">
        <v>19</v>
      </c>
      <c r="B321" s="480" t="s">
        <v>13</v>
      </c>
      <c r="C321" s="902"/>
      <c r="D321" s="902"/>
      <c r="E321" s="903"/>
      <c r="F321" s="903"/>
      <c r="G321" s="903"/>
      <c r="H321" s="482" t="s">
        <v>678</v>
      </c>
      <c r="I321" s="482" t="s">
        <v>679</v>
      </c>
      <c r="J321" s="489">
        <v>1</v>
      </c>
      <c r="K321" s="507">
        <v>45231</v>
      </c>
      <c r="L321" s="507">
        <v>45504</v>
      </c>
      <c r="M321" s="459">
        <f t="shared" si="10"/>
        <v>39</v>
      </c>
      <c r="N321" s="485">
        <v>1</v>
      </c>
      <c r="O321" s="508" t="s">
        <v>736</v>
      </c>
      <c r="P321" s="486">
        <f t="shared" si="9"/>
        <v>1</v>
      </c>
      <c r="Q321" s="457" t="str">
        <f>IF(ISNUMBER(P321),IF(P321=100%,"CUMPLIDA",IF(AND(ISNUMBER(L321),ISNUMBER([5]CGR!$P$4)), IF(L321&lt;[5]CGR!$P$4,"INCUMPLIDA","PROCESO"), "VERIFICAR FECHA")),"SIN VALOR AVANCE")</f>
        <v>CUMPLIDA</v>
      </c>
    </row>
    <row r="322" spans="1:17" ht="165.75">
      <c r="A322" s="479" t="s">
        <v>19</v>
      </c>
      <c r="B322" s="480" t="s">
        <v>13</v>
      </c>
      <c r="C322" s="902"/>
      <c r="D322" s="902"/>
      <c r="E322" s="903"/>
      <c r="F322" s="903"/>
      <c r="G322" s="481" t="s">
        <v>97</v>
      </c>
      <c r="H322" s="482" t="s">
        <v>98</v>
      </c>
      <c r="I322" s="482" t="s">
        <v>99</v>
      </c>
      <c r="J322" s="489">
        <v>1</v>
      </c>
      <c r="K322" s="545">
        <v>45323</v>
      </c>
      <c r="L322" s="545">
        <v>45747</v>
      </c>
      <c r="M322" s="459">
        <f t="shared" si="10"/>
        <v>60.571428571428569</v>
      </c>
      <c r="N322" s="485">
        <v>1</v>
      </c>
      <c r="O322" s="508" t="s">
        <v>737</v>
      </c>
      <c r="P322" s="486">
        <f t="shared" si="9"/>
        <v>1</v>
      </c>
      <c r="Q322" s="457" t="str">
        <f>IF(ISNUMBER(P322),IF(P322=100%,"CUMPLIDA",IF(AND(ISNUMBER(L322),ISNUMBER([5]CGR!$P$4)), IF(L322&lt;[5]CGR!$P$4,"INCUMPLIDA","PROCESO"), "VERIFICAR FECHA")),"SIN VALOR AVANCE")</f>
        <v>CUMPLIDA</v>
      </c>
    </row>
    <row r="323" spans="1:17" ht="105.75">
      <c r="A323" s="479" t="s">
        <v>19</v>
      </c>
      <c r="B323" s="480" t="s">
        <v>13</v>
      </c>
      <c r="C323" s="902"/>
      <c r="D323" s="902"/>
      <c r="E323" s="903"/>
      <c r="F323" s="903"/>
      <c r="G323" s="481" t="s">
        <v>101</v>
      </c>
      <c r="H323" s="482" t="s">
        <v>101</v>
      </c>
      <c r="I323" s="482" t="s">
        <v>102</v>
      </c>
      <c r="J323" s="489">
        <v>1</v>
      </c>
      <c r="K323" s="545">
        <v>45323</v>
      </c>
      <c r="L323" s="545">
        <v>45747</v>
      </c>
      <c r="M323" s="459">
        <f t="shared" si="10"/>
        <v>60.571428571428569</v>
      </c>
      <c r="N323" s="485">
        <v>1</v>
      </c>
      <c r="O323" s="482" t="s">
        <v>738</v>
      </c>
      <c r="P323" s="486">
        <f t="shared" si="9"/>
        <v>1</v>
      </c>
      <c r="Q323" s="457" t="str">
        <f>IF(ISNUMBER(P323),IF(P323=100%,"CUMPLIDA",IF(AND(ISNUMBER(L323),ISNUMBER([5]CGR!$P$4)), IF(L323&lt;[5]CGR!$P$4,"INCUMPLIDA","PROCESO"), "VERIFICAR FECHA")),"SIN VALOR AVANCE")</f>
        <v>CUMPLIDA</v>
      </c>
    </row>
    <row r="324" spans="1:17" ht="105.75">
      <c r="A324" s="479" t="s">
        <v>19</v>
      </c>
      <c r="B324" s="480" t="s">
        <v>13</v>
      </c>
      <c r="C324" s="902"/>
      <c r="D324" s="902"/>
      <c r="E324" s="903"/>
      <c r="F324" s="903"/>
      <c r="G324" s="481" t="s">
        <v>238</v>
      </c>
      <c r="H324" s="482" t="s">
        <v>239</v>
      </c>
      <c r="I324" s="482" t="s">
        <v>240</v>
      </c>
      <c r="J324" s="489">
        <v>1</v>
      </c>
      <c r="K324" s="545">
        <v>45231</v>
      </c>
      <c r="L324" s="545">
        <v>45747</v>
      </c>
      <c r="M324" s="459">
        <f t="shared" si="10"/>
        <v>73.714285714285708</v>
      </c>
      <c r="N324" s="485">
        <v>1</v>
      </c>
      <c r="O324" s="482" t="s">
        <v>738</v>
      </c>
      <c r="P324" s="486">
        <f t="shared" si="9"/>
        <v>1</v>
      </c>
      <c r="Q324" s="457" t="str">
        <f>IF(ISNUMBER(P324),IF(P324=100%,"CUMPLIDA",IF(AND(ISNUMBER(L324),ISNUMBER([5]CGR!$P$4)), IF(L324&lt;[5]CGR!$P$4,"INCUMPLIDA","PROCESO"), "VERIFICAR FECHA")),"SIN VALOR AVANCE")</f>
        <v>CUMPLIDA</v>
      </c>
    </row>
    <row r="325" spans="1:17" ht="150.75">
      <c r="A325" s="479" t="s">
        <v>19</v>
      </c>
      <c r="B325" s="480" t="s">
        <v>13</v>
      </c>
      <c r="C325" s="902"/>
      <c r="D325" s="902"/>
      <c r="E325" s="903"/>
      <c r="F325" s="903"/>
      <c r="G325" s="481" t="s">
        <v>104</v>
      </c>
      <c r="H325" s="482" t="s">
        <v>104</v>
      </c>
      <c r="I325" s="482" t="s">
        <v>248</v>
      </c>
      <c r="J325" s="489">
        <v>1</v>
      </c>
      <c r="K325" s="545">
        <v>45323</v>
      </c>
      <c r="L325" s="545">
        <v>45747</v>
      </c>
      <c r="M325" s="459">
        <f t="shared" si="10"/>
        <v>60.571428571428569</v>
      </c>
      <c r="N325" s="485">
        <v>1</v>
      </c>
      <c r="O325" s="508" t="s">
        <v>741</v>
      </c>
      <c r="P325" s="486">
        <f t="shared" si="9"/>
        <v>1</v>
      </c>
      <c r="Q325" s="457" t="str">
        <f>IF(ISNUMBER(P325),IF(P325=100%,"CUMPLIDA",IF(AND(ISNUMBER(L325),ISNUMBER([5]CGR!$P$4)), IF(L325&lt;[5]CGR!$P$4,"INCUMPLIDA","PROCESO"), "VERIFICAR FECHA")),"SIN VALOR AVANCE")</f>
        <v>CUMPLIDA</v>
      </c>
    </row>
    <row r="326" spans="1:17" ht="120.75">
      <c r="A326" s="479" t="s">
        <v>19</v>
      </c>
      <c r="B326" s="480" t="s">
        <v>13</v>
      </c>
      <c r="C326" s="902"/>
      <c r="D326" s="902"/>
      <c r="E326" s="903"/>
      <c r="F326" s="903"/>
      <c r="G326" s="481" t="s">
        <v>106</v>
      </c>
      <c r="H326" s="482" t="s">
        <v>106</v>
      </c>
      <c r="I326" s="482" t="s">
        <v>107</v>
      </c>
      <c r="J326" s="489">
        <v>1</v>
      </c>
      <c r="K326" s="545">
        <v>45231</v>
      </c>
      <c r="L326" s="545">
        <v>45747</v>
      </c>
      <c r="M326" s="459">
        <f t="shared" si="10"/>
        <v>73.714285714285708</v>
      </c>
      <c r="N326" s="485">
        <v>1</v>
      </c>
      <c r="O326" s="482" t="s">
        <v>746</v>
      </c>
      <c r="P326" s="486">
        <f t="shared" si="9"/>
        <v>1</v>
      </c>
      <c r="Q326" s="457" t="str">
        <f>IF(ISNUMBER(P326),IF(P326=100%,"CUMPLIDA",IF(AND(ISNUMBER(L326),ISNUMBER([5]CGR!$P$4)), IF(L326&lt;[5]CGR!$P$4,"INCUMPLIDA","PROCESO"), "VERIFICAR FECHA")),"SIN VALOR AVANCE")</f>
        <v>CUMPLIDA</v>
      </c>
    </row>
    <row r="327" spans="1:17" ht="225.75">
      <c r="A327" s="479" t="s">
        <v>19</v>
      </c>
      <c r="B327" s="480" t="s">
        <v>13</v>
      </c>
      <c r="C327" s="902"/>
      <c r="D327" s="902"/>
      <c r="E327" s="903"/>
      <c r="F327" s="903"/>
      <c r="G327" s="481" t="s">
        <v>108</v>
      </c>
      <c r="H327" s="482" t="s">
        <v>108</v>
      </c>
      <c r="I327" s="482" t="s">
        <v>524</v>
      </c>
      <c r="J327" s="489">
        <v>1</v>
      </c>
      <c r="K327" s="545">
        <v>45231</v>
      </c>
      <c r="L327" s="545">
        <v>45808</v>
      </c>
      <c r="M327" s="459">
        <f t="shared" si="10"/>
        <v>82.428571428571431</v>
      </c>
      <c r="N327" s="485">
        <v>1</v>
      </c>
      <c r="O327" s="508" t="s">
        <v>747</v>
      </c>
      <c r="P327" s="486">
        <f t="shared" si="9"/>
        <v>1</v>
      </c>
      <c r="Q327" s="457" t="str">
        <f>IF(ISNUMBER(P327),IF(P327=100%,"CUMPLIDA",IF(AND(ISNUMBER(L327),ISNUMBER([5]CGR!$P$4)), IF(L327&lt;[5]CGR!$P$4,"INCUMPLIDA","PROCESO"), "VERIFICAR FECHA")),"SIN VALOR AVANCE")</f>
        <v>CUMPLIDA</v>
      </c>
    </row>
    <row r="328" spans="1:17" ht="180.75">
      <c r="A328" s="479" t="s">
        <v>19</v>
      </c>
      <c r="B328" s="480" t="s">
        <v>13</v>
      </c>
      <c r="C328" s="902"/>
      <c r="D328" s="902"/>
      <c r="E328" s="903"/>
      <c r="F328" s="903"/>
      <c r="G328" s="481" t="s">
        <v>110</v>
      </c>
      <c r="H328" s="482" t="s">
        <v>111</v>
      </c>
      <c r="I328" s="482" t="s">
        <v>112</v>
      </c>
      <c r="J328" s="489">
        <v>7</v>
      </c>
      <c r="K328" s="545">
        <v>46024</v>
      </c>
      <c r="L328" s="545">
        <v>46660</v>
      </c>
      <c r="M328" s="459">
        <f t="shared" si="10"/>
        <v>90.857142857142861</v>
      </c>
      <c r="N328" s="485">
        <v>0</v>
      </c>
      <c r="O328" s="482" t="s">
        <v>740</v>
      </c>
      <c r="P328" s="486">
        <f t="shared" si="9"/>
        <v>0</v>
      </c>
      <c r="Q328" s="457" t="str">
        <f>IF(ISNUMBER(P328),IF(P328=100%,"CUMPLIDA",IF(AND(ISNUMBER(L328),ISNUMBER([5]CGR!$P$4)), IF(L328&lt;[5]CGR!$P$4,"INCUMPLIDA","PROCESO"), "VERIFICAR FECHA")),"SIN VALOR AVANCE")</f>
        <v>PROCESO</v>
      </c>
    </row>
    <row r="329" spans="1:17" ht="165.75">
      <c r="A329" s="479" t="s">
        <v>19</v>
      </c>
      <c r="B329" s="480" t="s">
        <v>13</v>
      </c>
      <c r="C329" s="902"/>
      <c r="D329" s="902"/>
      <c r="E329" s="903"/>
      <c r="F329" s="903"/>
      <c r="G329" s="481" t="s">
        <v>114</v>
      </c>
      <c r="H329" s="482" t="s">
        <v>115</v>
      </c>
      <c r="I329" s="482" t="s">
        <v>116</v>
      </c>
      <c r="J329" s="489">
        <v>1</v>
      </c>
      <c r="K329" s="545">
        <v>46024</v>
      </c>
      <c r="L329" s="545">
        <v>46660</v>
      </c>
      <c r="M329" s="459">
        <f t="shared" si="10"/>
        <v>90.857142857142861</v>
      </c>
      <c r="N329" s="485">
        <v>0</v>
      </c>
      <c r="O329" s="508" t="s">
        <v>737</v>
      </c>
      <c r="P329" s="486">
        <f t="shared" si="9"/>
        <v>0</v>
      </c>
      <c r="Q329" s="457" t="str">
        <f>IF(ISNUMBER(P329),IF(P329=100%,"CUMPLIDA",IF(AND(ISNUMBER(L329),ISNUMBER([5]CGR!$P$4)), IF(L329&lt;[5]CGR!$P$4,"INCUMPLIDA","PROCESO"), "VERIFICAR FECHA")),"SIN VALOR AVANCE")</f>
        <v>PROCESO</v>
      </c>
    </row>
    <row r="330" spans="1:17" ht="315.75">
      <c r="A330" s="479" t="s">
        <v>19</v>
      </c>
      <c r="B330" s="480" t="s">
        <v>13</v>
      </c>
      <c r="C330" s="902"/>
      <c r="D330" s="902"/>
      <c r="E330" s="903"/>
      <c r="F330" s="903"/>
      <c r="G330" s="481" t="s">
        <v>117</v>
      </c>
      <c r="H330" s="482" t="s">
        <v>118</v>
      </c>
      <c r="I330" s="482" t="s">
        <v>119</v>
      </c>
      <c r="J330" s="489">
        <v>2</v>
      </c>
      <c r="K330" s="545">
        <v>46024</v>
      </c>
      <c r="L330" s="545">
        <v>46660</v>
      </c>
      <c r="M330" s="459">
        <f t="shared" si="10"/>
        <v>90.857142857142861</v>
      </c>
      <c r="N330" s="485">
        <v>0</v>
      </c>
      <c r="O330" s="508" t="s">
        <v>748</v>
      </c>
      <c r="P330" s="486">
        <f t="shared" ref="P330:P393" si="11">N330/J330</f>
        <v>0</v>
      </c>
      <c r="Q330" s="457" t="str">
        <f>IF(ISNUMBER(P330),IF(P330=100%,"CUMPLIDA",IF(AND(ISNUMBER(L330),ISNUMBER([5]CGR!$P$4)), IF(L330&lt;[5]CGR!$P$4,"INCUMPLIDA","PROCESO"), "VERIFICAR FECHA")),"SIN VALOR AVANCE")</f>
        <v>PROCESO</v>
      </c>
    </row>
    <row r="331" spans="1:17" ht="285.75">
      <c r="A331" s="479" t="s">
        <v>19</v>
      </c>
      <c r="B331" s="480" t="s">
        <v>13</v>
      </c>
      <c r="C331" s="927" t="s">
        <v>749</v>
      </c>
      <c r="D331" s="927" t="s">
        <v>68</v>
      </c>
      <c r="E331" s="928" t="s">
        <v>750</v>
      </c>
      <c r="F331" s="928" t="s">
        <v>751</v>
      </c>
      <c r="G331" s="926" t="s">
        <v>729</v>
      </c>
      <c r="H331" s="534" t="s">
        <v>730</v>
      </c>
      <c r="I331" s="482" t="s">
        <v>731</v>
      </c>
      <c r="J331" s="483">
        <v>1</v>
      </c>
      <c r="K331" s="507">
        <v>44013</v>
      </c>
      <c r="L331" s="507">
        <v>44074</v>
      </c>
      <c r="M331" s="459">
        <f t="shared" si="10"/>
        <v>8.7142857142857135</v>
      </c>
      <c r="N331" s="485">
        <v>1</v>
      </c>
      <c r="O331" s="482" t="s">
        <v>732</v>
      </c>
      <c r="P331" s="486">
        <f t="shared" si="11"/>
        <v>1</v>
      </c>
      <c r="Q331" s="457" t="str">
        <f>IF(ISNUMBER(P331),IF(P331=100%,"CUMPLIDA",IF(AND(ISNUMBER(L331),ISNUMBER([5]CGR!$P$4)), IF(L331&lt;[5]CGR!$P$4,"INCUMPLIDA","PROCESO"), "VERIFICAR FECHA")),"SIN VALOR AVANCE")</f>
        <v>CUMPLIDA</v>
      </c>
    </row>
    <row r="332" spans="1:17" ht="300.75">
      <c r="A332" s="479" t="s">
        <v>19</v>
      </c>
      <c r="B332" s="480" t="s">
        <v>13</v>
      </c>
      <c r="C332" s="927"/>
      <c r="D332" s="927"/>
      <c r="E332" s="928"/>
      <c r="F332" s="928"/>
      <c r="G332" s="926"/>
      <c r="H332" s="534" t="s">
        <v>733</v>
      </c>
      <c r="I332" s="482" t="s">
        <v>164</v>
      </c>
      <c r="J332" s="483">
        <v>1</v>
      </c>
      <c r="K332" s="507">
        <v>44075</v>
      </c>
      <c r="L332" s="507">
        <v>44196</v>
      </c>
      <c r="M332" s="459">
        <f t="shared" si="10"/>
        <v>17.285714285714285</v>
      </c>
      <c r="N332" s="485">
        <v>1</v>
      </c>
      <c r="O332" s="482" t="s">
        <v>734</v>
      </c>
      <c r="P332" s="486">
        <f t="shared" si="11"/>
        <v>1</v>
      </c>
      <c r="Q332" s="457" t="str">
        <f>IF(ISNUMBER(P332),IF(P332=100%,"CUMPLIDA",IF(AND(ISNUMBER(L332),ISNUMBER([5]CGR!$P$4)), IF(L332&lt;[5]CGR!$P$4,"INCUMPLIDA","PROCESO"), "VERIFICAR FECHA")),"SIN VALOR AVANCE")</f>
        <v>CUMPLIDA</v>
      </c>
    </row>
    <row r="333" spans="1:17" ht="285.75">
      <c r="A333" s="479" t="s">
        <v>19</v>
      </c>
      <c r="B333" s="480" t="s">
        <v>13</v>
      </c>
      <c r="C333" s="927"/>
      <c r="D333" s="927"/>
      <c r="E333" s="928"/>
      <c r="F333" s="928"/>
      <c r="G333" s="903" t="s">
        <v>729</v>
      </c>
      <c r="H333" s="482" t="s">
        <v>675</v>
      </c>
      <c r="I333" s="482" t="s">
        <v>676</v>
      </c>
      <c r="J333" s="489">
        <v>1</v>
      </c>
      <c r="K333" s="507">
        <v>45231</v>
      </c>
      <c r="L333" s="507">
        <v>45504</v>
      </c>
      <c r="M333" s="459">
        <f t="shared" si="10"/>
        <v>39</v>
      </c>
      <c r="N333" s="485">
        <v>1</v>
      </c>
      <c r="O333" s="508" t="s">
        <v>736</v>
      </c>
      <c r="P333" s="486">
        <f t="shared" si="11"/>
        <v>1</v>
      </c>
      <c r="Q333" s="457" t="str">
        <f>IF(ISNUMBER(P333),IF(P333=100%,"CUMPLIDA",IF(AND(ISNUMBER(L333),ISNUMBER([5]CGR!$P$4)), IF(L333&lt;[5]CGR!$P$4,"INCUMPLIDA","PROCESO"), "VERIFICAR FECHA")),"SIN VALOR AVANCE")</f>
        <v>CUMPLIDA</v>
      </c>
    </row>
    <row r="334" spans="1:17" ht="285.75">
      <c r="A334" s="479" t="s">
        <v>19</v>
      </c>
      <c r="B334" s="480" t="s">
        <v>13</v>
      </c>
      <c r="C334" s="927"/>
      <c r="D334" s="927"/>
      <c r="E334" s="928"/>
      <c r="F334" s="928"/>
      <c r="G334" s="903"/>
      <c r="H334" s="482" t="s">
        <v>678</v>
      </c>
      <c r="I334" s="482" t="s">
        <v>679</v>
      </c>
      <c r="J334" s="489">
        <v>1</v>
      </c>
      <c r="K334" s="507">
        <v>45231</v>
      </c>
      <c r="L334" s="507">
        <v>45504</v>
      </c>
      <c r="M334" s="459">
        <f t="shared" si="10"/>
        <v>39</v>
      </c>
      <c r="N334" s="485">
        <v>1</v>
      </c>
      <c r="O334" s="508" t="s">
        <v>736</v>
      </c>
      <c r="P334" s="486">
        <f t="shared" si="11"/>
        <v>1</v>
      </c>
      <c r="Q334" s="457" t="str">
        <f>IF(ISNUMBER(P334),IF(P334=100%,"CUMPLIDA",IF(AND(ISNUMBER(L334),ISNUMBER([5]CGR!$P$4)), IF(L334&lt;[5]CGR!$P$4,"INCUMPLIDA","PROCESO"), "VERIFICAR FECHA")),"SIN VALOR AVANCE")</f>
        <v>CUMPLIDA</v>
      </c>
    </row>
    <row r="335" spans="1:17" ht="150.75">
      <c r="A335" s="479" t="s">
        <v>19</v>
      </c>
      <c r="B335" s="480" t="s">
        <v>13</v>
      </c>
      <c r="C335" s="927"/>
      <c r="D335" s="927"/>
      <c r="E335" s="928"/>
      <c r="F335" s="928"/>
      <c r="G335" s="481" t="s">
        <v>97</v>
      </c>
      <c r="H335" s="482" t="s">
        <v>98</v>
      </c>
      <c r="I335" s="482" t="s">
        <v>99</v>
      </c>
      <c r="J335" s="489">
        <v>1</v>
      </c>
      <c r="K335" s="545">
        <v>45323</v>
      </c>
      <c r="L335" s="545">
        <v>45747</v>
      </c>
      <c r="M335" s="459">
        <f t="shared" si="10"/>
        <v>60.571428571428569</v>
      </c>
      <c r="N335" s="485">
        <v>1</v>
      </c>
      <c r="O335" s="508" t="s">
        <v>741</v>
      </c>
      <c r="P335" s="486">
        <f t="shared" si="11"/>
        <v>1</v>
      </c>
      <c r="Q335" s="457" t="str">
        <f>IF(ISNUMBER(P335),IF(P335=100%,"CUMPLIDA",IF(AND(ISNUMBER(L335),ISNUMBER([5]CGR!$P$4)), IF(L335&lt;[5]CGR!$P$4,"INCUMPLIDA","PROCESO"), "VERIFICAR FECHA")),"SIN VALOR AVANCE")</f>
        <v>CUMPLIDA</v>
      </c>
    </row>
    <row r="336" spans="1:17" ht="90.75">
      <c r="A336" s="479" t="s">
        <v>19</v>
      </c>
      <c r="B336" s="480" t="s">
        <v>13</v>
      </c>
      <c r="C336" s="927"/>
      <c r="D336" s="927"/>
      <c r="E336" s="928"/>
      <c r="F336" s="928"/>
      <c r="G336" s="481" t="s">
        <v>101</v>
      </c>
      <c r="H336" s="482" t="s">
        <v>101</v>
      </c>
      <c r="I336" s="482" t="s">
        <v>102</v>
      </c>
      <c r="J336" s="489">
        <v>1</v>
      </c>
      <c r="K336" s="545">
        <v>45323</v>
      </c>
      <c r="L336" s="545">
        <v>45747</v>
      </c>
      <c r="M336" s="459">
        <f t="shared" si="10"/>
        <v>60.571428571428569</v>
      </c>
      <c r="N336" s="485">
        <v>1</v>
      </c>
      <c r="O336" s="482" t="s">
        <v>752</v>
      </c>
      <c r="P336" s="486">
        <f t="shared" si="11"/>
        <v>1</v>
      </c>
      <c r="Q336" s="457" t="str">
        <f>IF(ISNUMBER(P336),IF(P336=100%,"CUMPLIDA",IF(AND(ISNUMBER(L336),ISNUMBER([5]CGR!$P$4)), IF(L336&lt;[5]CGR!$P$4,"INCUMPLIDA","PROCESO"), "VERIFICAR FECHA")),"SIN VALOR AVANCE")</f>
        <v>CUMPLIDA</v>
      </c>
    </row>
    <row r="337" spans="1:17" ht="105.75">
      <c r="A337" s="479" t="s">
        <v>19</v>
      </c>
      <c r="B337" s="480" t="s">
        <v>13</v>
      </c>
      <c r="C337" s="927"/>
      <c r="D337" s="927"/>
      <c r="E337" s="928"/>
      <c r="F337" s="928"/>
      <c r="G337" s="481" t="s">
        <v>238</v>
      </c>
      <c r="H337" s="482" t="s">
        <v>239</v>
      </c>
      <c r="I337" s="482" t="s">
        <v>240</v>
      </c>
      <c r="J337" s="489">
        <v>1</v>
      </c>
      <c r="K337" s="545">
        <v>45231</v>
      </c>
      <c r="L337" s="545">
        <v>45747</v>
      </c>
      <c r="M337" s="459">
        <f t="shared" si="10"/>
        <v>73.714285714285708</v>
      </c>
      <c r="N337" s="485">
        <v>1</v>
      </c>
      <c r="O337" s="482" t="s">
        <v>738</v>
      </c>
      <c r="P337" s="486">
        <f t="shared" si="11"/>
        <v>1</v>
      </c>
      <c r="Q337" s="457" t="str">
        <f>IF(ISNUMBER(P337),IF(P337=100%,"CUMPLIDA",IF(AND(ISNUMBER(L337),ISNUMBER([5]CGR!$P$4)), IF(L337&lt;[5]CGR!$P$4,"INCUMPLIDA","PROCESO"), "VERIFICAR FECHA")),"SIN VALOR AVANCE")</f>
        <v>CUMPLIDA</v>
      </c>
    </row>
    <row r="338" spans="1:17" ht="150.75">
      <c r="A338" s="479" t="s">
        <v>19</v>
      </c>
      <c r="B338" s="480" t="s">
        <v>13</v>
      </c>
      <c r="C338" s="927"/>
      <c r="D338" s="927"/>
      <c r="E338" s="928"/>
      <c r="F338" s="928"/>
      <c r="G338" s="481" t="s">
        <v>104</v>
      </c>
      <c r="H338" s="482" t="s">
        <v>104</v>
      </c>
      <c r="I338" s="482" t="s">
        <v>248</v>
      </c>
      <c r="J338" s="489">
        <v>1</v>
      </c>
      <c r="K338" s="545">
        <v>45323</v>
      </c>
      <c r="L338" s="545">
        <v>45747</v>
      </c>
      <c r="M338" s="459">
        <f t="shared" si="10"/>
        <v>60.571428571428569</v>
      </c>
      <c r="N338" s="485">
        <v>1</v>
      </c>
      <c r="O338" s="508" t="s">
        <v>741</v>
      </c>
      <c r="P338" s="486">
        <f t="shared" si="11"/>
        <v>1</v>
      </c>
      <c r="Q338" s="457" t="str">
        <f>IF(ISNUMBER(P338),IF(P338=100%,"CUMPLIDA",IF(AND(ISNUMBER(L338),ISNUMBER([5]CGR!$P$4)), IF(L338&lt;[5]CGR!$P$4,"INCUMPLIDA","PROCESO"), "VERIFICAR FECHA")),"SIN VALOR AVANCE")</f>
        <v>CUMPLIDA</v>
      </c>
    </row>
    <row r="339" spans="1:17" ht="90.75">
      <c r="A339" s="479" t="s">
        <v>19</v>
      </c>
      <c r="B339" s="480" t="s">
        <v>13</v>
      </c>
      <c r="C339" s="927"/>
      <c r="D339" s="927"/>
      <c r="E339" s="928"/>
      <c r="F339" s="928"/>
      <c r="G339" s="481" t="s">
        <v>106</v>
      </c>
      <c r="H339" s="482" t="s">
        <v>106</v>
      </c>
      <c r="I339" s="482" t="s">
        <v>107</v>
      </c>
      <c r="J339" s="489">
        <v>1</v>
      </c>
      <c r="K339" s="545">
        <v>45231</v>
      </c>
      <c r="L339" s="545">
        <v>45747</v>
      </c>
      <c r="M339" s="459">
        <f t="shared" ref="M339:M402" si="12">(L339-K339)/7</f>
        <v>73.714285714285708</v>
      </c>
      <c r="N339" s="485">
        <v>1</v>
      </c>
      <c r="O339" s="482" t="s">
        <v>752</v>
      </c>
      <c r="P339" s="486">
        <f t="shared" si="11"/>
        <v>1</v>
      </c>
      <c r="Q339" s="457" t="str">
        <f>IF(ISNUMBER(P339),IF(P339=100%,"CUMPLIDA",IF(AND(ISNUMBER(L339),ISNUMBER([5]CGR!$P$4)), IF(L339&lt;[5]CGR!$P$4,"INCUMPLIDA","PROCESO"), "VERIFICAR FECHA")),"SIN VALOR AVANCE")</f>
        <v>CUMPLIDA</v>
      </c>
    </row>
    <row r="340" spans="1:17" ht="240.75">
      <c r="A340" s="479" t="s">
        <v>19</v>
      </c>
      <c r="B340" s="480" t="s">
        <v>13</v>
      </c>
      <c r="C340" s="927"/>
      <c r="D340" s="927"/>
      <c r="E340" s="928"/>
      <c r="F340" s="928"/>
      <c r="G340" s="481" t="s">
        <v>108</v>
      </c>
      <c r="H340" s="482" t="s">
        <v>108</v>
      </c>
      <c r="I340" s="482" t="s">
        <v>524</v>
      </c>
      <c r="J340" s="489">
        <v>1</v>
      </c>
      <c r="K340" s="545">
        <v>45231</v>
      </c>
      <c r="L340" s="545">
        <v>45808</v>
      </c>
      <c r="M340" s="459">
        <f t="shared" si="12"/>
        <v>82.428571428571431</v>
      </c>
      <c r="N340" s="485">
        <v>1</v>
      </c>
      <c r="O340" s="508" t="s">
        <v>753</v>
      </c>
      <c r="P340" s="486">
        <f t="shared" si="11"/>
        <v>1</v>
      </c>
      <c r="Q340" s="457" t="str">
        <f>IF(ISNUMBER(P340),IF(P340=100%,"CUMPLIDA",IF(AND(ISNUMBER(L340),ISNUMBER([5]CGR!$P$4)), IF(L340&lt;[5]CGR!$P$4,"INCUMPLIDA","PROCESO"), "VERIFICAR FECHA")),"SIN VALOR AVANCE")</f>
        <v>CUMPLIDA</v>
      </c>
    </row>
    <row r="341" spans="1:17" ht="90.75">
      <c r="A341" s="479" t="s">
        <v>19</v>
      </c>
      <c r="B341" s="480" t="s">
        <v>13</v>
      </c>
      <c r="C341" s="927"/>
      <c r="D341" s="927"/>
      <c r="E341" s="928"/>
      <c r="F341" s="928"/>
      <c r="G341" s="481" t="s">
        <v>110</v>
      </c>
      <c r="H341" s="482" t="s">
        <v>111</v>
      </c>
      <c r="I341" s="482" t="s">
        <v>112</v>
      </c>
      <c r="J341" s="489">
        <v>7</v>
      </c>
      <c r="K341" s="545">
        <v>46024</v>
      </c>
      <c r="L341" s="545">
        <v>46660</v>
      </c>
      <c r="M341" s="459">
        <f t="shared" si="12"/>
        <v>90.857142857142861</v>
      </c>
      <c r="N341" s="485">
        <v>0</v>
      </c>
      <c r="O341" s="482" t="s">
        <v>752</v>
      </c>
      <c r="P341" s="486">
        <f t="shared" si="11"/>
        <v>0</v>
      </c>
      <c r="Q341" s="457" t="str">
        <f>IF(ISNUMBER(P341),IF(P341=100%,"CUMPLIDA",IF(AND(ISNUMBER(L341),ISNUMBER([5]CGR!$P$4)), IF(L341&lt;[5]CGR!$P$4,"INCUMPLIDA","PROCESO"), "VERIFICAR FECHA")),"SIN VALOR AVANCE")</f>
        <v>PROCESO</v>
      </c>
    </row>
    <row r="342" spans="1:17" ht="150.75">
      <c r="A342" s="479" t="s">
        <v>19</v>
      </c>
      <c r="B342" s="480" t="s">
        <v>13</v>
      </c>
      <c r="C342" s="927"/>
      <c r="D342" s="927"/>
      <c r="E342" s="928"/>
      <c r="F342" s="928"/>
      <c r="G342" s="481" t="s">
        <v>114</v>
      </c>
      <c r="H342" s="482" t="s">
        <v>115</v>
      </c>
      <c r="I342" s="482" t="s">
        <v>116</v>
      </c>
      <c r="J342" s="489">
        <v>1</v>
      </c>
      <c r="K342" s="545">
        <v>46024</v>
      </c>
      <c r="L342" s="545">
        <v>46660</v>
      </c>
      <c r="M342" s="459">
        <f t="shared" si="12"/>
        <v>90.857142857142861</v>
      </c>
      <c r="N342" s="485">
        <v>0</v>
      </c>
      <c r="O342" s="508" t="s">
        <v>741</v>
      </c>
      <c r="P342" s="486">
        <f t="shared" si="11"/>
        <v>0</v>
      </c>
      <c r="Q342" s="457" t="str">
        <f>IF(ISNUMBER(P342),IF(P342=100%,"CUMPLIDA",IF(AND(ISNUMBER(L342),ISNUMBER([5]CGR!$P$4)), IF(L342&lt;[5]CGR!$P$4,"INCUMPLIDA","PROCESO"), "VERIFICAR FECHA")),"SIN VALOR AVANCE")</f>
        <v>PROCESO</v>
      </c>
    </row>
    <row r="343" spans="1:17" ht="240.75">
      <c r="A343" s="479" t="s">
        <v>19</v>
      </c>
      <c r="B343" s="480" t="s">
        <v>13</v>
      </c>
      <c r="C343" s="927"/>
      <c r="D343" s="927"/>
      <c r="E343" s="928"/>
      <c r="F343" s="928"/>
      <c r="G343" s="481" t="s">
        <v>117</v>
      </c>
      <c r="H343" s="482" t="s">
        <v>118</v>
      </c>
      <c r="I343" s="482" t="s">
        <v>119</v>
      </c>
      <c r="J343" s="489">
        <v>2</v>
      </c>
      <c r="K343" s="545">
        <v>46024</v>
      </c>
      <c r="L343" s="545">
        <v>46660</v>
      </c>
      <c r="M343" s="459">
        <f t="shared" si="12"/>
        <v>90.857142857142861</v>
      </c>
      <c r="N343" s="485">
        <v>0</v>
      </c>
      <c r="O343" s="508" t="s">
        <v>754</v>
      </c>
      <c r="P343" s="486">
        <f t="shared" si="11"/>
        <v>0</v>
      </c>
      <c r="Q343" s="457" t="str">
        <f>IF(ISNUMBER(P343),IF(P343=100%,"CUMPLIDA",IF(AND(ISNUMBER(L343),ISNUMBER([5]CGR!$P$4)), IF(L343&lt;[5]CGR!$P$4,"INCUMPLIDA","PROCESO"), "VERIFICAR FECHA")),"SIN VALOR AVANCE")</f>
        <v>PROCESO</v>
      </c>
    </row>
    <row r="344" spans="1:17" ht="285.75">
      <c r="A344" s="479" t="s">
        <v>19</v>
      </c>
      <c r="B344" s="480" t="s">
        <v>13</v>
      </c>
      <c r="C344" s="902" t="s">
        <v>755</v>
      </c>
      <c r="D344" s="902" t="s">
        <v>530</v>
      </c>
      <c r="E344" s="903" t="s">
        <v>756</v>
      </c>
      <c r="F344" s="903" t="s">
        <v>757</v>
      </c>
      <c r="G344" s="926" t="s">
        <v>729</v>
      </c>
      <c r="H344" s="534" t="s">
        <v>730</v>
      </c>
      <c r="I344" s="482" t="s">
        <v>731</v>
      </c>
      <c r="J344" s="483">
        <v>1</v>
      </c>
      <c r="K344" s="507">
        <v>44013</v>
      </c>
      <c r="L344" s="507">
        <v>44074</v>
      </c>
      <c r="M344" s="459">
        <f t="shared" si="12"/>
        <v>8.7142857142857135</v>
      </c>
      <c r="N344" s="485">
        <v>1</v>
      </c>
      <c r="O344" s="482" t="s">
        <v>732</v>
      </c>
      <c r="P344" s="486">
        <f t="shared" si="11"/>
        <v>1</v>
      </c>
      <c r="Q344" s="457" t="str">
        <f>IF(ISNUMBER(P344),IF(P344=100%,"CUMPLIDA",IF(AND(ISNUMBER(L344),ISNUMBER([5]CGR!$P$4)), IF(L344&lt;[5]CGR!$P$4,"INCUMPLIDA","PROCESO"), "VERIFICAR FECHA")),"SIN VALOR AVANCE")</f>
        <v>CUMPLIDA</v>
      </c>
    </row>
    <row r="345" spans="1:17" ht="285.75">
      <c r="A345" s="479" t="s">
        <v>19</v>
      </c>
      <c r="B345" s="480" t="s">
        <v>13</v>
      </c>
      <c r="C345" s="902"/>
      <c r="D345" s="902"/>
      <c r="E345" s="903"/>
      <c r="F345" s="903"/>
      <c r="G345" s="926"/>
      <c r="H345" s="534" t="s">
        <v>733</v>
      </c>
      <c r="I345" s="482" t="s">
        <v>164</v>
      </c>
      <c r="J345" s="483">
        <v>1</v>
      </c>
      <c r="K345" s="507">
        <v>44075</v>
      </c>
      <c r="L345" s="507">
        <v>44196</v>
      </c>
      <c r="M345" s="459">
        <f t="shared" si="12"/>
        <v>17.285714285714285</v>
      </c>
      <c r="N345" s="485">
        <v>1</v>
      </c>
      <c r="O345" s="482" t="s">
        <v>758</v>
      </c>
      <c r="P345" s="486">
        <f t="shared" si="11"/>
        <v>1</v>
      </c>
      <c r="Q345" s="457" t="str">
        <f>IF(ISNUMBER(P345),IF(P345=100%,"CUMPLIDA",IF(AND(ISNUMBER(L345),ISNUMBER([5]CGR!$P$4)), IF(L345&lt;[5]CGR!$P$4,"INCUMPLIDA","PROCESO"), "VERIFICAR FECHA")),"SIN VALOR AVANCE")</f>
        <v>CUMPLIDA</v>
      </c>
    </row>
    <row r="346" spans="1:17" ht="285.75">
      <c r="A346" s="479" t="s">
        <v>19</v>
      </c>
      <c r="B346" s="480" t="s">
        <v>13</v>
      </c>
      <c r="C346" s="902"/>
      <c r="D346" s="902"/>
      <c r="E346" s="903"/>
      <c r="F346" s="903"/>
      <c r="G346" s="903" t="s">
        <v>729</v>
      </c>
      <c r="H346" s="482" t="s">
        <v>675</v>
      </c>
      <c r="I346" s="482" t="s">
        <v>676</v>
      </c>
      <c r="J346" s="489">
        <v>1</v>
      </c>
      <c r="K346" s="507">
        <v>45231</v>
      </c>
      <c r="L346" s="507">
        <v>45504</v>
      </c>
      <c r="M346" s="459">
        <f t="shared" si="12"/>
        <v>39</v>
      </c>
      <c r="N346" s="485">
        <v>1</v>
      </c>
      <c r="O346" s="508" t="s">
        <v>736</v>
      </c>
      <c r="P346" s="486">
        <f t="shared" si="11"/>
        <v>1</v>
      </c>
      <c r="Q346" s="457" t="str">
        <f>IF(ISNUMBER(P346),IF(P346=100%,"CUMPLIDA",IF(AND(ISNUMBER(L346),ISNUMBER([5]CGR!$P$4)), IF(L346&lt;[5]CGR!$P$4,"INCUMPLIDA","PROCESO"), "VERIFICAR FECHA")),"SIN VALOR AVANCE")</f>
        <v>CUMPLIDA</v>
      </c>
    </row>
    <row r="347" spans="1:17" ht="285.75">
      <c r="A347" s="479" t="s">
        <v>19</v>
      </c>
      <c r="B347" s="480" t="s">
        <v>13</v>
      </c>
      <c r="C347" s="902"/>
      <c r="D347" s="902"/>
      <c r="E347" s="903"/>
      <c r="F347" s="903"/>
      <c r="G347" s="903"/>
      <c r="H347" s="482" t="s">
        <v>678</v>
      </c>
      <c r="I347" s="482" t="s">
        <v>679</v>
      </c>
      <c r="J347" s="489">
        <v>1</v>
      </c>
      <c r="K347" s="507">
        <v>45231</v>
      </c>
      <c r="L347" s="507">
        <v>45504</v>
      </c>
      <c r="M347" s="459">
        <f t="shared" si="12"/>
        <v>39</v>
      </c>
      <c r="N347" s="485">
        <v>1</v>
      </c>
      <c r="O347" s="508" t="s">
        <v>736</v>
      </c>
      <c r="P347" s="486">
        <f t="shared" si="11"/>
        <v>1</v>
      </c>
      <c r="Q347" s="457" t="str">
        <f>IF(ISNUMBER(P347),IF(P347=100%,"CUMPLIDA",IF(AND(ISNUMBER(L347),ISNUMBER([5]CGR!$P$4)), IF(L347&lt;[5]CGR!$P$4,"INCUMPLIDA","PROCESO"), "VERIFICAR FECHA")),"SIN VALOR AVANCE")</f>
        <v>CUMPLIDA</v>
      </c>
    </row>
    <row r="348" spans="1:17" ht="180.75">
      <c r="A348" s="479" t="s">
        <v>19</v>
      </c>
      <c r="B348" s="480" t="s">
        <v>13</v>
      </c>
      <c r="C348" s="902"/>
      <c r="D348" s="902"/>
      <c r="E348" s="903"/>
      <c r="F348" s="903"/>
      <c r="G348" s="481" t="s">
        <v>97</v>
      </c>
      <c r="H348" s="482" t="s">
        <v>98</v>
      </c>
      <c r="I348" s="482" t="s">
        <v>99</v>
      </c>
      <c r="J348" s="489">
        <v>1</v>
      </c>
      <c r="K348" s="545">
        <v>45323</v>
      </c>
      <c r="L348" s="545">
        <v>45747</v>
      </c>
      <c r="M348" s="459">
        <f t="shared" si="12"/>
        <v>60.571428571428569</v>
      </c>
      <c r="N348" s="485">
        <v>1</v>
      </c>
      <c r="O348" s="508" t="s">
        <v>759</v>
      </c>
      <c r="P348" s="486">
        <f t="shared" si="11"/>
        <v>1</v>
      </c>
      <c r="Q348" s="457" t="str">
        <f>IF(ISNUMBER(P348),IF(P348=100%,"CUMPLIDA",IF(AND(ISNUMBER(L348),ISNUMBER([5]CGR!$P$4)), IF(L348&lt;[5]CGR!$P$4,"INCUMPLIDA","PROCESO"), "VERIFICAR FECHA")),"SIN VALOR AVANCE")</f>
        <v>CUMPLIDA</v>
      </c>
    </row>
    <row r="349" spans="1:17" ht="90.75">
      <c r="A349" s="479" t="s">
        <v>19</v>
      </c>
      <c r="B349" s="480" t="s">
        <v>13</v>
      </c>
      <c r="C349" s="902"/>
      <c r="D349" s="902"/>
      <c r="E349" s="903"/>
      <c r="F349" s="903"/>
      <c r="G349" s="481" t="s">
        <v>101</v>
      </c>
      <c r="H349" s="482" t="s">
        <v>101</v>
      </c>
      <c r="I349" s="482" t="s">
        <v>102</v>
      </c>
      <c r="J349" s="489">
        <v>1</v>
      </c>
      <c r="K349" s="545">
        <v>45323</v>
      </c>
      <c r="L349" s="545">
        <v>45747</v>
      </c>
      <c r="M349" s="459">
        <f t="shared" si="12"/>
        <v>60.571428571428569</v>
      </c>
      <c r="N349" s="485">
        <v>1</v>
      </c>
      <c r="O349" s="482" t="s">
        <v>752</v>
      </c>
      <c r="P349" s="486">
        <f t="shared" si="11"/>
        <v>1</v>
      </c>
      <c r="Q349" s="457" t="str">
        <f>IF(ISNUMBER(P349),IF(P349=100%,"CUMPLIDA",IF(AND(ISNUMBER(L349),ISNUMBER([5]CGR!$P$4)), IF(L349&lt;[5]CGR!$P$4,"INCUMPLIDA","PROCESO"), "VERIFICAR FECHA")),"SIN VALOR AVANCE")</f>
        <v>CUMPLIDA</v>
      </c>
    </row>
    <row r="350" spans="1:17" ht="105.75">
      <c r="A350" s="479" t="s">
        <v>19</v>
      </c>
      <c r="B350" s="480" t="s">
        <v>13</v>
      </c>
      <c r="C350" s="902"/>
      <c r="D350" s="902"/>
      <c r="E350" s="903"/>
      <c r="F350" s="903"/>
      <c r="G350" s="481" t="s">
        <v>238</v>
      </c>
      <c r="H350" s="482" t="s">
        <v>239</v>
      </c>
      <c r="I350" s="482" t="s">
        <v>240</v>
      </c>
      <c r="J350" s="489">
        <v>1</v>
      </c>
      <c r="K350" s="545">
        <v>45231</v>
      </c>
      <c r="L350" s="545">
        <v>45747</v>
      </c>
      <c r="M350" s="459">
        <f t="shared" si="12"/>
        <v>73.714285714285708</v>
      </c>
      <c r="N350" s="485">
        <v>1</v>
      </c>
      <c r="O350" s="482" t="s">
        <v>738</v>
      </c>
      <c r="P350" s="486">
        <f t="shared" si="11"/>
        <v>1</v>
      </c>
      <c r="Q350" s="457" t="str">
        <f>IF(ISNUMBER(P350),IF(P350=100%,"CUMPLIDA",IF(AND(ISNUMBER(L350),ISNUMBER([5]CGR!$P$4)), IF(L350&lt;[5]CGR!$P$4,"INCUMPLIDA","PROCESO"), "VERIFICAR FECHA")),"SIN VALOR AVANCE")</f>
        <v>CUMPLIDA</v>
      </c>
    </row>
    <row r="351" spans="1:17" ht="150.75">
      <c r="A351" s="479" t="s">
        <v>19</v>
      </c>
      <c r="B351" s="480" t="s">
        <v>13</v>
      </c>
      <c r="C351" s="902"/>
      <c r="D351" s="902"/>
      <c r="E351" s="903"/>
      <c r="F351" s="903"/>
      <c r="G351" s="481" t="s">
        <v>104</v>
      </c>
      <c r="H351" s="482" t="s">
        <v>104</v>
      </c>
      <c r="I351" s="482" t="s">
        <v>248</v>
      </c>
      <c r="J351" s="489">
        <v>1</v>
      </c>
      <c r="K351" s="545">
        <v>45323</v>
      </c>
      <c r="L351" s="545">
        <v>45747</v>
      </c>
      <c r="M351" s="459">
        <f t="shared" si="12"/>
        <v>60.571428571428569</v>
      </c>
      <c r="N351" s="485">
        <v>1</v>
      </c>
      <c r="O351" s="508" t="s">
        <v>741</v>
      </c>
      <c r="P351" s="486">
        <f t="shared" si="11"/>
        <v>1</v>
      </c>
      <c r="Q351" s="457" t="str">
        <f>IF(ISNUMBER(P351),IF(P351=100%,"CUMPLIDA",IF(AND(ISNUMBER(L351),ISNUMBER([5]CGR!$P$4)), IF(L351&lt;[5]CGR!$P$4,"INCUMPLIDA","PROCESO"), "VERIFICAR FECHA")),"SIN VALOR AVANCE")</f>
        <v>CUMPLIDA</v>
      </c>
    </row>
    <row r="352" spans="1:17" ht="90.75">
      <c r="A352" s="479" t="s">
        <v>19</v>
      </c>
      <c r="B352" s="480" t="s">
        <v>13</v>
      </c>
      <c r="C352" s="902"/>
      <c r="D352" s="902"/>
      <c r="E352" s="903"/>
      <c r="F352" s="903"/>
      <c r="G352" s="481" t="s">
        <v>106</v>
      </c>
      <c r="H352" s="482" t="s">
        <v>106</v>
      </c>
      <c r="I352" s="482" t="s">
        <v>107</v>
      </c>
      <c r="J352" s="489">
        <v>1</v>
      </c>
      <c r="K352" s="545">
        <v>45231</v>
      </c>
      <c r="L352" s="545">
        <v>45747</v>
      </c>
      <c r="M352" s="459">
        <f t="shared" si="12"/>
        <v>73.714285714285708</v>
      </c>
      <c r="N352" s="485">
        <v>1</v>
      </c>
      <c r="O352" s="482" t="s">
        <v>752</v>
      </c>
      <c r="P352" s="486">
        <f t="shared" si="11"/>
        <v>1</v>
      </c>
      <c r="Q352" s="457" t="str">
        <f>IF(ISNUMBER(P352),IF(P352=100%,"CUMPLIDA",IF(AND(ISNUMBER(L352),ISNUMBER([5]CGR!$P$4)), IF(L352&lt;[5]CGR!$P$4,"INCUMPLIDA","PROCESO"), "VERIFICAR FECHA")),"SIN VALOR AVANCE")</f>
        <v>CUMPLIDA</v>
      </c>
    </row>
    <row r="353" spans="1:17" ht="255.75">
      <c r="A353" s="479" t="s">
        <v>19</v>
      </c>
      <c r="B353" s="480" t="s">
        <v>13</v>
      </c>
      <c r="C353" s="902"/>
      <c r="D353" s="902"/>
      <c r="E353" s="903"/>
      <c r="F353" s="903"/>
      <c r="G353" s="481" t="s">
        <v>108</v>
      </c>
      <c r="H353" s="482" t="s">
        <v>108</v>
      </c>
      <c r="I353" s="482" t="s">
        <v>524</v>
      </c>
      <c r="J353" s="489">
        <v>1</v>
      </c>
      <c r="K353" s="545">
        <v>45231</v>
      </c>
      <c r="L353" s="545">
        <v>45808</v>
      </c>
      <c r="M353" s="459">
        <f t="shared" si="12"/>
        <v>82.428571428571431</v>
      </c>
      <c r="N353" s="485">
        <v>1</v>
      </c>
      <c r="O353" s="508" t="s">
        <v>760</v>
      </c>
      <c r="P353" s="486">
        <f t="shared" si="11"/>
        <v>1</v>
      </c>
      <c r="Q353" s="457" t="str">
        <f>IF(ISNUMBER(P353),IF(P353=100%,"CUMPLIDA",IF(AND(ISNUMBER(L353),ISNUMBER([5]CGR!$P$4)), IF(L353&lt;[5]CGR!$P$4,"INCUMPLIDA","PROCESO"), "VERIFICAR FECHA")),"SIN VALOR AVANCE")</f>
        <v>CUMPLIDA</v>
      </c>
    </row>
    <row r="354" spans="1:17" ht="90.75">
      <c r="A354" s="479" t="s">
        <v>19</v>
      </c>
      <c r="B354" s="480" t="s">
        <v>13</v>
      </c>
      <c r="C354" s="902"/>
      <c r="D354" s="902"/>
      <c r="E354" s="903"/>
      <c r="F354" s="903"/>
      <c r="G354" s="481" t="s">
        <v>110</v>
      </c>
      <c r="H354" s="482" t="s">
        <v>111</v>
      </c>
      <c r="I354" s="482" t="s">
        <v>112</v>
      </c>
      <c r="J354" s="489">
        <v>7</v>
      </c>
      <c r="K354" s="545">
        <v>46024</v>
      </c>
      <c r="L354" s="545">
        <v>46660</v>
      </c>
      <c r="M354" s="459">
        <f t="shared" si="12"/>
        <v>90.857142857142861</v>
      </c>
      <c r="N354" s="485">
        <v>0</v>
      </c>
      <c r="O354" s="482" t="s">
        <v>752</v>
      </c>
      <c r="P354" s="486">
        <f t="shared" si="11"/>
        <v>0</v>
      </c>
      <c r="Q354" s="457" t="str">
        <f>IF(ISNUMBER(P354),IF(P354=100%,"CUMPLIDA",IF(AND(ISNUMBER(L354),ISNUMBER([5]CGR!$P$4)), IF(L354&lt;[5]CGR!$P$4,"INCUMPLIDA","PROCESO"), "VERIFICAR FECHA")),"SIN VALOR AVANCE")</f>
        <v>PROCESO</v>
      </c>
    </row>
    <row r="355" spans="1:17" ht="165.75">
      <c r="A355" s="479" t="s">
        <v>19</v>
      </c>
      <c r="B355" s="480" t="s">
        <v>13</v>
      </c>
      <c r="C355" s="902"/>
      <c r="D355" s="902"/>
      <c r="E355" s="903"/>
      <c r="F355" s="903"/>
      <c r="G355" s="481" t="s">
        <v>114</v>
      </c>
      <c r="H355" s="482" t="s">
        <v>115</v>
      </c>
      <c r="I355" s="482" t="s">
        <v>116</v>
      </c>
      <c r="J355" s="489">
        <v>1</v>
      </c>
      <c r="K355" s="545">
        <v>46024</v>
      </c>
      <c r="L355" s="545">
        <v>46660</v>
      </c>
      <c r="M355" s="459">
        <f t="shared" si="12"/>
        <v>90.857142857142861</v>
      </c>
      <c r="N355" s="485">
        <v>0</v>
      </c>
      <c r="O355" s="508" t="s">
        <v>737</v>
      </c>
      <c r="P355" s="486">
        <f t="shared" si="11"/>
        <v>0</v>
      </c>
      <c r="Q355" s="457" t="str">
        <f>IF(ISNUMBER(P355),IF(P355=100%,"CUMPLIDA",IF(AND(ISNUMBER(L355),ISNUMBER([5]CGR!$P$4)), IF(L355&lt;[5]CGR!$P$4,"INCUMPLIDA","PROCESO"), "VERIFICAR FECHA")),"SIN VALOR AVANCE")</f>
        <v>PROCESO</v>
      </c>
    </row>
    <row r="356" spans="1:17" ht="300.75">
      <c r="A356" s="479" t="s">
        <v>19</v>
      </c>
      <c r="B356" s="480" t="s">
        <v>13</v>
      </c>
      <c r="C356" s="902"/>
      <c r="D356" s="902"/>
      <c r="E356" s="903"/>
      <c r="F356" s="903"/>
      <c r="G356" s="481" t="s">
        <v>117</v>
      </c>
      <c r="H356" s="482" t="s">
        <v>118</v>
      </c>
      <c r="I356" s="482" t="s">
        <v>119</v>
      </c>
      <c r="J356" s="489">
        <v>2</v>
      </c>
      <c r="K356" s="545">
        <v>46024</v>
      </c>
      <c r="L356" s="545">
        <v>46660</v>
      </c>
      <c r="M356" s="459">
        <f t="shared" si="12"/>
        <v>90.857142857142861</v>
      </c>
      <c r="N356" s="485">
        <v>0</v>
      </c>
      <c r="O356" s="508" t="s">
        <v>761</v>
      </c>
      <c r="P356" s="486">
        <f t="shared" si="11"/>
        <v>0</v>
      </c>
      <c r="Q356" s="457" t="str">
        <f>IF(ISNUMBER(P356),IF(P356=100%,"CUMPLIDA",IF(AND(ISNUMBER(L356),ISNUMBER([5]CGR!$P$4)), IF(L356&lt;[5]CGR!$P$4,"INCUMPLIDA","PROCESO"), "VERIFICAR FECHA")),"SIN VALOR AVANCE")</f>
        <v>PROCESO</v>
      </c>
    </row>
    <row r="357" spans="1:17" ht="165.75" customHeight="1">
      <c r="A357" s="479" t="s">
        <v>19</v>
      </c>
      <c r="B357" s="480" t="s">
        <v>13</v>
      </c>
      <c r="C357" s="902" t="s">
        <v>762</v>
      </c>
      <c r="D357" s="902" t="s">
        <v>763</v>
      </c>
      <c r="E357" s="903" t="s">
        <v>764</v>
      </c>
      <c r="F357" s="903" t="s">
        <v>765</v>
      </c>
      <c r="G357" s="481" t="s">
        <v>766</v>
      </c>
      <c r="H357" s="482" t="s">
        <v>767</v>
      </c>
      <c r="I357" s="482" t="s">
        <v>768</v>
      </c>
      <c r="J357" s="483">
        <v>1</v>
      </c>
      <c r="K357" s="507">
        <v>43770</v>
      </c>
      <c r="L357" s="507">
        <v>43951</v>
      </c>
      <c r="M357" s="459">
        <f t="shared" si="12"/>
        <v>25.857142857142858</v>
      </c>
      <c r="N357" s="485">
        <v>1</v>
      </c>
      <c r="O357" s="540" t="s">
        <v>769</v>
      </c>
      <c r="P357" s="486">
        <f t="shared" si="11"/>
        <v>1</v>
      </c>
      <c r="Q357" s="457" t="str">
        <f>IF(ISNUMBER(P357),IF(P357=100%,"CUMPLIDA",IF(AND(ISNUMBER(L357),ISNUMBER([5]CGR!$P$4)), IF(L357&lt;[5]CGR!$P$4,"INCUMPLIDA","PROCESO"), "VERIFICAR FECHA")),"SIN VALOR AVANCE")</f>
        <v>CUMPLIDA</v>
      </c>
    </row>
    <row r="358" spans="1:17" ht="135.75">
      <c r="A358" s="479" t="s">
        <v>19</v>
      </c>
      <c r="B358" s="480" t="s">
        <v>13</v>
      </c>
      <c r="C358" s="902"/>
      <c r="D358" s="902"/>
      <c r="E358" s="903"/>
      <c r="F358" s="903"/>
      <c r="G358" s="481" t="s">
        <v>770</v>
      </c>
      <c r="H358" s="482" t="s">
        <v>771</v>
      </c>
      <c r="I358" s="482" t="s">
        <v>768</v>
      </c>
      <c r="J358" s="483">
        <v>1</v>
      </c>
      <c r="K358" s="507">
        <v>43770</v>
      </c>
      <c r="L358" s="507">
        <v>43951</v>
      </c>
      <c r="M358" s="459">
        <f t="shared" si="12"/>
        <v>25.857142857142858</v>
      </c>
      <c r="N358" s="485">
        <v>1</v>
      </c>
      <c r="O358" s="540" t="s">
        <v>769</v>
      </c>
      <c r="P358" s="486">
        <f t="shared" si="11"/>
        <v>1</v>
      </c>
      <c r="Q358" s="457" t="str">
        <f>IF(ISNUMBER(P358),IF(P358=100%,"CUMPLIDA",IF(AND(ISNUMBER(L358),ISNUMBER([5]CGR!$P$4)), IF(L358&lt;[5]CGR!$P$4,"INCUMPLIDA","PROCESO"), "VERIFICAR FECHA")),"SIN VALOR AVANCE")</f>
        <v>CUMPLIDA</v>
      </c>
    </row>
    <row r="359" spans="1:17" ht="285.75">
      <c r="A359" s="479" t="s">
        <v>19</v>
      </c>
      <c r="B359" s="480" t="s">
        <v>13</v>
      </c>
      <c r="C359" s="902"/>
      <c r="D359" s="902"/>
      <c r="E359" s="903"/>
      <c r="F359" s="903"/>
      <c r="G359" s="929" t="s">
        <v>729</v>
      </c>
      <c r="H359" s="534" t="s">
        <v>730</v>
      </c>
      <c r="I359" s="482" t="s">
        <v>731</v>
      </c>
      <c r="J359" s="483">
        <v>1</v>
      </c>
      <c r="K359" s="507">
        <v>44013</v>
      </c>
      <c r="L359" s="507">
        <v>44074</v>
      </c>
      <c r="M359" s="459">
        <f t="shared" si="12"/>
        <v>8.7142857142857135</v>
      </c>
      <c r="N359" s="485">
        <v>1</v>
      </c>
      <c r="O359" s="482" t="s">
        <v>732</v>
      </c>
      <c r="P359" s="486">
        <f t="shared" si="11"/>
        <v>1</v>
      </c>
      <c r="Q359" s="457" t="str">
        <f>IF(ISNUMBER(P359),IF(P359=100%,"CUMPLIDA",IF(AND(ISNUMBER(L359),ISNUMBER([5]CGR!$P$4)), IF(L359&lt;[5]CGR!$P$4,"INCUMPLIDA","PROCESO"), "VERIFICAR FECHA")),"SIN VALOR AVANCE")</f>
        <v>CUMPLIDA</v>
      </c>
    </row>
    <row r="360" spans="1:17" ht="255.75">
      <c r="A360" s="479" t="s">
        <v>19</v>
      </c>
      <c r="B360" s="480" t="s">
        <v>13</v>
      </c>
      <c r="C360" s="902"/>
      <c r="D360" s="902"/>
      <c r="E360" s="903"/>
      <c r="F360" s="903"/>
      <c r="G360" s="929"/>
      <c r="H360" s="534" t="s">
        <v>733</v>
      </c>
      <c r="I360" s="482" t="s">
        <v>164</v>
      </c>
      <c r="J360" s="483">
        <v>1</v>
      </c>
      <c r="K360" s="507">
        <v>44075</v>
      </c>
      <c r="L360" s="507">
        <v>44196</v>
      </c>
      <c r="M360" s="459">
        <f t="shared" si="12"/>
        <v>17.285714285714285</v>
      </c>
      <c r="N360" s="485">
        <v>1</v>
      </c>
      <c r="O360" s="482" t="s">
        <v>772</v>
      </c>
      <c r="P360" s="486">
        <f t="shared" si="11"/>
        <v>1</v>
      </c>
      <c r="Q360" s="457" t="str">
        <f>IF(ISNUMBER(P360),IF(P360=100%,"CUMPLIDA",IF(AND(ISNUMBER(L360),ISNUMBER([5]CGR!$P$4)), IF(L360&lt;[5]CGR!$P$4,"INCUMPLIDA","PROCESO"), "VERIFICAR FECHA")),"SIN VALOR AVANCE")</f>
        <v>CUMPLIDA</v>
      </c>
    </row>
    <row r="361" spans="1:17" ht="285.75">
      <c r="A361" s="479" t="s">
        <v>19</v>
      </c>
      <c r="B361" s="480" t="s">
        <v>13</v>
      </c>
      <c r="C361" s="902"/>
      <c r="D361" s="902"/>
      <c r="E361" s="903"/>
      <c r="F361" s="903"/>
      <c r="G361" s="929"/>
      <c r="H361" s="482" t="s">
        <v>675</v>
      </c>
      <c r="I361" s="482" t="s">
        <v>676</v>
      </c>
      <c r="J361" s="489">
        <v>1</v>
      </c>
      <c r="K361" s="507">
        <v>45231</v>
      </c>
      <c r="L361" s="507">
        <v>45504</v>
      </c>
      <c r="M361" s="459">
        <f t="shared" si="12"/>
        <v>39</v>
      </c>
      <c r="N361" s="485">
        <v>1</v>
      </c>
      <c r="O361" s="508" t="s">
        <v>736</v>
      </c>
      <c r="P361" s="486">
        <f t="shared" si="11"/>
        <v>1</v>
      </c>
      <c r="Q361" s="457" t="str">
        <f>IF(ISNUMBER(P361),IF(P361=100%,"CUMPLIDA",IF(AND(ISNUMBER(L361),ISNUMBER([5]CGR!$P$4)), IF(L361&lt;[5]CGR!$P$4,"INCUMPLIDA","PROCESO"), "VERIFICAR FECHA")),"SIN VALOR AVANCE")</f>
        <v>CUMPLIDA</v>
      </c>
    </row>
    <row r="362" spans="1:17" ht="285.75">
      <c r="A362" s="479" t="s">
        <v>19</v>
      </c>
      <c r="B362" s="480" t="s">
        <v>13</v>
      </c>
      <c r="C362" s="902"/>
      <c r="D362" s="902"/>
      <c r="E362" s="903"/>
      <c r="F362" s="903"/>
      <c r="G362" s="929"/>
      <c r="H362" s="482" t="s">
        <v>678</v>
      </c>
      <c r="I362" s="482" t="s">
        <v>679</v>
      </c>
      <c r="J362" s="489">
        <v>1</v>
      </c>
      <c r="K362" s="507">
        <v>45231</v>
      </c>
      <c r="L362" s="507">
        <v>45504</v>
      </c>
      <c r="M362" s="459">
        <f t="shared" si="12"/>
        <v>39</v>
      </c>
      <c r="N362" s="485">
        <v>1</v>
      </c>
      <c r="O362" s="508" t="s">
        <v>736</v>
      </c>
      <c r="P362" s="486">
        <f t="shared" si="11"/>
        <v>1</v>
      </c>
      <c r="Q362" s="457" t="str">
        <f>IF(ISNUMBER(P362),IF(P362=100%,"CUMPLIDA",IF(AND(ISNUMBER(L362),ISNUMBER([5]CGR!$P$4)), IF(L362&lt;[5]CGR!$P$4,"INCUMPLIDA","PROCESO"), "VERIFICAR FECHA")),"SIN VALOR AVANCE")</f>
        <v>CUMPLIDA</v>
      </c>
    </row>
    <row r="363" spans="1:17" ht="165.75">
      <c r="A363" s="479" t="s">
        <v>19</v>
      </c>
      <c r="B363" s="480" t="s">
        <v>13</v>
      </c>
      <c r="C363" s="902"/>
      <c r="D363" s="902"/>
      <c r="E363" s="903"/>
      <c r="F363" s="903"/>
      <c r="G363" s="481" t="s">
        <v>97</v>
      </c>
      <c r="H363" s="482" t="s">
        <v>98</v>
      </c>
      <c r="I363" s="482" t="s">
        <v>99</v>
      </c>
      <c r="J363" s="489">
        <v>1</v>
      </c>
      <c r="K363" s="545">
        <v>45323</v>
      </c>
      <c r="L363" s="545">
        <v>45747</v>
      </c>
      <c r="M363" s="459">
        <f t="shared" si="12"/>
        <v>60.571428571428569</v>
      </c>
      <c r="N363" s="485">
        <v>1</v>
      </c>
      <c r="O363" s="508" t="s">
        <v>737</v>
      </c>
      <c r="P363" s="486">
        <f t="shared" si="11"/>
        <v>1</v>
      </c>
      <c r="Q363" s="457" t="str">
        <f>IF(ISNUMBER(P363),IF(P363=100%,"CUMPLIDA",IF(AND(ISNUMBER(L363),ISNUMBER([5]CGR!$P$4)), IF(L363&lt;[5]CGR!$P$4,"INCUMPLIDA","PROCESO"), "VERIFICAR FECHA")),"SIN VALOR AVANCE")</f>
        <v>CUMPLIDA</v>
      </c>
    </row>
    <row r="364" spans="1:17" ht="90.75">
      <c r="A364" s="479" t="s">
        <v>19</v>
      </c>
      <c r="B364" s="480" t="s">
        <v>13</v>
      </c>
      <c r="C364" s="902"/>
      <c r="D364" s="902"/>
      <c r="E364" s="903"/>
      <c r="F364" s="903"/>
      <c r="G364" s="481" t="s">
        <v>101</v>
      </c>
      <c r="H364" s="482" t="s">
        <v>101</v>
      </c>
      <c r="I364" s="482" t="s">
        <v>102</v>
      </c>
      <c r="J364" s="489">
        <v>1</v>
      </c>
      <c r="K364" s="545">
        <v>45323</v>
      </c>
      <c r="L364" s="545">
        <v>45747</v>
      </c>
      <c r="M364" s="459">
        <f t="shared" si="12"/>
        <v>60.571428571428569</v>
      </c>
      <c r="N364" s="485">
        <v>1</v>
      </c>
      <c r="O364" s="482" t="s">
        <v>752</v>
      </c>
      <c r="P364" s="486">
        <f t="shared" si="11"/>
        <v>1</v>
      </c>
      <c r="Q364" s="457" t="str">
        <f>IF(ISNUMBER(P364),IF(P364=100%,"CUMPLIDA",IF(AND(ISNUMBER(L364),ISNUMBER([5]CGR!$P$4)), IF(L364&lt;[5]CGR!$P$4,"INCUMPLIDA","PROCESO"), "VERIFICAR FECHA")),"SIN VALOR AVANCE")</f>
        <v>CUMPLIDA</v>
      </c>
    </row>
    <row r="365" spans="1:17" ht="105.75">
      <c r="A365" s="479" t="s">
        <v>19</v>
      </c>
      <c r="B365" s="480" t="s">
        <v>13</v>
      </c>
      <c r="C365" s="902"/>
      <c r="D365" s="902"/>
      <c r="E365" s="903"/>
      <c r="F365" s="903"/>
      <c r="G365" s="481" t="s">
        <v>238</v>
      </c>
      <c r="H365" s="482" t="s">
        <v>239</v>
      </c>
      <c r="I365" s="482" t="s">
        <v>240</v>
      </c>
      <c r="J365" s="489">
        <v>1</v>
      </c>
      <c r="K365" s="545">
        <v>45231</v>
      </c>
      <c r="L365" s="545">
        <v>45747</v>
      </c>
      <c r="M365" s="459">
        <f t="shared" si="12"/>
        <v>73.714285714285708</v>
      </c>
      <c r="N365" s="485">
        <v>1</v>
      </c>
      <c r="O365" s="482" t="s">
        <v>738</v>
      </c>
      <c r="P365" s="486">
        <f t="shared" si="11"/>
        <v>1</v>
      </c>
      <c r="Q365" s="457" t="str">
        <f>IF(ISNUMBER(P365),IF(P365=100%,"CUMPLIDA",IF(AND(ISNUMBER(L365),ISNUMBER([5]CGR!$P$4)), IF(L365&lt;[5]CGR!$P$4,"INCUMPLIDA","PROCESO"), "VERIFICAR FECHA")),"SIN VALOR AVANCE")</f>
        <v>CUMPLIDA</v>
      </c>
    </row>
    <row r="366" spans="1:17" ht="165.75">
      <c r="A366" s="479" t="s">
        <v>19</v>
      </c>
      <c r="B366" s="480" t="s">
        <v>13</v>
      </c>
      <c r="C366" s="902"/>
      <c r="D366" s="902"/>
      <c r="E366" s="903"/>
      <c r="F366" s="903"/>
      <c r="G366" s="481" t="s">
        <v>104</v>
      </c>
      <c r="H366" s="482" t="s">
        <v>104</v>
      </c>
      <c r="I366" s="482" t="s">
        <v>248</v>
      </c>
      <c r="J366" s="489">
        <v>1</v>
      </c>
      <c r="K366" s="545">
        <v>45323</v>
      </c>
      <c r="L366" s="545">
        <v>45747</v>
      </c>
      <c r="M366" s="459">
        <f t="shared" si="12"/>
        <v>60.571428571428569</v>
      </c>
      <c r="N366" s="485">
        <v>1</v>
      </c>
      <c r="O366" s="508" t="s">
        <v>737</v>
      </c>
      <c r="P366" s="486">
        <f t="shared" si="11"/>
        <v>1</v>
      </c>
      <c r="Q366" s="457" t="str">
        <f>IF(ISNUMBER(P366),IF(P366=100%,"CUMPLIDA",IF(AND(ISNUMBER(L366),ISNUMBER([5]CGR!$P$4)), IF(L366&lt;[5]CGR!$P$4,"INCUMPLIDA","PROCESO"), "VERIFICAR FECHA")),"SIN VALOR AVANCE")</f>
        <v>CUMPLIDA</v>
      </c>
    </row>
    <row r="367" spans="1:17" ht="105.75">
      <c r="A367" s="479" t="s">
        <v>19</v>
      </c>
      <c r="B367" s="480" t="s">
        <v>13</v>
      </c>
      <c r="C367" s="902"/>
      <c r="D367" s="902"/>
      <c r="E367" s="903"/>
      <c r="F367" s="903"/>
      <c r="G367" s="481" t="s">
        <v>106</v>
      </c>
      <c r="H367" s="482" t="s">
        <v>106</v>
      </c>
      <c r="I367" s="482" t="s">
        <v>107</v>
      </c>
      <c r="J367" s="489">
        <v>1</v>
      </c>
      <c r="K367" s="545">
        <v>45231</v>
      </c>
      <c r="L367" s="545">
        <v>45747</v>
      </c>
      <c r="M367" s="459">
        <f t="shared" si="12"/>
        <v>73.714285714285708</v>
      </c>
      <c r="N367" s="485">
        <v>1</v>
      </c>
      <c r="O367" s="482" t="s">
        <v>738</v>
      </c>
      <c r="P367" s="486">
        <f t="shared" si="11"/>
        <v>1</v>
      </c>
      <c r="Q367" s="457" t="str">
        <f>IF(ISNUMBER(P367),IF(P367=100%,"CUMPLIDA",IF(AND(ISNUMBER(L367),ISNUMBER([5]CGR!$P$4)), IF(L367&lt;[5]CGR!$P$4,"INCUMPLIDA","PROCESO"), "VERIFICAR FECHA")),"SIN VALOR AVANCE")</f>
        <v>CUMPLIDA</v>
      </c>
    </row>
    <row r="368" spans="1:17" ht="225.75">
      <c r="A368" s="479" t="s">
        <v>19</v>
      </c>
      <c r="B368" s="480" t="s">
        <v>13</v>
      </c>
      <c r="C368" s="902"/>
      <c r="D368" s="902"/>
      <c r="E368" s="903"/>
      <c r="F368" s="903"/>
      <c r="G368" s="481" t="s">
        <v>108</v>
      </c>
      <c r="H368" s="482" t="s">
        <v>108</v>
      </c>
      <c r="I368" s="482" t="s">
        <v>524</v>
      </c>
      <c r="J368" s="489">
        <v>1</v>
      </c>
      <c r="K368" s="545">
        <v>45231</v>
      </c>
      <c r="L368" s="545">
        <v>45808</v>
      </c>
      <c r="M368" s="459">
        <f t="shared" si="12"/>
        <v>82.428571428571431</v>
      </c>
      <c r="N368" s="485">
        <v>1</v>
      </c>
      <c r="O368" s="508" t="s">
        <v>773</v>
      </c>
      <c r="P368" s="486">
        <f t="shared" si="11"/>
        <v>1</v>
      </c>
      <c r="Q368" s="457" t="str">
        <f>IF(ISNUMBER(P368),IF(P368=100%,"CUMPLIDA",IF(AND(ISNUMBER(L368),ISNUMBER([5]CGR!$P$4)), IF(L368&lt;[5]CGR!$P$4,"INCUMPLIDA","PROCESO"), "VERIFICAR FECHA")),"SIN VALOR AVANCE")</f>
        <v>CUMPLIDA</v>
      </c>
    </row>
    <row r="369" spans="1:17" ht="150.75">
      <c r="A369" s="479" t="s">
        <v>19</v>
      </c>
      <c r="B369" s="480" t="s">
        <v>13</v>
      </c>
      <c r="C369" s="902"/>
      <c r="D369" s="902"/>
      <c r="E369" s="903"/>
      <c r="F369" s="903"/>
      <c r="G369" s="481" t="s">
        <v>110</v>
      </c>
      <c r="H369" s="482" t="s">
        <v>111</v>
      </c>
      <c r="I369" s="482" t="s">
        <v>112</v>
      </c>
      <c r="J369" s="489">
        <v>7</v>
      </c>
      <c r="K369" s="545">
        <v>46024</v>
      </c>
      <c r="L369" s="545">
        <v>46660</v>
      </c>
      <c r="M369" s="459">
        <f t="shared" si="12"/>
        <v>90.857142857142861</v>
      </c>
      <c r="N369" s="485">
        <v>0</v>
      </c>
      <c r="O369" s="482" t="s">
        <v>774</v>
      </c>
      <c r="P369" s="486">
        <f t="shared" si="11"/>
        <v>0</v>
      </c>
      <c r="Q369" s="457" t="str">
        <f>IF(ISNUMBER(P369),IF(P369=100%,"CUMPLIDA",IF(AND(ISNUMBER(L369),ISNUMBER([5]CGR!$P$4)), IF(L369&lt;[5]CGR!$P$4,"INCUMPLIDA","PROCESO"), "VERIFICAR FECHA")),"SIN VALOR AVANCE")</f>
        <v>PROCESO</v>
      </c>
    </row>
    <row r="370" spans="1:17" ht="165.75">
      <c r="A370" s="479" t="s">
        <v>19</v>
      </c>
      <c r="B370" s="480" t="s">
        <v>13</v>
      </c>
      <c r="C370" s="902"/>
      <c r="D370" s="902"/>
      <c r="E370" s="903"/>
      <c r="F370" s="903"/>
      <c r="G370" s="481" t="s">
        <v>114</v>
      </c>
      <c r="H370" s="482" t="s">
        <v>115</v>
      </c>
      <c r="I370" s="482" t="s">
        <v>116</v>
      </c>
      <c r="J370" s="489">
        <v>1</v>
      </c>
      <c r="K370" s="545">
        <v>46024</v>
      </c>
      <c r="L370" s="545">
        <v>46660</v>
      </c>
      <c r="M370" s="459">
        <f t="shared" si="12"/>
        <v>90.857142857142861</v>
      </c>
      <c r="N370" s="485">
        <v>0</v>
      </c>
      <c r="O370" s="508" t="s">
        <v>737</v>
      </c>
      <c r="P370" s="486">
        <f t="shared" si="11"/>
        <v>0</v>
      </c>
      <c r="Q370" s="457" t="str">
        <f>IF(ISNUMBER(P370),IF(P370=100%,"CUMPLIDA",IF(AND(ISNUMBER(L370),ISNUMBER([5]CGR!$P$4)), IF(L370&lt;[5]CGR!$P$4,"INCUMPLIDA","PROCESO"), "VERIFICAR FECHA")),"SIN VALOR AVANCE")</f>
        <v>PROCESO</v>
      </c>
    </row>
    <row r="371" spans="1:17" ht="300.75">
      <c r="A371" s="479" t="s">
        <v>19</v>
      </c>
      <c r="B371" s="480" t="s">
        <v>13</v>
      </c>
      <c r="C371" s="902"/>
      <c r="D371" s="902"/>
      <c r="E371" s="903"/>
      <c r="F371" s="903"/>
      <c r="G371" s="481" t="s">
        <v>117</v>
      </c>
      <c r="H371" s="482" t="s">
        <v>118</v>
      </c>
      <c r="I371" s="482" t="s">
        <v>119</v>
      </c>
      <c r="J371" s="489">
        <v>2</v>
      </c>
      <c r="K371" s="545">
        <v>46024</v>
      </c>
      <c r="L371" s="545">
        <v>46660</v>
      </c>
      <c r="M371" s="459">
        <f t="shared" si="12"/>
        <v>90.857142857142861</v>
      </c>
      <c r="N371" s="485">
        <v>0</v>
      </c>
      <c r="O371" s="508" t="s">
        <v>761</v>
      </c>
      <c r="P371" s="486">
        <f t="shared" si="11"/>
        <v>0</v>
      </c>
      <c r="Q371" s="457" t="str">
        <f>IF(ISNUMBER(P371),IF(P371=100%,"CUMPLIDA",IF(AND(ISNUMBER(L371),ISNUMBER([5]CGR!$P$4)), IF(L371&lt;[5]CGR!$P$4,"INCUMPLIDA","PROCESO"), "VERIFICAR FECHA")),"SIN VALOR AVANCE")</f>
        <v>PROCESO</v>
      </c>
    </row>
    <row r="372" spans="1:17" ht="135.75">
      <c r="A372" s="479" t="s">
        <v>19</v>
      </c>
      <c r="B372" s="480" t="s">
        <v>13</v>
      </c>
      <c r="C372" s="902" t="s">
        <v>775</v>
      </c>
      <c r="D372" s="902" t="s">
        <v>776</v>
      </c>
      <c r="E372" s="903" t="s">
        <v>777</v>
      </c>
      <c r="F372" s="924" t="s">
        <v>778</v>
      </c>
      <c r="G372" s="924" t="s">
        <v>779</v>
      </c>
      <c r="H372" s="495" t="s">
        <v>780</v>
      </c>
      <c r="I372" s="495" t="s">
        <v>781</v>
      </c>
      <c r="J372" s="483">
        <v>1</v>
      </c>
      <c r="K372" s="507">
        <v>44927</v>
      </c>
      <c r="L372" s="507">
        <v>45504</v>
      </c>
      <c r="M372" s="459">
        <f t="shared" si="12"/>
        <v>82.428571428571431</v>
      </c>
      <c r="N372" s="485">
        <v>1</v>
      </c>
      <c r="O372" s="482" t="s">
        <v>782</v>
      </c>
      <c r="P372" s="486">
        <f t="shared" si="11"/>
        <v>1</v>
      </c>
      <c r="Q372" s="457" t="str">
        <f>IF(ISNUMBER(P372),IF(P372=100%,"CUMPLIDA",IF(AND(ISNUMBER(L372),ISNUMBER([5]CGR!$P$4)), IF(L372&lt;[5]CGR!$P$4,"INCUMPLIDA","PROCESO"), "VERIFICAR FECHA")),"SIN VALOR AVANCE")</f>
        <v>CUMPLIDA</v>
      </c>
    </row>
    <row r="373" spans="1:17" ht="150.75">
      <c r="A373" s="479" t="s">
        <v>19</v>
      </c>
      <c r="B373" s="480" t="s">
        <v>13</v>
      </c>
      <c r="C373" s="902"/>
      <c r="D373" s="902"/>
      <c r="E373" s="903"/>
      <c r="F373" s="924"/>
      <c r="G373" s="924"/>
      <c r="H373" s="495" t="s">
        <v>783</v>
      </c>
      <c r="I373" s="495" t="s">
        <v>784</v>
      </c>
      <c r="J373" s="483">
        <v>1</v>
      </c>
      <c r="K373" s="507">
        <v>45139</v>
      </c>
      <c r="L373" s="507">
        <v>46022</v>
      </c>
      <c r="M373" s="459">
        <f t="shared" si="12"/>
        <v>126.14285714285714</v>
      </c>
      <c r="N373" s="485">
        <v>0</v>
      </c>
      <c r="O373" s="482" t="s">
        <v>785</v>
      </c>
      <c r="P373" s="486">
        <f t="shared" si="11"/>
        <v>0</v>
      </c>
      <c r="Q373" s="457" t="str">
        <f>IF(ISNUMBER(P373),IF(P373=100%,"CUMPLIDA",IF(AND(ISNUMBER(L373),ISNUMBER([5]CGR!$P$4)), IF(L373&lt;[5]CGR!$P$4,"INCUMPLIDA","PROCESO"), "VERIFICAR FECHA")),"SIN VALOR AVANCE")</f>
        <v>PROCESO</v>
      </c>
    </row>
    <row r="374" spans="1:17" ht="135">
      <c r="A374" s="479" t="s">
        <v>19</v>
      </c>
      <c r="B374" s="480" t="s">
        <v>13</v>
      </c>
      <c r="C374" s="902"/>
      <c r="D374" s="902"/>
      <c r="E374" s="903"/>
      <c r="F374" s="924"/>
      <c r="G374" s="539" t="s">
        <v>786</v>
      </c>
      <c r="H374" s="495" t="s">
        <v>787</v>
      </c>
      <c r="I374" s="495" t="s">
        <v>788</v>
      </c>
      <c r="J374" s="483">
        <v>1</v>
      </c>
      <c r="K374" s="507">
        <v>44562</v>
      </c>
      <c r="L374" s="507">
        <v>44926</v>
      </c>
      <c r="M374" s="459">
        <f t="shared" si="12"/>
        <v>52</v>
      </c>
      <c r="N374" s="485">
        <v>1</v>
      </c>
      <c r="O374" s="482" t="s">
        <v>789</v>
      </c>
      <c r="P374" s="486">
        <f t="shared" si="11"/>
        <v>1</v>
      </c>
      <c r="Q374" s="457" t="str">
        <f>IF(ISNUMBER(P374),IF(P374=100%,"CUMPLIDA",IF(AND(ISNUMBER(L374),ISNUMBER([5]CGR!$P$4)), IF(L374&lt;[5]CGR!$P$4,"INCUMPLIDA","PROCESO"), "VERIFICAR FECHA")),"SIN VALOR AVANCE")</f>
        <v>CUMPLIDA</v>
      </c>
    </row>
    <row r="375" spans="1:17" ht="135.75">
      <c r="A375" s="479" t="s">
        <v>19</v>
      </c>
      <c r="B375" s="480" t="s">
        <v>13</v>
      </c>
      <c r="C375" s="902" t="s">
        <v>775</v>
      </c>
      <c r="D375" s="902" t="s">
        <v>776</v>
      </c>
      <c r="E375" s="903" t="s">
        <v>790</v>
      </c>
      <c r="F375" s="924" t="s">
        <v>791</v>
      </c>
      <c r="G375" s="924" t="s">
        <v>779</v>
      </c>
      <c r="H375" s="495" t="s">
        <v>780</v>
      </c>
      <c r="I375" s="495" t="s">
        <v>781</v>
      </c>
      <c r="J375" s="483">
        <v>1</v>
      </c>
      <c r="K375" s="507">
        <v>44927</v>
      </c>
      <c r="L375" s="507">
        <v>45504</v>
      </c>
      <c r="M375" s="459">
        <f t="shared" si="12"/>
        <v>82.428571428571431</v>
      </c>
      <c r="N375" s="485">
        <v>1</v>
      </c>
      <c r="O375" s="482" t="s">
        <v>782</v>
      </c>
      <c r="P375" s="486">
        <f t="shared" si="11"/>
        <v>1</v>
      </c>
      <c r="Q375" s="457" t="str">
        <f>IF(ISNUMBER(P375),IF(P375=100%,"CUMPLIDA",IF(AND(ISNUMBER(L375),ISNUMBER([5]CGR!$P$4)), IF(L375&lt;[5]CGR!$P$4,"INCUMPLIDA","PROCESO"), "VERIFICAR FECHA")),"SIN VALOR AVANCE")</f>
        <v>CUMPLIDA</v>
      </c>
    </row>
    <row r="376" spans="1:17" ht="150.75">
      <c r="A376" s="479" t="s">
        <v>19</v>
      </c>
      <c r="B376" s="480" t="s">
        <v>13</v>
      </c>
      <c r="C376" s="902"/>
      <c r="D376" s="902"/>
      <c r="E376" s="903"/>
      <c r="F376" s="924" t="s">
        <v>791</v>
      </c>
      <c r="G376" s="924"/>
      <c r="H376" s="495" t="s">
        <v>783</v>
      </c>
      <c r="I376" s="495" t="s">
        <v>784</v>
      </c>
      <c r="J376" s="483">
        <v>1</v>
      </c>
      <c r="K376" s="507">
        <v>45139</v>
      </c>
      <c r="L376" s="507">
        <v>46022</v>
      </c>
      <c r="M376" s="459">
        <f t="shared" si="12"/>
        <v>126.14285714285714</v>
      </c>
      <c r="N376" s="485">
        <v>0</v>
      </c>
      <c r="O376" s="482" t="s">
        <v>785</v>
      </c>
      <c r="P376" s="486">
        <f t="shared" si="11"/>
        <v>0</v>
      </c>
      <c r="Q376" s="457" t="str">
        <f>IF(ISNUMBER(P376),IF(P376=100%,"CUMPLIDA",IF(AND(ISNUMBER(L376),ISNUMBER([5]CGR!$P$4)), IF(L376&lt;[5]CGR!$P$4,"INCUMPLIDA","PROCESO"), "VERIFICAR FECHA")),"SIN VALOR AVANCE")</f>
        <v>PROCESO</v>
      </c>
    </row>
    <row r="377" spans="1:17" ht="120.75">
      <c r="A377" s="479" t="s">
        <v>19</v>
      </c>
      <c r="B377" s="480" t="s">
        <v>13</v>
      </c>
      <c r="C377" s="902"/>
      <c r="D377" s="902"/>
      <c r="E377" s="903"/>
      <c r="F377" s="924" t="s">
        <v>791</v>
      </c>
      <c r="G377" s="924" t="s">
        <v>792</v>
      </c>
      <c r="H377" s="495" t="s">
        <v>793</v>
      </c>
      <c r="I377" s="495" t="s">
        <v>794</v>
      </c>
      <c r="J377" s="483">
        <v>1</v>
      </c>
      <c r="K377" s="507">
        <v>44593</v>
      </c>
      <c r="L377" s="507">
        <v>44742</v>
      </c>
      <c r="M377" s="459">
        <f t="shared" si="12"/>
        <v>21.285714285714285</v>
      </c>
      <c r="N377" s="485">
        <v>1</v>
      </c>
      <c r="O377" s="482" t="s">
        <v>795</v>
      </c>
      <c r="P377" s="486">
        <f t="shared" si="11"/>
        <v>1</v>
      </c>
      <c r="Q377" s="457" t="str">
        <f>IF(ISNUMBER(P377),IF(P377=100%,"CUMPLIDA",IF(AND(ISNUMBER(L377),ISNUMBER([5]CGR!$P$4)), IF(L377&lt;[5]CGR!$P$4,"INCUMPLIDA","PROCESO"), "VERIFICAR FECHA")),"SIN VALOR AVANCE")</f>
        <v>CUMPLIDA</v>
      </c>
    </row>
    <row r="378" spans="1:17" ht="105.75">
      <c r="A378" s="479" t="s">
        <v>19</v>
      </c>
      <c r="B378" s="480" t="s">
        <v>13</v>
      </c>
      <c r="C378" s="902"/>
      <c r="D378" s="902"/>
      <c r="E378" s="903"/>
      <c r="F378" s="924" t="s">
        <v>791</v>
      </c>
      <c r="G378" s="924"/>
      <c r="H378" s="495" t="s">
        <v>796</v>
      </c>
      <c r="I378" s="495" t="s">
        <v>797</v>
      </c>
      <c r="J378" s="483">
        <v>1</v>
      </c>
      <c r="K378" s="507">
        <v>44927</v>
      </c>
      <c r="L378" s="507">
        <v>45138</v>
      </c>
      <c r="M378" s="459">
        <f t="shared" si="12"/>
        <v>30.142857142857142</v>
      </c>
      <c r="N378" s="485">
        <v>1</v>
      </c>
      <c r="O378" s="482" t="s">
        <v>798</v>
      </c>
      <c r="P378" s="486">
        <f t="shared" si="11"/>
        <v>1</v>
      </c>
      <c r="Q378" s="457" t="str">
        <f>IF(ISNUMBER(P378),IF(P378=100%,"CUMPLIDA",IF(AND(ISNUMBER(L378),ISNUMBER([5]CGR!$P$4)), IF(L378&lt;[5]CGR!$P$4,"INCUMPLIDA","PROCESO"), "VERIFICAR FECHA")),"SIN VALOR AVANCE")</f>
        <v>CUMPLIDA</v>
      </c>
    </row>
    <row r="379" spans="1:17" ht="135">
      <c r="A379" s="479" t="s">
        <v>19</v>
      </c>
      <c r="B379" s="480" t="s">
        <v>13</v>
      </c>
      <c r="C379" s="902"/>
      <c r="D379" s="902"/>
      <c r="E379" s="903"/>
      <c r="F379" s="924" t="s">
        <v>791</v>
      </c>
      <c r="G379" s="539" t="s">
        <v>799</v>
      </c>
      <c r="H379" s="495" t="s">
        <v>787</v>
      </c>
      <c r="I379" s="495" t="s">
        <v>788</v>
      </c>
      <c r="J379" s="483">
        <v>1</v>
      </c>
      <c r="K379" s="507">
        <v>44562</v>
      </c>
      <c r="L379" s="507">
        <v>44926</v>
      </c>
      <c r="M379" s="459">
        <f t="shared" si="12"/>
        <v>52</v>
      </c>
      <c r="N379" s="485">
        <v>1</v>
      </c>
      <c r="O379" s="482" t="s">
        <v>789</v>
      </c>
      <c r="P379" s="486">
        <f t="shared" si="11"/>
        <v>1</v>
      </c>
      <c r="Q379" s="457" t="str">
        <f>IF(ISNUMBER(P379),IF(P379=100%,"CUMPLIDA",IF(AND(ISNUMBER(L379),ISNUMBER([5]CGR!$P$4)), IF(L379&lt;[5]CGR!$P$4,"INCUMPLIDA","PROCESO"), "VERIFICAR FECHA")),"SIN VALOR AVANCE")</f>
        <v>CUMPLIDA</v>
      </c>
    </row>
    <row r="380" spans="1:17" ht="270.75">
      <c r="A380" s="479" t="s">
        <v>19</v>
      </c>
      <c r="B380" s="480" t="s">
        <v>13</v>
      </c>
      <c r="C380" s="902" t="s">
        <v>775</v>
      </c>
      <c r="D380" s="902" t="s">
        <v>776</v>
      </c>
      <c r="E380" s="903" t="s">
        <v>800</v>
      </c>
      <c r="F380" s="903" t="s">
        <v>801</v>
      </c>
      <c r="G380" s="903" t="s">
        <v>729</v>
      </c>
      <c r="H380" s="482" t="s">
        <v>675</v>
      </c>
      <c r="I380" s="482" t="s">
        <v>676</v>
      </c>
      <c r="J380" s="489">
        <v>1</v>
      </c>
      <c r="K380" s="507">
        <v>45231</v>
      </c>
      <c r="L380" s="507">
        <v>45504</v>
      </c>
      <c r="M380" s="459">
        <f t="shared" si="12"/>
        <v>39</v>
      </c>
      <c r="N380" s="485">
        <v>1</v>
      </c>
      <c r="O380" s="508" t="s">
        <v>802</v>
      </c>
      <c r="P380" s="486">
        <f t="shared" si="11"/>
        <v>1</v>
      </c>
      <c r="Q380" s="457" t="str">
        <f>IF(ISNUMBER(P380),IF(P380=100%,"CUMPLIDA",IF(AND(ISNUMBER(L380),ISNUMBER([5]CGR!$P$4)), IF(L380&lt;[5]CGR!$P$4,"INCUMPLIDA","PROCESO"), "VERIFICAR FECHA")),"SIN VALOR AVANCE")</f>
        <v>CUMPLIDA</v>
      </c>
    </row>
    <row r="381" spans="1:17" ht="270.75">
      <c r="A381" s="479" t="s">
        <v>19</v>
      </c>
      <c r="B381" s="480" t="s">
        <v>13</v>
      </c>
      <c r="C381" s="902"/>
      <c r="D381" s="902"/>
      <c r="E381" s="903"/>
      <c r="F381" s="903"/>
      <c r="G381" s="903"/>
      <c r="H381" s="482" t="s">
        <v>678</v>
      </c>
      <c r="I381" s="482" t="s">
        <v>679</v>
      </c>
      <c r="J381" s="489">
        <v>1</v>
      </c>
      <c r="K381" s="507">
        <v>45231</v>
      </c>
      <c r="L381" s="507">
        <v>45504</v>
      </c>
      <c r="M381" s="459">
        <f t="shared" si="12"/>
        <v>39</v>
      </c>
      <c r="N381" s="485">
        <v>1</v>
      </c>
      <c r="O381" s="508" t="s">
        <v>802</v>
      </c>
      <c r="P381" s="486">
        <f t="shared" si="11"/>
        <v>1</v>
      </c>
      <c r="Q381" s="457" t="str">
        <f>IF(ISNUMBER(P381),IF(P381=100%,"CUMPLIDA",IF(AND(ISNUMBER(L381),ISNUMBER([5]CGR!$P$4)), IF(L381&lt;[5]CGR!$P$4,"INCUMPLIDA","PROCESO"), "VERIFICAR FECHA")),"SIN VALOR AVANCE")</f>
        <v>CUMPLIDA</v>
      </c>
    </row>
    <row r="382" spans="1:17" ht="150.75">
      <c r="A382" s="479" t="s">
        <v>19</v>
      </c>
      <c r="B382" s="480" t="s">
        <v>13</v>
      </c>
      <c r="C382" s="902"/>
      <c r="D382" s="902"/>
      <c r="E382" s="903"/>
      <c r="F382" s="903"/>
      <c r="G382" s="481" t="s">
        <v>97</v>
      </c>
      <c r="H382" s="482" t="s">
        <v>98</v>
      </c>
      <c r="I382" s="482" t="s">
        <v>99</v>
      </c>
      <c r="J382" s="489">
        <v>1</v>
      </c>
      <c r="K382" s="545">
        <v>45323</v>
      </c>
      <c r="L382" s="545">
        <v>45747</v>
      </c>
      <c r="M382" s="459">
        <f t="shared" si="12"/>
        <v>60.571428571428569</v>
      </c>
      <c r="N382" s="485">
        <v>1</v>
      </c>
      <c r="O382" s="508" t="s">
        <v>803</v>
      </c>
      <c r="P382" s="486">
        <f t="shared" si="11"/>
        <v>1</v>
      </c>
      <c r="Q382" s="457" t="str">
        <f>IF(ISNUMBER(P382),IF(P382=100%,"CUMPLIDA",IF(AND(ISNUMBER(L382),ISNUMBER([5]CGR!$P$4)), IF(L382&lt;[5]CGR!$P$4,"INCUMPLIDA","PROCESO"), "VERIFICAR FECHA")),"SIN VALOR AVANCE")</f>
        <v>CUMPLIDA</v>
      </c>
    </row>
    <row r="383" spans="1:17" ht="105.75">
      <c r="A383" s="479" t="s">
        <v>19</v>
      </c>
      <c r="B383" s="480" t="s">
        <v>13</v>
      </c>
      <c r="C383" s="902"/>
      <c r="D383" s="902"/>
      <c r="E383" s="903"/>
      <c r="F383" s="903"/>
      <c r="G383" s="481" t="s">
        <v>101</v>
      </c>
      <c r="H383" s="482" t="s">
        <v>101</v>
      </c>
      <c r="I383" s="482" t="s">
        <v>102</v>
      </c>
      <c r="J383" s="489">
        <v>1</v>
      </c>
      <c r="K383" s="545">
        <v>45323</v>
      </c>
      <c r="L383" s="545">
        <v>45747</v>
      </c>
      <c r="M383" s="459">
        <f t="shared" si="12"/>
        <v>60.571428571428569</v>
      </c>
      <c r="N383" s="485">
        <v>1</v>
      </c>
      <c r="O383" s="482" t="s">
        <v>738</v>
      </c>
      <c r="P383" s="486">
        <f t="shared" si="11"/>
        <v>1</v>
      </c>
      <c r="Q383" s="457" t="str">
        <f>IF(ISNUMBER(P383),IF(P383=100%,"CUMPLIDA",IF(AND(ISNUMBER(L383),ISNUMBER([5]CGR!$P$4)), IF(L383&lt;[5]CGR!$P$4,"INCUMPLIDA","PROCESO"), "VERIFICAR FECHA")),"SIN VALOR AVANCE")</f>
        <v>CUMPLIDA</v>
      </c>
    </row>
    <row r="384" spans="1:17" ht="105.75">
      <c r="A384" s="479" t="s">
        <v>19</v>
      </c>
      <c r="B384" s="480" t="s">
        <v>13</v>
      </c>
      <c r="C384" s="902"/>
      <c r="D384" s="902"/>
      <c r="E384" s="903"/>
      <c r="F384" s="903"/>
      <c r="G384" s="481" t="s">
        <v>238</v>
      </c>
      <c r="H384" s="482" t="s">
        <v>239</v>
      </c>
      <c r="I384" s="482" t="s">
        <v>240</v>
      </c>
      <c r="J384" s="489">
        <v>1</v>
      </c>
      <c r="K384" s="545">
        <v>45231</v>
      </c>
      <c r="L384" s="545">
        <v>45747</v>
      </c>
      <c r="M384" s="459">
        <f t="shared" si="12"/>
        <v>73.714285714285708</v>
      </c>
      <c r="N384" s="485">
        <v>1</v>
      </c>
      <c r="O384" s="482" t="s">
        <v>738</v>
      </c>
      <c r="P384" s="486">
        <f t="shared" si="11"/>
        <v>1</v>
      </c>
      <c r="Q384" s="457" t="str">
        <f>IF(ISNUMBER(P384),IF(P384=100%,"CUMPLIDA",IF(AND(ISNUMBER(L384),ISNUMBER([5]CGR!$P$4)), IF(L384&lt;[5]CGR!$P$4,"INCUMPLIDA","PROCESO"), "VERIFICAR FECHA")),"SIN VALOR AVANCE")</f>
        <v>CUMPLIDA</v>
      </c>
    </row>
    <row r="385" spans="1:17" ht="150.75">
      <c r="A385" s="479" t="s">
        <v>19</v>
      </c>
      <c r="B385" s="480" t="s">
        <v>13</v>
      </c>
      <c r="C385" s="902"/>
      <c r="D385" s="902"/>
      <c r="E385" s="903"/>
      <c r="F385" s="903"/>
      <c r="G385" s="481" t="s">
        <v>104</v>
      </c>
      <c r="H385" s="482" t="s">
        <v>104</v>
      </c>
      <c r="I385" s="482" t="s">
        <v>248</v>
      </c>
      <c r="J385" s="489">
        <v>1</v>
      </c>
      <c r="K385" s="545">
        <v>45323</v>
      </c>
      <c r="L385" s="545">
        <v>45747</v>
      </c>
      <c r="M385" s="459">
        <f t="shared" si="12"/>
        <v>60.571428571428569</v>
      </c>
      <c r="N385" s="485">
        <v>1</v>
      </c>
      <c r="O385" s="508" t="s">
        <v>803</v>
      </c>
      <c r="P385" s="486">
        <f t="shared" si="11"/>
        <v>1</v>
      </c>
      <c r="Q385" s="457" t="str">
        <f>IF(ISNUMBER(P385),IF(P385=100%,"CUMPLIDA",IF(AND(ISNUMBER(L385),ISNUMBER([5]CGR!$P$4)), IF(L385&lt;[5]CGR!$P$4,"INCUMPLIDA","PROCESO"), "VERIFICAR FECHA")),"SIN VALOR AVANCE")</f>
        <v>CUMPLIDA</v>
      </c>
    </row>
    <row r="386" spans="1:17" ht="105.75">
      <c r="A386" s="479" t="s">
        <v>19</v>
      </c>
      <c r="B386" s="480" t="s">
        <v>13</v>
      </c>
      <c r="C386" s="902"/>
      <c r="D386" s="902"/>
      <c r="E386" s="903"/>
      <c r="F386" s="903"/>
      <c r="G386" s="481" t="s">
        <v>106</v>
      </c>
      <c r="H386" s="482" t="s">
        <v>106</v>
      </c>
      <c r="I386" s="482" t="s">
        <v>107</v>
      </c>
      <c r="J386" s="489">
        <v>1</v>
      </c>
      <c r="K386" s="545">
        <v>45231</v>
      </c>
      <c r="L386" s="545">
        <v>45747</v>
      </c>
      <c r="M386" s="459">
        <f t="shared" si="12"/>
        <v>73.714285714285708</v>
      </c>
      <c r="N386" s="485">
        <v>1</v>
      </c>
      <c r="O386" s="482" t="s">
        <v>738</v>
      </c>
      <c r="P386" s="486">
        <f t="shared" si="11"/>
        <v>1</v>
      </c>
      <c r="Q386" s="457" t="str">
        <f>IF(ISNUMBER(P386),IF(P386=100%,"CUMPLIDA",IF(AND(ISNUMBER(L386),ISNUMBER([5]CGR!$P$4)), IF(L386&lt;[5]CGR!$P$4,"INCUMPLIDA","PROCESO"), "VERIFICAR FECHA")),"SIN VALOR AVANCE")</f>
        <v>CUMPLIDA</v>
      </c>
    </row>
    <row r="387" spans="1:17" ht="225.75">
      <c r="A387" s="479" t="s">
        <v>19</v>
      </c>
      <c r="B387" s="480" t="s">
        <v>13</v>
      </c>
      <c r="C387" s="902"/>
      <c r="D387" s="902"/>
      <c r="E387" s="903"/>
      <c r="F387" s="903"/>
      <c r="G387" s="481" t="s">
        <v>108</v>
      </c>
      <c r="H387" s="482" t="s">
        <v>108</v>
      </c>
      <c r="I387" s="482" t="s">
        <v>524</v>
      </c>
      <c r="J387" s="489">
        <v>1</v>
      </c>
      <c r="K387" s="545">
        <v>45231</v>
      </c>
      <c r="L387" s="545">
        <v>45808</v>
      </c>
      <c r="M387" s="459">
        <f t="shared" si="12"/>
        <v>82.428571428571431</v>
      </c>
      <c r="N387" s="485">
        <v>1</v>
      </c>
      <c r="O387" s="508" t="s">
        <v>804</v>
      </c>
      <c r="P387" s="486">
        <f t="shared" si="11"/>
        <v>1</v>
      </c>
      <c r="Q387" s="457" t="str">
        <f>IF(ISNUMBER(P387),IF(P387=100%,"CUMPLIDA",IF(AND(ISNUMBER(L387),ISNUMBER([5]CGR!$P$4)), IF(L387&lt;[5]CGR!$P$4,"INCUMPLIDA","PROCESO"), "VERIFICAR FECHA")),"SIN VALOR AVANCE")</f>
        <v>CUMPLIDA</v>
      </c>
    </row>
    <row r="388" spans="1:17" ht="180.75">
      <c r="A388" s="479" t="s">
        <v>19</v>
      </c>
      <c r="B388" s="480" t="s">
        <v>13</v>
      </c>
      <c r="C388" s="902"/>
      <c r="D388" s="902"/>
      <c r="E388" s="903"/>
      <c r="F388" s="903"/>
      <c r="G388" s="481" t="s">
        <v>110</v>
      </c>
      <c r="H388" s="482" t="s">
        <v>111</v>
      </c>
      <c r="I388" s="482" t="s">
        <v>112</v>
      </c>
      <c r="J388" s="489">
        <v>8</v>
      </c>
      <c r="K388" s="545">
        <v>45839</v>
      </c>
      <c r="L388" s="545">
        <v>46568</v>
      </c>
      <c r="M388" s="459">
        <f t="shared" si="12"/>
        <v>104.14285714285714</v>
      </c>
      <c r="N388" s="485">
        <v>0</v>
      </c>
      <c r="O388" s="482" t="s">
        <v>805</v>
      </c>
      <c r="P388" s="486">
        <f t="shared" si="11"/>
        <v>0</v>
      </c>
      <c r="Q388" s="457" t="str">
        <f>IF(ISNUMBER(P388),IF(P388=100%,"CUMPLIDA",IF(AND(ISNUMBER(L388),ISNUMBER([5]CGR!$P$4)), IF(L388&lt;[5]CGR!$P$4,"INCUMPLIDA","PROCESO"), "VERIFICAR FECHA")),"SIN VALOR AVANCE")</f>
        <v>PROCESO</v>
      </c>
    </row>
    <row r="389" spans="1:17" ht="135.75">
      <c r="A389" s="479" t="s">
        <v>19</v>
      </c>
      <c r="B389" s="480" t="s">
        <v>13</v>
      </c>
      <c r="C389" s="902"/>
      <c r="D389" s="902"/>
      <c r="E389" s="903"/>
      <c r="F389" s="903"/>
      <c r="G389" s="481" t="s">
        <v>114</v>
      </c>
      <c r="H389" s="482" t="s">
        <v>115</v>
      </c>
      <c r="I389" s="482" t="s">
        <v>116</v>
      </c>
      <c r="J389" s="489">
        <v>1</v>
      </c>
      <c r="K389" s="545">
        <v>45839</v>
      </c>
      <c r="L389" s="545">
        <v>46568</v>
      </c>
      <c r="M389" s="459">
        <f t="shared" si="12"/>
        <v>104.14285714285714</v>
      </c>
      <c r="N389" s="485">
        <v>0</v>
      </c>
      <c r="O389" s="508" t="s">
        <v>806</v>
      </c>
      <c r="P389" s="486">
        <f t="shared" si="11"/>
        <v>0</v>
      </c>
      <c r="Q389" s="457" t="str">
        <f>IF(ISNUMBER(P389),IF(P389=100%,"CUMPLIDA",IF(AND(ISNUMBER(L389),ISNUMBER([5]CGR!$P$4)), IF(L389&lt;[5]CGR!$P$4,"INCUMPLIDA","PROCESO"), "VERIFICAR FECHA")),"SIN VALOR AVANCE")</f>
        <v>PROCESO</v>
      </c>
    </row>
    <row r="390" spans="1:17" ht="270.75">
      <c r="A390" s="479" t="s">
        <v>19</v>
      </c>
      <c r="B390" s="480" t="s">
        <v>13</v>
      </c>
      <c r="C390" s="902"/>
      <c r="D390" s="902"/>
      <c r="E390" s="903"/>
      <c r="F390" s="903"/>
      <c r="G390" s="481" t="s">
        <v>117</v>
      </c>
      <c r="H390" s="482" t="s">
        <v>118</v>
      </c>
      <c r="I390" s="482" t="s">
        <v>119</v>
      </c>
      <c r="J390" s="489">
        <v>2</v>
      </c>
      <c r="K390" s="545">
        <v>45839</v>
      </c>
      <c r="L390" s="545">
        <v>46568</v>
      </c>
      <c r="M390" s="459">
        <f t="shared" si="12"/>
        <v>104.14285714285714</v>
      </c>
      <c r="N390" s="485">
        <v>0</v>
      </c>
      <c r="O390" s="508" t="s">
        <v>807</v>
      </c>
      <c r="P390" s="486">
        <f t="shared" si="11"/>
        <v>0</v>
      </c>
      <c r="Q390" s="457" t="str">
        <f>IF(ISNUMBER(P390),IF(P390=100%,"CUMPLIDA",IF(AND(ISNUMBER(L390),ISNUMBER([5]CGR!$P$4)), IF(L390&lt;[5]CGR!$P$4,"INCUMPLIDA","PROCESO"), "VERIFICAR FECHA")),"SIN VALOR AVANCE")</f>
        <v>PROCESO</v>
      </c>
    </row>
    <row r="391" spans="1:17" ht="255.75">
      <c r="A391" s="479" t="s">
        <v>19</v>
      </c>
      <c r="B391" s="480" t="s">
        <v>13</v>
      </c>
      <c r="C391" s="902" t="s">
        <v>775</v>
      </c>
      <c r="D391" s="902" t="s">
        <v>776</v>
      </c>
      <c r="E391" s="903" t="s">
        <v>808</v>
      </c>
      <c r="F391" s="903" t="s">
        <v>809</v>
      </c>
      <c r="G391" s="903" t="s">
        <v>729</v>
      </c>
      <c r="H391" s="482" t="s">
        <v>675</v>
      </c>
      <c r="I391" s="482" t="s">
        <v>676</v>
      </c>
      <c r="J391" s="489">
        <v>1</v>
      </c>
      <c r="K391" s="507">
        <v>45231</v>
      </c>
      <c r="L391" s="507">
        <v>45504</v>
      </c>
      <c r="M391" s="459">
        <f t="shared" si="12"/>
        <v>39</v>
      </c>
      <c r="N391" s="485">
        <v>1</v>
      </c>
      <c r="O391" s="482" t="s">
        <v>810</v>
      </c>
      <c r="P391" s="486">
        <f t="shared" si="11"/>
        <v>1</v>
      </c>
      <c r="Q391" s="457" t="str">
        <f>IF(ISNUMBER(P391),IF(P391=100%,"CUMPLIDA",IF(AND(ISNUMBER(L391),ISNUMBER([5]CGR!$P$4)), IF(L391&lt;[5]CGR!$P$4,"INCUMPLIDA","PROCESO"), "VERIFICAR FECHA")),"SIN VALOR AVANCE")</f>
        <v>CUMPLIDA</v>
      </c>
    </row>
    <row r="392" spans="1:17" ht="255.75">
      <c r="A392" s="479" t="s">
        <v>19</v>
      </c>
      <c r="B392" s="480" t="s">
        <v>13</v>
      </c>
      <c r="C392" s="902"/>
      <c r="D392" s="902"/>
      <c r="E392" s="903"/>
      <c r="F392" s="903"/>
      <c r="G392" s="903"/>
      <c r="H392" s="482" t="s">
        <v>678</v>
      </c>
      <c r="I392" s="482" t="s">
        <v>679</v>
      </c>
      <c r="J392" s="489">
        <v>1</v>
      </c>
      <c r="K392" s="507">
        <v>45231</v>
      </c>
      <c r="L392" s="507">
        <v>45504</v>
      </c>
      <c r="M392" s="459">
        <f t="shared" si="12"/>
        <v>39</v>
      </c>
      <c r="N392" s="485">
        <v>1</v>
      </c>
      <c r="O392" s="482" t="s">
        <v>810</v>
      </c>
      <c r="P392" s="486">
        <f t="shared" si="11"/>
        <v>1</v>
      </c>
      <c r="Q392" s="457" t="str">
        <f>IF(ISNUMBER(P392),IF(P392=100%,"CUMPLIDA",IF(AND(ISNUMBER(L392),ISNUMBER([5]CGR!$P$4)), IF(L392&lt;[5]CGR!$P$4,"INCUMPLIDA","PROCESO"), "VERIFICAR FECHA")),"SIN VALOR AVANCE")</f>
        <v>CUMPLIDA</v>
      </c>
    </row>
    <row r="393" spans="1:17" ht="135.75">
      <c r="A393" s="479" t="s">
        <v>19</v>
      </c>
      <c r="B393" s="480" t="s">
        <v>13</v>
      </c>
      <c r="C393" s="902"/>
      <c r="D393" s="902"/>
      <c r="E393" s="903"/>
      <c r="F393" s="903"/>
      <c r="G393" s="481" t="s">
        <v>97</v>
      </c>
      <c r="H393" s="482" t="s">
        <v>98</v>
      </c>
      <c r="I393" s="482" t="s">
        <v>99</v>
      </c>
      <c r="J393" s="489">
        <v>1</v>
      </c>
      <c r="K393" s="545">
        <v>45323</v>
      </c>
      <c r="L393" s="545">
        <v>45747</v>
      </c>
      <c r="M393" s="459">
        <f t="shared" si="12"/>
        <v>60.571428571428569</v>
      </c>
      <c r="N393" s="485">
        <v>1</v>
      </c>
      <c r="O393" s="482" t="s">
        <v>811</v>
      </c>
      <c r="P393" s="486">
        <f t="shared" si="11"/>
        <v>1</v>
      </c>
      <c r="Q393" s="457" t="str">
        <f>IF(ISNUMBER(P393),IF(P393=100%,"CUMPLIDA",IF(AND(ISNUMBER(L393),ISNUMBER([5]CGR!$P$4)), IF(L393&lt;[5]CGR!$P$4,"INCUMPLIDA","PROCESO"), "VERIFICAR FECHA")),"SIN VALOR AVANCE")</f>
        <v>CUMPLIDA</v>
      </c>
    </row>
    <row r="394" spans="1:17" ht="105.75">
      <c r="A394" s="479" t="s">
        <v>19</v>
      </c>
      <c r="B394" s="480" t="s">
        <v>13</v>
      </c>
      <c r="C394" s="902"/>
      <c r="D394" s="902"/>
      <c r="E394" s="903"/>
      <c r="F394" s="903"/>
      <c r="G394" s="481" t="s">
        <v>101</v>
      </c>
      <c r="H394" s="482" t="s">
        <v>101</v>
      </c>
      <c r="I394" s="482" t="s">
        <v>102</v>
      </c>
      <c r="J394" s="489">
        <v>1</v>
      </c>
      <c r="K394" s="545">
        <v>45323</v>
      </c>
      <c r="L394" s="545">
        <v>45747</v>
      </c>
      <c r="M394" s="459">
        <f t="shared" si="12"/>
        <v>60.571428571428569</v>
      </c>
      <c r="N394" s="485">
        <v>1</v>
      </c>
      <c r="O394" s="482" t="s">
        <v>738</v>
      </c>
      <c r="P394" s="486">
        <f t="shared" ref="P394:P457" si="13">N394/J394</f>
        <v>1</v>
      </c>
      <c r="Q394" s="457" t="str">
        <f>IF(ISNUMBER(P394),IF(P394=100%,"CUMPLIDA",IF(AND(ISNUMBER(L394),ISNUMBER([5]CGR!$P$4)), IF(L394&lt;[5]CGR!$P$4,"INCUMPLIDA","PROCESO"), "VERIFICAR FECHA")),"SIN VALOR AVANCE")</f>
        <v>CUMPLIDA</v>
      </c>
    </row>
    <row r="395" spans="1:17" ht="105.75">
      <c r="A395" s="479" t="s">
        <v>19</v>
      </c>
      <c r="B395" s="480" t="s">
        <v>13</v>
      </c>
      <c r="C395" s="902"/>
      <c r="D395" s="902"/>
      <c r="E395" s="903"/>
      <c r="F395" s="903"/>
      <c r="G395" s="481" t="s">
        <v>238</v>
      </c>
      <c r="H395" s="482" t="s">
        <v>239</v>
      </c>
      <c r="I395" s="482" t="s">
        <v>240</v>
      </c>
      <c r="J395" s="489">
        <v>1</v>
      </c>
      <c r="K395" s="545">
        <v>45231</v>
      </c>
      <c r="L395" s="545">
        <v>45747</v>
      </c>
      <c r="M395" s="459">
        <f t="shared" si="12"/>
        <v>73.714285714285708</v>
      </c>
      <c r="N395" s="485">
        <v>1</v>
      </c>
      <c r="O395" s="482" t="s">
        <v>738</v>
      </c>
      <c r="P395" s="486">
        <f t="shared" si="13"/>
        <v>1</v>
      </c>
      <c r="Q395" s="457" t="str">
        <f>IF(ISNUMBER(P395),IF(P395=100%,"CUMPLIDA",IF(AND(ISNUMBER(L395),ISNUMBER([5]CGR!$P$4)), IF(L395&lt;[5]CGR!$P$4,"INCUMPLIDA","PROCESO"), "VERIFICAR FECHA")),"SIN VALOR AVANCE")</f>
        <v>CUMPLIDA</v>
      </c>
    </row>
    <row r="396" spans="1:17" ht="135.75">
      <c r="A396" s="479" t="s">
        <v>19</v>
      </c>
      <c r="B396" s="480" t="s">
        <v>13</v>
      </c>
      <c r="C396" s="902"/>
      <c r="D396" s="902"/>
      <c r="E396" s="903"/>
      <c r="F396" s="903"/>
      <c r="G396" s="481" t="s">
        <v>104</v>
      </c>
      <c r="H396" s="482" t="s">
        <v>104</v>
      </c>
      <c r="I396" s="482" t="s">
        <v>248</v>
      </c>
      <c r="J396" s="489">
        <v>1</v>
      </c>
      <c r="K396" s="545">
        <v>45323</v>
      </c>
      <c r="L396" s="545">
        <v>45747</v>
      </c>
      <c r="M396" s="459">
        <f t="shared" si="12"/>
        <v>60.571428571428569</v>
      </c>
      <c r="N396" s="485">
        <v>1</v>
      </c>
      <c r="O396" s="482" t="s">
        <v>811</v>
      </c>
      <c r="P396" s="486">
        <f t="shared" si="13"/>
        <v>1</v>
      </c>
      <c r="Q396" s="457" t="str">
        <f>IF(ISNUMBER(P396),IF(P396=100%,"CUMPLIDA",IF(AND(ISNUMBER(L396),ISNUMBER([5]CGR!$P$4)), IF(L396&lt;[5]CGR!$P$4,"INCUMPLIDA","PROCESO"), "VERIFICAR FECHA")),"SIN VALOR AVANCE")</f>
        <v>CUMPLIDA</v>
      </c>
    </row>
    <row r="397" spans="1:17" ht="120.75">
      <c r="A397" s="479" t="s">
        <v>19</v>
      </c>
      <c r="B397" s="480" t="s">
        <v>13</v>
      </c>
      <c r="C397" s="902"/>
      <c r="D397" s="902" t="s">
        <v>776</v>
      </c>
      <c r="E397" s="903"/>
      <c r="F397" s="903"/>
      <c r="G397" s="481" t="s">
        <v>106</v>
      </c>
      <c r="H397" s="482" t="s">
        <v>106</v>
      </c>
      <c r="I397" s="482" t="s">
        <v>107</v>
      </c>
      <c r="J397" s="489">
        <v>1</v>
      </c>
      <c r="K397" s="545">
        <v>45231</v>
      </c>
      <c r="L397" s="545">
        <v>45747</v>
      </c>
      <c r="M397" s="459">
        <f t="shared" si="12"/>
        <v>73.714285714285708</v>
      </c>
      <c r="N397" s="485">
        <v>1</v>
      </c>
      <c r="O397" s="482" t="s">
        <v>746</v>
      </c>
      <c r="P397" s="486">
        <f t="shared" si="13"/>
        <v>1</v>
      </c>
      <c r="Q397" s="457" t="str">
        <f>IF(ISNUMBER(P397),IF(P397=100%,"CUMPLIDA",IF(AND(ISNUMBER(L397),ISNUMBER([5]CGR!$P$4)), IF(L397&lt;[5]CGR!$P$4,"INCUMPLIDA","PROCESO"), "VERIFICAR FECHA")),"SIN VALOR AVANCE")</f>
        <v>CUMPLIDA</v>
      </c>
    </row>
    <row r="398" spans="1:17" ht="195.75">
      <c r="A398" s="479" t="s">
        <v>19</v>
      </c>
      <c r="B398" s="480" t="s">
        <v>13</v>
      </c>
      <c r="C398" s="902"/>
      <c r="D398" s="902"/>
      <c r="E398" s="903"/>
      <c r="F398" s="903"/>
      <c r="G398" s="481" t="s">
        <v>108</v>
      </c>
      <c r="H398" s="482" t="s">
        <v>108</v>
      </c>
      <c r="I398" s="482" t="s">
        <v>524</v>
      </c>
      <c r="J398" s="489">
        <v>1</v>
      </c>
      <c r="K398" s="545">
        <v>45231</v>
      </c>
      <c r="L398" s="545">
        <v>45808</v>
      </c>
      <c r="M398" s="459">
        <f t="shared" si="12"/>
        <v>82.428571428571431</v>
      </c>
      <c r="N398" s="485">
        <v>1</v>
      </c>
      <c r="O398" s="508" t="s">
        <v>812</v>
      </c>
      <c r="P398" s="486">
        <f t="shared" si="13"/>
        <v>1</v>
      </c>
      <c r="Q398" s="457" t="str">
        <f>IF(ISNUMBER(P398),IF(P398=100%,"CUMPLIDA",IF(AND(ISNUMBER(L398),ISNUMBER([5]CGR!$P$4)), IF(L398&lt;[5]CGR!$P$4,"INCUMPLIDA","PROCESO"), "VERIFICAR FECHA")),"SIN VALOR AVANCE")</f>
        <v>CUMPLIDA</v>
      </c>
    </row>
    <row r="399" spans="1:17" ht="180.75">
      <c r="A399" s="479" t="s">
        <v>19</v>
      </c>
      <c r="B399" s="480" t="s">
        <v>13</v>
      </c>
      <c r="C399" s="902"/>
      <c r="D399" s="902"/>
      <c r="E399" s="903"/>
      <c r="F399" s="903"/>
      <c r="G399" s="481" t="s">
        <v>110</v>
      </c>
      <c r="H399" s="482" t="s">
        <v>111</v>
      </c>
      <c r="I399" s="482" t="s">
        <v>112</v>
      </c>
      <c r="J399" s="489">
        <v>7</v>
      </c>
      <c r="K399" s="545">
        <v>46024</v>
      </c>
      <c r="L399" s="545">
        <v>46660</v>
      </c>
      <c r="M399" s="459">
        <f t="shared" si="12"/>
        <v>90.857142857142861</v>
      </c>
      <c r="N399" s="485">
        <v>0</v>
      </c>
      <c r="O399" s="482" t="s">
        <v>813</v>
      </c>
      <c r="P399" s="486">
        <f t="shared" si="13"/>
        <v>0</v>
      </c>
      <c r="Q399" s="457" t="str">
        <f>IF(ISNUMBER(P399),IF(P399=100%,"CUMPLIDA",IF(AND(ISNUMBER(L399),ISNUMBER([5]CGR!$P$4)), IF(L399&lt;[5]CGR!$P$4,"INCUMPLIDA","PROCESO"), "VERIFICAR FECHA")),"SIN VALOR AVANCE")</f>
        <v>PROCESO</v>
      </c>
    </row>
    <row r="400" spans="1:17" ht="150.75">
      <c r="A400" s="479" t="s">
        <v>19</v>
      </c>
      <c r="B400" s="480" t="s">
        <v>13</v>
      </c>
      <c r="C400" s="902"/>
      <c r="D400" s="902" t="s">
        <v>776</v>
      </c>
      <c r="E400" s="903"/>
      <c r="F400" s="903"/>
      <c r="G400" s="481" t="s">
        <v>114</v>
      </c>
      <c r="H400" s="482" t="s">
        <v>115</v>
      </c>
      <c r="I400" s="482" t="s">
        <v>116</v>
      </c>
      <c r="J400" s="489">
        <v>1</v>
      </c>
      <c r="K400" s="545">
        <v>46024</v>
      </c>
      <c r="L400" s="545">
        <v>46660</v>
      </c>
      <c r="M400" s="459">
        <f t="shared" si="12"/>
        <v>90.857142857142861</v>
      </c>
      <c r="N400" s="485">
        <v>0</v>
      </c>
      <c r="O400" s="508" t="s">
        <v>803</v>
      </c>
      <c r="P400" s="486">
        <f t="shared" si="13"/>
        <v>0</v>
      </c>
      <c r="Q400" s="457" t="str">
        <f>IF(ISNUMBER(P400),IF(P400=100%,"CUMPLIDA",IF(AND(ISNUMBER(L400),ISNUMBER([5]CGR!$P$4)), IF(L400&lt;[5]CGR!$P$4,"INCUMPLIDA","PROCESO"), "VERIFICAR FECHA")),"SIN VALOR AVANCE")</f>
        <v>PROCESO</v>
      </c>
    </row>
    <row r="401" spans="1:17" ht="285.75">
      <c r="A401" s="479" t="s">
        <v>19</v>
      </c>
      <c r="B401" s="480" t="s">
        <v>13</v>
      </c>
      <c r="C401" s="902"/>
      <c r="D401" s="902" t="s">
        <v>776</v>
      </c>
      <c r="E401" s="903"/>
      <c r="F401" s="903"/>
      <c r="G401" s="481" t="s">
        <v>117</v>
      </c>
      <c r="H401" s="482" t="s">
        <v>118</v>
      </c>
      <c r="I401" s="482" t="s">
        <v>119</v>
      </c>
      <c r="J401" s="489">
        <v>2</v>
      </c>
      <c r="K401" s="545">
        <v>46024</v>
      </c>
      <c r="L401" s="545">
        <v>46660</v>
      </c>
      <c r="M401" s="459">
        <f t="shared" si="12"/>
        <v>90.857142857142861</v>
      </c>
      <c r="N401" s="485">
        <v>0</v>
      </c>
      <c r="O401" s="508" t="s">
        <v>814</v>
      </c>
      <c r="P401" s="486">
        <f t="shared" si="13"/>
        <v>0</v>
      </c>
      <c r="Q401" s="457" t="str">
        <f>IF(ISNUMBER(P401),IF(P401=100%,"CUMPLIDA",IF(AND(ISNUMBER(L401),ISNUMBER([5]CGR!$P$4)), IF(L401&lt;[5]CGR!$P$4,"INCUMPLIDA","PROCESO"), "VERIFICAR FECHA")),"SIN VALOR AVANCE")</f>
        <v>PROCESO</v>
      </c>
    </row>
    <row r="402" spans="1:17" ht="270.75">
      <c r="A402" s="479" t="s">
        <v>19</v>
      </c>
      <c r="B402" s="480" t="s">
        <v>13</v>
      </c>
      <c r="C402" s="902" t="s">
        <v>775</v>
      </c>
      <c r="D402" s="902" t="s">
        <v>776</v>
      </c>
      <c r="E402" s="903" t="s">
        <v>815</v>
      </c>
      <c r="F402" s="924" t="s">
        <v>816</v>
      </c>
      <c r="G402" s="903" t="s">
        <v>729</v>
      </c>
      <c r="H402" s="482" t="s">
        <v>675</v>
      </c>
      <c r="I402" s="482" t="s">
        <v>676</v>
      </c>
      <c r="J402" s="489">
        <v>1</v>
      </c>
      <c r="K402" s="507">
        <v>45231</v>
      </c>
      <c r="L402" s="507">
        <v>45504</v>
      </c>
      <c r="M402" s="459">
        <f t="shared" si="12"/>
        <v>39</v>
      </c>
      <c r="N402" s="485">
        <v>1</v>
      </c>
      <c r="O402" s="508" t="s">
        <v>802</v>
      </c>
      <c r="P402" s="486">
        <f t="shared" si="13"/>
        <v>1</v>
      </c>
      <c r="Q402" s="457" t="str">
        <f>IF(ISNUMBER(P402),IF(P402=100%,"CUMPLIDA",IF(AND(ISNUMBER(L402),ISNUMBER([5]CGR!$P$4)), IF(L402&lt;[5]CGR!$P$4,"INCUMPLIDA","PROCESO"), "VERIFICAR FECHA")),"SIN VALOR AVANCE")</f>
        <v>CUMPLIDA</v>
      </c>
    </row>
    <row r="403" spans="1:17" ht="270.75">
      <c r="A403" s="479" t="s">
        <v>19</v>
      </c>
      <c r="B403" s="480" t="s">
        <v>13</v>
      </c>
      <c r="C403" s="902"/>
      <c r="D403" s="902"/>
      <c r="E403" s="903"/>
      <c r="F403" s="924"/>
      <c r="G403" s="903"/>
      <c r="H403" s="482" t="s">
        <v>678</v>
      </c>
      <c r="I403" s="482" t="s">
        <v>679</v>
      </c>
      <c r="J403" s="489">
        <v>1</v>
      </c>
      <c r="K403" s="507">
        <v>45231</v>
      </c>
      <c r="L403" s="507">
        <v>45504</v>
      </c>
      <c r="M403" s="459">
        <f t="shared" ref="M403:M466" si="14">(L403-K403)/7</f>
        <v>39</v>
      </c>
      <c r="N403" s="485">
        <v>1</v>
      </c>
      <c r="O403" s="508" t="s">
        <v>802</v>
      </c>
      <c r="P403" s="486">
        <f t="shared" si="13"/>
        <v>1</v>
      </c>
      <c r="Q403" s="457" t="str">
        <f>IF(ISNUMBER(P403),IF(P403=100%,"CUMPLIDA",IF(AND(ISNUMBER(L403),ISNUMBER([5]CGR!$P$4)), IF(L403&lt;[5]CGR!$P$4,"INCUMPLIDA","PROCESO"), "VERIFICAR FECHA")),"SIN VALOR AVANCE")</f>
        <v>CUMPLIDA</v>
      </c>
    </row>
    <row r="404" spans="1:17" ht="165.75">
      <c r="A404" s="479" t="s">
        <v>19</v>
      </c>
      <c r="B404" s="480" t="s">
        <v>13</v>
      </c>
      <c r="C404" s="902"/>
      <c r="D404" s="902"/>
      <c r="E404" s="903"/>
      <c r="F404" s="924"/>
      <c r="G404" s="481" t="s">
        <v>97</v>
      </c>
      <c r="H404" s="482" t="s">
        <v>98</v>
      </c>
      <c r="I404" s="482" t="s">
        <v>99</v>
      </c>
      <c r="J404" s="489">
        <v>1</v>
      </c>
      <c r="K404" s="545">
        <v>45323</v>
      </c>
      <c r="L404" s="545">
        <v>45747</v>
      </c>
      <c r="M404" s="459">
        <f t="shared" si="14"/>
        <v>60.571428571428569</v>
      </c>
      <c r="N404" s="485">
        <v>1</v>
      </c>
      <c r="O404" s="508" t="s">
        <v>817</v>
      </c>
      <c r="P404" s="486">
        <f t="shared" si="13"/>
        <v>1</v>
      </c>
      <c r="Q404" s="457" t="str">
        <f>IF(ISNUMBER(P404),IF(P404=100%,"CUMPLIDA",IF(AND(ISNUMBER(L404),ISNUMBER([5]CGR!$P$4)), IF(L404&lt;[5]CGR!$P$4,"INCUMPLIDA","PROCESO"), "VERIFICAR FECHA")),"SIN VALOR AVANCE")</f>
        <v>CUMPLIDA</v>
      </c>
    </row>
    <row r="405" spans="1:17" ht="105.75">
      <c r="A405" s="479" t="s">
        <v>19</v>
      </c>
      <c r="B405" s="480" t="s">
        <v>13</v>
      </c>
      <c r="C405" s="902"/>
      <c r="D405" s="902"/>
      <c r="E405" s="903"/>
      <c r="F405" s="924"/>
      <c r="G405" s="481" t="s">
        <v>101</v>
      </c>
      <c r="H405" s="482" t="s">
        <v>101</v>
      </c>
      <c r="I405" s="482" t="s">
        <v>102</v>
      </c>
      <c r="J405" s="489">
        <v>1</v>
      </c>
      <c r="K405" s="545">
        <v>45323</v>
      </c>
      <c r="L405" s="545">
        <v>45747</v>
      </c>
      <c r="M405" s="459">
        <f t="shared" si="14"/>
        <v>60.571428571428569</v>
      </c>
      <c r="N405" s="485">
        <v>1</v>
      </c>
      <c r="O405" s="482" t="s">
        <v>738</v>
      </c>
      <c r="P405" s="486">
        <f t="shared" si="13"/>
        <v>1</v>
      </c>
      <c r="Q405" s="457" t="str">
        <f>IF(ISNUMBER(P405),IF(P405=100%,"CUMPLIDA",IF(AND(ISNUMBER(L405),ISNUMBER([5]CGR!$P$4)), IF(L405&lt;[5]CGR!$P$4,"INCUMPLIDA","PROCESO"), "VERIFICAR FECHA")),"SIN VALOR AVANCE")</f>
        <v>CUMPLIDA</v>
      </c>
    </row>
    <row r="406" spans="1:17" ht="105.75">
      <c r="A406" s="479" t="s">
        <v>19</v>
      </c>
      <c r="B406" s="480" t="s">
        <v>13</v>
      </c>
      <c r="C406" s="902"/>
      <c r="D406" s="902"/>
      <c r="E406" s="903"/>
      <c r="F406" s="924"/>
      <c r="G406" s="481" t="s">
        <v>238</v>
      </c>
      <c r="H406" s="482" t="s">
        <v>239</v>
      </c>
      <c r="I406" s="482" t="s">
        <v>240</v>
      </c>
      <c r="J406" s="489">
        <v>1</v>
      </c>
      <c r="K406" s="545">
        <v>45231</v>
      </c>
      <c r="L406" s="545">
        <v>45747</v>
      </c>
      <c r="M406" s="459">
        <f t="shared" si="14"/>
        <v>73.714285714285708</v>
      </c>
      <c r="N406" s="485">
        <v>1</v>
      </c>
      <c r="O406" s="482" t="s">
        <v>738</v>
      </c>
      <c r="P406" s="486">
        <f t="shared" si="13"/>
        <v>1</v>
      </c>
      <c r="Q406" s="457" t="str">
        <f>IF(ISNUMBER(P406),IF(P406=100%,"CUMPLIDA",IF(AND(ISNUMBER(L406),ISNUMBER([5]CGR!$P$4)), IF(L406&lt;[5]CGR!$P$4,"INCUMPLIDA","PROCESO"), "VERIFICAR FECHA")),"SIN VALOR AVANCE")</f>
        <v>CUMPLIDA</v>
      </c>
    </row>
    <row r="407" spans="1:17" ht="135.75">
      <c r="A407" s="479" t="s">
        <v>19</v>
      </c>
      <c r="B407" s="480" t="s">
        <v>13</v>
      </c>
      <c r="C407" s="902"/>
      <c r="D407" s="902"/>
      <c r="E407" s="903"/>
      <c r="F407" s="924"/>
      <c r="G407" s="481" t="s">
        <v>104</v>
      </c>
      <c r="H407" s="482" t="s">
        <v>104</v>
      </c>
      <c r="I407" s="482" t="s">
        <v>248</v>
      </c>
      <c r="J407" s="489">
        <v>1</v>
      </c>
      <c r="K407" s="545">
        <v>45323</v>
      </c>
      <c r="L407" s="545">
        <v>45747</v>
      </c>
      <c r="M407" s="459">
        <f t="shared" si="14"/>
        <v>60.571428571428569</v>
      </c>
      <c r="N407" s="485">
        <v>1</v>
      </c>
      <c r="O407" s="508" t="s">
        <v>806</v>
      </c>
      <c r="P407" s="486">
        <f t="shared" si="13"/>
        <v>1</v>
      </c>
      <c r="Q407" s="457" t="str">
        <f>IF(ISNUMBER(P407),IF(P407=100%,"CUMPLIDA",IF(AND(ISNUMBER(L407),ISNUMBER([5]CGR!$P$4)), IF(L407&lt;[5]CGR!$P$4,"INCUMPLIDA","PROCESO"), "VERIFICAR FECHA")),"SIN VALOR AVANCE")</f>
        <v>CUMPLIDA</v>
      </c>
    </row>
    <row r="408" spans="1:17" ht="120.75">
      <c r="A408" s="479" t="s">
        <v>19</v>
      </c>
      <c r="B408" s="480" t="s">
        <v>13</v>
      </c>
      <c r="C408" s="902"/>
      <c r="D408" s="902"/>
      <c r="E408" s="903"/>
      <c r="F408" s="924"/>
      <c r="G408" s="481" t="s">
        <v>106</v>
      </c>
      <c r="H408" s="482" t="s">
        <v>106</v>
      </c>
      <c r="I408" s="482" t="s">
        <v>107</v>
      </c>
      <c r="J408" s="489">
        <v>1</v>
      </c>
      <c r="K408" s="545">
        <v>45231</v>
      </c>
      <c r="L408" s="545">
        <v>45747</v>
      </c>
      <c r="M408" s="459">
        <f t="shared" si="14"/>
        <v>73.714285714285708</v>
      </c>
      <c r="N408" s="485">
        <v>1</v>
      </c>
      <c r="O408" s="482" t="s">
        <v>746</v>
      </c>
      <c r="P408" s="486">
        <f t="shared" si="13"/>
        <v>1</v>
      </c>
      <c r="Q408" s="457" t="str">
        <f>IF(ISNUMBER(P408),IF(P408=100%,"CUMPLIDA",IF(AND(ISNUMBER(L408),ISNUMBER([5]CGR!$P$4)), IF(L408&lt;[5]CGR!$P$4,"INCUMPLIDA","PROCESO"), "VERIFICAR FECHA")),"SIN VALOR AVANCE")</f>
        <v>CUMPLIDA</v>
      </c>
    </row>
    <row r="409" spans="1:17" ht="240.75">
      <c r="A409" s="479" t="s">
        <v>19</v>
      </c>
      <c r="B409" s="480" t="s">
        <v>13</v>
      </c>
      <c r="C409" s="902"/>
      <c r="D409" s="902"/>
      <c r="E409" s="903"/>
      <c r="F409" s="924"/>
      <c r="G409" s="481" t="s">
        <v>108</v>
      </c>
      <c r="H409" s="482" t="s">
        <v>108</v>
      </c>
      <c r="I409" s="482" t="s">
        <v>524</v>
      </c>
      <c r="J409" s="489">
        <v>1</v>
      </c>
      <c r="K409" s="545">
        <v>45231</v>
      </c>
      <c r="L409" s="545">
        <v>45808</v>
      </c>
      <c r="M409" s="459">
        <f t="shared" si="14"/>
        <v>82.428571428571431</v>
      </c>
      <c r="N409" s="485">
        <v>1</v>
      </c>
      <c r="O409" s="508" t="s">
        <v>753</v>
      </c>
      <c r="P409" s="486">
        <f t="shared" si="13"/>
        <v>1</v>
      </c>
      <c r="Q409" s="457" t="str">
        <f>IF(ISNUMBER(P409),IF(P409=100%,"CUMPLIDA",IF(AND(ISNUMBER(L409),ISNUMBER([5]CGR!$P$4)), IF(L409&lt;[5]CGR!$P$4,"INCUMPLIDA","PROCESO"), "VERIFICAR FECHA")),"SIN VALOR AVANCE")</f>
        <v>CUMPLIDA</v>
      </c>
    </row>
    <row r="410" spans="1:17" ht="195.75">
      <c r="A410" s="479" t="s">
        <v>19</v>
      </c>
      <c r="B410" s="480" t="s">
        <v>13</v>
      </c>
      <c r="C410" s="902"/>
      <c r="D410" s="902" t="s">
        <v>776</v>
      </c>
      <c r="E410" s="903"/>
      <c r="F410" s="924"/>
      <c r="G410" s="481" t="s">
        <v>110</v>
      </c>
      <c r="H410" s="482" t="s">
        <v>111</v>
      </c>
      <c r="I410" s="482" t="s">
        <v>112</v>
      </c>
      <c r="J410" s="489">
        <v>8</v>
      </c>
      <c r="K410" s="545">
        <v>45839</v>
      </c>
      <c r="L410" s="545">
        <v>46568</v>
      </c>
      <c r="M410" s="459">
        <f t="shared" si="14"/>
        <v>104.14285714285714</v>
      </c>
      <c r="N410" s="485">
        <v>0</v>
      </c>
      <c r="O410" s="482" t="s">
        <v>818</v>
      </c>
      <c r="P410" s="486">
        <f t="shared" si="13"/>
        <v>0</v>
      </c>
      <c r="Q410" s="457" t="str">
        <f>IF(ISNUMBER(P410),IF(P410=100%,"CUMPLIDA",IF(AND(ISNUMBER(L410),ISNUMBER([5]CGR!$P$4)), IF(L410&lt;[5]CGR!$P$4,"INCUMPLIDA","PROCESO"), "VERIFICAR FECHA")),"SIN VALOR AVANCE")</f>
        <v>PROCESO</v>
      </c>
    </row>
    <row r="411" spans="1:17" ht="150.75">
      <c r="A411" s="479" t="s">
        <v>19</v>
      </c>
      <c r="B411" s="480" t="s">
        <v>13</v>
      </c>
      <c r="C411" s="902"/>
      <c r="D411" s="902" t="s">
        <v>776</v>
      </c>
      <c r="E411" s="903"/>
      <c r="F411" s="924"/>
      <c r="G411" s="481" t="s">
        <v>114</v>
      </c>
      <c r="H411" s="482" t="s">
        <v>115</v>
      </c>
      <c r="I411" s="482" t="s">
        <v>116</v>
      </c>
      <c r="J411" s="489">
        <v>1</v>
      </c>
      <c r="K411" s="545">
        <v>45839</v>
      </c>
      <c r="L411" s="545">
        <v>46568</v>
      </c>
      <c r="M411" s="459">
        <f t="shared" si="14"/>
        <v>104.14285714285714</v>
      </c>
      <c r="N411" s="485">
        <v>0</v>
      </c>
      <c r="O411" s="508" t="s">
        <v>803</v>
      </c>
      <c r="P411" s="486">
        <f t="shared" si="13"/>
        <v>0</v>
      </c>
      <c r="Q411" s="457" t="str">
        <f>IF(ISNUMBER(P411),IF(P411=100%,"CUMPLIDA",IF(AND(ISNUMBER(L411),ISNUMBER([5]CGR!$P$4)), IF(L411&lt;[5]CGR!$P$4,"INCUMPLIDA","PROCESO"), "VERIFICAR FECHA")),"SIN VALOR AVANCE")</f>
        <v>PROCESO</v>
      </c>
    </row>
    <row r="412" spans="1:17" ht="285.75">
      <c r="A412" s="479" t="s">
        <v>19</v>
      </c>
      <c r="B412" s="480" t="s">
        <v>13</v>
      </c>
      <c r="C412" s="902"/>
      <c r="D412" s="902" t="s">
        <v>776</v>
      </c>
      <c r="E412" s="903"/>
      <c r="F412" s="924"/>
      <c r="G412" s="481" t="s">
        <v>117</v>
      </c>
      <c r="H412" s="482" t="s">
        <v>118</v>
      </c>
      <c r="I412" s="482" t="s">
        <v>119</v>
      </c>
      <c r="J412" s="489">
        <v>2</v>
      </c>
      <c r="K412" s="545">
        <v>45839</v>
      </c>
      <c r="L412" s="545">
        <v>46568</v>
      </c>
      <c r="M412" s="459">
        <f t="shared" si="14"/>
        <v>104.14285714285714</v>
      </c>
      <c r="N412" s="485">
        <v>0</v>
      </c>
      <c r="O412" s="508" t="s">
        <v>814</v>
      </c>
      <c r="P412" s="486">
        <f t="shared" si="13"/>
        <v>0</v>
      </c>
      <c r="Q412" s="457" t="str">
        <f>IF(ISNUMBER(P412),IF(P412=100%,"CUMPLIDA",IF(AND(ISNUMBER(L412),ISNUMBER([5]CGR!$P$4)), IF(L412&lt;[5]CGR!$P$4,"INCUMPLIDA","PROCESO"), "VERIFICAR FECHA")),"SIN VALOR AVANCE")</f>
        <v>PROCESO</v>
      </c>
    </row>
    <row r="413" spans="1:17" ht="285.75">
      <c r="A413" s="479" t="s">
        <v>19</v>
      </c>
      <c r="B413" s="480" t="s">
        <v>13</v>
      </c>
      <c r="C413" s="930" t="s">
        <v>819</v>
      </c>
      <c r="D413" s="930" t="s">
        <v>820</v>
      </c>
      <c r="E413" s="929" t="s">
        <v>821</v>
      </c>
      <c r="F413" s="929" t="s">
        <v>822</v>
      </c>
      <c r="G413" s="481" t="s">
        <v>823</v>
      </c>
      <c r="H413" s="534" t="s">
        <v>733</v>
      </c>
      <c r="I413" s="482" t="s">
        <v>164</v>
      </c>
      <c r="J413" s="483">
        <v>1</v>
      </c>
      <c r="K413" s="507">
        <v>44044</v>
      </c>
      <c r="L413" s="507">
        <v>44196</v>
      </c>
      <c r="M413" s="459">
        <f t="shared" si="14"/>
        <v>21.714285714285715</v>
      </c>
      <c r="N413" s="485">
        <v>1</v>
      </c>
      <c r="O413" s="482" t="s">
        <v>824</v>
      </c>
      <c r="P413" s="486">
        <f t="shared" si="13"/>
        <v>1</v>
      </c>
      <c r="Q413" s="457" t="str">
        <f>IF(ISNUMBER(P413),IF(P413=100%,"CUMPLIDA",IF(AND(ISNUMBER(L413),ISNUMBER([5]CGR!$P$4)), IF(L413&lt;[5]CGR!$P$4,"INCUMPLIDA","PROCESO"), "VERIFICAR FECHA")),"SIN VALOR AVANCE")</f>
        <v>CUMPLIDA</v>
      </c>
    </row>
    <row r="414" spans="1:17" ht="75.75">
      <c r="A414" s="479" t="s">
        <v>19</v>
      </c>
      <c r="B414" s="480" t="s">
        <v>13</v>
      </c>
      <c r="C414" s="930"/>
      <c r="D414" s="930"/>
      <c r="E414" s="929"/>
      <c r="F414" s="929"/>
      <c r="G414" s="903" t="s">
        <v>823</v>
      </c>
      <c r="H414" s="482" t="s">
        <v>675</v>
      </c>
      <c r="I414" s="482" t="s">
        <v>676</v>
      </c>
      <c r="J414" s="489">
        <v>1</v>
      </c>
      <c r="K414" s="507">
        <v>45231</v>
      </c>
      <c r="L414" s="507">
        <v>45504</v>
      </c>
      <c r="M414" s="459">
        <f t="shared" si="14"/>
        <v>39</v>
      </c>
      <c r="N414" s="485">
        <v>1</v>
      </c>
      <c r="O414" s="508" t="s">
        <v>825</v>
      </c>
      <c r="P414" s="486">
        <f t="shared" si="13"/>
        <v>1</v>
      </c>
      <c r="Q414" s="457" t="str">
        <f>IF(ISNUMBER(P414),IF(P414=100%,"CUMPLIDA",IF(AND(ISNUMBER(L414),ISNUMBER([5]CGR!$P$4)), IF(L414&lt;[5]CGR!$P$4,"INCUMPLIDA","PROCESO"), "VERIFICAR FECHA")),"SIN VALOR AVANCE")</f>
        <v>CUMPLIDA</v>
      </c>
    </row>
    <row r="415" spans="1:17" ht="240.75">
      <c r="A415" s="479" t="s">
        <v>19</v>
      </c>
      <c r="B415" s="480" t="s">
        <v>13</v>
      </c>
      <c r="C415" s="930"/>
      <c r="D415" s="930"/>
      <c r="E415" s="929"/>
      <c r="F415" s="929"/>
      <c r="G415" s="903"/>
      <c r="H415" s="482" t="s">
        <v>678</v>
      </c>
      <c r="I415" s="482" t="s">
        <v>679</v>
      </c>
      <c r="J415" s="489">
        <v>1</v>
      </c>
      <c r="K415" s="507">
        <v>45231</v>
      </c>
      <c r="L415" s="507">
        <v>45504</v>
      </c>
      <c r="M415" s="459">
        <f t="shared" si="14"/>
        <v>39</v>
      </c>
      <c r="N415" s="485">
        <v>1</v>
      </c>
      <c r="O415" s="508" t="s">
        <v>826</v>
      </c>
      <c r="P415" s="486">
        <f t="shared" si="13"/>
        <v>1</v>
      </c>
      <c r="Q415" s="457" t="str">
        <f>IF(ISNUMBER(P415),IF(P415=100%,"CUMPLIDA",IF(AND(ISNUMBER(L415),ISNUMBER([5]CGR!$P$4)), IF(L415&lt;[5]CGR!$P$4,"INCUMPLIDA","PROCESO"), "VERIFICAR FECHA")),"SIN VALOR AVANCE")</f>
        <v>CUMPLIDA</v>
      </c>
    </row>
    <row r="416" spans="1:17" ht="165.75">
      <c r="A416" s="479" t="s">
        <v>19</v>
      </c>
      <c r="B416" s="480" t="s">
        <v>13</v>
      </c>
      <c r="C416" s="930"/>
      <c r="D416" s="930"/>
      <c r="E416" s="929"/>
      <c r="F416" s="929"/>
      <c r="G416" s="481" t="s">
        <v>97</v>
      </c>
      <c r="H416" s="482" t="s">
        <v>98</v>
      </c>
      <c r="I416" s="482" t="s">
        <v>99</v>
      </c>
      <c r="J416" s="489">
        <v>1</v>
      </c>
      <c r="K416" s="545">
        <v>45323</v>
      </c>
      <c r="L416" s="545">
        <v>45747</v>
      </c>
      <c r="M416" s="459">
        <f t="shared" si="14"/>
        <v>60.571428571428569</v>
      </c>
      <c r="N416" s="485">
        <v>1</v>
      </c>
      <c r="O416" s="508" t="s">
        <v>827</v>
      </c>
      <c r="P416" s="486">
        <f t="shared" si="13"/>
        <v>1</v>
      </c>
      <c r="Q416" s="457" t="str">
        <f>IF(ISNUMBER(P416),IF(P416=100%,"CUMPLIDA",IF(AND(ISNUMBER(L416),ISNUMBER([5]CGR!$P$4)), IF(L416&lt;[5]CGR!$P$4,"INCUMPLIDA","PROCESO"), "VERIFICAR FECHA")),"SIN VALOR AVANCE")</f>
        <v>CUMPLIDA</v>
      </c>
    </row>
    <row r="417" spans="1:17" ht="75.75">
      <c r="A417" s="479" t="s">
        <v>19</v>
      </c>
      <c r="B417" s="480" t="s">
        <v>13</v>
      </c>
      <c r="C417" s="930"/>
      <c r="D417" s="930"/>
      <c r="E417" s="929"/>
      <c r="F417" s="929"/>
      <c r="G417" s="481" t="s">
        <v>101</v>
      </c>
      <c r="H417" s="482" t="s">
        <v>101</v>
      </c>
      <c r="I417" s="482" t="s">
        <v>102</v>
      </c>
      <c r="J417" s="489">
        <v>1</v>
      </c>
      <c r="K417" s="545">
        <v>45323</v>
      </c>
      <c r="L417" s="545">
        <v>45747</v>
      </c>
      <c r="M417" s="459">
        <f t="shared" si="14"/>
        <v>60.571428571428569</v>
      </c>
      <c r="N417" s="485">
        <v>1</v>
      </c>
      <c r="O417" s="546" t="s">
        <v>828</v>
      </c>
      <c r="P417" s="486">
        <f t="shared" si="13"/>
        <v>1</v>
      </c>
      <c r="Q417" s="457" t="str">
        <f>IF(ISNUMBER(P417),IF(P417=100%,"CUMPLIDA",IF(AND(ISNUMBER(L417),ISNUMBER([5]CGR!$P$4)), IF(L417&lt;[5]CGR!$P$4,"INCUMPLIDA","PROCESO"), "VERIFICAR FECHA")),"SIN VALOR AVANCE")</f>
        <v>CUMPLIDA</v>
      </c>
    </row>
    <row r="418" spans="1:17" ht="105.75">
      <c r="A418" s="479" t="s">
        <v>19</v>
      </c>
      <c r="B418" s="480" t="s">
        <v>13</v>
      </c>
      <c r="C418" s="930"/>
      <c r="D418" s="930"/>
      <c r="E418" s="929"/>
      <c r="F418" s="929"/>
      <c r="G418" s="481" t="s">
        <v>238</v>
      </c>
      <c r="H418" s="482" t="s">
        <v>239</v>
      </c>
      <c r="I418" s="482" t="s">
        <v>240</v>
      </c>
      <c r="J418" s="489">
        <v>1</v>
      </c>
      <c r="K418" s="545">
        <v>45231</v>
      </c>
      <c r="L418" s="545">
        <v>45747</v>
      </c>
      <c r="M418" s="459">
        <f t="shared" si="14"/>
        <v>73.714285714285708</v>
      </c>
      <c r="N418" s="485">
        <v>1</v>
      </c>
      <c r="O418" s="482" t="s">
        <v>829</v>
      </c>
      <c r="P418" s="486">
        <f t="shared" si="13"/>
        <v>1</v>
      </c>
      <c r="Q418" s="457" t="str">
        <f>IF(ISNUMBER(P418),IF(P418=100%,"CUMPLIDA",IF(AND(ISNUMBER(L418),ISNUMBER([5]CGR!$P$4)), IF(L418&lt;[5]CGR!$P$4,"INCUMPLIDA","PROCESO"), "VERIFICAR FECHA")),"SIN VALOR AVANCE")</f>
        <v>CUMPLIDA</v>
      </c>
    </row>
    <row r="419" spans="1:17" ht="165.75">
      <c r="A419" s="479" t="s">
        <v>19</v>
      </c>
      <c r="B419" s="480" t="s">
        <v>13</v>
      </c>
      <c r="C419" s="930"/>
      <c r="D419" s="930"/>
      <c r="E419" s="929"/>
      <c r="F419" s="929"/>
      <c r="G419" s="481" t="s">
        <v>104</v>
      </c>
      <c r="H419" s="482" t="s">
        <v>104</v>
      </c>
      <c r="I419" s="482" t="s">
        <v>248</v>
      </c>
      <c r="J419" s="489">
        <v>1</v>
      </c>
      <c r="K419" s="545">
        <v>45323</v>
      </c>
      <c r="L419" s="545">
        <v>45747</v>
      </c>
      <c r="M419" s="459">
        <f t="shared" si="14"/>
        <v>60.571428571428569</v>
      </c>
      <c r="N419" s="485">
        <v>1</v>
      </c>
      <c r="O419" s="508" t="s">
        <v>827</v>
      </c>
      <c r="P419" s="486">
        <f t="shared" si="13"/>
        <v>1</v>
      </c>
      <c r="Q419" s="457" t="str">
        <f>IF(ISNUMBER(P419),IF(P419=100%,"CUMPLIDA",IF(AND(ISNUMBER(L419),ISNUMBER([5]CGR!$P$4)), IF(L419&lt;[5]CGR!$P$4,"INCUMPLIDA","PROCESO"), "VERIFICAR FECHA")),"SIN VALOR AVANCE")</f>
        <v>CUMPLIDA</v>
      </c>
    </row>
    <row r="420" spans="1:17" ht="75.75">
      <c r="A420" s="479" t="s">
        <v>19</v>
      </c>
      <c r="B420" s="480" t="s">
        <v>13</v>
      </c>
      <c r="C420" s="930"/>
      <c r="D420" s="930"/>
      <c r="E420" s="929"/>
      <c r="F420" s="929"/>
      <c r="G420" s="481" t="s">
        <v>830</v>
      </c>
      <c r="H420" s="482" t="s">
        <v>830</v>
      </c>
      <c r="I420" s="482" t="s">
        <v>107</v>
      </c>
      <c r="J420" s="489">
        <v>1</v>
      </c>
      <c r="K420" s="545">
        <v>45231</v>
      </c>
      <c r="L420" s="545">
        <v>45747</v>
      </c>
      <c r="M420" s="459">
        <f t="shared" si="14"/>
        <v>73.714285714285708</v>
      </c>
      <c r="N420" s="485">
        <v>1</v>
      </c>
      <c r="O420" s="508" t="s">
        <v>825</v>
      </c>
      <c r="P420" s="486">
        <f t="shared" si="13"/>
        <v>1</v>
      </c>
      <c r="Q420" s="457" t="str">
        <f>IF(ISNUMBER(P420),IF(P420=100%,"CUMPLIDA",IF(AND(ISNUMBER(L420),ISNUMBER([5]CGR!$P$4)), IF(L420&lt;[5]CGR!$P$4,"INCUMPLIDA","PROCESO"), "VERIFICAR FECHA")),"SIN VALOR AVANCE")</f>
        <v>CUMPLIDA</v>
      </c>
    </row>
    <row r="421" spans="1:17" ht="240.75">
      <c r="A421" s="479" t="s">
        <v>19</v>
      </c>
      <c r="B421" s="480" t="s">
        <v>13</v>
      </c>
      <c r="C421" s="930"/>
      <c r="D421" s="930"/>
      <c r="E421" s="929"/>
      <c r="F421" s="929"/>
      <c r="G421" s="481" t="s">
        <v>831</v>
      </c>
      <c r="H421" s="482" t="s">
        <v>831</v>
      </c>
      <c r="I421" s="482" t="s">
        <v>524</v>
      </c>
      <c r="J421" s="489">
        <v>1</v>
      </c>
      <c r="K421" s="545">
        <v>45231</v>
      </c>
      <c r="L421" s="545">
        <v>45808</v>
      </c>
      <c r="M421" s="459">
        <f t="shared" si="14"/>
        <v>82.428571428571431</v>
      </c>
      <c r="N421" s="485">
        <v>1</v>
      </c>
      <c r="O421" s="508" t="s">
        <v>826</v>
      </c>
      <c r="P421" s="486">
        <f t="shared" si="13"/>
        <v>1</v>
      </c>
      <c r="Q421" s="457" t="str">
        <f>IF(ISNUMBER(P421),IF(P421=100%,"CUMPLIDA",IF(AND(ISNUMBER(L421),ISNUMBER([5]CGR!$P$4)), IF(L421&lt;[5]CGR!$P$4,"INCUMPLIDA","PROCESO"), "VERIFICAR FECHA")),"SIN VALOR AVANCE")</f>
        <v>CUMPLIDA</v>
      </c>
    </row>
    <row r="422" spans="1:17" ht="195.75">
      <c r="A422" s="479" t="s">
        <v>19</v>
      </c>
      <c r="B422" s="480" t="s">
        <v>13</v>
      </c>
      <c r="C422" s="930"/>
      <c r="D422" s="930"/>
      <c r="E422" s="929"/>
      <c r="F422" s="929"/>
      <c r="G422" s="481" t="s">
        <v>110</v>
      </c>
      <c r="H422" s="482" t="s">
        <v>111</v>
      </c>
      <c r="I422" s="482" t="s">
        <v>112</v>
      </c>
      <c r="J422" s="489">
        <v>11</v>
      </c>
      <c r="K422" s="545">
        <v>45931</v>
      </c>
      <c r="L422" s="545">
        <v>46568</v>
      </c>
      <c r="M422" s="459">
        <f t="shared" si="14"/>
        <v>91</v>
      </c>
      <c r="N422" s="485">
        <v>0</v>
      </c>
      <c r="O422" s="508" t="s">
        <v>832</v>
      </c>
      <c r="P422" s="486">
        <f t="shared" si="13"/>
        <v>0</v>
      </c>
      <c r="Q422" s="457" t="str">
        <f>IF(ISNUMBER(P422),IF(P422=100%,"CUMPLIDA",IF(AND(ISNUMBER(L422),ISNUMBER([5]CGR!$P$4)), IF(L422&lt;[5]CGR!$P$4,"INCUMPLIDA","PROCESO"), "VERIFICAR FECHA")),"SIN VALOR AVANCE")</f>
        <v>PROCESO</v>
      </c>
    </row>
    <row r="423" spans="1:17" ht="180.75">
      <c r="A423" s="479" t="s">
        <v>19</v>
      </c>
      <c r="B423" s="480" t="s">
        <v>13</v>
      </c>
      <c r="C423" s="930"/>
      <c r="D423" s="930"/>
      <c r="E423" s="929"/>
      <c r="F423" s="929"/>
      <c r="G423" s="481" t="s">
        <v>114</v>
      </c>
      <c r="H423" s="482" t="s">
        <v>115</v>
      </c>
      <c r="I423" s="482" t="s">
        <v>116</v>
      </c>
      <c r="J423" s="489">
        <v>1</v>
      </c>
      <c r="K423" s="545">
        <v>45931</v>
      </c>
      <c r="L423" s="545">
        <v>46568</v>
      </c>
      <c r="M423" s="459">
        <f t="shared" si="14"/>
        <v>91</v>
      </c>
      <c r="N423" s="485">
        <v>0</v>
      </c>
      <c r="O423" s="508" t="s">
        <v>833</v>
      </c>
      <c r="P423" s="486">
        <f t="shared" si="13"/>
        <v>0</v>
      </c>
      <c r="Q423" s="457" t="str">
        <f>IF(ISNUMBER(P423),IF(P423=100%,"CUMPLIDA",IF(AND(ISNUMBER(L423),ISNUMBER([5]CGR!$P$4)), IF(L423&lt;[5]CGR!$P$4,"INCUMPLIDA","PROCESO"), "VERIFICAR FECHA")),"SIN VALOR AVANCE")</f>
        <v>PROCESO</v>
      </c>
    </row>
    <row r="424" spans="1:17" ht="345.75">
      <c r="A424" s="479" t="s">
        <v>19</v>
      </c>
      <c r="B424" s="480" t="s">
        <v>13</v>
      </c>
      <c r="C424" s="930"/>
      <c r="D424" s="930"/>
      <c r="E424" s="929"/>
      <c r="F424" s="929"/>
      <c r="G424" s="481" t="s">
        <v>117</v>
      </c>
      <c r="H424" s="482" t="s">
        <v>118</v>
      </c>
      <c r="I424" s="482" t="s">
        <v>119</v>
      </c>
      <c r="J424" s="489">
        <v>2</v>
      </c>
      <c r="K424" s="545">
        <v>45931</v>
      </c>
      <c r="L424" s="545">
        <v>46568</v>
      </c>
      <c r="M424" s="459">
        <f t="shared" si="14"/>
        <v>91</v>
      </c>
      <c r="N424" s="485">
        <v>0</v>
      </c>
      <c r="O424" s="508" t="s">
        <v>834</v>
      </c>
      <c r="P424" s="486">
        <f t="shared" si="13"/>
        <v>0</v>
      </c>
      <c r="Q424" s="457" t="str">
        <f>IF(ISNUMBER(P424),IF(P424=100%,"CUMPLIDA",IF(AND(ISNUMBER(L424),ISNUMBER([5]CGR!$P$4)), IF(L424&lt;[5]CGR!$P$4,"INCUMPLIDA","PROCESO"), "VERIFICAR FECHA")),"SIN VALOR AVANCE")</f>
        <v>PROCESO</v>
      </c>
    </row>
    <row r="425" spans="1:17" ht="270.75">
      <c r="A425" s="479" t="s">
        <v>19</v>
      </c>
      <c r="B425" s="480" t="s">
        <v>13</v>
      </c>
      <c r="C425" s="930" t="s">
        <v>835</v>
      </c>
      <c r="D425" s="930" t="s">
        <v>836</v>
      </c>
      <c r="E425" s="929" t="s">
        <v>837</v>
      </c>
      <c r="F425" s="929" t="s">
        <v>838</v>
      </c>
      <c r="G425" s="481" t="s">
        <v>823</v>
      </c>
      <c r="H425" s="534" t="s">
        <v>733</v>
      </c>
      <c r="I425" s="482" t="s">
        <v>164</v>
      </c>
      <c r="J425" s="483">
        <v>1</v>
      </c>
      <c r="K425" s="507">
        <v>44044</v>
      </c>
      <c r="L425" s="507">
        <v>44196</v>
      </c>
      <c r="M425" s="459">
        <f t="shared" si="14"/>
        <v>21.714285714285715</v>
      </c>
      <c r="N425" s="485">
        <v>1</v>
      </c>
      <c r="O425" s="482" t="s">
        <v>839</v>
      </c>
      <c r="P425" s="486">
        <f t="shared" si="13"/>
        <v>1</v>
      </c>
      <c r="Q425" s="457" t="str">
        <f>IF(ISNUMBER(P425),IF(P425=100%,"CUMPLIDA",IF(AND(ISNUMBER(L425),ISNUMBER([5]CGR!$P$4)), IF(L425&lt;[5]CGR!$P$4,"INCUMPLIDA","PROCESO"), "VERIFICAR FECHA")),"SIN VALOR AVANCE")</f>
        <v>CUMPLIDA</v>
      </c>
    </row>
    <row r="426" spans="1:17" ht="75.75">
      <c r="A426" s="479" t="s">
        <v>19</v>
      </c>
      <c r="B426" s="480" t="s">
        <v>13</v>
      </c>
      <c r="C426" s="930"/>
      <c r="D426" s="930"/>
      <c r="E426" s="929"/>
      <c r="F426" s="929"/>
      <c r="G426" s="903" t="s">
        <v>823</v>
      </c>
      <c r="H426" s="482" t="s">
        <v>675</v>
      </c>
      <c r="I426" s="482" t="s">
        <v>676</v>
      </c>
      <c r="J426" s="489">
        <v>1</v>
      </c>
      <c r="K426" s="507">
        <v>45231</v>
      </c>
      <c r="L426" s="507">
        <v>45504</v>
      </c>
      <c r="M426" s="459">
        <f t="shared" si="14"/>
        <v>39</v>
      </c>
      <c r="N426" s="485">
        <v>1</v>
      </c>
      <c r="O426" s="508" t="s">
        <v>825</v>
      </c>
      <c r="P426" s="486">
        <f t="shared" si="13"/>
        <v>1</v>
      </c>
      <c r="Q426" s="457" t="str">
        <f>IF(ISNUMBER(P426),IF(P426=100%,"CUMPLIDA",IF(AND(ISNUMBER(L426),ISNUMBER([5]CGR!$P$4)), IF(L426&lt;[5]CGR!$P$4,"INCUMPLIDA","PROCESO"), "VERIFICAR FECHA")),"SIN VALOR AVANCE")</f>
        <v>CUMPLIDA</v>
      </c>
    </row>
    <row r="427" spans="1:17" ht="165">
      <c r="A427" s="479" t="s">
        <v>19</v>
      </c>
      <c r="B427" s="480" t="s">
        <v>13</v>
      </c>
      <c r="C427" s="930"/>
      <c r="D427" s="930"/>
      <c r="E427" s="929"/>
      <c r="F427" s="929"/>
      <c r="G427" s="903"/>
      <c r="H427" s="482" t="s">
        <v>678</v>
      </c>
      <c r="I427" s="482" t="s">
        <v>679</v>
      </c>
      <c r="J427" s="489">
        <v>1</v>
      </c>
      <c r="K427" s="507">
        <v>45231</v>
      </c>
      <c r="L427" s="507">
        <v>45504</v>
      </c>
      <c r="M427" s="459">
        <f t="shared" si="14"/>
        <v>39</v>
      </c>
      <c r="N427" s="485">
        <v>1</v>
      </c>
      <c r="O427" s="482" t="s">
        <v>840</v>
      </c>
      <c r="P427" s="486">
        <f t="shared" si="13"/>
        <v>1</v>
      </c>
      <c r="Q427" s="457" t="str">
        <f>IF(ISNUMBER(P427),IF(P427=100%,"CUMPLIDA",IF(AND(ISNUMBER(L427),ISNUMBER([5]CGR!$P$4)), IF(L427&lt;[5]CGR!$P$4,"INCUMPLIDA","PROCESO"), "VERIFICAR FECHA")),"SIN VALOR AVANCE")</f>
        <v>CUMPLIDA</v>
      </c>
    </row>
    <row r="428" spans="1:17" ht="165.75">
      <c r="A428" s="479" t="s">
        <v>19</v>
      </c>
      <c r="B428" s="480" t="s">
        <v>13</v>
      </c>
      <c r="C428" s="930"/>
      <c r="D428" s="930"/>
      <c r="E428" s="929"/>
      <c r="F428" s="929"/>
      <c r="G428" s="481" t="s">
        <v>97</v>
      </c>
      <c r="H428" s="482" t="s">
        <v>98</v>
      </c>
      <c r="I428" s="482" t="s">
        <v>99</v>
      </c>
      <c r="J428" s="489">
        <v>1</v>
      </c>
      <c r="K428" s="545">
        <v>45323</v>
      </c>
      <c r="L428" s="545">
        <v>45747</v>
      </c>
      <c r="M428" s="459">
        <f t="shared" si="14"/>
        <v>60.571428571428569</v>
      </c>
      <c r="N428" s="485">
        <v>1</v>
      </c>
      <c r="O428" s="482" t="s">
        <v>841</v>
      </c>
      <c r="P428" s="486">
        <f t="shared" si="13"/>
        <v>1</v>
      </c>
      <c r="Q428" s="457" t="str">
        <f>IF(ISNUMBER(P428),IF(P428=100%,"CUMPLIDA",IF(AND(ISNUMBER(L428),ISNUMBER([5]CGR!$P$4)), IF(L428&lt;[5]CGR!$P$4,"INCUMPLIDA","PROCESO"), "VERIFICAR FECHA")),"SIN VALOR AVANCE")</f>
        <v>CUMPLIDA</v>
      </c>
    </row>
    <row r="429" spans="1:17" ht="75.75">
      <c r="A429" s="479" t="s">
        <v>19</v>
      </c>
      <c r="B429" s="480" t="s">
        <v>13</v>
      </c>
      <c r="C429" s="930"/>
      <c r="D429" s="930"/>
      <c r="E429" s="929"/>
      <c r="F429" s="929"/>
      <c r="G429" s="481" t="s">
        <v>101</v>
      </c>
      <c r="H429" s="482" t="s">
        <v>101</v>
      </c>
      <c r="I429" s="482" t="s">
        <v>102</v>
      </c>
      <c r="J429" s="489">
        <v>1</v>
      </c>
      <c r="K429" s="545">
        <v>45323</v>
      </c>
      <c r="L429" s="545">
        <v>45747</v>
      </c>
      <c r="M429" s="459">
        <f t="shared" si="14"/>
        <v>60.571428571428569</v>
      </c>
      <c r="N429" s="485">
        <v>1</v>
      </c>
      <c r="O429" s="508" t="s">
        <v>825</v>
      </c>
      <c r="P429" s="486">
        <f t="shared" si="13"/>
        <v>1</v>
      </c>
      <c r="Q429" s="457" t="str">
        <f>IF(ISNUMBER(P429),IF(P429=100%,"CUMPLIDA",IF(AND(ISNUMBER(L429),ISNUMBER([5]CGR!$P$4)), IF(L429&lt;[5]CGR!$P$4,"INCUMPLIDA","PROCESO"), "VERIFICAR FECHA")),"SIN VALOR AVANCE")</f>
        <v>CUMPLIDA</v>
      </c>
    </row>
    <row r="430" spans="1:17" ht="105.75">
      <c r="A430" s="479" t="s">
        <v>19</v>
      </c>
      <c r="B430" s="480" t="s">
        <v>13</v>
      </c>
      <c r="C430" s="930"/>
      <c r="D430" s="930"/>
      <c r="E430" s="929"/>
      <c r="F430" s="929"/>
      <c r="G430" s="481" t="s">
        <v>238</v>
      </c>
      <c r="H430" s="482" t="s">
        <v>239</v>
      </c>
      <c r="I430" s="482" t="s">
        <v>240</v>
      </c>
      <c r="J430" s="489">
        <v>1</v>
      </c>
      <c r="K430" s="545">
        <v>45231</v>
      </c>
      <c r="L430" s="545">
        <v>45747</v>
      </c>
      <c r="M430" s="459">
        <f t="shared" si="14"/>
        <v>73.714285714285708</v>
      </c>
      <c r="N430" s="485">
        <v>1</v>
      </c>
      <c r="O430" s="482" t="s">
        <v>738</v>
      </c>
      <c r="P430" s="486">
        <f t="shared" si="13"/>
        <v>1</v>
      </c>
      <c r="Q430" s="457" t="str">
        <f>IF(ISNUMBER(P430),IF(P430=100%,"CUMPLIDA",IF(AND(ISNUMBER(L430),ISNUMBER([5]CGR!$P$4)), IF(L430&lt;[5]CGR!$P$4,"INCUMPLIDA","PROCESO"), "VERIFICAR FECHA")),"SIN VALOR AVANCE")</f>
        <v>CUMPLIDA</v>
      </c>
    </row>
    <row r="431" spans="1:17" ht="165.75">
      <c r="A431" s="479" t="s">
        <v>19</v>
      </c>
      <c r="B431" s="480" t="s">
        <v>13</v>
      </c>
      <c r="C431" s="930"/>
      <c r="D431" s="930"/>
      <c r="E431" s="929"/>
      <c r="F431" s="929"/>
      <c r="G431" s="481" t="s">
        <v>104</v>
      </c>
      <c r="H431" s="482" t="s">
        <v>104</v>
      </c>
      <c r="I431" s="482" t="s">
        <v>248</v>
      </c>
      <c r="J431" s="489">
        <v>1</v>
      </c>
      <c r="K431" s="545">
        <v>45323</v>
      </c>
      <c r="L431" s="545">
        <v>45747</v>
      </c>
      <c r="M431" s="459">
        <f t="shared" si="14"/>
        <v>60.571428571428569</v>
      </c>
      <c r="N431" s="485">
        <v>1</v>
      </c>
      <c r="O431" s="482" t="s">
        <v>841</v>
      </c>
      <c r="P431" s="486">
        <f t="shared" si="13"/>
        <v>1</v>
      </c>
      <c r="Q431" s="457" t="str">
        <f>IF(ISNUMBER(P431),IF(P431=100%,"CUMPLIDA",IF(AND(ISNUMBER(L431),ISNUMBER([5]CGR!$P$4)), IF(L431&lt;[5]CGR!$P$4,"INCUMPLIDA","PROCESO"), "VERIFICAR FECHA")),"SIN VALOR AVANCE")</f>
        <v>CUMPLIDA</v>
      </c>
    </row>
    <row r="432" spans="1:17" ht="75.75">
      <c r="A432" s="479" t="s">
        <v>19</v>
      </c>
      <c r="B432" s="480" t="s">
        <v>13</v>
      </c>
      <c r="C432" s="930"/>
      <c r="D432" s="930"/>
      <c r="E432" s="929"/>
      <c r="F432" s="929"/>
      <c r="G432" s="481" t="s">
        <v>830</v>
      </c>
      <c r="H432" s="482" t="s">
        <v>830</v>
      </c>
      <c r="I432" s="482" t="s">
        <v>107</v>
      </c>
      <c r="J432" s="489">
        <v>1</v>
      </c>
      <c r="K432" s="545">
        <v>45231</v>
      </c>
      <c r="L432" s="545">
        <v>45747</v>
      </c>
      <c r="M432" s="459">
        <f t="shared" si="14"/>
        <v>73.714285714285708</v>
      </c>
      <c r="N432" s="485">
        <v>1</v>
      </c>
      <c r="O432" s="508" t="s">
        <v>825</v>
      </c>
      <c r="P432" s="486">
        <f t="shared" si="13"/>
        <v>1</v>
      </c>
      <c r="Q432" s="457" t="str">
        <f>IF(ISNUMBER(P432),IF(P432=100%,"CUMPLIDA",IF(AND(ISNUMBER(L432),ISNUMBER([5]CGR!$P$4)), IF(L432&lt;[5]CGR!$P$4,"INCUMPLIDA","PROCESO"), "VERIFICAR FECHA")),"SIN VALOR AVANCE")</f>
        <v>CUMPLIDA</v>
      </c>
    </row>
    <row r="433" spans="1:17" ht="270.75">
      <c r="A433" s="479" t="s">
        <v>19</v>
      </c>
      <c r="B433" s="480" t="s">
        <v>13</v>
      </c>
      <c r="C433" s="930"/>
      <c r="D433" s="930"/>
      <c r="E433" s="929"/>
      <c r="F433" s="929"/>
      <c r="G433" s="481" t="s">
        <v>831</v>
      </c>
      <c r="H433" s="482" t="s">
        <v>831</v>
      </c>
      <c r="I433" s="482" t="s">
        <v>524</v>
      </c>
      <c r="J433" s="489">
        <v>1</v>
      </c>
      <c r="K433" s="545">
        <v>45231</v>
      </c>
      <c r="L433" s="545">
        <v>45808</v>
      </c>
      <c r="M433" s="459">
        <f t="shared" si="14"/>
        <v>82.428571428571431</v>
      </c>
      <c r="N433" s="485">
        <v>1</v>
      </c>
      <c r="O433" s="508" t="s">
        <v>842</v>
      </c>
      <c r="P433" s="486">
        <f t="shared" si="13"/>
        <v>1</v>
      </c>
      <c r="Q433" s="457" t="str">
        <f>IF(ISNUMBER(P433),IF(P433=100%,"CUMPLIDA",IF(AND(ISNUMBER(L433),ISNUMBER([5]CGR!$P$4)), IF(L433&lt;[5]CGR!$P$4,"INCUMPLIDA","PROCESO"), "VERIFICAR FECHA")),"SIN VALOR AVANCE")</f>
        <v>CUMPLIDA</v>
      </c>
    </row>
    <row r="434" spans="1:17" ht="182.25">
      <c r="A434" s="479" t="s">
        <v>19</v>
      </c>
      <c r="B434" s="480" t="s">
        <v>13</v>
      </c>
      <c r="C434" s="930"/>
      <c r="D434" s="930"/>
      <c r="E434" s="929"/>
      <c r="F434" s="929"/>
      <c r="G434" s="481" t="s">
        <v>110</v>
      </c>
      <c r="H434" s="482" t="s">
        <v>111</v>
      </c>
      <c r="I434" s="482" t="s">
        <v>112</v>
      </c>
      <c r="J434" s="489">
        <v>10</v>
      </c>
      <c r="K434" s="545">
        <v>45809</v>
      </c>
      <c r="L434" s="545">
        <v>46568</v>
      </c>
      <c r="M434" s="459">
        <f t="shared" si="14"/>
        <v>108.42857142857143</v>
      </c>
      <c r="N434" s="485">
        <v>0</v>
      </c>
      <c r="O434" s="508" t="s">
        <v>843</v>
      </c>
      <c r="P434" s="486">
        <f t="shared" si="13"/>
        <v>0</v>
      </c>
      <c r="Q434" s="457" t="str">
        <f>IF(ISNUMBER(P434),IF(P434=100%,"CUMPLIDA",IF(AND(ISNUMBER(L434),ISNUMBER([5]CGR!$P$4)), IF(L434&lt;[5]CGR!$P$4,"INCUMPLIDA","PROCESO"), "VERIFICAR FECHA")),"SIN VALOR AVANCE")</f>
        <v>PROCESO</v>
      </c>
    </row>
    <row r="435" spans="1:17" ht="195.75">
      <c r="A435" s="479" t="s">
        <v>19</v>
      </c>
      <c r="B435" s="480" t="s">
        <v>13</v>
      </c>
      <c r="C435" s="930"/>
      <c r="D435" s="930"/>
      <c r="E435" s="929"/>
      <c r="F435" s="929"/>
      <c r="G435" s="481" t="s">
        <v>114</v>
      </c>
      <c r="H435" s="482" t="s">
        <v>115</v>
      </c>
      <c r="I435" s="482" t="s">
        <v>116</v>
      </c>
      <c r="J435" s="489">
        <v>1</v>
      </c>
      <c r="K435" s="545">
        <v>45809</v>
      </c>
      <c r="L435" s="545">
        <v>46568</v>
      </c>
      <c r="M435" s="459">
        <f t="shared" si="14"/>
        <v>108.42857142857143</v>
      </c>
      <c r="N435" s="485">
        <v>0</v>
      </c>
      <c r="O435" s="508" t="s">
        <v>844</v>
      </c>
      <c r="P435" s="486">
        <f t="shared" si="13"/>
        <v>0</v>
      </c>
      <c r="Q435" s="457" t="str">
        <f>IF(ISNUMBER(P435),IF(P435=100%,"CUMPLIDA",IF(AND(ISNUMBER(L435),ISNUMBER([5]CGR!$P$4)), IF(L435&lt;[5]CGR!$P$4,"INCUMPLIDA","PROCESO"), "VERIFICAR FECHA")),"SIN VALOR AVANCE")</f>
        <v>PROCESO</v>
      </c>
    </row>
    <row r="436" spans="1:17" ht="315.75">
      <c r="A436" s="479" t="s">
        <v>19</v>
      </c>
      <c r="B436" s="480" t="s">
        <v>13</v>
      </c>
      <c r="C436" s="930"/>
      <c r="D436" s="930"/>
      <c r="E436" s="929"/>
      <c r="F436" s="929"/>
      <c r="G436" s="481" t="s">
        <v>117</v>
      </c>
      <c r="H436" s="482" t="s">
        <v>118</v>
      </c>
      <c r="I436" s="482" t="s">
        <v>119</v>
      </c>
      <c r="J436" s="489">
        <v>2</v>
      </c>
      <c r="K436" s="545">
        <v>45809</v>
      </c>
      <c r="L436" s="545">
        <v>46568</v>
      </c>
      <c r="M436" s="459">
        <f t="shared" si="14"/>
        <v>108.42857142857143</v>
      </c>
      <c r="N436" s="485">
        <v>0</v>
      </c>
      <c r="O436" s="508" t="s">
        <v>845</v>
      </c>
      <c r="P436" s="486">
        <f t="shared" si="13"/>
        <v>0</v>
      </c>
      <c r="Q436" s="457" t="str">
        <f>IF(ISNUMBER(P436),IF(P436=100%,"CUMPLIDA",IF(AND(ISNUMBER(L436),ISNUMBER([5]CGR!$P$4)), IF(L436&lt;[5]CGR!$P$4,"INCUMPLIDA","PROCESO"), "VERIFICAR FECHA")),"SIN VALOR AVANCE")</f>
        <v>PROCESO</v>
      </c>
    </row>
    <row r="437" spans="1:17" ht="360.75">
      <c r="A437" s="479" t="s">
        <v>19</v>
      </c>
      <c r="B437" s="480" t="s">
        <v>13</v>
      </c>
      <c r="C437" s="930" t="s">
        <v>846</v>
      </c>
      <c r="D437" s="930" t="s">
        <v>847</v>
      </c>
      <c r="E437" s="929" t="s">
        <v>848</v>
      </c>
      <c r="F437" s="929" t="s">
        <v>849</v>
      </c>
      <c r="G437" s="926" t="s">
        <v>850</v>
      </c>
      <c r="H437" s="540" t="s">
        <v>851</v>
      </c>
      <c r="I437" s="482" t="s">
        <v>852</v>
      </c>
      <c r="J437" s="483">
        <v>1</v>
      </c>
      <c r="K437" s="507">
        <v>45078</v>
      </c>
      <c r="L437" s="507">
        <v>45869</v>
      </c>
      <c r="M437" s="459">
        <f t="shared" si="14"/>
        <v>113</v>
      </c>
      <c r="N437" s="547">
        <v>1</v>
      </c>
      <c r="O437" s="482" t="s">
        <v>853</v>
      </c>
      <c r="P437" s="486">
        <f t="shared" si="13"/>
        <v>1</v>
      </c>
      <c r="Q437" s="457" t="str">
        <f>IF(ISNUMBER(P437),IF(P437=100%,"CUMPLIDA",IF(AND(ISNUMBER(L437),ISNUMBER([5]CGR!$P$4)), IF(L437&lt;[5]CGR!$P$4,"INCUMPLIDA","PROCESO"), "VERIFICAR FECHA")),"SIN VALOR AVANCE")</f>
        <v>CUMPLIDA</v>
      </c>
    </row>
    <row r="438" spans="1:17" ht="285.75">
      <c r="A438" s="479" t="s">
        <v>19</v>
      </c>
      <c r="B438" s="480" t="s">
        <v>13</v>
      </c>
      <c r="C438" s="930"/>
      <c r="D438" s="930"/>
      <c r="E438" s="929"/>
      <c r="F438" s="929"/>
      <c r="G438" s="926"/>
      <c r="H438" s="482" t="s">
        <v>854</v>
      </c>
      <c r="I438" s="482" t="s">
        <v>855</v>
      </c>
      <c r="J438" s="483">
        <v>1</v>
      </c>
      <c r="K438" s="507">
        <v>45665</v>
      </c>
      <c r="L438" s="507">
        <v>46081</v>
      </c>
      <c r="M438" s="459">
        <f t="shared" si="14"/>
        <v>59.428571428571431</v>
      </c>
      <c r="N438" s="485">
        <v>0</v>
      </c>
      <c r="O438" s="482" t="s">
        <v>856</v>
      </c>
      <c r="P438" s="486">
        <f t="shared" si="13"/>
        <v>0</v>
      </c>
      <c r="Q438" s="457" t="str">
        <f>IF(ISNUMBER(P438),IF(P438=100%,"CUMPLIDA",IF(AND(ISNUMBER(L438),ISNUMBER([5]CGR!$P$4)), IF(L438&lt;[5]CGR!$P$4,"INCUMPLIDA","PROCESO"), "VERIFICAR FECHA")),"SIN VALOR AVANCE")</f>
        <v>PROCESO</v>
      </c>
    </row>
    <row r="439" spans="1:17" ht="285.75">
      <c r="A439" s="479" t="s">
        <v>19</v>
      </c>
      <c r="B439" s="480" t="s">
        <v>13</v>
      </c>
      <c r="C439" s="930"/>
      <c r="D439" s="930"/>
      <c r="E439" s="929"/>
      <c r="F439" s="929"/>
      <c r="G439" s="926"/>
      <c r="H439" s="540" t="s">
        <v>857</v>
      </c>
      <c r="I439" s="482" t="s">
        <v>858</v>
      </c>
      <c r="J439" s="483">
        <v>1</v>
      </c>
      <c r="K439" s="507">
        <v>45597</v>
      </c>
      <c r="L439" s="507">
        <v>45716</v>
      </c>
      <c r="M439" s="459">
        <f t="shared" si="14"/>
        <v>17</v>
      </c>
      <c r="N439" s="547">
        <v>1</v>
      </c>
      <c r="O439" s="482" t="s">
        <v>859</v>
      </c>
      <c r="P439" s="486">
        <f t="shared" si="13"/>
        <v>1</v>
      </c>
      <c r="Q439" s="457" t="str">
        <f>IF(ISNUMBER(P439),IF(P439=100%,"CUMPLIDA",IF(AND(ISNUMBER(L439),ISNUMBER([5]CGR!$P$4)), IF(L439&lt;[5]CGR!$P$4,"INCUMPLIDA","PROCESO"), "VERIFICAR FECHA")),"SIN VALOR AVANCE")</f>
        <v>CUMPLIDA</v>
      </c>
    </row>
    <row r="440" spans="1:17" ht="270.75">
      <c r="A440" s="479" t="s">
        <v>19</v>
      </c>
      <c r="B440" s="480" t="s">
        <v>13</v>
      </c>
      <c r="C440" s="930" t="s">
        <v>860</v>
      </c>
      <c r="D440" s="930" t="s">
        <v>820</v>
      </c>
      <c r="E440" s="929" t="s">
        <v>861</v>
      </c>
      <c r="F440" s="929" t="s">
        <v>862</v>
      </c>
      <c r="G440" s="481" t="s">
        <v>823</v>
      </c>
      <c r="H440" s="534" t="s">
        <v>733</v>
      </c>
      <c r="I440" s="482" t="s">
        <v>164</v>
      </c>
      <c r="J440" s="483">
        <v>1</v>
      </c>
      <c r="K440" s="507">
        <v>44044</v>
      </c>
      <c r="L440" s="507">
        <v>44196</v>
      </c>
      <c r="M440" s="459">
        <f t="shared" si="14"/>
        <v>21.714285714285715</v>
      </c>
      <c r="N440" s="485">
        <v>1</v>
      </c>
      <c r="O440" s="482" t="s">
        <v>863</v>
      </c>
      <c r="P440" s="486">
        <f t="shared" si="13"/>
        <v>1</v>
      </c>
      <c r="Q440" s="457" t="str">
        <f>IF(ISNUMBER(P440),IF(P440=100%,"CUMPLIDA",IF(AND(ISNUMBER(L440),ISNUMBER([5]CGR!$P$4)), IF(L440&lt;[5]CGR!$P$4,"INCUMPLIDA","PROCESO"), "VERIFICAR FECHA")),"SIN VALOR AVANCE")</f>
        <v>CUMPLIDA</v>
      </c>
    </row>
    <row r="441" spans="1:17" ht="75.75">
      <c r="A441" s="479" t="s">
        <v>19</v>
      </c>
      <c r="B441" s="480" t="s">
        <v>13</v>
      </c>
      <c r="C441" s="930"/>
      <c r="D441" s="930"/>
      <c r="E441" s="929"/>
      <c r="F441" s="929"/>
      <c r="G441" s="903" t="s">
        <v>823</v>
      </c>
      <c r="H441" s="482" t="s">
        <v>675</v>
      </c>
      <c r="I441" s="482" t="s">
        <v>676</v>
      </c>
      <c r="J441" s="489">
        <v>1</v>
      </c>
      <c r="K441" s="507">
        <v>45231</v>
      </c>
      <c r="L441" s="507">
        <v>45504</v>
      </c>
      <c r="M441" s="459">
        <f t="shared" si="14"/>
        <v>39</v>
      </c>
      <c r="N441" s="485">
        <v>1</v>
      </c>
      <c r="O441" s="508" t="s">
        <v>825</v>
      </c>
      <c r="P441" s="486">
        <f t="shared" si="13"/>
        <v>1</v>
      </c>
      <c r="Q441" s="457" t="str">
        <f>IF(ISNUMBER(P441),IF(P441=100%,"CUMPLIDA",IF(AND(ISNUMBER(L441),ISNUMBER([5]CGR!$P$4)), IF(L441&lt;[5]CGR!$P$4,"INCUMPLIDA","PROCESO"), "VERIFICAR FECHA")),"SIN VALOR AVANCE")</f>
        <v>CUMPLIDA</v>
      </c>
    </row>
    <row r="442" spans="1:17" ht="345.75">
      <c r="A442" s="479" t="s">
        <v>19</v>
      </c>
      <c r="B442" s="480" t="s">
        <v>13</v>
      </c>
      <c r="C442" s="930"/>
      <c r="D442" s="930"/>
      <c r="E442" s="929"/>
      <c r="F442" s="929"/>
      <c r="G442" s="903"/>
      <c r="H442" s="482" t="s">
        <v>678</v>
      </c>
      <c r="I442" s="482" t="s">
        <v>679</v>
      </c>
      <c r="J442" s="489">
        <v>1</v>
      </c>
      <c r="K442" s="507">
        <v>45231</v>
      </c>
      <c r="L442" s="507">
        <v>45504</v>
      </c>
      <c r="M442" s="459">
        <f t="shared" si="14"/>
        <v>39</v>
      </c>
      <c r="N442" s="485">
        <v>1</v>
      </c>
      <c r="O442" s="508" t="s">
        <v>864</v>
      </c>
      <c r="P442" s="486">
        <f t="shared" si="13"/>
        <v>1</v>
      </c>
      <c r="Q442" s="457" t="str">
        <f>IF(ISNUMBER(P442),IF(P442=100%,"CUMPLIDA",IF(AND(ISNUMBER(L442),ISNUMBER([5]CGR!$P$4)), IF(L442&lt;[5]CGR!$P$4,"INCUMPLIDA","PROCESO"), "VERIFICAR FECHA")),"SIN VALOR AVANCE")</f>
        <v>CUMPLIDA</v>
      </c>
    </row>
    <row r="443" spans="1:17" ht="180.75">
      <c r="A443" s="479" t="s">
        <v>19</v>
      </c>
      <c r="B443" s="480" t="s">
        <v>13</v>
      </c>
      <c r="C443" s="930"/>
      <c r="D443" s="930"/>
      <c r="E443" s="929"/>
      <c r="F443" s="929"/>
      <c r="G443" s="481" t="s">
        <v>97</v>
      </c>
      <c r="H443" s="482" t="s">
        <v>98</v>
      </c>
      <c r="I443" s="482" t="s">
        <v>99</v>
      </c>
      <c r="J443" s="489">
        <v>1</v>
      </c>
      <c r="K443" s="545">
        <v>45323</v>
      </c>
      <c r="L443" s="545">
        <v>45747</v>
      </c>
      <c r="M443" s="459">
        <f t="shared" si="14"/>
        <v>60.571428571428569</v>
      </c>
      <c r="N443" s="485">
        <v>1</v>
      </c>
      <c r="O443" s="508" t="s">
        <v>865</v>
      </c>
      <c r="P443" s="486">
        <f t="shared" si="13"/>
        <v>1</v>
      </c>
      <c r="Q443" s="457" t="str">
        <f>IF(ISNUMBER(P443),IF(P443=100%,"CUMPLIDA",IF(AND(ISNUMBER(L443),ISNUMBER([5]CGR!$P$4)), IF(L443&lt;[5]CGR!$P$4,"INCUMPLIDA","PROCESO"), "VERIFICAR FECHA")),"SIN VALOR AVANCE")</f>
        <v>CUMPLIDA</v>
      </c>
    </row>
    <row r="444" spans="1:17" ht="75.75">
      <c r="A444" s="479" t="s">
        <v>19</v>
      </c>
      <c r="B444" s="480" t="s">
        <v>13</v>
      </c>
      <c r="C444" s="930"/>
      <c r="D444" s="930"/>
      <c r="E444" s="929"/>
      <c r="F444" s="929"/>
      <c r="G444" s="481" t="s">
        <v>101</v>
      </c>
      <c r="H444" s="482" t="s">
        <v>101</v>
      </c>
      <c r="I444" s="482" t="s">
        <v>102</v>
      </c>
      <c r="J444" s="489">
        <v>1</v>
      </c>
      <c r="K444" s="545">
        <v>45323</v>
      </c>
      <c r="L444" s="545">
        <v>45747</v>
      </c>
      <c r="M444" s="459">
        <f t="shared" si="14"/>
        <v>60.571428571428569</v>
      </c>
      <c r="N444" s="485">
        <v>1</v>
      </c>
      <c r="O444" s="508" t="s">
        <v>825</v>
      </c>
      <c r="P444" s="486">
        <f t="shared" si="13"/>
        <v>1</v>
      </c>
      <c r="Q444" s="457" t="str">
        <f>IF(ISNUMBER(P444),IF(P444=100%,"CUMPLIDA",IF(AND(ISNUMBER(L444),ISNUMBER([5]CGR!$P$4)), IF(L444&lt;[5]CGR!$P$4,"INCUMPLIDA","PROCESO"), "VERIFICAR FECHA")),"SIN VALOR AVANCE")</f>
        <v>CUMPLIDA</v>
      </c>
    </row>
    <row r="445" spans="1:17" ht="105.75">
      <c r="A445" s="479" t="s">
        <v>19</v>
      </c>
      <c r="B445" s="480" t="s">
        <v>13</v>
      </c>
      <c r="C445" s="930"/>
      <c r="D445" s="930"/>
      <c r="E445" s="929"/>
      <c r="F445" s="929"/>
      <c r="G445" s="481" t="s">
        <v>238</v>
      </c>
      <c r="H445" s="482" t="s">
        <v>239</v>
      </c>
      <c r="I445" s="482" t="s">
        <v>240</v>
      </c>
      <c r="J445" s="489">
        <v>1</v>
      </c>
      <c r="K445" s="545">
        <v>45231</v>
      </c>
      <c r="L445" s="545">
        <v>45747</v>
      </c>
      <c r="M445" s="459">
        <f t="shared" si="14"/>
        <v>73.714285714285708</v>
      </c>
      <c r="N445" s="485">
        <v>1</v>
      </c>
      <c r="O445" s="482" t="s">
        <v>738</v>
      </c>
      <c r="P445" s="486">
        <f t="shared" si="13"/>
        <v>1</v>
      </c>
      <c r="Q445" s="457" t="str">
        <f>IF(ISNUMBER(P445),IF(P445=100%,"CUMPLIDA",IF(AND(ISNUMBER(L445),ISNUMBER([5]CGR!$P$4)), IF(L445&lt;[5]CGR!$P$4,"INCUMPLIDA","PROCESO"), "VERIFICAR FECHA")),"SIN VALOR AVANCE")</f>
        <v>CUMPLIDA</v>
      </c>
    </row>
    <row r="446" spans="1:17" ht="195.75">
      <c r="A446" s="479" t="s">
        <v>19</v>
      </c>
      <c r="B446" s="480" t="s">
        <v>13</v>
      </c>
      <c r="C446" s="930"/>
      <c r="D446" s="930"/>
      <c r="E446" s="929"/>
      <c r="F446" s="929"/>
      <c r="G446" s="481" t="s">
        <v>104</v>
      </c>
      <c r="H446" s="482" t="s">
        <v>104</v>
      </c>
      <c r="I446" s="482" t="s">
        <v>248</v>
      </c>
      <c r="J446" s="489">
        <v>1</v>
      </c>
      <c r="K446" s="545">
        <v>45323</v>
      </c>
      <c r="L446" s="545">
        <v>45747</v>
      </c>
      <c r="M446" s="459">
        <f t="shared" si="14"/>
        <v>60.571428571428569</v>
      </c>
      <c r="N446" s="485">
        <v>1</v>
      </c>
      <c r="O446" s="508" t="s">
        <v>866</v>
      </c>
      <c r="P446" s="486">
        <f t="shared" si="13"/>
        <v>1</v>
      </c>
      <c r="Q446" s="457" t="str">
        <f>IF(ISNUMBER(P446),IF(P446=100%,"CUMPLIDA",IF(AND(ISNUMBER(L446),ISNUMBER([5]CGR!$P$4)), IF(L446&lt;[5]CGR!$P$4,"INCUMPLIDA","PROCESO"), "VERIFICAR FECHA")),"SIN VALOR AVANCE")</f>
        <v>CUMPLIDA</v>
      </c>
    </row>
    <row r="447" spans="1:17" ht="75.75">
      <c r="A447" s="479" t="s">
        <v>19</v>
      </c>
      <c r="B447" s="480" t="s">
        <v>13</v>
      </c>
      <c r="C447" s="930"/>
      <c r="D447" s="930"/>
      <c r="E447" s="929"/>
      <c r="F447" s="929"/>
      <c r="G447" s="481" t="s">
        <v>830</v>
      </c>
      <c r="H447" s="482" t="s">
        <v>830</v>
      </c>
      <c r="I447" s="482" t="s">
        <v>107</v>
      </c>
      <c r="J447" s="489">
        <v>1</v>
      </c>
      <c r="K447" s="545">
        <v>45231</v>
      </c>
      <c r="L447" s="545">
        <v>45747</v>
      </c>
      <c r="M447" s="459">
        <f t="shared" si="14"/>
        <v>73.714285714285708</v>
      </c>
      <c r="N447" s="485">
        <v>1</v>
      </c>
      <c r="O447" s="508" t="s">
        <v>825</v>
      </c>
      <c r="P447" s="486">
        <f t="shared" si="13"/>
        <v>1</v>
      </c>
      <c r="Q447" s="457" t="str">
        <f>IF(ISNUMBER(P447),IF(P447=100%,"CUMPLIDA",IF(AND(ISNUMBER(L447),ISNUMBER([5]CGR!$P$4)), IF(L447&lt;[5]CGR!$P$4,"INCUMPLIDA","PROCESO"), "VERIFICAR FECHA")),"SIN VALOR AVANCE")</f>
        <v>CUMPLIDA</v>
      </c>
    </row>
    <row r="448" spans="1:17" ht="240.75">
      <c r="A448" s="479" t="s">
        <v>19</v>
      </c>
      <c r="B448" s="480" t="s">
        <v>13</v>
      </c>
      <c r="C448" s="930"/>
      <c r="D448" s="930"/>
      <c r="E448" s="929"/>
      <c r="F448" s="929"/>
      <c r="G448" s="481" t="s">
        <v>831</v>
      </c>
      <c r="H448" s="482" t="s">
        <v>831</v>
      </c>
      <c r="I448" s="482" t="s">
        <v>524</v>
      </c>
      <c r="J448" s="489">
        <v>1</v>
      </c>
      <c r="K448" s="545">
        <v>45231</v>
      </c>
      <c r="L448" s="545">
        <v>45808</v>
      </c>
      <c r="M448" s="459">
        <f t="shared" si="14"/>
        <v>82.428571428571431</v>
      </c>
      <c r="N448" s="485">
        <v>1</v>
      </c>
      <c r="O448" s="508" t="s">
        <v>826</v>
      </c>
      <c r="P448" s="486">
        <f t="shared" si="13"/>
        <v>1</v>
      </c>
      <c r="Q448" s="457" t="str">
        <f>IF(ISNUMBER(P448),IF(P448=100%,"CUMPLIDA",IF(AND(ISNUMBER(L448),ISNUMBER([5]CGR!$P$4)), IF(L448&lt;[5]CGR!$P$4,"INCUMPLIDA","PROCESO"), "VERIFICAR FECHA")),"SIN VALOR AVANCE")</f>
        <v>CUMPLIDA</v>
      </c>
    </row>
    <row r="449" spans="1:17" ht="180.75">
      <c r="A449" s="479" t="s">
        <v>19</v>
      </c>
      <c r="B449" s="480" t="s">
        <v>13</v>
      </c>
      <c r="C449" s="930"/>
      <c r="D449" s="930"/>
      <c r="E449" s="929"/>
      <c r="F449" s="929"/>
      <c r="G449" s="481" t="s">
        <v>110</v>
      </c>
      <c r="H449" s="482" t="s">
        <v>111</v>
      </c>
      <c r="I449" s="482" t="s">
        <v>112</v>
      </c>
      <c r="J449" s="489">
        <v>7</v>
      </c>
      <c r="K449" s="545">
        <v>46024</v>
      </c>
      <c r="L449" s="545">
        <v>46660</v>
      </c>
      <c r="M449" s="459">
        <f t="shared" si="14"/>
        <v>90.857142857142861</v>
      </c>
      <c r="N449" s="485">
        <v>0</v>
      </c>
      <c r="O449" s="508" t="s">
        <v>867</v>
      </c>
      <c r="P449" s="486">
        <f t="shared" si="13"/>
        <v>0</v>
      </c>
      <c r="Q449" s="457" t="str">
        <f>IF(ISNUMBER(P449),IF(P449=100%,"CUMPLIDA",IF(AND(ISNUMBER(L449),ISNUMBER([5]CGR!$P$4)), IF(L449&lt;[5]CGR!$P$4,"INCUMPLIDA","PROCESO"), "VERIFICAR FECHA")),"SIN VALOR AVANCE")</f>
        <v>PROCESO</v>
      </c>
    </row>
    <row r="450" spans="1:17" ht="180.75">
      <c r="A450" s="479" t="s">
        <v>19</v>
      </c>
      <c r="B450" s="480" t="s">
        <v>13</v>
      </c>
      <c r="C450" s="930"/>
      <c r="D450" s="930"/>
      <c r="E450" s="929"/>
      <c r="F450" s="929"/>
      <c r="G450" s="481" t="s">
        <v>114</v>
      </c>
      <c r="H450" s="482" t="s">
        <v>115</v>
      </c>
      <c r="I450" s="482" t="s">
        <v>116</v>
      </c>
      <c r="J450" s="489">
        <v>1</v>
      </c>
      <c r="K450" s="545">
        <v>46024</v>
      </c>
      <c r="L450" s="545">
        <v>46660</v>
      </c>
      <c r="M450" s="459">
        <f t="shared" si="14"/>
        <v>90.857142857142861</v>
      </c>
      <c r="N450" s="485">
        <v>0</v>
      </c>
      <c r="O450" s="508" t="s">
        <v>833</v>
      </c>
      <c r="P450" s="486">
        <f t="shared" si="13"/>
        <v>0</v>
      </c>
      <c r="Q450" s="457" t="str">
        <f>IF(ISNUMBER(P450),IF(P450=100%,"CUMPLIDA",IF(AND(ISNUMBER(L450),ISNUMBER([5]CGR!$P$4)), IF(L450&lt;[5]CGR!$P$4,"INCUMPLIDA","PROCESO"), "VERIFICAR FECHA")),"SIN VALOR AVANCE")</f>
        <v>PROCESO</v>
      </c>
    </row>
    <row r="451" spans="1:17" ht="345.75">
      <c r="A451" s="479" t="s">
        <v>19</v>
      </c>
      <c r="B451" s="480" t="s">
        <v>13</v>
      </c>
      <c r="C451" s="930"/>
      <c r="D451" s="930"/>
      <c r="E451" s="929"/>
      <c r="F451" s="929"/>
      <c r="G451" s="481" t="s">
        <v>117</v>
      </c>
      <c r="H451" s="482" t="s">
        <v>118</v>
      </c>
      <c r="I451" s="482" t="s">
        <v>119</v>
      </c>
      <c r="J451" s="489">
        <v>2</v>
      </c>
      <c r="K451" s="545">
        <v>46024</v>
      </c>
      <c r="L451" s="545">
        <v>46660</v>
      </c>
      <c r="M451" s="459">
        <f t="shared" si="14"/>
        <v>90.857142857142861</v>
      </c>
      <c r="N451" s="485">
        <v>0</v>
      </c>
      <c r="O451" s="508" t="s">
        <v>834</v>
      </c>
      <c r="P451" s="486">
        <f t="shared" si="13"/>
        <v>0</v>
      </c>
      <c r="Q451" s="457" t="str">
        <f>IF(ISNUMBER(P451),IF(P451=100%,"CUMPLIDA",IF(AND(ISNUMBER(L451),ISNUMBER([5]CGR!$P$4)), IF(L451&lt;[5]CGR!$P$4,"INCUMPLIDA","PROCESO"), "VERIFICAR FECHA")),"SIN VALOR AVANCE")</f>
        <v>PROCESO</v>
      </c>
    </row>
    <row r="452" spans="1:17" ht="255.75">
      <c r="A452" s="479" t="s">
        <v>19</v>
      </c>
      <c r="B452" s="480" t="s">
        <v>13</v>
      </c>
      <c r="C452" s="930" t="s">
        <v>868</v>
      </c>
      <c r="D452" s="930" t="s">
        <v>820</v>
      </c>
      <c r="E452" s="929" t="s">
        <v>869</v>
      </c>
      <c r="F452" s="929" t="s">
        <v>870</v>
      </c>
      <c r="G452" s="481" t="s">
        <v>823</v>
      </c>
      <c r="H452" s="534" t="s">
        <v>733</v>
      </c>
      <c r="I452" s="482" t="s">
        <v>164</v>
      </c>
      <c r="J452" s="483">
        <v>1</v>
      </c>
      <c r="K452" s="507">
        <v>44044</v>
      </c>
      <c r="L452" s="507">
        <v>44196</v>
      </c>
      <c r="M452" s="459">
        <f t="shared" si="14"/>
        <v>21.714285714285715</v>
      </c>
      <c r="N452" s="485">
        <v>1</v>
      </c>
      <c r="O452" s="482" t="s">
        <v>871</v>
      </c>
      <c r="P452" s="486">
        <f t="shared" si="13"/>
        <v>1</v>
      </c>
      <c r="Q452" s="457" t="str">
        <f>IF(ISNUMBER(P452),IF(P452=100%,"CUMPLIDA",IF(AND(ISNUMBER(L452),ISNUMBER([5]CGR!$P$4)), IF(L452&lt;[5]CGR!$P$4,"INCUMPLIDA","PROCESO"), "VERIFICAR FECHA")),"SIN VALOR AVANCE")</f>
        <v>CUMPLIDA</v>
      </c>
    </row>
    <row r="453" spans="1:17" ht="75.75">
      <c r="A453" s="479" t="s">
        <v>19</v>
      </c>
      <c r="B453" s="480" t="s">
        <v>13</v>
      </c>
      <c r="C453" s="930"/>
      <c r="D453" s="930"/>
      <c r="E453" s="929"/>
      <c r="F453" s="929"/>
      <c r="G453" s="903" t="s">
        <v>823</v>
      </c>
      <c r="H453" s="482" t="s">
        <v>675</v>
      </c>
      <c r="I453" s="482" t="s">
        <v>676</v>
      </c>
      <c r="J453" s="489">
        <v>1</v>
      </c>
      <c r="K453" s="507">
        <v>45231</v>
      </c>
      <c r="L453" s="507">
        <v>45504</v>
      </c>
      <c r="M453" s="459">
        <f t="shared" si="14"/>
        <v>39</v>
      </c>
      <c r="N453" s="485">
        <v>1</v>
      </c>
      <c r="O453" s="508" t="s">
        <v>825</v>
      </c>
      <c r="P453" s="486">
        <f t="shared" si="13"/>
        <v>1</v>
      </c>
      <c r="Q453" s="457" t="str">
        <f>IF(ISNUMBER(P453),IF(P453=100%,"CUMPLIDA",IF(AND(ISNUMBER(L453),ISNUMBER([5]CGR!$P$4)), IF(L453&lt;[5]CGR!$P$4,"INCUMPLIDA","PROCESO"), "VERIFICAR FECHA")),"SIN VALOR AVANCE")</f>
        <v>CUMPLIDA</v>
      </c>
    </row>
    <row r="454" spans="1:17" ht="345.75">
      <c r="A454" s="479" t="s">
        <v>19</v>
      </c>
      <c r="B454" s="480" t="s">
        <v>13</v>
      </c>
      <c r="C454" s="930"/>
      <c r="D454" s="930"/>
      <c r="E454" s="929"/>
      <c r="F454" s="929"/>
      <c r="G454" s="903"/>
      <c r="H454" s="482" t="s">
        <v>678</v>
      </c>
      <c r="I454" s="482" t="s">
        <v>679</v>
      </c>
      <c r="J454" s="489">
        <v>1</v>
      </c>
      <c r="K454" s="507">
        <v>45231</v>
      </c>
      <c r="L454" s="507">
        <v>45504</v>
      </c>
      <c r="M454" s="459">
        <f t="shared" si="14"/>
        <v>39</v>
      </c>
      <c r="N454" s="485">
        <v>1</v>
      </c>
      <c r="O454" s="508" t="s">
        <v>864</v>
      </c>
      <c r="P454" s="486">
        <f t="shared" si="13"/>
        <v>1</v>
      </c>
      <c r="Q454" s="457" t="str">
        <f>IF(ISNUMBER(P454),IF(P454=100%,"CUMPLIDA",IF(AND(ISNUMBER(L454),ISNUMBER([5]CGR!$P$4)), IF(L454&lt;[5]CGR!$P$4,"INCUMPLIDA","PROCESO"), "VERIFICAR FECHA")),"SIN VALOR AVANCE")</f>
        <v>CUMPLIDA</v>
      </c>
    </row>
    <row r="455" spans="1:17" ht="165.75">
      <c r="A455" s="479" t="s">
        <v>19</v>
      </c>
      <c r="B455" s="480" t="s">
        <v>13</v>
      </c>
      <c r="C455" s="930"/>
      <c r="D455" s="930"/>
      <c r="E455" s="929"/>
      <c r="F455" s="929"/>
      <c r="G455" s="481" t="s">
        <v>97</v>
      </c>
      <c r="H455" s="482" t="s">
        <v>98</v>
      </c>
      <c r="I455" s="482" t="s">
        <v>99</v>
      </c>
      <c r="J455" s="489">
        <v>1</v>
      </c>
      <c r="K455" s="545">
        <v>45323</v>
      </c>
      <c r="L455" s="545">
        <v>45747</v>
      </c>
      <c r="M455" s="459">
        <f t="shared" si="14"/>
        <v>60.571428571428569</v>
      </c>
      <c r="N455" s="485">
        <v>1</v>
      </c>
      <c r="O455" s="508" t="s">
        <v>827</v>
      </c>
      <c r="P455" s="486">
        <f t="shared" si="13"/>
        <v>1</v>
      </c>
      <c r="Q455" s="457" t="str">
        <f>IF(ISNUMBER(P455),IF(P455=100%,"CUMPLIDA",IF(AND(ISNUMBER(L455),ISNUMBER([5]CGR!$P$4)), IF(L455&lt;[5]CGR!$P$4,"INCUMPLIDA","PROCESO"), "VERIFICAR FECHA")),"SIN VALOR AVANCE")</f>
        <v>CUMPLIDA</v>
      </c>
    </row>
    <row r="456" spans="1:17" ht="90.75">
      <c r="A456" s="479" t="s">
        <v>19</v>
      </c>
      <c r="B456" s="480" t="s">
        <v>13</v>
      </c>
      <c r="C456" s="930"/>
      <c r="D456" s="930"/>
      <c r="E456" s="929"/>
      <c r="F456" s="929"/>
      <c r="G456" s="481" t="s">
        <v>101</v>
      </c>
      <c r="H456" s="482" t="s">
        <v>101</v>
      </c>
      <c r="I456" s="482" t="s">
        <v>102</v>
      </c>
      <c r="J456" s="489">
        <v>1</v>
      </c>
      <c r="K456" s="545">
        <v>45323</v>
      </c>
      <c r="L456" s="545">
        <v>45747</v>
      </c>
      <c r="M456" s="459">
        <f t="shared" si="14"/>
        <v>60.571428571428569</v>
      </c>
      <c r="N456" s="485">
        <v>1</v>
      </c>
      <c r="O456" s="508" t="s">
        <v>872</v>
      </c>
      <c r="P456" s="486">
        <f t="shared" si="13"/>
        <v>1</v>
      </c>
      <c r="Q456" s="457" t="str">
        <f>IF(ISNUMBER(P456),IF(P456=100%,"CUMPLIDA",IF(AND(ISNUMBER(L456),ISNUMBER([5]CGR!$P$4)), IF(L456&lt;[5]CGR!$P$4,"INCUMPLIDA","PROCESO"), "VERIFICAR FECHA")),"SIN VALOR AVANCE")</f>
        <v>CUMPLIDA</v>
      </c>
    </row>
    <row r="457" spans="1:17" ht="105.75">
      <c r="A457" s="479" t="s">
        <v>19</v>
      </c>
      <c r="B457" s="480" t="s">
        <v>13</v>
      </c>
      <c r="C457" s="930"/>
      <c r="D457" s="930"/>
      <c r="E457" s="929"/>
      <c r="F457" s="929"/>
      <c r="G457" s="481" t="s">
        <v>238</v>
      </c>
      <c r="H457" s="482" t="s">
        <v>239</v>
      </c>
      <c r="I457" s="482" t="s">
        <v>240</v>
      </c>
      <c r="J457" s="489">
        <v>1</v>
      </c>
      <c r="K457" s="545">
        <v>45231</v>
      </c>
      <c r="L457" s="545">
        <v>45747</v>
      </c>
      <c r="M457" s="459">
        <f t="shared" si="14"/>
        <v>73.714285714285708</v>
      </c>
      <c r="N457" s="485">
        <v>1</v>
      </c>
      <c r="O457" s="482" t="s">
        <v>738</v>
      </c>
      <c r="P457" s="486">
        <f t="shared" si="13"/>
        <v>1</v>
      </c>
      <c r="Q457" s="457" t="str">
        <f>IF(ISNUMBER(P457),IF(P457=100%,"CUMPLIDA",IF(AND(ISNUMBER(L457),ISNUMBER([5]CGR!$P$4)), IF(L457&lt;[5]CGR!$P$4,"INCUMPLIDA","PROCESO"), "VERIFICAR FECHA")),"SIN VALOR AVANCE")</f>
        <v>CUMPLIDA</v>
      </c>
    </row>
    <row r="458" spans="1:17" ht="165.75">
      <c r="A458" s="479" t="s">
        <v>19</v>
      </c>
      <c r="B458" s="480" t="s">
        <v>13</v>
      </c>
      <c r="C458" s="930"/>
      <c r="D458" s="930"/>
      <c r="E458" s="929"/>
      <c r="F458" s="929"/>
      <c r="G458" s="481" t="s">
        <v>104</v>
      </c>
      <c r="H458" s="482" t="s">
        <v>104</v>
      </c>
      <c r="I458" s="482" t="s">
        <v>248</v>
      </c>
      <c r="J458" s="489">
        <v>1</v>
      </c>
      <c r="K458" s="545">
        <v>45323</v>
      </c>
      <c r="L458" s="545">
        <v>45747</v>
      </c>
      <c r="M458" s="459">
        <f t="shared" si="14"/>
        <v>60.571428571428569</v>
      </c>
      <c r="N458" s="485">
        <v>1</v>
      </c>
      <c r="O458" s="508" t="s">
        <v>827</v>
      </c>
      <c r="P458" s="486">
        <f t="shared" ref="P458:P521" si="15">N458/J458</f>
        <v>1</v>
      </c>
      <c r="Q458" s="457" t="str">
        <f>IF(ISNUMBER(P458),IF(P458=100%,"CUMPLIDA",IF(AND(ISNUMBER(L458),ISNUMBER([5]CGR!$P$4)), IF(L458&lt;[5]CGR!$P$4,"INCUMPLIDA","PROCESO"), "VERIFICAR FECHA")),"SIN VALOR AVANCE")</f>
        <v>CUMPLIDA</v>
      </c>
    </row>
    <row r="459" spans="1:17" ht="90.75">
      <c r="A459" s="479" t="s">
        <v>19</v>
      </c>
      <c r="B459" s="480" t="s">
        <v>13</v>
      </c>
      <c r="C459" s="930"/>
      <c r="D459" s="930"/>
      <c r="E459" s="929"/>
      <c r="F459" s="929"/>
      <c r="G459" s="481" t="s">
        <v>830</v>
      </c>
      <c r="H459" s="482" t="s">
        <v>830</v>
      </c>
      <c r="I459" s="482" t="s">
        <v>107</v>
      </c>
      <c r="J459" s="489">
        <v>1</v>
      </c>
      <c r="K459" s="545">
        <v>45231</v>
      </c>
      <c r="L459" s="545">
        <v>45747</v>
      </c>
      <c r="M459" s="459">
        <f t="shared" si="14"/>
        <v>73.714285714285708</v>
      </c>
      <c r="N459" s="485">
        <v>1</v>
      </c>
      <c r="O459" s="508" t="s">
        <v>872</v>
      </c>
      <c r="P459" s="486">
        <f t="shared" si="15"/>
        <v>1</v>
      </c>
      <c r="Q459" s="457" t="str">
        <f>IF(ISNUMBER(P459),IF(P459=100%,"CUMPLIDA",IF(AND(ISNUMBER(L459),ISNUMBER([5]CGR!$P$4)), IF(L459&lt;[5]CGR!$P$4,"INCUMPLIDA","PROCESO"), "VERIFICAR FECHA")),"SIN VALOR AVANCE")</f>
        <v>CUMPLIDA</v>
      </c>
    </row>
    <row r="460" spans="1:17" ht="255.75">
      <c r="A460" s="479" t="s">
        <v>19</v>
      </c>
      <c r="B460" s="480" t="s">
        <v>13</v>
      </c>
      <c r="C460" s="930"/>
      <c r="D460" s="930"/>
      <c r="E460" s="929"/>
      <c r="F460" s="929"/>
      <c r="G460" s="481" t="s">
        <v>831</v>
      </c>
      <c r="H460" s="482" t="s">
        <v>831</v>
      </c>
      <c r="I460" s="482" t="s">
        <v>524</v>
      </c>
      <c r="J460" s="489">
        <v>1</v>
      </c>
      <c r="K460" s="545">
        <v>45231</v>
      </c>
      <c r="L460" s="545">
        <v>45808</v>
      </c>
      <c r="M460" s="459">
        <f t="shared" si="14"/>
        <v>82.428571428571431</v>
      </c>
      <c r="N460" s="485">
        <v>1</v>
      </c>
      <c r="O460" s="508" t="s">
        <v>873</v>
      </c>
      <c r="P460" s="486">
        <f t="shared" si="15"/>
        <v>1</v>
      </c>
      <c r="Q460" s="457" t="str">
        <f>IF(ISNUMBER(P460),IF(P460=100%,"CUMPLIDA",IF(AND(ISNUMBER(L460),ISNUMBER([5]CGR!$P$4)), IF(L460&lt;[5]CGR!$P$4,"INCUMPLIDA","PROCESO"), "VERIFICAR FECHA")),"SIN VALOR AVANCE")</f>
        <v>CUMPLIDA</v>
      </c>
    </row>
    <row r="461" spans="1:17" ht="180.75">
      <c r="A461" s="479" t="s">
        <v>19</v>
      </c>
      <c r="B461" s="480" t="s">
        <v>13</v>
      </c>
      <c r="C461" s="930"/>
      <c r="D461" s="930"/>
      <c r="E461" s="929"/>
      <c r="F461" s="929"/>
      <c r="G461" s="481" t="s">
        <v>110</v>
      </c>
      <c r="H461" s="482" t="s">
        <v>111</v>
      </c>
      <c r="I461" s="482" t="s">
        <v>112</v>
      </c>
      <c r="J461" s="489">
        <v>7</v>
      </c>
      <c r="K461" s="545">
        <v>46024</v>
      </c>
      <c r="L461" s="545">
        <v>46660</v>
      </c>
      <c r="M461" s="459">
        <f t="shared" si="14"/>
        <v>90.857142857142861</v>
      </c>
      <c r="N461" s="485">
        <v>0</v>
      </c>
      <c r="O461" s="508" t="s">
        <v>867</v>
      </c>
      <c r="P461" s="486">
        <f t="shared" si="15"/>
        <v>0</v>
      </c>
      <c r="Q461" s="457" t="str">
        <f>IF(ISNUMBER(P461),IF(P461=100%,"CUMPLIDA",IF(AND(ISNUMBER(L461),ISNUMBER([5]CGR!$P$4)), IF(L461&lt;[5]CGR!$P$4,"INCUMPLIDA","PROCESO"), "VERIFICAR FECHA")),"SIN VALOR AVANCE")</f>
        <v>PROCESO</v>
      </c>
    </row>
    <row r="462" spans="1:17" ht="180.75">
      <c r="A462" s="479" t="s">
        <v>19</v>
      </c>
      <c r="B462" s="480" t="s">
        <v>13</v>
      </c>
      <c r="C462" s="930"/>
      <c r="D462" s="930"/>
      <c r="E462" s="929"/>
      <c r="F462" s="929"/>
      <c r="G462" s="481" t="s">
        <v>114</v>
      </c>
      <c r="H462" s="482" t="s">
        <v>115</v>
      </c>
      <c r="I462" s="482" t="s">
        <v>116</v>
      </c>
      <c r="J462" s="489">
        <v>1</v>
      </c>
      <c r="K462" s="545">
        <v>46024</v>
      </c>
      <c r="L462" s="545">
        <v>46660</v>
      </c>
      <c r="M462" s="459">
        <f t="shared" si="14"/>
        <v>90.857142857142861</v>
      </c>
      <c r="N462" s="485">
        <v>0</v>
      </c>
      <c r="O462" s="508" t="s">
        <v>874</v>
      </c>
      <c r="P462" s="486">
        <f t="shared" si="15"/>
        <v>0</v>
      </c>
      <c r="Q462" s="457" t="str">
        <f>IF(ISNUMBER(P462),IF(P462=100%,"CUMPLIDA",IF(AND(ISNUMBER(L462),ISNUMBER([5]CGR!$P$4)), IF(L462&lt;[5]CGR!$P$4,"INCUMPLIDA","PROCESO"), "VERIFICAR FECHA")),"SIN VALOR AVANCE")</f>
        <v>PROCESO</v>
      </c>
    </row>
    <row r="463" spans="1:17" ht="330.75">
      <c r="A463" s="479" t="s">
        <v>19</v>
      </c>
      <c r="B463" s="480" t="s">
        <v>13</v>
      </c>
      <c r="C463" s="930"/>
      <c r="D463" s="930"/>
      <c r="E463" s="929"/>
      <c r="F463" s="929"/>
      <c r="G463" s="481" t="s">
        <v>117</v>
      </c>
      <c r="H463" s="482" t="s">
        <v>118</v>
      </c>
      <c r="I463" s="482" t="s">
        <v>119</v>
      </c>
      <c r="J463" s="489">
        <v>2</v>
      </c>
      <c r="K463" s="545">
        <v>46024</v>
      </c>
      <c r="L463" s="545">
        <v>46660</v>
      </c>
      <c r="M463" s="459">
        <f t="shared" si="14"/>
        <v>90.857142857142861</v>
      </c>
      <c r="N463" s="485">
        <v>0</v>
      </c>
      <c r="O463" s="508" t="s">
        <v>875</v>
      </c>
      <c r="P463" s="486">
        <f t="shared" si="15"/>
        <v>0</v>
      </c>
      <c r="Q463" s="457" t="str">
        <f>IF(ISNUMBER(P463),IF(P463=100%,"CUMPLIDA",IF(AND(ISNUMBER(L463),ISNUMBER([5]CGR!$P$4)), IF(L463&lt;[5]CGR!$P$4,"INCUMPLIDA","PROCESO"), "VERIFICAR FECHA")),"SIN VALOR AVANCE")</f>
        <v>PROCESO</v>
      </c>
    </row>
    <row r="464" spans="1:17" ht="270.75">
      <c r="A464" s="479" t="s">
        <v>19</v>
      </c>
      <c r="B464" s="480" t="s">
        <v>13</v>
      </c>
      <c r="C464" s="930" t="s">
        <v>876</v>
      </c>
      <c r="D464" s="930" t="s">
        <v>820</v>
      </c>
      <c r="E464" s="929" t="s">
        <v>877</v>
      </c>
      <c r="F464" s="929" t="s">
        <v>878</v>
      </c>
      <c r="G464" s="481" t="s">
        <v>823</v>
      </c>
      <c r="H464" s="534" t="s">
        <v>733</v>
      </c>
      <c r="I464" s="482" t="s">
        <v>164</v>
      </c>
      <c r="J464" s="483">
        <v>1</v>
      </c>
      <c r="K464" s="507">
        <v>44044</v>
      </c>
      <c r="L464" s="507">
        <v>44196</v>
      </c>
      <c r="M464" s="459">
        <f t="shared" si="14"/>
        <v>21.714285714285715</v>
      </c>
      <c r="N464" s="485">
        <v>1</v>
      </c>
      <c r="O464" s="482" t="s">
        <v>879</v>
      </c>
      <c r="P464" s="486">
        <f t="shared" si="15"/>
        <v>1</v>
      </c>
      <c r="Q464" s="457" t="str">
        <f>IF(ISNUMBER(P464),IF(P464=100%,"CUMPLIDA",IF(AND(ISNUMBER(L464),ISNUMBER([5]CGR!$P$4)), IF(L464&lt;[5]CGR!$P$4,"INCUMPLIDA","PROCESO"), "VERIFICAR FECHA")),"SIN VALOR AVANCE")</f>
        <v>CUMPLIDA</v>
      </c>
    </row>
    <row r="465" spans="1:17" ht="75.75">
      <c r="A465" s="479" t="s">
        <v>19</v>
      </c>
      <c r="B465" s="480" t="s">
        <v>13</v>
      </c>
      <c r="C465" s="930"/>
      <c r="D465" s="930"/>
      <c r="E465" s="929"/>
      <c r="F465" s="929"/>
      <c r="G465" s="903" t="s">
        <v>823</v>
      </c>
      <c r="H465" s="482" t="s">
        <v>675</v>
      </c>
      <c r="I465" s="482" t="s">
        <v>676</v>
      </c>
      <c r="J465" s="489">
        <v>1</v>
      </c>
      <c r="K465" s="507">
        <v>45231</v>
      </c>
      <c r="L465" s="507">
        <v>45504</v>
      </c>
      <c r="M465" s="459">
        <f t="shared" si="14"/>
        <v>39</v>
      </c>
      <c r="N465" s="485">
        <v>1</v>
      </c>
      <c r="O465" s="508" t="s">
        <v>880</v>
      </c>
      <c r="P465" s="486">
        <f t="shared" si="15"/>
        <v>1</v>
      </c>
      <c r="Q465" s="457" t="str">
        <f>IF(ISNUMBER(P465),IF(P465=100%,"CUMPLIDA",IF(AND(ISNUMBER(L465),ISNUMBER([5]CGR!$P$4)), IF(L465&lt;[5]CGR!$P$4,"INCUMPLIDA","PROCESO"), "VERIFICAR FECHA")),"SIN VALOR AVANCE")</f>
        <v>CUMPLIDA</v>
      </c>
    </row>
    <row r="466" spans="1:17" ht="345.75">
      <c r="A466" s="479" t="s">
        <v>19</v>
      </c>
      <c r="B466" s="480" t="s">
        <v>13</v>
      </c>
      <c r="C466" s="930"/>
      <c r="D466" s="930"/>
      <c r="E466" s="929"/>
      <c r="F466" s="929"/>
      <c r="G466" s="903"/>
      <c r="H466" s="482" t="s">
        <v>678</v>
      </c>
      <c r="I466" s="482" t="s">
        <v>679</v>
      </c>
      <c r="J466" s="489">
        <v>1</v>
      </c>
      <c r="K466" s="507">
        <v>45231</v>
      </c>
      <c r="L466" s="507">
        <v>45504</v>
      </c>
      <c r="M466" s="459">
        <f t="shared" si="14"/>
        <v>39</v>
      </c>
      <c r="N466" s="485">
        <v>1</v>
      </c>
      <c r="O466" s="508" t="s">
        <v>864</v>
      </c>
      <c r="P466" s="486">
        <f t="shared" si="15"/>
        <v>1</v>
      </c>
      <c r="Q466" s="457" t="str">
        <f>IF(ISNUMBER(P466),IF(P466=100%,"CUMPLIDA",IF(AND(ISNUMBER(L466),ISNUMBER([5]CGR!$P$4)), IF(L466&lt;[5]CGR!$P$4,"INCUMPLIDA","PROCESO"), "VERIFICAR FECHA")),"SIN VALOR AVANCE")</f>
        <v>CUMPLIDA</v>
      </c>
    </row>
    <row r="467" spans="1:17" ht="180.75">
      <c r="A467" s="479" t="s">
        <v>19</v>
      </c>
      <c r="B467" s="480" t="s">
        <v>13</v>
      </c>
      <c r="C467" s="930"/>
      <c r="D467" s="930"/>
      <c r="E467" s="929"/>
      <c r="F467" s="929"/>
      <c r="G467" s="481" t="s">
        <v>97</v>
      </c>
      <c r="H467" s="482" t="s">
        <v>98</v>
      </c>
      <c r="I467" s="482" t="s">
        <v>99</v>
      </c>
      <c r="J467" s="489">
        <v>1</v>
      </c>
      <c r="K467" s="545">
        <v>45323</v>
      </c>
      <c r="L467" s="545">
        <v>45747</v>
      </c>
      <c r="M467" s="459">
        <f t="shared" ref="M467:M530" si="16">(L467-K467)/7</f>
        <v>60.571428571428569</v>
      </c>
      <c r="N467" s="485">
        <v>1</v>
      </c>
      <c r="O467" s="508" t="s">
        <v>865</v>
      </c>
      <c r="P467" s="486">
        <f t="shared" si="15"/>
        <v>1</v>
      </c>
      <c r="Q467" s="457" t="str">
        <f>IF(ISNUMBER(P467),IF(P467=100%,"CUMPLIDA",IF(AND(ISNUMBER(L467),ISNUMBER([5]CGR!$P$4)), IF(L467&lt;[5]CGR!$P$4,"INCUMPLIDA","PROCESO"), "VERIFICAR FECHA")),"SIN VALOR AVANCE")</f>
        <v>CUMPLIDA</v>
      </c>
    </row>
    <row r="468" spans="1:17" ht="105.75">
      <c r="A468" s="479" t="s">
        <v>19</v>
      </c>
      <c r="B468" s="480" t="s">
        <v>13</v>
      </c>
      <c r="C468" s="930"/>
      <c r="D468" s="930"/>
      <c r="E468" s="929"/>
      <c r="F468" s="929"/>
      <c r="G468" s="481" t="s">
        <v>101</v>
      </c>
      <c r="H468" s="482" t="s">
        <v>101</v>
      </c>
      <c r="I468" s="482" t="s">
        <v>102</v>
      </c>
      <c r="J468" s="489">
        <v>1</v>
      </c>
      <c r="K468" s="545">
        <v>45323</v>
      </c>
      <c r="L468" s="545">
        <v>45747</v>
      </c>
      <c r="M468" s="459">
        <f t="shared" si="16"/>
        <v>60.571428571428569</v>
      </c>
      <c r="N468" s="485">
        <v>1</v>
      </c>
      <c r="O468" s="508" t="s">
        <v>881</v>
      </c>
      <c r="P468" s="486">
        <f t="shared" si="15"/>
        <v>1</v>
      </c>
      <c r="Q468" s="457" t="str">
        <f>IF(ISNUMBER(P468),IF(P468=100%,"CUMPLIDA",IF(AND(ISNUMBER(L468),ISNUMBER([5]CGR!$P$4)), IF(L468&lt;[5]CGR!$P$4,"INCUMPLIDA","PROCESO"), "VERIFICAR FECHA")),"SIN VALOR AVANCE")</f>
        <v>CUMPLIDA</v>
      </c>
    </row>
    <row r="469" spans="1:17" ht="105.75">
      <c r="A469" s="479" t="s">
        <v>19</v>
      </c>
      <c r="B469" s="480" t="s">
        <v>13</v>
      </c>
      <c r="C469" s="930"/>
      <c r="D469" s="930"/>
      <c r="E469" s="929"/>
      <c r="F469" s="929"/>
      <c r="G469" s="481" t="s">
        <v>238</v>
      </c>
      <c r="H469" s="482" t="s">
        <v>239</v>
      </c>
      <c r="I469" s="482" t="s">
        <v>240</v>
      </c>
      <c r="J469" s="489">
        <v>1</v>
      </c>
      <c r="K469" s="545">
        <v>45231</v>
      </c>
      <c r="L469" s="545">
        <v>45747</v>
      </c>
      <c r="M469" s="459">
        <f t="shared" si="16"/>
        <v>73.714285714285708</v>
      </c>
      <c r="N469" s="485">
        <v>1</v>
      </c>
      <c r="O469" s="482" t="s">
        <v>738</v>
      </c>
      <c r="P469" s="486">
        <f t="shared" si="15"/>
        <v>1</v>
      </c>
      <c r="Q469" s="457" t="str">
        <f>IF(ISNUMBER(P469),IF(P469=100%,"CUMPLIDA",IF(AND(ISNUMBER(L469),ISNUMBER([5]CGR!$P$4)), IF(L469&lt;[5]CGR!$P$4,"INCUMPLIDA","PROCESO"), "VERIFICAR FECHA")),"SIN VALOR AVANCE")</f>
        <v>CUMPLIDA</v>
      </c>
    </row>
    <row r="470" spans="1:17" ht="180.75">
      <c r="A470" s="479" t="s">
        <v>19</v>
      </c>
      <c r="B470" s="480" t="s">
        <v>13</v>
      </c>
      <c r="C470" s="930"/>
      <c r="D470" s="930"/>
      <c r="E470" s="929"/>
      <c r="F470" s="929"/>
      <c r="G470" s="481" t="s">
        <v>104</v>
      </c>
      <c r="H470" s="482" t="s">
        <v>104</v>
      </c>
      <c r="I470" s="482" t="s">
        <v>248</v>
      </c>
      <c r="J470" s="489">
        <v>1</v>
      </c>
      <c r="K470" s="545">
        <v>45323</v>
      </c>
      <c r="L470" s="545">
        <v>45747</v>
      </c>
      <c r="M470" s="459">
        <f t="shared" si="16"/>
        <v>60.571428571428569</v>
      </c>
      <c r="N470" s="485">
        <v>1</v>
      </c>
      <c r="O470" s="508" t="s">
        <v>865</v>
      </c>
      <c r="P470" s="486">
        <f t="shared" si="15"/>
        <v>1</v>
      </c>
      <c r="Q470" s="457" t="str">
        <f>IF(ISNUMBER(P470),IF(P470=100%,"CUMPLIDA",IF(AND(ISNUMBER(L470),ISNUMBER([5]CGR!$P$4)), IF(L470&lt;[5]CGR!$P$4,"INCUMPLIDA","PROCESO"), "VERIFICAR FECHA")),"SIN VALOR AVANCE")</f>
        <v>CUMPLIDA</v>
      </c>
    </row>
    <row r="471" spans="1:17" ht="105.75">
      <c r="A471" s="479" t="s">
        <v>19</v>
      </c>
      <c r="B471" s="480" t="s">
        <v>13</v>
      </c>
      <c r="C471" s="930"/>
      <c r="D471" s="930"/>
      <c r="E471" s="929"/>
      <c r="F471" s="929"/>
      <c r="G471" s="481" t="s">
        <v>830</v>
      </c>
      <c r="H471" s="482" t="s">
        <v>830</v>
      </c>
      <c r="I471" s="482" t="s">
        <v>107</v>
      </c>
      <c r="J471" s="489">
        <v>1</v>
      </c>
      <c r="K471" s="545">
        <v>45231</v>
      </c>
      <c r="L471" s="545">
        <v>45747</v>
      </c>
      <c r="M471" s="459">
        <f t="shared" si="16"/>
        <v>73.714285714285708</v>
      </c>
      <c r="N471" s="485">
        <v>1</v>
      </c>
      <c r="O471" s="508" t="s">
        <v>881</v>
      </c>
      <c r="P471" s="486">
        <f t="shared" si="15"/>
        <v>1</v>
      </c>
      <c r="Q471" s="457" t="str">
        <f>IF(ISNUMBER(P471),IF(P471=100%,"CUMPLIDA",IF(AND(ISNUMBER(L471),ISNUMBER([5]CGR!$P$4)), IF(L471&lt;[5]CGR!$P$4,"INCUMPLIDA","PROCESO"), "VERIFICAR FECHA")),"SIN VALOR AVANCE")</f>
        <v>CUMPLIDA</v>
      </c>
    </row>
    <row r="472" spans="1:17" ht="270.75">
      <c r="A472" s="479" t="s">
        <v>19</v>
      </c>
      <c r="B472" s="480" t="s">
        <v>13</v>
      </c>
      <c r="C472" s="930"/>
      <c r="D472" s="930"/>
      <c r="E472" s="929"/>
      <c r="F472" s="929"/>
      <c r="G472" s="481" t="s">
        <v>831</v>
      </c>
      <c r="H472" s="482" t="s">
        <v>831</v>
      </c>
      <c r="I472" s="482" t="s">
        <v>524</v>
      </c>
      <c r="J472" s="489">
        <v>1</v>
      </c>
      <c r="K472" s="545">
        <v>45231</v>
      </c>
      <c r="L472" s="545">
        <v>45808</v>
      </c>
      <c r="M472" s="459">
        <f t="shared" si="16"/>
        <v>82.428571428571431</v>
      </c>
      <c r="N472" s="485">
        <v>1</v>
      </c>
      <c r="O472" s="508" t="s">
        <v>842</v>
      </c>
      <c r="P472" s="486">
        <f t="shared" si="15"/>
        <v>1</v>
      </c>
      <c r="Q472" s="457" t="str">
        <f>IF(ISNUMBER(P472),IF(P472=100%,"CUMPLIDA",IF(AND(ISNUMBER(L472),ISNUMBER([5]CGR!$P$4)), IF(L472&lt;[5]CGR!$P$4,"INCUMPLIDA","PROCESO"), "VERIFICAR FECHA")),"SIN VALOR AVANCE")</f>
        <v>CUMPLIDA</v>
      </c>
    </row>
    <row r="473" spans="1:17" ht="180.75">
      <c r="A473" s="479" t="s">
        <v>19</v>
      </c>
      <c r="B473" s="480" t="s">
        <v>13</v>
      </c>
      <c r="C473" s="930"/>
      <c r="D473" s="930"/>
      <c r="E473" s="929"/>
      <c r="F473" s="929"/>
      <c r="G473" s="481" t="s">
        <v>110</v>
      </c>
      <c r="H473" s="482" t="s">
        <v>111</v>
      </c>
      <c r="I473" s="482" t="s">
        <v>112</v>
      </c>
      <c r="J473" s="489">
        <v>7</v>
      </c>
      <c r="K473" s="545">
        <v>46024</v>
      </c>
      <c r="L473" s="545">
        <v>46660</v>
      </c>
      <c r="M473" s="459">
        <f t="shared" si="16"/>
        <v>90.857142857142861</v>
      </c>
      <c r="N473" s="485">
        <v>0</v>
      </c>
      <c r="O473" s="508" t="s">
        <v>882</v>
      </c>
      <c r="P473" s="486">
        <f t="shared" si="15"/>
        <v>0</v>
      </c>
      <c r="Q473" s="457" t="str">
        <f>IF(ISNUMBER(P473),IF(P473=100%,"CUMPLIDA",IF(AND(ISNUMBER(L473),ISNUMBER([5]CGR!$P$4)), IF(L473&lt;[5]CGR!$P$4,"INCUMPLIDA","PROCESO"), "VERIFICAR FECHA")),"SIN VALOR AVANCE")</f>
        <v>PROCESO</v>
      </c>
    </row>
    <row r="474" spans="1:17" ht="195.75">
      <c r="A474" s="479" t="s">
        <v>19</v>
      </c>
      <c r="B474" s="480" t="s">
        <v>13</v>
      </c>
      <c r="C474" s="930"/>
      <c r="D474" s="930"/>
      <c r="E474" s="929"/>
      <c r="F474" s="929"/>
      <c r="G474" s="481" t="s">
        <v>114</v>
      </c>
      <c r="H474" s="482" t="s">
        <v>115</v>
      </c>
      <c r="I474" s="482" t="s">
        <v>116</v>
      </c>
      <c r="J474" s="489">
        <v>1</v>
      </c>
      <c r="K474" s="545">
        <v>46024</v>
      </c>
      <c r="L474" s="545">
        <v>46660</v>
      </c>
      <c r="M474" s="459">
        <f t="shared" si="16"/>
        <v>90.857142857142861</v>
      </c>
      <c r="N474" s="485">
        <v>0</v>
      </c>
      <c r="O474" s="508" t="s">
        <v>844</v>
      </c>
      <c r="P474" s="486">
        <f t="shared" si="15"/>
        <v>0</v>
      </c>
      <c r="Q474" s="457" t="str">
        <f>IF(ISNUMBER(P474),IF(P474=100%,"CUMPLIDA",IF(AND(ISNUMBER(L474),ISNUMBER([5]CGR!$P$4)), IF(L474&lt;[5]CGR!$P$4,"INCUMPLIDA","PROCESO"), "VERIFICAR FECHA")),"SIN VALOR AVANCE")</f>
        <v>PROCESO</v>
      </c>
    </row>
    <row r="475" spans="1:17" ht="316.5">
      <c r="A475" s="479" t="s">
        <v>19</v>
      </c>
      <c r="B475" s="480" t="s">
        <v>13</v>
      </c>
      <c r="C475" s="930"/>
      <c r="D475" s="930"/>
      <c r="E475" s="929"/>
      <c r="F475" s="929"/>
      <c r="G475" s="481" t="s">
        <v>117</v>
      </c>
      <c r="H475" s="482" t="s">
        <v>118</v>
      </c>
      <c r="I475" s="482" t="s">
        <v>119</v>
      </c>
      <c r="J475" s="489">
        <v>2</v>
      </c>
      <c r="K475" s="545">
        <v>46024</v>
      </c>
      <c r="L475" s="545">
        <v>46660</v>
      </c>
      <c r="M475" s="459">
        <f t="shared" si="16"/>
        <v>90.857142857142861</v>
      </c>
      <c r="N475" s="485">
        <v>0</v>
      </c>
      <c r="O475" s="508" t="s">
        <v>883</v>
      </c>
      <c r="P475" s="486">
        <f t="shared" si="15"/>
        <v>0</v>
      </c>
      <c r="Q475" s="457" t="str">
        <f>IF(ISNUMBER(P475),IF(P475=100%,"CUMPLIDA",IF(AND(ISNUMBER(L475),ISNUMBER([5]CGR!$P$4)), IF(L475&lt;[5]CGR!$P$4,"INCUMPLIDA","PROCESO"), "VERIFICAR FECHA")),"SIN VALOR AVANCE")</f>
        <v>PROCESO</v>
      </c>
    </row>
    <row r="476" spans="1:17" ht="270.75">
      <c r="A476" s="479" t="s">
        <v>19</v>
      </c>
      <c r="B476" s="480" t="s">
        <v>13</v>
      </c>
      <c r="C476" s="930" t="s">
        <v>884</v>
      </c>
      <c r="D476" s="930" t="s">
        <v>820</v>
      </c>
      <c r="E476" s="929" t="s">
        <v>885</v>
      </c>
      <c r="F476" s="929" t="s">
        <v>886</v>
      </c>
      <c r="G476" s="481" t="s">
        <v>823</v>
      </c>
      <c r="H476" s="534" t="s">
        <v>733</v>
      </c>
      <c r="I476" s="482" t="s">
        <v>164</v>
      </c>
      <c r="J476" s="483">
        <v>1</v>
      </c>
      <c r="K476" s="507">
        <v>44044</v>
      </c>
      <c r="L476" s="507">
        <v>44196</v>
      </c>
      <c r="M476" s="459">
        <f t="shared" si="16"/>
        <v>21.714285714285715</v>
      </c>
      <c r="N476" s="485">
        <v>1</v>
      </c>
      <c r="O476" s="482" t="s">
        <v>887</v>
      </c>
      <c r="P476" s="486">
        <f t="shared" si="15"/>
        <v>1</v>
      </c>
      <c r="Q476" s="457" t="str">
        <f>IF(ISNUMBER(P476),IF(P476=100%,"CUMPLIDA",IF(AND(ISNUMBER(L476),ISNUMBER([5]CGR!$P$4)), IF(L476&lt;[5]CGR!$P$4,"INCUMPLIDA","PROCESO"), "VERIFICAR FECHA")),"SIN VALOR AVANCE")</f>
        <v>CUMPLIDA</v>
      </c>
    </row>
    <row r="477" spans="1:17" ht="75.75">
      <c r="A477" s="479" t="s">
        <v>19</v>
      </c>
      <c r="B477" s="480" t="s">
        <v>13</v>
      </c>
      <c r="C477" s="930"/>
      <c r="D477" s="930"/>
      <c r="E477" s="929"/>
      <c r="F477" s="929"/>
      <c r="G477" s="903" t="s">
        <v>823</v>
      </c>
      <c r="H477" s="482" t="s">
        <v>675</v>
      </c>
      <c r="I477" s="482" t="s">
        <v>676</v>
      </c>
      <c r="J477" s="489">
        <v>1</v>
      </c>
      <c r="K477" s="507">
        <v>45231</v>
      </c>
      <c r="L477" s="507">
        <v>45504</v>
      </c>
      <c r="M477" s="459">
        <f t="shared" si="16"/>
        <v>39</v>
      </c>
      <c r="N477" s="485">
        <v>1</v>
      </c>
      <c r="O477" s="508" t="s">
        <v>825</v>
      </c>
      <c r="P477" s="486">
        <f t="shared" si="15"/>
        <v>1</v>
      </c>
      <c r="Q477" s="457" t="str">
        <f>IF(ISNUMBER(P477),IF(P477=100%,"CUMPLIDA",IF(AND(ISNUMBER(L477),ISNUMBER([5]CGR!$P$4)), IF(L477&lt;[5]CGR!$P$4,"INCUMPLIDA","PROCESO"), "VERIFICAR FECHA")),"SIN VALOR AVANCE")</f>
        <v>CUMPLIDA</v>
      </c>
    </row>
    <row r="478" spans="1:17" ht="345.75">
      <c r="A478" s="479" t="s">
        <v>19</v>
      </c>
      <c r="B478" s="480" t="s">
        <v>13</v>
      </c>
      <c r="C478" s="930"/>
      <c r="D478" s="930"/>
      <c r="E478" s="929"/>
      <c r="F478" s="929"/>
      <c r="G478" s="903"/>
      <c r="H478" s="482" t="s">
        <v>678</v>
      </c>
      <c r="I478" s="482" t="s">
        <v>679</v>
      </c>
      <c r="J478" s="489">
        <v>1</v>
      </c>
      <c r="K478" s="507">
        <v>45231</v>
      </c>
      <c r="L478" s="507">
        <v>45504</v>
      </c>
      <c r="M478" s="459">
        <f t="shared" si="16"/>
        <v>39</v>
      </c>
      <c r="N478" s="485">
        <v>1</v>
      </c>
      <c r="O478" s="508" t="s">
        <v>864</v>
      </c>
      <c r="P478" s="486">
        <f t="shared" si="15"/>
        <v>1</v>
      </c>
      <c r="Q478" s="457" t="str">
        <f>IF(ISNUMBER(P478),IF(P478=100%,"CUMPLIDA",IF(AND(ISNUMBER(L478),ISNUMBER([5]CGR!$P$4)), IF(L478&lt;[5]CGR!$P$4,"INCUMPLIDA","PROCESO"), "VERIFICAR FECHA")),"SIN VALOR AVANCE")</f>
        <v>CUMPLIDA</v>
      </c>
    </row>
    <row r="479" spans="1:17" ht="195.75">
      <c r="A479" s="479" t="s">
        <v>19</v>
      </c>
      <c r="B479" s="480" t="s">
        <v>13</v>
      </c>
      <c r="C479" s="930"/>
      <c r="D479" s="930"/>
      <c r="E479" s="929"/>
      <c r="F479" s="929"/>
      <c r="G479" s="481" t="s">
        <v>97</v>
      </c>
      <c r="H479" s="482" t="s">
        <v>98</v>
      </c>
      <c r="I479" s="482" t="s">
        <v>99</v>
      </c>
      <c r="J479" s="489">
        <v>1</v>
      </c>
      <c r="K479" s="545">
        <v>45323</v>
      </c>
      <c r="L479" s="545">
        <v>45747</v>
      </c>
      <c r="M479" s="459">
        <f t="shared" si="16"/>
        <v>60.571428571428569</v>
      </c>
      <c r="N479" s="485">
        <v>1</v>
      </c>
      <c r="O479" s="508" t="s">
        <v>866</v>
      </c>
      <c r="P479" s="486">
        <f t="shared" si="15"/>
        <v>1</v>
      </c>
      <c r="Q479" s="457" t="str">
        <f>IF(ISNUMBER(P479),IF(P479=100%,"CUMPLIDA",IF(AND(ISNUMBER(L479),ISNUMBER([5]CGR!$P$4)), IF(L479&lt;[5]CGR!$P$4,"INCUMPLIDA","PROCESO"), "VERIFICAR FECHA")),"SIN VALOR AVANCE")</f>
        <v>CUMPLIDA</v>
      </c>
    </row>
    <row r="480" spans="1:17" ht="90.75">
      <c r="A480" s="479" t="s">
        <v>19</v>
      </c>
      <c r="B480" s="480" t="s">
        <v>13</v>
      </c>
      <c r="C480" s="930"/>
      <c r="D480" s="930"/>
      <c r="E480" s="929"/>
      <c r="F480" s="929"/>
      <c r="G480" s="481" t="s">
        <v>101</v>
      </c>
      <c r="H480" s="482" t="s">
        <v>101</v>
      </c>
      <c r="I480" s="482" t="s">
        <v>102</v>
      </c>
      <c r="J480" s="489">
        <v>1</v>
      </c>
      <c r="K480" s="545">
        <v>45323</v>
      </c>
      <c r="L480" s="545">
        <v>45747</v>
      </c>
      <c r="M480" s="459">
        <f t="shared" si="16"/>
        <v>60.571428571428569</v>
      </c>
      <c r="N480" s="485">
        <v>1</v>
      </c>
      <c r="O480" s="508" t="s">
        <v>888</v>
      </c>
      <c r="P480" s="486">
        <f t="shared" si="15"/>
        <v>1</v>
      </c>
      <c r="Q480" s="457" t="str">
        <f>IF(ISNUMBER(P480),IF(P480=100%,"CUMPLIDA",IF(AND(ISNUMBER(L480),ISNUMBER([5]CGR!$P$4)), IF(L480&lt;[5]CGR!$P$4,"INCUMPLIDA","PROCESO"), "VERIFICAR FECHA")),"SIN VALOR AVANCE")</f>
        <v>CUMPLIDA</v>
      </c>
    </row>
    <row r="481" spans="1:17" ht="105.75">
      <c r="A481" s="479" t="s">
        <v>19</v>
      </c>
      <c r="B481" s="480" t="s">
        <v>13</v>
      </c>
      <c r="C481" s="930"/>
      <c r="D481" s="930"/>
      <c r="E481" s="929"/>
      <c r="F481" s="929"/>
      <c r="G481" s="481" t="s">
        <v>238</v>
      </c>
      <c r="H481" s="482" t="s">
        <v>239</v>
      </c>
      <c r="I481" s="482" t="s">
        <v>240</v>
      </c>
      <c r="J481" s="489">
        <v>1</v>
      </c>
      <c r="K481" s="545">
        <v>45231</v>
      </c>
      <c r="L481" s="545">
        <v>45747</v>
      </c>
      <c r="M481" s="459">
        <f t="shared" si="16"/>
        <v>73.714285714285708</v>
      </c>
      <c r="N481" s="485">
        <v>1</v>
      </c>
      <c r="O481" s="482" t="s">
        <v>738</v>
      </c>
      <c r="P481" s="486">
        <f t="shared" si="15"/>
        <v>1</v>
      </c>
      <c r="Q481" s="457" t="str">
        <f>IF(ISNUMBER(P481),IF(P481=100%,"CUMPLIDA",IF(AND(ISNUMBER(L481),ISNUMBER([5]CGR!$P$4)), IF(L481&lt;[5]CGR!$P$4,"INCUMPLIDA","PROCESO"), "VERIFICAR FECHA")),"SIN VALOR AVANCE")</f>
        <v>CUMPLIDA</v>
      </c>
    </row>
    <row r="482" spans="1:17" ht="180.75">
      <c r="A482" s="479" t="s">
        <v>19</v>
      </c>
      <c r="B482" s="480" t="s">
        <v>13</v>
      </c>
      <c r="C482" s="930"/>
      <c r="D482" s="930"/>
      <c r="E482" s="929"/>
      <c r="F482" s="929"/>
      <c r="G482" s="481" t="s">
        <v>104</v>
      </c>
      <c r="H482" s="482" t="s">
        <v>104</v>
      </c>
      <c r="I482" s="482" t="s">
        <v>248</v>
      </c>
      <c r="J482" s="489">
        <v>1</v>
      </c>
      <c r="K482" s="545">
        <v>45323</v>
      </c>
      <c r="L482" s="545">
        <v>45747</v>
      </c>
      <c r="M482" s="459">
        <f t="shared" si="16"/>
        <v>60.571428571428569</v>
      </c>
      <c r="N482" s="485">
        <v>1</v>
      </c>
      <c r="O482" s="508" t="s">
        <v>865</v>
      </c>
      <c r="P482" s="486">
        <f t="shared" si="15"/>
        <v>1</v>
      </c>
      <c r="Q482" s="457" t="str">
        <f>IF(ISNUMBER(P482),IF(P482=100%,"CUMPLIDA",IF(AND(ISNUMBER(L482),ISNUMBER([5]CGR!$P$4)), IF(L482&lt;[5]CGR!$P$4,"INCUMPLIDA","PROCESO"), "VERIFICAR FECHA")),"SIN VALOR AVANCE")</f>
        <v>CUMPLIDA</v>
      </c>
    </row>
    <row r="483" spans="1:17" ht="90.75">
      <c r="A483" s="479" t="s">
        <v>19</v>
      </c>
      <c r="B483" s="480" t="s">
        <v>13</v>
      </c>
      <c r="C483" s="930"/>
      <c r="D483" s="930"/>
      <c r="E483" s="929"/>
      <c r="F483" s="929"/>
      <c r="G483" s="481" t="s">
        <v>830</v>
      </c>
      <c r="H483" s="482" t="s">
        <v>830</v>
      </c>
      <c r="I483" s="482" t="s">
        <v>107</v>
      </c>
      <c r="J483" s="489">
        <v>1</v>
      </c>
      <c r="K483" s="545">
        <v>45231</v>
      </c>
      <c r="L483" s="545">
        <v>45747</v>
      </c>
      <c r="M483" s="459">
        <f t="shared" si="16"/>
        <v>73.714285714285708</v>
      </c>
      <c r="N483" s="485">
        <v>1</v>
      </c>
      <c r="O483" s="508" t="s">
        <v>888</v>
      </c>
      <c r="P483" s="486">
        <f t="shared" si="15"/>
        <v>1</v>
      </c>
      <c r="Q483" s="457" t="str">
        <f>IF(ISNUMBER(P483),IF(P483=100%,"CUMPLIDA",IF(AND(ISNUMBER(L483),ISNUMBER([5]CGR!$P$4)), IF(L483&lt;[5]CGR!$P$4,"INCUMPLIDA","PROCESO"), "VERIFICAR FECHA")),"SIN VALOR AVANCE")</f>
        <v>CUMPLIDA</v>
      </c>
    </row>
    <row r="484" spans="1:17" ht="255.75">
      <c r="A484" s="479" t="s">
        <v>19</v>
      </c>
      <c r="B484" s="480" t="s">
        <v>13</v>
      </c>
      <c r="C484" s="930"/>
      <c r="D484" s="930"/>
      <c r="E484" s="929"/>
      <c r="F484" s="929"/>
      <c r="G484" s="481" t="s">
        <v>831</v>
      </c>
      <c r="H484" s="482" t="s">
        <v>831</v>
      </c>
      <c r="I484" s="482" t="s">
        <v>524</v>
      </c>
      <c r="J484" s="489">
        <v>1</v>
      </c>
      <c r="K484" s="545">
        <v>45231</v>
      </c>
      <c r="L484" s="545">
        <v>45808</v>
      </c>
      <c r="M484" s="459">
        <f t="shared" si="16"/>
        <v>82.428571428571431</v>
      </c>
      <c r="N484" s="485">
        <v>1</v>
      </c>
      <c r="O484" s="508" t="s">
        <v>873</v>
      </c>
      <c r="P484" s="486">
        <f t="shared" si="15"/>
        <v>1</v>
      </c>
      <c r="Q484" s="457" t="str">
        <f>IF(ISNUMBER(P484),IF(P484=100%,"CUMPLIDA",IF(AND(ISNUMBER(L484),ISNUMBER([5]CGR!$P$4)), IF(L484&lt;[5]CGR!$P$4,"INCUMPLIDA","PROCESO"), "VERIFICAR FECHA")),"SIN VALOR AVANCE")</f>
        <v>CUMPLIDA</v>
      </c>
    </row>
    <row r="485" spans="1:17" ht="195.75">
      <c r="A485" s="479" t="s">
        <v>19</v>
      </c>
      <c r="B485" s="480" t="s">
        <v>13</v>
      </c>
      <c r="C485" s="930"/>
      <c r="D485" s="930"/>
      <c r="E485" s="929"/>
      <c r="F485" s="929"/>
      <c r="G485" s="481" t="s">
        <v>110</v>
      </c>
      <c r="H485" s="482" t="s">
        <v>111</v>
      </c>
      <c r="I485" s="482" t="s">
        <v>112</v>
      </c>
      <c r="J485" s="489">
        <v>7</v>
      </c>
      <c r="K485" s="545">
        <v>46024</v>
      </c>
      <c r="L485" s="545">
        <v>46660</v>
      </c>
      <c r="M485" s="459">
        <f t="shared" si="16"/>
        <v>90.857142857142861</v>
      </c>
      <c r="N485" s="485">
        <v>0</v>
      </c>
      <c r="O485" s="508" t="s">
        <v>889</v>
      </c>
      <c r="P485" s="486">
        <f t="shared" si="15"/>
        <v>0</v>
      </c>
      <c r="Q485" s="457" t="str">
        <f>IF(ISNUMBER(P485),IF(P485=100%,"CUMPLIDA",IF(AND(ISNUMBER(L485),ISNUMBER([5]CGR!$P$4)), IF(L485&lt;[5]CGR!$P$4,"INCUMPLIDA","PROCESO"), "VERIFICAR FECHA")),"SIN VALOR AVANCE")</f>
        <v>PROCESO</v>
      </c>
    </row>
    <row r="486" spans="1:17" ht="180.75">
      <c r="A486" s="479" t="s">
        <v>19</v>
      </c>
      <c r="B486" s="480" t="s">
        <v>13</v>
      </c>
      <c r="C486" s="930"/>
      <c r="D486" s="930"/>
      <c r="E486" s="929"/>
      <c r="F486" s="929"/>
      <c r="G486" s="481" t="s">
        <v>114</v>
      </c>
      <c r="H486" s="482" t="s">
        <v>115</v>
      </c>
      <c r="I486" s="482" t="s">
        <v>116</v>
      </c>
      <c r="J486" s="489">
        <v>1</v>
      </c>
      <c r="K486" s="545">
        <v>46024</v>
      </c>
      <c r="L486" s="545">
        <v>46660</v>
      </c>
      <c r="M486" s="459">
        <f t="shared" si="16"/>
        <v>90.857142857142861</v>
      </c>
      <c r="N486" s="485">
        <v>0</v>
      </c>
      <c r="O486" s="508" t="s">
        <v>874</v>
      </c>
      <c r="P486" s="486">
        <f t="shared" si="15"/>
        <v>0</v>
      </c>
      <c r="Q486" s="457" t="str">
        <f>IF(ISNUMBER(P486),IF(P486=100%,"CUMPLIDA",IF(AND(ISNUMBER(L486),ISNUMBER([5]CGR!$P$4)), IF(L486&lt;[5]CGR!$P$4,"INCUMPLIDA","PROCESO"), "VERIFICAR FECHA")),"SIN VALOR AVANCE")</f>
        <v>PROCESO</v>
      </c>
    </row>
    <row r="487" spans="1:17" ht="315.75">
      <c r="A487" s="479" t="s">
        <v>19</v>
      </c>
      <c r="B487" s="480" t="s">
        <v>13</v>
      </c>
      <c r="C487" s="930"/>
      <c r="D487" s="930"/>
      <c r="E487" s="929"/>
      <c r="F487" s="929"/>
      <c r="G487" s="481" t="s">
        <v>117</v>
      </c>
      <c r="H487" s="482" t="s">
        <v>118</v>
      </c>
      <c r="I487" s="482" t="s">
        <v>119</v>
      </c>
      <c r="J487" s="489">
        <v>2</v>
      </c>
      <c r="K487" s="545">
        <v>46024</v>
      </c>
      <c r="L487" s="545">
        <v>46660</v>
      </c>
      <c r="M487" s="459">
        <f t="shared" si="16"/>
        <v>90.857142857142861</v>
      </c>
      <c r="N487" s="485">
        <v>0</v>
      </c>
      <c r="O487" s="508" t="s">
        <v>845</v>
      </c>
      <c r="P487" s="486">
        <f t="shared" si="15"/>
        <v>0</v>
      </c>
      <c r="Q487" s="457" t="str">
        <f>IF(ISNUMBER(P487),IF(P487=100%,"CUMPLIDA",IF(AND(ISNUMBER(L487),ISNUMBER([5]CGR!$P$4)), IF(L487&lt;[5]CGR!$P$4,"INCUMPLIDA","PROCESO"), "VERIFICAR FECHA")),"SIN VALOR AVANCE")</f>
        <v>PROCESO</v>
      </c>
    </row>
    <row r="488" spans="1:17" ht="360.75">
      <c r="A488" s="479" t="s">
        <v>19</v>
      </c>
      <c r="B488" s="480" t="s">
        <v>13</v>
      </c>
      <c r="C488" s="930" t="s">
        <v>890</v>
      </c>
      <c r="D488" s="930" t="s">
        <v>847</v>
      </c>
      <c r="E488" s="929" t="s">
        <v>891</v>
      </c>
      <c r="F488" s="931" t="s">
        <v>892</v>
      </c>
      <c r="G488" s="926" t="s">
        <v>850</v>
      </c>
      <c r="H488" s="540" t="s">
        <v>851</v>
      </c>
      <c r="I488" s="482" t="s">
        <v>852</v>
      </c>
      <c r="J488" s="483">
        <v>1</v>
      </c>
      <c r="K488" s="507">
        <v>45078</v>
      </c>
      <c r="L488" s="507">
        <v>45869</v>
      </c>
      <c r="M488" s="459">
        <f t="shared" si="16"/>
        <v>113</v>
      </c>
      <c r="N488" s="547">
        <v>1</v>
      </c>
      <c r="O488" s="482" t="s">
        <v>853</v>
      </c>
      <c r="P488" s="486">
        <f t="shared" si="15"/>
        <v>1</v>
      </c>
      <c r="Q488" s="457" t="str">
        <f>IF(ISNUMBER(P488),IF(P488=100%,"CUMPLIDA",IF(AND(ISNUMBER(L488),ISNUMBER([5]CGR!$P$4)), IF(L488&lt;[5]CGR!$P$4,"INCUMPLIDA","PROCESO"), "VERIFICAR FECHA")),"SIN VALOR AVANCE")</f>
        <v>CUMPLIDA</v>
      </c>
    </row>
    <row r="489" spans="1:17" ht="285.75">
      <c r="A489" s="479" t="s">
        <v>19</v>
      </c>
      <c r="B489" s="480" t="s">
        <v>13</v>
      </c>
      <c r="C489" s="930"/>
      <c r="D489" s="930"/>
      <c r="E489" s="929"/>
      <c r="F489" s="931"/>
      <c r="G489" s="926"/>
      <c r="H489" s="482" t="s">
        <v>854</v>
      </c>
      <c r="I489" s="482" t="s">
        <v>855</v>
      </c>
      <c r="J489" s="483">
        <v>1</v>
      </c>
      <c r="K489" s="507">
        <v>45665</v>
      </c>
      <c r="L489" s="507">
        <v>46081</v>
      </c>
      <c r="M489" s="459">
        <f t="shared" si="16"/>
        <v>59.428571428571431</v>
      </c>
      <c r="N489" s="485">
        <v>0</v>
      </c>
      <c r="O489" s="482" t="s">
        <v>856</v>
      </c>
      <c r="P489" s="486">
        <f t="shared" si="15"/>
        <v>0</v>
      </c>
      <c r="Q489" s="457" t="str">
        <f>IF(ISNUMBER(P489),IF(P489=100%,"CUMPLIDA",IF(AND(ISNUMBER(L489),ISNUMBER([5]CGR!$P$4)), IF(L489&lt;[5]CGR!$P$4,"INCUMPLIDA","PROCESO"), "VERIFICAR FECHA")),"SIN VALOR AVANCE")</f>
        <v>PROCESO</v>
      </c>
    </row>
    <row r="490" spans="1:17" ht="285.75">
      <c r="A490" s="479" t="s">
        <v>19</v>
      </c>
      <c r="B490" s="480" t="s">
        <v>13</v>
      </c>
      <c r="C490" s="930"/>
      <c r="D490" s="930"/>
      <c r="E490" s="929"/>
      <c r="F490" s="931"/>
      <c r="G490" s="926"/>
      <c r="H490" s="540" t="s">
        <v>857</v>
      </c>
      <c r="I490" s="482" t="s">
        <v>858</v>
      </c>
      <c r="J490" s="483">
        <v>1</v>
      </c>
      <c r="K490" s="507">
        <v>45597</v>
      </c>
      <c r="L490" s="507">
        <v>45716</v>
      </c>
      <c r="M490" s="459">
        <f t="shared" si="16"/>
        <v>17</v>
      </c>
      <c r="N490" s="547">
        <v>1</v>
      </c>
      <c r="O490" s="482" t="s">
        <v>859</v>
      </c>
      <c r="P490" s="486">
        <f t="shared" si="15"/>
        <v>1</v>
      </c>
      <c r="Q490" s="457" t="str">
        <f>IF(ISNUMBER(P490),IF(P490=100%,"CUMPLIDA",IF(AND(ISNUMBER(L490),ISNUMBER([5]CGR!$P$4)), IF(L490&lt;[5]CGR!$P$4,"INCUMPLIDA","PROCESO"), "VERIFICAR FECHA")),"SIN VALOR AVANCE")</f>
        <v>CUMPLIDA</v>
      </c>
    </row>
    <row r="491" spans="1:17" ht="345.75" customHeight="1">
      <c r="A491" s="479" t="s">
        <v>19</v>
      </c>
      <c r="B491" s="480" t="s">
        <v>13</v>
      </c>
      <c r="C491" s="930" t="s">
        <v>893</v>
      </c>
      <c r="D491" s="930" t="s">
        <v>894</v>
      </c>
      <c r="E491" s="929" t="s">
        <v>895</v>
      </c>
      <c r="F491" s="929" t="s">
        <v>896</v>
      </c>
      <c r="G491" s="481" t="s">
        <v>823</v>
      </c>
      <c r="H491" s="534" t="s">
        <v>733</v>
      </c>
      <c r="I491" s="482" t="s">
        <v>164</v>
      </c>
      <c r="J491" s="483">
        <v>1</v>
      </c>
      <c r="K491" s="507">
        <v>44044</v>
      </c>
      <c r="L491" s="507">
        <v>44196</v>
      </c>
      <c r="M491" s="459">
        <f t="shared" si="16"/>
        <v>21.714285714285715</v>
      </c>
      <c r="N491" s="485">
        <v>1</v>
      </c>
      <c r="O491" s="482" t="s">
        <v>897</v>
      </c>
      <c r="P491" s="486">
        <f t="shared" si="15"/>
        <v>1</v>
      </c>
      <c r="Q491" s="457" t="str">
        <f>IF(ISNUMBER(P491),IF(P491=100%,"CUMPLIDA",IF(AND(ISNUMBER(L491),ISNUMBER([5]CGR!$P$4)), IF(L491&lt;[5]CGR!$P$4,"INCUMPLIDA","PROCESO"), "VERIFICAR FECHA")),"SIN VALOR AVANCE")</f>
        <v>CUMPLIDA</v>
      </c>
    </row>
    <row r="492" spans="1:17" ht="75.75">
      <c r="A492" s="479" t="s">
        <v>19</v>
      </c>
      <c r="B492" s="480" t="s">
        <v>13</v>
      </c>
      <c r="C492" s="930"/>
      <c r="D492" s="930"/>
      <c r="E492" s="929"/>
      <c r="F492" s="929"/>
      <c r="G492" s="903" t="s">
        <v>823</v>
      </c>
      <c r="H492" s="482" t="s">
        <v>675</v>
      </c>
      <c r="I492" s="482" t="s">
        <v>676</v>
      </c>
      <c r="J492" s="489">
        <v>1</v>
      </c>
      <c r="K492" s="507">
        <v>45231</v>
      </c>
      <c r="L492" s="507">
        <v>45504</v>
      </c>
      <c r="M492" s="459">
        <f t="shared" si="16"/>
        <v>39</v>
      </c>
      <c r="N492" s="485">
        <v>1</v>
      </c>
      <c r="O492" s="508" t="s">
        <v>825</v>
      </c>
      <c r="P492" s="486">
        <f t="shared" si="15"/>
        <v>1</v>
      </c>
      <c r="Q492" s="457" t="str">
        <f>IF(ISNUMBER(P492),IF(P492=100%,"CUMPLIDA",IF(AND(ISNUMBER(L492),ISNUMBER([5]CGR!$P$4)), IF(L492&lt;[5]CGR!$P$4,"INCUMPLIDA","PROCESO"), "VERIFICAR FECHA")),"SIN VALOR AVANCE")</f>
        <v>CUMPLIDA</v>
      </c>
    </row>
    <row r="493" spans="1:17" ht="345.75">
      <c r="A493" s="479" t="s">
        <v>19</v>
      </c>
      <c r="B493" s="480" t="s">
        <v>13</v>
      </c>
      <c r="C493" s="930"/>
      <c r="D493" s="930"/>
      <c r="E493" s="929"/>
      <c r="F493" s="929"/>
      <c r="G493" s="903"/>
      <c r="H493" s="482" t="s">
        <v>678</v>
      </c>
      <c r="I493" s="482" t="s">
        <v>679</v>
      </c>
      <c r="J493" s="489">
        <v>1</v>
      </c>
      <c r="K493" s="507">
        <v>45231</v>
      </c>
      <c r="L493" s="507">
        <v>45504</v>
      </c>
      <c r="M493" s="459">
        <f t="shared" si="16"/>
        <v>39</v>
      </c>
      <c r="N493" s="485">
        <v>1</v>
      </c>
      <c r="O493" s="508" t="s">
        <v>864</v>
      </c>
      <c r="P493" s="486">
        <f t="shared" si="15"/>
        <v>1</v>
      </c>
      <c r="Q493" s="457" t="str">
        <f>IF(ISNUMBER(P493),IF(P493=100%,"CUMPLIDA",IF(AND(ISNUMBER(L493),ISNUMBER([5]CGR!$P$4)), IF(L493&lt;[5]CGR!$P$4,"INCUMPLIDA","PROCESO"), "VERIFICAR FECHA")),"SIN VALOR AVANCE")</f>
        <v>CUMPLIDA</v>
      </c>
    </row>
    <row r="494" spans="1:17" ht="180.75">
      <c r="A494" s="479" t="s">
        <v>19</v>
      </c>
      <c r="B494" s="480" t="s">
        <v>13</v>
      </c>
      <c r="C494" s="930"/>
      <c r="D494" s="930"/>
      <c r="E494" s="929"/>
      <c r="F494" s="929"/>
      <c r="G494" s="481" t="s">
        <v>97</v>
      </c>
      <c r="H494" s="482" t="s">
        <v>98</v>
      </c>
      <c r="I494" s="482" t="s">
        <v>99</v>
      </c>
      <c r="J494" s="489">
        <v>1</v>
      </c>
      <c r="K494" s="545">
        <v>45323</v>
      </c>
      <c r="L494" s="545">
        <v>45747</v>
      </c>
      <c r="M494" s="459">
        <f t="shared" si="16"/>
        <v>60.571428571428569</v>
      </c>
      <c r="N494" s="485">
        <v>1</v>
      </c>
      <c r="O494" s="508" t="s">
        <v>865</v>
      </c>
      <c r="P494" s="486">
        <f t="shared" si="15"/>
        <v>1</v>
      </c>
      <c r="Q494" s="457" t="str">
        <f>IF(ISNUMBER(P494),IF(P494=100%,"CUMPLIDA",IF(AND(ISNUMBER(L494),ISNUMBER([5]CGR!$P$4)), IF(L494&lt;[5]CGR!$P$4,"INCUMPLIDA","PROCESO"), "VERIFICAR FECHA")),"SIN VALOR AVANCE")</f>
        <v>CUMPLIDA</v>
      </c>
    </row>
    <row r="495" spans="1:17" ht="90.75">
      <c r="A495" s="479" t="s">
        <v>19</v>
      </c>
      <c r="B495" s="480" t="s">
        <v>13</v>
      </c>
      <c r="C495" s="930"/>
      <c r="D495" s="930"/>
      <c r="E495" s="929"/>
      <c r="F495" s="929"/>
      <c r="G495" s="481" t="s">
        <v>101</v>
      </c>
      <c r="H495" s="482" t="s">
        <v>101</v>
      </c>
      <c r="I495" s="482" t="s">
        <v>102</v>
      </c>
      <c r="J495" s="489">
        <v>1</v>
      </c>
      <c r="K495" s="545">
        <v>45323</v>
      </c>
      <c r="L495" s="545">
        <v>45747</v>
      </c>
      <c r="M495" s="459">
        <f t="shared" si="16"/>
        <v>60.571428571428569</v>
      </c>
      <c r="N495" s="485">
        <v>1</v>
      </c>
      <c r="O495" s="508" t="s">
        <v>888</v>
      </c>
      <c r="P495" s="486">
        <f t="shared" si="15"/>
        <v>1</v>
      </c>
      <c r="Q495" s="457" t="str">
        <f>IF(ISNUMBER(P495),IF(P495=100%,"CUMPLIDA",IF(AND(ISNUMBER(L495),ISNUMBER([5]CGR!$P$4)), IF(L495&lt;[5]CGR!$P$4,"INCUMPLIDA","PROCESO"), "VERIFICAR FECHA")),"SIN VALOR AVANCE")</f>
        <v>CUMPLIDA</v>
      </c>
    </row>
    <row r="496" spans="1:17" ht="105.75">
      <c r="A496" s="479" t="s">
        <v>19</v>
      </c>
      <c r="B496" s="480" t="s">
        <v>13</v>
      </c>
      <c r="C496" s="930"/>
      <c r="D496" s="930"/>
      <c r="E496" s="929"/>
      <c r="F496" s="929"/>
      <c r="G496" s="481" t="s">
        <v>238</v>
      </c>
      <c r="H496" s="482" t="s">
        <v>239</v>
      </c>
      <c r="I496" s="482" t="s">
        <v>240</v>
      </c>
      <c r="J496" s="489">
        <v>1</v>
      </c>
      <c r="K496" s="545">
        <v>45231</v>
      </c>
      <c r="L496" s="545">
        <v>45747</v>
      </c>
      <c r="M496" s="459">
        <f t="shared" si="16"/>
        <v>73.714285714285708</v>
      </c>
      <c r="N496" s="485">
        <v>1</v>
      </c>
      <c r="O496" s="482" t="s">
        <v>738</v>
      </c>
      <c r="P496" s="486">
        <f t="shared" si="15"/>
        <v>1</v>
      </c>
      <c r="Q496" s="457" t="str">
        <f>IF(ISNUMBER(P496),IF(P496=100%,"CUMPLIDA",IF(AND(ISNUMBER(L496),ISNUMBER([5]CGR!$P$4)), IF(L496&lt;[5]CGR!$P$4,"INCUMPLIDA","PROCESO"), "VERIFICAR FECHA")),"SIN VALOR AVANCE")</f>
        <v>CUMPLIDA</v>
      </c>
    </row>
    <row r="497" spans="1:17" ht="180.75">
      <c r="A497" s="479" t="s">
        <v>19</v>
      </c>
      <c r="B497" s="480" t="s">
        <v>13</v>
      </c>
      <c r="C497" s="930"/>
      <c r="D497" s="930"/>
      <c r="E497" s="929"/>
      <c r="F497" s="929"/>
      <c r="G497" s="481" t="s">
        <v>104</v>
      </c>
      <c r="H497" s="482" t="s">
        <v>104</v>
      </c>
      <c r="I497" s="482" t="s">
        <v>248</v>
      </c>
      <c r="J497" s="489">
        <v>1</v>
      </c>
      <c r="K497" s="545">
        <v>45323</v>
      </c>
      <c r="L497" s="545">
        <v>45747</v>
      </c>
      <c r="M497" s="459">
        <f t="shared" si="16"/>
        <v>60.571428571428569</v>
      </c>
      <c r="N497" s="485">
        <v>1</v>
      </c>
      <c r="O497" s="508" t="s">
        <v>865</v>
      </c>
      <c r="P497" s="486">
        <f t="shared" si="15"/>
        <v>1</v>
      </c>
      <c r="Q497" s="457" t="str">
        <f>IF(ISNUMBER(P497),IF(P497=100%,"CUMPLIDA",IF(AND(ISNUMBER(L497),ISNUMBER([5]CGR!$P$4)), IF(L497&lt;[5]CGR!$P$4,"INCUMPLIDA","PROCESO"), "VERIFICAR FECHA")),"SIN VALOR AVANCE")</f>
        <v>CUMPLIDA</v>
      </c>
    </row>
    <row r="498" spans="1:17" ht="90.75">
      <c r="A498" s="479" t="s">
        <v>19</v>
      </c>
      <c r="B498" s="480" t="s">
        <v>13</v>
      </c>
      <c r="C498" s="930"/>
      <c r="D498" s="930"/>
      <c r="E498" s="929"/>
      <c r="F498" s="929"/>
      <c r="G498" s="481" t="s">
        <v>830</v>
      </c>
      <c r="H498" s="482" t="s">
        <v>830</v>
      </c>
      <c r="I498" s="482" t="s">
        <v>107</v>
      </c>
      <c r="J498" s="489">
        <v>1</v>
      </c>
      <c r="K498" s="545">
        <v>45231</v>
      </c>
      <c r="L498" s="545">
        <v>45747</v>
      </c>
      <c r="M498" s="459">
        <f t="shared" si="16"/>
        <v>73.714285714285708</v>
      </c>
      <c r="N498" s="485">
        <v>1</v>
      </c>
      <c r="O498" s="508" t="s">
        <v>888</v>
      </c>
      <c r="P498" s="486">
        <f t="shared" si="15"/>
        <v>1</v>
      </c>
      <c r="Q498" s="457" t="str">
        <f>IF(ISNUMBER(P498),IF(P498=100%,"CUMPLIDA",IF(AND(ISNUMBER(L498),ISNUMBER([5]CGR!$P$4)), IF(L498&lt;[5]CGR!$P$4,"INCUMPLIDA","PROCESO"), "VERIFICAR FECHA")),"SIN VALOR AVANCE")</f>
        <v>CUMPLIDA</v>
      </c>
    </row>
    <row r="499" spans="1:17" ht="270.75">
      <c r="A499" s="479" t="s">
        <v>19</v>
      </c>
      <c r="B499" s="480" t="s">
        <v>13</v>
      </c>
      <c r="C499" s="930"/>
      <c r="D499" s="930"/>
      <c r="E499" s="929"/>
      <c r="F499" s="929"/>
      <c r="G499" s="481" t="s">
        <v>831</v>
      </c>
      <c r="H499" s="482" t="s">
        <v>831</v>
      </c>
      <c r="I499" s="482" t="s">
        <v>524</v>
      </c>
      <c r="J499" s="489">
        <v>1</v>
      </c>
      <c r="K499" s="545">
        <v>45231</v>
      </c>
      <c r="L499" s="545">
        <v>45808</v>
      </c>
      <c r="M499" s="459">
        <f t="shared" si="16"/>
        <v>82.428571428571431</v>
      </c>
      <c r="N499" s="485">
        <v>1</v>
      </c>
      <c r="O499" s="508" t="s">
        <v>842</v>
      </c>
      <c r="P499" s="486">
        <f t="shared" si="15"/>
        <v>1</v>
      </c>
      <c r="Q499" s="457" t="str">
        <f>IF(ISNUMBER(P499),IF(P499=100%,"CUMPLIDA",IF(AND(ISNUMBER(L499),ISNUMBER([5]CGR!$P$4)), IF(L499&lt;[5]CGR!$P$4,"INCUMPLIDA","PROCESO"), "VERIFICAR FECHA")),"SIN VALOR AVANCE")</f>
        <v>CUMPLIDA</v>
      </c>
    </row>
    <row r="500" spans="1:17" ht="180.75">
      <c r="A500" s="479" t="s">
        <v>19</v>
      </c>
      <c r="B500" s="480" t="s">
        <v>13</v>
      </c>
      <c r="C500" s="930"/>
      <c r="D500" s="930"/>
      <c r="E500" s="929"/>
      <c r="F500" s="929"/>
      <c r="G500" s="481" t="s">
        <v>110</v>
      </c>
      <c r="H500" s="482" t="s">
        <v>111</v>
      </c>
      <c r="I500" s="482" t="s">
        <v>112</v>
      </c>
      <c r="J500" s="489">
        <v>7</v>
      </c>
      <c r="K500" s="545">
        <v>46024</v>
      </c>
      <c r="L500" s="545">
        <v>46660</v>
      </c>
      <c r="M500" s="459">
        <f t="shared" si="16"/>
        <v>90.857142857142861</v>
      </c>
      <c r="N500" s="485">
        <v>0</v>
      </c>
      <c r="O500" s="508" t="s">
        <v>867</v>
      </c>
      <c r="P500" s="486">
        <f t="shared" si="15"/>
        <v>0</v>
      </c>
      <c r="Q500" s="457" t="str">
        <f>IF(ISNUMBER(P500),IF(P500=100%,"CUMPLIDA",IF(AND(ISNUMBER(L500),ISNUMBER([5]CGR!$P$4)), IF(L500&lt;[5]CGR!$P$4,"INCUMPLIDA","PROCESO"), "VERIFICAR FECHA")),"SIN VALOR AVANCE")</f>
        <v>PROCESO</v>
      </c>
    </row>
    <row r="501" spans="1:17" ht="195.75">
      <c r="A501" s="479" t="s">
        <v>19</v>
      </c>
      <c r="B501" s="480" t="s">
        <v>13</v>
      </c>
      <c r="C501" s="930"/>
      <c r="D501" s="930"/>
      <c r="E501" s="929"/>
      <c r="F501" s="929"/>
      <c r="G501" s="481" t="s">
        <v>114</v>
      </c>
      <c r="H501" s="482" t="s">
        <v>115</v>
      </c>
      <c r="I501" s="482" t="s">
        <v>116</v>
      </c>
      <c r="J501" s="489">
        <v>1</v>
      </c>
      <c r="K501" s="545">
        <v>46024</v>
      </c>
      <c r="L501" s="545">
        <v>46660</v>
      </c>
      <c r="M501" s="459">
        <f t="shared" si="16"/>
        <v>90.857142857142861</v>
      </c>
      <c r="N501" s="485">
        <v>0</v>
      </c>
      <c r="O501" s="508" t="s">
        <v>844</v>
      </c>
      <c r="P501" s="486">
        <f t="shared" si="15"/>
        <v>0</v>
      </c>
      <c r="Q501" s="457" t="str">
        <f>IF(ISNUMBER(P501),IF(P501=100%,"CUMPLIDA",IF(AND(ISNUMBER(L501),ISNUMBER([5]CGR!$P$4)), IF(L501&lt;[5]CGR!$P$4,"INCUMPLIDA","PROCESO"), "VERIFICAR FECHA")),"SIN VALOR AVANCE")</f>
        <v>PROCESO</v>
      </c>
    </row>
    <row r="502" spans="1:17" ht="315.75">
      <c r="A502" s="479" t="s">
        <v>19</v>
      </c>
      <c r="B502" s="480" t="s">
        <v>13</v>
      </c>
      <c r="C502" s="930"/>
      <c r="D502" s="930"/>
      <c r="E502" s="929"/>
      <c r="F502" s="929"/>
      <c r="G502" s="481" t="s">
        <v>117</v>
      </c>
      <c r="H502" s="482" t="s">
        <v>118</v>
      </c>
      <c r="I502" s="482" t="s">
        <v>119</v>
      </c>
      <c r="J502" s="489">
        <v>2</v>
      </c>
      <c r="K502" s="545">
        <v>46024</v>
      </c>
      <c r="L502" s="545">
        <v>46660</v>
      </c>
      <c r="M502" s="459">
        <f t="shared" si="16"/>
        <v>90.857142857142861</v>
      </c>
      <c r="N502" s="485">
        <v>0</v>
      </c>
      <c r="O502" s="508" t="s">
        <v>845</v>
      </c>
      <c r="P502" s="486">
        <f t="shared" si="15"/>
        <v>0</v>
      </c>
      <c r="Q502" s="457" t="str">
        <f>IF(ISNUMBER(P502),IF(P502=100%,"CUMPLIDA",IF(AND(ISNUMBER(L502),ISNUMBER([5]CGR!$P$4)), IF(L502&lt;[5]CGR!$P$4,"INCUMPLIDA","PROCESO"), "VERIFICAR FECHA")),"SIN VALOR AVANCE")</f>
        <v>PROCESO</v>
      </c>
    </row>
    <row r="503" spans="1:17" ht="360.75" customHeight="1">
      <c r="A503" s="479" t="s">
        <v>19</v>
      </c>
      <c r="B503" s="480" t="s">
        <v>13</v>
      </c>
      <c r="C503" s="930" t="s">
        <v>898</v>
      </c>
      <c r="D503" s="930" t="s">
        <v>899</v>
      </c>
      <c r="E503" s="929" t="s">
        <v>900</v>
      </c>
      <c r="F503" s="929" t="s">
        <v>901</v>
      </c>
      <c r="G503" s="481" t="s">
        <v>823</v>
      </c>
      <c r="H503" s="534" t="s">
        <v>733</v>
      </c>
      <c r="I503" s="482" t="s">
        <v>164</v>
      </c>
      <c r="J503" s="483">
        <v>1</v>
      </c>
      <c r="K503" s="507">
        <v>44044</v>
      </c>
      <c r="L503" s="507">
        <v>44196</v>
      </c>
      <c r="M503" s="459">
        <f t="shared" si="16"/>
        <v>21.714285714285715</v>
      </c>
      <c r="N503" s="485">
        <v>1</v>
      </c>
      <c r="O503" s="482" t="s">
        <v>902</v>
      </c>
      <c r="P503" s="486">
        <f t="shared" si="15"/>
        <v>1</v>
      </c>
      <c r="Q503" s="457" t="str">
        <f>IF(ISNUMBER(P503),IF(P503=100%,"CUMPLIDA",IF(AND(ISNUMBER(L503),ISNUMBER([5]CGR!$P$4)), IF(L503&lt;[5]CGR!$P$4,"INCUMPLIDA","PROCESO"), "VERIFICAR FECHA")),"SIN VALOR AVANCE")</f>
        <v>CUMPLIDA</v>
      </c>
    </row>
    <row r="504" spans="1:17" ht="75.75">
      <c r="A504" s="479" t="s">
        <v>19</v>
      </c>
      <c r="B504" s="480" t="s">
        <v>13</v>
      </c>
      <c r="C504" s="930"/>
      <c r="D504" s="930"/>
      <c r="E504" s="929"/>
      <c r="F504" s="929"/>
      <c r="G504" s="903" t="s">
        <v>823</v>
      </c>
      <c r="H504" s="482" t="s">
        <v>675</v>
      </c>
      <c r="I504" s="482" t="s">
        <v>676</v>
      </c>
      <c r="J504" s="489">
        <v>1</v>
      </c>
      <c r="K504" s="507">
        <v>45231</v>
      </c>
      <c r="L504" s="507">
        <v>45504</v>
      </c>
      <c r="M504" s="459">
        <f t="shared" si="16"/>
        <v>39</v>
      </c>
      <c r="N504" s="485">
        <v>1</v>
      </c>
      <c r="O504" s="508" t="s">
        <v>825</v>
      </c>
      <c r="P504" s="486">
        <f t="shared" si="15"/>
        <v>1</v>
      </c>
      <c r="Q504" s="457" t="str">
        <f>IF(ISNUMBER(P504),IF(P504=100%,"CUMPLIDA",IF(AND(ISNUMBER(L504),ISNUMBER([5]CGR!$P$4)), IF(L504&lt;[5]CGR!$P$4,"INCUMPLIDA","PROCESO"), "VERIFICAR FECHA")),"SIN VALOR AVANCE")</f>
        <v>CUMPLIDA</v>
      </c>
    </row>
    <row r="505" spans="1:17" ht="345.75">
      <c r="A505" s="479" t="s">
        <v>19</v>
      </c>
      <c r="B505" s="480" t="s">
        <v>13</v>
      </c>
      <c r="C505" s="930"/>
      <c r="D505" s="930"/>
      <c r="E505" s="929"/>
      <c r="F505" s="929"/>
      <c r="G505" s="903"/>
      <c r="H505" s="482" t="s">
        <v>678</v>
      </c>
      <c r="I505" s="482" t="s">
        <v>679</v>
      </c>
      <c r="J505" s="489">
        <v>1</v>
      </c>
      <c r="K505" s="507">
        <v>45231</v>
      </c>
      <c r="L505" s="507">
        <v>45504</v>
      </c>
      <c r="M505" s="459">
        <f t="shared" si="16"/>
        <v>39</v>
      </c>
      <c r="N505" s="485">
        <v>1</v>
      </c>
      <c r="O505" s="508" t="s">
        <v>864</v>
      </c>
      <c r="P505" s="486">
        <f t="shared" si="15"/>
        <v>1</v>
      </c>
      <c r="Q505" s="457" t="str">
        <f>IF(ISNUMBER(P505),IF(P505=100%,"CUMPLIDA",IF(AND(ISNUMBER(L505),ISNUMBER([5]CGR!$P$4)), IF(L505&lt;[5]CGR!$P$4,"INCUMPLIDA","PROCESO"), "VERIFICAR FECHA")),"SIN VALOR AVANCE")</f>
        <v>CUMPLIDA</v>
      </c>
    </row>
    <row r="506" spans="1:17" ht="180.75">
      <c r="A506" s="479" t="s">
        <v>19</v>
      </c>
      <c r="B506" s="480" t="s">
        <v>13</v>
      </c>
      <c r="C506" s="930"/>
      <c r="D506" s="930"/>
      <c r="E506" s="929"/>
      <c r="F506" s="929"/>
      <c r="G506" s="481" t="s">
        <v>97</v>
      </c>
      <c r="H506" s="482" t="s">
        <v>98</v>
      </c>
      <c r="I506" s="482" t="s">
        <v>99</v>
      </c>
      <c r="J506" s="489">
        <v>1</v>
      </c>
      <c r="K506" s="545">
        <v>45323</v>
      </c>
      <c r="L506" s="545">
        <v>45747</v>
      </c>
      <c r="M506" s="459">
        <f t="shared" si="16"/>
        <v>60.571428571428569</v>
      </c>
      <c r="N506" s="485">
        <v>1</v>
      </c>
      <c r="O506" s="508" t="s">
        <v>865</v>
      </c>
      <c r="P506" s="486">
        <f t="shared" si="15"/>
        <v>1</v>
      </c>
      <c r="Q506" s="457" t="str">
        <f>IF(ISNUMBER(P506),IF(P506=100%,"CUMPLIDA",IF(AND(ISNUMBER(L506),ISNUMBER([5]CGR!$P$4)), IF(L506&lt;[5]CGR!$P$4,"INCUMPLIDA","PROCESO"), "VERIFICAR FECHA")),"SIN VALOR AVANCE")</f>
        <v>CUMPLIDA</v>
      </c>
    </row>
    <row r="507" spans="1:17" ht="90.75">
      <c r="A507" s="479" t="s">
        <v>19</v>
      </c>
      <c r="B507" s="480" t="s">
        <v>13</v>
      </c>
      <c r="C507" s="930"/>
      <c r="D507" s="930"/>
      <c r="E507" s="929"/>
      <c r="F507" s="929"/>
      <c r="G507" s="481" t="s">
        <v>101</v>
      </c>
      <c r="H507" s="482" t="s">
        <v>101</v>
      </c>
      <c r="I507" s="482" t="s">
        <v>102</v>
      </c>
      <c r="J507" s="489">
        <v>1</v>
      </c>
      <c r="K507" s="545">
        <v>45323</v>
      </c>
      <c r="L507" s="545">
        <v>45747</v>
      </c>
      <c r="M507" s="459">
        <f t="shared" si="16"/>
        <v>60.571428571428569</v>
      </c>
      <c r="N507" s="485">
        <v>1</v>
      </c>
      <c r="O507" s="508" t="s">
        <v>888</v>
      </c>
      <c r="P507" s="486">
        <f t="shared" si="15"/>
        <v>1</v>
      </c>
      <c r="Q507" s="457" t="str">
        <f>IF(ISNUMBER(P507),IF(P507=100%,"CUMPLIDA",IF(AND(ISNUMBER(L507),ISNUMBER([5]CGR!$P$4)), IF(L507&lt;[5]CGR!$P$4,"INCUMPLIDA","PROCESO"), "VERIFICAR FECHA")),"SIN VALOR AVANCE")</f>
        <v>CUMPLIDA</v>
      </c>
    </row>
    <row r="508" spans="1:17" ht="105.75">
      <c r="A508" s="479" t="s">
        <v>19</v>
      </c>
      <c r="B508" s="480" t="s">
        <v>13</v>
      </c>
      <c r="C508" s="930"/>
      <c r="D508" s="930"/>
      <c r="E508" s="929"/>
      <c r="F508" s="929"/>
      <c r="G508" s="481" t="s">
        <v>238</v>
      </c>
      <c r="H508" s="482" t="s">
        <v>239</v>
      </c>
      <c r="I508" s="482" t="s">
        <v>240</v>
      </c>
      <c r="J508" s="489">
        <v>1</v>
      </c>
      <c r="K508" s="545">
        <v>45231</v>
      </c>
      <c r="L508" s="545">
        <v>45747</v>
      </c>
      <c r="M508" s="459">
        <f t="shared" si="16"/>
        <v>73.714285714285708</v>
      </c>
      <c r="N508" s="485">
        <v>1</v>
      </c>
      <c r="O508" s="482" t="s">
        <v>738</v>
      </c>
      <c r="P508" s="486">
        <f t="shared" si="15"/>
        <v>1</v>
      </c>
      <c r="Q508" s="457" t="str">
        <f>IF(ISNUMBER(P508),IF(P508=100%,"CUMPLIDA",IF(AND(ISNUMBER(L508),ISNUMBER([5]CGR!$P$4)), IF(L508&lt;[5]CGR!$P$4,"INCUMPLIDA","PROCESO"), "VERIFICAR FECHA")),"SIN VALOR AVANCE")</f>
        <v>CUMPLIDA</v>
      </c>
    </row>
    <row r="509" spans="1:17" ht="180.75">
      <c r="A509" s="479" t="s">
        <v>19</v>
      </c>
      <c r="B509" s="480" t="s">
        <v>13</v>
      </c>
      <c r="C509" s="930"/>
      <c r="D509" s="930"/>
      <c r="E509" s="929"/>
      <c r="F509" s="929"/>
      <c r="G509" s="481" t="s">
        <v>104</v>
      </c>
      <c r="H509" s="482" t="s">
        <v>104</v>
      </c>
      <c r="I509" s="482" t="s">
        <v>248</v>
      </c>
      <c r="J509" s="489">
        <v>1</v>
      </c>
      <c r="K509" s="545">
        <v>45323</v>
      </c>
      <c r="L509" s="545">
        <v>45747</v>
      </c>
      <c r="M509" s="459">
        <f t="shared" si="16"/>
        <v>60.571428571428569</v>
      </c>
      <c r="N509" s="485">
        <v>1</v>
      </c>
      <c r="O509" s="508" t="s">
        <v>865</v>
      </c>
      <c r="P509" s="486">
        <f t="shared" si="15"/>
        <v>1</v>
      </c>
      <c r="Q509" s="457" t="str">
        <f>IF(ISNUMBER(P509),IF(P509=100%,"CUMPLIDA",IF(AND(ISNUMBER(L509),ISNUMBER([5]CGR!$P$4)), IF(L509&lt;[5]CGR!$P$4,"INCUMPLIDA","PROCESO"), "VERIFICAR FECHA")),"SIN VALOR AVANCE")</f>
        <v>CUMPLIDA</v>
      </c>
    </row>
    <row r="510" spans="1:17" ht="90.75">
      <c r="A510" s="479" t="s">
        <v>19</v>
      </c>
      <c r="B510" s="480" t="s">
        <v>13</v>
      </c>
      <c r="C510" s="930"/>
      <c r="D510" s="930"/>
      <c r="E510" s="929"/>
      <c r="F510" s="929"/>
      <c r="G510" s="481" t="s">
        <v>830</v>
      </c>
      <c r="H510" s="482" t="s">
        <v>830</v>
      </c>
      <c r="I510" s="482" t="s">
        <v>107</v>
      </c>
      <c r="J510" s="489">
        <v>1</v>
      </c>
      <c r="K510" s="545">
        <v>45231</v>
      </c>
      <c r="L510" s="545">
        <v>45747</v>
      </c>
      <c r="M510" s="459">
        <f t="shared" si="16"/>
        <v>73.714285714285708</v>
      </c>
      <c r="N510" s="485">
        <v>1</v>
      </c>
      <c r="O510" s="508" t="s">
        <v>888</v>
      </c>
      <c r="P510" s="486">
        <f t="shared" si="15"/>
        <v>1</v>
      </c>
      <c r="Q510" s="457" t="str">
        <f>IF(ISNUMBER(P510),IF(P510=100%,"CUMPLIDA",IF(AND(ISNUMBER(L510),ISNUMBER([5]CGR!$P$4)), IF(L510&lt;[5]CGR!$P$4,"INCUMPLIDA","PROCESO"), "VERIFICAR FECHA")),"SIN VALOR AVANCE")</f>
        <v>CUMPLIDA</v>
      </c>
    </row>
    <row r="511" spans="1:17" ht="255.75">
      <c r="A511" s="479" t="s">
        <v>19</v>
      </c>
      <c r="B511" s="480" t="s">
        <v>13</v>
      </c>
      <c r="C511" s="930"/>
      <c r="D511" s="930"/>
      <c r="E511" s="929"/>
      <c r="F511" s="929"/>
      <c r="G511" s="481" t="s">
        <v>831</v>
      </c>
      <c r="H511" s="482" t="s">
        <v>831</v>
      </c>
      <c r="I511" s="482" t="s">
        <v>524</v>
      </c>
      <c r="J511" s="489">
        <v>1</v>
      </c>
      <c r="K511" s="545">
        <v>45231</v>
      </c>
      <c r="L511" s="545">
        <v>45808</v>
      </c>
      <c r="M511" s="459">
        <f t="shared" si="16"/>
        <v>82.428571428571431</v>
      </c>
      <c r="N511" s="485">
        <v>1</v>
      </c>
      <c r="O511" s="508" t="s">
        <v>873</v>
      </c>
      <c r="P511" s="486">
        <f t="shared" si="15"/>
        <v>1</v>
      </c>
      <c r="Q511" s="457" t="str">
        <f>IF(ISNUMBER(P511),IF(P511=100%,"CUMPLIDA",IF(AND(ISNUMBER(L511),ISNUMBER([5]CGR!$P$4)), IF(L511&lt;[5]CGR!$P$4,"INCUMPLIDA","PROCESO"), "VERIFICAR FECHA")),"SIN VALOR AVANCE")</f>
        <v>CUMPLIDA</v>
      </c>
    </row>
    <row r="512" spans="1:17" ht="180.75">
      <c r="A512" s="479" t="s">
        <v>19</v>
      </c>
      <c r="B512" s="480" t="s">
        <v>13</v>
      </c>
      <c r="C512" s="930"/>
      <c r="D512" s="930"/>
      <c r="E512" s="929"/>
      <c r="F512" s="929"/>
      <c r="G512" s="481" t="s">
        <v>110</v>
      </c>
      <c r="H512" s="482" t="s">
        <v>111</v>
      </c>
      <c r="I512" s="482" t="s">
        <v>112</v>
      </c>
      <c r="J512" s="489">
        <v>7</v>
      </c>
      <c r="K512" s="545">
        <v>46024</v>
      </c>
      <c r="L512" s="545">
        <v>46660</v>
      </c>
      <c r="M512" s="459">
        <f t="shared" si="16"/>
        <v>90.857142857142861</v>
      </c>
      <c r="N512" s="485">
        <v>0</v>
      </c>
      <c r="O512" s="508" t="s">
        <v>867</v>
      </c>
      <c r="P512" s="486">
        <f t="shared" si="15"/>
        <v>0</v>
      </c>
      <c r="Q512" s="457" t="str">
        <f>IF(ISNUMBER(P512),IF(P512=100%,"CUMPLIDA",IF(AND(ISNUMBER(L512),ISNUMBER([5]CGR!$P$4)), IF(L512&lt;[5]CGR!$P$4,"INCUMPLIDA","PROCESO"), "VERIFICAR FECHA")),"SIN VALOR AVANCE")</f>
        <v>PROCESO</v>
      </c>
    </row>
    <row r="513" spans="1:17" ht="180.75">
      <c r="A513" s="479" t="s">
        <v>19</v>
      </c>
      <c r="B513" s="480" t="s">
        <v>13</v>
      </c>
      <c r="C513" s="930"/>
      <c r="D513" s="930"/>
      <c r="E513" s="929"/>
      <c r="F513" s="929"/>
      <c r="G513" s="481" t="s">
        <v>114</v>
      </c>
      <c r="H513" s="482" t="s">
        <v>115</v>
      </c>
      <c r="I513" s="482" t="s">
        <v>116</v>
      </c>
      <c r="J513" s="489">
        <v>1</v>
      </c>
      <c r="K513" s="545">
        <v>46024</v>
      </c>
      <c r="L513" s="545">
        <v>46660</v>
      </c>
      <c r="M513" s="459">
        <f t="shared" si="16"/>
        <v>90.857142857142861</v>
      </c>
      <c r="N513" s="485">
        <v>0</v>
      </c>
      <c r="O513" s="508" t="s">
        <v>874</v>
      </c>
      <c r="P513" s="486">
        <f t="shared" si="15"/>
        <v>0</v>
      </c>
      <c r="Q513" s="457" t="str">
        <f>IF(ISNUMBER(P513),IF(P513=100%,"CUMPLIDA",IF(AND(ISNUMBER(L513),ISNUMBER([5]CGR!$P$4)), IF(L513&lt;[5]CGR!$P$4,"INCUMPLIDA","PROCESO"), "VERIFICAR FECHA")),"SIN VALOR AVANCE")</f>
        <v>PROCESO</v>
      </c>
    </row>
    <row r="514" spans="1:17" ht="315.75">
      <c r="A514" s="479" t="s">
        <v>19</v>
      </c>
      <c r="B514" s="480" t="s">
        <v>13</v>
      </c>
      <c r="C514" s="930"/>
      <c r="D514" s="930"/>
      <c r="E514" s="929"/>
      <c r="F514" s="929"/>
      <c r="G514" s="481" t="s">
        <v>117</v>
      </c>
      <c r="H514" s="482" t="s">
        <v>118</v>
      </c>
      <c r="I514" s="482" t="s">
        <v>119</v>
      </c>
      <c r="J514" s="489">
        <v>2</v>
      </c>
      <c r="K514" s="545">
        <v>46024</v>
      </c>
      <c r="L514" s="545">
        <v>46660</v>
      </c>
      <c r="M514" s="459">
        <f t="shared" si="16"/>
        <v>90.857142857142861</v>
      </c>
      <c r="N514" s="485">
        <v>0</v>
      </c>
      <c r="O514" s="508" t="s">
        <v>845</v>
      </c>
      <c r="P514" s="486">
        <f t="shared" si="15"/>
        <v>0</v>
      </c>
      <c r="Q514" s="457" t="str">
        <f>IF(ISNUMBER(P514),IF(P514=100%,"CUMPLIDA",IF(AND(ISNUMBER(L514),ISNUMBER([5]CGR!$P$4)), IF(L514&lt;[5]CGR!$P$4,"INCUMPLIDA","PROCESO"), "VERIFICAR FECHA")),"SIN VALOR AVANCE")</f>
        <v>PROCESO</v>
      </c>
    </row>
    <row r="515" spans="1:17" ht="270.75">
      <c r="A515" s="479" t="s">
        <v>19</v>
      </c>
      <c r="B515" s="480" t="s">
        <v>13</v>
      </c>
      <c r="C515" s="930" t="s">
        <v>903</v>
      </c>
      <c r="D515" s="930" t="s">
        <v>820</v>
      </c>
      <c r="E515" s="929" t="s">
        <v>904</v>
      </c>
      <c r="F515" s="929" t="s">
        <v>905</v>
      </c>
      <c r="G515" s="481" t="s">
        <v>823</v>
      </c>
      <c r="H515" s="534" t="s">
        <v>733</v>
      </c>
      <c r="I515" s="482" t="s">
        <v>164</v>
      </c>
      <c r="J515" s="483">
        <v>1</v>
      </c>
      <c r="K515" s="507">
        <v>44044</v>
      </c>
      <c r="L515" s="507">
        <v>44196</v>
      </c>
      <c r="M515" s="459">
        <f t="shared" si="16"/>
        <v>21.714285714285715</v>
      </c>
      <c r="N515" s="485">
        <v>1</v>
      </c>
      <c r="O515" s="482" t="s">
        <v>906</v>
      </c>
      <c r="P515" s="486">
        <f t="shared" si="15"/>
        <v>1</v>
      </c>
      <c r="Q515" s="457" t="str">
        <f>IF(ISNUMBER(P515),IF(P515=100%,"CUMPLIDA",IF(AND(ISNUMBER(L515),ISNUMBER([5]CGR!$P$4)), IF(L515&lt;[5]CGR!$P$4,"INCUMPLIDA","PROCESO"), "VERIFICAR FECHA")),"SIN VALOR AVANCE")</f>
        <v>CUMPLIDA</v>
      </c>
    </row>
    <row r="516" spans="1:17" ht="75.75">
      <c r="A516" s="479" t="s">
        <v>19</v>
      </c>
      <c r="B516" s="480" t="s">
        <v>13</v>
      </c>
      <c r="C516" s="930"/>
      <c r="D516" s="930"/>
      <c r="E516" s="929"/>
      <c r="F516" s="929"/>
      <c r="G516" s="903" t="s">
        <v>823</v>
      </c>
      <c r="H516" s="482" t="s">
        <v>675</v>
      </c>
      <c r="I516" s="482" t="s">
        <v>676</v>
      </c>
      <c r="J516" s="489">
        <v>1</v>
      </c>
      <c r="K516" s="507">
        <v>45231</v>
      </c>
      <c r="L516" s="507">
        <v>45504</v>
      </c>
      <c r="M516" s="459">
        <f t="shared" si="16"/>
        <v>39</v>
      </c>
      <c r="N516" s="485">
        <v>1</v>
      </c>
      <c r="O516" s="508" t="s">
        <v>825</v>
      </c>
      <c r="P516" s="486">
        <f t="shared" si="15"/>
        <v>1</v>
      </c>
      <c r="Q516" s="457" t="str">
        <f>IF(ISNUMBER(P516),IF(P516=100%,"CUMPLIDA",IF(AND(ISNUMBER(L516),ISNUMBER([5]CGR!$P$4)), IF(L516&lt;[5]CGR!$P$4,"INCUMPLIDA","PROCESO"), "VERIFICAR FECHA")),"SIN VALOR AVANCE")</f>
        <v>CUMPLIDA</v>
      </c>
    </row>
    <row r="517" spans="1:17" ht="345.75">
      <c r="A517" s="479" t="s">
        <v>19</v>
      </c>
      <c r="B517" s="480" t="s">
        <v>13</v>
      </c>
      <c r="C517" s="930"/>
      <c r="D517" s="930"/>
      <c r="E517" s="929"/>
      <c r="F517" s="929"/>
      <c r="G517" s="903"/>
      <c r="H517" s="482" t="s">
        <v>678</v>
      </c>
      <c r="I517" s="482" t="s">
        <v>679</v>
      </c>
      <c r="J517" s="489">
        <v>1</v>
      </c>
      <c r="K517" s="507">
        <v>45231</v>
      </c>
      <c r="L517" s="507">
        <v>45504</v>
      </c>
      <c r="M517" s="459">
        <f t="shared" si="16"/>
        <v>39</v>
      </c>
      <c r="N517" s="485">
        <v>1</v>
      </c>
      <c r="O517" s="508" t="s">
        <v>864</v>
      </c>
      <c r="P517" s="486">
        <f t="shared" si="15"/>
        <v>1</v>
      </c>
      <c r="Q517" s="457" t="str">
        <f>IF(ISNUMBER(P517),IF(P517=100%,"CUMPLIDA",IF(AND(ISNUMBER(L517),ISNUMBER([5]CGR!$P$4)), IF(L517&lt;[5]CGR!$P$4,"INCUMPLIDA","PROCESO"), "VERIFICAR FECHA")),"SIN VALOR AVANCE")</f>
        <v>CUMPLIDA</v>
      </c>
    </row>
    <row r="518" spans="1:17" ht="180.75">
      <c r="A518" s="479" t="s">
        <v>19</v>
      </c>
      <c r="B518" s="480" t="s">
        <v>13</v>
      </c>
      <c r="C518" s="930"/>
      <c r="D518" s="930"/>
      <c r="E518" s="929"/>
      <c r="F518" s="929"/>
      <c r="G518" s="481" t="s">
        <v>97</v>
      </c>
      <c r="H518" s="482" t="s">
        <v>98</v>
      </c>
      <c r="I518" s="482" t="s">
        <v>99</v>
      </c>
      <c r="J518" s="489">
        <v>1</v>
      </c>
      <c r="K518" s="545">
        <v>45323</v>
      </c>
      <c r="L518" s="545">
        <v>45747</v>
      </c>
      <c r="M518" s="459">
        <f t="shared" si="16"/>
        <v>60.571428571428569</v>
      </c>
      <c r="N518" s="485">
        <v>1</v>
      </c>
      <c r="O518" s="508" t="s">
        <v>865</v>
      </c>
      <c r="P518" s="486">
        <f t="shared" si="15"/>
        <v>1</v>
      </c>
      <c r="Q518" s="457" t="str">
        <f>IF(ISNUMBER(P518),IF(P518=100%,"CUMPLIDA",IF(AND(ISNUMBER(L518),ISNUMBER([5]CGR!$P$4)), IF(L518&lt;[5]CGR!$P$4,"INCUMPLIDA","PROCESO"), "VERIFICAR FECHA")),"SIN VALOR AVANCE")</f>
        <v>CUMPLIDA</v>
      </c>
    </row>
    <row r="519" spans="1:17" ht="90.75">
      <c r="A519" s="479" t="s">
        <v>19</v>
      </c>
      <c r="B519" s="480" t="s">
        <v>13</v>
      </c>
      <c r="C519" s="930"/>
      <c r="D519" s="930"/>
      <c r="E519" s="929"/>
      <c r="F519" s="929"/>
      <c r="G519" s="481" t="s">
        <v>101</v>
      </c>
      <c r="H519" s="482" t="s">
        <v>101</v>
      </c>
      <c r="I519" s="482" t="s">
        <v>102</v>
      </c>
      <c r="J519" s="489">
        <v>1</v>
      </c>
      <c r="K519" s="545">
        <v>45323</v>
      </c>
      <c r="L519" s="545">
        <v>45747</v>
      </c>
      <c r="M519" s="459">
        <f t="shared" si="16"/>
        <v>60.571428571428569</v>
      </c>
      <c r="N519" s="485">
        <v>1</v>
      </c>
      <c r="O519" s="508" t="s">
        <v>888</v>
      </c>
      <c r="P519" s="486">
        <f t="shared" si="15"/>
        <v>1</v>
      </c>
      <c r="Q519" s="457" t="str">
        <f>IF(ISNUMBER(P519),IF(P519=100%,"CUMPLIDA",IF(AND(ISNUMBER(L519),ISNUMBER([5]CGR!$P$4)), IF(L519&lt;[5]CGR!$P$4,"INCUMPLIDA","PROCESO"), "VERIFICAR FECHA")),"SIN VALOR AVANCE")</f>
        <v>CUMPLIDA</v>
      </c>
    </row>
    <row r="520" spans="1:17" ht="105.75">
      <c r="A520" s="479" t="s">
        <v>19</v>
      </c>
      <c r="B520" s="480" t="s">
        <v>13</v>
      </c>
      <c r="C520" s="930"/>
      <c r="D520" s="930"/>
      <c r="E520" s="929"/>
      <c r="F520" s="929"/>
      <c r="G520" s="481" t="s">
        <v>238</v>
      </c>
      <c r="H520" s="482" t="s">
        <v>239</v>
      </c>
      <c r="I520" s="482" t="s">
        <v>240</v>
      </c>
      <c r="J520" s="489">
        <v>1</v>
      </c>
      <c r="K520" s="545">
        <v>45231</v>
      </c>
      <c r="L520" s="545">
        <v>45747</v>
      </c>
      <c r="M520" s="459">
        <f t="shared" si="16"/>
        <v>73.714285714285708</v>
      </c>
      <c r="N520" s="485">
        <v>1</v>
      </c>
      <c r="O520" s="482" t="s">
        <v>738</v>
      </c>
      <c r="P520" s="486">
        <f t="shared" si="15"/>
        <v>1</v>
      </c>
      <c r="Q520" s="457" t="str">
        <f>IF(ISNUMBER(P520),IF(P520=100%,"CUMPLIDA",IF(AND(ISNUMBER(L520),ISNUMBER([5]CGR!$P$4)), IF(L520&lt;[5]CGR!$P$4,"INCUMPLIDA","PROCESO"), "VERIFICAR FECHA")),"SIN VALOR AVANCE")</f>
        <v>CUMPLIDA</v>
      </c>
    </row>
    <row r="521" spans="1:17" ht="180.75">
      <c r="A521" s="479" t="s">
        <v>19</v>
      </c>
      <c r="B521" s="480" t="s">
        <v>13</v>
      </c>
      <c r="C521" s="930"/>
      <c r="D521" s="930"/>
      <c r="E521" s="929"/>
      <c r="F521" s="929"/>
      <c r="G521" s="481" t="s">
        <v>104</v>
      </c>
      <c r="H521" s="482" t="s">
        <v>104</v>
      </c>
      <c r="I521" s="482" t="s">
        <v>248</v>
      </c>
      <c r="J521" s="489">
        <v>1</v>
      </c>
      <c r="K521" s="545">
        <v>45323</v>
      </c>
      <c r="L521" s="545">
        <v>45747</v>
      </c>
      <c r="M521" s="459">
        <f t="shared" si="16"/>
        <v>60.571428571428569</v>
      </c>
      <c r="N521" s="485">
        <v>1</v>
      </c>
      <c r="O521" s="508" t="s">
        <v>865</v>
      </c>
      <c r="P521" s="486">
        <f t="shared" si="15"/>
        <v>1</v>
      </c>
      <c r="Q521" s="457" t="str">
        <f>IF(ISNUMBER(P521),IF(P521=100%,"CUMPLIDA",IF(AND(ISNUMBER(L521),ISNUMBER([5]CGR!$P$4)), IF(L521&lt;[5]CGR!$P$4,"INCUMPLIDA","PROCESO"), "VERIFICAR FECHA")),"SIN VALOR AVANCE")</f>
        <v>CUMPLIDA</v>
      </c>
    </row>
    <row r="522" spans="1:17" ht="90.75">
      <c r="A522" s="479" t="s">
        <v>19</v>
      </c>
      <c r="B522" s="480" t="s">
        <v>13</v>
      </c>
      <c r="C522" s="930"/>
      <c r="D522" s="930"/>
      <c r="E522" s="929"/>
      <c r="F522" s="929"/>
      <c r="G522" s="481" t="s">
        <v>830</v>
      </c>
      <c r="H522" s="482" t="s">
        <v>830</v>
      </c>
      <c r="I522" s="482" t="s">
        <v>107</v>
      </c>
      <c r="J522" s="489">
        <v>1</v>
      </c>
      <c r="K522" s="545">
        <v>45231</v>
      </c>
      <c r="L522" s="545">
        <v>45747</v>
      </c>
      <c r="M522" s="459">
        <f t="shared" si="16"/>
        <v>73.714285714285708</v>
      </c>
      <c r="N522" s="485">
        <v>1</v>
      </c>
      <c r="O522" s="508" t="s">
        <v>888</v>
      </c>
      <c r="P522" s="486">
        <f t="shared" ref="P522:P585" si="17">N522/J522</f>
        <v>1</v>
      </c>
      <c r="Q522" s="457" t="str">
        <f>IF(ISNUMBER(P522),IF(P522=100%,"CUMPLIDA",IF(AND(ISNUMBER(L522),ISNUMBER([5]CGR!$P$4)), IF(L522&lt;[5]CGR!$P$4,"INCUMPLIDA","PROCESO"), "VERIFICAR FECHA")),"SIN VALOR AVANCE")</f>
        <v>CUMPLIDA</v>
      </c>
    </row>
    <row r="523" spans="1:17" ht="255.75">
      <c r="A523" s="479" t="s">
        <v>19</v>
      </c>
      <c r="B523" s="480" t="s">
        <v>13</v>
      </c>
      <c r="C523" s="930"/>
      <c r="D523" s="930"/>
      <c r="E523" s="929"/>
      <c r="F523" s="929"/>
      <c r="G523" s="481" t="s">
        <v>831</v>
      </c>
      <c r="H523" s="482" t="s">
        <v>831</v>
      </c>
      <c r="I523" s="482" t="s">
        <v>524</v>
      </c>
      <c r="J523" s="489">
        <v>1</v>
      </c>
      <c r="K523" s="545">
        <v>45231</v>
      </c>
      <c r="L523" s="545">
        <v>45808</v>
      </c>
      <c r="M523" s="459">
        <f t="shared" si="16"/>
        <v>82.428571428571431</v>
      </c>
      <c r="N523" s="485">
        <v>1</v>
      </c>
      <c r="O523" s="508" t="s">
        <v>873</v>
      </c>
      <c r="P523" s="486">
        <f t="shared" si="17"/>
        <v>1</v>
      </c>
      <c r="Q523" s="457" t="str">
        <f>IF(ISNUMBER(P523),IF(P523=100%,"CUMPLIDA",IF(AND(ISNUMBER(L523),ISNUMBER([5]CGR!$P$4)), IF(L523&lt;[5]CGR!$P$4,"INCUMPLIDA","PROCESO"), "VERIFICAR FECHA")),"SIN VALOR AVANCE")</f>
        <v>CUMPLIDA</v>
      </c>
    </row>
    <row r="524" spans="1:17" ht="180.75">
      <c r="A524" s="479" t="s">
        <v>19</v>
      </c>
      <c r="B524" s="480" t="s">
        <v>13</v>
      </c>
      <c r="C524" s="930"/>
      <c r="D524" s="930"/>
      <c r="E524" s="929"/>
      <c r="F524" s="929"/>
      <c r="G524" s="481" t="s">
        <v>110</v>
      </c>
      <c r="H524" s="482" t="s">
        <v>111</v>
      </c>
      <c r="I524" s="482" t="s">
        <v>112</v>
      </c>
      <c r="J524" s="489">
        <v>7</v>
      </c>
      <c r="K524" s="545">
        <v>46024</v>
      </c>
      <c r="L524" s="545">
        <v>46660</v>
      </c>
      <c r="M524" s="459">
        <f t="shared" si="16"/>
        <v>90.857142857142861</v>
      </c>
      <c r="N524" s="485">
        <v>0</v>
      </c>
      <c r="O524" s="508" t="s">
        <v>867</v>
      </c>
      <c r="P524" s="486">
        <f t="shared" si="17"/>
        <v>0</v>
      </c>
      <c r="Q524" s="457" t="str">
        <f>IF(ISNUMBER(P524),IF(P524=100%,"CUMPLIDA",IF(AND(ISNUMBER(L524),ISNUMBER([5]CGR!$P$4)), IF(L524&lt;[5]CGR!$P$4,"INCUMPLIDA","PROCESO"), "VERIFICAR FECHA")),"SIN VALOR AVANCE")</f>
        <v>PROCESO</v>
      </c>
    </row>
    <row r="525" spans="1:17" ht="180.75">
      <c r="A525" s="479" t="s">
        <v>19</v>
      </c>
      <c r="B525" s="480" t="s">
        <v>13</v>
      </c>
      <c r="C525" s="930"/>
      <c r="D525" s="930"/>
      <c r="E525" s="929"/>
      <c r="F525" s="929"/>
      <c r="G525" s="481" t="s">
        <v>114</v>
      </c>
      <c r="H525" s="482" t="s">
        <v>115</v>
      </c>
      <c r="I525" s="482" t="s">
        <v>116</v>
      </c>
      <c r="J525" s="489">
        <v>1</v>
      </c>
      <c r="K525" s="545">
        <v>46024</v>
      </c>
      <c r="L525" s="545">
        <v>46660</v>
      </c>
      <c r="M525" s="459">
        <f t="shared" si="16"/>
        <v>90.857142857142861</v>
      </c>
      <c r="N525" s="485">
        <v>0</v>
      </c>
      <c r="O525" s="508" t="s">
        <v>874</v>
      </c>
      <c r="P525" s="486">
        <f t="shared" si="17"/>
        <v>0</v>
      </c>
      <c r="Q525" s="457" t="str">
        <f>IF(ISNUMBER(P525),IF(P525=100%,"CUMPLIDA",IF(AND(ISNUMBER(L525),ISNUMBER([5]CGR!$P$4)), IF(L525&lt;[5]CGR!$P$4,"INCUMPLIDA","PROCESO"), "VERIFICAR FECHA")),"SIN VALOR AVANCE")</f>
        <v>PROCESO</v>
      </c>
    </row>
    <row r="526" spans="1:17" ht="315.75">
      <c r="A526" s="479" t="s">
        <v>19</v>
      </c>
      <c r="B526" s="480" t="s">
        <v>13</v>
      </c>
      <c r="C526" s="930"/>
      <c r="D526" s="930"/>
      <c r="E526" s="929"/>
      <c r="F526" s="929"/>
      <c r="G526" s="481" t="s">
        <v>117</v>
      </c>
      <c r="H526" s="482" t="s">
        <v>118</v>
      </c>
      <c r="I526" s="482" t="s">
        <v>119</v>
      </c>
      <c r="J526" s="489">
        <v>2</v>
      </c>
      <c r="K526" s="545">
        <v>46024</v>
      </c>
      <c r="L526" s="545">
        <v>46660</v>
      </c>
      <c r="M526" s="459">
        <f t="shared" si="16"/>
        <v>90.857142857142861</v>
      </c>
      <c r="N526" s="485">
        <v>0</v>
      </c>
      <c r="O526" s="508" t="s">
        <v>845</v>
      </c>
      <c r="P526" s="486">
        <f t="shared" si="17"/>
        <v>0</v>
      </c>
      <c r="Q526" s="457" t="str">
        <f>IF(ISNUMBER(P526),IF(P526=100%,"CUMPLIDA",IF(AND(ISNUMBER(L526),ISNUMBER([5]CGR!$P$4)), IF(L526&lt;[5]CGR!$P$4,"INCUMPLIDA","PROCESO"), "VERIFICAR FECHA")),"SIN VALOR AVANCE")</f>
        <v>PROCESO</v>
      </c>
    </row>
    <row r="527" spans="1:17" ht="270.75">
      <c r="A527" s="479" t="s">
        <v>19</v>
      </c>
      <c r="B527" s="480" t="s">
        <v>13</v>
      </c>
      <c r="C527" s="930" t="s">
        <v>907</v>
      </c>
      <c r="D527" s="930" t="s">
        <v>847</v>
      </c>
      <c r="E527" s="929" t="s">
        <v>908</v>
      </c>
      <c r="F527" s="929" t="s">
        <v>909</v>
      </c>
      <c r="G527" s="481" t="s">
        <v>823</v>
      </c>
      <c r="H527" s="534" t="s">
        <v>733</v>
      </c>
      <c r="I527" s="482" t="s">
        <v>164</v>
      </c>
      <c r="J527" s="483">
        <v>1</v>
      </c>
      <c r="K527" s="507">
        <v>44044</v>
      </c>
      <c r="L527" s="507">
        <v>44196</v>
      </c>
      <c r="M527" s="459">
        <f t="shared" si="16"/>
        <v>21.714285714285715</v>
      </c>
      <c r="N527" s="485">
        <v>1</v>
      </c>
      <c r="O527" s="482" t="s">
        <v>910</v>
      </c>
      <c r="P527" s="486">
        <f t="shared" si="17"/>
        <v>1</v>
      </c>
      <c r="Q527" s="457" t="str">
        <f>IF(ISNUMBER(P527),IF(P527=100%,"CUMPLIDA",IF(AND(ISNUMBER(L527),ISNUMBER([5]CGR!$P$4)), IF(L527&lt;[5]CGR!$P$4,"INCUMPLIDA","PROCESO"), "VERIFICAR FECHA")),"SIN VALOR AVANCE")</f>
        <v>CUMPLIDA</v>
      </c>
    </row>
    <row r="528" spans="1:17" ht="75.75">
      <c r="A528" s="479" t="s">
        <v>19</v>
      </c>
      <c r="B528" s="480" t="s">
        <v>13</v>
      </c>
      <c r="C528" s="930"/>
      <c r="D528" s="930"/>
      <c r="E528" s="929"/>
      <c r="F528" s="929"/>
      <c r="G528" s="903" t="s">
        <v>823</v>
      </c>
      <c r="H528" s="482" t="s">
        <v>675</v>
      </c>
      <c r="I528" s="482" t="s">
        <v>676</v>
      </c>
      <c r="J528" s="489">
        <v>1</v>
      </c>
      <c r="K528" s="507">
        <v>45231</v>
      </c>
      <c r="L528" s="507">
        <v>45504</v>
      </c>
      <c r="M528" s="459">
        <f t="shared" si="16"/>
        <v>39</v>
      </c>
      <c r="N528" s="485">
        <v>1</v>
      </c>
      <c r="O528" s="508" t="s">
        <v>825</v>
      </c>
      <c r="P528" s="486">
        <f t="shared" si="17"/>
        <v>1</v>
      </c>
      <c r="Q528" s="457" t="str">
        <f>IF(ISNUMBER(P528),IF(P528=100%,"CUMPLIDA",IF(AND(ISNUMBER(L528),ISNUMBER([5]CGR!$P$4)), IF(L528&lt;[5]CGR!$P$4,"INCUMPLIDA","PROCESO"), "VERIFICAR FECHA")),"SIN VALOR AVANCE")</f>
        <v>CUMPLIDA</v>
      </c>
    </row>
    <row r="529" spans="1:17" ht="345.75">
      <c r="A529" s="479" t="s">
        <v>19</v>
      </c>
      <c r="B529" s="480" t="s">
        <v>13</v>
      </c>
      <c r="C529" s="930"/>
      <c r="D529" s="930"/>
      <c r="E529" s="929"/>
      <c r="F529" s="929"/>
      <c r="G529" s="903"/>
      <c r="H529" s="482" t="s">
        <v>678</v>
      </c>
      <c r="I529" s="482" t="s">
        <v>679</v>
      </c>
      <c r="J529" s="489">
        <v>1</v>
      </c>
      <c r="K529" s="507">
        <v>45231</v>
      </c>
      <c r="L529" s="507">
        <v>45504</v>
      </c>
      <c r="M529" s="459">
        <f t="shared" si="16"/>
        <v>39</v>
      </c>
      <c r="N529" s="485">
        <v>1</v>
      </c>
      <c r="O529" s="508" t="s">
        <v>864</v>
      </c>
      <c r="P529" s="486">
        <f t="shared" si="17"/>
        <v>1</v>
      </c>
      <c r="Q529" s="457" t="str">
        <f>IF(ISNUMBER(P529),IF(P529=100%,"CUMPLIDA",IF(AND(ISNUMBER(L529),ISNUMBER([5]CGR!$P$4)), IF(L529&lt;[5]CGR!$P$4,"INCUMPLIDA","PROCESO"), "VERIFICAR FECHA")),"SIN VALOR AVANCE")</f>
        <v>CUMPLIDA</v>
      </c>
    </row>
    <row r="530" spans="1:17" ht="180.75">
      <c r="A530" s="479" t="s">
        <v>19</v>
      </c>
      <c r="B530" s="480" t="s">
        <v>13</v>
      </c>
      <c r="C530" s="930"/>
      <c r="D530" s="930"/>
      <c r="E530" s="929"/>
      <c r="F530" s="929"/>
      <c r="G530" s="481" t="s">
        <v>97</v>
      </c>
      <c r="H530" s="482" t="s">
        <v>98</v>
      </c>
      <c r="I530" s="482" t="s">
        <v>99</v>
      </c>
      <c r="J530" s="489">
        <v>1</v>
      </c>
      <c r="K530" s="545">
        <v>45323</v>
      </c>
      <c r="L530" s="545">
        <v>45747</v>
      </c>
      <c r="M530" s="459">
        <f t="shared" si="16"/>
        <v>60.571428571428569</v>
      </c>
      <c r="N530" s="485">
        <v>1</v>
      </c>
      <c r="O530" s="508" t="s">
        <v>865</v>
      </c>
      <c r="P530" s="486">
        <f t="shared" si="17"/>
        <v>1</v>
      </c>
      <c r="Q530" s="457" t="str">
        <f>IF(ISNUMBER(P530),IF(P530=100%,"CUMPLIDA",IF(AND(ISNUMBER(L530),ISNUMBER([5]CGR!$P$4)), IF(L530&lt;[5]CGR!$P$4,"INCUMPLIDA","PROCESO"), "VERIFICAR FECHA")),"SIN VALOR AVANCE")</f>
        <v>CUMPLIDA</v>
      </c>
    </row>
    <row r="531" spans="1:17" ht="105.75">
      <c r="A531" s="479" t="s">
        <v>19</v>
      </c>
      <c r="B531" s="480" t="s">
        <v>13</v>
      </c>
      <c r="C531" s="930"/>
      <c r="D531" s="930"/>
      <c r="E531" s="929"/>
      <c r="F531" s="929"/>
      <c r="G531" s="481" t="s">
        <v>101</v>
      </c>
      <c r="H531" s="482" t="s">
        <v>101</v>
      </c>
      <c r="I531" s="482" t="s">
        <v>102</v>
      </c>
      <c r="J531" s="489">
        <v>1</v>
      </c>
      <c r="K531" s="545">
        <v>45323</v>
      </c>
      <c r="L531" s="545">
        <v>45747</v>
      </c>
      <c r="M531" s="459">
        <f t="shared" ref="M531:M594" si="18">(L531-K531)/7</f>
        <v>60.571428571428569</v>
      </c>
      <c r="N531" s="485">
        <v>1</v>
      </c>
      <c r="O531" s="508" t="s">
        <v>881</v>
      </c>
      <c r="P531" s="486">
        <f t="shared" si="17"/>
        <v>1</v>
      </c>
      <c r="Q531" s="457" t="str">
        <f>IF(ISNUMBER(P531),IF(P531=100%,"CUMPLIDA",IF(AND(ISNUMBER(L531),ISNUMBER([5]CGR!$P$4)), IF(L531&lt;[5]CGR!$P$4,"INCUMPLIDA","PROCESO"), "VERIFICAR FECHA")),"SIN VALOR AVANCE")</f>
        <v>CUMPLIDA</v>
      </c>
    </row>
    <row r="532" spans="1:17" ht="105.75">
      <c r="A532" s="479" t="s">
        <v>19</v>
      </c>
      <c r="B532" s="480" t="s">
        <v>13</v>
      </c>
      <c r="C532" s="930"/>
      <c r="D532" s="930"/>
      <c r="E532" s="929"/>
      <c r="F532" s="929"/>
      <c r="G532" s="481" t="s">
        <v>238</v>
      </c>
      <c r="H532" s="482" t="s">
        <v>239</v>
      </c>
      <c r="I532" s="482" t="s">
        <v>240</v>
      </c>
      <c r="J532" s="489">
        <v>1</v>
      </c>
      <c r="K532" s="545">
        <v>45231</v>
      </c>
      <c r="L532" s="545">
        <v>45747</v>
      </c>
      <c r="M532" s="459">
        <f t="shared" si="18"/>
        <v>73.714285714285708</v>
      </c>
      <c r="N532" s="485">
        <v>1</v>
      </c>
      <c r="O532" s="482" t="s">
        <v>738</v>
      </c>
      <c r="P532" s="486">
        <f t="shared" si="17"/>
        <v>1</v>
      </c>
      <c r="Q532" s="457" t="str">
        <f>IF(ISNUMBER(P532),IF(P532=100%,"CUMPLIDA",IF(AND(ISNUMBER(L532),ISNUMBER([5]CGR!$P$4)), IF(L532&lt;[5]CGR!$P$4,"INCUMPLIDA","PROCESO"), "VERIFICAR FECHA")),"SIN VALOR AVANCE")</f>
        <v>CUMPLIDA</v>
      </c>
    </row>
    <row r="533" spans="1:17" ht="180.75">
      <c r="A533" s="479" t="s">
        <v>19</v>
      </c>
      <c r="B533" s="480" t="s">
        <v>13</v>
      </c>
      <c r="C533" s="930"/>
      <c r="D533" s="930"/>
      <c r="E533" s="929"/>
      <c r="F533" s="929"/>
      <c r="G533" s="481" t="s">
        <v>104</v>
      </c>
      <c r="H533" s="482" t="s">
        <v>104</v>
      </c>
      <c r="I533" s="482" t="s">
        <v>248</v>
      </c>
      <c r="J533" s="489">
        <v>1</v>
      </c>
      <c r="K533" s="545">
        <v>45323</v>
      </c>
      <c r="L533" s="545">
        <v>45747</v>
      </c>
      <c r="M533" s="459">
        <f t="shared" si="18"/>
        <v>60.571428571428569</v>
      </c>
      <c r="N533" s="485">
        <v>1</v>
      </c>
      <c r="O533" s="508" t="s">
        <v>865</v>
      </c>
      <c r="P533" s="486">
        <f t="shared" si="17"/>
        <v>1</v>
      </c>
      <c r="Q533" s="457" t="str">
        <f>IF(ISNUMBER(P533),IF(P533=100%,"CUMPLIDA",IF(AND(ISNUMBER(L533),ISNUMBER([5]CGR!$P$4)), IF(L533&lt;[5]CGR!$P$4,"INCUMPLIDA","PROCESO"), "VERIFICAR FECHA")),"SIN VALOR AVANCE")</f>
        <v>CUMPLIDA</v>
      </c>
    </row>
    <row r="534" spans="1:17" ht="105.75">
      <c r="A534" s="479" t="s">
        <v>19</v>
      </c>
      <c r="B534" s="480" t="s">
        <v>13</v>
      </c>
      <c r="C534" s="930"/>
      <c r="D534" s="930"/>
      <c r="E534" s="929"/>
      <c r="F534" s="929"/>
      <c r="G534" s="481" t="s">
        <v>830</v>
      </c>
      <c r="H534" s="482" t="s">
        <v>830</v>
      </c>
      <c r="I534" s="482" t="s">
        <v>107</v>
      </c>
      <c r="J534" s="489">
        <v>1</v>
      </c>
      <c r="K534" s="545">
        <v>45231</v>
      </c>
      <c r="L534" s="545">
        <v>45747</v>
      </c>
      <c r="M534" s="459">
        <f t="shared" si="18"/>
        <v>73.714285714285708</v>
      </c>
      <c r="N534" s="485">
        <v>1</v>
      </c>
      <c r="O534" s="508" t="s">
        <v>881</v>
      </c>
      <c r="P534" s="486">
        <f t="shared" si="17"/>
        <v>1</v>
      </c>
      <c r="Q534" s="457" t="str">
        <f>IF(ISNUMBER(P534),IF(P534=100%,"CUMPLIDA",IF(AND(ISNUMBER(L534),ISNUMBER([5]CGR!$P$4)), IF(L534&lt;[5]CGR!$P$4,"INCUMPLIDA","PROCESO"), "VERIFICAR FECHA")),"SIN VALOR AVANCE")</f>
        <v>CUMPLIDA</v>
      </c>
    </row>
    <row r="535" spans="1:17" ht="270.75">
      <c r="A535" s="479" t="s">
        <v>19</v>
      </c>
      <c r="B535" s="480" t="s">
        <v>13</v>
      </c>
      <c r="C535" s="930"/>
      <c r="D535" s="930"/>
      <c r="E535" s="929"/>
      <c r="F535" s="929"/>
      <c r="G535" s="481" t="s">
        <v>831</v>
      </c>
      <c r="H535" s="482" t="s">
        <v>831</v>
      </c>
      <c r="I535" s="482" t="s">
        <v>524</v>
      </c>
      <c r="J535" s="489">
        <v>1</v>
      </c>
      <c r="K535" s="545">
        <v>45231</v>
      </c>
      <c r="L535" s="545">
        <v>45808</v>
      </c>
      <c r="M535" s="459">
        <f t="shared" si="18"/>
        <v>82.428571428571431</v>
      </c>
      <c r="N535" s="485">
        <v>1</v>
      </c>
      <c r="O535" s="508" t="s">
        <v>842</v>
      </c>
      <c r="P535" s="486">
        <f t="shared" si="17"/>
        <v>1</v>
      </c>
      <c r="Q535" s="457" t="str">
        <f>IF(ISNUMBER(P535),IF(P535=100%,"CUMPLIDA",IF(AND(ISNUMBER(L535),ISNUMBER([5]CGR!$P$4)), IF(L535&lt;[5]CGR!$P$4,"INCUMPLIDA","PROCESO"), "VERIFICAR FECHA")),"SIN VALOR AVANCE")</f>
        <v>CUMPLIDA</v>
      </c>
    </row>
    <row r="536" spans="1:17" ht="180.75">
      <c r="A536" s="479" t="s">
        <v>19</v>
      </c>
      <c r="B536" s="480" t="s">
        <v>13</v>
      </c>
      <c r="C536" s="930"/>
      <c r="D536" s="930"/>
      <c r="E536" s="929"/>
      <c r="F536" s="929"/>
      <c r="G536" s="481" t="s">
        <v>110</v>
      </c>
      <c r="H536" s="482" t="s">
        <v>111</v>
      </c>
      <c r="I536" s="482" t="s">
        <v>112</v>
      </c>
      <c r="J536" s="489">
        <v>7</v>
      </c>
      <c r="K536" s="545">
        <v>46024</v>
      </c>
      <c r="L536" s="545">
        <v>46660</v>
      </c>
      <c r="M536" s="459">
        <f t="shared" si="18"/>
        <v>90.857142857142861</v>
      </c>
      <c r="N536" s="485">
        <v>0</v>
      </c>
      <c r="O536" s="508" t="s">
        <v>867</v>
      </c>
      <c r="P536" s="486">
        <f t="shared" si="17"/>
        <v>0</v>
      </c>
      <c r="Q536" s="457" t="str">
        <f>IF(ISNUMBER(P536),IF(P536=100%,"CUMPLIDA",IF(AND(ISNUMBER(L536),ISNUMBER([5]CGR!$P$4)), IF(L536&lt;[5]CGR!$P$4,"INCUMPLIDA","PROCESO"), "VERIFICAR FECHA")),"SIN VALOR AVANCE")</f>
        <v>PROCESO</v>
      </c>
    </row>
    <row r="537" spans="1:17" ht="195.75">
      <c r="A537" s="479" t="s">
        <v>19</v>
      </c>
      <c r="B537" s="480" t="s">
        <v>13</v>
      </c>
      <c r="C537" s="930"/>
      <c r="D537" s="930"/>
      <c r="E537" s="929"/>
      <c r="F537" s="929"/>
      <c r="G537" s="481" t="s">
        <v>114</v>
      </c>
      <c r="H537" s="482" t="s">
        <v>115</v>
      </c>
      <c r="I537" s="482" t="s">
        <v>116</v>
      </c>
      <c r="J537" s="489">
        <v>1</v>
      </c>
      <c r="K537" s="545">
        <v>46024</v>
      </c>
      <c r="L537" s="545">
        <v>46660</v>
      </c>
      <c r="M537" s="459">
        <f t="shared" si="18"/>
        <v>90.857142857142861</v>
      </c>
      <c r="N537" s="485">
        <v>0</v>
      </c>
      <c r="O537" s="508" t="s">
        <v>844</v>
      </c>
      <c r="P537" s="486">
        <f t="shared" si="17"/>
        <v>0</v>
      </c>
      <c r="Q537" s="457" t="str">
        <f>IF(ISNUMBER(P537),IF(P537=100%,"CUMPLIDA",IF(AND(ISNUMBER(L537),ISNUMBER([5]CGR!$P$4)), IF(L537&lt;[5]CGR!$P$4,"INCUMPLIDA","PROCESO"), "VERIFICAR FECHA")),"SIN VALOR AVANCE")</f>
        <v>PROCESO</v>
      </c>
    </row>
    <row r="538" spans="1:17" ht="315.75">
      <c r="A538" s="479" t="s">
        <v>19</v>
      </c>
      <c r="B538" s="480" t="s">
        <v>13</v>
      </c>
      <c r="C538" s="930"/>
      <c r="D538" s="930"/>
      <c r="E538" s="929"/>
      <c r="F538" s="929"/>
      <c r="G538" s="481" t="s">
        <v>117</v>
      </c>
      <c r="H538" s="482" t="s">
        <v>118</v>
      </c>
      <c r="I538" s="482" t="s">
        <v>119</v>
      </c>
      <c r="J538" s="489">
        <v>2</v>
      </c>
      <c r="K538" s="545">
        <v>46024</v>
      </c>
      <c r="L538" s="545">
        <v>46660</v>
      </c>
      <c r="M538" s="459">
        <f t="shared" si="18"/>
        <v>90.857142857142861</v>
      </c>
      <c r="N538" s="485">
        <v>0</v>
      </c>
      <c r="O538" s="508" t="s">
        <v>845</v>
      </c>
      <c r="P538" s="486">
        <f t="shared" si="17"/>
        <v>0</v>
      </c>
      <c r="Q538" s="457" t="str">
        <f>IF(ISNUMBER(P538),IF(P538=100%,"CUMPLIDA",IF(AND(ISNUMBER(L538),ISNUMBER([5]CGR!$P$4)), IF(L538&lt;[5]CGR!$P$4,"INCUMPLIDA","PROCESO"), "VERIFICAR FECHA")),"SIN VALOR AVANCE")</f>
        <v>PROCESO</v>
      </c>
    </row>
    <row r="539" spans="1:17" ht="390.75" customHeight="1">
      <c r="A539" s="479" t="s">
        <v>19</v>
      </c>
      <c r="B539" s="480" t="s">
        <v>13</v>
      </c>
      <c r="C539" s="930" t="s">
        <v>911</v>
      </c>
      <c r="D539" s="930" t="s">
        <v>68</v>
      </c>
      <c r="E539" s="929" t="s">
        <v>912</v>
      </c>
      <c r="F539" s="929" t="s">
        <v>913</v>
      </c>
      <c r="G539" s="903" t="s">
        <v>914</v>
      </c>
      <c r="H539" s="482" t="s">
        <v>675</v>
      </c>
      <c r="I539" s="482" t="s">
        <v>676</v>
      </c>
      <c r="J539" s="489">
        <v>1</v>
      </c>
      <c r="K539" s="507">
        <v>45231</v>
      </c>
      <c r="L539" s="507">
        <v>45504</v>
      </c>
      <c r="M539" s="459">
        <f t="shared" si="18"/>
        <v>39</v>
      </c>
      <c r="N539" s="485">
        <v>1</v>
      </c>
      <c r="O539" s="508" t="s">
        <v>736</v>
      </c>
      <c r="P539" s="486">
        <f t="shared" si="17"/>
        <v>1</v>
      </c>
      <c r="Q539" s="457" t="str">
        <f>IF(ISNUMBER(P539),IF(P539=100%,"CUMPLIDA",IF(AND(ISNUMBER(L539),ISNUMBER([5]CGR!$P$4)), IF(L539&lt;[5]CGR!$P$4,"INCUMPLIDA","PROCESO"), "VERIFICAR FECHA")),"SIN VALOR AVANCE")</f>
        <v>CUMPLIDA</v>
      </c>
    </row>
    <row r="540" spans="1:17" ht="270.75">
      <c r="A540" s="479" t="s">
        <v>19</v>
      </c>
      <c r="B540" s="480" t="s">
        <v>13</v>
      </c>
      <c r="C540" s="930"/>
      <c r="D540" s="930"/>
      <c r="E540" s="929"/>
      <c r="F540" s="929"/>
      <c r="G540" s="903"/>
      <c r="H540" s="482" t="s">
        <v>678</v>
      </c>
      <c r="I540" s="482" t="s">
        <v>679</v>
      </c>
      <c r="J540" s="489">
        <v>1</v>
      </c>
      <c r="K540" s="507">
        <v>45231</v>
      </c>
      <c r="L540" s="507">
        <v>45504</v>
      </c>
      <c r="M540" s="459">
        <f t="shared" si="18"/>
        <v>39</v>
      </c>
      <c r="N540" s="485">
        <v>1</v>
      </c>
      <c r="O540" s="508" t="s">
        <v>915</v>
      </c>
      <c r="P540" s="486">
        <f t="shared" si="17"/>
        <v>1</v>
      </c>
      <c r="Q540" s="457" t="str">
        <f>IF(ISNUMBER(P540),IF(P540=100%,"CUMPLIDA",IF(AND(ISNUMBER(L540),ISNUMBER([5]CGR!$P$4)), IF(L540&lt;[5]CGR!$P$4,"INCUMPLIDA","PROCESO"), "VERIFICAR FECHA")),"SIN VALOR AVANCE")</f>
        <v>CUMPLIDA</v>
      </c>
    </row>
    <row r="541" spans="1:17" ht="150.75">
      <c r="A541" s="479" t="s">
        <v>19</v>
      </c>
      <c r="B541" s="480" t="s">
        <v>13</v>
      </c>
      <c r="C541" s="930"/>
      <c r="D541" s="930"/>
      <c r="E541" s="929"/>
      <c r="F541" s="929"/>
      <c r="G541" s="481" t="s">
        <v>97</v>
      </c>
      <c r="H541" s="482" t="s">
        <v>98</v>
      </c>
      <c r="I541" s="482" t="s">
        <v>99</v>
      </c>
      <c r="J541" s="489">
        <v>1</v>
      </c>
      <c r="K541" s="545">
        <v>45323</v>
      </c>
      <c r="L541" s="545">
        <v>45747</v>
      </c>
      <c r="M541" s="459">
        <f t="shared" si="18"/>
        <v>60.571428571428569</v>
      </c>
      <c r="N541" s="485">
        <v>1</v>
      </c>
      <c r="O541" s="508" t="s">
        <v>741</v>
      </c>
      <c r="P541" s="486">
        <f t="shared" si="17"/>
        <v>1</v>
      </c>
      <c r="Q541" s="457" t="str">
        <f>IF(ISNUMBER(P541),IF(P541=100%,"CUMPLIDA",IF(AND(ISNUMBER(L541),ISNUMBER([5]CGR!$P$4)), IF(L541&lt;[5]CGR!$P$4,"INCUMPLIDA","PROCESO"), "VERIFICAR FECHA")),"SIN VALOR AVANCE")</f>
        <v>CUMPLIDA</v>
      </c>
    </row>
    <row r="542" spans="1:17" ht="90.75">
      <c r="A542" s="479" t="s">
        <v>19</v>
      </c>
      <c r="B542" s="480" t="s">
        <v>13</v>
      </c>
      <c r="C542" s="930"/>
      <c r="D542" s="930"/>
      <c r="E542" s="929"/>
      <c r="F542" s="929"/>
      <c r="G542" s="481" t="s">
        <v>101</v>
      </c>
      <c r="H542" s="482" t="s">
        <v>101</v>
      </c>
      <c r="I542" s="482" t="s">
        <v>102</v>
      </c>
      <c r="J542" s="489">
        <v>1</v>
      </c>
      <c r="K542" s="545">
        <v>45323</v>
      </c>
      <c r="L542" s="545">
        <v>45747</v>
      </c>
      <c r="M542" s="459">
        <f t="shared" si="18"/>
        <v>60.571428571428569</v>
      </c>
      <c r="N542" s="485">
        <v>1</v>
      </c>
      <c r="O542" s="508" t="s">
        <v>916</v>
      </c>
      <c r="P542" s="486">
        <f t="shared" si="17"/>
        <v>1</v>
      </c>
      <c r="Q542" s="457" t="str">
        <f>IF(ISNUMBER(P542),IF(P542=100%,"CUMPLIDA",IF(AND(ISNUMBER(L542),ISNUMBER([5]CGR!$P$4)), IF(L542&lt;[5]CGR!$P$4,"INCUMPLIDA","PROCESO"), "VERIFICAR FECHA")),"SIN VALOR AVANCE")</f>
        <v>CUMPLIDA</v>
      </c>
    </row>
    <row r="543" spans="1:17" ht="105.75">
      <c r="A543" s="479" t="s">
        <v>19</v>
      </c>
      <c r="B543" s="480" t="s">
        <v>13</v>
      </c>
      <c r="C543" s="930"/>
      <c r="D543" s="930"/>
      <c r="E543" s="929"/>
      <c r="F543" s="929"/>
      <c r="G543" s="481" t="s">
        <v>238</v>
      </c>
      <c r="H543" s="482" t="s">
        <v>239</v>
      </c>
      <c r="I543" s="482" t="s">
        <v>240</v>
      </c>
      <c r="J543" s="489">
        <v>1</v>
      </c>
      <c r="K543" s="545">
        <v>45231</v>
      </c>
      <c r="L543" s="545">
        <v>45747</v>
      </c>
      <c r="M543" s="459">
        <f t="shared" si="18"/>
        <v>73.714285714285708</v>
      </c>
      <c r="N543" s="485">
        <v>1</v>
      </c>
      <c r="O543" s="482" t="s">
        <v>738</v>
      </c>
      <c r="P543" s="486">
        <f t="shared" si="17"/>
        <v>1</v>
      </c>
      <c r="Q543" s="457" t="str">
        <f>IF(ISNUMBER(P543),IF(P543=100%,"CUMPLIDA",IF(AND(ISNUMBER(L543),ISNUMBER([5]CGR!$P$4)), IF(L543&lt;[5]CGR!$P$4,"INCUMPLIDA","PROCESO"), "VERIFICAR FECHA")),"SIN VALOR AVANCE")</f>
        <v>CUMPLIDA</v>
      </c>
    </row>
    <row r="544" spans="1:17" ht="150.75">
      <c r="A544" s="479" t="s">
        <v>19</v>
      </c>
      <c r="B544" s="480" t="s">
        <v>13</v>
      </c>
      <c r="C544" s="930"/>
      <c r="D544" s="930"/>
      <c r="E544" s="929"/>
      <c r="F544" s="929"/>
      <c r="G544" s="481" t="s">
        <v>104</v>
      </c>
      <c r="H544" s="482" t="s">
        <v>104</v>
      </c>
      <c r="I544" s="482" t="s">
        <v>248</v>
      </c>
      <c r="J544" s="489">
        <v>1</v>
      </c>
      <c r="K544" s="545">
        <v>45323</v>
      </c>
      <c r="L544" s="545">
        <v>45747</v>
      </c>
      <c r="M544" s="459">
        <f t="shared" si="18"/>
        <v>60.571428571428569</v>
      </c>
      <c r="N544" s="485">
        <v>1</v>
      </c>
      <c r="O544" s="508" t="s">
        <v>741</v>
      </c>
      <c r="P544" s="486">
        <f t="shared" si="17"/>
        <v>1</v>
      </c>
      <c r="Q544" s="457" t="str">
        <f>IF(ISNUMBER(P544),IF(P544=100%,"CUMPLIDA",IF(AND(ISNUMBER(L544),ISNUMBER([5]CGR!$P$4)), IF(L544&lt;[5]CGR!$P$4,"INCUMPLIDA","PROCESO"), "VERIFICAR FECHA")),"SIN VALOR AVANCE")</f>
        <v>CUMPLIDA</v>
      </c>
    </row>
    <row r="545" spans="1:17" ht="90.75">
      <c r="A545" s="479" t="s">
        <v>19</v>
      </c>
      <c r="B545" s="480" t="s">
        <v>13</v>
      </c>
      <c r="C545" s="930"/>
      <c r="D545" s="930"/>
      <c r="E545" s="929"/>
      <c r="F545" s="929"/>
      <c r="G545" s="481" t="s">
        <v>830</v>
      </c>
      <c r="H545" s="482" t="s">
        <v>830</v>
      </c>
      <c r="I545" s="482" t="s">
        <v>107</v>
      </c>
      <c r="J545" s="489">
        <v>1</v>
      </c>
      <c r="K545" s="545">
        <v>45231</v>
      </c>
      <c r="L545" s="545">
        <v>45747</v>
      </c>
      <c r="M545" s="459">
        <f t="shared" si="18"/>
        <v>73.714285714285708</v>
      </c>
      <c r="N545" s="485">
        <v>1</v>
      </c>
      <c r="O545" s="508" t="s">
        <v>916</v>
      </c>
      <c r="P545" s="486">
        <f t="shared" si="17"/>
        <v>1</v>
      </c>
      <c r="Q545" s="457" t="str">
        <f>IF(ISNUMBER(P545),IF(P545=100%,"CUMPLIDA",IF(AND(ISNUMBER(L545),ISNUMBER([5]CGR!$P$4)), IF(L545&lt;[5]CGR!$P$4,"INCUMPLIDA","PROCESO"), "VERIFICAR FECHA")),"SIN VALOR AVANCE")</f>
        <v>CUMPLIDA</v>
      </c>
    </row>
    <row r="546" spans="1:17" ht="240.75">
      <c r="A546" s="479" t="s">
        <v>19</v>
      </c>
      <c r="B546" s="480" t="s">
        <v>13</v>
      </c>
      <c r="C546" s="930"/>
      <c r="D546" s="930"/>
      <c r="E546" s="929"/>
      <c r="F546" s="929"/>
      <c r="G546" s="481" t="s">
        <v>831</v>
      </c>
      <c r="H546" s="482" t="s">
        <v>831</v>
      </c>
      <c r="I546" s="482" t="s">
        <v>524</v>
      </c>
      <c r="J546" s="489">
        <v>1</v>
      </c>
      <c r="K546" s="545">
        <v>45231</v>
      </c>
      <c r="L546" s="545">
        <v>45808</v>
      </c>
      <c r="M546" s="459">
        <f t="shared" si="18"/>
        <v>82.428571428571431</v>
      </c>
      <c r="N546" s="485">
        <v>1</v>
      </c>
      <c r="O546" s="508" t="s">
        <v>753</v>
      </c>
      <c r="P546" s="486">
        <f t="shared" si="17"/>
        <v>1</v>
      </c>
      <c r="Q546" s="457" t="str">
        <f>IF(ISNUMBER(P546),IF(P546=100%,"CUMPLIDA",IF(AND(ISNUMBER(L546),ISNUMBER([5]CGR!$P$4)), IF(L546&lt;[5]CGR!$P$4,"INCUMPLIDA","PROCESO"), "VERIFICAR FECHA")),"SIN VALOR AVANCE")</f>
        <v>CUMPLIDA</v>
      </c>
    </row>
    <row r="547" spans="1:17" ht="180.75">
      <c r="A547" s="479" t="s">
        <v>19</v>
      </c>
      <c r="B547" s="480" t="s">
        <v>13</v>
      </c>
      <c r="C547" s="930"/>
      <c r="D547" s="930"/>
      <c r="E547" s="929"/>
      <c r="F547" s="929"/>
      <c r="G547" s="481" t="s">
        <v>110</v>
      </c>
      <c r="H547" s="482" t="s">
        <v>111</v>
      </c>
      <c r="I547" s="482" t="s">
        <v>112</v>
      </c>
      <c r="J547" s="489">
        <v>7</v>
      </c>
      <c r="K547" s="545">
        <v>46024</v>
      </c>
      <c r="L547" s="545">
        <v>46660</v>
      </c>
      <c r="M547" s="459">
        <f t="shared" si="18"/>
        <v>90.857142857142861</v>
      </c>
      <c r="N547" s="485">
        <v>0</v>
      </c>
      <c r="O547" s="508" t="s">
        <v>917</v>
      </c>
      <c r="P547" s="486">
        <f t="shared" si="17"/>
        <v>0</v>
      </c>
      <c r="Q547" s="457" t="str">
        <f>IF(ISNUMBER(P547),IF(P547=100%,"CUMPLIDA",IF(AND(ISNUMBER(L547),ISNUMBER([5]CGR!$P$4)), IF(L547&lt;[5]CGR!$P$4,"INCUMPLIDA","PROCESO"), "VERIFICAR FECHA")),"SIN VALOR AVANCE")</f>
        <v>PROCESO</v>
      </c>
    </row>
    <row r="548" spans="1:17" ht="150.75">
      <c r="A548" s="479" t="s">
        <v>19</v>
      </c>
      <c r="B548" s="480" t="s">
        <v>13</v>
      </c>
      <c r="C548" s="930"/>
      <c r="D548" s="930"/>
      <c r="E548" s="929"/>
      <c r="F548" s="929"/>
      <c r="G548" s="481" t="s">
        <v>114</v>
      </c>
      <c r="H548" s="482" t="s">
        <v>115</v>
      </c>
      <c r="I548" s="482" t="s">
        <v>116</v>
      </c>
      <c r="J548" s="489">
        <v>1</v>
      </c>
      <c r="K548" s="545">
        <v>46024</v>
      </c>
      <c r="L548" s="545">
        <v>46660</v>
      </c>
      <c r="M548" s="459">
        <f t="shared" si="18"/>
        <v>90.857142857142861</v>
      </c>
      <c r="N548" s="485">
        <v>0</v>
      </c>
      <c r="O548" s="508" t="s">
        <v>741</v>
      </c>
      <c r="P548" s="486">
        <f t="shared" si="17"/>
        <v>0</v>
      </c>
      <c r="Q548" s="457" t="str">
        <f>IF(ISNUMBER(P548),IF(P548=100%,"CUMPLIDA",IF(AND(ISNUMBER(L548),ISNUMBER([5]CGR!$P$4)), IF(L548&lt;[5]CGR!$P$4,"INCUMPLIDA","PROCESO"), "VERIFICAR FECHA")),"SIN VALOR AVANCE")</f>
        <v>PROCESO</v>
      </c>
    </row>
    <row r="549" spans="1:17" ht="300.75">
      <c r="A549" s="479" t="s">
        <v>19</v>
      </c>
      <c r="B549" s="480" t="s">
        <v>13</v>
      </c>
      <c r="C549" s="930"/>
      <c r="D549" s="930"/>
      <c r="E549" s="929"/>
      <c r="F549" s="929"/>
      <c r="G549" s="481" t="s">
        <v>117</v>
      </c>
      <c r="H549" s="482" t="s">
        <v>118</v>
      </c>
      <c r="I549" s="482" t="s">
        <v>119</v>
      </c>
      <c r="J549" s="489">
        <v>2</v>
      </c>
      <c r="K549" s="545">
        <v>46024</v>
      </c>
      <c r="L549" s="545">
        <v>46660</v>
      </c>
      <c r="M549" s="459">
        <f t="shared" si="18"/>
        <v>90.857142857142861</v>
      </c>
      <c r="N549" s="485">
        <v>0</v>
      </c>
      <c r="O549" s="508" t="s">
        <v>761</v>
      </c>
      <c r="P549" s="486">
        <f t="shared" si="17"/>
        <v>0</v>
      </c>
      <c r="Q549" s="457" t="str">
        <f>IF(ISNUMBER(P549),IF(P549=100%,"CUMPLIDA",IF(AND(ISNUMBER(L549),ISNUMBER([5]CGR!$P$4)), IF(L549&lt;[5]CGR!$P$4,"INCUMPLIDA","PROCESO"), "VERIFICAR FECHA")),"SIN VALOR AVANCE")</f>
        <v>PROCESO</v>
      </c>
    </row>
    <row r="550" spans="1:17" ht="75.75">
      <c r="A550" s="479" t="s">
        <v>19</v>
      </c>
      <c r="B550" s="480" t="s">
        <v>13</v>
      </c>
      <c r="C550" s="902" t="s">
        <v>918</v>
      </c>
      <c r="D550" s="902" t="s">
        <v>726</v>
      </c>
      <c r="E550" s="903" t="s">
        <v>919</v>
      </c>
      <c r="F550" s="903" t="s">
        <v>920</v>
      </c>
      <c r="G550" s="903" t="s">
        <v>921</v>
      </c>
      <c r="H550" s="482" t="s">
        <v>675</v>
      </c>
      <c r="I550" s="482" t="s">
        <v>676</v>
      </c>
      <c r="J550" s="489">
        <v>1</v>
      </c>
      <c r="K550" s="507">
        <v>45231</v>
      </c>
      <c r="L550" s="507">
        <v>45504</v>
      </c>
      <c r="M550" s="459">
        <f t="shared" si="18"/>
        <v>39</v>
      </c>
      <c r="N550" s="485">
        <v>1</v>
      </c>
      <c r="O550" s="508" t="s">
        <v>825</v>
      </c>
      <c r="P550" s="486">
        <f t="shared" si="17"/>
        <v>1</v>
      </c>
      <c r="Q550" s="457" t="str">
        <f>IF(ISNUMBER(P550),IF(P550=100%,"CUMPLIDA",IF(AND(ISNUMBER(L550),ISNUMBER([5]CGR!$P$4)), IF(L550&lt;[5]CGR!$P$4,"INCUMPLIDA","PROCESO"), "VERIFICAR FECHA")),"SIN VALOR AVANCE")</f>
        <v>CUMPLIDA</v>
      </c>
    </row>
    <row r="551" spans="1:17" ht="345.75">
      <c r="A551" s="479" t="s">
        <v>19</v>
      </c>
      <c r="B551" s="480" t="s">
        <v>13</v>
      </c>
      <c r="C551" s="902"/>
      <c r="D551" s="902"/>
      <c r="E551" s="903"/>
      <c r="F551" s="903"/>
      <c r="G551" s="903"/>
      <c r="H551" s="482" t="s">
        <v>678</v>
      </c>
      <c r="I551" s="482" t="s">
        <v>679</v>
      </c>
      <c r="J551" s="489">
        <v>1</v>
      </c>
      <c r="K551" s="507">
        <v>45231</v>
      </c>
      <c r="L551" s="507">
        <v>45504</v>
      </c>
      <c r="M551" s="459">
        <f t="shared" si="18"/>
        <v>39</v>
      </c>
      <c r="N551" s="485">
        <v>1</v>
      </c>
      <c r="O551" s="508" t="s">
        <v>864</v>
      </c>
      <c r="P551" s="486">
        <f t="shared" si="17"/>
        <v>1</v>
      </c>
      <c r="Q551" s="457" t="str">
        <f>IF(ISNUMBER(P551),IF(P551=100%,"CUMPLIDA",IF(AND(ISNUMBER(L551),ISNUMBER([5]CGR!$P$4)), IF(L551&lt;[5]CGR!$P$4,"INCUMPLIDA","PROCESO"), "VERIFICAR FECHA")),"SIN VALOR AVANCE")</f>
        <v>CUMPLIDA</v>
      </c>
    </row>
    <row r="552" spans="1:17" ht="195.75">
      <c r="A552" s="479" t="s">
        <v>19</v>
      </c>
      <c r="B552" s="480" t="s">
        <v>13</v>
      </c>
      <c r="C552" s="902"/>
      <c r="D552" s="902"/>
      <c r="E552" s="903"/>
      <c r="F552" s="903"/>
      <c r="G552" s="481" t="s">
        <v>97</v>
      </c>
      <c r="H552" s="482" t="s">
        <v>98</v>
      </c>
      <c r="I552" s="482" t="s">
        <v>99</v>
      </c>
      <c r="J552" s="489">
        <v>1</v>
      </c>
      <c r="K552" s="545">
        <v>45323</v>
      </c>
      <c r="L552" s="545">
        <v>45747</v>
      </c>
      <c r="M552" s="459">
        <f t="shared" si="18"/>
        <v>60.571428571428569</v>
      </c>
      <c r="N552" s="485">
        <v>1</v>
      </c>
      <c r="O552" s="508" t="s">
        <v>922</v>
      </c>
      <c r="P552" s="486">
        <f t="shared" si="17"/>
        <v>1</v>
      </c>
      <c r="Q552" s="457" t="str">
        <f>IF(ISNUMBER(P552),IF(P552=100%,"CUMPLIDA",IF(AND(ISNUMBER(L552),ISNUMBER([5]CGR!$P$4)), IF(L552&lt;[5]CGR!$P$4,"INCUMPLIDA","PROCESO"), "VERIFICAR FECHA")),"SIN VALOR AVANCE")</f>
        <v>CUMPLIDA</v>
      </c>
    </row>
    <row r="553" spans="1:17" ht="90.75">
      <c r="A553" s="479" t="s">
        <v>19</v>
      </c>
      <c r="B553" s="480" t="s">
        <v>13</v>
      </c>
      <c r="C553" s="902"/>
      <c r="D553" s="902"/>
      <c r="E553" s="903"/>
      <c r="F553" s="903"/>
      <c r="G553" s="481" t="s">
        <v>101</v>
      </c>
      <c r="H553" s="482" t="s">
        <v>101</v>
      </c>
      <c r="I553" s="482" t="s">
        <v>102</v>
      </c>
      <c r="J553" s="489">
        <v>1</v>
      </c>
      <c r="K553" s="545">
        <v>45323</v>
      </c>
      <c r="L553" s="545">
        <v>45747</v>
      </c>
      <c r="M553" s="459">
        <f t="shared" si="18"/>
        <v>60.571428571428569</v>
      </c>
      <c r="N553" s="485">
        <v>1</v>
      </c>
      <c r="O553" s="508" t="s">
        <v>888</v>
      </c>
      <c r="P553" s="486">
        <f t="shared" si="17"/>
        <v>1</v>
      </c>
      <c r="Q553" s="457" t="str">
        <f>IF(ISNUMBER(P553),IF(P553=100%,"CUMPLIDA",IF(AND(ISNUMBER(L553),ISNUMBER([5]CGR!$P$4)), IF(L553&lt;[5]CGR!$P$4,"INCUMPLIDA","PROCESO"), "VERIFICAR FECHA")),"SIN VALOR AVANCE")</f>
        <v>CUMPLIDA</v>
      </c>
    </row>
    <row r="554" spans="1:17" ht="105.75">
      <c r="A554" s="479" t="s">
        <v>19</v>
      </c>
      <c r="B554" s="480" t="s">
        <v>13</v>
      </c>
      <c r="C554" s="902"/>
      <c r="D554" s="902"/>
      <c r="E554" s="903"/>
      <c r="F554" s="903"/>
      <c r="G554" s="481" t="s">
        <v>238</v>
      </c>
      <c r="H554" s="482" t="s">
        <v>239</v>
      </c>
      <c r="I554" s="482" t="s">
        <v>240</v>
      </c>
      <c r="J554" s="489">
        <v>1</v>
      </c>
      <c r="K554" s="545">
        <v>45231</v>
      </c>
      <c r="L554" s="545">
        <v>45747</v>
      </c>
      <c r="M554" s="459">
        <f t="shared" si="18"/>
        <v>73.714285714285708</v>
      </c>
      <c r="N554" s="485">
        <v>1</v>
      </c>
      <c r="O554" s="482" t="s">
        <v>738</v>
      </c>
      <c r="P554" s="486">
        <f t="shared" si="17"/>
        <v>1</v>
      </c>
      <c r="Q554" s="457" t="str">
        <f>IF(ISNUMBER(P554),IF(P554=100%,"CUMPLIDA",IF(AND(ISNUMBER(L554),ISNUMBER([5]CGR!$P$4)), IF(L554&lt;[5]CGR!$P$4,"INCUMPLIDA","PROCESO"), "VERIFICAR FECHA")),"SIN VALOR AVANCE")</f>
        <v>CUMPLIDA</v>
      </c>
    </row>
    <row r="555" spans="1:17" ht="180.75">
      <c r="A555" s="479" t="s">
        <v>19</v>
      </c>
      <c r="B555" s="480" t="s">
        <v>13</v>
      </c>
      <c r="C555" s="902"/>
      <c r="D555" s="902"/>
      <c r="E555" s="903"/>
      <c r="F555" s="903"/>
      <c r="G555" s="481" t="s">
        <v>104</v>
      </c>
      <c r="H555" s="482" t="s">
        <v>104</v>
      </c>
      <c r="I555" s="482" t="s">
        <v>248</v>
      </c>
      <c r="J555" s="489">
        <v>1</v>
      </c>
      <c r="K555" s="545">
        <v>45323</v>
      </c>
      <c r="L555" s="545">
        <v>45747</v>
      </c>
      <c r="M555" s="459">
        <f t="shared" si="18"/>
        <v>60.571428571428569</v>
      </c>
      <c r="N555" s="485">
        <v>1</v>
      </c>
      <c r="O555" s="508" t="s">
        <v>923</v>
      </c>
      <c r="P555" s="486">
        <f t="shared" si="17"/>
        <v>1</v>
      </c>
      <c r="Q555" s="457" t="str">
        <f>IF(ISNUMBER(P555),IF(P555=100%,"CUMPLIDA",IF(AND(ISNUMBER(L555),ISNUMBER([5]CGR!$P$4)), IF(L555&lt;[5]CGR!$P$4,"INCUMPLIDA","PROCESO"), "VERIFICAR FECHA")),"SIN VALOR AVANCE")</f>
        <v>CUMPLIDA</v>
      </c>
    </row>
    <row r="556" spans="1:17" ht="75.75">
      <c r="A556" s="479" t="s">
        <v>19</v>
      </c>
      <c r="B556" s="480" t="s">
        <v>13</v>
      </c>
      <c r="C556" s="902"/>
      <c r="D556" s="902"/>
      <c r="E556" s="903"/>
      <c r="F556" s="903"/>
      <c r="G556" s="481" t="s">
        <v>830</v>
      </c>
      <c r="H556" s="482" t="s">
        <v>830</v>
      </c>
      <c r="I556" s="482" t="s">
        <v>107</v>
      </c>
      <c r="J556" s="489">
        <v>1</v>
      </c>
      <c r="K556" s="545">
        <v>45231</v>
      </c>
      <c r="L556" s="545">
        <v>45747</v>
      </c>
      <c r="M556" s="459">
        <f t="shared" si="18"/>
        <v>73.714285714285708</v>
      </c>
      <c r="N556" s="485">
        <v>1</v>
      </c>
      <c r="O556" s="508" t="s">
        <v>924</v>
      </c>
      <c r="P556" s="486">
        <f t="shared" si="17"/>
        <v>1</v>
      </c>
      <c r="Q556" s="457" t="str">
        <f>IF(ISNUMBER(P556),IF(P556=100%,"CUMPLIDA",IF(AND(ISNUMBER(L556),ISNUMBER([5]CGR!$P$4)), IF(L556&lt;[5]CGR!$P$4,"INCUMPLIDA","PROCESO"), "VERIFICAR FECHA")),"SIN VALOR AVANCE")</f>
        <v>CUMPLIDA</v>
      </c>
    </row>
    <row r="557" spans="1:17" ht="240.75">
      <c r="A557" s="479" t="s">
        <v>19</v>
      </c>
      <c r="B557" s="480" t="s">
        <v>13</v>
      </c>
      <c r="C557" s="902"/>
      <c r="D557" s="902"/>
      <c r="E557" s="903"/>
      <c r="F557" s="903"/>
      <c r="G557" s="481" t="s">
        <v>831</v>
      </c>
      <c r="H557" s="482" t="s">
        <v>831</v>
      </c>
      <c r="I557" s="482" t="s">
        <v>524</v>
      </c>
      <c r="J557" s="489">
        <v>1</v>
      </c>
      <c r="K557" s="545">
        <v>45231</v>
      </c>
      <c r="L557" s="545">
        <v>45808</v>
      </c>
      <c r="M557" s="459">
        <f t="shared" si="18"/>
        <v>82.428571428571431</v>
      </c>
      <c r="N557" s="485">
        <v>1</v>
      </c>
      <c r="O557" s="508" t="s">
        <v>826</v>
      </c>
      <c r="P557" s="486">
        <f t="shared" si="17"/>
        <v>1</v>
      </c>
      <c r="Q557" s="457" t="str">
        <f>IF(ISNUMBER(P557),IF(P557=100%,"CUMPLIDA",IF(AND(ISNUMBER(L557),ISNUMBER([5]CGR!$P$4)), IF(L557&lt;[5]CGR!$P$4,"INCUMPLIDA","PROCESO"), "VERIFICAR FECHA")),"SIN VALOR AVANCE")</f>
        <v>CUMPLIDA</v>
      </c>
    </row>
    <row r="558" spans="1:17" ht="180.75">
      <c r="A558" s="479" t="s">
        <v>19</v>
      </c>
      <c r="B558" s="480" t="s">
        <v>13</v>
      </c>
      <c r="C558" s="902"/>
      <c r="D558" s="902"/>
      <c r="E558" s="903"/>
      <c r="F558" s="903"/>
      <c r="G558" s="481" t="s">
        <v>110</v>
      </c>
      <c r="H558" s="482" t="s">
        <v>111</v>
      </c>
      <c r="I558" s="482" t="s">
        <v>112</v>
      </c>
      <c r="J558" s="489">
        <v>7</v>
      </c>
      <c r="K558" s="545">
        <v>46024</v>
      </c>
      <c r="L558" s="545">
        <v>46660</v>
      </c>
      <c r="M558" s="459">
        <f t="shared" si="18"/>
        <v>90.857142857142861</v>
      </c>
      <c r="N558" s="485">
        <v>0</v>
      </c>
      <c r="O558" s="508" t="s">
        <v>867</v>
      </c>
      <c r="P558" s="486">
        <f t="shared" si="17"/>
        <v>0</v>
      </c>
      <c r="Q558" s="457" t="str">
        <f>IF(ISNUMBER(P558),IF(P558=100%,"CUMPLIDA",IF(AND(ISNUMBER(L558),ISNUMBER([5]CGR!$P$4)), IF(L558&lt;[5]CGR!$P$4,"INCUMPLIDA","PROCESO"), "VERIFICAR FECHA")),"SIN VALOR AVANCE")</f>
        <v>PROCESO</v>
      </c>
    </row>
    <row r="559" spans="1:17" ht="180.75">
      <c r="A559" s="479" t="s">
        <v>19</v>
      </c>
      <c r="B559" s="480" t="s">
        <v>13</v>
      </c>
      <c r="C559" s="902"/>
      <c r="D559" s="902"/>
      <c r="E559" s="903"/>
      <c r="F559" s="903"/>
      <c r="G559" s="481" t="s">
        <v>114</v>
      </c>
      <c r="H559" s="482" t="s">
        <v>115</v>
      </c>
      <c r="I559" s="482" t="s">
        <v>116</v>
      </c>
      <c r="J559" s="489">
        <v>1</v>
      </c>
      <c r="K559" s="545">
        <v>46024</v>
      </c>
      <c r="L559" s="545">
        <v>46660</v>
      </c>
      <c r="M559" s="459">
        <f t="shared" si="18"/>
        <v>90.857142857142861</v>
      </c>
      <c r="N559" s="485">
        <v>0</v>
      </c>
      <c r="O559" s="508" t="s">
        <v>923</v>
      </c>
      <c r="P559" s="486">
        <f t="shared" si="17"/>
        <v>0</v>
      </c>
      <c r="Q559" s="457" t="str">
        <f>IF(ISNUMBER(P559),IF(P559=100%,"CUMPLIDA",IF(AND(ISNUMBER(L559),ISNUMBER([5]CGR!$P$4)), IF(L559&lt;[5]CGR!$P$4,"INCUMPLIDA","PROCESO"), "VERIFICAR FECHA")),"SIN VALOR AVANCE")</f>
        <v>PROCESO</v>
      </c>
    </row>
    <row r="560" spans="1:17" ht="315.75">
      <c r="A560" s="479" t="s">
        <v>19</v>
      </c>
      <c r="B560" s="480" t="s">
        <v>13</v>
      </c>
      <c r="C560" s="902"/>
      <c r="D560" s="902"/>
      <c r="E560" s="903"/>
      <c r="F560" s="903"/>
      <c r="G560" s="481" t="s">
        <v>117</v>
      </c>
      <c r="H560" s="482" t="s">
        <v>118</v>
      </c>
      <c r="I560" s="482" t="s">
        <v>119</v>
      </c>
      <c r="J560" s="489">
        <v>2</v>
      </c>
      <c r="K560" s="545">
        <v>46024</v>
      </c>
      <c r="L560" s="545">
        <v>46660</v>
      </c>
      <c r="M560" s="459">
        <f t="shared" si="18"/>
        <v>90.857142857142861</v>
      </c>
      <c r="N560" s="485">
        <v>0</v>
      </c>
      <c r="O560" s="508" t="s">
        <v>845</v>
      </c>
      <c r="P560" s="486">
        <f t="shared" si="17"/>
        <v>0</v>
      </c>
      <c r="Q560" s="457" t="str">
        <f>IF(ISNUMBER(P560),IF(P560=100%,"CUMPLIDA",IF(AND(ISNUMBER(L560),ISNUMBER([5]CGR!$P$4)), IF(L560&lt;[5]CGR!$P$4,"INCUMPLIDA","PROCESO"), "VERIFICAR FECHA")),"SIN VALOR AVANCE")</f>
        <v>PROCESO</v>
      </c>
    </row>
    <row r="561" spans="1:17" ht="255.75">
      <c r="A561" s="479" t="s">
        <v>19</v>
      </c>
      <c r="B561" s="480" t="s">
        <v>13</v>
      </c>
      <c r="C561" s="902" t="s">
        <v>925</v>
      </c>
      <c r="D561" s="902" t="s">
        <v>926</v>
      </c>
      <c r="E561" s="903" t="s">
        <v>927</v>
      </c>
      <c r="F561" s="903" t="s">
        <v>928</v>
      </c>
      <c r="G561" s="903" t="s">
        <v>823</v>
      </c>
      <c r="H561" s="534" t="s">
        <v>733</v>
      </c>
      <c r="I561" s="482" t="s">
        <v>164</v>
      </c>
      <c r="J561" s="483">
        <v>1</v>
      </c>
      <c r="K561" s="507">
        <v>44044</v>
      </c>
      <c r="L561" s="507">
        <v>44196</v>
      </c>
      <c r="M561" s="459">
        <f t="shared" si="18"/>
        <v>21.714285714285715</v>
      </c>
      <c r="N561" s="485">
        <v>1</v>
      </c>
      <c r="O561" s="482" t="s">
        <v>929</v>
      </c>
      <c r="P561" s="486">
        <f t="shared" si="17"/>
        <v>1</v>
      </c>
      <c r="Q561" s="457" t="str">
        <f>IF(ISNUMBER(P561),IF(P561=100%,"CUMPLIDA",IF(AND(ISNUMBER(L561),ISNUMBER([5]CGR!$P$4)), IF(L561&lt;[5]CGR!$P$4,"INCUMPLIDA","PROCESO"), "VERIFICAR FECHA")),"SIN VALOR AVANCE")</f>
        <v>CUMPLIDA</v>
      </c>
    </row>
    <row r="562" spans="1:17" ht="75.75">
      <c r="A562" s="479" t="s">
        <v>19</v>
      </c>
      <c r="B562" s="480" t="s">
        <v>13</v>
      </c>
      <c r="C562" s="902"/>
      <c r="D562" s="902"/>
      <c r="E562" s="903"/>
      <c r="F562" s="903"/>
      <c r="G562" s="903"/>
      <c r="H562" s="482" t="s">
        <v>675</v>
      </c>
      <c r="I562" s="482" t="s">
        <v>676</v>
      </c>
      <c r="J562" s="489">
        <v>1</v>
      </c>
      <c r="K562" s="507">
        <v>45231</v>
      </c>
      <c r="L562" s="507">
        <v>45504</v>
      </c>
      <c r="M562" s="459">
        <f t="shared" si="18"/>
        <v>39</v>
      </c>
      <c r="N562" s="485">
        <v>1</v>
      </c>
      <c r="O562" s="508" t="s">
        <v>825</v>
      </c>
      <c r="P562" s="486">
        <f t="shared" si="17"/>
        <v>1</v>
      </c>
      <c r="Q562" s="457" t="str">
        <f>IF(ISNUMBER(P562),IF(P562=100%,"CUMPLIDA",IF(AND(ISNUMBER(L562),ISNUMBER([5]CGR!$P$4)), IF(L562&lt;[5]CGR!$P$4,"INCUMPLIDA","PROCESO"), "VERIFICAR FECHA")),"SIN VALOR AVANCE")</f>
        <v>CUMPLIDA</v>
      </c>
    </row>
    <row r="563" spans="1:17" ht="345.75">
      <c r="A563" s="479" t="s">
        <v>19</v>
      </c>
      <c r="B563" s="480" t="s">
        <v>13</v>
      </c>
      <c r="C563" s="902"/>
      <c r="D563" s="902"/>
      <c r="E563" s="903"/>
      <c r="F563" s="903"/>
      <c r="G563" s="903"/>
      <c r="H563" s="482" t="s">
        <v>678</v>
      </c>
      <c r="I563" s="482" t="s">
        <v>679</v>
      </c>
      <c r="J563" s="489">
        <v>1</v>
      </c>
      <c r="K563" s="507">
        <v>45231</v>
      </c>
      <c r="L563" s="507">
        <v>45504</v>
      </c>
      <c r="M563" s="459">
        <f t="shared" si="18"/>
        <v>39</v>
      </c>
      <c r="N563" s="485">
        <v>1</v>
      </c>
      <c r="O563" s="508" t="s">
        <v>864</v>
      </c>
      <c r="P563" s="486">
        <f t="shared" si="17"/>
        <v>1</v>
      </c>
      <c r="Q563" s="457" t="str">
        <f>IF(ISNUMBER(P563),IF(P563=100%,"CUMPLIDA",IF(AND(ISNUMBER(L563),ISNUMBER([5]CGR!$P$4)), IF(L563&lt;[5]CGR!$P$4,"INCUMPLIDA","PROCESO"), "VERIFICAR FECHA")),"SIN VALOR AVANCE")</f>
        <v>CUMPLIDA</v>
      </c>
    </row>
    <row r="564" spans="1:17" ht="180.75">
      <c r="A564" s="479" t="s">
        <v>19</v>
      </c>
      <c r="B564" s="480" t="s">
        <v>13</v>
      </c>
      <c r="C564" s="902"/>
      <c r="D564" s="902"/>
      <c r="E564" s="903"/>
      <c r="F564" s="903"/>
      <c r="G564" s="481" t="s">
        <v>97</v>
      </c>
      <c r="H564" s="482" t="s">
        <v>98</v>
      </c>
      <c r="I564" s="482" t="s">
        <v>99</v>
      </c>
      <c r="J564" s="489">
        <v>1</v>
      </c>
      <c r="K564" s="545">
        <v>45323</v>
      </c>
      <c r="L564" s="545">
        <v>45747</v>
      </c>
      <c r="M564" s="459">
        <f t="shared" si="18"/>
        <v>60.571428571428569</v>
      </c>
      <c r="N564" s="485">
        <v>1</v>
      </c>
      <c r="O564" s="508" t="s">
        <v>865</v>
      </c>
      <c r="P564" s="486">
        <f t="shared" si="17"/>
        <v>1</v>
      </c>
      <c r="Q564" s="457" t="str">
        <f>IF(ISNUMBER(P564),IF(P564=100%,"CUMPLIDA",IF(AND(ISNUMBER(L564),ISNUMBER([5]CGR!$P$4)), IF(L564&lt;[5]CGR!$P$4,"INCUMPLIDA","PROCESO"), "VERIFICAR FECHA")),"SIN VALOR AVANCE")</f>
        <v>CUMPLIDA</v>
      </c>
    </row>
    <row r="565" spans="1:17" ht="75.75">
      <c r="A565" s="479" t="s">
        <v>19</v>
      </c>
      <c r="B565" s="480" t="s">
        <v>13</v>
      </c>
      <c r="C565" s="902"/>
      <c r="D565" s="902"/>
      <c r="E565" s="903"/>
      <c r="F565" s="903"/>
      <c r="G565" s="481" t="s">
        <v>101</v>
      </c>
      <c r="H565" s="482" t="s">
        <v>101</v>
      </c>
      <c r="I565" s="482" t="s">
        <v>102</v>
      </c>
      <c r="J565" s="489">
        <v>1</v>
      </c>
      <c r="K565" s="545">
        <v>45323</v>
      </c>
      <c r="L565" s="545">
        <v>45747</v>
      </c>
      <c r="M565" s="459">
        <f t="shared" si="18"/>
        <v>60.571428571428569</v>
      </c>
      <c r="N565" s="485">
        <v>1</v>
      </c>
      <c r="O565" s="508" t="s">
        <v>825</v>
      </c>
      <c r="P565" s="486">
        <f t="shared" si="17"/>
        <v>1</v>
      </c>
      <c r="Q565" s="457" t="str">
        <f>IF(ISNUMBER(P565),IF(P565=100%,"CUMPLIDA",IF(AND(ISNUMBER(L565),ISNUMBER([5]CGR!$P$4)), IF(L565&lt;[5]CGR!$P$4,"INCUMPLIDA","PROCESO"), "VERIFICAR FECHA")),"SIN VALOR AVANCE")</f>
        <v>CUMPLIDA</v>
      </c>
    </row>
    <row r="566" spans="1:17" ht="105.75">
      <c r="A566" s="479" t="s">
        <v>19</v>
      </c>
      <c r="B566" s="480" t="s">
        <v>13</v>
      </c>
      <c r="C566" s="902"/>
      <c r="D566" s="902"/>
      <c r="E566" s="903"/>
      <c r="F566" s="903"/>
      <c r="G566" s="481" t="s">
        <v>238</v>
      </c>
      <c r="H566" s="482" t="s">
        <v>239</v>
      </c>
      <c r="I566" s="482" t="s">
        <v>240</v>
      </c>
      <c r="J566" s="489">
        <v>1</v>
      </c>
      <c r="K566" s="545">
        <v>45231</v>
      </c>
      <c r="L566" s="545">
        <v>45747</v>
      </c>
      <c r="M566" s="459">
        <f t="shared" si="18"/>
        <v>73.714285714285708</v>
      </c>
      <c r="N566" s="485">
        <v>1</v>
      </c>
      <c r="O566" s="482" t="s">
        <v>738</v>
      </c>
      <c r="P566" s="486">
        <f t="shared" si="17"/>
        <v>1</v>
      </c>
      <c r="Q566" s="457" t="str">
        <f>IF(ISNUMBER(P566),IF(P566=100%,"CUMPLIDA",IF(AND(ISNUMBER(L566),ISNUMBER([5]CGR!$P$4)), IF(L566&lt;[5]CGR!$P$4,"INCUMPLIDA","PROCESO"), "VERIFICAR FECHA")),"SIN VALOR AVANCE")</f>
        <v>CUMPLIDA</v>
      </c>
    </row>
    <row r="567" spans="1:17" ht="180.75">
      <c r="A567" s="479" t="s">
        <v>19</v>
      </c>
      <c r="B567" s="480" t="s">
        <v>13</v>
      </c>
      <c r="C567" s="902"/>
      <c r="D567" s="902"/>
      <c r="E567" s="903"/>
      <c r="F567" s="903"/>
      <c r="G567" s="481" t="s">
        <v>104</v>
      </c>
      <c r="H567" s="482" t="s">
        <v>104</v>
      </c>
      <c r="I567" s="482" t="s">
        <v>248</v>
      </c>
      <c r="J567" s="489">
        <v>1</v>
      </c>
      <c r="K567" s="545">
        <v>45323</v>
      </c>
      <c r="L567" s="545">
        <v>45747</v>
      </c>
      <c r="M567" s="459">
        <f t="shared" si="18"/>
        <v>60.571428571428569</v>
      </c>
      <c r="N567" s="485">
        <v>1</v>
      </c>
      <c r="O567" s="508" t="s">
        <v>923</v>
      </c>
      <c r="P567" s="486">
        <f t="shared" si="17"/>
        <v>1</v>
      </c>
      <c r="Q567" s="457" t="str">
        <f>IF(ISNUMBER(P567),IF(P567=100%,"CUMPLIDA",IF(AND(ISNUMBER(L567),ISNUMBER([5]CGR!$P$4)), IF(L567&lt;[5]CGR!$P$4,"INCUMPLIDA","PROCESO"), "VERIFICAR FECHA")),"SIN VALOR AVANCE")</f>
        <v>CUMPLIDA</v>
      </c>
    </row>
    <row r="568" spans="1:17" ht="75.75">
      <c r="A568" s="479" t="s">
        <v>19</v>
      </c>
      <c r="B568" s="480" t="s">
        <v>13</v>
      </c>
      <c r="C568" s="902"/>
      <c r="D568" s="902"/>
      <c r="E568" s="903"/>
      <c r="F568" s="903"/>
      <c r="G568" s="481" t="s">
        <v>830</v>
      </c>
      <c r="H568" s="482" t="s">
        <v>830</v>
      </c>
      <c r="I568" s="482" t="s">
        <v>107</v>
      </c>
      <c r="J568" s="489">
        <v>1</v>
      </c>
      <c r="K568" s="545">
        <v>45231</v>
      </c>
      <c r="L568" s="545">
        <v>45747</v>
      </c>
      <c r="M568" s="459">
        <f t="shared" si="18"/>
        <v>73.714285714285708</v>
      </c>
      <c r="N568" s="485">
        <v>1</v>
      </c>
      <c r="O568" s="508" t="s">
        <v>924</v>
      </c>
      <c r="P568" s="486">
        <f t="shared" si="17"/>
        <v>1</v>
      </c>
      <c r="Q568" s="457" t="str">
        <f>IF(ISNUMBER(P568),IF(P568=100%,"CUMPLIDA",IF(AND(ISNUMBER(L568),ISNUMBER([5]CGR!$P$4)), IF(L568&lt;[5]CGR!$P$4,"INCUMPLIDA","PROCESO"), "VERIFICAR FECHA")),"SIN VALOR AVANCE")</f>
        <v>CUMPLIDA</v>
      </c>
    </row>
    <row r="569" spans="1:17" ht="255.75">
      <c r="A569" s="479" t="s">
        <v>19</v>
      </c>
      <c r="B569" s="480" t="s">
        <v>13</v>
      </c>
      <c r="C569" s="902"/>
      <c r="D569" s="902"/>
      <c r="E569" s="903"/>
      <c r="F569" s="903"/>
      <c r="G569" s="481" t="s">
        <v>831</v>
      </c>
      <c r="H569" s="482" t="s">
        <v>831</v>
      </c>
      <c r="I569" s="482" t="s">
        <v>524</v>
      </c>
      <c r="J569" s="489">
        <v>1</v>
      </c>
      <c r="K569" s="545">
        <v>45231</v>
      </c>
      <c r="L569" s="545">
        <v>45808</v>
      </c>
      <c r="M569" s="459">
        <f t="shared" si="18"/>
        <v>82.428571428571431</v>
      </c>
      <c r="N569" s="485">
        <v>1</v>
      </c>
      <c r="O569" s="508" t="s">
        <v>873</v>
      </c>
      <c r="P569" s="486">
        <f t="shared" si="17"/>
        <v>1</v>
      </c>
      <c r="Q569" s="457" t="str">
        <f>IF(ISNUMBER(P569),IF(P569=100%,"CUMPLIDA",IF(AND(ISNUMBER(L569),ISNUMBER([5]CGR!$P$4)), IF(L569&lt;[5]CGR!$P$4,"INCUMPLIDA","PROCESO"), "VERIFICAR FECHA")),"SIN VALOR AVANCE")</f>
        <v>CUMPLIDA</v>
      </c>
    </row>
    <row r="570" spans="1:17" ht="182.25">
      <c r="A570" s="479" t="s">
        <v>19</v>
      </c>
      <c r="B570" s="480" t="s">
        <v>13</v>
      </c>
      <c r="C570" s="902"/>
      <c r="D570" s="902"/>
      <c r="E570" s="903"/>
      <c r="F570" s="903"/>
      <c r="G570" s="481" t="s">
        <v>110</v>
      </c>
      <c r="H570" s="482" t="s">
        <v>111</v>
      </c>
      <c r="I570" s="482" t="s">
        <v>112</v>
      </c>
      <c r="J570" s="489">
        <v>7</v>
      </c>
      <c r="K570" s="545">
        <v>46024</v>
      </c>
      <c r="L570" s="545">
        <v>46660</v>
      </c>
      <c r="M570" s="459">
        <f t="shared" si="18"/>
        <v>90.857142857142861</v>
      </c>
      <c r="N570" s="485">
        <v>0</v>
      </c>
      <c r="O570" s="508" t="s">
        <v>843</v>
      </c>
      <c r="P570" s="486">
        <f t="shared" si="17"/>
        <v>0</v>
      </c>
      <c r="Q570" s="457" t="str">
        <f>IF(ISNUMBER(P570),IF(P570=100%,"CUMPLIDA",IF(AND(ISNUMBER(L570),ISNUMBER([5]CGR!$P$4)), IF(L570&lt;[5]CGR!$P$4,"INCUMPLIDA","PROCESO"), "VERIFICAR FECHA")),"SIN VALOR AVANCE")</f>
        <v>PROCESO</v>
      </c>
    </row>
    <row r="571" spans="1:17" ht="180.75">
      <c r="A571" s="479" t="s">
        <v>19</v>
      </c>
      <c r="B571" s="480" t="s">
        <v>13</v>
      </c>
      <c r="C571" s="902"/>
      <c r="D571" s="902"/>
      <c r="E571" s="903"/>
      <c r="F571" s="903"/>
      <c r="G571" s="481" t="s">
        <v>114</v>
      </c>
      <c r="H571" s="482" t="s">
        <v>115</v>
      </c>
      <c r="I571" s="482" t="s">
        <v>116</v>
      </c>
      <c r="J571" s="489">
        <v>1</v>
      </c>
      <c r="K571" s="545">
        <v>46024</v>
      </c>
      <c r="L571" s="545">
        <v>46660</v>
      </c>
      <c r="M571" s="459">
        <f t="shared" si="18"/>
        <v>90.857142857142861</v>
      </c>
      <c r="N571" s="485">
        <v>0</v>
      </c>
      <c r="O571" s="508" t="s">
        <v>874</v>
      </c>
      <c r="P571" s="486">
        <f t="shared" si="17"/>
        <v>0</v>
      </c>
      <c r="Q571" s="457" t="str">
        <f>IF(ISNUMBER(P571),IF(P571=100%,"CUMPLIDA",IF(AND(ISNUMBER(L571),ISNUMBER([5]CGR!$P$4)), IF(L571&lt;[5]CGR!$P$4,"INCUMPLIDA","PROCESO"), "VERIFICAR FECHA")),"SIN VALOR AVANCE")</f>
        <v>PROCESO</v>
      </c>
    </row>
    <row r="572" spans="1:17" ht="315.75">
      <c r="A572" s="479" t="s">
        <v>19</v>
      </c>
      <c r="B572" s="480" t="s">
        <v>13</v>
      </c>
      <c r="C572" s="902"/>
      <c r="D572" s="902"/>
      <c r="E572" s="903"/>
      <c r="F572" s="903"/>
      <c r="G572" s="481" t="s">
        <v>117</v>
      </c>
      <c r="H572" s="482" t="s">
        <v>118</v>
      </c>
      <c r="I572" s="482" t="s">
        <v>119</v>
      </c>
      <c r="J572" s="489">
        <v>2</v>
      </c>
      <c r="K572" s="545">
        <v>46024</v>
      </c>
      <c r="L572" s="545">
        <v>46660</v>
      </c>
      <c r="M572" s="459">
        <f t="shared" si="18"/>
        <v>90.857142857142861</v>
      </c>
      <c r="N572" s="485">
        <v>0</v>
      </c>
      <c r="O572" s="508" t="s">
        <v>845</v>
      </c>
      <c r="P572" s="486">
        <f t="shared" si="17"/>
        <v>0</v>
      </c>
      <c r="Q572" s="457" t="str">
        <f>IF(ISNUMBER(P572),IF(P572=100%,"CUMPLIDA",IF(AND(ISNUMBER(L572),ISNUMBER([5]CGR!$P$4)), IF(L572&lt;[5]CGR!$P$4,"INCUMPLIDA","PROCESO"), "VERIFICAR FECHA")),"SIN VALOR AVANCE")</f>
        <v>PROCESO</v>
      </c>
    </row>
    <row r="573" spans="1:17" ht="240.75">
      <c r="A573" s="479" t="s">
        <v>19</v>
      </c>
      <c r="B573" s="480" t="s">
        <v>13</v>
      </c>
      <c r="C573" s="902" t="s">
        <v>930</v>
      </c>
      <c r="D573" s="902" t="s">
        <v>931</v>
      </c>
      <c r="E573" s="903" t="s">
        <v>932</v>
      </c>
      <c r="F573" s="903" t="s">
        <v>933</v>
      </c>
      <c r="G573" s="903" t="s">
        <v>823</v>
      </c>
      <c r="H573" s="534" t="s">
        <v>733</v>
      </c>
      <c r="I573" s="482" t="s">
        <v>164</v>
      </c>
      <c r="J573" s="483">
        <v>1</v>
      </c>
      <c r="K573" s="507">
        <v>44044</v>
      </c>
      <c r="L573" s="507">
        <v>44196</v>
      </c>
      <c r="M573" s="459">
        <f t="shared" si="18"/>
        <v>21.714285714285715</v>
      </c>
      <c r="N573" s="485">
        <v>1</v>
      </c>
      <c r="O573" s="482" t="s">
        <v>934</v>
      </c>
      <c r="P573" s="486">
        <f t="shared" si="17"/>
        <v>1</v>
      </c>
      <c r="Q573" s="457" t="str">
        <f>IF(ISNUMBER(P573),IF(P573=100%,"CUMPLIDA",IF(AND(ISNUMBER(L573),ISNUMBER([5]CGR!$P$4)), IF(L573&lt;[5]CGR!$P$4,"INCUMPLIDA","PROCESO"), "VERIFICAR FECHA")),"SIN VALOR AVANCE")</f>
        <v>CUMPLIDA</v>
      </c>
    </row>
    <row r="574" spans="1:17" ht="75.75">
      <c r="A574" s="479" t="s">
        <v>19</v>
      </c>
      <c r="B574" s="480" t="s">
        <v>13</v>
      </c>
      <c r="C574" s="902"/>
      <c r="D574" s="902"/>
      <c r="E574" s="903"/>
      <c r="F574" s="903"/>
      <c r="G574" s="903"/>
      <c r="H574" s="482" t="s">
        <v>675</v>
      </c>
      <c r="I574" s="482" t="s">
        <v>676</v>
      </c>
      <c r="J574" s="489">
        <v>1</v>
      </c>
      <c r="K574" s="507">
        <v>45231</v>
      </c>
      <c r="L574" s="507">
        <v>45504</v>
      </c>
      <c r="M574" s="459">
        <f t="shared" si="18"/>
        <v>39</v>
      </c>
      <c r="N574" s="485">
        <v>1</v>
      </c>
      <c r="O574" s="508" t="s">
        <v>825</v>
      </c>
      <c r="P574" s="486">
        <f t="shared" si="17"/>
        <v>1</v>
      </c>
      <c r="Q574" s="457" t="str">
        <f>IF(ISNUMBER(P574),IF(P574=100%,"CUMPLIDA",IF(AND(ISNUMBER(L574),ISNUMBER([5]CGR!$P$4)), IF(L574&lt;[5]CGR!$P$4,"INCUMPLIDA","PROCESO"), "VERIFICAR FECHA")),"SIN VALOR AVANCE")</f>
        <v>CUMPLIDA</v>
      </c>
    </row>
    <row r="575" spans="1:17" ht="345.75">
      <c r="A575" s="479" t="s">
        <v>19</v>
      </c>
      <c r="B575" s="480" t="s">
        <v>13</v>
      </c>
      <c r="C575" s="902"/>
      <c r="D575" s="902"/>
      <c r="E575" s="903"/>
      <c r="F575" s="903"/>
      <c r="G575" s="903"/>
      <c r="H575" s="482" t="s">
        <v>678</v>
      </c>
      <c r="I575" s="482" t="s">
        <v>679</v>
      </c>
      <c r="J575" s="489">
        <v>1</v>
      </c>
      <c r="K575" s="507">
        <v>45231</v>
      </c>
      <c r="L575" s="507">
        <v>45504</v>
      </c>
      <c r="M575" s="459">
        <f t="shared" si="18"/>
        <v>39</v>
      </c>
      <c r="N575" s="485">
        <v>1</v>
      </c>
      <c r="O575" s="508" t="s">
        <v>864</v>
      </c>
      <c r="P575" s="486">
        <f t="shared" si="17"/>
        <v>1</v>
      </c>
      <c r="Q575" s="457" t="str">
        <f>IF(ISNUMBER(P575),IF(P575=100%,"CUMPLIDA",IF(AND(ISNUMBER(L575),ISNUMBER([5]CGR!$P$4)), IF(L575&lt;[5]CGR!$P$4,"INCUMPLIDA","PROCESO"), "VERIFICAR FECHA")),"SIN VALOR AVANCE")</f>
        <v>CUMPLIDA</v>
      </c>
    </row>
    <row r="576" spans="1:17" ht="165.75">
      <c r="A576" s="479" t="s">
        <v>19</v>
      </c>
      <c r="B576" s="480" t="s">
        <v>13</v>
      </c>
      <c r="C576" s="902"/>
      <c r="D576" s="902"/>
      <c r="E576" s="903"/>
      <c r="F576" s="903"/>
      <c r="G576" s="481" t="s">
        <v>97</v>
      </c>
      <c r="H576" s="482" t="s">
        <v>98</v>
      </c>
      <c r="I576" s="482" t="s">
        <v>99</v>
      </c>
      <c r="J576" s="489">
        <v>1</v>
      </c>
      <c r="K576" s="545">
        <v>45323</v>
      </c>
      <c r="L576" s="545">
        <v>45747</v>
      </c>
      <c r="M576" s="459">
        <f t="shared" si="18"/>
        <v>60.571428571428569</v>
      </c>
      <c r="N576" s="485">
        <v>1</v>
      </c>
      <c r="O576" s="482" t="s">
        <v>935</v>
      </c>
      <c r="P576" s="486">
        <f t="shared" si="17"/>
        <v>1</v>
      </c>
      <c r="Q576" s="457" t="str">
        <f>IF(ISNUMBER(P576),IF(P576=100%,"CUMPLIDA",IF(AND(ISNUMBER(L576),ISNUMBER([5]CGR!$P$4)), IF(L576&lt;[5]CGR!$P$4,"INCUMPLIDA","PROCESO"), "VERIFICAR FECHA")),"SIN VALOR AVANCE")</f>
        <v>CUMPLIDA</v>
      </c>
    </row>
    <row r="577" spans="1:17" ht="75.75">
      <c r="A577" s="479" t="s">
        <v>19</v>
      </c>
      <c r="B577" s="480" t="s">
        <v>13</v>
      </c>
      <c r="C577" s="902"/>
      <c r="D577" s="902"/>
      <c r="E577" s="903"/>
      <c r="F577" s="903"/>
      <c r="G577" s="481" t="s">
        <v>101</v>
      </c>
      <c r="H577" s="482" t="s">
        <v>101</v>
      </c>
      <c r="I577" s="482" t="s">
        <v>102</v>
      </c>
      <c r="J577" s="489">
        <v>1</v>
      </c>
      <c r="K577" s="545">
        <v>45323</v>
      </c>
      <c r="L577" s="545">
        <v>45747</v>
      </c>
      <c r="M577" s="459">
        <f t="shared" si="18"/>
        <v>60.571428571428569</v>
      </c>
      <c r="N577" s="485">
        <v>1</v>
      </c>
      <c r="O577" s="508" t="s">
        <v>825</v>
      </c>
      <c r="P577" s="486">
        <f t="shared" si="17"/>
        <v>1</v>
      </c>
      <c r="Q577" s="457" t="str">
        <f>IF(ISNUMBER(P577),IF(P577=100%,"CUMPLIDA",IF(AND(ISNUMBER(L577),ISNUMBER([5]CGR!$P$4)), IF(L577&lt;[5]CGR!$P$4,"INCUMPLIDA","PROCESO"), "VERIFICAR FECHA")),"SIN VALOR AVANCE")</f>
        <v>CUMPLIDA</v>
      </c>
    </row>
    <row r="578" spans="1:17" ht="105.75">
      <c r="A578" s="479" t="s">
        <v>19</v>
      </c>
      <c r="B578" s="480" t="s">
        <v>13</v>
      </c>
      <c r="C578" s="902"/>
      <c r="D578" s="902"/>
      <c r="E578" s="903"/>
      <c r="F578" s="903"/>
      <c r="G578" s="481" t="s">
        <v>238</v>
      </c>
      <c r="H578" s="482" t="s">
        <v>239</v>
      </c>
      <c r="I578" s="482" t="s">
        <v>240</v>
      </c>
      <c r="J578" s="489">
        <v>1</v>
      </c>
      <c r="K578" s="545">
        <v>45231</v>
      </c>
      <c r="L578" s="545">
        <v>45747</v>
      </c>
      <c r="M578" s="459">
        <f t="shared" si="18"/>
        <v>73.714285714285708</v>
      </c>
      <c r="N578" s="485">
        <v>1</v>
      </c>
      <c r="O578" s="482" t="s">
        <v>738</v>
      </c>
      <c r="P578" s="486">
        <f t="shared" si="17"/>
        <v>1</v>
      </c>
      <c r="Q578" s="457" t="str">
        <f>IF(ISNUMBER(P578),IF(P578=100%,"CUMPLIDA",IF(AND(ISNUMBER(L578),ISNUMBER([5]CGR!$P$4)), IF(L578&lt;[5]CGR!$P$4,"INCUMPLIDA","PROCESO"), "VERIFICAR FECHA")),"SIN VALOR AVANCE")</f>
        <v>CUMPLIDA</v>
      </c>
    </row>
    <row r="579" spans="1:17" ht="165.75">
      <c r="A579" s="479" t="s">
        <v>19</v>
      </c>
      <c r="B579" s="480" t="s">
        <v>13</v>
      </c>
      <c r="C579" s="902"/>
      <c r="D579" s="902"/>
      <c r="E579" s="903"/>
      <c r="F579" s="903"/>
      <c r="G579" s="481" t="s">
        <v>104</v>
      </c>
      <c r="H579" s="482" t="s">
        <v>104</v>
      </c>
      <c r="I579" s="482" t="s">
        <v>248</v>
      </c>
      <c r="J579" s="489">
        <v>1</v>
      </c>
      <c r="K579" s="545">
        <v>45323</v>
      </c>
      <c r="L579" s="545">
        <v>45747</v>
      </c>
      <c r="M579" s="459">
        <f t="shared" si="18"/>
        <v>60.571428571428569</v>
      </c>
      <c r="N579" s="485">
        <v>1</v>
      </c>
      <c r="O579" s="482" t="s">
        <v>935</v>
      </c>
      <c r="P579" s="486">
        <f t="shared" si="17"/>
        <v>1</v>
      </c>
      <c r="Q579" s="457" t="str">
        <f>IF(ISNUMBER(P579),IF(P579=100%,"CUMPLIDA",IF(AND(ISNUMBER(L579),ISNUMBER([5]CGR!$P$4)), IF(L579&lt;[5]CGR!$P$4,"INCUMPLIDA","PROCESO"), "VERIFICAR FECHA")),"SIN VALOR AVANCE")</f>
        <v>CUMPLIDA</v>
      </c>
    </row>
    <row r="580" spans="1:17" ht="75.75">
      <c r="A580" s="479" t="s">
        <v>19</v>
      </c>
      <c r="B580" s="480" t="s">
        <v>13</v>
      </c>
      <c r="C580" s="902"/>
      <c r="D580" s="902"/>
      <c r="E580" s="903"/>
      <c r="F580" s="903"/>
      <c r="G580" s="481" t="s">
        <v>830</v>
      </c>
      <c r="H580" s="482" t="s">
        <v>830</v>
      </c>
      <c r="I580" s="482" t="s">
        <v>107</v>
      </c>
      <c r="J580" s="489">
        <v>1</v>
      </c>
      <c r="K580" s="545">
        <v>45231</v>
      </c>
      <c r="L580" s="545">
        <v>45747</v>
      </c>
      <c r="M580" s="459">
        <f t="shared" si="18"/>
        <v>73.714285714285708</v>
      </c>
      <c r="N580" s="485">
        <v>1</v>
      </c>
      <c r="O580" s="508" t="s">
        <v>825</v>
      </c>
      <c r="P580" s="486">
        <f t="shared" si="17"/>
        <v>1</v>
      </c>
      <c r="Q580" s="457" t="str">
        <f>IF(ISNUMBER(P580),IF(P580=100%,"CUMPLIDA",IF(AND(ISNUMBER(L580),ISNUMBER([5]CGR!$P$4)), IF(L580&lt;[5]CGR!$P$4,"INCUMPLIDA","PROCESO"), "VERIFICAR FECHA")),"SIN VALOR AVANCE")</f>
        <v>CUMPLIDA</v>
      </c>
    </row>
    <row r="581" spans="1:17" ht="240.75">
      <c r="A581" s="479" t="s">
        <v>19</v>
      </c>
      <c r="B581" s="480" t="s">
        <v>13</v>
      </c>
      <c r="C581" s="902"/>
      <c r="D581" s="902"/>
      <c r="E581" s="903"/>
      <c r="F581" s="903"/>
      <c r="G581" s="481" t="s">
        <v>831</v>
      </c>
      <c r="H581" s="482" t="s">
        <v>831</v>
      </c>
      <c r="I581" s="482" t="s">
        <v>524</v>
      </c>
      <c r="J581" s="489">
        <v>1</v>
      </c>
      <c r="K581" s="545">
        <v>45231</v>
      </c>
      <c r="L581" s="545">
        <v>45808</v>
      </c>
      <c r="M581" s="459">
        <f t="shared" si="18"/>
        <v>82.428571428571431</v>
      </c>
      <c r="N581" s="485">
        <v>1</v>
      </c>
      <c r="O581" s="508" t="s">
        <v>826</v>
      </c>
      <c r="P581" s="486">
        <f t="shared" si="17"/>
        <v>1</v>
      </c>
      <c r="Q581" s="457" t="str">
        <f>IF(ISNUMBER(P581),IF(P581=100%,"CUMPLIDA",IF(AND(ISNUMBER(L581),ISNUMBER([5]CGR!$P$4)), IF(L581&lt;[5]CGR!$P$4,"INCUMPLIDA","PROCESO"), "VERIFICAR FECHA")),"SIN VALOR AVANCE")</f>
        <v>CUMPLIDA</v>
      </c>
    </row>
    <row r="582" spans="1:17" ht="180.75">
      <c r="A582" s="479" t="s">
        <v>19</v>
      </c>
      <c r="B582" s="480" t="s">
        <v>13</v>
      </c>
      <c r="C582" s="902"/>
      <c r="D582" s="902"/>
      <c r="E582" s="903"/>
      <c r="F582" s="903"/>
      <c r="G582" s="481" t="s">
        <v>110</v>
      </c>
      <c r="H582" s="482" t="s">
        <v>111</v>
      </c>
      <c r="I582" s="482" t="s">
        <v>112</v>
      </c>
      <c r="J582" s="489">
        <v>12</v>
      </c>
      <c r="K582" s="545">
        <v>46024</v>
      </c>
      <c r="L582" s="545">
        <v>47118</v>
      </c>
      <c r="M582" s="459">
        <f t="shared" si="18"/>
        <v>156.28571428571428</v>
      </c>
      <c r="N582" s="485">
        <v>0</v>
      </c>
      <c r="O582" s="508" t="s">
        <v>867</v>
      </c>
      <c r="P582" s="486">
        <f t="shared" si="17"/>
        <v>0</v>
      </c>
      <c r="Q582" s="457" t="str">
        <f>IF(ISNUMBER(P582),IF(P582=100%,"CUMPLIDA",IF(AND(ISNUMBER(L582),ISNUMBER([5]CGR!$P$4)), IF(L582&lt;[5]CGR!$P$4,"INCUMPLIDA","PROCESO"), "VERIFICAR FECHA")),"SIN VALOR AVANCE")</f>
        <v>PROCESO</v>
      </c>
    </row>
    <row r="583" spans="1:17" ht="165.75">
      <c r="A583" s="479" t="s">
        <v>19</v>
      </c>
      <c r="B583" s="480" t="s">
        <v>13</v>
      </c>
      <c r="C583" s="902"/>
      <c r="D583" s="902"/>
      <c r="E583" s="903"/>
      <c r="F583" s="903"/>
      <c r="G583" s="481" t="s">
        <v>114</v>
      </c>
      <c r="H583" s="482" t="s">
        <v>115</v>
      </c>
      <c r="I583" s="482" t="s">
        <v>116</v>
      </c>
      <c r="J583" s="489">
        <v>1</v>
      </c>
      <c r="K583" s="545">
        <v>46024</v>
      </c>
      <c r="L583" s="545">
        <v>47118</v>
      </c>
      <c r="M583" s="459">
        <f t="shared" si="18"/>
        <v>156.28571428571428</v>
      </c>
      <c r="N583" s="485">
        <v>0</v>
      </c>
      <c r="O583" s="508" t="s">
        <v>936</v>
      </c>
      <c r="P583" s="486">
        <f t="shared" si="17"/>
        <v>0</v>
      </c>
      <c r="Q583" s="457" t="str">
        <f>IF(ISNUMBER(P583),IF(P583=100%,"CUMPLIDA",IF(AND(ISNUMBER(L583),ISNUMBER([5]CGR!$P$4)), IF(L583&lt;[5]CGR!$P$4,"INCUMPLIDA","PROCESO"), "VERIFICAR FECHA")),"SIN VALOR AVANCE")</f>
        <v>PROCESO</v>
      </c>
    </row>
    <row r="584" spans="1:17" ht="345.75">
      <c r="A584" s="479" t="s">
        <v>19</v>
      </c>
      <c r="B584" s="480" t="s">
        <v>13</v>
      </c>
      <c r="C584" s="902"/>
      <c r="D584" s="902"/>
      <c r="E584" s="903"/>
      <c r="F584" s="903"/>
      <c r="G584" s="481" t="s">
        <v>117</v>
      </c>
      <c r="H584" s="482" t="s">
        <v>118</v>
      </c>
      <c r="I584" s="482" t="s">
        <v>119</v>
      </c>
      <c r="J584" s="489">
        <v>2</v>
      </c>
      <c r="K584" s="545">
        <v>46024</v>
      </c>
      <c r="L584" s="545">
        <v>47118</v>
      </c>
      <c r="M584" s="459">
        <f t="shared" si="18"/>
        <v>156.28571428571428</v>
      </c>
      <c r="N584" s="485">
        <v>0</v>
      </c>
      <c r="O584" s="508" t="s">
        <v>834</v>
      </c>
      <c r="P584" s="486">
        <f t="shared" si="17"/>
        <v>0</v>
      </c>
      <c r="Q584" s="457" t="str">
        <f>IF(ISNUMBER(P584),IF(P584=100%,"CUMPLIDA",IF(AND(ISNUMBER(L584),ISNUMBER([5]CGR!$P$4)), IF(L584&lt;[5]CGR!$P$4,"INCUMPLIDA","PROCESO"), "VERIFICAR FECHA")),"SIN VALOR AVANCE")</f>
        <v>PROCESO</v>
      </c>
    </row>
    <row r="585" spans="1:17" ht="285.75">
      <c r="A585" s="479" t="s">
        <v>19</v>
      </c>
      <c r="B585" s="480" t="s">
        <v>13</v>
      </c>
      <c r="C585" s="902" t="s">
        <v>937</v>
      </c>
      <c r="D585" s="902" t="s">
        <v>938</v>
      </c>
      <c r="E585" s="903" t="s">
        <v>939</v>
      </c>
      <c r="F585" s="903" t="s">
        <v>940</v>
      </c>
      <c r="G585" s="903" t="s">
        <v>823</v>
      </c>
      <c r="H585" s="534" t="s">
        <v>733</v>
      </c>
      <c r="I585" s="540" t="s">
        <v>164</v>
      </c>
      <c r="J585" s="483">
        <v>1</v>
      </c>
      <c r="K585" s="507">
        <v>44044</v>
      </c>
      <c r="L585" s="507">
        <v>44196</v>
      </c>
      <c r="M585" s="459">
        <f t="shared" si="18"/>
        <v>21.714285714285715</v>
      </c>
      <c r="N585" s="485">
        <v>1</v>
      </c>
      <c r="O585" s="482" t="s">
        <v>941</v>
      </c>
      <c r="P585" s="486">
        <f t="shared" si="17"/>
        <v>1</v>
      </c>
      <c r="Q585" s="457" t="str">
        <f>IF(ISNUMBER(P585),IF(P585=100%,"CUMPLIDA",IF(AND(ISNUMBER(L585),ISNUMBER([5]CGR!$P$4)), IF(L585&lt;[5]CGR!$P$4,"INCUMPLIDA","PROCESO"), "VERIFICAR FECHA")),"SIN VALOR AVANCE")</f>
        <v>CUMPLIDA</v>
      </c>
    </row>
    <row r="586" spans="1:17" ht="75.75">
      <c r="A586" s="479" t="s">
        <v>19</v>
      </c>
      <c r="B586" s="480" t="s">
        <v>13</v>
      </c>
      <c r="C586" s="902"/>
      <c r="D586" s="902"/>
      <c r="E586" s="903"/>
      <c r="F586" s="903"/>
      <c r="G586" s="903"/>
      <c r="H586" s="534" t="s">
        <v>675</v>
      </c>
      <c r="I586" s="482" t="s">
        <v>676</v>
      </c>
      <c r="J586" s="483">
        <v>1</v>
      </c>
      <c r="K586" s="507">
        <v>45231</v>
      </c>
      <c r="L586" s="507">
        <v>45504</v>
      </c>
      <c r="M586" s="459">
        <f t="shared" si="18"/>
        <v>39</v>
      </c>
      <c r="N586" s="485">
        <v>1</v>
      </c>
      <c r="O586" s="508" t="s">
        <v>825</v>
      </c>
      <c r="P586" s="486">
        <f t="shared" ref="P586:P632" si="19">N586/J586</f>
        <v>1</v>
      </c>
      <c r="Q586" s="457" t="str">
        <f>IF(ISNUMBER(P586),IF(P586=100%,"CUMPLIDA",IF(AND(ISNUMBER(L586),ISNUMBER([5]CGR!$P$4)), IF(L586&lt;[5]CGR!$P$4,"INCUMPLIDA","PROCESO"), "VERIFICAR FECHA")),"SIN VALOR AVANCE")</f>
        <v>CUMPLIDA</v>
      </c>
    </row>
    <row r="587" spans="1:17" ht="345.75">
      <c r="A587" s="479" t="s">
        <v>19</v>
      </c>
      <c r="B587" s="480" t="s">
        <v>13</v>
      </c>
      <c r="C587" s="902"/>
      <c r="D587" s="902"/>
      <c r="E587" s="903"/>
      <c r="F587" s="903"/>
      <c r="G587" s="903"/>
      <c r="H587" s="534" t="s">
        <v>678</v>
      </c>
      <c r="I587" s="482" t="s">
        <v>679</v>
      </c>
      <c r="J587" s="483">
        <v>1</v>
      </c>
      <c r="K587" s="507">
        <v>45231</v>
      </c>
      <c r="L587" s="507">
        <v>45504</v>
      </c>
      <c r="M587" s="459">
        <f t="shared" si="18"/>
        <v>39</v>
      </c>
      <c r="N587" s="485">
        <v>1</v>
      </c>
      <c r="O587" s="508" t="s">
        <v>864</v>
      </c>
      <c r="P587" s="486">
        <f t="shared" si="19"/>
        <v>1</v>
      </c>
      <c r="Q587" s="457" t="str">
        <f>IF(ISNUMBER(P587),IF(P587=100%,"CUMPLIDA",IF(AND(ISNUMBER(L587),ISNUMBER([5]CGR!$P$4)), IF(L587&lt;[5]CGR!$P$4,"INCUMPLIDA","PROCESO"), "VERIFICAR FECHA")),"SIN VALOR AVANCE")</f>
        <v>CUMPLIDA</v>
      </c>
    </row>
    <row r="588" spans="1:17" ht="165.75">
      <c r="A588" s="479" t="s">
        <v>19</v>
      </c>
      <c r="B588" s="480" t="s">
        <v>13</v>
      </c>
      <c r="C588" s="902"/>
      <c r="D588" s="902"/>
      <c r="E588" s="903"/>
      <c r="F588" s="903"/>
      <c r="G588" s="481" t="s">
        <v>97</v>
      </c>
      <c r="H588" s="482" t="s">
        <v>98</v>
      </c>
      <c r="I588" s="482" t="s">
        <v>99</v>
      </c>
      <c r="J588" s="489">
        <v>1</v>
      </c>
      <c r="K588" s="545">
        <v>45323</v>
      </c>
      <c r="L588" s="545">
        <v>45747</v>
      </c>
      <c r="M588" s="459">
        <f t="shared" si="18"/>
        <v>60.571428571428569</v>
      </c>
      <c r="N588" s="485">
        <v>1</v>
      </c>
      <c r="O588" s="508" t="s">
        <v>827</v>
      </c>
      <c r="P588" s="486">
        <f t="shared" si="19"/>
        <v>1</v>
      </c>
      <c r="Q588" s="457" t="str">
        <f>IF(ISNUMBER(P588),IF(P588=100%,"CUMPLIDA",IF(AND(ISNUMBER(L588),ISNUMBER([5]CGR!$P$4)), IF(L588&lt;[5]CGR!$P$4,"INCUMPLIDA","PROCESO"), "VERIFICAR FECHA")),"SIN VALOR AVANCE")</f>
        <v>CUMPLIDA</v>
      </c>
    </row>
    <row r="589" spans="1:17" ht="75.75">
      <c r="A589" s="479" t="s">
        <v>19</v>
      </c>
      <c r="B589" s="480" t="s">
        <v>13</v>
      </c>
      <c r="C589" s="902"/>
      <c r="D589" s="902"/>
      <c r="E589" s="903"/>
      <c r="F589" s="903"/>
      <c r="G589" s="481" t="s">
        <v>101</v>
      </c>
      <c r="H589" s="482" t="s">
        <v>101</v>
      </c>
      <c r="I589" s="482" t="s">
        <v>102</v>
      </c>
      <c r="J589" s="489">
        <v>1</v>
      </c>
      <c r="K589" s="545">
        <v>45323</v>
      </c>
      <c r="L589" s="545">
        <v>45747</v>
      </c>
      <c r="M589" s="459">
        <f t="shared" si="18"/>
        <v>60.571428571428569</v>
      </c>
      <c r="N589" s="485">
        <v>1</v>
      </c>
      <c r="O589" s="508" t="s">
        <v>942</v>
      </c>
      <c r="P589" s="486">
        <f t="shared" si="19"/>
        <v>1</v>
      </c>
      <c r="Q589" s="457" t="str">
        <f>IF(ISNUMBER(P589),IF(P589=100%,"CUMPLIDA",IF(AND(ISNUMBER(L589),ISNUMBER([5]CGR!$P$4)), IF(L589&lt;[5]CGR!$P$4,"INCUMPLIDA","PROCESO"), "VERIFICAR FECHA")),"SIN VALOR AVANCE")</f>
        <v>CUMPLIDA</v>
      </c>
    </row>
    <row r="590" spans="1:17" ht="105.75">
      <c r="A590" s="479" t="s">
        <v>19</v>
      </c>
      <c r="B590" s="480" t="s">
        <v>13</v>
      </c>
      <c r="C590" s="902"/>
      <c r="D590" s="902"/>
      <c r="E590" s="903"/>
      <c r="F590" s="903"/>
      <c r="G590" s="481" t="s">
        <v>238</v>
      </c>
      <c r="H590" s="482" t="s">
        <v>239</v>
      </c>
      <c r="I590" s="482" t="s">
        <v>240</v>
      </c>
      <c r="J590" s="489">
        <v>1</v>
      </c>
      <c r="K590" s="545">
        <v>45231</v>
      </c>
      <c r="L590" s="545">
        <v>45747</v>
      </c>
      <c r="M590" s="459">
        <f t="shared" si="18"/>
        <v>73.714285714285708</v>
      </c>
      <c r="N590" s="485">
        <v>1</v>
      </c>
      <c r="O590" s="482" t="s">
        <v>738</v>
      </c>
      <c r="P590" s="486">
        <f t="shared" si="19"/>
        <v>1</v>
      </c>
      <c r="Q590" s="457" t="str">
        <f>IF(ISNUMBER(P590),IF(P590=100%,"CUMPLIDA",IF(AND(ISNUMBER(L590),ISNUMBER([5]CGR!$P$4)), IF(L590&lt;[5]CGR!$P$4,"INCUMPLIDA","PROCESO"), "VERIFICAR FECHA")),"SIN VALOR AVANCE")</f>
        <v>CUMPLIDA</v>
      </c>
    </row>
    <row r="591" spans="1:17" ht="165.75">
      <c r="A591" s="479" t="s">
        <v>19</v>
      </c>
      <c r="B591" s="480" t="s">
        <v>13</v>
      </c>
      <c r="C591" s="902"/>
      <c r="D591" s="902"/>
      <c r="E591" s="903"/>
      <c r="F591" s="903"/>
      <c r="G591" s="481" t="s">
        <v>104</v>
      </c>
      <c r="H591" s="482" t="s">
        <v>104</v>
      </c>
      <c r="I591" s="482" t="s">
        <v>248</v>
      </c>
      <c r="J591" s="489">
        <v>1</v>
      </c>
      <c r="K591" s="545">
        <v>45323</v>
      </c>
      <c r="L591" s="545">
        <v>45747</v>
      </c>
      <c r="M591" s="459">
        <f t="shared" si="18"/>
        <v>60.571428571428569</v>
      </c>
      <c r="N591" s="485">
        <v>1</v>
      </c>
      <c r="O591" s="508" t="s">
        <v>827</v>
      </c>
      <c r="P591" s="486">
        <f t="shared" si="19"/>
        <v>1</v>
      </c>
      <c r="Q591" s="457" t="str">
        <f>IF(ISNUMBER(P591),IF(P591=100%,"CUMPLIDA",IF(AND(ISNUMBER(L591),ISNUMBER([5]CGR!$P$4)), IF(L591&lt;[5]CGR!$P$4,"INCUMPLIDA","PROCESO"), "VERIFICAR FECHA")),"SIN VALOR AVANCE")</f>
        <v>CUMPLIDA</v>
      </c>
    </row>
    <row r="592" spans="1:17" ht="75.75">
      <c r="A592" s="479" t="s">
        <v>19</v>
      </c>
      <c r="B592" s="480" t="s">
        <v>13</v>
      </c>
      <c r="C592" s="902"/>
      <c r="D592" s="902"/>
      <c r="E592" s="903"/>
      <c r="F592" s="903"/>
      <c r="G592" s="481" t="s">
        <v>830</v>
      </c>
      <c r="H592" s="482" t="s">
        <v>830</v>
      </c>
      <c r="I592" s="482" t="s">
        <v>107</v>
      </c>
      <c r="J592" s="489">
        <v>1</v>
      </c>
      <c r="K592" s="545">
        <v>45231</v>
      </c>
      <c r="L592" s="545">
        <v>45747</v>
      </c>
      <c r="M592" s="459">
        <f t="shared" si="18"/>
        <v>73.714285714285708</v>
      </c>
      <c r="N592" s="485">
        <v>1</v>
      </c>
      <c r="O592" s="508" t="s">
        <v>942</v>
      </c>
      <c r="P592" s="486">
        <f t="shared" si="19"/>
        <v>1</v>
      </c>
      <c r="Q592" s="457" t="str">
        <f>IF(ISNUMBER(P592),IF(P592=100%,"CUMPLIDA",IF(AND(ISNUMBER(L592),ISNUMBER([5]CGR!$P$4)), IF(L592&lt;[5]CGR!$P$4,"INCUMPLIDA","PROCESO"), "VERIFICAR FECHA")),"SIN VALOR AVANCE")</f>
        <v>CUMPLIDA</v>
      </c>
    </row>
    <row r="593" spans="1:17" ht="240.75">
      <c r="A593" s="479" t="s">
        <v>19</v>
      </c>
      <c r="B593" s="480" t="s">
        <v>13</v>
      </c>
      <c r="C593" s="902"/>
      <c r="D593" s="902"/>
      <c r="E593" s="903"/>
      <c r="F593" s="903"/>
      <c r="G593" s="481" t="s">
        <v>831</v>
      </c>
      <c r="H593" s="482" t="s">
        <v>831</v>
      </c>
      <c r="I593" s="482" t="s">
        <v>524</v>
      </c>
      <c r="J593" s="489">
        <v>1</v>
      </c>
      <c r="K593" s="545">
        <v>45231</v>
      </c>
      <c r="L593" s="545">
        <v>45808</v>
      </c>
      <c r="M593" s="459">
        <f t="shared" si="18"/>
        <v>82.428571428571431</v>
      </c>
      <c r="N593" s="485">
        <v>1</v>
      </c>
      <c r="O593" s="508" t="s">
        <v>943</v>
      </c>
      <c r="P593" s="486">
        <f t="shared" si="19"/>
        <v>1</v>
      </c>
      <c r="Q593" s="457" t="str">
        <f>IF(ISNUMBER(P593),IF(P593=100%,"CUMPLIDA",IF(AND(ISNUMBER(L593),ISNUMBER([5]CGR!$P$4)), IF(L593&lt;[5]CGR!$P$4,"INCUMPLIDA","PROCESO"), "VERIFICAR FECHA")),"SIN VALOR AVANCE")</f>
        <v>CUMPLIDA</v>
      </c>
    </row>
    <row r="594" spans="1:17" ht="195.75">
      <c r="A594" s="479" t="s">
        <v>19</v>
      </c>
      <c r="B594" s="480" t="s">
        <v>13</v>
      </c>
      <c r="C594" s="902"/>
      <c r="D594" s="902"/>
      <c r="E594" s="903"/>
      <c r="F594" s="903"/>
      <c r="G594" s="481" t="s">
        <v>110</v>
      </c>
      <c r="H594" s="482" t="s">
        <v>111</v>
      </c>
      <c r="I594" s="482" t="s">
        <v>112</v>
      </c>
      <c r="J594" s="489">
        <v>12</v>
      </c>
      <c r="K594" s="545">
        <v>46024</v>
      </c>
      <c r="L594" s="545">
        <v>47118</v>
      </c>
      <c r="M594" s="459">
        <f t="shared" si="18"/>
        <v>156.28571428571428</v>
      </c>
      <c r="N594" s="485">
        <v>0</v>
      </c>
      <c r="O594" s="508" t="s">
        <v>832</v>
      </c>
      <c r="P594" s="486">
        <f t="shared" si="19"/>
        <v>0</v>
      </c>
      <c r="Q594" s="457" t="str">
        <f>IF(ISNUMBER(P594),IF(P594=100%,"CUMPLIDA",IF(AND(ISNUMBER(L594),ISNUMBER([5]CGR!$P$4)), IF(L594&lt;[5]CGR!$P$4,"INCUMPLIDA","PROCESO"), "VERIFICAR FECHA")),"SIN VALOR AVANCE")</f>
        <v>PROCESO</v>
      </c>
    </row>
    <row r="595" spans="1:17" ht="165">
      <c r="A595" s="479" t="s">
        <v>19</v>
      </c>
      <c r="B595" s="480" t="s">
        <v>13</v>
      </c>
      <c r="C595" s="902"/>
      <c r="D595" s="902"/>
      <c r="E595" s="903"/>
      <c r="F595" s="903"/>
      <c r="G595" s="481" t="s">
        <v>114</v>
      </c>
      <c r="H595" s="482" t="s">
        <v>115</v>
      </c>
      <c r="I595" s="482" t="s">
        <v>116</v>
      </c>
      <c r="J595" s="489">
        <v>1</v>
      </c>
      <c r="K595" s="545">
        <v>46024</v>
      </c>
      <c r="L595" s="545">
        <v>47118</v>
      </c>
      <c r="M595" s="459">
        <f t="shared" ref="M595:M658" si="20">(L595-K595)/7</f>
        <v>156.28571428571428</v>
      </c>
      <c r="N595" s="485">
        <v>0</v>
      </c>
      <c r="O595" s="482" t="s">
        <v>944</v>
      </c>
      <c r="P595" s="486">
        <f t="shared" si="19"/>
        <v>0</v>
      </c>
      <c r="Q595" s="457" t="str">
        <f>IF(ISNUMBER(P595),IF(P595=100%,"CUMPLIDA",IF(AND(ISNUMBER(L595),ISNUMBER([5]CGR!$P$4)), IF(L595&lt;[5]CGR!$P$4,"INCUMPLIDA","PROCESO"), "VERIFICAR FECHA")),"SIN VALOR AVANCE")</f>
        <v>PROCESO</v>
      </c>
    </row>
    <row r="596" spans="1:17" ht="315.75">
      <c r="A596" s="479" t="s">
        <v>19</v>
      </c>
      <c r="B596" s="480" t="s">
        <v>13</v>
      </c>
      <c r="C596" s="902"/>
      <c r="D596" s="902"/>
      <c r="E596" s="903"/>
      <c r="F596" s="903"/>
      <c r="G596" s="481" t="s">
        <v>117</v>
      </c>
      <c r="H596" s="482" t="s">
        <v>118</v>
      </c>
      <c r="I596" s="482" t="s">
        <v>119</v>
      </c>
      <c r="J596" s="489">
        <v>2</v>
      </c>
      <c r="K596" s="545">
        <v>46024</v>
      </c>
      <c r="L596" s="545">
        <v>47118</v>
      </c>
      <c r="M596" s="459">
        <f t="shared" si="20"/>
        <v>156.28571428571428</v>
      </c>
      <c r="N596" s="485">
        <v>0</v>
      </c>
      <c r="O596" s="508" t="s">
        <v>845</v>
      </c>
      <c r="P596" s="486">
        <f t="shared" si="19"/>
        <v>0</v>
      </c>
      <c r="Q596" s="457" t="str">
        <f>IF(ISNUMBER(P596),IF(P596=100%,"CUMPLIDA",IF(AND(ISNUMBER(L596),ISNUMBER([5]CGR!$P$4)), IF(L596&lt;[5]CGR!$P$4,"INCUMPLIDA","PROCESO"), "VERIFICAR FECHA")),"SIN VALOR AVANCE")</f>
        <v>PROCESO</v>
      </c>
    </row>
    <row r="597" spans="1:17" ht="255.75">
      <c r="A597" s="479" t="s">
        <v>19</v>
      </c>
      <c r="B597" s="480" t="s">
        <v>13</v>
      </c>
      <c r="C597" s="902" t="s">
        <v>945</v>
      </c>
      <c r="D597" s="902" t="s">
        <v>847</v>
      </c>
      <c r="E597" s="903" t="s">
        <v>946</v>
      </c>
      <c r="F597" s="903" t="s">
        <v>947</v>
      </c>
      <c r="G597" s="903" t="s">
        <v>823</v>
      </c>
      <c r="H597" s="534" t="s">
        <v>733</v>
      </c>
      <c r="I597" s="482" t="s">
        <v>164</v>
      </c>
      <c r="J597" s="483">
        <v>1</v>
      </c>
      <c r="K597" s="507">
        <v>44044</v>
      </c>
      <c r="L597" s="507">
        <v>44196</v>
      </c>
      <c r="M597" s="459">
        <f t="shared" si="20"/>
        <v>21.714285714285715</v>
      </c>
      <c r="N597" s="485">
        <v>1</v>
      </c>
      <c r="O597" s="482" t="s">
        <v>948</v>
      </c>
      <c r="P597" s="486">
        <f t="shared" si="19"/>
        <v>1</v>
      </c>
      <c r="Q597" s="457" t="str">
        <f>IF(ISNUMBER(P597),IF(P597=100%,"CUMPLIDA",IF(AND(ISNUMBER(L597),ISNUMBER([5]CGR!$P$4)), IF(L597&lt;[5]CGR!$P$4,"INCUMPLIDA","PROCESO"), "VERIFICAR FECHA")),"SIN VALOR AVANCE")</f>
        <v>CUMPLIDA</v>
      </c>
    </row>
    <row r="598" spans="1:17" ht="75.75">
      <c r="A598" s="479" t="s">
        <v>19</v>
      </c>
      <c r="B598" s="480" t="s">
        <v>13</v>
      </c>
      <c r="C598" s="902"/>
      <c r="D598" s="902"/>
      <c r="E598" s="903"/>
      <c r="F598" s="903"/>
      <c r="G598" s="903"/>
      <c r="H598" s="534" t="s">
        <v>675</v>
      </c>
      <c r="I598" s="482" t="s">
        <v>676</v>
      </c>
      <c r="J598" s="483">
        <v>1</v>
      </c>
      <c r="K598" s="507">
        <v>45231</v>
      </c>
      <c r="L598" s="507">
        <v>45504</v>
      </c>
      <c r="M598" s="459">
        <f t="shared" si="20"/>
        <v>39</v>
      </c>
      <c r="N598" s="485">
        <v>1</v>
      </c>
      <c r="O598" s="508" t="s">
        <v>825</v>
      </c>
      <c r="P598" s="486">
        <f t="shared" si="19"/>
        <v>1</v>
      </c>
      <c r="Q598" s="457" t="str">
        <f>IF(ISNUMBER(P598),IF(P598=100%,"CUMPLIDA",IF(AND(ISNUMBER(L598),ISNUMBER([5]CGR!$P$4)), IF(L598&lt;[5]CGR!$P$4,"INCUMPLIDA","PROCESO"), "VERIFICAR FECHA")),"SIN VALOR AVANCE")</f>
        <v>CUMPLIDA</v>
      </c>
    </row>
    <row r="599" spans="1:17" ht="345.75">
      <c r="A599" s="479" t="s">
        <v>19</v>
      </c>
      <c r="B599" s="480" t="s">
        <v>13</v>
      </c>
      <c r="C599" s="902"/>
      <c r="D599" s="902"/>
      <c r="E599" s="903"/>
      <c r="F599" s="903"/>
      <c r="G599" s="903"/>
      <c r="H599" s="534" t="s">
        <v>678</v>
      </c>
      <c r="I599" s="482" t="s">
        <v>679</v>
      </c>
      <c r="J599" s="483">
        <v>1</v>
      </c>
      <c r="K599" s="507">
        <v>45231</v>
      </c>
      <c r="L599" s="507">
        <v>45504</v>
      </c>
      <c r="M599" s="459">
        <f t="shared" si="20"/>
        <v>39</v>
      </c>
      <c r="N599" s="485">
        <v>1</v>
      </c>
      <c r="O599" s="508" t="s">
        <v>864</v>
      </c>
      <c r="P599" s="486">
        <f t="shared" si="19"/>
        <v>1</v>
      </c>
      <c r="Q599" s="457" t="str">
        <f>IF(ISNUMBER(P599),IF(P599=100%,"CUMPLIDA",IF(AND(ISNUMBER(L599),ISNUMBER([5]CGR!$P$4)), IF(L599&lt;[5]CGR!$P$4,"INCUMPLIDA","PROCESO"), "VERIFICAR FECHA")),"SIN VALOR AVANCE")</f>
        <v>CUMPLIDA</v>
      </c>
    </row>
    <row r="600" spans="1:17" ht="195.75">
      <c r="A600" s="479" t="s">
        <v>19</v>
      </c>
      <c r="B600" s="480" t="s">
        <v>13</v>
      </c>
      <c r="C600" s="902"/>
      <c r="D600" s="902"/>
      <c r="E600" s="903"/>
      <c r="F600" s="903"/>
      <c r="G600" s="481" t="s">
        <v>97</v>
      </c>
      <c r="H600" s="482" t="s">
        <v>98</v>
      </c>
      <c r="I600" s="482" t="s">
        <v>99</v>
      </c>
      <c r="J600" s="489">
        <v>1</v>
      </c>
      <c r="K600" s="545">
        <v>45323</v>
      </c>
      <c r="L600" s="545">
        <v>45747</v>
      </c>
      <c r="M600" s="459">
        <f t="shared" si="20"/>
        <v>60.571428571428569</v>
      </c>
      <c r="N600" s="485">
        <v>1</v>
      </c>
      <c r="O600" s="508" t="s">
        <v>922</v>
      </c>
      <c r="P600" s="486">
        <f t="shared" si="19"/>
        <v>1</v>
      </c>
      <c r="Q600" s="457" t="str">
        <f>IF(ISNUMBER(P600),IF(P600=100%,"CUMPLIDA",IF(AND(ISNUMBER(L600),ISNUMBER([5]CGR!$P$4)), IF(L600&lt;[5]CGR!$P$4,"INCUMPLIDA","PROCESO"), "VERIFICAR FECHA")),"SIN VALOR AVANCE")</f>
        <v>CUMPLIDA</v>
      </c>
    </row>
    <row r="601" spans="1:17" ht="75.75">
      <c r="A601" s="479" t="s">
        <v>19</v>
      </c>
      <c r="B601" s="480" t="s">
        <v>13</v>
      </c>
      <c r="C601" s="902"/>
      <c r="D601" s="902"/>
      <c r="E601" s="903"/>
      <c r="F601" s="903"/>
      <c r="G601" s="481" t="s">
        <v>101</v>
      </c>
      <c r="H601" s="482" t="s">
        <v>101</v>
      </c>
      <c r="I601" s="482" t="s">
        <v>102</v>
      </c>
      <c r="J601" s="489">
        <v>1</v>
      </c>
      <c r="K601" s="545">
        <v>45323</v>
      </c>
      <c r="L601" s="545">
        <v>45747</v>
      </c>
      <c r="M601" s="459">
        <f t="shared" si="20"/>
        <v>60.571428571428569</v>
      </c>
      <c r="N601" s="485">
        <v>1</v>
      </c>
      <c r="O601" s="508" t="s">
        <v>942</v>
      </c>
      <c r="P601" s="486">
        <f t="shared" si="19"/>
        <v>1</v>
      </c>
      <c r="Q601" s="457" t="str">
        <f>IF(ISNUMBER(P601),IF(P601=100%,"CUMPLIDA",IF(AND(ISNUMBER(L601),ISNUMBER([5]CGR!$P$4)), IF(L601&lt;[5]CGR!$P$4,"INCUMPLIDA","PROCESO"), "VERIFICAR FECHA")),"SIN VALOR AVANCE")</f>
        <v>CUMPLIDA</v>
      </c>
    </row>
    <row r="602" spans="1:17" ht="105.75">
      <c r="A602" s="479" t="s">
        <v>19</v>
      </c>
      <c r="B602" s="480" t="s">
        <v>13</v>
      </c>
      <c r="C602" s="902"/>
      <c r="D602" s="902"/>
      <c r="E602" s="903"/>
      <c r="F602" s="903"/>
      <c r="G602" s="481" t="s">
        <v>238</v>
      </c>
      <c r="H602" s="482" t="s">
        <v>239</v>
      </c>
      <c r="I602" s="482" t="s">
        <v>240</v>
      </c>
      <c r="J602" s="489">
        <v>1</v>
      </c>
      <c r="K602" s="545">
        <v>45231</v>
      </c>
      <c r="L602" s="545">
        <v>45747</v>
      </c>
      <c r="M602" s="459">
        <f t="shared" si="20"/>
        <v>73.714285714285708</v>
      </c>
      <c r="N602" s="485">
        <v>1</v>
      </c>
      <c r="O602" s="482" t="s">
        <v>738</v>
      </c>
      <c r="P602" s="486">
        <f t="shared" si="19"/>
        <v>1</v>
      </c>
      <c r="Q602" s="457" t="str">
        <f>IF(ISNUMBER(P602),IF(P602=100%,"CUMPLIDA",IF(AND(ISNUMBER(L602),ISNUMBER([5]CGR!$P$4)), IF(L602&lt;[5]CGR!$P$4,"INCUMPLIDA","PROCESO"), "VERIFICAR FECHA")),"SIN VALOR AVANCE")</f>
        <v>CUMPLIDA</v>
      </c>
    </row>
    <row r="603" spans="1:17" ht="195.75">
      <c r="A603" s="479" t="s">
        <v>19</v>
      </c>
      <c r="B603" s="480" t="s">
        <v>13</v>
      </c>
      <c r="C603" s="902"/>
      <c r="D603" s="902"/>
      <c r="E603" s="903"/>
      <c r="F603" s="903"/>
      <c r="G603" s="481" t="s">
        <v>104</v>
      </c>
      <c r="H603" s="482" t="s">
        <v>104</v>
      </c>
      <c r="I603" s="482" t="s">
        <v>248</v>
      </c>
      <c r="J603" s="489">
        <v>1</v>
      </c>
      <c r="K603" s="545">
        <v>45323</v>
      </c>
      <c r="L603" s="545">
        <v>45747</v>
      </c>
      <c r="M603" s="459">
        <f t="shared" si="20"/>
        <v>60.571428571428569</v>
      </c>
      <c r="N603" s="485">
        <v>1</v>
      </c>
      <c r="O603" s="508" t="s">
        <v>922</v>
      </c>
      <c r="P603" s="486">
        <f t="shared" si="19"/>
        <v>1</v>
      </c>
      <c r="Q603" s="457" t="str">
        <f>IF(ISNUMBER(P603),IF(P603=100%,"CUMPLIDA",IF(AND(ISNUMBER(L603),ISNUMBER([5]CGR!$P$4)), IF(L603&lt;[5]CGR!$P$4,"INCUMPLIDA","PROCESO"), "VERIFICAR FECHA")),"SIN VALOR AVANCE")</f>
        <v>CUMPLIDA</v>
      </c>
    </row>
    <row r="604" spans="1:17" ht="75.75">
      <c r="A604" s="479" t="s">
        <v>19</v>
      </c>
      <c r="B604" s="480" t="s">
        <v>13</v>
      </c>
      <c r="C604" s="902"/>
      <c r="D604" s="902"/>
      <c r="E604" s="903"/>
      <c r="F604" s="903"/>
      <c r="G604" s="481" t="s">
        <v>830</v>
      </c>
      <c r="H604" s="482" t="s">
        <v>830</v>
      </c>
      <c r="I604" s="482" t="s">
        <v>107</v>
      </c>
      <c r="J604" s="489">
        <v>1</v>
      </c>
      <c r="K604" s="545">
        <v>45231</v>
      </c>
      <c r="L604" s="545">
        <v>45747</v>
      </c>
      <c r="M604" s="459">
        <f t="shared" si="20"/>
        <v>73.714285714285708</v>
      </c>
      <c r="N604" s="485">
        <v>1</v>
      </c>
      <c r="O604" s="508" t="s">
        <v>942</v>
      </c>
      <c r="P604" s="486">
        <f t="shared" si="19"/>
        <v>1</v>
      </c>
      <c r="Q604" s="457" t="str">
        <f>IF(ISNUMBER(P604),IF(P604=100%,"CUMPLIDA",IF(AND(ISNUMBER(L604),ISNUMBER([5]CGR!$P$4)), IF(L604&lt;[5]CGR!$P$4,"INCUMPLIDA","PROCESO"), "VERIFICAR FECHA")),"SIN VALOR AVANCE")</f>
        <v>CUMPLIDA</v>
      </c>
    </row>
    <row r="605" spans="1:17" ht="240.75">
      <c r="A605" s="479" t="s">
        <v>19</v>
      </c>
      <c r="B605" s="480" t="s">
        <v>13</v>
      </c>
      <c r="C605" s="902"/>
      <c r="D605" s="902"/>
      <c r="E605" s="903"/>
      <c r="F605" s="903"/>
      <c r="G605" s="481" t="s">
        <v>831</v>
      </c>
      <c r="H605" s="482" t="s">
        <v>831</v>
      </c>
      <c r="I605" s="482" t="s">
        <v>524</v>
      </c>
      <c r="J605" s="489">
        <v>1</v>
      </c>
      <c r="K605" s="545">
        <v>45231</v>
      </c>
      <c r="L605" s="545">
        <v>45808</v>
      </c>
      <c r="M605" s="459">
        <f t="shared" si="20"/>
        <v>82.428571428571431</v>
      </c>
      <c r="N605" s="485">
        <v>1</v>
      </c>
      <c r="O605" s="508" t="s">
        <v>943</v>
      </c>
      <c r="P605" s="486">
        <f t="shared" si="19"/>
        <v>1</v>
      </c>
      <c r="Q605" s="457" t="str">
        <f>IF(ISNUMBER(P605),IF(P605=100%,"CUMPLIDA",IF(AND(ISNUMBER(L605),ISNUMBER([5]CGR!$P$4)), IF(L605&lt;[5]CGR!$P$4,"INCUMPLIDA","PROCESO"), "VERIFICAR FECHA")),"SIN VALOR AVANCE")</f>
        <v>CUMPLIDA</v>
      </c>
    </row>
    <row r="606" spans="1:17" ht="180.75">
      <c r="A606" s="479" t="s">
        <v>19</v>
      </c>
      <c r="B606" s="480" t="s">
        <v>13</v>
      </c>
      <c r="C606" s="902"/>
      <c r="D606" s="902"/>
      <c r="E606" s="903"/>
      <c r="F606" s="903"/>
      <c r="G606" s="481" t="s">
        <v>110</v>
      </c>
      <c r="H606" s="482" t="s">
        <v>111</v>
      </c>
      <c r="I606" s="482" t="s">
        <v>112</v>
      </c>
      <c r="J606" s="489">
        <v>7</v>
      </c>
      <c r="K606" s="545">
        <v>46024</v>
      </c>
      <c r="L606" s="545">
        <v>46660</v>
      </c>
      <c r="M606" s="459">
        <f t="shared" si="20"/>
        <v>90.857142857142861</v>
      </c>
      <c r="N606" s="485">
        <v>0</v>
      </c>
      <c r="O606" s="508" t="s">
        <v>867</v>
      </c>
      <c r="P606" s="486">
        <f t="shared" si="19"/>
        <v>0</v>
      </c>
      <c r="Q606" s="457" t="str">
        <f>IF(ISNUMBER(P606),IF(P606=100%,"CUMPLIDA",IF(AND(ISNUMBER(L606),ISNUMBER([5]CGR!$P$4)), IF(L606&lt;[5]CGR!$P$4,"INCUMPLIDA","PROCESO"), "VERIFICAR FECHA")),"SIN VALOR AVANCE")</f>
        <v>PROCESO</v>
      </c>
    </row>
    <row r="607" spans="1:17" ht="180.75">
      <c r="A607" s="479" t="s">
        <v>19</v>
      </c>
      <c r="B607" s="480" t="s">
        <v>13</v>
      </c>
      <c r="C607" s="902"/>
      <c r="D607" s="902"/>
      <c r="E607" s="903"/>
      <c r="F607" s="903"/>
      <c r="G607" s="481" t="s">
        <v>114</v>
      </c>
      <c r="H607" s="482" t="s">
        <v>115</v>
      </c>
      <c r="I607" s="482" t="s">
        <v>116</v>
      </c>
      <c r="J607" s="489">
        <v>1</v>
      </c>
      <c r="K607" s="545">
        <v>46024</v>
      </c>
      <c r="L607" s="545">
        <v>46660</v>
      </c>
      <c r="M607" s="459">
        <f t="shared" si="20"/>
        <v>90.857142857142861</v>
      </c>
      <c r="N607" s="485">
        <v>0</v>
      </c>
      <c r="O607" s="508" t="s">
        <v>874</v>
      </c>
      <c r="P607" s="486">
        <f t="shared" si="19"/>
        <v>0</v>
      </c>
      <c r="Q607" s="457" t="str">
        <f>IF(ISNUMBER(P607),IF(P607=100%,"CUMPLIDA",IF(AND(ISNUMBER(L607),ISNUMBER([5]CGR!$P$4)), IF(L607&lt;[5]CGR!$P$4,"INCUMPLIDA","PROCESO"), "VERIFICAR FECHA")),"SIN VALOR AVANCE")</f>
        <v>PROCESO</v>
      </c>
    </row>
    <row r="608" spans="1:17" ht="315.75">
      <c r="A608" s="479" t="s">
        <v>19</v>
      </c>
      <c r="B608" s="480" t="s">
        <v>13</v>
      </c>
      <c r="C608" s="902"/>
      <c r="D608" s="902"/>
      <c r="E608" s="903"/>
      <c r="F608" s="903"/>
      <c r="G608" s="481" t="s">
        <v>117</v>
      </c>
      <c r="H608" s="482" t="s">
        <v>118</v>
      </c>
      <c r="I608" s="482" t="s">
        <v>119</v>
      </c>
      <c r="J608" s="489">
        <v>2</v>
      </c>
      <c r="K608" s="545">
        <v>46024</v>
      </c>
      <c r="L608" s="545">
        <v>46660</v>
      </c>
      <c r="M608" s="459">
        <f t="shared" si="20"/>
        <v>90.857142857142861</v>
      </c>
      <c r="N608" s="485">
        <v>0</v>
      </c>
      <c r="O608" s="508" t="s">
        <v>845</v>
      </c>
      <c r="P608" s="486">
        <f t="shared" si="19"/>
        <v>0</v>
      </c>
      <c r="Q608" s="457" t="str">
        <f>IF(ISNUMBER(P608),IF(P608=100%,"CUMPLIDA",IF(AND(ISNUMBER(L608),ISNUMBER([5]CGR!$P$4)), IF(L608&lt;[5]CGR!$P$4,"INCUMPLIDA","PROCESO"), "VERIFICAR FECHA")),"SIN VALOR AVANCE")</f>
        <v>PROCESO</v>
      </c>
    </row>
    <row r="609" spans="1:17" ht="330.75">
      <c r="A609" s="479" t="s">
        <v>19</v>
      </c>
      <c r="B609" s="480" t="s">
        <v>13</v>
      </c>
      <c r="C609" s="902" t="s">
        <v>949</v>
      </c>
      <c r="D609" s="902" t="s">
        <v>950</v>
      </c>
      <c r="E609" s="903" t="s">
        <v>951</v>
      </c>
      <c r="F609" s="903" t="s">
        <v>952</v>
      </c>
      <c r="G609" s="481" t="s">
        <v>953</v>
      </c>
      <c r="H609" s="482" t="s">
        <v>954</v>
      </c>
      <c r="I609" s="482" t="s">
        <v>955</v>
      </c>
      <c r="J609" s="483">
        <v>1</v>
      </c>
      <c r="K609" s="507">
        <v>43983</v>
      </c>
      <c r="L609" s="507">
        <v>44043</v>
      </c>
      <c r="M609" s="459">
        <f t="shared" si="20"/>
        <v>8.5714285714285712</v>
      </c>
      <c r="N609" s="485">
        <v>1</v>
      </c>
      <c r="O609" s="482" t="s">
        <v>956</v>
      </c>
      <c r="P609" s="486">
        <f t="shared" si="19"/>
        <v>1</v>
      </c>
      <c r="Q609" s="457" t="str">
        <f>IF(ISNUMBER(P609),IF(P609=100%,"CUMPLIDA",IF(AND(ISNUMBER(L609),ISNUMBER([5]CGR!$P$4)), IF(L609&lt;[5]CGR!$P$4,"INCUMPLIDA","PROCESO"), "VERIFICAR FECHA")),"SIN VALOR AVANCE")</f>
        <v>CUMPLIDA</v>
      </c>
    </row>
    <row r="610" spans="1:17" ht="330.75">
      <c r="A610" s="479" t="s">
        <v>19</v>
      </c>
      <c r="B610" s="480" t="s">
        <v>13</v>
      </c>
      <c r="C610" s="902"/>
      <c r="D610" s="902"/>
      <c r="E610" s="903"/>
      <c r="F610" s="903"/>
      <c r="G610" s="481" t="s">
        <v>953</v>
      </c>
      <c r="H610" s="482" t="s">
        <v>957</v>
      </c>
      <c r="I610" s="482" t="s">
        <v>958</v>
      </c>
      <c r="J610" s="483">
        <v>1</v>
      </c>
      <c r="K610" s="507">
        <v>44044</v>
      </c>
      <c r="L610" s="507">
        <v>44104</v>
      </c>
      <c r="M610" s="459">
        <f t="shared" si="20"/>
        <v>8.5714285714285712</v>
      </c>
      <c r="N610" s="485">
        <v>1</v>
      </c>
      <c r="O610" s="482" t="s">
        <v>956</v>
      </c>
      <c r="P610" s="486">
        <f t="shared" si="19"/>
        <v>1</v>
      </c>
      <c r="Q610" s="457" t="str">
        <f>IF(ISNUMBER(P610),IF(P610=100%,"CUMPLIDA",IF(AND(ISNUMBER(L610),ISNUMBER([5]CGR!$P$4)), IF(L610&lt;[5]CGR!$P$4,"INCUMPLIDA","PROCESO"), "VERIFICAR FECHA")),"SIN VALOR AVANCE")</f>
        <v>CUMPLIDA</v>
      </c>
    </row>
    <row r="611" spans="1:17" ht="330.75">
      <c r="A611" s="479" t="s">
        <v>19</v>
      </c>
      <c r="B611" s="480" t="s">
        <v>13</v>
      </c>
      <c r="C611" s="902"/>
      <c r="D611" s="902"/>
      <c r="E611" s="903"/>
      <c r="F611" s="903"/>
      <c r="G611" s="481" t="s">
        <v>953</v>
      </c>
      <c r="H611" s="482" t="s">
        <v>959</v>
      </c>
      <c r="I611" s="482" t="s">
        <v>960</v>
      </c>
      <c r="J611" s="483">
        <v>1</v>
      </c>
      <c r="K611" s="507">
        <v>44105</v>
      </c>
      <c r="L611" s="507">
        <v>44165</v>
      </c>
      <c r="M611" s="459">
        <f t="shared" si="20"/>
        <v>8.5714285714285712</v>
      </c>
      <c r="N611" s="485">
        <v>1</v>
      </c>
      <c r="O611" s="482" t="s">
        <v>961</v>
      </c>
      <c r="P611" s="486">
        <f t="shared" si="19"/>
        <v>1</v>
      </c>
      <c r="Q611" s="457" t="str">
        <f>IF(ISNUMBER(P611),IF(P611=100%,"CUMPLIDA",IF(AND(ISNUMBER(L611),ISNUMBER([5]CGR!$P$4)), IF(L611&lt;[5]CGR!$P$4,"INCUMPLIDA","PROCESO"), "VERIFICAR FECHA")),"SIN VALOR AVANCE")</f>
        <v>CUMPLIDA</v>
      </c>
    </row>
    <row r="612" spans="1:17" ht="150.75">
      <c r="A612" s="479" t="s">
        <v>19</v>
      </c>
      <c r="B612" s="480" t="s">
        <v>13</v>
      </c>
      <c r="C612" s="902"/>
      <c r="D612" s="902"/>
      <c r="E612" s="903"/>
      <c r="F612" s="903"/>
      <c r="G612" s="481" t="s">
        <v>953</v>
      </c>
      <c r="H612" s="482" t="s">
        <v>962</v>
      </c>
      <c r="I612" s="482" t="s">
        <v>963</v>
      </c>
      <c r="J612" s="483">
        <v>1</v>
      </c>
      <c r="K612" s="507">
        <v>44197</v>
      </c>
      <c r="L612" s="507">
        <v>44530</v>
      </c>
      <c r="M612" s="459">
        <f t="shared" si="20"/>
        <v>47.571428571428569</v>
      </c>
      <c r="N612" s="485">
        <v>1</v>
      </c>
      <c r="O612" s="482" t="s">
        <v>964</v>
      </c>
      <c r="P612" s="486">
        <f t="shared" si="19"/>
        <v>1</v>
      </c>
      <c r="Q612" s="457" t="str">
        <f>IF(ISNUMBER(P612),IF(P612=100%,"CUMPLIDA",IF(AND(ISNUMBER(L612),ISNUMBER([5]CGR!$P$4)), IF(L612&lt;[5]CGR!$P$4,"INCUMPLIDA","PROCESO"), "VERIFICAR FECHA")),"SIN VALOR AVANCE")</f>
        <v>CUMPLIDA</v>
      </c>
    </row>
    <row r="613" spans="1:17" ht="375.75">
      <c r="A613" s="479" t="s">
        <v>19</v>
      </c>
      <c r="B613" s="480" t="s">
        <v>13</v>
      </c>
      <c r="C613" s="902"/>
      <c r="D613" s="902"/>
      <c r="E613" s="903"/>
      <c r="F613" s="903"/>
      <c r="G613" s="481" t="s">
        <v>953</v>
      </c>
      <c r="H613" s="482" t="s">
        <v>965</v>
      </c>
      <c r="I613" s="482" t="s">
        <v>966</v>
      </c>
      <c r="J613" s="483">
        <v>2</v>
      </c>
      <c r="K613" s="507">
        <v>44531</v>
      </c>
      <c r="L613" s="507">
        <v>44835</v>
      </c>
      <c r="M613" s="459">
        <f t="shared" si="20"/>
        <v>43.428571428571431</v>
      </c>
      <c r="N613" s="485">
        <v>2</v>
      </c>
      <c r="O613" s="482" t="s">
        <v>967</v>
      </c>
      <c r="P613" s="486">
        <f t="shared" si="19"/>
        <v>1</v>
      </c>
      <c r="Q613" s="457" t="str">
        <f>IF(ISNUMBER(P613),IF(P613=100%,"CUMPLIDA",IF(AND(ISNUMBER(L613),ISNUMBER([5]CGR!$P$4)), IF(L613&lt;[5]CGR!$P$4,"INCUMPLIDA","PROCESO"), "VERIFICAR FECHA")),"SIN VALOR AVANCE")</f>
        <v>CUMPLIDA</v>
      </c>
    </row>
    <row r="614" spans="1:17" ht="126" customHeight="1">
      <c r="A614" s="479" t="s">
        <v>19</v>
      </c>
      <c r="B614" s="480" t="s">
        <v>13</v>
      </c>
      <c r="C614" s="902"/>
      <c r="D614" s="902"/>
      <c r="E614" s="903"/>
      <c r="F614" s="903"/>
      <c r="G614" s="481" t="s">
        <v>953</v>
      </c>
      <c r="H614" s="482" t="s">
        <v>968</v>
      </c>
      <c r="I614" s="482" t="s">
        <v>259</v>
      </c>
      <c r="J614" s="483">
        <v>1</v>
      </c>
      <c r="K614" s="507">
        <v>45597</v>
      </c>
      <c r="L614" s="507">
        <v>45961</v>
      </c>
      <c r="M614" s="459">
        <f t="shared" si="20"/>
        <v>52</v>
      </c>
      <c r="N614" s="485">
        <v>0.3</v>
      </c>
      <c r="O614" s="482" t="s">
        <v>969</v>
      </c>
      <c r="P614" s="486">
        <f t="shared" si="19"/>
        <v>0.3</v>
      </c>
      <c r="Q614" s="457" t="str">
        <f>IF(ISNUMBER(P614),IF(P614=100%,"CUMPLIDA",IF(AND(ISNUMBER(L614),ISNUMBER([5]CGR!$P$4)), IF(L614&lt;[5]CGR!$P$4,"INCUMPLIDA","PROCESO"), "VERIFICAR FECHA")),"SIN VALOR AVANCE")</f>
        <v>PROCESO</v>
      </c>
    </row>
    <row r="615" spans="1:17" ht="345.75">
      <c r="A615" s="479" t="s">
        <v>19</v>
      </c>
      <c r="B615" s="480" t="s">
        <v>13</v>
      </c>
      <c r="C615" s="902" t="s">
        <v>970</v>
      </c>
      <c r="D615" s="902" t="s">
        <v>894</v>
      </c>
      <c r="E615" s="903" t="s">
        <v>971</v>
      </c>
      <c r="F615" s="903" t="s">
        <v>972</v>
      </c>
      <c r="G615" s="903" t="s">
        <v>921</v>
      </c>
      <c r="H615" s="534" t="s">
        <v>733</v>
      </c>
      <c r="I615" s="482" t="s">
        <v>164</v>
      </c>
      <c r="J615" s="483">
        <v>1</v>
      </c>
      <c r="K615" s="507">
        <v>44044</v>
      </c>
      <c r="L615" s="507">
        <v>44196</v>
      </c>
      <c r="M615" s="459">
        <f t="shared" si="20"/>
        <v>21.714285714285715</v>
      </c>
      <c r="N615" s="485">
        <v>1</v>
      </c>
      <c r="O615" s="482" t="s">
        <v>973</v>
      </c>
      <c r="P615" s="486">
        <f t="shared" si="19"/>
        <v>1</v>
      </c>
      <c r="Q615" s="457" t="str">
        <f>IF(ISNUMBER(P615),IF(P615=100%,"CUMPLIDA",IF(AND(ISNUMBER(L615),ISNUMBER([5]CGR!$P$4)), IF(L615&lt;[5]CGR!$P$4,"INCUMPLIDA","PROCESO"), "VERIFICAR FECHA")),"SIN VALOR AVANCE")</f>
        <v>CUMPLIDA</v>
      </c>
    </row>
    <row r="616" spans="1:17" ht="75.75">
      <c r="A616" s="479" t="s">
        <v>19</v>
      </c>
      <c r="B616" s="480" t="s">
        <v>13</v>
      </c>
      <c r="C616" s="902"/>
      <c r="D616" s="902"/>
      <c r="E616" s="903"/>
      <c r="F616" s="903"/>
      <c r="G616" s="903"/>
      <c r="H616" s="534" t="s">
        <v>675</v>
      </c>
      <c r="I616" s="482" t="s">
        <v>676</v>
      </c>
      <c r="J616" s="483">
        <v>1</v>
      </c>
      <c r="K616" s="507">
        <v>45231</v>
      </c>
      <c r="L616" s="507">
        <v>45504</v>
      </c>
      <c r="M616" s="459">
        <f t="shared" si="20"/>
        <v>39</v>
      </c>
      <c r="N616" s="485">
        <v>1</v>
      </c>
      <c r="O616" s="508" t="s">
        <v>825</v>
      </c>
      <c r="P616" s="486">
        <f t="shared" si="19"/>
        <v>1</v>
      </c>
      <c r="Q616" s="457" t="str">
        <f>IF(ISNUMBER(P616),IF(P616=100%,"CUMPLIDA",IF(AND(ISNUMBER(L616),ISNUMBER([5]CGR!$P$4)), IF(L616&lt;[5]CGR!$P$4,"INCUMPLIDA","PROCESO"), "VERIFICAR FECHA")),"SIN VALOR AVANCE")</f>
        <v>CUMPLIDA</v>
      </c>
    </row>
    <row r="617" spans="1:17" ht="345.75">
      <c r="A617" s="479" t="s">
        <v>19</v>
      </c>
      <c r="B617" s="480" t="s">
        <v>13</v>
      </c>
      <c r="C617" s="902"/>
      <c r="D617" s="902"/>
      <c r="E617" s="903"/>
      <c r="F617" s="903"/>
      <c r="G617" s="903"/>
      <c r="H617" s="534" t="s">
        <v>678</v>
      </c>
      <c r="I617" s="482" t="s">
        <v>679</v>
      </c>
      <c r="J617" s="483">
        <v>1</v>
      </c>
      <c r="K617" s="507">
        <v>45231</v>
      </c>
      <c r="L617" s="507">
        <v>45504</v>
      </c>
      <c r="M617" s="459">
        <f t="shared" si="20"/>
        <v>39</v>
      </c>
      <c r="N617" s="485">
        <v>1</v>
      </c>
      <c r="O617" s="508" t="s">
        <v>864</v>
      </c>
      <c r="P617" s="486">
        <f t="shared" si="19"/>
        <v>1</v>
      </c>
      <c r="Q617" s="457" t="str">
        <f>IF(ISNUMBER(P617),IF(P617=100%,"CUMPLIDA",IF(AND(ISNUMBER(L617),ISNUMBER([5]CGR!$P$4)), IF(L617&lt;[5]CGR!$P$4,"INCUMPLIDA","PROCESO"), "VERIFICAR FECHA")),"SIN VALOR AVANCE")</f>
        <v>CUMPLIDA</v>
      </c>
    </row>
    <row r="618" spans="1:17" ht="195.75">
      <c r="A618" s="479" t="s">
        <v>19</v>
      </c>
      <c r="B618" s="480" t="s">
        <v>13</v>
      </c>
      <c r="C618" s="902"/>
      <c r="D618" s="902"/>
      <c r="E618" s="903"/>
      <c r="F618" s="903"/>
      <c r="G618" s="481" t="s">
        <v>97</v>
      </c>
      <c r="H618" s="482" t="s">
        <v>98</v>
      </c>
      <c r="I618" s="482" t="s">
        <v>99</v>
      </c>
      <c r="J618" s="489">
        <v>1</v>
      </c>
      <c r="K618" s="545">
        <v>45323</v>
      </c>
      <c r="L618" s="545">
        <v>45747</v>
      </c>
      <c r="M618" s="459">
        <f t="shared" si="20"/>
        <v>60.571428571428569</v>
      </c>
      <c r="N618" s="485">
        <v>1</v>
      </c>
      <c r="O618" s="508" t="s">
        <v>866</v>
      </c>
      <c r="P618" s="486">
        <f t="shared" si="19"/>
        <v>1</v>
      </c>
      <c r="Q618" s="457" t="str">
        <f>IF(ISNUMBER(P618),IF(P618=100%,"CUMPLIDA",IF(AND(ISNUMBER(L618),ISNUMBER([5]CGR!$P$4)), IF(L618&lt;[5]CGR!$P$4,"INCUMPLIDA","PROCESO"), "VERIFICAR FECHA")),"SIN VALOR AVANCE")</f>
        <v>CUMPLIDA</v>
      </c>
    </row>
    <row r="619" spans="1:17" ht="90.75">
      <c r="A619" s="479" t="s">
        <v>19</v>
      </c>
      <c r="B619" s="480" t="s">
        <v>13</v>
      </c>
      <c r="C619" s="902"/>
      <c r="D619" s="902"/>
      <c r="E619" s="903"/>
      <c r="F619" s="903"/>
      <c r="G619" s="481" t="s">
        <v>101</v>
      </c>
      <c r="H619" s="482" t="s">
        <v>101</v>
      </c>
      <c r="I619" s="482" t="s">
        <v>102</v>
      </c>
      <c r="J619" s="489">
        <v>1</v>
      </c>
      <c r="K619" s="545">
        <v>45323</v>
      </c>
      <c r="L619" s="545">
        <v>45747</v>
      </c>
      <c r="M619" s="459">
        <f t="shared" si="20"/>
        <v>60.571428571428569</v>
      </c>
      <c r="N619" s="485">
        <v>1</v>
      </c>
      <c r="O619" s="508" t="s">
        <v>974</v>
      </c>
      <c r="P619" s="486">
        <f t="shared" si="19"/>
        <v>1</v>
      </c>
      <c r="Q619" s="457" t="str">
        <f>IF(ISNUMBER(P619),IF(P619=100%,"CUMPLIDA",IF(AND(ISNUMBER(L619),ISNUMBER([5]CGR!$P$4)), IF(L619&lt;[5]CGR!$P$4,"INCUMPLIDA","PROCESO"), "VERIFICAR FECHA")),"SIN VALOR AVANCE")</f>
        <v>CUMPLIDA</v>
      </c>
    </row>
    <row r="620" spans="1:17" ht="105.75">
      <c r="A620" s="479" t="s">
        <v>19</v>
      </c>
      <c r="B620" s="480" t="s">
        <v>13</v>
      </c>
      <c r="C620" s="902"/>
      <c r="D620" s="902"/>
      <c r="E620" s="903"/>
      <c r="F620" s="903"/>
      <c r="G620" s="481" t="s">
        <v>238</v>
      </c>
      <c r="H620" s="482" t="s">
        <v>239</v>
      </c>
      <c r="I620" s="482" t="s">
        <v>240</v>
      </c>
      <c r="J620" s="489">
        <v>1</v>
      </c>
      <c r="K620" s="545">
        <v>45231</v>
      </c>
      <c r="L620" s="545">
        <v>45747</v>
      </c>
      <c r="M620" s="459">
        <f t="shared" si="20"/>
        <v>73.714285714285708</v>
      </c>
      <c r="N620" s="485">
        <v>1</v>
      </c>
      <c r="O620" s="482" t="s">
        <v>738</v>
      </c>
      <c r="P620" s="486">
        <f t="shared" si="19"/>
        <v>1</v>
      </c>
      <c r="Q620" s="457" t="str">
        <f>IF(ISNUMBER(P620),IF(P620=100%,"CUMPLIDA",IF(AND(ISNUMBER(L620),ISNUMBER([5]CGR!$P$4)), IF(L620&lt;[5]CGR!$P$4,"INCUMPLIDA","PROCESO"), "VERIFICAR FECHA")),"SIN VALOR AVANCE")</f>
        <v>CUMPLIDA</v>
      </c>
    </row>
    <row r="621" spans="1:17" ht="195.75">
      <c r="A621" s="479" t="s">
        <v>19</v>
      </c>
      <c r="B621" s="480" t="s">
        <v>13</v>
      </c>
      <c r="C621" s="902"/>
      <c r="D621" s="902"/>
      <c r="E621" s="903"/>
      <c r="F621" s="903"/>
      <c r="G621" s="481" t="s">
        <v>104</v>
      </c>
      <c r="H621" s="482" t="s">
        <v>104</v>
      </c>
      <c r="I621" s="482" t="s">
        <v>248</v>
      </c>
      <c r="J621" s="489">
        <v>1</v>
      </c>
      <c r="K621" s="545">
        <v>45323</v>
      </c>
      <c r="L621" s="545">
        <v>45747</v>
      </c>
      <c r="M621" s="459">
        <f t="shared" si="20"/>
        <v>60.571428571428569</v>
      </c>
      <c r="N621" s="485">
        <v>1</v>
      </c>
      <c r="O621" s="508" t="s">
        <v>866</v>
      </c>
      <c r="P621" s="486">
        <f t="shared" si="19"/>
        <v>1</v>
      </c>
      <c r="Q621" s="457" t="str">
        <f>IF(ISNUMBER(P621),IF(P621=100%,"CUMPLIDA",IF(AND(ISNUMBER(L621),ISNUMBER([5]CGR!$P$4)), IF(L621&lt;[5]CGR!$P$4,"INCUMPLIDA","PROCESO"), "VERIFICAR FECHA")),"SIN VALOR AVANCE")</f>
        <v>CUMPLIDA</v>
      </c>
    </row>
    <row r="622" spans="1:17" ht="90.75">
      <c r="A622" s="479" t="s">
        <v>19</v>
      </c>
      <c r="B622" s="480" t="s">
        <v>13</v>
      </c>
      <c r="C622" s="902"/>
      <c r="D622" s="902"/>
      <c r="E622" s="903"/>
      <c r="F622" s="903"/>
      <c r="G622" s="481" t="s">
        <v>830</v>
      </c>
      <c r="H622" s="482" t="s">
        <v>830</v>
      </c>
      <c r="I622" s="482" t="s">
        <v>107</v>
      </c>
      <c r="J622" s="489">
        <v>1</v>
      </c>
      <c r="K622" s="545">
        <v>45231</v>
      </c>
      <c r="L622" s="545">
        <v>45747</v>
      </c>
      <c r="M622" s="459">
        <f t="shared" si="20"/>
        <v>73.714285714285708</v>
      </c>
      <c r="N622" s="485">
        <v>1</v>
      </c>
      <c r="O622" s="508" t="s">
        <v>974</v>
      </c>
      <c r="P622" s="486">
        <f t="shared" si="19"/>
        <v>1</v>
      </c>
      <c r="Q622" s="457" t="str">
        <f>IF(ISNUMBER(P622),IF(P622=100%,"CUMPLIDA",IF(AND(ISNUMBER(L622),ISNUMBER([5]CGR!$P$4)), IF(L622&lt;[5]CGR!$P$4,"INCUMPLIDA","PROCESO"), "VERIFICAR FECHA")),"SIN VALOR AVANCE")</f>
        <v>CUMPLIDA</v>
      </c>
    </row>
    <row r="623" spans="1:17" ht="240.75">
      <c r="A623" s="479" t="s">
        <v>19</v>
      </c>
      <c r="B623" s="480" t="s">
        <v>13</v>
      </c>
      <c r="C623" s="902"/>
      <c r="D623" s="902"/>
      <c r="E623" s="903"/>
      <c r="F623" s="903"/>
      <c r="G623" s="481" t="s">
        <v>831</v>
      </c>
      <c r="H623" s="482" t="s">
        <v>831</v>
      </c>
      <c r="I623" s="482" t="s">
        <v>524</v>
      </c>
      <c r="J623" s="489">
        <v>1</v>
      </c>
      <c r="K623" s="545">
        <v>45231</v>
      </c>
      <c r="L623" s="545">
        <v>45808</v>
      </c>
      <c r="M623" s="459">
        <f t="shared" si="20"/>
        <v>82.428571428571431</v>
      </c>
      <c r="N623" s="485">
        <v>1</v>
      </c>
      <c r="O623" s="508" t="s">
        <v>826</v>
      </c>
      <c r="P623" s="486">
        <f t="shared" si="19"/>
        <v>1</v>
      </c>
      <c r="Q623" s="457" t="str">
        <f>IF(ISNUMBER(P623),IF(P623=100%,"CUMPLIDA",IF(AND(ISNUMBER(L623),ISNUMBER([5]CGR!$P$4)), IF(L623&lt;[5]CGR!$P$4,"INCUMPLIDA","PROCESO"), "VERIFICAR FECHA")),"SIN VALOR AVANCE")</f>
        <v>CUMPLIDA</v>
      </c>
    </row>
    <row r="624" spans="1:17" ht="180.75">
      <c r="A624" s="479" t="s">
        <v>19</v>
      </c>
      <c r="B624" s="480" t="s">
        <v>13</v>
      </c>
      <c r="C624" s="902"/>
      <c r="D624" s="902"/>
      <c r="E624" s="903"/>
      <c r="F624" s="903"/>
      <c r="G624" s="481" t="s">
        <v>110</v>
      </c>
      <c r="H624" s="482" t="s">
        <v>111</v>
      </c>
      <c r="I624" s="482" t="s">
        <v>112</v>
      </c>
      <c r="J624" s="489">
        <v>7</v>
      </c>
      <c r="K624" s="545">
        <v>46024</v>
      </c>
      <c r="L624" s="545">
        <v>46660</v>
      </c>
      <c r="M624" s="459">
        <f t="shared" si="20"/>
        <v>90.857142857142861</v>
      </c>
      <c r="N624" s="485">
        <v>0</v>
      </c>
      <c r="O624" s="508" t="s">
        <v>867</v>
      </c>
      <c r="P624" s="486">
        <f t="shared" si="19"/>
        <v>0</v>
      </c>
      <c r="Q624" s="457" t="str">
        <f>IF(ISNUMBER(P624),IF(P624=100%,"CUMPLIDA",IF(AND(ISNUMBER(L624),ISNUMBER([5]CGR!$P$4)), IF(L624&lt;[5]CGR!$P$4,"INCUMPLIDA","PROCESO"), "VERIFICAR FECHA")),"SIN VALOR AVANCE")</f>
        <v>PROCESO</v>
      </c>
    </row>
    <row r="625" spans="1:17" ht="165.75">
      <c r="A625" s="479" t="s">
        <v>19</v>
      </c>
      <c r="B625" s="480" t="s">
        <v>13</v>
      </c>
      <c r="C625" s="902"/>
      <c r="D625" s="902"/>
      <c r="E625" s="903"/>
      <c r="F625" s="903"/>
      <c r="G625" s="481" t="s">
        <v>114</v>
      </c>
      <c r="H625" s="482" t="s">
        <v>115</v>
      </c>
      <c r="I625" s="482" t="s">
        <v>116</v>
      </c>
      <c r="J625" s="489">
        <v>1</v>
      </c>
      <c r="K625" s="545">
        <v>46024</v>
      </c>
      <c r="L625" s="545">
        <v>46660</v>
      </c>
      <c r="M625" s="459">
        <f t="shared" si="20"/>
        <v>90.857142857142861</v>
      </c>
      <c r="N625" s="485">
        <v>0</v>
      </c>
      <c r="O625" s="508" t="s">
        <v>936</v>
      </c>
      <c r="P625" s="486">
        <f t="shared" si="19"/>
        <v>0</v>
      </c>
      <c r="Q625" s="457" t="str">
        <f>IF(ISNUMBER(P625),IF(P625=100%,"CUMPLIDA",IF(AND(ISNUMBER(L625),ISNUMBER([5]CGR!$P$4)), IF(L625&lt;[5]CGR!$P$4,"INCUMPLIDA","PROCESO"), "VERIFICAR FECHA")),"SIN VALOR AVANCE")</f>
        <v>PROCESO</v>
      </c>
    </row>
    <row r="626" spans="1:17" ht="345.75">
      <c r="A626" s="479" t="s">
        <v>19</v>
      </c>
      <c r="B626" s="480" t="s">
        <v>13</v>
      </c>
      <c r="C626" s="902"/>
      <c r="D626" s="902"/>
      <c r="E626" s="903"/>
      <c r="F626" s="903"/>
      <c r="G626" s="481" t="s">
        <v>117</v>
      </c>
      <c r="H626" s="482" t="s">
        <v>118</v>
      </c>
      <c r="I626" s="482" t="s">
        <v>119</v>
      </c>
      <c r="J626" s="489">
        <v>2</v>
      </c>
      <c r="K626" s="545">
        <v>46024</v>
      </c>
      <c r="L626" s="545">
        <v>46660</v>
      </c>
      <c r="M626" s="459">
        <f t="shared" si="20"/>
        <v>90.857142857142861</v>
      </c>
      <c r="N626" s="485">
        <v>0</v>
      </c>
      <c r="O626" s="508" t="s">
        <v>834</v>
      </c>
      <c r="P626" s="486">
        <f t="shared" si="19"/>
        <v>0</v>
      </c>
      <c r="Q626" s="457" t="str">
        <f>IF(ISNUMBER(P626),IF(P626=100%,"CUMPLIDA",IF(AND(ISNUMBER(L626),ISNUMBER([5]CGR!$P$4)), IF(L626&lt;[5]CGR!$P$4,"INCUMPLIDA","PROCESO"), "VERIFICAR FECHA")),"SIN VALOR AVANCE")</f>
        <v>PROCESO</v>
      </c>
    </row>
    <row r="627" spans="1:17" ht="195.75" customHeight="1">
      <c r="A627" s="479" t="s">
        <v>19</v>
      </c>
      <c r="B627" s="480" t="s">
        <v>13</v>
      </c>
      <c r="C627" s="902" t="s">
        <v>975</v>
      </c>
      <c r="D627" s="902" t="s">
        <v>820</v>
      </c>
      <c r="E627" s="903" t="s">
        <v>976</v>
      </c>
      <c r="F627" s="903" t="s">
        <v>977</v>
      </c>
      <c r="G627" s="481" t="s">
        <v>978</v>
      </c>
      <c r="H627" s="482" t="s">
        <v>979</v>
      </c>
      <c r="I627" s="482" t="s">
        <v>980</v>
      </c>
      <c r="J627" s="487">
        <v>1</v>
      </c>
      <c r="K627" s="507">
        <v>43617</v>
      </c>
      <c r="L627" s="507">
        <v>43677</v>
      </c>
      <c r="M627" s="459">
        <f t="shared" si="20"/>
        <v>8.5714285714285712</v>
      </c>
      <c r="N627" s="488">
        <v>1</v>
      </c>
      <c r="O627" s="482" t="s">
        <v>981</v>
      </c>
      <c r="P627" s="486">
        <f t="shared" si="19"/>
        <v>1</v>
      </c>
      <c r="Q627" s="457" t="str">
        <f>IF(ISNUMBER(P627),IF(P627=100%,"CUMPLIDA",IF(AND(ISNUMBER(L627),ISNUMBER([5]CGR!$P$4)), IF(L627&lt;[5]CGR!$P$4,"INCUMPLIDA","PROCESO"), "VERIFICAR FECHA")),"SIN VALOR AVANCE")</f>
        <v>CUMPLIDA</v>
      </c>
    </row>
    <row r="628" spans="1:17" ht="240.75">
      <c r="A628" s="479" t="s">
        <v>19</v>
      </c>
      <c r="B628" s="480" t="s">
        <v>13</v>
      </c>
      <c r="C628" s="902"/>
      <c r="D628" s="902"/>
      <c r="E628" s="903"/>
      <c r="F628" s="903"/>
      <c r="G628" s="481" t="s">
        <v>982</v>
      </c>
      <c r="H628" s="482" t="s">
        <v>983</v>
      </c>
      <c r="I628" s="482" t="s">
        <v>984</v>
      </c>
      <c r="J628" s="487">
        <v>1</v>
      </c>
      <c r="K628" s="507">
        <v>43678</v>
      </c>
      <c r="L628" s="507">
        <v>43738</v>
      </c>
      <c r="M628" s="459">
        <f t="shared" si="20"/>
        <v>8.5714285714285712</v>
      </c>
      <c r="N628" s="488">
        <v>1</v>
      </c>
      <c r="O628" s="482" t="s">
        <v>985</v>
      </c>
      <c r="P628" s="486">
        <f t="shared" si="19"/>
        <v>1</v>
      </c>
      <c r="Q628" s="457" t="str">
        <f>IF(ISNUMBER(P628),IF(P628=100%,"CUMPLIDA",IF(AND(ISNUMBER(L628),ISNUMBER([5]CGR!$P$4)), IF(L628&lt;[5]CGR!$P$4,"INCUMPLIDA","PROCESO"), "VERIFICAR FECHA")),"SIN VALOR AVANCE")</f>
        <v>CUMPLIDA</v>
      </c>
    </row>
    <row r="629" spans="1:17" ht="285.75">
      <c r="A629" s="479" t="s">
        <v>19</v>
      </c>
      <c r="B629" s="480" t="s">
        <v>13</v>
      </c>
      <c r="C629" s="902"/>
      <c r="D629" s="902"/>
      <c r="E629" s="903"/>
      <c r="F629" s="903"/>
      <c r="G629" s="903" t="s">
        <v>823</v>
      </c>
      <c r="H629" s="534" t="s">
        <v>733</v>
      </c>
      <c r="I629" s="482" t="s">
        <v>164</v>
      </c>
      <c r="J629" s="483">
        <v>1</v>
      </c>
      <c r="K629" s="507">
        <v>44044</v>
      </c>
      <c r="L629" s="507">
        <v>44196</v>
      </c>
      <c r="M629" s="459">
        <f t="shared" si="20"/>
        <v>21.714285714285715</v>
      </c>
      <c r="N629" s="485">
        <v>1</v>
      </c>
      <c r="O629" s="482" t="s">
        <v>986</v>
      </c>
      <c r="P629" s="486">
        <f t="shared" si="19"/>
        <v>1</v>
      </c>
      <c r="Q629" s="457" t="str">
        <f>IF(ISNUMBER(P629),IF(P629=100%,"CUMPLIDA",IF(AND(ISNUMBER(L629),ISNUMBER([5]CGR!$P$4)), IF(L629&lt;[5]CGR!$P$4,"INCUMPLIDA","PROCESO"), "VERIFICAR FECHA")),"SIN VALOR AVANCE")</f>
        <v>CUMPLIDA</v>
      </c>
    </row>
    <row r="630" spans="1:17" ht="75.75">
      <c r="A630" s="479" t="s">
        <v>19</v>
      </c>
      <c r="B630" s="480" t="s">
        <v>13</v>
      </c>
      <c r="C630" s="902"/>
      <c r="D630" s="902"/>
      <c r="E630" s="903"/>
      <c r="F630" s="903"/>
      <c r="G630" s="903"/>
      <c r="H630" s="534" t="s">
        <v>675</v>
      </c>
      <c r="I630" s="482" t="s">
        <v>676</v>
      </c>
      <c r="J630" s="483">
        <v>1</v>
      </c>
      <c r="K630" s="507">
        <v>45231</v>
      </c>
      <c r="L630" s="507">
        <v>45504</v>
      </c>
      <c r="M630" s="459">
        <f t="shared" si="20"/>
        <v>39</v>
      </c>
      <c r="N630" s="485">
        <v>1</v>
      </c>
      <c r="O630" s="508" t="s">
        <v>825</v>
      </c>
      <c r="P630" s="486">
        <f t="shared" si="19"/>
        <v>1</v>
      </c>
      <c r="Q630" s="457" t="str">
        <f>IF(ISNUMBER(P630),IF(P630=100%,"CUMPLIDA",IF(AND(ISNUMBER(L630),ISNUMBER([5]CGR!$P$4)), IF(L630&lt;[5]CGR!$P$4,"INCUMPLIDA","PROCESO"), "VERIFICAR FECHA")),"SIN VALOR AVANCE")</f>
        <v>CUMPLIDA</v>
      </c>
    </row>
    <row r="631" spans="1:17" ht="345.75">
      <c r="A631" s="479" t="s">
        <v>19</v>
      </c>
      <c r="B631" s="480" t="s">
        <v>13</v>
      </c>
      <c r="C631" s="902"/>
      <c r="D631" s="902"/>
      <c r="E631" s="903"/>
      <c r="F631" s="903"/>
      <c r="G631" s="903"/>
      <c r="H631" s="534" t="s">
        <v>678</v>
      </c>
      <c r="I631" s="482" t="s">
        <v>679</v>
      </c>
      <c r="J631" s="483">
        <v>1</v>
      </c>
      <c r="K631" s="507">
        <v>45231</v>
      </c>
      <c r="L631" s="507">
        <v>45504</v>
      </c>
      <c r="M631" s="459">
        <f t="shared" si="20"/>
        <v>39</v>
      </c>
      <c r="N631" s="485">
        <v>1</v>
      </c>
      <c r="O631" s="508" t="s">
        <v>864</v>
      </c>
      <c r="P631" s="486">
        <f t="shared" si="19"/>
        <v>1</v>
      </c>
      <c r="Q631" s="457" t="str">
        <f>IF(ISNUMBER(P631),IF(P631=100%,"CUMPLIDA",IF(AND(ISNUMBER(L631),ISNUMBER([5]CGR!$P$4)), IF(L631&lt;[5]CGR!$P$4,"INCUMPLIDA","PROCESO"), "VERIFICAR FECHA")),"SIN VALOR AVANCE")</f>
        <v>CUMPLIDA</v>
      </c>
    </row>
    <row r="632" spans="1:17" ht="195.75">
      <c r="A632" s="479" t="s">
        <v>19</v>
      </c>
      <c r="B632" s="480" t="s">
        <v>13</v>
      </c>
      <c r="C632" s="902"/>
      <c r="D632" s="902"/>
      <c r="E632" s="903"/>
      <c r="F632" s="903"/>
      <c r="G632" s="481" t="s">
        <v>97</v>
      </c>
      <c r="H632" s="482" t="s">
        <v>98</v>
      </c>
      <c r="I632" s="482" t="s">
        <v>99</v>
      </c>
      <c r="J632" s="489">
        <v>1</v>
      </c>
      <c r="K632" s="545">
        <v>45323</v>
      </c>
      <c r="L632" s="545">
        <v>45747</v>
      </c>
      <c r="M632" s="459">
        <f t="shared" si="20"/>
        <v>60.571428571428569</v>
      </c>
      <c r="N632" s="485">
        <v>1</v>
      </c>
      <c r="O632" s="508" t="s">
        <v>866</v>
      </c>
      <c r="P632" s="486">
        <f t="shared" si="19"/>
        <v>1</v>
      </c>
      <c r="Q632" s="457" t="str">
        <f>IF(ISNUMBER(P632),IF(P632=100%,"CUMPLIDA",IF(AND(ISNUMBER(L632),ISNUMBER([5]CGR!$P$4)), IF(L632&lt;[5]CGR!$P$4,"INCUMPLIDA","PROCESO"), "VERIFICAR FECHA")),"SIN VALOR AVANCE")</f>
        <v>CUMPLIDA</v>
      </c>
    </row>
    <row r="633" spans="1:17" ht="105.75">
      <c r="A633" s="479" t="s">
        <v>19</v>
      </c>
      <c r="B633" s="480" t="s">
        <v>13</v>
      </c>
      <c r="C633" s="902"/>
      <c r="D633" s="902"/>
      <c r="E633" s="903"/>
      <c r="F633" s="903"/>
      <c r="G633" s="481" t="s">
        <v>101</v>
      </c>
      <c r="H633" s="482" t="s">
        <v>101</v>
      </c>
      <c r="I633" s="482" t="s">
        <v>102</v>
      </c>
      <c r="J633" s="489">
        <v>1</v>
      </c>
      <c r="K633" s="545">
        <v>45323</v>
      </c>
      <c r="L633" s="545">
        <v>45747</v>
      </c>
      <c r="M633" s="459">
        <f t="shared" si="20"/>
        <v>60.571428571428569</v>
      </c>
      <c r="N633" s="485">
        <v>1</v>
      </c>
      <c r="O633" s="508" t="s">
        <v>987</v>
      </c>
      <c r="P633" s="486">
        <f>N633/J633</f>
        <v>1</v>
      </c>
      <c r="Q633" s="457" t="str">
        <f>IF(ISNUMBER(P633),IF(P633=100%,"CUMPLIDA",IF(AND(ISNUMBER(L633),ISNUMBER([5]CGR!$P$4)), IF(L633&lt;[5]CGR!$P$4,"INCUMPLIDA","PROCESO"), "VERIFICAR FECHA")),"SIN VALOR AVANCE")</f>
        <v>CUMPLIDA</v>
      </c>
    </row>
    <row r="634" spans="1:17" ht="105.75">
      <c r="A634" s="479" t="s">
        <v>19</v>
      </c>
      <c r="B634" s="480" t="s">
        <v>13</v>
      </c>
      <c r="C634" s="902"/>
      <c r="D634" s="902"/>
      <c r="E634" s="903"/>
      <c r="F634" s="903"/>
      <c r="G634" s="481" t="s">
        <v>238</v>
      </c>
      <c r="H634" s="482" t="s">
        <v>239</v>
      </c>
      <c r="I634" s="482" t="s">
        <v>240</v>
      </c>
      <c r="J634" s="489">
        <v>1</v>
      </c>
      <c r="K634" s="545">
        <v>45231</v>
      </c>
      <c r="L634" s="545">
        <v>45747</v>
      </c>
      <c r="M634" s="459">
        <f t="shared" si="20"/>
        <v>73.714285714285708</v>
      </c>
      <c r="N634" s="485">
        <v>1</v>
      </c>
      <c r="O634" s="482" t="s">
        <v>738</v>
      </c>
      <c r="P634" s="486">
        <f>N634/J634</f>
        <v>1</v>
      </c>
      <c r="Q634" s="457" t="str">
        <f>IF(ISNUMBER(P634),IF(P634=100%,"CUMPLIDA",IF(AND(ISNUMBER(L634),ISNUMBER([5]CGR!$P$4)), IF(L634&lt;[5]CGR!$P$4,"INCUMPLIDA","PROCESO"), "VERIFICAR FECHA")),"SIN VALOR AVANCE")</f>
        <v>CUMPLIDA</v>
      </c>
    </row>
    <row r="635" spans="1:17" ht="195.75">
      <c r="A635" s="479" t="s">
        <v>19</v>
      </c>
      <c r="B635" s="480" t="s">
        <v>13</v>
      </c>
      <c r="C635" s="902"/>
      <c r="D635" s="902"/>
      <c r="E635" s="903"/>
      <c r="F635" s="903"/>
      <c r="G635" s="481" t="s">
        <v>104</v>
      </c>
      <c r="H635" s="482" t="s">
        <v>104</v>
      </c>
      <c r="I635" s="482" t="s">
        <v>248</v>
      </c>
      <c r="J635" s="489">
        <v>1</v>
      </c>
      <c r="K635" s="545">
        <v>45323</v>
      </c>
      <c r="L635" s="545">
        <v>45747</v>
      </c>
      <c r="M635" s="459">
        <f t="shared" si="20"/>
        <v>60.571428571428569</v>
      </c>
      <c r="N635" s="485">
        <v>1</v>
      </c>
      <c r="O635" s="508" t="s">
        <v>866</v>
      </c>
      <c r="P635" s="486">
        <f t="shared" ref="P635:P698" si="21">N635/J635</f>
        <v>1</v>
      </c>
      <c r="Q635" s="457" t="str">
        <f>IF(ISNUMBER(P635),IF(P635=100%,"CUMPLIDA",IF(AND(ISNUMBER(L635),ISNUMBER([5]CGR!$P$4)), IF(L635&lt;[5]CGR!$P$4,"INCUMPLIDA","PROCESO"), "VERIFICAR FECHA")),"SIN VALOR AVANCE")</f>
        <v>CUMPLIDA</v>
      </c>
    </row>
    <row r="636" spans="1:17" ht="75.75">
      <c r="A636" s="479" t="s">
        <v>19</v>
      </c>
      <c r="B636" s="480" t="s">
        <v>13</v>
      </c>
      <c r="C636" s="902"/>
      <c r="D636" s="902"/>
      <c r="E636" s="903"/>
      <c r="F636" s="903"/>
      <c r="G636" s="481" t="s">
        <v>830</v>
      </c>
      <c r="H636" s="482" t="s">
        <v>830</v>
      </c>
      <c r="I636" s="482" t="s">
        <v>107</v>
      </c>
      <c r="J636" s="489">
        <v>1</v>
      </c>
      <c r="K636" s="545">
        <v>45231</v>
      </c>
      <c r="L636" s="545">
        <v>45747</v>
      </c>
      <c r="M636" s="459">
        <f t="shared" si="20"/>
        <v>73.714285714285708</v>
      </c>
      <c r="N636" s="485">
        <v>1</v>
      </c>
      <c r="O636" s="508" t="s">
        <v>942</v>
      </c>
      <c r="P636" s="486">
        <f t="shared" si="21"/>
        <v>1</v>
      </c>
      <c r="Q636" s="457" t="str">
        <f>IF(ISNUMBER(P636),IF(P636=100%,"CUMPLIDA",IF(AND(ISNUMBER(L636),ISNUMBER([5]CGR!$P$4)), IF(L636&lt;[5]CGR!$P$4,"INCUMPLIDA","PROCESO"), "VERIFICAR FECHA")),"SIN VALOR AVANCE")</f>
        <v>CUMPLIDA</v>
      </c>
    </row>
    <row r="637" spans="1:17" ht="240.75">
      <c r="A637" s="479" t="s">
        <v>19</v>
      </c>
      <c r="B637" s="480" t="s">
        <v>13</v>
      </c>
      <c r="C637" s="902"/>
      <c r="D637" s="902"/>
      <c r="E637" s="903"/>
      <c r="F637" s="903"/>
      <c r="G637" s="481" t="s">
        <v>831</v>
      </c>
      <c r="H637" s="482" t="s">
        <v>831</v>
      </c>
      <c r="I637" s="482" t="s">
        <v>524</v>
      </c>
      <c r="J637" s="489">
        <v>1</v>
      </c>
      <c r="K637" s="545">
        <v>45231</v>
      </c>
      <c r="L637" s="545">
        <v>45808</v>
      </c>
      <c r="M637" s="459">
        <f t="shared" si="20"/>
        <v>82.428571428571431</v>
      </c>
      <c r="N637" s="485">
        <v>1</v>
      </c>
      <c r="O637" s="508" t="s">
        <v>943</v>
      </c>
      <c r="P637" s="486">
        <f t="shared" si="21"/>
        <v>1</v>
      </c>
      <c r="Q637" s="457" t="str">
        <f>IF(ISNUMBER(P637),IF(P637=100%,"CUMPLIDA",IF(AND(ISNUMBER(L637),ISNUMBER([5]CGR!$P$4)), IF(L637&lt;[5]CGR!$P$4,"INCUMPLIDA","PROCESO"), "VERIFICAR FECHA")),"SIN VALOR AVANCE")</f>
        <v>CUMPLIDA</v>
      </c>
    </row>
    <row r="638" spans="1:17" ht="180.75">
      <c r="A638" s="479" t="s">
        <v>19</v>
      </c>
      <c r="B638" s="480" t="s">
        <v>13</v>
      </c>
      <c r="C638" s="902"/>
      <c r="D638" s="902"/>
      <c r="E638" s="903"/>
      <c r="F638" s="903"/>
      <c r="G638" s="481" t="s">
        <v>110</v>
      </c>
      <c r="H638" s="482" t="s">
        <v>111</v>
      </c>
      <c r="I638" s="482" t="s">
        <v>112</v>
      </c>
      <c r="J638" s="489">
        <v>12</v>
      </c>
      <c r="K638" s="545">
        <v>46024</v>
      </c>
      <c r="L638" s="545">
        <v>47118</v>
      </c>
      <c r="M638" s="459">
        <f t="shared" si="20"/>
        <v>156.28571428571428</v>
      </c>
      <c r="N638" s="485">
        <v>0</v>
      </c>
      <c r="O638" s="508" t="s">
        <v>867</v>
      </c>
      <c r="P638" s="486">
        <f t="shared" si="21"/>
        <v>0</v>
      </c>
      <c r="Q638" s="457" t="str">
        <f>IF(ISNUMBER(P638),IF(P638=100%,"CUMPLIDA",IF(AND(ISNUMBER(L638),ISNUMBER([5]CGR!$P$4)), IF(L638&lt;[5]CGR!$P$4,"INCUMPLIDA","PROCESO"), "VERIFICAR FECHA")),"SIN VALOR AVANCE")</f>
        <v>PROCESO</v>
      </c>
    </row>
    <row r="639" spans="1:17" ht="180.75">
      <c r="A639" s="479" t="s">
        <v>19</v>
      </c>
      <c r="B639" s="480" t="s">
        <v>13</v>
      </c>
      <c r="C639" s="902"/>
      <c r="D639" s="902"/>
      <c r="E639" s="903"/>
      <c r="F639" s="903"/>
      <c r="G639" s="481" t="s">
        <v>114</v>
      </c>
      <c r="H639" s="482" t="s">
        <v>115</v>
      </c>
      <c r="I639" s="482" t="s">
        <v>116</v>
      </c>
      <c r="J639" s="489">
        <v>1</v>
      </c>
      <c r="K639" s="545">
        <v>46024</v>
      </c>
      <c r="L639" s="545">
        <v>47118</v>
      </c>
      <c r="M639" s="459">
        <f t="shared" si="20"/>
        <v>156.28571428571428</v>
      </c>
      <c r="N639" s="485">
        <v>0</v>
      </c>
      <c r="O639" s="508" t="s">
        <v>988</v>
      </c>
      <c r="P639" s="486">
        <f t="shared" si="21"/>
        <v>0</v>
      </c>
      <c r="Q639" s="457" t="str">
        <f>IF(ISNUMBER(P639),IF(P639=100%,"CUMPLIDA",IF(AND(ISNUMBER(L639),ISNUMBER([5]CGR!$P$4)), IF(L639&lt;[5]CGR!$P$4,"INCUMPLIDA","PROCESO"), "VERIFICAR FECHA")),"SIN VALOR AVANCE")</f>
        <v>PROCESO</v>
      </c>
    </row>
    <row r="640" spans="1:17" ht="315.75">
      <c r="A640" s="479" t="s">
        <v>19</v>
      </c>
      <c r="B640" s="480" t="s">
        <v>13</v>
      </c>
      <c r="C640" s="902"/>
      <c r="D640" s="902"/>
      <c r="E640" s="903"/>
      <c r="F640" s="903"/>
      <c r="G640" s="481" t="s">
        <v>117</v>
      </c>
      <c r="H640" s="482" t="s">
        <v>118</v>
      </c>
      <c r="I640" s="482" t="s">
        <v>119</v>
      </c>
      <c r="J640" s="489">
        <v>2</v>
      </c>
      <c r="K640" s="545">
        <v>46024</v>
      </c>
      <c r="L640" s="545">
        <v>47118</v>
      </c>
      <c r="M640" s="459">
        <f t="shared" si="20"/>
        <v>156.28571428571428</v>
      </c>
      <c r="N640" s="485">
        <v>0</v>
      </c>
      <c r="O640" s="508" t="s">
        <v>845</v>
      </c>
      <c r="P640" s="486">
        <f t="shared" si="21"/>
        <v>0</v>
      </c>
      <c r="Q640" s="457" t="str">
        <f>IF(ISNUMBER(P640),IF(P640=100%,"CUMPLIDA",IF(AND(ISNUMBER(L640),ISNUMBER([5]CGR!$P$4)), IF(L640&lt;[5]CGR!$P$4,"INCUMPLIDA","PROCESO"), "VERIFICAR FECHA")),"SIN VALOR AVANCE")</f>
        <v>PROCESO</v>
      </c>
    </row>
    <row r="641" spans="1:17" ht="135.75" customHeight="1">
      <c r="A641" s="479" t="s">
        <v>19</v>
      </c>
      <c r="B641" s="480" t="s">
        <v>13</v>
      </c>
      <c r="C641" s="902" t="s">
        <v>989</v>
      </c>
      <c r="D641" s="902" t="s">
        <v>990</v>
      </c>
      <c r="E641" s="903" t="s">
        <v>991</v>
      </c>
      <c r="F641" s="903" t="s">
        <v>992</v>
      </c>
      <c r="G641" s="903" t="s">
        <v>993</v>
      </c>
      <c r="H641" s="534" t="s">
        <v>675</v>
      </c>
      <c r="I641" s="482" t="s">
        <v>676</v>
      </c>
      <c r="J641" s="483">
        <v>1</v>
      </c>
      <c r="K641" s="507">
        <v>45231</v>
      </c>
      <c r="L641" s="507">
        <v>45504</v>
      </c>
      <c r="M641" s="459">
        <f t="shared" si="20"/>
        <v>39</v>
      </c>
      <c r="N641" s="485">
        <v>1</v>
      </c>
      <c r="O641" s="508" t="s">
        <v>825</v>
      </c>
      <c r="P641" s="486">
        <f t="shared" si="21"/>
        <v>1</v>
      </c>
      <c r="Q641" s="457" t="str">
        <f>IF(ISNUMBER(P641),IF(P641=100%,"CUMPLIDA",IF(AND(ISNUMBER(L641),ISNUMBER([5]CGR!$P$4)), IF(L641&lt;[5]CGR!$P$4,"INCUMPLIDA","PROCESO"), "VERIFICAR FECHA")),"SIN VALOR AVANCE")</f>
        <v>CUMPLIDA</v>
      </c>
    </row>
    <row r="642" spans="1:17" ht="195.75">
      <c r="A642" s="479" t="s">
        <v>19</v>
      </c>
      <c r="B642" s="480" t="s">
        <v>13</v>
      </c>
      <c r="C642" s="902"/>
      <c r="D642" s="902"/>
      <c r="E642" s="903"/>
      <c r="F642" s="903"/>
      <c r="G642" s="903"/>
      <c r="H642" s="534" t="s">
        <v>678</v>
      </c>
      <c r="I642" s="482" t="s">
        <v>679</v>
      </c>
      <c r="J642" s="483">
        <v>1</v>
      </c>
      <c r="K642" s="507">
        <v>45231</v>
      </c>
      <c r="L642" s="507">
        <v>45504</v>
      </c>
      <c r="M642" s="459">
        <f t="shared" si="20"/>
        <v>39</v>
      </c>
      <c r="N642" s="485">
        <v>1</v>
      </c>
      <c r="O642" s="508" t="s">
        <v>994</v>
      </c>
      <c r="P642" s="486">
        <f t="shared" si="21"/>
        <v>1</v>
      </c>
      <c r="Q642" s="457" t="str">
        <f>IF(ISNUMBER(P642),IF(P642=100%,"CUMPLIDA",IF(AND(ISNUMBER(L642),ISNUMBER([5]CGR!$P$4)), IF(L642&lt;[5]CGR!$P$4,"INCUMPLIDA","PROCESO"), "VERIFICAR FECHA")),"SIN VALOR AVANCE")</f>
        <v>CUMPLIDA</v>
      </c>
    </row>
    <row r="643" spans="1:17" ht="150.75">
      <c r="A643" s="479" t="s">
        <v>19</v>
      </c>
      <c r="B643" s="480" t="s">
        <v>13</v>
      </c>
      <c r="C643" s="902"/>
      <c r="D643" s="902"/>
      <c r="E643" s="903"/>
      <c r="F643" s="903"/>
      <c r="G643" s="481" t="s">
        <v>97</v>
      </c>
      <c r="H643" s="482" t="s">
        <v>98</v>
      </c>
      <c r="I643" s="482" t="s">
        <v>99</v>
      </c>
      <c r="J643" s="489">
        <v>1</v>
      </c>
      <c r="K643" s="545">
        <v>45323</v>
      </c>
      <c r="L643" s="545">
        <v>45747</v>
      </c>
      <c r="M643" s="459">
        <f t="shared" si="20"/>
        <v>60.571428571428569</v>
      </c>
      <c r="N643" s="485">
        <v>1</v>
      </c>
      <c r="O643" s="508" t="s">
        <v>995</v>
      </c>
      <c r="P643" s="486">
        <f t="shared" si="21"/>
        <v>1</v>
      </c>
      <c r="Q643" s="457" t="str">
        <f>IF(ISNUMBER(P643),IF(P643=100%,"CUMPLIDA",IF(AND(ISNUMBER(L643),ISNUMBER([5]CGR!$P$4)), IF(L643&lt;[5]CGR!$P$4,"INCUMPLIDA","PROCESO"), "VERIFICAR FECHA")),"SIN VALOR AVANCE")</f>
        <v>CUMPLIDA</v>
      </c>
    </row>
    <row r="644" spans="1:17" ht="75.75">
      <c r="A644" s="479" t="s">
        <v>19</v>
      </c>
      <c r="B644" s="480" t="s">
        <v>13</v>
      </c>
      <c r="C644" s="902"/>
      <c r="D644" s="902"/>
      <c r="E644" s="903"/>
      <c r="F644" s="903"/>
      <c r="G644" s="481" t="s">
        <v>101</v>
      </c>
      <c r="H644" s="482" t="s">
        <v>101</v>
      </c>
      <c r="I644" s="482" t="s">
        <v>102</v>
      </c>
      <c r="J644" s="489">
        <v>1</v>
      </c>
      <c r="K644" s="545">
        <v>45323</v>
      </c>
      <c r="L644" s="545">
        <v>45747</v>
      </c>
      <c r="M644" s="459">
        <f t="shared" si="20"/>
        <v>60.571428571428569</v>
      </c>
      <c r="N644" s="485">
        <v>1</v>
      </c>
      <c r="O644" s="508" t="s">
        <v>924</v>
      </c>
      <c r="P644" s="486">
        <f t="shared" si="21"/>
        <v>1</v>
      </c>
      <c r="Q644" s="457" t="str">
        <f>IF(ISNUMBER(P644),IF(P644=100%,"CUMPLIDA",IF(AND(ISNUMBER(L644),ISNUMBER([5]CGR!$P$4)), IF(L644&lt;[5]CGR!$P$4,"INCUMPLIDA","PROCESO"), "VERIFICAR FECHA")),"SIN VALOR AVANCE")</f>
        <v>CUMPLIDA</v>
      </c>
    </row>
    <row r="645" spans="1:17" ht="105.75">
      <c r="A645" s="479" t="s">
        <v>19</v>
      </c>
      <c r="B645" s="480" t="s">
        <v>13</v>
      </c>
      <c r="C645" s="902"/>
      <c r="D645" s="902"/>
      <c r="E645" s="903"/>
      <c r="F645" s="903"/>
      <c r="G645" s="481" t="s">
        <v>238</v>
      </c>
      <c r="H645" s="482" t="s">
        <v>239</v>
      </c>
      <c r="I645" s="482" t="s">
        <v>240</v>
      </c>
      <c r="J645" s="489">
        <v>1</v>
      </c>
      <c r="K645" s="545">
        <v>45231</v>
      </c>
      <c r="L645" s="545">
        <v>45747</v>
      </c>
      <c r="M645" s="459">
        <f t="shared" si="20"/>
        <v>73.714285714285708</v>
      </c>
      <c r="N645" s="485">
        <v>1</v>
      </c>
      <c r="O645" s="482" t="s">
        <v>738</v>
      </c>
      <c r="P645" s="486">
        <f t="shared" si="21"/>
        <v>1</v>
      </c>
      <c r="Q645" s="457" t="str">
        <f>IF(ISNUMBER(P645),IF(P645=100%,"CUMPLIDA",IF(AND(ISNUMBER(L645),ISNUMBER([5]CGR!$P$4)), IF(L645&lt;[5]CGR!$P$4,"INCUMPLIDA","PROCESO"), "VERIFICAR FECHA")),"SIN VALOR AVANCE")</f>
        <v>CUMPLIDA</v>
      </c>
    </row>
    <row r="646" spans="1:17" ht="150.75">
      <c r="A646" s="479" t="s">
        <v>19</v>
      </c>
      <c r="B646" s="480" t="s">
        <v>13</v>
      </c>
      <c r="C646" s="902"/>
      <c r="D646" s="902"/>
      <c r="E646" s="903"/>
      <c r="F646" s="903"/>
      <c r="G646" s="481" t="s">
        <v>104</v>
      </c>
      <c r="H646" s="482" t="s">
        <v>104</v>
      </c>
      <c r="I646" s="482" t="s">
        <v>248</v>
      </c>
      <c r="J646" s="489">
        <v>1</v>
      </c>
      <c r="K646" s="545">
        <v>45323</v>
      </c>
      <c r="L646" s="545">
        <v>45747</v>
      </c>
      <c r="M646" s="459">
        <f t="shared" si="20"/>
        <v>60.571428571428569</v>
      </c>
      <c r="N646" s="485">
        <v>1</v>
      </c>
      <c r="O646" s="508" t="s">
        <v>995</v>
      </c>
      <c r="P646" s="486">
        <f t="shared" si="21"/>
        <v>1</v>
      </c>
      <c r="Q646" s="457" t="str">
        <f>IF(ISNUMBER(P646),IF(P646=100%,"CUMPLIDA",IF(AND(ISNUMBER(L646),ISNUMBER([5]CGR!$P$4)), IF(L646&lt;[5]CGR!$P$4,"INCUMPLIDA","PROCESO"), "VERIFICAR FECHA")),"SIN VALOR AVANCE")</f>
        <v>CUMPLIDA</v>
      </c>
    </row>
    <row r="647" spans="1:17" ht="75.75">
      <c r="A647" s="479" t="s">
        <v>19</v>
      </c>
      <c r="B647" s="480" t="s">
        <v>13</v>
      </c>
      <c r="C647" s="902"/>
      <c r="D647" s="902"/>
      <c r="E647" s="903"/>
      <c r="F647" s="903"/>
      <c r="G647" s="481" t="s">
        <v>830</v>
      </c>
      <c r="H647" s="482" t="s">
        <v>830</v>
      </c>
      <c r="I647" s="482" t="s">
        <v>107</v>
      </c>
      <c r="J647" s="489">
        <v>1</v>
      </c>
      <c r="K647" s="545">
        <v>45231</v>
      </c>
      <c r="L647" s="545">
        <v>45747</v>
      </c>
      <c r="M647" s="459">
        <f t="shared" si="20"/>
        <v>73.714285714285708</v>
      </c>
      <c r="N647" s="485">
        <v>1</v>
      </c>
      <c r="O647" s="508" t="s">
        <v>924</v>
      </c>
      <c r="P647" s="486">
        <f t="shared" si="21"/>
        <v>1</v>
      </c>
      <c r="Q647" s="457" t="str">
        <f>IF(ISNUMBER(P647),IF(P647=100%,"CUMPLIDA",IF(AND(ISNUMBER(L647),ISNUMBER([5]CGR!$P$4)), IF(L647&lt;[5]CGR!$P$4,"INCUMPLIDA","PROCESO"), "VERIFICAR FECHA")),"SIN VALOR AVANCE")</f>
        <v>CUMPLIDA</v>
      </c>
    </row>
    <row r="648" spans="1:17" ht="195.75">
      <c r="A648" s="479" t="s">
        <v>19</v>
      </c>
      <c r="B648" s="480" t="s">
        <v>13</v>
      </c>
      <c r="C648" s="902"/>
      <c r="D648" s="902"/>
      <c r="E648" s="903"/>
      <c r="F648" s="903"/>
      <c r="G648" s="481" t="s">
        <v>831</v>
      </c>
      <c r="H648" s="482" t="s">
        <v>831</v>
      </c>
      <c r="I648" s="482" t="s">
        <v>524</v>
      </c>
      <c r="J648" s="489">
        <v>1</v>
      </c>
      <c r="K648" s="545">
        <v>45231</v>
      </c>
      <c r="L648" s="545">
        <v>45808</v>
      </c>
      <c r="M648" s="459">
        <f t="shared" si="20"/>
        <v>82.428571428571431</v>
      </c>
      <c r="N648" s="485">
        <v>1</v>
      </c>
      <c r="O648" s="508" t="s">
        <v>994</v>
      </c>
      <c r="P648" s="486">
        <f t="shared" si="21"/>
        <v>1</v>
      </c>
      <c r="Q648" s="457" t="str">
        <f>IF(ISNUMBER(P648),IF(P648=100%,"CUMPLIDA",IF(AND(ISNUMBER(L648),ISNUMBER([5]CGR!$P$4)), IF(L648&lt;[5]CGR!$P$4,"INCUMPLIDA","PROCESO"), "VERIFICAR FECHA")),"SIN VALOR AVANCE")</f>
        <v>CUMPLIDA</v>
      </c>
    </row>
    <row r="649" spans="1:17" ht="75.75">
      <c r="A649" s="479" t="s">
        <v>19</v>
      </c>
      <c r="B649" s="480" t="s">
        <v>13</v>
      </c>
      <c r="C649" s="902"/>
      <c r="D649" s="902"/>
      <c r="E649" s="903"/>
      <c r="F649" s="903"/>
      <c r="G649" s="481" t="s">
        <v>110</v>
      </c>
      <c r="H649" s="482" t="s">
        <v>111</v>
      </c>
      <c r="I649" s="482" t="s">
        <v>112</v>
      </c>
      <c r="J649" s="489">
        <v>10</v>
      </c>
      <c r="K649" s="545">
        <v>45809</v>
      </c>
      <c r="L649" s="545">
        <v>46568</v>
      </c>
      <c r="M649" s="459">
        <f t="shared" si="20"/>
        <v>108.42857142857143</v>
      </c>
      <c r="N649" s="485">
        <v>0</v>
      </c>
      <c r="O649" s="508" t="s">
        <v>924</v>
      </c>
      <c r="P649" s="486">
        <f t="shared" si="21"/>
        <v>0</v>
      </c>
      <c r="Q649" s="457" t="str">
        <f>IF(ISNUMBER(P649),IF(P649=100%,"CUMPLIDA",IF(AND(ISNUMBER(L649),ISNUMBER([5]CGR!$P$4)), IF(L649&lt;[5]CGR!$P$4,"INCUMPLIDA","PROCESO"), "VERIFICAR FECHA")),"SIN VALOR AVANCE")</f>
        <v>PROCESO</v>
      </c>
    </row>
    <row r="650" spans="1:17" ht="150.75">
      <c r="A650" s="479" t="s">
        <v>19</v>
      </c>
      <c r="B650" s="480" t="s">
        <v>13</v>
      </c>
      <c r="C650" s="902"/>
      <c r="D650" s="902"/>
      <c r="E650" s="903"/>
      <c r="F650" s="903"/>
      <c r="G650" s="481" t="s">
        <v>114</v>
      </c>
      <c r="H650" s="482" t="s">
        <v>115</v>
      </c>
      <c r="I650" s="482" t="s">
        <v>116</v>
      </c>
      <c r="J650" s="489">
        <v>1</v>
      </c>
      <c r="K650" s="545">
        <v>45809</v>
      </c>
      <c r="L650" s="545">
        <v>46568</v>
      </c>
      <c r="M650" s="459">
        <f t="shared" si="20"/>
        <v>108.42857142857143</v>
      </c>
      <c r="N650" s="485">
        <v>0</v>
      </c>
      <c r="O650" s="508" t="s">
        <v>995</v>
      </c>
      <c r="P650" s="486">
        <f t="shared" si="21"/>
        <v>0</v>
      </c>
      <c r="Q650" s="457" t="str">
        <f>IF(ISNUMBER(P650),IF(P650=100%,"CUMPLIDA",IF(AND(ISNUMBER(L650),ISNUMBER([5]CGR!$P$4)), IF(L650&lt;[5]CGR!$P$4,"INCUMPLIDA","PROCESO"), "VERIFICAR FECHA")),"SIN VALOR AVANCE")</f>
        <v>PROCESO</v>
      </c>
    </row>
    <row r="651" spans="1:17" ht="195.75">
      <c r="A651" s="479" t="s">
        <v>19</v>
      </c>
      <c r="B651" s="480" t="s">
        <v>13</v>
      </c>
      <c r="C651" s="902"/>
      <c r="D651" s="902"/>
      <c r="E651" s="903"/>
      <c r="F651" s="903"/>
      <c r="G651" s="481" t="s">
        <v>117</v>
      </c>
      <c r="H651" s="482" t="s">
        <v>118</v>
      </c>
      <c r="I651" s="482" t="s">
        <v>119</v>
      </c>
      <c r="J651" s="489">
        <v>2</v>
      </c>
      <c r="K651" s="545">
        <v>45809</v>
      </c>
      <c r="L651" s="545">
        <v>46568</v>
      </c>
      <c r="M651" s="459">
        <f t="shared" si="20"/>
        <v>108.42857142857143</v>
      </c>
      <c r="N651" s="485">
        <v>0</v>
      </c>
      <c r="O651" s="508" t="s">
        <v>994</v>
      </c>
      <c r="P651" s="486">
        <f t="shared" si="21"/>
        <v>0</v>
      </c>
      <c r="Q651" s="457" t="str">
        <f>IF(ISNUMBER(P651),IF(P651=100%,"CUMPLIDA",IF(AND(ISNUMBER(L651),ISNUMBER([5]CGR!$P$4)), IF(L651&lt;[5]CGR!$P$4,"INCUMPLIDA","PROCESO"), "VERIFICAR FECHA")),"SIN VALOR AVANCE")</f>
        <v>PROCESO</v>
      </c>
    </row>
    <row r="652" spans="1:17" ht="255.75">
      <c r="A652" s="479" t="s">
        <v>19</v>
      </c>
      <c r="B652" s="480" t="s">
        <v>13</v>
      </c>
      <c r="C652" s="902" t="s">
        <v>996</v>
      </c>
      <c r="D652" s="902" t="s">
        <v>997</v>
      </c>
      <c r="E652" s="903" t="s">
        <v>998</v>
      </c>
      <c r="F652" s="919" t="s">
        <v>999</v>
      </c>
      <c r="G652" s="903" t="s">
        <v>823</v>
      </c>
      <c r="H652" s="534" t="s">
        <v>733</v>
      </c>
      <c r="I652" s="482" t="s">
        <v>164</v>
      </c>
      <c r="J652" s="483">
        <v>1</v>
      </c>
      <c r="K652" s="507">
        <v>44044</v>
      </c>
      <c r="L652" s="507">
        <v>44196</v>
      </c>
      <c r="M652" s="459">
        <f t="shared" si="20"/>
        <v>21.714285714285715</v>
      </c>
      <c r="N652" s="485">
        <v>1</v>
      </c>
      <c r="O652" s="482" t="s">
        <v>1000</v>
      </c>
      <c r="P652" s="486">
        <f t="shared" si="21"/>
        <v>1</v>
      </c>
      <c r="Q652" s="457" t="str">
        <f>IF(ISNUMBER(P652),IF(P652=100%,"CUMPLIDA",IF(AND(ISNUMBER(L652),ISNUMBER([5]CGR!$P$4)), IF(L652&lt;[5]CGR!$P$4,"INCUMPLIDA","PROCESO"), "VERIFICAR FECHA")),"SIN VALOR AVANCE")</f>
        <v>CUMPLIDA</v>
      </c>
    </row>
    <row r="653" spans="1:17" ht="75.75">
      <c r="A653" s="479" t="s">
        <v>19</v>
      </c>
      <c r="B653" s="480" t="s">
        <v>13</v>
      </c>
      <c r="C653" s="902"/>
      <c r="D653" s="902"/>
      <c r="E653" s="903"/>
      <c r="F653" s="919"/>
      <c r="G653" s="903"/>
      <c r="H653" s="534" t="s">
        <v>675</v>
      </c>
      <c r="I653" s="482" t="s">
        <v>676</v>
      </c>
      <c r="J653" s="483">
        <v>1</v>
      </c>
      <c r="K653" s="507">
        <v>45231</v>
      </c>
      <c r="L653" s="507">
        <v>45504</v>
      </c>
      <c r="M653" s="459">
        <f t="shared" si="20"/>
        <v>39</v>
      </c>
      <c r="N653" s="485">
        <v>1</v>
      </c>
      <c r="O653" s="508" t="s">
        <v>825</v>
      </c>
      <c r="P653" s="486">
        <f t="shared" si="21"/>
        <v>1</v>
      </c>
      <c r="Q653" s="457" t="str">
        <f>IF(ISNUMBER(P653),IF(P653=100%,"CUMPLIDA",IF(AND(ISNUMBER(L653),ISNUMBER([5]CGR!$P$4)), IF(L653&lt;[5]CGR!$P$4,"INCUMPLIDA","PROCESO"), "VERIFICAR FECHA")),"SIN VALOR AVANCE")</f>
        <v>CUMPLIDA</v>
      </c>
    </row>
    <row r="654" spans="1:17" ht="345.75">
      <c r="A654" s="479" t="s">
        <v>19</v>
      </c>
      <c r="B654" s="480" t="s">
        <v>13</v>
      </c>
      <c r="C654" s="902"/>
      <c r="D654" s="902"/>
      <c r="E654" s="903"/>
      <c r="F654" s="919"/>
      <c r="G654" s="903"/>
      <c r="H654" s="534" t="s">
        <v>678</v>
      </c>
      <c r="I654" s="482" t="s">
        <v>679</v>
      </c>
      <c r="J654" s="483">
        <v>1</v>
      </c>
      <c r="K654" s="507">
        <v>45231</v>
      </c>
      <c r="L654" s="507">
        <v>45504</v>
      </c>
      <c r="M654" s="459">
        <f t="shared" si="20"/>
        <v>39</v>
      </c>
      <c r="N654" s="485">
        <v>1</v>
      </c>
      <c r="O654" s="508" t="s">
        <v>864</v>
      </c>
      <c r="P654" s="486">
        <f t="shared" si="21"/>
        <v>1</v>
      </c>
      <c r="Q654" s="457" t="str">
        <f>IF(ISNUMBER(P654),IF(P654=100%,"CUMPLIDA",IF(AND(ISNUMBER(L654),ISNUMBER([5]CGR!$P$4)), IF(L654&lt;[5]CGR!$P$4,"INCUMPLIDA","PROCESO"), "VERIFICAR FECHA")),"SIN VALOR AVANCE")</f>
        <v>CUMPLIDA</v>
      </c>
    </row>
    <row r="655" spans="1:17" ht="180.75">
      <c r="A655" s="479" t="s">
        <v>19</v>
      </c>
      <c r="B655" s="480" t="s">
        <v>13</v>
      </c>
      <c r="C655" s="902"/>
      <c r="D655" s="902"/>
      <c r="E655" s="903"/>
      <c r="F655" s="919"/>
      <c r="G655" s="481" t="s">
        <v>97</v>
      </c>
      <c r="H655" s="482" t="s">
        <v>98</v>
      </c>
      <c r="I655" s="482" t="s">
        <v>99</v>
      </c>
      <c r="J655" s="489">
        <v>1</v>
      </c>
      <c r="K655" s="545">
        <v>45323</v>
      </c>
      <c r="L655" s="545">
        <v>45747</v>
      </c>
      <c r="M655" s="459">
        <f t="shared" si="20"/>
        <v>60.571428571428569</v>
      </c>
      <c r="N655" s="485">
        <v>1</v>
      </c>
      <c r="O655" s="508" t="s">
        <v>923</v>
      </c>
      <c r="P655" s="486">
        <f t="shared" si="21"/>
        <v>1</v>
      </c>
      <c r="Q655" s="457" t="str">
        <f>IF(ISNUMBER(P655),IF(P655=100%,"CUMPLIDA",IF(AND(ISNUMBER(L655),ISNUMBER([5]CGR!$P$4)), IF(L655&lt;[5]CGR!$P$4,"INCUMPLIDA","PROCESO"), "VERIFICAR FECHA")),"SIN VALOR AVANCE")</f>
        <v>CUMPLIDA</v>
      </c>
    </row>
    <row r="656" spans="1:17" ht="75.75">
      <c r="A656" s="479" t="s">
        <v>19</v>
      </c>
      <c r="B656" s="480" t="s">
        <v>13</v>
      </c>
      <c r="C656" s="902"/>
      <c r="D656" s="902"/>
      <c r="E656" s="903"/>
      <c r="F656" s="919"/>
      <c r="G656" s="481" t="s">
        <v>101</v>
      </c>
      <c r="H656" s="482" t="s">
        <v>101</v>
      </c>
      <c r="I656" s="482" t="s">
        <v>102</v>
      </c>
      <c r="J656" s="489">
        <v>1</v>
      </c>
      <c r="K656" s="545">
        <v>45323</v>
      </c>
      <c r="L656" s="545">
        <v>45747</v>
      </c>
      <c r="M656" s="459">
        <f t="shared" si="20"/>
        <v>60.571428571428569</v>
      </c>
      <c r="N656" s="485">
        <v>1</v>
      </c>
      <c r="O656" s="508" t="s">
        <v>924</v>
      </c>
      <c r="P656" s="486">
        <f t="shared" si="21"/>
        <v>1</v>
      </c>
      <c r="Q656" s="457" t="str">
        <f>IF(ISNUMBER(P656),IF(P656=100%,"CUMPLIDA",IF(AND(ISNUMBER(L656),ISNUMBER([5]CGR!$P$4)), IF(L656&lt;[5]CGR!$P$4,"INCUMPLIDA","PROCESO"), "VERIFICAR FECHA")),"SIN VALOR AVANCE")</f>
        <v>CUMPLIDA</v>
      </c>
    </row>
    <row r="657" spans="1:17" ht="105.75">
      <c r="A657" s="479" t="s">
        <v>19</v>
      </c>
      <c r="B657" s="480" t="s">
        <v>13</v>
      </c>
      <c r="C657" s="902"/>
      <c r="D657" s="902"/>
      <c r="E657" s="903"/>
      <c r="F657" s="919"/>
      <c r="G657" s="481" t="s">
        <v>238</v>
      </c>
      <c r="H657" s="482" t="s">
        <v>239</v>
      </c>
      <c r="I657" s="482" t="s">
        <v>240</v>
      </c>
      <c r="J657" s="489">
        <v>1</v>
      </c>
      <c r="K657" s="545">
        <v>45231</v>
      </c>
      <c r="L657" s="545">
        <v>45747</v>
      </c>
      <c r="M657" s="459">
        <f t="shared" si="20"/>
        <v>73.714285714285708</v>
      </c>
      <c r="N657" s="485">
        <v>1</v>
      </c>
      <c r="O657" s="482" t="s">
        <v>738</v>
      </c>
      <c r="P657" s="486">
        <f t="shared" si="21"/>
        <v>1</v>
      </c>
      <c r="Q657" s="457" t="str">
        <f>IF(ISNUMBER(P657),IF(P657=100%,"CUMPLIDA",IF(AND(ISNUMBER(L657),ISNUMBER([5]CGR!$P$4)), IF(L657&lt;[5]CGR!$P$4,"INCUMPLIDA","PROCESO"), "VERIFICAR FECHA")),"SIN VALOR AVANCE")</f>
        <v>CUMPLIDA</v>
      </c>
    </row>
    <row r="658" spans="1:17" ht="180.75">
      <c r="A658" s="479" t="s">
        <v>19</v>
      </c>
      <c r="B658" s="480" t="s">
        <v>13</v>
      </c>
      <c r="C658" s="902"/>
      <c r="D658" s="902"/>
      <c r="E658" s="903"/>
      <c r="F658" s="919"/>
      <c r="G658" s="481" t="s">
        <v>104</v>
      </c>
      <c r="H658" s="482" t="s">
        <v>104</v>
      </c>
      <c r="I658" s="482" t="s">
        <v>248</v>
      </c>
      <c r="J658" s="489">
        <v>1</v>
      </c>
      <c r="K658" s="545">
        <v>45323</v>
      </c>
      <c r="L658" s="545">
        <v>45747</v>
      </c>
      <c r="M658" s="459">
        <f t="shared" si="20"/>
        <v>60.571428571428569</v>
      </c>
      <c r="N658" s="485">
        <v>1</v>
      </c>
      <c r="O658" s="508" t="s">
        <v>923</v>
      </c>
      <c r="P658" s="486">
        <f t="shared" si="21"/>
        <v>1</v>
      </c>
      <c r="Q658" s="457" t="str">
        <f>IF(ISNUMBER(P658),IF(P658=100%,"CUMPLIDA",IF(AND(ISNUMBER(L658),ISNUMBER([5]CGR!$P$4)), IF(L658&lt;[5]CGR!$P$4,"INCUMPLIDA","PROCESO"), "VERIFICAR FECHA")),"SIN VALOR AVANCE")</f>
        <v>CUMPLIDA</v>
      </c>
    </row>
    <row r="659" spans="1:17" ht="75.75">
      <c r="A659" s="479" t="s">
        <v>19</v>
      </c>
      <c r="B659" s="480" t="s">
        <v>13</v>
      </c>
      <c r="C659" s="902"/>
      <c r="D659" s="902"/>
      <c r="E659" s="903"/>
      <c r="F659" s="919"/>
      <c r="G659" s="481" t="s">
        <v>830</v>
      </c>
      <c r="H659" s="482" t="s">
        <v>830</v>
      </c>
      <c r="I659" s="482" t="s">
        <v>107</v>
      </c>
      <c r="J659" s="489">
        <v>1</v>
      </c>
      <c r="K659" s="545">
        <v>45231</v>
      </c>
      <c r="L659" s="545">
        <v>45747</v>
      </c>
      <c r="M659" s="459">
        <f t="shared" ref="M659:M722" si="22">(L659-K659)/7</f>
        <v>73.714285714285708</v>
      </c>
      <c r="N659" s="485">
        <v>1</v>
      </c>
      <c r="O659" s="508" t="s">
        <v>924</v>
      </c>
      <c r="P659" s="486">
        <f t="shared" si="21"/>
        <v>1</v>
      </c>
      <c r="Q659" s="457" t="str">
        <f>IF(ISNUMBER(P659),IF(P659=100%,"CUMPLIDA",IF(AND(ISNUMBER(L659),ISNUMBER([5]CGR!$P$4)), IF(L659&lt;[5]CGR!$P$4,"INCUMPLIDA","PROCESO"), "VERIFICAR FECHA")),"SIN VALOR AVANCE")</f>
        <v>CUMPLIDA</v>
      </c>
    </row>
    <row r="660" spans="1:17" ht="240.75">
      <c r="A660" s="479" t="s">
        <v>19</v>
      </c>
      <c r="B660" s="480" t="s">
        <v>13</v>
      </c>
      <c r="C660" s="902"/>
      <c r="D660" s="902"/>
      <c r="E660" s="903"/>
      <c r="F660" s="919"/>
      <c r="G660" s="481" t="s">
        <v>831</v>
      </c>
      <c r="H660" s="482" t="s">
        <v>831</v>
      </c>
      <c r="I660" s="482" t="s">
        <v>524</v>
      </c>
      <c r="J660" s="489">
        <v>1</v>
      </c>
      <c r="K660" s="545">
        <v>45231</v>
      </c>
      <c r="L660" s="545">
        <v>45808</v>
      </c>
      <c r="M660" s="459">
        <f t="shared" si="22"/>
        <v>82.428571428571431</v>
      </c>
      <c r="N660" s="485">
        <v>1</v>
      </c>
      <c r="O660" s="508" t="s">
        <v>826</v>
      </c>
      <c r="P660" s="486">
        <f t="shared" si="21"/>
        <v>1</v>
      </c>
      <c r="Q660" s="457" t="str">
        <f>IF(ISNUMBER(P660),IF(P660=100%,"CUMPLIDA",IF(AND(ISNUMBER(L660),ISNUMBER([5]CGR!$P$4)), IF(L660&lt;[5]CGR!$P$4,"INCUMPLIDA","PROCESO"), "VERIFICAR FECHA")),"SIN VALOR AVANCE")</f>
        <v>CUMPLIDA</v>
      </c>
    </row>
    <row r="661" spans="1:17" ht="180.75">
      <c r="A661" s="479" t="s">
        <v>19</v>
      </c>
      <c r="B661" s="480" t="s">
        <v>13</v>
      </c>
      <c r="C661" s="902"/>
      <c r="D661" s="902"/>
      <c r="E661" s="903"/>
      <c r="F661" s="919"/>
      <c r="G661" s="481" t="s">
        <v>110</v>
      </c>
      <c r="H661" s="482" t="s">
        <v>111</v>
      </c>
      <c r="I661" s="482" t="s">
        <v>112</v>
      </c>
      <c r="J661" s="489">
        <v>7</v>
      </c>
      <c r="K661" s="545">
        <v>46024</v>
      </c>
      <c r="L661" s="545">
        <v>46660</v>
      </c>
      <c r="M661" s="459">
        <f t="shared" si="22"/>
        <v>90.857142857142861</v>
      </c>
      <c r="N661" s="485">
        <v>0</v>
      </c>
      <c r="O661" s="508" t="s">
        <v>867</v>
      </c>
      <c r="P661" s="486">
        <f t="shared" si="21"/>
        <v>0</v>
      </c>
      <c r="Q661" s="457" t="str">
        <f>IF(ISNUMBER(P661),IF(P661=100%,"CUMPLIDA",IF(AND(ISNUMBER(L661),ISNUMBER([5]CGR!$P$4)), IF(L661&lt;[5]CGR!$P$4,"INCUMPLIDA","PROCESO"), "VERIFICAR FECHA")),"SIN VALOR AVANCE")</f>
        <v>PROCESO</v>
      </c>
    </row>
    <row r="662" spans="1:17" ht="195.75">
      <c r="A662" s="479" t="s">
        <v>19</v>
      </c>
      <c r="B662" s="480" t="s">
        <v>13</v>
      </c>
      <c r="C662" s="902"/>
      <c r="D662" s="902"/>
      <c r="E662" s="903"/>
      <c r="F662" s="919"/>
      <c r="G662" s="481" t="s">
        <v>114</v>
      </c>
      <c r="H662" s="482" t="s">
        <v>115</v>
      </c>
      <c r="I662" s="482" t="s">
        <v>116</v>
      </c>
      <c r="J662" s="489">
        <v>1</v>
      </c>
      <c r="K662" s="545">
        <v>46024</v>
      </c>
      <c r="L662" s="545">
        <v>46660</v>
      </c>
      <c r="M662" s="459">
        <f t="shared" si="22"/>
        <v>90.857142857142861</v>
      </c>
      <c r="N662" s="485">
        <v>0</v>
      </c>
      <c r="O662" s="508" t="s">
        <v>844</v>
      </c>
      <c r="P662" s="486">
        <f t="shared" si="21"/>
        <v>0</v>
      </c>
      <c r="Q662" s="457" t="str">
        <f>IF(ISNUMBER(P662),IF(P662=100%,"CUMPLIDA",IF(AND(ISNUMBER(L662),ISNUMBER([5]CGR!$P$4)), IF(L662&lt;[5]CGR!$P$4,"INCUMPLIDA","PROCESO"), "VERIFICAR FECHA")),"SIN VALOR AVANCE")</f>
        <v>PROCESO</v>
      </c>
    </row>
    <row r="663" spans="1:17" ht="315.75">
      <c r="A663" s="479" t="s">
        <v>19</v>
      </c>
      <c r="B663" s="480" t="s">
        <v>13</v>
      </c>
      <c r="C663" s="902"/>
      <c r="D663" s="902"/>
      <c r="E663" s="903"/>
      <c r="F663" s="919"/>
      <c r="G663" s="481" t="s">
        <v>117</v>
      </c>
      <c r="H663" s="482" t="s">
        <v>118</v>
      </c>
      <c r="I663" s="482" t="s">
        <v>119</v>
      </c>
      <c r="J663" s="489">
        <v>2</v>
      </c>
      <c r="K663" s="545">
        <v>46024</v>
      </c>
      <c r="L663" s="545">
        <v>46660</v>
      </c>
      <c r="M663" s="459">
        <f t="shared" si="22"/>
        <v>90.857142857142861</v>
      </c>
      <c r="N663" s="485">
        <v>0</v>
      </c>
      <c r="O663" s="508" t="s">
        <v>845</v>
      </c>
      <c r="P663" s="486">
        <f t="shared" si="21"/>
        <v>0</v>
      </c>
      <c r="Q663" s="457" t="str">
        <f>IF(ISNUMBER(P663),IF(P663=100%,"CUMPLIDA",IF(AND(ISNUMBER(L663),ISNUMBER([5]CGR!$P$4)), IF(L663&lt;[5]CGR!$P$4,"INCUMPLIDA","PROCESO"), "VERIFICAR FECHA")),"SIN VALOR AVANCE")</f>
        <v>PROCESO</v>
      </c>
    </row>
    <row r="664" spans="1:17" ht="255.75">
      <c r="A664" s="479" t="s">
        <v>19</v>
      </c>
      <c r="B664" s="480" t="s">
        <v>13</v>
      </c>
      <c r="C664" s="902" t="s">
        <v>1001</v>
      </c>
      <c r="D664" s="902" t="s">
        <v>1002</v>
      </c>
      <c r="E664" s="903" t="s">
        <v>1003</v>
      </c>
      <c r="F664" s="903" t="s">
        <v>1004</v>
      </c>
      <c r="G664" s="903" t="s">
        <v>823</v>
      </c>
      <c r="H664" s="534" t="s">
        <v>733</v>
      </c>
      <c r="I664" s="482" t="s">
        <v>164</v>
      </c>
      <c r="J664" s="483">
        <v>1</v>
      </c>
      <c r="K664" s="507">
        <v>44044</v>
      </c>
      <c r="L664" s="507">
        <v>44196</v>
      </c>
      <c r="M664" s="459">
        <f t="shared" si="22"/>
        <v>21.714285714285715</v>
      </c>
      <c r="N664" s="485">
        <v>1</v>
      </c>
      <c r="O664" s="482" t="s">
        <v>871</v>
      </c>
      <c r="P664" s="486">
        <f t="shared" si="21"/>
        <v>1</v>
      </c>
      <c r="Q664" s="457" t="str">
        <f>IF(ISNUMBER(P664),IF(P664=100%,"CUMPLIDA",IF(AND(ISNUMBER(L664),ISNUMBER([5]CGR!$P$4)), IF(L664&lt;[5]CGR!$P$4,"INCUMPLIDA","PROCESO"), "VERIFICAR FECHA")),"SIN VALOR AVANCE")</f>
        <v>CUMPLIDA</v>
      </c>
    </row>
    <row r="665" spans="1:17" ht="75.75">
      <c r="A665" s="479" t="s">
        <v>19</v>
      </c>
      <c r="B665" s="480" t="s">
        <v>13</v>
      </c>
      <c r="C665" s="902"/>
      <c r="D665" s="902"/>
      <c r="E665" s="903"/>
      <c r="F665" s="903"/>
      <c r="G665" s="903"/>
      <c r="H665" s="534" t="s">
        <v>675</v>
      </c>
      <c r="I665" s="482" t="s">
        <v>676</v>
      </c>
      <c r="J665" s="483">
        <v>1</v>
      </c>
      <c r="K665" s="507">
        <v>45231</v>
      </c>
      <c r="L665" s="507">
        <v>45504</v>
      </c>
      <c r="M665" s="459">
        <f t="shared" si="22"/>
        <v>39</v>
      </c>
      <c r="N665" s="485">
        <v>1</v>
      </c>
      <c r="O665" s="508" t="s">
        <v>825</v>
      </c>
      <c r="P665" s="486">
        <f t="shared" si="21"/>
        <v>1</v>
      </c>
      <c r="Q665" s="457" t="str">
        <f>IF(ISNUMBER(P665),IF(P665=100%,"CUMPLIDA",IF(AND(ISNUMBER(L665),ISNUMBER([5]CGR!$P$4)), IF(L665&lt;[5]CGR!$P$4,"INCUMPLIDA","PROCESO"), "VERIFICAR FECHA")),"SIN VALOR AVANCE")</f>
        <v>CUMPLIDA</v>
      </c>
    </row>
    <row r="666" spans="1:17" ht="345.75">
      <c r="A666" s="479" t="s">
        <v>19</v>
      </c>
      <c r="B666" s="480" t="s">
        <v>13</v>
      </c>
      <c r="C666" s="902"/>
      <c r="D666" s="902"/>
      <c r="E666" s="903"/>
      <c r="F666" s="903"/>
      <c r="G666" s="903"/>
      <c r="H666" s="534" t="s">
        <v>678</v>
      </c>
      <c r="I666" s="482" t="s">
        <v>679</v>
      </c>
      <c r="J666" s="483">
        <v>1</v>
      </c>
      <c r="K666" s="507">
        <v>45231</v>
      </c>
      <c r="L666" s="507">
        <v>45504</v>
      </c>
      <c r="M666" s="459">
        <f t="shared" si="22"/>
        <v>39</v>
      </c>
      <c r="N666" s="485">
        <v>1</v>
      </c>
      <c r="O666" s="508" t="s">
        <v>864</v>
      </c>
      <c r="P666" s="486">
        <f t="shared" si="21"/>
        <v>1</v>
      </c>
      <c r="Q666" s="457" t="str">
        <f>IF(ISNUMBER(P666),IF(P666=100%,"CUMPLIDA",IF(AND(ISNUMBER(L666),ISNUMBER([5]CGR!$P$4)), IF(L666&lt;[5]CGR!$P$4,"INCUMPLIDA","PROCESO"), "VERIFICAR FECHA")),"SIN VALOR AVANCE")</f>
        <v>CUMPLIDA</v>
      </c>
    </row>
    <row r="667" spans="1:17" ht="180.75">
      <c r="A667" s="479" t="s">
        <v>19</v>
      </c>
      <c r="B667" s="480" t="s">
        <v>13</v>
      </c>
      <c r="C667" s="902"/>
      <c r="D667" s="902"/>
      <c r="E667" s="903"/>
      <c r="F667" s="903"/>
      <c r="G667" s="481" t="s">
        <v>97</v>
      </c>
      <c r="H667" s="482" t="s">
        <v>98</v>
      </c>
      <c r="I667" s="482" t="s">
        <v>99</v>
      </c>
      <c r="J667" s="489">
        <v>1</v>
      </c>
      <c r="K667" s="545">
        <v>45323</v>
      </c>
      <c r="L667" s="545">
        <v>45747</v>
      </c>
      <c r="M667" s="459">
        <f t="shared" si="22"/>
        <v>60.571428571428569</v>
      </c>
      <c r="N667" s="485">
        <v>1</v>
      </c>
      <c r="O667" s="508" t="s">
        <v>865</v>
      </c>
      <c r="P667" s="486">
        <f t="shared" si="21"/>
        <v>1</v>
      </c>
      <c r="Q667" s="457" t="str">
        <f>IF(ISNUMBER(P667),IF(P667=100%,"CUMPLIDA",IF(AND(ISNUMBER(L667),ISNUMBER([5]CGR!$P$4)), IF(L667&lt;[5]CGR!$P$4,"INCUMPLIDA","PROCESO"), "VERIFICAR FECHA")),"SIN VALOR AVANCE")</f>
        <v>CUMPLIDA</v>
      </c>
    </row>
    <row r="668" spans="1:17" ht="105.75">
      <c r="A668" s="479" t="s">
        <v>19</v>
      </c>
      <c r="B668" s="480" t="s">
        <v>13</v>
      </c>
      <c r="C668" s="902"/>
      <c r="D668" s="902"/>
      <c r="E668" s="903"/>
      <c r="F668" s="903"/>
      <c r="G668" s="481" t="s">
        <v>101</v>
      </c>
      <c r="H668" s="482" t="s">
        <v>101</v>
      </c>
      <c r="I668" s="482" t="s">
        <v>102</v>
      </c>
      <c r="J668" s="489">
        <v>1</v>
      </c>
      <c r="K668" s="545">
        <v>45323</v>
      </c>
      <c r="L668" s="545">
        <v>45747</v>
      </c>
      <c r="M668" s="459">
        <f t="shared" si="22"/>
        <v>60.571428571428569</v>
      </c>
      <c r="N668" s="485">
        <v>1</v>
      </c>
      <c r="O668" s="508" t="s">
        <v>881</v>
      </c>
      <c r="P668" s="486">
        <f t="shared" si="21"/>
        <v>1</v>
      </c>
      <c r="Q668" s="457" t="str">
        <f>IF(ISNUMBER(P668),IF(P668=100%,"CUMPLIDA",IF(AND(ISNUMBER(L668),ISNUMBER([5]CGR!$P$4)), IF(L668&lt;[5]CGR!$P$4,"INCUMPLIDA","PROCESO"), "VERIFICAR FECHA")),"SIN VALOR AVANCE")</f>
        <v>CUMPLIDA</v>
      </c>
    </row>
    <row r="669" spans="1:17" ht="105.75">
      <c r="A669" s="479" t="s">
        <v>19</v>
      </c>
      <c r="B669" s="480" t="s">
        <v>13</v>
      </c>
      <c r="C669" s="902"/>
      <c r="D669" s="902"/>
      <c r="E669" s="903"/>
      <c r="F669" s="903"/>
      <c r="G669" s="481" t="s">
        <v>238</v>
      </c>
      <c r="H669" s="482" t="s">
        <v>239</v>
      </c>
      <c r="I669" s="482" t="s">
        <v>240</v>
      </c>
      <c r="J669" s="489">
        <v>1</v>
      </c>
      <c r="K669" s="545">
        <v>45231</v>
      </c>
      <c r="L669" s="545">
        <v>45747</v>
      </c>
      <c r="M669" s="459">
        <f t="shared" si="22"/>
        <v>73.714285714285708</v>
      </c>
      <c r="N669" s="485">
        <v>1</v>
      </c>
      <c r="O669" s="482" t="s">
        <v>738</v>
      </c>
      <c r="P669" s="486">
        <f t="shared" si="21"/>
        <v>1</v>
      </c>
      <c r="Q669" s="457" t="str">
        <f>IF(ISNUMBER(P669),IF(P669=100%,"CUMPLIDA",IF(AND(ISNUMBER(L669),ISNUMBER([5]CGR!$P$4)), IF(L669&lt;[5]CGR!$P$4,"INCUMPLIDA","PROCESO"), "VERIFICAR FECHA")),"SIN VALOR AVANCE")</f>
        <v>CUMPLIDA</v>
      </c>
    </row>
    <row r="670" spans="1:17" ht="195.75">
      <c r="A670" s="479" t="s">
        <v>19</v>
      </c>
      <c r="B670" s="480" t="s">
        <v>13</v>
      </c>
      <c r="C670" s="902"/>
      <c r="D670" s="902"/>
      <c r="E670" s="903"/>
      <c r="F670" s="903"/>
      <c r="G670" s="481" t="s">
        <v>104</v>
      </c>
      <c r="H670" s="482" t="s">
        <v>104</v>
      </c>
      <c r="I670" s="482" t="s">
        <v>248</v>
      </c>
      <c r="J670" s="489">
        <v>1</v>
      </c>
      <c r="K670" s="545">
        <v>45323</v>
      </c>
      <c r="L670" s="545">
        <v>45747</v>
      </c>
      <c r="M670" s="459">
        <f t="shared" si="22"/>
        <v>60.571428571428569</v>
      </c>
      <c r="N670" s="485">
        <v>1</v>
      </c>
      <c r="O670" s="508" t="s">
        <v>866</v>
      </c>
      <c r="P670" s="486">
        <f t="shared" si="21"/>
        <v>1</v>
      </c>
      <c r="Q670" s="457" t="str">
        <f>IF(ISNUMBER(P670),IF(P670=100%,"CUMPLIDA",IF(AND(ISNUMBER(L670),ISNUMBER([5]CGR!$P$4)), IF(L670&lt;[5]CGR!$P$4,"INCUMPLIDA","PROCESO"), "VERIFICAR FECHA")),"SIN VALOR AVANCE")</f>
        <v>CUMPLIDA</v>
      </c>
    </row>
    <row r="671" spans="1:17" ht="75">
      <c r="A671" s="479" t="s">
        <v>19</v>
      </c>
      <c r="B671" s="480" t="s">
        <v>13</v>
      </c>
      <c r="C671" s="902"/>
      <c r="D671" s="902"/>
      <c r="E671" s="903"/>
      <c r="F671" s="903"/>
      <c r="G671" s="481" t="s">
        <v>830</v>
      </c>
      <c r="H671" s="482" t="s">
        <v>830</v>
      </c>
      <c r="I671" s="482" t="s">
        <v>107</v>
      </c>
      <c r="J671" s="489">
        <v>1</v>
      </c>
      <c r="K671" s="545">
        <v>45231</v>
      </c>
      <c r="L671" s="545">
        <v>45747</v>
      </c>
      <c r="M671" s="459">
        <f t="shared" si="22"/>
        <v>73.714285714285708</v>
      </c>
      <c r="N671" s="485">
        <v>1</v>
      </c>
      <c r="O671" s="482" t="s">
        <v>1005</v>
      </c>
      <c r="P671" s="486">
        <f t="shared" si="21"/>
        <v>1</v>
      </c>
      <c r="Q671" s="457" t="str">
        <f>IF(ISNUMBER(P671),IF(P671=100%,"CUMPLIDA",IF(AND(ISNUMBER(L671),ISNUMBER([5]CGR!$P$4)), IF(L671&lt;[5]CGR!$P$4,"INCUMPLIDA","PROCESO"), "VERIFICAR FECHA")),"SIN VALOR AVANCE")</f>
        <v>CUMPLIDA</v>
      </c>
    </row>
    <row r="672" spans="1:17" ht="255.75">
      <c r="A672" s="479" t="s">
        <v>19</v>
      </c>
      <c r="B672" s="480" t="s">
        <v>13</v>
      </c>
      <c r="C672" s="902"/>
      <c r="D672" s="902"/>
      <c r="E672" s="903"/>
      <c r="F672" s="903"/>
      <c r="G672" s="481" t="s">
        <v>831</v>
      </c>
      <c r="H672" s="482" t="s">
        <v>831</v>
      </c>
      <c r="I672" s="482" t="s">
        <v>524</v>
      </c>
      <c r="J672" s="489">
        <v>1</v>
      </c>
      <c r="K672" s="545">
        <v>45231</v>
      </c>
      <c r="L672" s="545">
        <v>45808</v>
      </c>
      <c r="M672" s="459">
        <f t="shared" si="22"/>
        <v>82.428571428571431</v>
      </c>
      <c r="N672" s="485">
        <v>1</v>
      </c>
      <c r="O672" s="508" t="s">
        <v>873</v>
      </c>
      <c r="P672" s="486">
        <f t="shared" si="21"/>
        <v>1</v>
      </c>
      <c r="Q672" s="457" t="str">
        <f>IF(ISNUMBER(P672),IF(P672=100%,"CUMPLIDA",IF(AND(ISNUMBER(L672),ISNUMBER([5]CGR!$P$4)), IF(L672&lt;[5]CGR!$P$4,"INCUMPLIDA","PROCESO"), "VERIFICAR FECHA")),"SIN VALOR AVANCE")</f>
        <v>CUMPLIDA</v>
      </c>
    </row>
    <row r="673" spans="1:17" ht="180.75">
      <c r="A673" s="479" t="s">
        <v>19</v>
      </c>
      <c r="B673" s="480" t="s">
        <v>13</v>
      </c>
      <c r="C673" s="902"/>
      <c r="D673" s="902"/>
      <c r="E673" s="903"/>
      <c r="F673" s="903"/>
      <c r="G673" s="481" t="s">
        <v>110</v>
      </c>
      <c r="H673" s="482" t="s">
        <v>111</v>
      </c>
      <c r="I673" s="482" t="s">
        <v>112</v>
      </c>
      <c r="J673" s="489">
        <v>7</v>
      </c>
      <c r="K673" s="545">
        <v>46024</v>
      </c>
      <c r="L673" s="545">
        <v>46660</v>
      </c>
      <c r="M673" s="459">
        <f t="shared" si="22"/>
        <v>90.857142857142861</v>
      </c>
      <c r="N673" s="485">
        <v>0</v>
      </c>
      <c r="O673" s="508" t="s">
        <v>867</v>
      </c>
      <c r="P673" s="486">
        <f t="shared" si="21"/>
        <v>0</v>
      </c>
      <c r="Q673" s="457" t="str">
        <f>IF(ISNUMBER(P673),IF(P673=100%,"CUMPLIDA",IF(AND(ISNUMBER(L673),ISNUMBER([5]CGR!$P$4)), IF(L673&lt;[5]CGR!$P$4,"INCUMPLIDA","PROCESO"), "VERIFICAR FECHA")),"SIN VALOR AVANCE")</f>
        <v>PROCESO</v>
      </c>
    </row>
    <row r="674" spans="1:17" ht="195.75">
      <c r="A674" s="479" t="s">
        <v>19</v>
      </c>
      <c r="B674" s="480" t="s">
        <v>13</v>
      </c>
      <c r="C674" s="902"/>
      <c r="D674" s="902"/>
      <c r="E674" s="903"/>
      <c r="F674" s="903"/>
      <c r="G674" s="481" t="s">
        <v>114</v>
      </c>
      <c r="H674" s="482" t="s">
        <v>115</v>
      </c>
      <c r="I674" s="482" t="s">
        <v>116</v>
      </c>
      <c r="J674" s="489">
        <v>1</v>
      </c>
      <c r="K674" s="545">
        <v>46024</v>
      </c>
      <c r="L674" s="545">
        <v>46660</v>
      </c>
      <c r="M674" s="459">
        <f t="shared" si="22"/>
        <v>90.857142857142861</v>
      </c>
      <c r="N674" s="485">
        <v>0</v>
      </c>
      <c r="O674" s="508" t="s">
        <v>844</v>
      </c>
      <c r="P674" s="486">
        <f t="shared" si="21"/>
        <v>0</v>
      </c>
      <c r="Q674" s="457" t="str">
        <f>IF(ISNUMBER(P674),IF(P674=100%,"CUMPLIDA",IF(AND(ISNUMBER(L674),ISNUMBER([5]CGR!$P$4)), IF(L674&lt;[5]CGR!$P$4,"INCUMPLIDA","PROCESO"), "VERIFICAR FECHA")),"SIN VALOR AVANCE")</f>
        <v>PROCESO</v>
      </c>
    </row>
    <row r="675" spans="1:17" ht="315.75">
      <c r="A675" s="479" t="s">
        <v>19</v>
      </c>
      <c r="B675" s="480" t="s">
        <v>13</v>
      </c>
      <c r="C675" s="902"/>
      <c r="D675" s="902"/>
      <c r="E675" s="903"/>
      <c r="F675" s="903"/>
      <c r="G675" s="481" t="s">
        <v>117</v>
      </c>
      <c r="H675" s="482" t="s">
        <v>118</v>
      </c>
      <c r="I675" s="482" t="s">
        <v>119</v>
      </c>
      <c r="J675" s="489">
        <v>2</v>
      </c>
      <c r="K675" s="545">
        <v>46024</v>
      </c>
      <c r="L675" s="545">
        <v>46660</v>
      </c>
      <c r="M675" s="459">
        <f t="shared" si="22"/>
        <v>90.857142857142861</v>
      </c>
      <c r="N675" s="485">
        <v>0</v>
      </c>
      <c r="O675" s="508" t="s">
        <v>845</v>
      </c>
      <c r="P675" s="486">
        <f t="shared" si="21"/>
        <v>0</v>
      </c>
      <c r="Q675" s="457" t="str">
        <f>IF(ISNUMBER(P675),IF(P675=100%,"CUMPLIDA",IF(AND(ISNUMBER(L675),ISNUMBER([5]CGR!$P$4)), IF(L675&lt;[5]CGR!$P$4,"INCUMPLIDA","PROCESO"), "VERIFICAR FECHA")),"SIN VALOR AVANCE")</f>
        <v>PROCESO</v>
      </c>
    </row>
    <row r="676" spans="1:17" ht="135" customHeight="1">
      <c r="A676" s="479" t="s">
        <v>19</v>
      </c>
      <c r="B676" s="480" t="s">
        <v>13</v>
      </c>
      <c r="C676" s="902" t="s">
        <v>1006</v>
      </c>
      <c r="D676" s="902" t="s">
        <v>1007</v>
      </c>
      <c r="E676" s="903" t="s">
        <v>1008</v>
      </c>
      <c r="F676" s="903" t="s">
        <v>1009</v>
      </c>
      <c r="G676" s="903" t="s">
        <v>823</v>
      </c>
      <c r="H676" s="534" t="s">
        <v>675</v>
      </c>
      <c r="I676" s="482" t="s">
        <v>676</v>
      </c>
      <c r="J676" s="483">
        <v>1</v>
      </c>
      <c r="K676" s="507">
        <v>45231</v>
      </c>
      <c r="L676" s="507">
        <v>45504</v>
      </c>
      <c r="M676" s="459">
        <f t="shared" si="22"/>
        <v>39</v>
      </c>
      <c r="N676" s="485">
        <v>1</v>
      </c>
      <c r="O676" s="482" t="s">
        <v>1010</v>
      </c>
      <c r="P676" s="486">
        <f t="shared" si="21"/>
        <v>1</v>
      </c>
      <c r="Q676" s="457" t="str">
        <f>IF(ISNUMBER(P676),IF(P676=100%,"CUMPLIDA",IF(AND(ISNUMBER(L676),ISNUMBER([5]CGR!$P$4)), IF(L676&lt;[5]CGR!$P$4,"INCUMPLIDA","PROCESO"), "VERIFICAR FECHA")),"SIN VALOR AVANCE")</f>
        <v>CUMPLIDA</v>
      </c>
    </row>
    <row r="677" spans="1:17" ht="345.75">
      <c r="A677" s="479" t="s">
        <v>19</v>
      </c>
      <c r="B677" s="480" t="s">
        <v>13</v>
      </c>
      <c r="C677" s="902"/>
      <c r="D677" s="902"/>
      <c r="E677" s="903"/>
      <c r="F677" s="903"/>
      <c r="G677" s="903"/>
      <c r="H677" s="534" t="s">
        <v>678</v>
      </c>
      <c r="I677" s="482" t="s">
        <v>679</v>
      </c>
      <c r="J677" s="483">
        <v>1</v>
      </c>
      <c r="K677" s="507">
        <v>45231</v>
      </c>
      <c r="L677" s="507">
        <v>45504</v>
      </c>
      <c r="M677" s="459">
        <f t="shared" si="22"/>
        <v>39</v>
      </c>
      <c r="N677" s="485">
        <v>1</v>
      </c>
      <c r="O677" s="482" t="s">
        <v>1011</v>
      </c>
      <c r="P677" s="486">
        <f t="shared" si="21"/>
        <v>1</v>
      </c>
      <c r="Q677" s="457" t="str">
        <f>IF(ISNUMBER(P677),IF(P677=100%,"CUMPLIDA",IF(AND(ISNUMBER(L677),ISNUMBER([5]CGR!$P$4)), IF(L677&lt;[5]CGR!$P$4,"INCUMPLIDA","PROCESO"), "VERIFICAR FECHA")),"SIN VALOR AVANCE")</f>
        <v>CUMPLIDA</v>
      </c>
    </row>
    <row r="678" spans="1:17" ht="195.75">
      <c r="A678" s="479" t="s">
        <v>19</v>
      </c>
      <c r="B678" s="480" t="s">
        <v>13</v>
      </c>
      <c r="C678" s="902"/>
      <c r="D678" s="902"/>
      <c r="E678" s="903"/>
      <c r="F678" s="903"/>
      <c r="G678" s="481" t="s">
        <v>97</v>
      </c>
      <c r="H678" s="482" t="s">
        <v>98</v>
      </c>
      <c r="I678" s="482" t="s">
        <v>99</v>
      </c>
      <c r="J678" s="489">
        <v>1</v>
      </c>
      <c r="K678" s="545">
        <v>45323</v>
      </c>
      <c r="L678" s="545">
        <v>45747</v>
      </c>
      <c r="M678" s="459">
        <f t="shared" si="22"/>
        <v>60.571428571428569</v>
      </c>
      <c r="N678" s="485">
        <v>1</v>
      </c>
      <c r="O678" s="482" t="s">
        <v>1012</v>
      </c>
      <c r="P678" s="486">
        <f t="shared" si="21"/>
        <v>1</v>
      </c>
      <c r="Q678" s="457" t="str">
        <f>IF(ISNUMBER(P678),IF(P678=100%,"CUMPLIDA",IF(AND(ISNUMBER(L678),ISNUMBER([5]CGR!$P$4)), IF(L678&lt;[5]CGR!$P$4,"INCUMPLIDA","PROCESO"), "VERIFICAR FECHA")),"SIN VALOR AVANCE")</f>
        <v>CUMPLIDA</v>
      </c>
    </row>
    <row r="679" spans="1:17" ht="120.75">
      <c r="A679" s="479" t="s">
        <v>19</v>
      </c>
      <c r="B679" s="480" t="s">
        <v>13</v>
      </c>
      <c r="C679" s="902"/>
      <c r="D679" s="902"/>
      <c r="E679" s="903"/>
      <c r="F679" s="903"/>
      <c r="G679" s="481" t="s">
        <v>101</v>
      </c>
      <c r="H679" s="482" t="s">
        <v>101</v>
      </c>
      <c r="I679" s="482" t="s">
        <v>102</v>
      </c>
      <c r="J679" s="489">
        <v>1</v>
      </c>
      <c r="K679" s="545">
        <v>45323</v>
      </c>
      <c r="L679" s="545">
        <v>45747</v>
      </c>
      <c r="M679" s="459">
        <f t="shared" si="22"/>
        <v>60.571428571428569</v>
      </c>
      <c r="N679" s="485">
        <v>1</v>
      </c>
      <c r="O679" s="482" t="s">
        <v>1013</v>
      </c>
      <c r="P679" s="486">
        <f t="shared" si="21"/>
        <v>1</v>
      </c>
      <c r="Q679" s="457" t="str">
        <f>IF(ISNUMBER(P679),IF(P679=100%,"CUMPLIDA",IF(AND(ISNUMBER(L679),ISNUMBER([5]CGR!$P$4)), IF(L679&lt;[5]CGR!$P$4,"INCUMPLIDA","PROCESO"), "VERIFICAR FECHA")),"SIN VALOR AVANCE")</f>
        <v>CUMPLIDA</v>
      </c>
    </row>
    <row r="680" spans="1:17" ht="105.75">
      <c r="A680" s="479" t="s">
        <v>19</v>
      </c>
      <c r="B680" s="480" t="s">
        <v>13</v>
      </c>
      <c r="C680" s="902"/>
      <c r="D680" s="902"/>
      <c r="E680" s="903"/>
      <c r="F680" s="903"/>
      <c r="G680" s="481" t="s">
        <v>238</v>
      </c>
      <c r="H680" s="482" t="s">
        <v>239</v>
      </c>
      <c r="I680" s="482" t="s">
        <v>240</v>
      </c>
      <c r="J680" s="489">
        <v>1</v>
      </c>
      <c r="K680" s="545">
        <v>45231</v>
      </c>
      <c r="L680" s="545">
        <v>45747</v>
      </c>
      <c r="M680" s="459">
        <f t="shared" si="22"/>
        <v>73.714285714285708</v>
      </c>
      <c r="N680" s="485">
        <v>1</v>
      </c>
      <c r="O680" s="482" t="s">
        <v>738</v>
      </c>
      <c r="P680" s="486">
        <f t="shared" si="21"/>
        <v>1</v>
      </c>
      <c r="Q680" s="457" t="str">
        <f>IF(ISNUMBER(P680),IF(P680=100%,"CUMPLIDA",IF(AND(ISNUMBER(L680),ISNUMBER([5]CGR!$P$4)), IF(L680&lt;[5]CGR!$P$4,"INCUMPLIDA","PROCESO"), "VERIFICAR FECHA")),"SIN VALOR AVANCE")</f>
        <v>CUMPLIDA</v>
      </c>
    </row>
    <row r="681" spans="1:17" ht="195.75">
      <c r="A681" s="479" t="s">
        <v>19</v>
      </c>
      <c r="B681" s="480" t="s">
        <v>13</v>
      </c>
      <c r="C681" s="902"/>
      <c r="D681" s="902"/>
      <c r="E681" s="903"/>
      <c r="F681" s="903"/>
      <c r="G681" s="481" t="s">
        <v>104</v>
      </c>
      <c r="H681" s="482" t="s">
        <v>104</v>
      </c>
      <c r="I681" s="482" t="s">
        <v>248</v>
      </c>
      <c r="J681" s="489">
        <v>1</v>
      </c>
      <c r="K681" s="545">
        <v>45323</v>
      </c>
      <c r="L681" s="545">
        <v>45747</v>
      </c>
      <c r="M681" s="459">
        <f t="shared" si="22"/>
        <v>60.571428571428569</v>
      </c>
      <c r="N681" s="485">
        <v>1</v>
      </c>
      <c r="O681" s="482" t="s">
        <v>1012</v>
      </c>
      <c r="P681" s="486">
        <f t="shared" si="21"/>
        <v>1</v>
      </c>
      <c r="Q681" s="457" t="str">
        <f>IF(ISNUMBER(P681),IF(P681=100%,"CUMPLIDA",IF(AND(ISNUMBER(L681),ISNUMBER([5]CGR!$P$4)), IF(L681&lt;[5]CGR!$P$4,"INCUMPLIDA","PROCESO"), "VERIFICAR FECHA")),"SIN VALOR AVANCE")</f>
        <v>CUMPLIDA</v>
      </c>
    </row>
    <row r="682" spans="1:17" ht="105.75">
      <c r="A682" s="479" t="s">
        <v>19</v>
      </c>
      <c r="B682" s="480" t="s">
        <v>13</v>
      </c>
      <c r="C682" s="902"/>
      <c r="D682" s="902"/>
      <c r="E682" s="903"/>
      <c r="F682" s="903"/>
      <c r="G682" s="481" t="s">
        <v>830</v>
      </c>
      <c r="H682" s="482" t="s">
        <v>830</v>
      </c>
      <c r="I682" s="482" t="s">
        <v>107</v>
      </c>
      <c r="J682" s="489">
        <v>1</v>
      </c>
      <c r="K682" s="545">
        <v>45231</v>
      </c>
      <c r="L682" s="545">
        <v>45747</v>
      </c>
      <c r="M682" s="459">
        <f t="shared" si="22"/>
        <v>73.714285714285708</v>
      </c>
      <c r="N682" s="485">
        <v>1</v>
      </c>
      <c r="O682" s="482" t="s">
        <v>1014</v>
      </c>
      <c r="P682" s="486">
        <f t="shared" si="21"/>
        <v>1</v>
      </c>
      <c r="Q682" s="457" t="str">
        <f>IF(ISNUMBER(P682),IF(P682=100%,"CUMPLIDA",IF(AND(ISNUMBER(L682),ISNUMBER([5]CGR!$P$4)), IF(L682&lt;[5]CGR!$P$4,"INCUMPLIDA","PROCESO"), "VERIFICAR FECHA")),"SIN VALOR AVANCE")</f>
        <v>CUMPLIDA</v>
      </c>
    </row>
    <row r="683" spans="1:17" ht="255.75">
      <c r="A683" s="479" t="s">
        <v>19</v>
      </c>
      <c r="B683" s="480" t="s">
        <v>13</v>
      </c>
      <c r="C683" s="902"/>
      <c r="D683" s="902"/>
      <c r="E683" s="903"/>
      <c r="F683" s="903"/>
      <c r="G683" s="481" t="s">
        <v>831</v>
      </c>
      <c r="H683" s="482" t="s">
        <v>831</v>
      </c>
      <c r="I683" s="482" t="s">
        <v>524</v>
      </c>
      <c r="J683" s="489">
        <v>1</v>
      </c>
      <c r="K683" s="545">
        <v>45231</v>
      </c>
      <c r="L683" s="545">
        <v>45808</v>
      </c>
      <c r="M683" s="459">
        <f t="shared" si="22"/>
        <v>82.428571428571431</v>
      </c>
      <c r="N683" s="485">
        <v>1</v>
      </c>
      <c r="O683" s="482" t="s">
        <v>1015</v>
      </c>
      <c r="P683" s="486">
        <f t="shared" si="21"/>
        <v>1</v>
      </c>
      <c r="Q683" s="457" t="str">
        <f>IF(ISNUMBER(P683),IF(P683=100%,"CUMPLIDA",IF(AND(ISNUMBER(L683),ISNUMBER([5]CGR!$P$4)), IF(L683&lt;[5]CGR!$P$4,"INCUMPLIDA","PROCESO"), "VERIFICAR FECHA")),"SIN VALOR AVANCE")</f>
        <v>CUMPLIDA</v>
      </c>
    </row>
    <row r="684" spans="1:17" ht="180.75">
      <c r="A684" s="479" t="s">
        <v>19</v>
      </c>
      <c r="B684" s="480" t="s">
        <v>13</v>
      </c>
      <c r="C684" s="902"/>
      <c r="D684" s="902"/>
      <c r="E684" s="903"/>
      <c r="F684" s="903"/>
      <c r="G684" s="481" t="s">
        <v>110</v>
      </c>
      <c r="H684" s="482" t="s">
        <v>111</v>
      </c>
      <c r="I684" s="482" t="s">
        <v>112</v>
      </c>
      <c r="J684" s="489">
        <v>7</v>
      </c>
      <c r="K684" s="545">
        <v>46024</v>
      </c>
      <c r="L684" s="545">
        <v>46660</v>
      </c>
      <c r="M684" s="459">
        <f t="shared" si="22"/>
        <v>90.857142857142861</v>
      </c>
      <c r="N684" s="485">
        <v>0</v>
      </c>
      <c r="O684" s="482" t="s">
        <v>1016</v>
      </c>
      <c r="P684" s="486">
        <f t="shared" si="21"/>
        <v>0</v>
      </c>
      <c r="Q684" s="457" t="str">
        <f>IF(ISNUMBER(P684),IF(P684=100%,"CUMPLIDA",IF(AND(ISNUMBER(L684),ISNUMBER([5]CGR!$P$4)), IF(L684&lt;[5]CGR!$P$4,"INCUMPLIDA","PROCESO"), "VERIFICAR FECHA")),"SIN VALOR AVANCE")</f>
        <v>PROCESO</v>
      </c>
    </row>
    <row r="685" spans="1:17" ht="195.75">
      <c r="A685" s="479" t="s">
        <v>19</v>
      </c>
      <c r="B685" s="480" t="s">
        <v>13</v>
      </c>
      <c r="C685" s="902"/>
      <c r="D685" s="902"/>
      <c r="E685" s="903"/>
      <c r="F685" s="903"/>
      <c r="G685" s="481" t="s">
        <v>114</v>
      </c>
      <c r="H685" s="482" t="s">
        <v>115</v>
      </c>
      <c r="I685" s="482" t="s">
        <v>116</v>
      </c>
      <c r="J685" s="489">
        <v>1</v>
      </c>
      <c r="K685" s="545">
        <v>46024</v>
      </c>
      <c r="L685" s="545">
        <v>46660</v>
      </c>
      <c r="M685" s="459">
        <f t="shared" si="22"/>
        <v>90.857142857142861</v>
      </c>
      <c r="N685" s="485">
        <v>0</v>
      </c>
      <c r="O685" s="482" t="s">
        <v>1017</v>
      </c>
      <c r="P685" s="486">
        <f t="shared" si="21"/>
        <v>0</v>
      </c>
      <c r="Q685" s="457" t="str">
        <f>IF(ISNUMBER(P685),IF(P685=100%,"CUMPLIDA",IF(AND(ISNUMBER(L685),ISNUMBER([5]CGR!$P$4)), IF(L685&lt;[5]CGR!$P$4,"INCUMPLIDA","PROCESO"), "VERIFICAR FECHA")),"SIN VALOR AVANCE")</f>
        <v>PROCESO</v>
      </c>
    </row>
    <row r="686" spans="1:17" ht="315.75">
      <c r="A686" s="479" t="s">
        <v>19</v>
      </c>
      <c r="B686" s="480" t="s">
        <v>13</v>
      </c>
      <c r="C686" s="902"/>
      <c r="D686" s="902"/>
      <c r="E686" s="903"/>
      <c r="F686" s="903"/>
      <c r="G686" s="481" t="s">
        <v>117</v>
      </c>
      <c r="H686" s="482" t="s">
        <v>118</v>
      </c>
      <c r="I686" s="482" t="s">
        <v>119</v>
      </c>
      <c r="J686" s="489">
        <v>2</v>
      </c>
      <c r="K686" s="545">
        <v>46024</v>
      </c>
      <c r="L686" s="545">
        <v>46660</v>
      </c>
      <c r="M686" s="459">
        <f t="shared" si="22"/>
        <v>90.857142857142861</v>
      </c>
      <c r="N686" s="485">
        <v>0</v>
      </c>
      <c r="O686" s="482" t="s">
        <v>1018</v>
      </c>
      <c r="P686" s="486">
        <f t="shared" si="21"/>
        <v>0</v>
      </c>
      <c r="Q686" s="457" t="str">
        <f>IF(ISNUMBER(P686),IF(P686=100%,"CUMPLIDA",IF(AND(ISNUMBER(L686),ISNUMBER([5]CGR!$P$4)), IF(L686&lt;[5]CGR!$P$4,"INCUMPLIDA","PROCESO"), "VERIFICAR FECHA")),"SIN VALOR AVANCE")</f>
        <v>PROCESO</v>
      </c>
    </row>
    <row r="687" spans="1:17" ht="135.75" customHeight="1">
      <c r="A687" s="479" t="s">
        <v>19</v>
      </c>
      <c r="B687" s="480" t="s">
        <v>13</v>
      </c>
      <c r="C687" s="902" t="s">
        <v>1019</v>
      </c>
      <c r="D687" s="902" t="s">
        <v>1020</v>
      </c>
      <c r="E687" s="903" t="s">
        <v>1021</v>
      </c>
      <c r="F687" s="903" t="s">
        <v>1022</v>
      </c>
      <c r="G687" s="903" t="s">
        <v>823</v>
      </c>
      <c r="H687" s="534" t="s">
        <v>675</v>
      </c>
      <c r="I687" s="482" t="s">
        <v>676</v>
      </c>
      <c r="J687" s="483">
        <v>1</v>
      </c>
      <c r="K687" s="507">
        <v>45231</v>
      </c>
      <c r="L687" s="507">
        <v>45504</v>
      </c>
      <c r="M687" s="459">
        <f t="shared" si="22"/>
        <v>39</v>
      </c>
      <c r="N687" s="485">
        <v>1</v>
      </c>
      <c r="O687" s="508" t="s">
        <v>825</v>
      </c>
      <c r="P687" s="486">
        <f t="shared" si="21"/>
        <v>1</v>
      </c>
      <c r="Q687" s="457" t="str">
        <f>IF(ISNUMBER(P687),IF(P687=100%,"CUMPLIDA",IF(AND(ISNUMBER(L687),ISNUMBER([5]CGR!$P$4)), IF(L687&lt;[5]CGR!$P$4,"INCUMPLIDA","PROCESO"), "VERIFICAR FECHA")),"SIN VALOR AVANCE")</f>
        <v>CUMPLIDA</v>
      </c>
    </row>
    <row r="688" spans="1:17" ht="345.75">
      <c r="A688" s="479" t="s">
        <v>19</v>
      </c>
      <c r="B688" s="480" t="s">
        <v>13</v>
      </c>
      <c r="C688" s="902"/>
      <c r="D688" s="902"/>
      <c r="E688" s="903"/>
      <c r="F688" s="903"/>
      <c r="G688" s="903"/>
      <c r="H688" s="534" t="s">
        <v>678</v>
      </c>
      <c r="I688" s="482" t="s">
        <v>679</v>
      </c>
      <c r="J688" s="483">
        <v>1</v>
      </c>
      <c r="K688" s="507">
        <v>45231</v>
      </c>
      <c r="L688" s="507">
        <v>45504</v>
      </c>
      <c r="M688" s="459">
        <f t="shared" si="22"/>
        <v>39</v>
      </c>
      <c r="N688" s="485">
        <v>1</v>
      </c>
      <c r="O688" s="508" t="s">
        <v>864</v>
      </c>
      <c r="P688" s="486">
        <f t="shared" si="21"/>
        <v>1</v>
      </c>
      <c r="Q688" s="457" t="str">
        <f>IF(ISNUMBER(P688),IF(P688=100%,"CUMPLIDA",IF(AND(ISNUMBER(L688),ISNUMBER([5]CGR!$P$4)), IF(L688&lt;[5]CGR!$P$4,"INCUMPLIDA","PROCESO"), "VERIFICAR FECHA")),"SIN VALOR AVANCE")</f>
        <v>CUMPLIDA</v>
      </c>
    </row>
    <row r="689" spans="1:17" ht="180.75">
      <c r="A689" s="479" t="s">
        <v>19</v>
      </c>
      <c r="B689" s="480" t="s">
        <v>13</v>
      </c>
      <c r="C689" s="902"/>
      <c r="D689" s="902"/>
      <c r="E689" s="903"/>
      <c r="F689" s="903"/>
      <c r="G689" s="481" t="s">
        <v>97</v>
      </c>
      <c r="H689" s="482" t="s">
        <v>98</v>
      </c>
      <c r="I689" s="482" t="s">
        <v>99</v>
      </c>
      <c r="J689" s="489">
        <v>1</v>
      </c>
      <c r="K689" s="545">
        <v>45323</v>
      </c>
      <c r="L689" s="545">
        <v>45747</v>
      </c>
      <c r="M689" s="459">
        <f t="shared" si="22"/>
        <v>60.571428571428569</v>
      </c>
      <c r="N689" s="485">
        <v>1</v>
      </c>
      <c r="O689" s="508" t="s">
        <v>865</v>
      </c>
      <c r="P689" s="486">
        <f t="shared" si="21"/>
        <v>1</v>
      </c>
      <c r="Q689" s="457" t="str">
        <f>IF(ISNUMBER(P689),IF(P689=100%,"CUMPLIDA",IF(AND(ISNUMBER(L689),ISNUMBER([5]CGR!$P$4)), IF(L689&lt;[5]CGR!$P$4,"INCUMPLIDA","PROCESO"), "VERIFICAR FECHA")),"SIN VALOR AVANCE")</f>
        <v>CUMPLIDA</v>
      </c>
    </row>
    <row r="690" spans="1:17" ht="90.75">
      <c r="A690" s="479" t="s">
        <v>19</v>
      </c>
      <c r="B690" s="480" t="s">
        <v>13</v>
      </c>
      <c r="C690" s="902"/>
      <c r="D690" s="902"/>
      <c r="E690" s="903"/>
      <c r="F690" s="903"/>
      <c r="G690" s="481" t="s">
        <v>101</v>
      </c>
      <c r="H690" s="482" t="s">
        <v>101</v>
      </c>
      <c r="I690" s="482" t="s">
        <v>102</v>
      </c>
      <c r="J690" s="489">
        <v>1</v>
      </c>
      <c r="K690" s="545">
        <v>45323</v>
      </c>
      <c r="L690" s="545">
        <v>45747</v>
      </c>
      <c r="M690" s="459">
        <f t="shared" si="22"/>
        <v>60.571428571428569</v>
      </c>
      <c r="N690" s="485">
        <v>1</v>
      </c>
      <c r="O690" s="508" t="s">
        <v>888</v>
      </c>
      <c r="P690" s="486">
        <f t="shared" si="21"/>
        <v>1</v>
      </c>
      <c r="Q690" s="457" t="str">
        <f>IF(ISNUMBER(P690),IF(P690=100%,"CUMPLIDA",IF(AND(ISNUMBER(L690),ISNUMBER([5]CGR!$P$4)), IF(L690&lt;[5]CGR!$P$4,"INCUMPLIDA","PROCESO"), "VERIFICAR FECHA")),"SIN VALOR AVANCE")</f>
        <v>CUMPLIDA</v>
      </c>
    </row>
    <row r="691" spans="1:17" ht="90.75">
      <c r="A691" s="479" t="s">
        <v>19</v>
      </c>
      <c r="B691" s="480" t="s">
        <v>13</v>
      </c>
      <c r="C691" s="902"/>
      <c r="D691" s="902"/>
      <c r="E691" s="903"/>
      <c r="F691" s="903"/>
      <c r="G691" s="481" t="s">
        <v>238</v>
      </c>
      <c r="H691" s="482" t="s">
        <v>239</v>
      </c>
      <c r="I691" s="482" t="s">
        <v>240</v>
      </c>
      <c r="J691" s="489">
        <v>1</v>
      </c>
      <c r="K691" s="545">
        <v>45231</v>
      </c>
      <c r="L691" s="545">
        <v>45747</v>
      </c>
      <c r="M691" s="459">
        <f t="shared" si="22"/>
        <v>73.714285714285708</v>
      </c>
      <c r="N691" s="485">
        <v>1</v>
      </c>
      <c r="O691" s="508" t="s">
        <v>888</v>
      </c>
      <c r="P691" s="486">
        <f t="shared" si="21"/>
        <v>1</v>
      </c>
      <c r="Q691" s="457" t="str">
        <f>IF(ISNUMBER(P691),IF(P691=100%,"CUMPLIDA",IF(AND(ISNUMBER(L691),ISNUMBER([5]CGR!$P$4)), IF(L691&lt;[5]CGR!$P$4,"INCUMPLIDA","PROCESO"), "VERIFICAR FECHA")),"SIN VALOR AVANCE")</f>
        <v>CUMPLIDA</v>
      </c>
    </row>
    <row r="692" spans="1:17" ht="180.75">
      <c r="A692" s="479" t="s">
        <v>19</v>
      </c>
      <c r="B692" s="480" t="s">
        <v>13</v>
      </c>
      <c r="C692" s="902"/>
      <c r="D692" s="902"/>
      <c r="E692" s="903"/>
      <c r="F692" s="903"/>
      <c r="G692" s="481" t="s">
        <v>104</v>
      </c>
      <c r="H692" s="482" t="s">
        <v>104</v>
      </c>
      <c r="I692" s="482" t="s">
        <v>248</v>
      </c>
      <c r="J692" s="489">
        <v>1</v>
      </c>
      <c r="K692" s="545">
        <v>45323</v>
      </c>
      <c r="L692" s="545">
        <v>45747</v>
      </c>
      <c r="M692" s="459">
        <f t="shared" si="22"/>
        <v>60.571428571428569</v>
      </c>
      <c r="N692" s="485">
        <v>1</v>
      </c>
      <c r="O692" s="508" t="s">
        <v>865</v>
      </c>
      <c r="P692" s="486">
        <f t="shared" si="21"/>
        <v>1</v>
      </c>
      <c r="Q692" s="457" t="str">
        <f>IF(ISNUMBER(P692),IF(P692=100%,"CUMPLIDA",IF(AND(ISNUMBER(L692),ISNUMBER([5]CGR!$P$4)), IF(L692&lt;[5]CGR!$P$4,"INCUMPLIDA","PROCESO"), "VERIFICAR FECHA")),"SIN VALOR AVANCE")</f>
        <v>CUMPLIDA</v>
      </c>
    </row>
    <row r="693" spans="1:17" ht="90.75">
      <c r="A693" s="479" t="s">
        <v>19</v>
      </c>
      <c r="B693" s="480" t="s">
        <v>13</v>
      </c>
      <c r="C693" s="902"/>
      <c r="D693" s="902"/>
      <c r="E693" s="903"/>
      <c r="F693" s="903"/>
      <c r="G693" s="481" t="s">
        <v>830</v>
      </c>
      <c r="H693" s="482" t="s">
        <v>830</v>
      </c>
      <c r="I693" s="482" t="s">
        <v>107</v>
      </c>
      <c r="J693" s="489">
        <v>1</v>
      </c>
      <c r="K693" s="545">
        <v>45231</v>
      </c>
      <c r="L693" s="545">
        <v>45747</v>
      </c>
      <c r="M693" s="459">
        <f t="shared" si="22"/>
        <v>73.714285714285708</v>
      </c>
      <c r="N693" s="485">
        <v>1</v>
      </c>
      <c r="O693" s="508" t="s">
        <v>888</v>
      </c>
      <c r="P693" s="486">
        <f t="shared" si="21"/>
        <v>1</v>
      </c>
      <c r="Q693" s="457" t="str">
        <f>IF(ISNUMBER(P693),IF(P693=100%,"CUMPLIDA",IF(AND(ISNUMBER(L693),ISNUMBER([5]CGR!$P$4)), IF(L693&lt;[5]CGR!$P$4,"INCUMPLIDA","PROCESO"), "VERIFICAR FECHA")),"SIN VALOR AVANCE")</f>
        <v>CUMPLIDA</v>
      </c>
    </row>
    <row r="694" spans="1:17" ht="240.75">
      <c r="A694" s="479" t="s">
        <v>19</v>
      </c>
      <c r="B694" s="480" t="s">
        <v>13</v>
      </c>
      <c r="C694" s="902"/>
      <c r="D694" s="902"/>
      <c r="E694" s="903"/>
      <c r="F694" s="903"/>
      <c r="G694" s="481" t="s">
        <v>831</v>
      </c>
      <c r="H694" s="482" t="s">
        <v>831</v>
      </c>
      <c r="I694" s="482" t="s">
        <v>524</v>
      </c>
      <c r="J694" s="489">
        <v>1</v>
      </c>
      <c r="K694" s="545">
        <v>45231</v>
      </c>
      <c r="L694" s="545">
        <v>45808</v>
      </c>
      <c r="M694" s="459">
        <f t="shared" si="22"/>
        <v>82.428571428571431</v>
      </c>
      <c r="N694" s="485">
        <v>1</v>
      </c>
      <c r="O694" s="508" t="s">
        <v>826</v>
      </c>
      <c r="P694" s="486">
        <f t="shared" si="21"/>
        <v>1</v>
      </c>
      <c r="Q694" s="457" t="str">
        <f>IF(ISNUMBER(P694),IF(P694=100%,"CUMPLIDA",IF(AND(ISNUMBER(L694),ISNUMBER([5]CGR!$P$4)), IF(L694&lt;[5]CGR!$P$4,"INCUMPLIDA","PROCESO"), "VERIFICAR FECHA")),"SIN VALOR AVANCE")</f>
        <v>CUMPLIDA</v>
      </c>
    </row>
    <row r="695" spans="1:17" ht="180.75">
      <c r="A695" s="479" t="s">
        <v>19</v>
      </c>
      <c r="B695" s="480" t="s">
        <v>13</v>
      </c>
      <c r="C695" s="902"/>
      <c r="D695" s="902"/>
      <c r="E695" s="903"/>
      <c r="F695" s="903"/>
      <c r="G695" s="481" t="s">
        <v>110</v>
      </c>
      <c r="H695" s="482" t="s">
        <v>111</v>
      </c>
      <c r="I695" s="482" t="s">
        <v>112</v>
      </c>
      <c r="J695" s="489">
        <v>10</v>
      </c>
      <c r="K695" s="545">
        <v>45809</v>
      </c>
      <c r="L695" s="545">
        <v>46568</v>
      </c>
      <c r="M695" s="459">
        <f t="shared" si="22"/>
        <v>108.42857142857143</v>
      </c>
      <c r="N695" s="485">
        <v>0</v>
      </c>
      <c r="O695" s="508" t="s">
        <v>867</v>
      </c>
      <c r="P695" s="486">
        <f t="shared" si="21"/>
        <v>0</v>
      </c>
      <c r="Q695" s="457" t="str">
        <f>IF(ISNUMBER(P695),IF(P695=100%,"CUMPLIDA",IF(AND(ISNUMBER(L695),ISNUMBER([5]CGR!$P$4)), IF(L695&lt;[5]CGR!$P$4,"INCUMPLIDA","PROCESO"), "VERIFICAR FECHA")),"SIN VALOR AVANCE")</f>
        <v>PROCESO</v>
      </c>
    </row>
    <row r="696" spans="1:17" ht="195.75">
      <c r="A696" s="479" t="s">
        <v>19</v>
      </c>
      <c r="B696" s="480" t="s">
        <v>13</v>
      </c>
      <c r="C696" s="902"/>
      <c r="D696" s="902"/>
      <c r="E696" s="903"/>
      <c r="F696" s="903"/>
      <c r="G696" s="481" t="s">
        <v>114</v>
      </c>
      <c r="H696" s="482" t="s">
        <v>115</v>
      </c>
      <c r="I696" s="482" t="s">
        <v>116</v>
      </c>
      <c r="J696" s="489">
        <v>1</v>
      </c>
      <c r="K696" s="545">
        <v>45809</v>
      </c>
      <c r="L696" s="545">
        <v>46568</v>
      </c>
      <c r="M696" s="459">
        <f t="shared" si="22"/>
        <v>108.42857142857143</v>
      </c>
      <c r="N696" s="485">
        <v>0</v>
      </c>
      <c r="O696" s="508" t="s">
        <v>1023</v>
      </c>
      <c r="P696" s="486">
        <f t="shared" si="21"/>
        <v>0</v>
      </c>
      <c r="Q696" s="457" t="str">
        <f>IF(ISNUMBER(P696),IF(P696=100%,"CUMPLIDA",IF(AND(ISNUMBER(L696),ISNUMBER([5]CGR!$P$4)), IF(L696&lt;[5]CGR!$P$4,"INCUMPLIDA","PROCESO"), "VERIFICAR FECHA")),"SIN VALOR AVANCE")</f>
        <v>PROCESO</v>
      </c>
    </row>
    <row r="697" spans="1:17" ht="315.75">
      <c r="A697" s="479" t="s">
        <v>19</v>
      </c>
      <c r="B697" s="480" t="s">
        <v>13</v>
      </c>
      <c r="C697" s="902"/>
      <c r="D697" s="902"/>
      <c r="E697" s="903"/>
      <c r="F697" s="903"/>
      <c r="G697" s="481" t="s">
        <v>117</v>
      </c>
      <c r="H697" s="482" t="s">
        <v>118</v>
      </c>
      <c r="I697" s="482" t="s">
        <v>119</v>
      </c>
      <c r="J697" s="489">
        <v>2</v>
      </c>
      <c r="K697" s="545">
        <v>45809</v>
      </c>
      <c r="L697" s="545">
        <v>46568</v>
      </c>
      <c r="M697" s="459">
        <f t="shared" si="22"/>
        <v>108.42857142857143</v>
      </c>
      <c r="N697" s="485">
        <v>0</v>
      </c>
      <c r="O697" s="508" t="s">
        <v>845</v>
      </c>
      <c r="P697" s="486">
        <f t="shared" si="21"/>
        <v>0</v>
      </c>
      <c r="Q697" s="457" t="str">
        <f>IF(ISNUMBER(P697),IF(P697=100%,"CUMPLIDA",IF(AND(ISNUMBER(L697),ISNUMBER([5]CGR!$P$4)), IF(L697&lt;[5]CGR!$P$4,"INCUMPLIDA","PROCESO"), "VERIFICAR FECHA")),"SIN VALOR AVANCE")</f>
        <v>PROCESO</v>
      </c>
    </row>
    <row r="698" spans="1:17" ht="135.75" customHeight="1">
      <c r="A698" s="479" t="s">
        <v>19</v>
      </c>
      <c r="B698" s="480" t="s">
        <v>13</v>
      </c>
      <c r="C698" s="902" t="s">
        <v>1024</v>
      </c>
      <c r="D698" s="902" t="s">
        <v>1020</v>
      </c>
      <c r="E698" s="903" t="s">
        <v>1025</v>
      </c>
      <c r="F698" s="903" t="s">
        <v>1026</v>
      </c>
      <c r="G698" s="903" t="s">
        <v>823</v>
      </c>
      <c r="H698" s="534" t="s">
        <v>675</v>
      </c>
      <c r="I698" s="482" t="s">
        <v>676</v>
      </c>
      <c r="J698" s="483">
        <v>1</v>
      </c>
      <c r="K698" s="507">
        <v>45231</v>
      </c>
      <c r="L698" s="507">
        <v>45504</v>
      </c>
      <c r="M698" s="459">
        <f t="shared" si="22"/>
        <v>39</v>
      </c>
      <c r="N698" s="485">
        <v>1</v>
      </c>
      <c r="O698" s="508" t="s">
        <v>825</v>
      </c>
      <c r="P698" s="486">
        <f t="shared" si="21"/>
        <v>1</v>
      </c>
      <c r="Q698" s="457" t="str">
        <f>IF(ISNUMBER(P698),IF(P698=100%,"CUMPLIDA",IF(AND(ISNUMBER(L698),ISNUMBER([5]CGR!$P$4)), IF(L698&lt;[5]CGR!$P$4,"INCUMPLIDA","PROCESO"), "VERIFICAR FECHA")),"SIN VALOR AVANCE")</f>
        <v>CUMPLIDA</v>
      </c>
    </row>
    <row r="699" spans="1:17" ht="345.75">
      <c r="A699" s="479" t="s">
        <v>19</v>
      </c>
      <c r="B699" s="480" t="s">
        <v>13</v>
      </c>
      <c r="C699" s="902"/>
      <c r="D699" s="902"/>
      <c r="E699" s="903"/>
      <c r="F699" s="903"/>
      <c r="G699" s="903"/>
      <c r="H699" s="534" t="s">
        <v>678</v>
      </c>
      <c r="I699" s="482" t="s">
        <v>679</v>
      </c>
      <c r="J699" s="483">
        <v>1</v>
      </c>
      <c r="K699" s="507">
        <v>45231</v>
      </c>
      <c r="L699" s="507">
        <v>45504</v>
      </c>
      <c r="M699" s="459">
        <f t="shared" si="22"/>
        <v>39</v>
      </c>
      <c r="N699" s="485">
        <v>1</v>
      </c>
      <c r="O699" s="508" t="s">
        <v>864</v>
      </c>
      <c r="P699" s="486">
        <f t="shared" ref="P699:P762" si="23">N699/J699</f>
        <v>1</v>
      </c>
      <c r="Q699" s="457" t="str">
        <f>IF(ISNUMBER(P699),IF(P699=100%,"CUMPLIDA",IF(AND(ISNUMBER(L699),ISNUMBER([5]CGR!$P$4)), IF(L699&lt;[5]CGR!$P$4,"INCUMPLIDA","PROCESO"), "VERIFICAR FECHA")),"SIN VALOR AVANCE")</f>
        <v>CUMPLIDA</v>
      </c>
    </row>
    <row r="700" spans="1:17" ht="165.75">
      <c r="A700" s="479" t="s">
        <v>19</v>
      </c>
      <c r="B700" s="480" t="s">
        <v>13</v>
      </c>
      <c r="C700" s="902"/>
      <c r="D700" s="902"/>
      <c r="E700" s="903"/>
      <c r="F700" s="903"/>
      <c r="G700" s="481" t="s">
        <v>97</v>
      </c>
      <c r="H700" s="482" t="s">
        <v>98</v>
      </c>
      <c r="I700" s="482" t="s">
        <v>99</v>
      </c>
      <c r="J700" s="489">
        <v>1</v>
      </c>
      <c r="K700" s="545">
        <v>45323</v>
      </c>
      <c r="L700" s="545">
        <v>45747</v>
      </c>
      <c r="M700" s="459">
        <f t="shared" si="22"/>
        <v>60.571428571428569</v>
      </c>
      <c r="N700" s="485">
        <v>1</v>
      </c>
      <c r="O700" s="508" t="s">
        <v>827</v>
      </c>
      <c r="P700" s="486">
        <f t="shared" si="23"/>
        <v>1</v>
      </c>
      <c r="Q700" s="457" t="str">
        <f>IF(ISNUMBER(P700),IF(P700=100%,"CUMPLIDA",IF(AND(ISNUMBER(L700),ISNUMBER([5]CGR!$P$4)), IF(L700&lt;[5]CGR!$P$4,"INCUMPLIDA","PROCESO"), "VERIFICAR FECHA")),"SIN VALOR AVANCE")</f>
        <v>CUMPLIDA</v>
      </c>
    </row>
    <row r="701" spans="1:17" ht="75.75">
      <c r="A701" s="479" t="s">
        <v>19</v>
      </c>
      <c r="B701" s="480" t="s">
        <v>13</v>
      </c>
      <c r="C701" s="902"/>
      <c r="D701" s="902"/>
      <c r="E701" s="903"/>
      <c r="F701" s="903"/>
      <c r="G701" s="481" t="s">
        <v>101</v>
      </c>
      <c r="H701" s="482" t="s">
        <v>101</v>
      </c>
      <c r="I701" s="482" t="s">
        <v>102</v>
      </c>
      <c r="J701" s="489">
        <v>1</v>
      </c>
      <c r="K701" s="545">
        <v>45323</v>
      </c>
      <c r="L701" s="545">
        <v>45747</v>
      </c>
      <c r="M701" s="459">
        <f t="shared" si="22"/>
        <v>60.571428571428569</v>
      </c>
      <c r="N701" s="485">
        <v>1</v>
      </c>
      <c r="O701" s="508" t="s">
        <v>924</v>
      </c>
      <c r="P701" s="486">
        <f t="shared" si="23"/>
        <v>1</v>
      </c>
      <c r="Q701" s="457" t="str">
        <f>IF(ISNUMBER(P701),IF(P701=100%,"CUMPLIDA",IF(AND(ISNUMBER(L701),ISNUMBER([5]CGR!$P$4)), IF(L701&lt;[5]CGR!$P$4,"INCUMPLIDA","PROCESO"), "VERIFICAR FECHA")),"SIN VALOR AVANCE")</f>
        <v>CUMPLIDA</v>
      </c>
    </row>
    <row r="702" spans="1:17" ht="75.75">
      <c r="A702" s="479" t="s">
        <v>19</v>
      </c>
      <c r="B702" s="480" t="s">
        <v>13</v>
      </c>
      <c r="C702" s="902"/>
      <c r="D702" s="902"/>
      <c r="E702" s="903"/>
      <c r="F702" s="903"/>
      <c r="G702" s="481" t="s">
        <v>238</v>
      </c>
      <c r="H702" s="482" t="s">
        <v>239</v>
      </c>
      <c r="I702" s="482" t="s">
        <v>240</v>
      </c>
      <c r="J702" s="489">
        <v>1</v>
      </c>
      <c r="K702" s="545">
        <v>45231</v>
      </c>
      <c r="L702" s="545">
        <v>45747</v>
      </c>
      <c r="M702" s="459">
        <f t="shared" si="22"/>
        <v>73.714285714285708</v>
      </c>
      <c r="N702" s="485">
        <v>1</v>
      </c>
      <c r="O702" s="508" t="s">
        <v>924</v>
      </c>
      <c r="P702" s="486">
        <f t="shared" si="23"/>
        <v>1</v>
      </c>
      <c r="Q702" s="457" t="str">
        <f>IF(ISNUMBER(P702),IF(P702=100%,"CUMPLIDA",IF(AND(ISNUMBER(L702),ISNUMBER([5]CGR!$P$4)), IF(L702&lt;[5]CGR!$P$4,"INCUMPLIDA","PROCESO"), "VERIFICAR FECHA")),"SIN VALOR AVANCE")</f>
        <v>CUMPLIDA</v>
      </c>
    </row>
    <row r="703" spans="1:17" ht="165.75">
      <c r="A703" s="479" t="s">
        <v>19</v>
      </c>
      <c r="B703" s="480" t="s">
        <v>13</v>
      </c>
      <c r="C703" s="902"/>
      <c r="D703" s="902"/>
      <c r="E703" s="903"/>
      <c r="F703" s="903"/>
      <c r="G703" s="481" t="s">
        <v>104</v>
      </c>
      <c r="H703" s="482" t="s">
        <v>104</v>
      </c>
      <c r="I703" s="482" t="s">
        <v>248</v>
      </c>
      <c r="J703" s="489">
        <v>1</v>
      </c>
      <c r="K703" s="545">
        <v>45323</v>
      </c>
      <c r="L703" s="545">
        <v>45747</v>
      </c>
      <c r="M703" s="459">
        <f t="shared" si="22"/>
        <v>60.571428571428569</v>
      </c>
      <c r="N703" s="485">
        <v>1</v>
      </c>
      <c r="O703" s="508" t="s">
        <v>827</v>
      </c>
      <c r="P703" s="486">
        <f t="shared" si="23"/>
        <v>1</v>
      </c>
      <c r="Q703" s="457" t="str">
        <f>IF(ISNUMBER(P703),IF(P703=100%,"CUMPLIDA",IF(AND(ISNUMBER(L703),ISNUMBER([5]CGR!$P$4)), IF(L703&lt;[5]CGR!$P$4,"INCUMPLIDA","PROCESO"), "VERIFICAR FECHA")),"SIN VALOR AVANCE")</f>
        <v>CUMPLIDA</v>
      </c>
    </row>
    <row r="704" spans="1:17" ht="75.75">
      <c r="A704" s="479" t="s">
        <v>19</v>
      </c>
      <c r="B704" s="480" t="s">
        <v>13</v>
      </c>
      <c r="C704" s="902"/>
      <c r="D704" s="902"/>
      <c r="E704" s="903"/>
      <c r="F704" s="903"/>
      <c r="G704" s="481" t="s">
        <v>830</v>
      </c>
      <c r="H704" s="482" t="s">
        <v>830</v>
      </c>
      <c r="I704" s="482" t="s">
        <v>107</v>
      </c>
      <c r="J704" s="489">
        <v>1</v>
      </c>
      <c r="K704" s="545">
        <v>45231</v>
      </c>
      <c r="L704" s="545">
        <v>45747</v>
      </c>
      <c r="M704" s="459">
        <f t="shared" si="22"/>
        <v>73.714285714285708</v>
      </c>
      <c r="N704" s="485">
        <v>1</v>
      </c>
      <c r="O704" s="508" t="s">
        <v>924</v>
      </c>
      <c r="P704" s="486">
        <f t="shared" si="23"/>
        <v>1</v>
      </c>
      <c r="Q704" s="457" t="str">
        <f>IF(ISNUMBER(P704),IF(P704=100%,"CUMPLIDA",IF(AND(ISNUMBER(L704),ISNUMBER([5]CGR!$P$4)), IF(L704&lt;[5]CGR!$P$4,"INCUMPLIDA","PROCESO"), "VERIFICAR FECHA")),"SIN VALOR AVANCE")</f>
        <v>CUMPLIDA</v>
      </c>
    </row>
    <row r="705" spans="1:17" ht="255.75">
      <c r="A705" s="479" t="s">
        <v>19</v>
      </c>
      <c r="B705" s="480" t="s">
        <v>13</v>
      </c>
      <c r="C705" s="902"/>
      <c r="D705" s="902"/>
      <c r="E705" s="903"/>
      <c r="F705" s="903"/>
      <c r="G705" s="481" t="s">
        <v>831</v>
      </c>
      <c r="H705" s="482" t="s">
        <v>831</v>
      </c>
      <c r="I705" s="482" t="s">
        <v>524</v>
      </c>
      <c r="J705" s="489">
        <v>1</v>
      </c>
      <c r="K705" s="545">
        <v>45231</v>
      </c>
      <c r="L705" s="545">
        <v>45808</v>
      </c>
      <c r="M705" s="459">
        <f t="shared" si="22"/>
        <v>82.428571428571431</v>
      </c>
      <c r="N705" s="485">
        <v>1</v>
      </c>
      <c r="O705" s="508" t="s">
        <v>873</v>
      </c>
      <c r="P705" s="486">
        <f t="shared" si="23"/>
        <v>1</v>
      </c>
      <c r="Q705" s="457" t="str">
        <f>IF(ISNUMBER(P705),IF(P705=100%,"CUMPLIDA",IF(AND(ISNUMBER(L705),ISNUMBER([5]CGR!$P$4)), IF(L705&lt;[5]CGR!$P$4,"INCUMPLIDA","PROCESO"), "VERIFICAR FECHA")),"SIN VALOR AVANCE")</f>
        <v>CUMPLIDA</v>
      </c>
    </row>
    <row r="706" spans="1:17" ht="180.75">
      <c r="A706" s="479" t="s">
        <v>19</v>
      </c>
      <c r="B706" s="480" t="s">
        <v>13</v>
      </c>
      <c r="C706" s="902"/>
      <c r="D706" s="902"/>
      <c r="E706" s="903"/>
      <c r="F706" s="903"/>
      <c r="G706" s="481" t="s">
        <v>110</v>
      </c>
      <c r="H706" s="482" t="s">
        <v>111</v>
      </c>
      <c r="I706" s="482" t="s">
        <v>112</v>
      </c>
      <c r="J706" s="489">
        <v>12</v>
      </c>
      <c r="K706" s="545">
        <v>46024</v>
      </c>
      <c r="L706" s="545">
        <v>47118</v>
      </c>
      <c r="M706" s="459">
        <f t="shared" si="22"/>
        <v>156.28571428571428</v>
      </c>
      <c r="N706" s="485">
        <v>0</v>
      </c>
      <c r="O706" s="508" t="s">
        <v>1027</v>
      </c>
      <c r="P706" s="486">
        <f t="shared" si="23"/>
        <v>0</v>
      </c>
      <c r="Q706" s="457" t="str">
        <f>IF(ISNUMBER(P706),IF(P706=100%,"CUMPLIDA",IF(AND(ISNUMBER(L706),ISNUMBER([5]CGR!$P$4)), IF(L706&lt;[5]CGR!$P$4,"INCUMPLIDA","PROCESO"), "VERIFICAR FECHA")),"SIN VALOR AVANCE")</f>
        <v>PROCESO</v>
      </c>
    </row>
    <row r="707" spans="1:17" ht="165.75">
      <c r="A707" s="479" t="s">
        <v>19</v>
      </c>
      <c r="B707" s="480" t="s">
        <v>13</v>
      </c>
      <c r="C707" s="902"/>
      <c r="D707" s="902"/>
      <c r="E707" s="903"/>
      <c r="F707" s="903"/>
      <c r="G707" s="481" t="s">
        <v>114</v>
      </c>
      <c r="H707" s="482" t="s">
        <v>115</v>
      </c>
      <c r="I707" s="482" t="s">
        <v>116</v>
      </c>
      <c r="J707" s="489">
        <v>1</v>
      </c>
      <c r="K707" s="545">
        <v>46024</v>
      </c>
      <c r="L707" s="545">
        <v>47118</v>
      </c>
      <c r="M707" s="459">
        <f t="shared" si="22"/>
        <v>156.28571428571428</v>
      </c>
      <c r="N707" s="485">
        <v>0</v>
      </c>
      <c r="O707" s="508" t="s">
        <v>827</v>
      </c>
      <c r="P707" s="486">
        <f t="shared" si="23"/>
        <v>0</v>
      </c>
      <c r="Q707" s="457" t="str">
        <f>IF(ISNUMBER(P707),IF(P707=100%,"CUMPLIDA",IF(AND(ISNUMBER(L707),ISNUMBER([5]CGR!$P$4)), IF(L707&lt;[5]CGR!$P$4,"INCUMPLIDA","PROCESO"), "VERIFICAR FECHA")),"SIN VALOR AVANCE")</f>
        <v>PROCESO</v>
      </c>
    </row>
    <row r="708" spans="1:17" ht="315.75">
      <c r="A708" s="479" t="s">
        <v>19</v>
      </c>
      <c r="B708" s="480" t="s">
        <v>13</v>
      </c>
      <c r="C708" s="902"/>
      <c r="D708" s="902"/>
      <c r="E708" s="903"/>
      <c r="F708" s="903"/>
      <c r="G708" s="481" t="s">
        <v>117</v>
      </c>
      <c r="H708" s="482" t="s">
        <v>118</v>
      </c>
      <c r="I708" s="482" t="s">
        <v>119</v>
      </c>
      <c r="J708" s="489">
        <v>2</v>
      </c>
      <c r="K708" s="545">
        <v>46024</v>
      </c>
      <c r="L708" s="545">
        <v>47118</v>
      </c>
      <c r="M708" s="459">
        <f t="shared" si="22"/>
        <v>156.28571428571428</v>
      </c>
      <c r="N708" s="485">
        <v>0</v>
      </c>
      <c r="O708" s="508" t="s">
        <v>845</v>
      </c>
      <c r="P708" s="486">
        <f t="shared" si="23"/>
        <v>0</v>
      </c>
      <c r="Q708" s="457" t="str">
        <f>IF(ISNUMBER(P708),IF(P708=100%,"CUMPLIDA",IF(AND(ISNUMBER(L708),ISNUMBER([5]CGR!$P$4)), IF(L708&lt;[5]CGR!$P$4,"INCUMPLIDA","PROCESO"), "VERIFICAR FECHA")),"SIN VALOR AVANCE")</f>
        <v>PROCESO</v>
      </c>
    </row>
    <row r="709" spans="1:17" ht="150.75">
      <c r="A709" s="479" t="s">
        <v>19</v>
      </c>
      <c r="B709" s="480" t="s">
        <v>13</v>
      </c>
      <c r="C709" s="902" t="s">
        <v>1028</v>
      </c>
      <c r="D709" s="902" t="s">
        <v>894</v>
      </c>
      <c r="E709" s="903" t="s">
        <v>1029</v>
      </c>
      <c r="F709" s="903" t="s">
        <v>1030</v>
      </c>
      <c r="G709" s="903" t="s">
        <v>1031</v>
      </c>
      <c r="H709" s="534" t="s">
        <v>730</v>
      </c>
      <c r="I709" s="482" t="s">
        <v>731</v>
      </c>
      <c r="J709" s="483">
        <v>1</v>
      </c>
      <c r="K709" s="507">
        <v>44013</v>
      </c>
      <c r="L709" s="507">
        <v>44042</v>
      </c>
      <c r="M709" s="459">
        <f t="shared" si="22"/>
        <v>4.1428571428571432</v>
      </c>
      <c r="N709" s="485">
        <v>1</v>
      </c>
      <c r="O709" s="482" t="s">
        <v>1032</v>
      </c>
      <c r="P709" s="486">
        <f t="shared" si="23"/>
        <v>1</v>
      </c>
      <c r="Q709" s="457" t="str">
        <f>IF(ISNUMBER(P709),IF(P709=100%,"CUMPLIDA",IF(AND(ISNUMBER(L709),ISNUMBER([5]CGR!$P$4)), IF(L709&lt;[5]CGR!$P$4,"INCUMPLIDA","PROCESO"), "VERIFICAR FECHA")),"SIN VALOR AVANCE")</f>
        <v>CUMPLIDA</v>
      </c>
    </row>
    <row r="710" spans="1:17" ht="210.75">
      <c r="A710" s="479" t="s">
        <v>19</v>
      </c>
      <c r="B710" s="480" t="s">
        <v>13</v>
      </c>
      <c r="C710" s="902"/>
      <c r="D710" s="902"/>
      <c r="E710" s="903"/>
      <c r="F710" s="903"/>
      <c r="G710" s="903"/>
      <c r="H710" s="534" t="s">
        <v>733</v>
      </c>
      <c r="I710" s="482" t="s">
        <v>164</v>
      </c>
      <c r="J710" s="483">
        <v>1</v>
      </c>
      <c r="K710" s="507">
        <v>44044</v>
      </c>
      <c r="L710" s="507">
        <v>44196</v>
      </c>
      <c r="M710" s="459">
        <f t="shared" si="22"/>
        <v>21.714285714285715</v>
      </c>
      <c r="N710" s="485">
        <v>1</v>
      </c>
      <c r="O710" s="482" t="s">
        <v>1033</v>
      </c>
      <c r="P710" s="486">
        <f t="shared" si="23"/>
        <v>1</v>
      </c>
      <c r="Q710" s="457" t="str">
        <f>IF(ISNUMBER(P710),IF(P710=100%,"CUMPLIDA",IF(AND(ISNUMBER(L710),ISNUMBER([5]CGR!$P$4)), IF(L710&lt;[5]CGR!$P$4,"INCUMPLIDA","PROCESO"), "VERIFICAR FECHA")),"SIN VALOR AVANCE")</f>
        <v>CUMPLIDA</v>
      </c>
    </row>
    <row r="711" spans="1:17" ht="75.75">
      <c r="A711" s="479" t="s">
        <v>19</v>
      </c>
      <c r="B711" s="480" t="s">
        <v>13</v>
      </c>
      <c r="C711" s="902"/>
      <c r="D711" s="902"/>
      <c r="E711" s="903"/>
      <c r="F711" s="903"/>
      <c r="G711" s="903"/>
      <c r="H711" s="534" t="s">
        <v>675</v>
      </c>
      <c r="I711" s="482" t="s">
        <v>676</v>
      </c>
      <c r="J711" s="483">
        <v>1</v>
      </c>
      <c r="K711" s="507">
        <v>45231</v>
      </c>
      <c r="L711" s="507">
        <v>45504</v>
      </c>
      <c r="M711" s="459">
        <f t="shared" si="22"/>
        <v>39</v>
      </c>
      <c r="N711" s="485">
        <v>1</v>
      </c>
      <c r="O711" s="508" t="s">
        <v>825</v>
      </c>
      <c r="P711" s="486">
        <f t="shared" si="23"/>
        <v>1</v>
      </c>
      <c r="Q711" s="457" t="str">
        <f>IF(ISNUMBER(P711),IF(P711=100%,"CUMPLIDA",IF(AND(ISNUMBER(L711),ISNUMBER([5]CGR!$P$4)), IF(L711&lt;[5]CGR!$P$4,"INCUMPLIDA","PROCESO"), "VERIFICAR FECHA")),"SIN VALOR AVANCE")</f>
        <v>CUMPLIDA</v>
      </c>
    </row>
    <row r="712" spans="1:17" ht="345.75">
      <c r="A712" s="479" t="s">
        <v>19</v>
      </c>
      <c r="B712" s="480" t="s">
        <v>13</v>
      </c>
      <c r="C712" s="902"/>
      <c r="D712" s="902"/>
      <c r="E712" s="903"/>
      <c r="F712" s="903"/>
      <c r="G712" s="903"/>
      <c r="H712" s="534" t="s">
        <v>678</v>
      </c>
      <c r="I712" s="482" t="s">
        <v>679</v>
      </c>
      <c r="J712" s="483">
        <v>1</v>
      </c>
      <c r="K712" s="507">
        <v>45231</v>
      </c>
      <c r="L712" s="507">
        <v>45504</v>
      </c>
      <c r="M712" s="459">
        <f t="shared" si="22"/>
        <v>39</v>
      </c>
      <c r="N712" s="485">
        <v>1</v>
      </c>
      <c r="O712" s="508" t="s">
        <v>864</v>
      </c>
      <c r="P712" s="486">
        <f t="shared" si="23"/>
        <v>1</v>
      </c>
      <c r="Q712" s="457" t="str">
        <f>IF(ISNUMBER(P712),IF(P712=100%,"CUMPLIDA",IF(AND(ISNUMBER(L712),ISNUMBER([5]CGR!$P$4)), IF(L712&lt;[5]CGR!$P$4,"INCUMPLIDA","PROCESO"), "VERIFICAR FECHA")),"SIN VALOR AVANCE")</f>
        <v>CUMPLIDA</v>
      </c>
    </row>
    <row r="713" spans="1:17" ht="180.75">
      <c r="A713" s="479" t="s">
        <v>19</v>
      </c>
      <c r="B713" s="480" t="s">
        <v>13</v>
      </c>
      <c r="C713" s="902"/>
      <c r="D713" s="902"/>
      <c r="E713" s="903"/>
      <c r="F713" s="903"/>
      <c r="G713" s="481" t="s">
        <v>97</v>
      </c>
      <c r="H713" s="482" t="s">
        <v>98</v>
      </c>
      <c r="I713" s="482" t="s">
        <v>99</v>
      </c>
      <c r="J713" s="489">
        <v>1</v>
      </c>
      <c r="K713" s="545">
        <v>45323</v>
      </c>
      <c r="L713" s="545">
        <v>45747</v>
      </c>
      <c r="M713" s="459">
        <f t="shared" si="22"/>
        <v>60.571428571428569</v>
      </c>
      <c r="N713" s="485">
        <v>1</v>
      </c>
      <c r="O713" s="508" t="s">
        <v>923</v>
      </c>
      <c r="P713" s="486">
        <f t="shared" si="23"/>
        <v>1</v>
      </c>
      <c r="Q713" s="457" t="str">
        <f>IF(ISNUMBER(P713),IF(P713=100%,"CUMPLIDA",IF(AND(ISNUMBER(L713),ISNUMBER([5]CGR!$P$4)), IF(L713&lt;[5]CGR!$P$4,"INCUMPLIDA","PROCESO"), "VERIFICAR FECHA")),"SIN VALOR AVANCE")</f>
        <v>CUMPLIDA</v>
      </c>
    </row>
    <row r="714" spans="1:17" ht="75.75">
      <c r="A714" s="479" t="s">
        <v>19</v>
      </c>
      <c r="B714" s="480" t="s">
        <v>13</v>
      </c>
      <c r="C714" s="902"/>
      <c r="D714" s="902"/>
      <c r="E714" s="903"/>
      <c r="F714" s="903"/>
      <c r="G714" s="481" t="s">
        <v>101</v>
      </c>
      <c r="H714" s="482" t="s">
        <v>101</v>
      </c>
      <c r="I714" s="482" t="s">
        <v>102</v>
      </c>
      <c r="J714" s="489">
        <v>1</v>
      </c>
      <c r="K714" s="545">
        <v>45323</v>
      </c>
      <c r="L714" s="545">
        <v>45747</v>
      </c>
      <c r="M714" s="459">
        <f t="shared" si="22"/>
        <v>60.571428571428569</v>
      </c>
      <c r="N714" s="485">
        <v>1</v>
      </c>
      <c r="O714" s="508" t="s">
        <v>924</v>
      </c>
      <c r="P714" s="486">
        <f t="shared" si="23"/>
        <v>1</v>
      </c>
      <c r="Q714" s="457" t="str">
        <f>IF(ISNUMBER(P714),IF(P714=100%,"CUMPLIDA",IF(AND(ISNUMBER(L714),ISNUMBER([5]CGR!$P$4)), IF(L714&lt;[5]CGR!$P$4,"INCUMPLIDA","PROCESO"), "VERIFICAR FECHA")),"SIN VALOR AVANCE")</f>
        <v>CUMPLIDA</v>
      </c>
    </row>
    <row r="715" spans="1:17" ht="75.75">
      <c r="A715" s="479" t="s">
        <v>19</v>
      </c>
      <c r="B715" s="480" t="s">
        <v>13</v>
      </c>
      <c r="C715" s="902"/>
      <c r="D715" s="902"/>
      <c r="E715" s="903"/>
      <c r="F715" s="903"/>
      <c r="G715" s="481" t="s">
        <v>238</v>
      </c>
      <c r="H715" s="482" t="s">
        <v>239</v>
      </c>
      <c r="I715" s="482" t="s">
        <v>240</v>
      </c>
      <c r="J715" s="489">
        <v>1</v>
      </c>
      <c r="K715" s="545">
        <v>45231</v>
      </c>
      <c r="L715" s="545">
        <v>45747</v>
      </c>
      <c r="M715" s="459">
        <f t="shared" si="22"/>
        <v>73.714285714285708</v>
      </c>
      <c r="N715" s="485">
        <v>1</v>
      </c>
      <c r="O715" s="508" t="s">
        <v>924</v>
      </c>
      <c r="P715" s="486">
        <f t="shared" si="23"/>
        <v>1</v>
      </c>
      <c r="Q715" s="457" t="str">
        <f>IF(ISNUMBER(P715),IF(P715=100%,"CUMPLIDA",IF(AND(ISNUMBER(L715),ISNUMBER([5]CGR!$P$4)), IF(L715&lt;[5]CGR!$P$4,"INCUMPLIDA","PROCESO"), "VERIFICAR FECHA")),"SIN VALOR AVANCE")</f>
        <v>CUMPLIDA</v>
      </c>
    </row>
    <row r="716" spans="1:17" ht="180.75">
      <c r="A716" s="479" t="s">
        <v>19</v>
      </c>
      <c r="B716" s="480" t="s">
        <v>13</v>
      </c>
      <c r="C716" s="902"/>
      <c r="D716" s="902"/>
      <c r="E716" s="903"/>
      <c r="F716" s="903"/>
      <c r="G716" s="481" t="s">
        <v>104</v>
      </c>
      <c r="H716" s="482" t="s">
        <v>104</v>
      </c>
      <c r="I716" s="482" t="s">
        <v>248</v>
      </c>
      <c r="J716" s="489">
        <v>1</v>
      </c>
      <c r="K716" s="545">
        <v>45323</v>
      </c>
      <c r="L716" s="545">
        <v>45747</v>
      </c>
      <c r="M716" s="459">
        <f t="shared" si="22"/>
        <v>60.571428571428569</v>
      </c>
      <c r="N716" s="485">
        <v>1</v>
      </c>
      <c r="O716" s="508" t="s">
        <v>923</v>
      </c>
      <c r="P716" s="486">
        <f t="shared" si="23"/>
        <v>1</v>
      </c>
      <c r="Q716" s="457" t="str">
        <f>IF(ISNUMBER(P716),IF(P716=100%,"CUMPLIDA",IF(AND(ISNUMBER(L716),ISNUMBER([5]CGR!$P$4)), IF(L716&lt;[5]CGR!$P$4,"INCUMPLIDA","PROCESO"), "VERIFICAR FECHA")),"SIN VALOR AVANCE")</f>
        <v>CUMPLIDA</v>
      </c>
    </row>
    <row r="717" spans="1:17" ht="75.75">
      <c r="A717" s="479" t="s">
        <v>19</v>
      </c>
      <c r="B717" s="480" t="s">
        <v>13</v>
      </c>
      <c r="C717" s="902"/>
      <c r="D717" s="902"/>
      <c r="E717" s="903"/>
      <c r="F717" s="903"/>
      <c r="G717" s="481" t="s">
        <v>830</v>
      </c>
      <c r="H717" s="482" t="s">
        <v>830</v>
      </c>
      <c r="I717" s="482" t="s">
        <v>107</v>
      </c>
      <c r="J717" s="489">
        <v>1</v>
      </c>
      <c r="K717" s="545">
        <v>45231</v>
      </c>
      <c r="L717" s="545">
        <v>45747</v>
      </c>
      <c r="M717" s="459">
        <f t="shared" si="22"/>
        <v>73.714285714285708</v>
      </c>
      <c r="N717" s="485">
        <v>1</v>
      </c>
      <c r="O717" s="508" t="s">
        <v>924</v>
      </c>
      <c r="P717" s="486">
        <f t="shared" si="23"/>
        <v>1</v>
      </c>
      <c r="Q717" s="457" t="str">
        <f>IF(ISNUMBER(P717),IF(P717=100%,"CUMPLIDA",IF(AND(ISNUMBER(L717),ISNUMBER([5]CGR!$P$4)), IF(L717&lt;[5]CGR!$P$4,"INCUMPLIDA","PROCESO"), "VERIFICAR FECHA")),"SIN VALOR AVANCE")</f>
        <v>CUMPLIDA</v>
      </c>
    </row>
    <row r="718" spans="1:17" ht="240.75">
      <c r="A718" s="479" t="s">
        <v>19</v>
      </c>
      <c r="B718" s="480" t="s">
        <v>13</v>
      </c>
      <c r="C718" s="902"/>
      <c r="D718" s="902"/>
      <c r="E718" s="903"/>
      <c r="F718" s="903"/>
      <c r="G718" s="481" t="s">
        <v>831</v>
      </c>
      <c r="H718" s="482" t="s">
        <v>831</v>
      </c>
      <c r="I718" s="482" t="s">
        <v>524</v>
      </c>
      <c r="J718" s="489">
        <v>1</v>
      </c>
      <c r="K718" s="545">
        <v>45231</v>
      </c>
      <c r="L718" s="545">
        <v>45808</v>
      </c>
      <c r="M718" s="459">
        <f t="shared" si="22"/>
        <v>82.428571428571431</v>
      </c>
      <c r="N718" s="485">
        <v>1</v>
      </c>
      <c r="O718" s="508" t="s">
        <v>1034</v>
      </c>
      <c r="P718" s="486">
        <f t="shared" si="23"/>
        <v>1</v>
      </c>
      <c r="Q718" s="457" t="str">
        <f>IF(ISNUMBER(P718),IF(P718=100%,"CUMPLIDA",IF(AND(ISNUMBER(L718),ISNUMBER([5]CGR!$P$4)), IF(L718&lt;[5]CGR!$P$4,"INCUMPLIDA","PROCESO"), "VERIFICAR FECHA")),"SIN VALOR AVANCE")</f>
        <v>CUMPLIDA</v>
      </c>
    </row>
    <row r="719" spans="1:17" ht="180.75">
      <c r="A719" s="479" t="s">
        <v>19</v>
      </c>
      <c r="B719" s="480" t="s">
        <v>13</v>
      </c>
      <c r="C719" s="902"/>
      <c r="D719" s="902"/>
      <c r="E719" s="903"/>
      <c r="F719" s="903"/>
      <c r="G719" s="481" t="s">
        <v>110</v>
      </c>
      <c r="H719" s="482" t="s">
        <v>111</v>
      </c>
      <c r="I719" s="482" t="s">
        <v>112</v>
      </c>
      <c r="J719" s="489">
        <v>10</v>
      </c>
      <c r="K719" s="545">
        <v>45809</v>
      </c>
      <c r="L719" s="545">
        <v>46568</v>
      </c>
      <c r="M719" s="459">
        <f t="shared" si="22"/>
        <v>108.42857142857143</v>
      </c>
      <c r="N719" s="485">
        <v>0</v>
      </c>
      <c r="O719" s="508" t="s">
        <v>867</v>
      </c>
      <c r="P719" s="486">
        <f t="shared" si="23"/>
        <v>0</v>
      </c>
      <c r="Q719" s="457" t="str">
        <f>IF(ISNUMBER(P719),IF(P719=100%,"CUMPLIDA",IF(AND(ISNUMBER(L719),ISNUMBER([5]CGR!$P$4)), IF(L719&lt;[5]CGR!$P$4,"INCUMPLIDA","PROCESO"), "VERIFICAR FECHA")),"SIN VALOR AVANCE")</f>
        <v>PROCESO</v>
      </c>
    </row>
    <row r="720" spans="1:17" ht="195.75">
      <c r="A720" s="479" t="s">
        <v>19</v>
      </c>
      <c r="B720" s="480" t="s">
        <v>13</v>
      </c>
      <c r="C720" s="902"/>
      <c r="D720" s="902"/>
      <c r="E720" s="903"/>
      <c r="F720" s="903"/>
      <c r="G720" s="481" t="s">
        <v>114</v>
      </c>
      <c r="H720" s="482" t="s">
        <v>115</v>
      </c>
      <c r="I720" s="482" t="s">
        <v>116</v>
      </c>
      <c r="J720" s="489">
        <v>1</v>
      </c>
      <c r="K720" s="545">
        <v>45809</v>
      </c>
      <c r="L720" s="545">
        <v>46568</v>
      </c>
      <c r="M720" s="459">
        <f t="shared" si="22"/>
        <v>108.42857142857143</v>
      </c>
      <c r="N720" s="485">
        <v>0</v>
      </c>
      <c r="O720" s="508" t="s">
        <v>844</v>
      </c>
      <c r="P720" s="486">
        <f t="shared" si="23"/>
        <v>0</v>
      </c>
      <c r="Q720" s="457" t="str">
        <f>IF(ISNUMBER(P720),IF(P720=100%,"CUMPLIDA",IF(AND(ISNUMBER(L720),ISNUMBER([5]CGR!$P$4)), IF(L720&lt;[5]CGR!$P$4,"INCUMPLIDA","PROCESO"), "VERIFICAR FECHA")),"SIN VALOR AVANCE")</f>
        <v>PROCESO</v>
      </c>
    </row>
    <row r="721" spans="1:17" ht="345.75">
      <c r="A721" s="479" t="s">
        <v>19</v>
      </c>
      <c r="B721" s="480" t="s">
        <v>13</v>
      </c>
      <c r="C721" s="902"/>
      <c r="D721" s="902"/>
      <c r="E721" s="903"/>
      <c r="F721" s="903"/>
      <c r="G721" s="481" t="s">
        <v>117</v>
      </c>
      <c r="H721" s="482" t="s">
        <v>118</v>
      </c>
      <c r="I721" s="482" t="s">
        <v>119</v>
      </c>
      <c r="J721" s="489">
        <v>2</v>
      </c>
      <c r="K721" s="545">
        <v>45809</v>
      </c>
      <c r="L721" s="545">
        <v>46568</v>
      </c>
      <c r="M721" s="459">
        <f t="shared" si="22"/>
        <v>108.42857142857143</v>
      </c>
      <c r="N721" s="485">
        <v>0</v>
      </c>
      <c r="O721" s="508" t="s">
        <v>834</v>
      </c>
      <c r="P721" s="486">
        <f t="shared" si="23"/>
        <v>0</v>
      </c>
      <c r="Q721" s="457" t="str">
        <f>IF(ISNUMBER(P721),IF(P721=100%,"CUMPLIDA",IF(AND(ISNUMBER(L721),ISNUMBER([5]CGR!$P$4)), IF(L721&lt;[5]CGR!$P$4,"INCUMPLIDA","PROCESO"), "VERIFICAR FECHA")),"SIN VALOR AVANCE")</f>
        <v>PROCESO</v>
      </c>
    </row>
    <row r="722" spans="1:17" ht="135.75">
      <c r="A722" s="479" t="s">
        <v>19</v>
      </c>
      <c r="B722" s="480" t="s">
        <v>13</v>
      </c>
      <c r="C722" s="902" t="s">
        <v>1035</v>
      </c>
      <c r="D722" s="902" t="s">
        <v>820</v>
      </c>
      <c r="E722" s="903" t="s">
        <v>1036</v>
      </c>
      <c r="F722" s="903" t="s">
        <v>1037</v>
      </c>
      <c r="G722" s="903" t="s">
        <v>1031</v>
      </c>
      <c r="H722" s="534" t="s">
        <v>730</v>
      </c>
      <c r="I722" s="482" t="s">
        <v>731</v>
      </c>
      <c r="J722" s="483">
        <v>1</v>
      </c>
      <c r="K722" s="507">
        <v>44013</v>
      </c>
      <c r="L722" s="507">
        <v>44042</v>
      </c>
      <c r="M722" s="459">
        <f t="shared" si="22"/>
        <v>4.1428571428571432</v>
      </c>
      <c r="N722" s="485">
        <v>1</v>
      </c>
      <c r="O722" s="482" t="s">
        <v>1038</v>
      </c>
      <c r="P722" s="486">
        <f t="shared" si="23"/>
        <v>1</v>
      </c>
      <c r="Q722" s="457" t="str">
        <f>IF(ISNUMBER(P722),IF(P722=100%,"CUMPLIDA",IF(AND(ISNUMBER(L722),ISNUMBER([5]CGR!$P$4)), IF(L722&lt;[5]CGR!$P$4,"INCUMPLIDA","PROCESO"), "VERIFICAR FECHA")),"SIN VALOR AVANCE")</f>
        <v>CUMPLIDA</v>
      </c>
    </row>
    <row r="723" spans="1:17" ht="210.75">
      <c r="A723" s="479" t="s">
        <v>19</v>
      </c>
      <c r="B723" s="480" t="s">
        <v>13</v>
      </c>
      <c r="C723" s="902"/>
      <c r="D723" s="902"/>
      <c r="E723" s="903"/>
      <c r="F723" s="903"/>
      <c r="G723" s="903"/>
      <c r="H723" s="534" t="s">
        <v>733</v>
      </c>
      <c r="I723" s="482" t="s">
        <v>164</v>
      </c>
      <c r="J723" s="483">
        <v>1</v>
      </c>
      <c r="K723" s="507">
        <v>44044</v>
      </c>
      <c r="L723" s="507">
        <v>44196</v>
      </c>
      <c r="M723" s="459">
        <f t="shared" ref="M723:M786" si="24">(L723-K723)/7</f>
        <v>21.714285714285715</v>
      </c>
      <c r="N723" s="485">
        <v>1</v>
      </c>
      <c r="O723" s="482" t="s">
        <v>1039</v>
      </c>
      <c r="P723" s="486">
        <f t="shared" si="23"/>
        <v>1</v>
      </c>
      <c r="Q723" s="457" t="str">
        <f>IF(ISNUMBER(P723),IF(P723=100%,"CUMPLIDA",IF(AND(ISNUMBER(L723),ISNUMBER([5]CGR!$P$4)), IF(L723&lt;[5]CGR!$P$4,"INCUMPLIDA","PROCESO"), "VERIFICAR FECHA")),"SIN VALOR AVANCE")</f>
        <v>CUMPLIDA</v>
      </c>
    </row>
    <row r="724" spans="1:17" ht="75.75">
      <c r="A724" s="479" t="s">
        <v>19</v>
      </c>
      <c r="B724" s="480" t="s">
        <v>13</v>
      </c>
      <c r="C724" s="902"/>
      <c r="D724" s="902"/>
      <c r="E724" s="903"/>
      <c r="F724" s="903"/>
      <c r="G724" s="903"/>
      <c r="H724" s="534" t="s">
        <v>675</v>
      </c>
      <c r="I724" s="482" t="s">
        <v>676</v>
      </c>
      <c r="J724" s="483">
        <v>1</v>
      </c>
      <c r="K724" s="507">
        <v>45231</v>
      </c>
      <c r="L724" s="507">
        <v>45504</v>
      </c>
      <c r="M724" s="459">
        <f t="shared" si="24"/>
        <v>39</v>
      </c>
      <c r="N724" s="485">
        <v>1</v>
      </c>
      <c r="O724" s="508" t="s">
        <v>825</v>
      </c>
      <c r="P724" s="486">
        <f t="shared" si="23"/>
        <v>1</v>
      </c>
      <c r="Q724" s="457" t="str">
        <f>IF(ISNUMBER(P724),IF(P724=100%,"CUMPLIDA",IF(AND(ISNUMBER(L724),ISNUMBER([5]CGR!$P$4)), IF(L724&lt;[5]CGR!$P$4,"INCUMPLIDA","PROCESO"), "VERIFICAR FECHA")),"SIN VALOR AVANCE")</f>
        <v>CUMPLIDA</v>
      </c>
    </row>
    <row r="725" spans="1:17" ht="345.75">
      <c r="A725" s="479" t="s">
        <v>19</v>
      </c>
      <c r="B725" s="480" t="s">
        <v>13</v>
      </c>
      <c r="C725" s="902"/>
      <c r="D725" s="902"/>
      <c r="E725" s="903"/>
      <c r="F725" s="903"/>
      <c r="G725" s="903"/>
      <c r="H725" s="534" t="s">
        <v>678</v>
      </c>
      <c r="I725" s="482" t="s">
        <v>679</v>
      </c>
      <c r="J725" s="483">
        <v>1</v>
      </c>
      <c r="K725" s="507">
        <v>45231</v>
      </c>
      <c r="L725" s="507">
        <v>45504</v>
      </c>
      <c r="M725" s="459">
        <f t="shared" si="24"/>
        <v>39</v>
      </c>
      <c r="N725" s="485">
        <v>1</v>
      </c>
      <c r="O725" s="508" t="s">
        <v>864</v>
      </c>
      <c r="P725" s="486">
        <f t="shared" si="23"/>
        <v>1</v>
      </c>
      <c r="Q725" s="457" t="str">
        <f>IF(ISNUMBER(P725),IF(P725=100%,"CUMPLIDA",IF(AND(ISNUMBER(L725),ISNUMBER([5]CGR!$P$4)), IF(L725&lt;[5]CGR!$P$4,"INCUMPLIDA","PROCESO"), "VERIFICAR FECHA")),"SIN VALOR AVANCE")</f>
        <v>CUMPLIDA</v>
      </c>
    </row>
    <row r="726" spans="1:17" ht="165.75">
      <c r="A726" s="479" t="s">
        <v>19</v>
      </c>
      <c r="B726" s="480" t="s">
        <v>13</v>
      </c>
      <c r="C726" s="902"/>
      <c r="D726" s="902"/>
      <c r="E726" s="903"/>
      <c r="F726" s="903"/>
      <c r="G726" s="481" t="s">
        <v>97</v>
      </c>
      <c r="H726" s="482" t="s">
        <v>98</v>
      </c>
      <c r="I726" s="482" t="s">
        <v>99</v>
      </c>
      <c r="J726" s="489">
        <v>1</v>
      </c>
      <c r="K726" s="545">
        <v>45323</v>
      </c>
      <c r="L726" s="545">
        <v>45747</v>
      </c>
      <c r="M726" s="459">
        <f t="shared" si="24"/>
        <v>60.571428571428569</v>
      </c>
      <c r="N726" s="485">
        <v>1</v>
      </c>
      <c r="O726" s="508" t="s">
        <v>827</v>
      </c>
      <c r="P726" s="486">
        <f t="shared" si="23"/>
        <v>1</v>
      </c>
      <c r="Q726" s="457" t="str">
        <f>IF(ISNUMBER(P726),IF(P726=100%,"CUMPLIDA",IF(AND(ISNUMBER(L726),ISNUMBER([5]CGR!$P$4)), IF(L726&lt;[5]CGR!$P$4,"INCUMPLIDA","PROCESO"), "VERIFICAR FECHA")),"SIN VALOR AVANCE")</f>
        <v>CUMPLIDA</v>
      </c>
    </row>
    <row r="727" spans="1:17" ht="75.75">
      <c r="A727" s="479" t="s">
        <v>19</v>
      </c>
      <c r="B727" s="480" t="s">
        <v>13</v>
      </c>
      <c r="C727" s="902"/>
      <c r="D727" s="902"/>
      <c r="E727" s="903"/>
      <c r="F727" s="903"/>
      <c r="G727" s="481" t="s">
        <v>101</v>
      </c>
      <c r="H727" s="482" t="s">
        <v>101</v>
      </c>
      <c r="I727" s="482" t="s">
        <v>102</v>
      </c>
      <c r="J727" s="489">
        <v>1</v>
      </c>
      <c r="K727" s="545">
        <v>45323</v>
      </c>
      <c r="L727" s="545">
        <v>45747</v>
      </c>
      <c r="M727" s="459">
        <f t="shared" si="24"/>
        <v>60.571428571428569</v>
      </c>
      <c r="N727" s="485">
        <v>1</v>
      </c>
      <c r="O727" s="508" t="s">
        <v>924</v>
      </c>
      <c r="P727" s="486">
        <f t="shared" si="23"/>
        <v>1</v>
      </c>
      <c r="Q727" s="457" t="str">
        <f>IF(ISNUMBER(P727),IF(P727=100%,"CUMPLIDA",IF(AND(ISNUMBER(L727),ISNUMBER([5]CGR!$P$4)), IF(L727&lt;[5]CGR!$P$4,"INCUMPLIDA","PROCESO"), "VERIFICAR FECHA")),"SIN VALOR AVANCE")</f>
        <v>CUMPLIDA</v>
      </c>
    </row>
    <row r="728" spans="1:17" ht="75.75">
      <c r="A728" s="479" t="s">
        <v>19</v>
      </c>
      <c r="B728" s="480" t="s">
        <v>13</v>
      </c>
      <c r="C728" s="902"/>
      <c r="D728" s="902"/>
      <c r="E728" s="903"/>
      <c r="F728" s="903"/>
      <c r="G728" s="481" t="s">
        <v>238</v>
      </c>
      <c r="H728" s="482" t="s">
        <v>239</v>
      </c>
      <c r="I728" s="482" t="s">
        <v>240</v>
      </c>
      <c r="J728" s="489">
        <v>1</v>
      </c>
      <c r="K728" s="545">
        <v>45231</v>
      </c>
      <c r="L728" s="545">
        <v>45747</v>
      </c>
      <c r="M728" s="459">
        <f t="shared" si="24"/>
        <v>73.714285714285708</v>
      </c>
      <c r="N728" s="485">
        <v>1</v>
      </c>
      <c r="O728" s="508" t="s">
        <v>924</v>
      </c>
      <c r="P728" s="486">
        <f t="shared" si="23"/>
        <v>1</v>
      </c>
      <c r="Q728" s="457" t="str">
        <f>IF(ISNUMBER(P728),IF(P728=100%,"CUMPLIDA",IF(AND(ISNUMBER(L728),ISNUMBER([5]CGR!$P$4)), IF(L728&lt;[5]CGR!$P$4,"INCUMPLIDA","PROCESO"), "VERIFICAR FECHA")),"SIN VALOR AVANCE")</f>
        <v>CUMPLIDA</v>
      </c>
    </row>
    <row r="729" spans="1:17" ht="165.75">
      <c r="A729" s="479" t="s">
        <v>19</v>
      </c>
      <c r="B729" s="480" t="s">
        <v>13</v>
      </c>
      <c r="C729" s="902"/>
      <c r="D729" s="902"/>
      <c r="E729" s="903"/>
      <c r="F729" s="903"/>
      <c r="G729" s="481" t="s">
        <v>104</v>
      </c>
      <c r="H729" s="482" t="s">
        <v>104</v>
      </c>
      <c r="I729" s="482" t="s">
        <v>248</v>
      </c>
      <c r="J729" s="489">
        <v>1</v>
      </c>
      <c r="K729" s="545">
        <v>45323</v>
      </c>
      <c r="L729" s="545">
        <v>45747</v>
      </c>
      <c r="M729" s="459">
        <f t="shared" si="24"/>
        <v>60.571428571428569</v>
      </c>
      <c r="N729" s="485">
        <v>1</v>
      </c>
      <c r="O729" s="508" t="s">
        <v>827</v>
      </c>
      <c r="P729" s="486">
        <f t="shared" si="23"/>
        <v>1</v>
      </c>
      <c r="Q729" s="457" t="str">
        <f>IF(ISNUMBER(P729),IF(P729=100%,"CUMPLIDA",IF(AND(ISNUMBER(L729),ISNUMBER([5]CGR!$P$4)), IF(L729&lt;[5]CGR!$P$4,"INCUMPLIDA","PROCESO"), "VERIFICAR FECHA")),"SIN VALOR AVANCE")</f>
        <v>CUMPLIDA</v>
      </c>
    </row>
    <row r="730" spans="1:17" ht="75.75">
      <c r="A730" s="479" t="s">
        <v>19</v>
      </c>
      <c r="B730" s="480" t="s">
        <v>13</v>
      </c>
      <c r="C730" s="902"/>
      <c r="D730" s="902"/>
      <c r="E730" s="903"/>
      <c r="F730" s="903"/>
      <c r="G730" s="481" t="s">
        <v>830</v>
      </c>
      <c r="H730" s="482" t="s">
        <v>830</v>
      </c>
      <c r="I730" s="482" t="s">
        <v>107</v>
      </c>
      <c r="J730" s="489">
        <v>1</v>
      </c>
      <c r="K730" s="545">
        <v>45231</v>
      </c>
      <c r="L730" s="545">
        <v>45747</v>
      </c>
      <c r="M730" s="459">
        <f t="shared" si="24"/>
        <v>73.714285714285708</v>
      </c>
      <c r="N730" s="485">
        <v>1</v>
      </c>
      <c r="O730" s="508" t="s">
        <v>924</v>
      </c>
      <c r="P730" s="486">
        <f t="shared" si="23"/>
        <v>1</v>
      </c>
      <c r="Q730" s="457" t="str">
        <f>IF(ISNUMBER(P730),IF(P730=100%,"CUMPLIDA",IF(AND(ISNUMBER(L730),ISNUMBER([5]CGR!$P$4)), IF(L730&lt;[5]CGR!$P$4,"INCUMPLIDA","PROCESO"), "VERIFICAR FECHA")),"SIN VALOR AVANCE")</f>
        <v>CUMPLIDA</v>
      </c>
    </row>
    <row r="731" spans="1:17" ht="240.75">
      <c r="A731" s="479" t="s">
        <v>19</v>
      </c>
      <c r="B731" s="480" t="s">
        <v>13</v>
      </c>
      <c r="C731" s="902"/>
      <c r="D731" s="902"/>
      <c r="E731" s="903"/>
      <c r="F731" s="903"/>
      <c r="G731" s="481" t="s">
        <v>831</v>
      </c>
      <c r="H731" s="482" t="s">
        <v>831</v>
      </c>
      <c r="I731" s="482" t="s">
        <v>524</v>
      </c>
      <c r="J731" s="489">
        <v>1</v>
      </c>
      <c r="K731" s="545">
        <v>45231</v>
      </c>
      <c r="L731" s="545">
        <v>45808</v>
      </c>
      <c r="M731" s="459">
        <f t="shared" si="24"/>
        <v>82.428571428571431</v>
      </c>
      <c r="N731" s="485">
        <v>1</v>
      </c>
      <c r="O731" s="508" t="s">
        <v>826</v>
      </c>
      <c r="P731" s="486">
        <f t="shared" si="23"/>
        <v>1</v>
      </c>
      <c r="Q731" s="457" t="str">
        <f>IF(ISNUMBER(P731),IF(P731=100%,"CUMPLIDA",IF(AND(ISNUMBER(L731),ISNUMBER([5]CGR!$P$4)), IF(L731&lt;[5]CGR!$P$4,"INCUMPLIDA","PROCESO"), "VERIFICAR FECHA")),"SIN VALOR AVANCE")</f>
        <v>CUMPLIDA</v>
      </c>
    </row>
    <row r="732" spans="1:17" ht="180.75">
      <c r="A732" s="479" t="s">
        <v>19</v>
      </c>
      <c r="B732" s="480" t="s">
        <v>13</v>
      </c>
      <c r="C732" s="902"/>
      <c r="D732" s="902"/>
      <c r="E732" s="903"/>
      <c r="F732" s="903"/>
      <c r="G732" s="481" t="s">
        <v>110</v>
      </c>
      <c r="H732" s="482" t="s">
        <v>111</v>
      </c>
      <c r="I732" s="482" t="s">
        <v>112</v>
      </c>
      <c r="J732" s="489">
        <v>10</v>
      </c>
      <c r="K732" s="545">
        <v>45809</v>
      </c>
      <c r="L732" s="545">
        <v>46568</v>
      </c>
      <c r="M732" s="459">
        <f t="shared" si="24"/>
        <v>108.42857142857143</v>
      </c>
      <c r="N732" s="485">
        <v>0</v>
      </c>
      <c r="O732" s="508" t="s">
        <v>867</v>
      </c>
      <c r="P732" s="486">
        <f t="shared" si="23"/>
        <v>0</v>
      </c>
      <c r="Q732" s="457" t="str">
        <f>IF(ISNUMBER(P732),IF(P732=100%,"CUMPLIDA",IF(AND(ISNUMBER(L732),ISNUMBER([5]CGR!$P$4)), IF(L732&lt;[5]CGR!$P$4,"INCUMPLIDA","PROCESO"), "VERIFICAR FECHA")),"SIN VALOR AVANCE")</f>
        <v>PROCESO</v>
      </c>
    </row>
    <row r="733" spans="1:17" ht="180.75">
      <c r="A733" s="479" t="s">
        <v>19</v>
      </c>
      <c r="B733" s="480" t="s">
        <v>13</v>
      </c>
      <c r="C733" s="902"/>
      <c r="D733" s="902"/>
      <c r="E733" s="903"/>
      <c r="F733" s="903"/>
      <c r="G733" s="481" t="s">
        <v>114</v>
      </c>
      <c r="H733" s="482" t="s">
        <v>115</v>
      </c>
      <c r="I733" s="482" t="s">
        <v>116</v>
      </c>
      <c r="J733" s="489">
        <v>1</v>
      </c>
      <c r="K733" s="545">
        <v>45809</v>
      </c>
      <c r="L733" s="545">
        <v>46568</v>
      </c>
      <c r="M733" s="459">
        <f t="shared" si="24"/>
        <v>108.42857142857143</v>
      </c>
      <c r="N733" s="485">
        <v>0</v>
      </c>
      <c r="O733" s="508" t="s">
        <v>833</v>
      </c>
      <c r="P733" s="486">
        <f t="shared" si="23"/>
        <v>0</v>
      </c>
      <c r="Q733" s="457" t="str">
        <f>IF(ISNUMBER(P733),IF(P733=100%,"CUMPLIDA",IF(AND(ISNUMBER(L733),ISNUMBER([5]CGR!$P$4)), IF(L733&lt;[5]CGR!$P$4,"INCUMPLIDA","PROCESO"), "VERIFICAR FECHA")),"SIN VALOR AVANCE")</f>
        <v>PROCESO</v>
      </c>
    </row>
    <row r="734" spans="1:17" ht="315.75">
      <c r="A734" s="479" t="s">
        <v>19</v>
      </c>
      <c r="B734" s="480" t="s">
        <v>13</v>
      </c>
      <c r="C734" s="902"/>
      <c r="D734" s="902"/>
      <c r="E734" s="903"/>
      <c r="F734" s="903"/>
      <c r="G734" s="481" t="s">
        <v>117</v>
      </c>
      <c r="H734" s="482" t="s">
        <v>118</v>
      </c>
      <c r="I734" s="482" t="s">
        <v>119</v>
      </c>
      <c r="J734" s="489">
        <v>2</v>
      </c>
      <c r="K734" s="545">
        <v>45809</v>
      </c>
      <c r="L734" s="545">
        <v>46568</v>
      </c>
      <c r="M734" s="459">
        <f t="shared" si="24"/>
        <v>108.42857142857143</v>
      </c>
      <c r="N734" s="485">
        <v>0</v>
      </c>
      <c r="O734" s="508" t="s">
        <v>845</v>
      </c>
      <c r="P734" s="486">
        <f t="shared" si="23"/>
        <v>0</v>
      </c>
      <c r="Q734" s="457" t="str">
        <f>IF(ISNUMBER(P734),IF(P734=100%,"CUMPLIDA",IF(AND(ISNUMBER(L734),ISNUMBER([5]CGR!$P$4)), IF(L734&lt;[5]CGR!$P$4,"INCUMPLIDA","PROCESO"), "VERIFICAR FECHA")),"SIN VALOR AVANCE")</f>
        <v>PROCESO</v>
      </c>
    </row>
    <row r="735" spans="1:17" ht="135.75" customHeight="1">
      <c r="A735" s="479" t="s">
        <v>19</v>
      </c>
      <c r="B735" s="480" t="s">
        <v>13</v>
      </c>
      <c r="C735" s="902" t="s">
        <v>1040</v>
      </c>
      <c r="D735" s="902" t="s">
        <v>776</v>
      </c>
      <c r="E735" s="903" t="s">
        <v>1041</v>
      </c>
      <c r="F735" s="903" t="s">
        <v>1042</v>
      </c>
      <c r="G735" s="903" t="s">
        <v>823</v>
      </c>
      <c r="H735" s="534" t="s">
        <v>675</v>
      </c>
      <c r="I735" s="482" t="s">
        <v>676</v>
      </c>
      <c r="J735" s="483">
        <v>1</v>
      </c>
      <c r="K735" s="507">
        <v>45231</v>
      </c>
      <c r="L735" s="507">
        <v>45504</v>
      </c>
      <c r="M735" s="459">
        <f t="shared" si="24"/>
        <v>39</v>
      </c>
      <c r="N735" s="485">
        <v>1</v>
      </c>
      <c r="O735" s="508" t="s">
        <v>825</v>
      </c>
      <c r="P735" s="486">
        <f t="shared" si="23"/>
        <v>1</v>
      </c>
      <c r="Q735" s="457" t="str">
        <f>IF(ISNUMBER(P735),IF(P735=100%,"CUMPLIDA",IF(AND(ISNUMBER(L735),ISNUMBER([5]CGR!$P$4)), IF(L735&lt;[5]CGR!$P$4,"INCUMPLIDA","PROCESO"), "VERIFICAR FECHA")),"SIN VALOR AVANCE")</f>
        <v>CUMPLIDA</v>
      </c>
    </row>
    <row r="736" spans="1:17" ht="345.75">
      <c r="A736" s="479" t="s">
        <v>19</v>
      </c>
      <c r="B736" s="480" t="s">
        <v>13</v>
      </c>
      <c r="C736" s="902"/>
      <c r="D736" s="902"/>
      <c r="E736" s="903"/>
      <c r="F736" s="903"/>
      <c r="G736" s="903"/>
      <c r="H736" s="534" t="s">
        <v>678</v>
      </c>
      <c r="I736" s="482" t="s">
        <v>679</v>
      </c>
      <c r="J736" s="483">
        <v>1</v>
      </c>
      <c r="K736" s="507">
        <v>45231</v>
      </c>
      <c r="L736" s="507">
        <v>45504</v>
      </c>
      <c r="M736" s="459">
        <f t="shared" si="24"/>
        <v>39</v>
      </c>
      <c r="N736" s="485">
        <v>1</v>
      </c>
      <c r="O736" s="508" t="s">
        <v>864</v>
      </c>
      <c r="P736" s="486">
        <f t="shared" si="23"/>
        <v>1</v>
      </c>
      <c r="Q736" s="457" t="str">
        <f>IF(ISNUMBER(P736),IF(P736=100%,"CUMPLIDA",IF(AND(ISNUMBER(L736),ISNUMBER([5]CGR!$P$4)), IF(L736&lt;[5]CGR!$P$4,"INCUMPLIDA","PROCESO"), "VERIFICAR FECHA")),"SIN VALOR AVANCE")</f>
        <v>CUMPLIDA</v>
      </c>
    </row>
    <row r="737" spans="1:17" ht="195.75">
      <c r="A737" s="479" t="s">
        <v>19</v>
      </c>
      <c r="B737" s="480" t="s">
        <v>13</v>
      </c>
      <c r="C737" s="902"/>
      <c r="D737" s="902"/>
      <c r="E737" s="903"/>
      <c r="F737" s="903"/>
      <c r="G737" s="481" t="s">
        <v>97</v>
      </c>
      <c r="H737" s="482" t="s">
        <v>98</v>
      </c>
      <c r="I737" s="482" t="s">
        <v>99</v>
      </c>
      <c r="J737" s="489">
        <v>1</v>
      </c>
      <c r="K737" s="545">
        <v>45323</v>
      </c>
      <c r="L737" s="545">
        <v>45747</v>
      </c>
      <c r="M737" s="459">
        <f t="shared" si="24"/>
        <v>60.571428571428569</v>
      </c>
      <c r="N737" s="485">
        <v>1</v>
      </c>
      <c r="O737" s="508" t="s">
        <v>866</v>
      </c>
      <c r="P737" s="486">
        <f t="shared" si="23"/>
        <v>1</v>
      </c>
      <c r="Q737" s="457" t="str">
        <f>IF(ISNUMBER(P737),IF(P737=100%,"CUMPLIDA",IF(AND(ISNUMBER(L737),ISNUMBER([5]CGR!$P$4)), IF(L737&lt;[5]CGR!$P$4,"INCUMPLIDA","PROCESO"), "VERIFICAR FECHA")),"SIN VALOR AVANCE")</f>
        <v>CUMPLIDA</v>
      </c>
    </row>
    <row r="738" spans="1:17" ht="105.75">
      <c r="A738" s="479" t="s">
        <v>19</v>
      </c>
      <c r="B738" s="480" t="s">
        <v>13</v>
      </c>
      <c r="C738" s="902"/>
      <c r="D738" s="902"/>
      <c r="E738" s="903"/>
      <c r="F738" s="903"/>
      <c r="G738" s="481" t="s">
        <v>101</v>
      </c>
      <c r="H738" s="482" t="s">
        <v>101</v>
      </c>
      <c r="I738" s="482" t="s">
        <v>102</v>
      </c>
      <c r="J738" s="489">
        <v>1</v>
      </c>
      <c r="K738" s="545">
        <v>45323</v>
      </c>
      <c r="L738" s="545">
        <v>45747</v>
      </c>
      <c r="M738" s="459">
        <f t="shared" si="24"/>
        <v>60.571428571428569</v>
      </c>
      <c r="N738" s="485">
        <v>1</v>
      </c>
      <c r="O738" s="508" t="s">
        <v>881</v>
      </c>
      <c r="P738" s="486">
        <f t="shared" si="23"/>
        <v>1</v>
      </c>
      <c r="Q738" s="457" t="str">
        <f>IF(ISNUMBER(P738),IF(P738=100%,"CUMPLIDA",IF(AND(ISNUMBER(L738),ISNUMBER([5]CGR!$P$4)), IF(L738&lt;[5]CGR!$P$4,"INCUMPLIDA","PROCESO"), "VERIFICAR FECHA")),"SIN VALOR AVANCE")</f>
        <v>CUMPLIDA</v>
      </c>
    </row>
    <row r="739" spans="1:17" ht="105.75">
      <c r="A739" s="479" t="s">
        <v>19</v>
      </c>
      <c r="B739" s="480" t="s">
        <v>13</v>
      </c>
      <c r="C739" s="902"/>
      <c r="D739" s="902"/>
      <c r="E739" s="903"/>
      <c r="F739" s="903"/>
      <c r="G739" s="481" t="s">
        <v>238</v>
      </c>
      <c r="H739" s="482" t="s">
        <v>239</v>
      </c>
      <c r="I739" s="482" t="s">
        <v>240</v>
      </c>
      <c r="J739" s="489">
        <v>1</v>
      </c>
      <c r="K739" s="545">
        <v>45231</v>
      </c>
      <c r="L739" s="545">
        <v>45747</v>
      </c>
      <c r="M739" s="459">
        <f t="shared" si="24"/>
        <v>73.714285714285708</v>
      </c>
      <c r="N739" s="485">
        <v>1</v>
      </c>
      <c r="O739" s="508" t="s">
        <v>881</v>
      </c>
      <c r="P739" s="486">
        <f t="shared" si="23"/>
        <v>1</v>
      </c>
      <c r="Q739" s="457" t="str">
        <f>IF(ISNUMBER(P739),IF(P739=100%,"CUMPLIDA",IF(AND(ISNUMBER(L739),ISNUMBER([5]CGR!$P$4)), IF(L739&lt;[5]CGR!$P$4,"INCUMPLIDA","PROCESO"), "VERIFICAR FECHA")),"SIN VALOR AVANCE")</f>
        <v>CUMPLIDA</v>
      </c>
    </row>
    <row r="740" spans="1:17" ht="195.75">
      <c r="A740" s="479" t="s">
        <v>19</v>
      </c>
      <c r="B740" s="480" t="s">
        <v>13</v>
      </c>
      <c r="C740" s="902"/>
      <c r="D740" s="902"/>
      <c r="E740" s="903"/>
      <c r="F740" s="903"/>
      <c r="G740" s="481" t="s">
        <v>104</v>
      </c>
      <c r="H740" s="482" t="s">
        <v>104</v>
      </c>
      <c r="I740" s="482" t="s">
        <v>248</v>
      </c>
      <c r="J740" s="489">
        <v>1</v>
      </c>
      <c r="K740" s="545">
        <v>45323</v>
      </c>
      <c r="L740" s="545">
        <v>45747</v>
      </c>
      <c r="M740" s="459">
        <f t="shared" si="24"/>
        <v>60.571428571428569</v>
      </c>
      <c r="N740" s="485">
        <v>1</v>
      </c>
      <c r="O740" s="508" t="s">
        <v>866</v>
      </c>
      <c r="P740" s="486">
        <f t="shared" si="23"/>
        <v>1</v>
      </c>
      <c r="Q740" s="457" t="str">
        <f>IF(ISNUMBER(P740),IF(P740=100%,"CUMPLIDA",IF(AND(ISNUMBER(L740),ISNUMBER([5]CGR!$P$4)), IF(L740&lt;[5]CGR!$P$4,"INCUMPLIDA","PROCESO"), "VERIFICAR FECHA")),"SIN VALOR AVANCE")</f>
        <v>CUMPLIDA</v>
      </c>
    </row>
    <row r="741" spans="1:17" ht="105.75">
      <c r="A741" s="479" t="s">
        <v>19</v>
      </c>
      <c r="B741" s="480" t="s">
        <v>13</v>
      </c>
      <c r="C741" s="902"/>
      <c r="D741" s="902"/>
      <c r="E741" s="903"/>
      <c r="F741" s="903"/>
      <c r="G741" s="481" t="s">
        <v>830</v>
      </c>
      <c r="H741" s="482" t="s">
        <v>830</v>
      </c>
      <c r="I741" s="482" t="s">
        <v>107</v>
      </c>
      <c r="J741" s="489">
        <v>1</v>
      </c>
      <c r="K741" s="545">
        <v>45231</v>
      </c>
      <c r="L741" s="545">
        <v>45747</v>
      </c>
      <c r="M741" s="459">
        <f t="shared" si="24"/>
        <v>73.714285714285708</v>
      </c>
      <c r="N741" s="485">
        <v>1</v>
      </c>
      <c r="O741" s="508" t="s">
        <v>881</v>
      </c>
      <c r="P741" s="486">
        <f t="shared" si="23"/>
        <v>1</v>
      </c>
      <c r="Q741" s="457" t="str">
        <f>IF(ISNUMBER(P741),IF(P741=100%,"CUMPLIDA",IF(AND(ISNUMBER(L741),ISNUMBER([5]CGR!$P$4)), IF(L741&lt;[5]CGR!$P$4,"INCUMPLIDA","PROCESO"), "VERIFICAR FECHA")),"SIN VALOR AVANCE")</f>
        <v>CUMPLIDA</v>
      </c>
    </row>
    <row r="742" spans="1:17" ht="270.75">
      <c r="A742" s="479" t="s">
        <v>19</v>
      </c>
      <c r="B742" s="480" t="s">
        <v>13</v>
      </c>
      <c r="C742" s="902"/>
      <c r="D742" s="902"/>
      <c r="E742" s="903"/>
      <c r="F742" s="903"/>
      <c r="G742" s="481" t="s">
        <v>831</v>
      </c>
      <c r="H742" s="482" t="s">
        <v>831</v>
      </c>
      <c r="I742" s="482" t="s">
        <v>524</v>
      </c>
      <c r="J742" s="489">
        <v>1</v>
      </c>
      <c r="K742" s="545">
        <v>45231</v>
      </c>
      <c r="L742" s="545">
        <v>45808</v>
      </c>
      <c r="M742" s="459">
        <f t="shared" si="24"/>
        <v>82.428571428571431</v>
      </c>
      <c r="N742" s="485">
        <v>1</v>
      </c>
      <c r="O742" s="508" t="s">
        <v>842</v>
      </c>
      <c r="P742" s="486">
        <f t="shared" si="23"/>
        <v>1</v>
      </c>
      <c r="Q742" s="457" t="str">
        <f>IF(ISNUMBER(P742),IF(P742=100%,"CUMPLIDA",IF(AND(ISNUMBER(L742),ISNUMBER([5]CGR!$P$4)), IF(L742&lt;[5]CGR!$P$4,"INCUMPLIDA","PROCESO"), "VERIFICAR FECHA")),"SIN VALOR AVANCE")</f>
        <v>CUMPLIDA</v>
      </c>
    </row>
    <row r="743" spans="1:17" ht="180.75">
      <c r="A743" s="479" t="s">
        <v>19</v>
      </c>
      <c r="B743" s="480" t="s">
        <v>13</v>
      </c>
      <c r="C743" s="902"/>
      <c r="D743" s="902"/>
      <c r="E743" s="903"/>
      <c r="F743" s="903"/>
      <c r="G743" s="481" t="s">
        <v>110</v>
      </c>
      <c r="H743" s="482" t="s">
        <v>111</v>
      </c>
      <c r="I743" s="482" t="s">
        <v>112</v>
      </c>
      <c r="J743" s="489">
        <v>10</v>
      </c>
      <c r="K743" s="545">
        <v>45809</v>
      </c>
      <c r="L743" s="545">
        <v>46568</v>
      </c>
      <c r="M743" s="459">
        <f t="shared" si="24"/>
        <v>108.42857142857143</v>
      </c>
      <c r="N743" s="485">
        <v>0</v>
      </c>
      <c r="O743" s="508" t="s">
        <v>867</v>
      </c>
      <c r="P743" s="486">
        <f t="shared" si="23"/>
        <v>0</v>
      </c>
      <c r="Q743" s="457" t="str">
        <f>IF(ISNUMBER(P743),IF(P743=100%,"CUMPLIDA",IF(AND(ISNUMBER(L743),ISNUMBER([5]CGR!$P$4)), IF(L743&lt;[5]CGR!$P$4,"INCUMPLIDA","PROCESO"), "VERIFICAR FECHA")),"SIN VALOR AVANCE")</f>
        <v>PROCESO</v>
      </c>
    </row>
    <row r="744" spans="1:17" ht="180.75">
      <c r="A744" s="479" t="s">
        <v>19</v>
      </c>
      <c r="B744" s="480" t="s">
        <v>13</v>
      </c>
      <c r="C744" s="902"/>
      <c r="D744" s="902"/>
      <c r="E744" s="903"/>
      <c r="F744" s="903"/>
      <c r="G744" s="481" t="s">
        <v>114</v>
      </c>
      <c r="H744" s="482" t="s">
        <v>115</v>
      </c>
      <c r="I744" s="482" t="s">
        <v>116</v>
      </c>
      <c r="J744" s="489">
        <v>1</v>
      </c>
      <c r="K744" s="545">
        <v>45809</v>
      </c>
      <c r="L744" s="545">
        <v>46568</v>
      </c>
      <c r="M744" s="459">
        <f t="shared" si="24"/>
        <v>108.42857142857143</v>
      </c>
      <c r="N744" s="485">
        <v>0</v>
      </c>
      <c r="O744" s="508" t="s">
        <v>874</v>
      </c>
      <c r="P744" s="486">
        <f t="shared" si="23"/>
        <v>0</v>
      </c>
      <c r="Q744" s="457" t="str">
        <f>IF(ISNUMBER(P744),IF(P744=100%,"CUMPLIDA",IF(AND(ISNUMBER(L744),ISNUMBER([5]CGR!$P$4)), IF(L744&lt;[5]CGR!$P$4,"INCUMPLIDA","PROCESO"), "VERIFICAR FECHA")),"SIN VALOR AVANCE")</f>
        <v>PROCESO</v>
      </c>
    </row>
    <row r="745" spans="1:17" ht="315.75">
      <c r="A745" s="479" t="s">
        <v>19</v>
      </c>
      <c r="B745" s="480" t="s">
        <v>13</v>
      </c>
      <c r="C745" s="902"/>
      <c r="D745" s="902"/>
      <c r="E745" s="903"/>
      <c r="F745" s="903"/>
      <c r="G745" s="481" t="s">
        <v>117</v>
      </c>
      <c r="H745" s="482" t="s">
        <v>118</v>
      </c>
      <c r="I745" s="482" t="s">
        <v>119</v>
      </c>
      <c r="J745" s="489">
        <v>2</v>
      </c>
      <c r="K745" s="545">
        <v>45809</v>
      </c>
      <c r="L745" s="545">
        <v>46568</v>
      </c>
      <c r="M745" s="459">
        <f t="shared" si="24"/>
        <v>108.42857142857143</v>
      </c>
      <c r="N745" s="485">
        <v>0</v>
      </c>
      <c r="O745" s="508" t="s">
        <v>845</v>
      </c>
      <c r="P745" s="486">
        <f t="shared" si="23"/>
        <v>0</v>
      </c>
      <c r="Q745" s="457" t="str">
        <f>IF(ISNUMBER(P745),IF(P745=100%,"CUMPLIDA",IF(AND(ISNUMBER(L745),ISNUMBER([5]CGR!$P$4)), IF(L745&lt;[5]CGR!$P$4,"INCUMPLIDA","PROCESO"), "VERIFICAR FECHA")),"SIN VALOR AVANCE")</f>
        <v>PROCESO</v>
      </c>
    </row>
    <row r="746" spans="1:17" ht="135.75" customHeight="1">
      <c r="A746" s="479" t="s">
        <v>19</v>
      </c>
      <c r="B746" s="480" t="s">
        <v>13</v>
      </c>
      <c r="C746" s="902" t="s">
        <v>1043</v>
      </c>
      <c r="D746" s="902" t="s">
        <v>776</v>
      </c>
      <c r="E746" s="903" t="s">
        <v>1044</v>
      </c>
      <c r="F746" s="903" t="s">
        <v>1045</v>
      </c>
      <c r="G746" s="903" t="s">
        <v>823</v>
      </c>
      <c r="H746" s="534" t="s">
        <v>675</v>
      </c>
      <c r="I746" s="482" t="s">
        <v>676</v>
      </c>
      <c r="J746" s="483">
        <v>1</v>
      </c>
      <c r="K746" s="507">
        <v>45231</v>
      </c>
      <c r="L746" s="507">
        <v>45504</v>
      </c>
      <c r="M746" s="459">
        <f t="shared" si="24"/>
        <v>39</v>
      </c>
      <c r="N746" s="485">
        <v>1</v>
      </c>
      <c r="O746" s="508" t="s">
        <v>825</v>
      </c>
      <c r="P746" s="486">
        <f t="shared" si="23"/>
        <v>1</v>
      </c>
      <c r="Q746" s="457" t="str">
        <f>IF(ISNUMBER(P746),IF(P746=100%,"CUMPLIDA",IF(AND(ISNUMBER(L746),ISNUMBER([5]CGR!$P$4)), IF(L746&lt;[5]CGR!$P$4,"INCUMPLIDA","PROCESO"), "VERIFICAR FECHA")),"SIN VALOR AVANCE")</f>
        <v>CUMPLIDA</v>
      </c>
    </row>
    <row r="747" spans="1:17" ht="345.75">
      <c r="A747" s="479" t="s">
        <v>19</v>
      </c>
      <c r="B747" s="480" t="s">
        <v>13</v>
      </c>
      <c r="C747" s="902"/>
      <c r="D747" s="902"/>
      <c r="E747" s="903"/>
      <c r="F747" s="903"/>
      <c r="G747" s="903"/>
      <c r="H747" s="534" t="s">
        <v>678</v>
      </c>
      <c r="I747" s="482" t="s">
        <v>679</v>
      </c>
      <c r="J747" s="483">
        <v>1</v>
      </c>
      <c r="K747" s="507">
        <v>45231</v>
      </c>
      <c r="L747" s="507">
        <v>45504</v>
      </c>
      <c r="M747" s="459">
        <f t="shared" si="24"/>
        <v>39</v>
      </c>
      <c r="N747" s="485">
        <v>1</v>
      </c>
      <c r="O747" s="508" t="s">
        <v>864</v>
      </c>
      <c r="P747" s="486">
        <f t="shared" si="23"/>
        <v>1</v>
      </c>
      <c r="Q747" s="457" t="str">
        <f>IF(ISNUMBER(P747),IF(P747=100%,"CUMPLIDA",IF(AND(ISNUMBER(L747),ISNUMBER([5]CGR!$P$4)), IF(L747&lt;[5]CGR!$P$4,"INCUMPLIDA","PROCESO"), "VERIFICAR FECHA")),"SIN VALOR AVANCE")</f>
        <v>CUMPLIDA</v>
      </c>
    </row>
    <row r="748" spans="1:17" ht="180.75">
      <c r="A748" s="479" t="s">
        <v>19</v>
      </c>
      <c r="B748" s="480" t="s">
        <v>13</v>
      </c>
      <c r="C748" s="902"/>
      <c r="D748" s="902"/>
      <c r="E748" s="903"/>
      <c r="F748" s="903"/>
      <c r="G748" s="481" t="s">
        <v>97</v>
      </c>
      <c r="H748" s="482" t="s">
        <v>98</v>
      </c>
      <c r="I748" s="482" t="s">
        <v>99</v>
      </c>
      <c r="J748" s="489">
        <v>1</v>
      </c>
      <c r="K748" s="545">
        <v>45323</v>
      </c>
      <c r="L748" s="545">
        <v>45747</v>
      </c>
      <c r="M748" s="459">
        <f t="shared" si="24"/>
        <v>60.571428571428569</v>
      </c>
      <c r="N748" s="485">
        <v>1</v>
      </c>
      <c r="O748" s="508" t="s">
        <v>865</v>
      </c>
      <c r="P748" s="486">
        <f t="shared" si="23"/>
        <v>1</v>
      </c>
      <c r="Q748" s="457" t="str">
        <f>IF(ISNUMBER(P748),IF(P748=100%,"CUMPLIDA",IF(AND(ISNUMBER(L748),ISNUMBER([5]CGR!$P$4)), IF(L748&lt;[5]CGR!$P$4,"INCUMPLIDA","PROCESO"), "VERIFICAR FECHA")),"SIN VALOR AVANCE")</f>
        <v>CUMPLIDA</v>
      </c>
    </row>
    <row r="749" spans="1:17" ht="90.75">
      <c r="A749" s="479" t="s">
        <v>19</v>
      </c>
      <c r="B749" s="480" t="s">
        <v>13</v>
      </c>
      <c r="C749" s="902"/>
      <c r="D749" s="902"/>
      <c r="E749" s="903"/>
      <c r="F749" s="903"/>
      <c r="G749" s="481" t="s">
        <v>101</v>
      </c>
      <c r="H749" s="482" t="s">
        <v>101</v>
      </c>
      <c r="I749" s="482" t="s">
        <v>102</v>
      </c>
      <c r="J749" s="489">
        <v>1</v>
      </c>
      <c r="K749" s="545">
        <v>45323</v>
      </c>
      <c r="L749" s="545">
        <v>45747</v>
      </c>
      <c r="M749" s="459">
        <f t="shared" si="24"/>
        <v>60.571428571428569</v>
      </c>
      <c r="N749" s="485">
        <v>1</v>
      </c>
      <c r="O749" s="508" t="s">
        <v>888</v>
      </c>
      <c r="P749" s="486">
        <f t="shared" si="23"/>
        <v>1</v>
      </c>
      <c r="Q749" s="457" t="str">
        <f>IF(ISNUMBER(P749),IF(P749=100%,"CUMPLIDA",IF(AND(ISNUMBER(L749),ISNUMBER([5]CGR!$P$4)), IF(L749&lt;[5]CGR!$P$4,"INCUMPLIDA","PROCESO"), "VERIFICAR FECHA")),"SIN VALOR AVANCE")</f>
        <v>CUMPLIDA</v>
      </c>
    </row>
    <row r="750" spans="1:17" ht="90.75">
      <c r="A750" s="479" t="s">
        <v>19</v>
      </c>
      <c r="B750" s="480" t="s">
        <v>13</v>
      </c>
      <c r="C750" s="902"/>
      <c r="D750" s="902"/>
      <c r="E750" s="903"/>
      <c r="F750" s="903"/>
      <c r="G750" s="481" t="s">
        <v>238</v>
      </c>
      <c r="H750" s="482" t="s">
        <v>239</v>
      </c>
      <c r="I750" s="482" t="s">
        <v>240</v>
      </c>
      <c r="J750" s="489">
        <v>1</v>
      </c>
      <c r="K750" s="545">
        <v>45231</v>
      </c>
      <c r="L750" s="545">
        <v>45747</v>
      </c>
      <c r="M750" s="459">
        <f t="shared" si="24"/>
        <v>73.714285714285708</v>
      </c>
      <c r="N750" s="485">
        <v>1</v>
      </c>
      <c r="O750" s="508" t="s">
        <v>888</v>
      </c>
      <c r="P750" s="486">
        <f t="shared" si="23"/>
        <v>1</v>
      </c>
      <c r="Q750" s="457" t="str">
        <f>IF(ISNUMBER(P750),IF(P750=100%,"CUMPLIDA",IF(AND(ISNUMBER(L750),ISNUMBER([5]CGR!$P$4)), IF(L750&lt;[5]CGR!$P$4,"INCUMPLIDA","PROCESO"), "VERIFICAR FECHA")),"SIN VALOR AVANCE")</f>
        <v>CUMPLIDA</v>
      </c>
    </row>
    <row r="751" spans="1:17" ht="180.75">
      <c r="A751" s="479" t="s">
        <v>19</v>
      </c>
      <c r="B751" s="480" t="s">
        <v>13</v>
      </c>
      <c r="C751" s="902"/>
      <c r="D751" s="902"/>
      <c r="E751" s="903"/>
      <c r="F751" s="903"/>
      <c r="G751" s="481" t="s">
        <v>104</v>
      </c>
      <c r="H751" s="482" t="s">
        <v>104</v>
      </c>
      <c r="I751" s="482" t="s">
        <v>248</v>
      </c>
      <c r="J751" s="489">
        <v>1</v>
      </c>
      <c r="K751" s="545">
        <v>45323</v>
      </c>
      <c r="L751" s="545">
        <v>45747</v>
      </c>
      <c r="M751" s="459">
        <f t="shared" si="24"/>
        <v>60.571428571428569</v>
      </c>
      <c r="N751" s="485">
        <v>1</v>
      </c>
      <c r="O751" s="508" t="s">
        <v>865</v>
      </c>
      <c r="P751" s="486">
        <f t="shared" si="23"/>
        <v>1</v>
      </c>
      <c r="Q751" s="457" t="str">
        <f>IF(ISNUMBER(P751),IF(P751=100%,"CUMPLIDA",IF(AND(ISNUMBER(L751),ISNUMBER([5]CGR!$P$4)), IF(L751&lt;[5]CGR!$P$4,"INCUMPLIDA","PROCESO"), "VERIFICAR FECHA")),"SIN VALOR AVANCE")</f>
        <v>CUMPLIDA</v>
      </c>
    </row>
    <row r="752" spans="1:17" ht="90.75">
      <c r="A752" s="479" t="s">
        <v>19</v>
      </c>
      <c r="B752" s="480" t="s">
        <v>13</v>
      </c>
      <c r="C752" s="902"/>
      <c r="D752" s="902"/>
      <c r="E752" s="903"/>
      <c r="F752" s="903"/>
      <c r="G752" s="481" t="s">
        <v>830</v>
      </c>
      <c r="H752" s="482" t="s">
        <v>830</v>
      </c>
      <c r="I752" s="482" t="s">
        <v>107</v>
      </c>
      <c r="J752" s="489">
        <v>1</v>
      </c>
      <c r="K752" s="545">
        <v>45231</v>
      </c>
      <c r="L752" s="545">
        <v>45747</v>
      </c>
      <c r="M752" s="459">
        <f t="shared" si="24"/>
        <v>73.714285714285708</v>
      </c>
      <c r="N752" s="485">
        <v>1</v>
      </c>
      <c r="O752" s="508" t="s">
        <v>888</v>
      </c>
      <c r="P752" s="486">
        <f t="shared" si="23"/>
        <v>1</v>
      </c>
      <c r="Q752" s="457" t="str">
        <f>IF(ISNUMBER(P752),IF(P752=100%,"CUMPLIDA",IF(AND(ISNUMBER(L752),ISNUMBER([5]CGR!$P$4)), IF(L752&lt;[5]CGR!$P$4,"INCUMPLIDA","PROCESO"), "VERIFICAR FECHA")),"SIN VALOR AVANCE")</f>
        <v>CUMPLIDA</v>
      </c>
    </row>
    <row r="753" spans="1:17" ht="240.75">
      <c r="A753" s="479" t="s">
        <v>19</v>
      </c>
      <c r="B753" s="480" t="s">
        <v>13</v>
      </c>
      <c r="C753" s="902"/>
      <c r="D753" s="902"/>
      <c r="E753" s="903"/>
      <c r="F753" s="903"/>
      <c r="G753" s="481" t="s">
        <v>831</v>
      </c>
      <c r="H753" s="482" t="s">
        <v>831</v>
      </c>
      <c r="I753" s="482" t="s">
        <v>524</v>
      </c>
      <c r="J753" s="489">
        <v>1</v>
      </c>
      <c r="K753" s="545">
        <v>45231</v>
      </c>
      <c r="L753" s="545">
        <v>45808</v>
      </c>
      <c r="M753" s="459">
        <f t="shared" si="24"/>
        <v>82.428571428571431</v>
      </c>
      <c r="N753" s="485">
        <v>1</v>
      </c>
      <c r="O753" s="508" t="s">
        <v>1034</v>
      </c>
      <c r="P753" s="486">
        <f t="shared" si="23"/>
        <v>1</v>
      </c>
      <c r="Q753" s="457" t="str">
        <f>IF(ISNUMBER(P753),IF(P753=100%,"CUMPLIDA",IF(AND(ISNUMBER(L753),ISNUMBER([5]CGR!$P$4)), IF(L753&lt;[5]CGR!$P$4,"INCUMPLIDA","PROCESO"), "VERIFICAR FECHA")),"SIN VALOR AVANCE")</f>
        <v>CUMPLIDA</v>
      </c>
    </row>
    <row r="754" spans="1:17" ht="180.75">
      <c r="A754" s="479" t="s">
        <v>19</v>
      </c>
      <c r="B754" s="480" t="s">
        <v>13</v>
      </c>
      <c r="C754" s="902"/>
      <c r="D754" s="902"/>
      <c r="E754" s="903"/>
      <c r="F754" s="903"/>
      <c r="G754" s="481" t="s">
        <v>110</v>
      </c>
      <c r="H754" s="482" t="s">
        <v>111</v>
      </c>
      <c r="I754" s="482" t="s">
        <v>112</v>
      </c>
      <c r="J754" s="489">
        <v>10</v>
      </c>
      <c r="K754" s="545">
        <v>45809</v>
      </c>
      <c r="L754" s="545">
        <v>46568</v>
      </c>
      <c r="M754" s="459">
        <f t="shared" si="24"/>
        <v>108.42857142857143</v>
      </c>
      <c r="N754" s="485">
        <v>0</v>
      </c>
      <c r="O754" s="508" t="s">
        <v>867</v>
      </c>
      <c r="P754" s="486">
        <f t="shared" si="23"/>
        <v>0</v>
      </c>
      <c r="Q754" s="457" t="str">
        <f>IF(ISNUMBER(P754),IF(P754=100%,"CUMPLIDA",IF(AND(ISNUMBER(L754),ISNUMBER([5]CGR!$P$4)), IF(L754&lt;[5]CGR!$P$4,"INCUMPLIDA","PROCESO"), "VERIFICAR FECHA")),"SIN VALOR AVANCE")</f>
        <v>PROCESO</v>
      </c>
    </row>
    <row r="755" spans="1:17" ht="195.75">
      <c r="A755" s="479" t="s">
        <v>19</v>
      </c>
      <c r="B755" s="480" t="s">
        <v>13</v>
      </c>
      <c r="C755" s="902"/>
      <c r="D755" s="902"/>
      <c r="E755" s="903"/>
      <c r="F755" s="903"/>
      <c r="G755" s="481" t="s">
        <v>114</v>
      </c>
      <c r="H755" s="482" t="s">
        <v>115</v>
      </c>
      <c r="I755" s="482" t="s">
        <v>116</v>
      </c>
      <c r="J755" s="489">
        <v>1</v>
      </c>
      <c r="K755" s="545">
        <v>45809</v>
      </c>
      <c r="L755" s="545">
        <v>46568</v>
      </c>
      <c r="M755" s="459">
        <f t="shared" si="24"/>
        <v>108.42857142857143</v>
      </c>
      <c r="N755" s="485">
        <v>0</v>
      </c>
      <c r="O755" s="508" t="s">
        <v>844</v>
      </c>
      <c r="P755" s="486">
        <f t="shared" si="23"/>
        <v>0</v>
      </c>
      <c r="Q755" s="457" t="str">
        <f>IF(ISNUMBER(P755),IF(P755=100%,"CUMPLIDA",IF(AND(ISNUMBER(L755),ISNUMBER([5]CGR!$P$4)), IF(L755&lt;[5]CGR!$P$4,"INCUMPLIDA","PROCESO"), "VERIFICAR FECHA")),"SIN VALOR AVANCE")</f>
        <v>PROCESO</v>
      </c>
    </row>
    <row r="756" spans="1:17" ht="315.75">
      <c r="A756" s="479" t="s">
        <v>19</v>
      </c>
      <c r="B756" s="480" t="s">
        <v>13</v>
      </c>
      <c r="C756" s="902"/>
      <c r="D756" s="902" t="s">
        <v>776</v>
      </c>
      <c r="E756" s="903" t="s">
        <v>1044</v>
      </c>
      <c r="F756" s="903" t="s">
        <v>1045</v>
      </c>
      <c r="G756" s="481" t="s">
        <v>117</v>
      </c>
      <c r="H756" s="482" t="s">
        <v>118</v>
      </c>
      <c r="I756" s="482" t="s">
        <v>119</v>
      </c>
      <c r="J756" s="489">
        <v>2</v>
      </c>
      <c r="K756" s="545">
        <v>45809</v>
      </c>
      <c r="L756" s="545">
        <v>46568</v>
      </c>
      <c r="M756" s="459">
        <f t="shared" si="24"/>
        <v>108.42857142857143</v>
      </c>
      <c r="N756" s="485">
        <v>0</v>
      </c>
      <c r="O756" s="508" t="s">
        <v>845</v>
      </c>
      <c r="P756" s="486">
        <f t="shared" si="23"/>
        <v>0</v>
      </c>
      <c r="Q756" s="457" t="str">
        <f>IF(ISNUMBER(P756),IF(P756=100%,"CUMPLIDA",IF(AND(ISNUMBER(L756),ISNUMBER([5]CGR!$P$4)), IF(L756&lt;[5]CGR!$P$4,"INCUMPLIDA","PROCESO"), "VERIFICAR FECHA")),"SIN VALOR AVANCE")</f>
        <v>PROCESO</v>
      </c>
    </row>
    <row r="757" spans="1:17" ht="135.75" customHeight="1">
      <c r="A757" s="479" t="s">
        <v>19</v>
      </c>
      <c r="B757" s="480" t="s">
        <v>13</v>
      </c>
      <c r="C757" s="902" t="s">
        <v>1046</v>
      </c>
      <c r="D757" s="902" t="s">
        <v>776</v>
      </c>
      <c r="E757" s="903" t="s">
        <v>1047</v>
      </c>
      <c r="F757" s="903" t="s">
        <v>1048</v>
      </c>
      <c r="G757" s="903" t="s">
        <v>823</v>
      </c>
      <c r="H757" s="534" t="s">
        <v>675</v>
      </c>
      <c r="I757" s="482" t="s">
        <v>676</v>
      </c>
      <c r="J757" s="483">
        <v>1</v>
      </c>
      <c r="K757" s="507">
        <v>45231</v>
      </c>
      <c r="L757" s="507">
        <v>45504</v>
      </c>
      <c r="M757" s="459">
        <f t="shared" si="24"/>
        <v>39</v>
      </c>
      <c r="N757" s="485">
        <v>1</v>
      </c>
      <c r="O757" s="508" t="s">
        <v>825</v>
      </c>
      <c r="P757" s="486">
        <f t="shared" si="23"/>
        <v>1</v>
      </c>
      <c r="Q757" s="457" t="str">
        <f>IF(ISNUMBER(P757),IF(P757=100%,"CUMPLIDA",IF(AND(ISNUMBER(L757),ISNUMBER([5]CGR!$P$4)), IF(L757&lt;[5]CGR!$P$4,"INCUMPLIDA","PROCESO"), "VERIFICAR FECHA")),"SIN VALOR AVANCE")</f>
        <v>CUMPLIDA</v>
      </c>
    </row>
    <row r="758" spans="1:17" ht="345.75">
      <c r="A758" s="479" t="s">
        <v>19</v>
      </c>
      <c r="B758" s="480" t="s">
        <v>13</v>
      </c>
      <c r="C758" s="902"/>
      <c r="D758" s="902"/>
      <c r="E758" s="903"/>
      <c r="F758" s="903"/>
      <c r="G758" s="903"/>
      <c r="H758" s="534" t="s">
        <v>678</v>
      </c>
      <c r="I758" s="482" t="s">
        <v>679</v>
      </c>
      <c r="J758" s="483">
        <v>1</v>
      </c>
      <c r="K758" s="507">
        <v>45231</v>
      </c>
      <c r="L758" s="507">
        <v>45504</v>
      </c>
      <c r="M758" s="459">
        <f t="shared" si="24"/>
        <v>39</v>
      </c>
      <c r="N758" s="485">
        <v>1</v>
      </c>
      <c r="O758" s="508" t="s">
        <v>864</v>
      </c>
      <c r="P758" s="486">
        <f t="shared" si="23"/>
        <v>1</v>
      </c>
      <c r="Q758" s="457" t="str">
        <f>IF(ISNUMBER(P758),IF(P758=100%,"CUMPLIDA",IF(AND(ISNUMBER(L758),ISNUMBER([5]CGR!$P$4)), IF(L758&lt;[5]CGR!$P$4,"INCUMPLIDA","PROCESO"), "VERIFICAR FECHA")),"SIN VALOR AVANCE")</f>
        <v>CUMPLIDA</v>
      </c>
    </row>
    <row r="759" spans="1:17" ht="180.75">
      <c r="A759" s="479" t="s">
        <v>19</v>
      </c>
      <c r="B759" s="480" t="s">
        <v>13</v>
      </c>
      <c r="C759" s="902"/>
      <c r="D759" s="902"/>
      <c r="E759" s="903"/>
      <c r="F759" s="903"/>
      <c r="G759" s="481" t="s">
        <v>97</v>
      </c>
      <c r="H759" s="482" t="s">
        <v>98</v>
      </c>
      <c r="I759" s="482" t="s">
        <v>99</v>
      </c>
      <c r="J759" s="489">
        <v>1</v>
      </c>
      <c r="K759" s="545">
        <v>45323</v>
      </c>
      <c r="L759" s="545">
        <v>45747</v>
      </c>
      <c r="M759" s="459">
        <f t="shared" si="24"/>
        <v>60.571428571428569</v>
      </c>
      <c r="N759" s="485">
        <v>1</v>
      </c>
      <c r="O759" s="508" t="s">
        <v>865</v>
      </c>
      <c r="P759" s="486">
        <f t="shared" si="23"/>
        <v>1</v>
      </c>
      <c r="Q759" s="457" t="str">
        <f>IF(ISNUMBER(P759),IF(P759=100%,"CUMPLIDA",IF(AND(ISNUMBER(L759),ISNUMBER([5]CGR!$P$4)), IF(L759&lt;[5]CGR!$P$4,"INCUMPLIDA","PROCESO"), "VERIFICAR FECHA")),"SIN VALOR AVANCE")</f>
        <v>CUMPLIDA</v>
      </c>
    </row>
    <row r="760" spans="1:17" ht="75.75">
      <c r="A760" s="479" t="s">
        <v>19</v>
      </c>
      <c r="B760" s="480" t="s">
        <v>13</v>
      </c>
      <c r="C760" s="902"/>
      <c r="D760" s="902"/>
      <c r="E760" s="903"/>
      <c r="F760" s="903"/>
      <c r="G760" s="481" t="s">
        <v>101</v>
      </c>
      <c r="H760" s="482" t="s">
        <v>101</v>
      </c>
      <c r="I760" s="482" t="s">
        <v>102</v>
      </c>
      <c r="J760" s="489">
        <v>1</v>
      </c>
      <c r="K760" s="545">
        <v>45323</v>
      </c>
      <c r="L760" s="545">
        <v>45747</v>
      </c>
      <c r="M760" s="459">
        <f t="shared" si="24"/>
        <v>60.571428571428569</v>
      </c>
      <c r="N760" s="485">
        <v>1</v>
      </c>
      <c r="O760" s="508" t="s">
        <v>942</v>
      </c>
      <c r="P760" s="486">
        <f t="shared" si="23"/>
        <v>1</v>
      </c>
      <c r="Q760" s="457" t="str">
        <f>IF(ISNUMBER(P760),IF(P760=100%,"CUMPLIDA",IF(AND(ISNUMBER(L760),ISNUMBER([5]CGR!$P$4)), IF(L760&lt;[5]CGR!$P$4,"INCUMPLIDA","PROCESO"), "VERIFICAR FECHA")),"SIN VALOR AVANCE")</f>
        <v>CUMPLIDA</v>
      </c>
    </row>
    <row r="761" spans="1:17" ht="75.75">
      <c r="A761" s="479" t="s">
        <v>19</v>
      </c>
      <c r="B761" s="480" t="s">
        <v>13</v>
      </c>
      <c r="C761" s="902"/>
      <c r="D761" s="902"/>
      <c r="E761" s="903"/>
      <c r="F761" s="903"/>
      <c r="G761" s="481" t="s">
        <v>238</v>
      </c>
      <c r="H761" s="482" t="s">
        <v>239</v>
      </c>
      <c r="I761" s="482" t="s">
        <v>240</v>
      </c>
      <c r="J761" s="489">
        <v>1</v>
      </c>
      <c r="K761" s="545">
        <v>45231</v>
      </c>
      <c r="L761" s="545">
        <v>45747</v>
      </c>
      <c r="M761" s="459">
        <f t="shared" si="24"/>
        <v>73.714285714285708</v>
      </c>
      <c r="N761" s="485">
        <v>1</v>
      </c>
      <c r="O761" s="508" t="s">
        <v>942</v>
      </c>
      <c r="P761" s="486">
        <f t="shared" si="23"/>
        <v>1</v>
      </c>
      <c r="Q761" s="457" t="str">
        <f>IF(ISNUMBER(P761),IF(P761=100%,"CUMPLIDA",IF(AND(ISNUMBER(L761),ISNUMBER([5]CGR!$P$4)), IF(L761&lt;[5]CGR!$P$4,"INCUMPLIDA","PROCESO"), "VERIFICAR FECHA")),"SIN VALOR AVANCE")</f>
        <v>CUMPLIDA</v>
      </c>
    </row>
    <row r="762" spans="1:17" ht="180.75">
      <c r="A762" s="479" t="s">
        <v>19</v>
      </c>
      <c r="B762" s="480" t="s">
        <v>13</v>
      </c>
      <c r="C762" s="902"/>
      <c r="D762" s="902"/>
      <c r="E762" s="903"/>
      <c r="F762" s="903"/>
      <c r="G762" s="481" t="s">
        <v>104</v>
      </c>
      <c r="H762" s="482" t="s">
        <v>104</v>
      </c>
      <c r="I762" s="482" t="s">
        <v>248</v>
      </c>
      <c r="J762" s="489">
        <v>1</v>
      </c>
      <c r="K762" s="545">
        <v>45323</v>
      </c>
      <c r="L762" s="545">
        <v>45747</v>
      </c>
      <c r="M762" s="459">
        <f t="shared" si="24"/>
        <v>60.571428571428569</v>
      </c>
      <c r="N762" s="485">
        <v>1</v>
      </c>
      <c r="O762" s="508" t="s">
        <v>865</v>
      </c>
      <c r="P762" s="486">
        <f t="shared" si="23"/>
        <v>1</v>
      </c>
      <c r="Q762" s="457" t="str">
        <f>IF(ISNUMBER(P762),IF(P762=100%,"CUMPLIDA",IF(AND(ISNUMBER(L762),ISNUMBER([5]CGR!$P$4)), IF(L762&lt;[5]CGR!$P$4,"INCUMPLIDA","PROCESO"), "VERIFICAR FECHA")),"SIN VALOR AVANCE")</f>
        <v>CUMPLIDA</v>
      </c>
    </row>
    <row r="763" spans="1:17" ht="75.75">
      <c r="A763" s="479" t="s">
        <v>19</v>
      </c>
      <c r="B763" s="480" t="s">
        <v>13</v>
      </c>
      <c r="C763" s="902"/>
      <c r="D763" s="902"/>
      <c r="E763" s="903"/>
      <c r="F763" s="903"/>
      <c r="G763" s="481" t="s">
        <v>830</v>
      </c>
      <c r="H763" s="482" t="s">
        <v>830</v>
      </c>
      <c r="I763" s="482" t="s">
        <v>107</v>
      </c>
      <c r="J763" s="489">
        <v>1</v>
      </c>
      <c r="K763" s="545">
        <v>45231</v>
      </c>
      <c r="L763" s="545">
        <v>45747</v>
      </c>
      <c r="M763" s="459">
        <f t="shared" si="24"/>
        <v>73.714285714285708</v>
      </c>
      <c r="N763" s="485">
        <v>1</v>
      </c>
      <c r="O763" s="508" t="s">
        <v>942</v>
      </c>
      <c r="P763" s="486">
        <f t="shared" ref="P763:P826" si="25">N763/J763</f>
        <v>1</v>
      </c>
      <c r="Q763" s="457" t="str">
        <f>IF(ISNUMBER(P763),IF(P763=100%,"CUMPLIDA",IF(AND(ISNUMBER(L763),ISNUMBER([5]CGR!$P$4)), IF(L763&lt;[5]CGR!$P$4,"INCUMPLIDA","PROCESO"), "VERIFICAR FECHA")),"SIN VALOR AVANCE")</f>
        <v>CUMPLIDA</v>
      </c>
    </row>
    <row r="764" spans="1:17" ht="255.75">
      <c r="A764" s="479" t="s">
        <v>19</v>
      </c>
      <c r="B764" s="480" t="s">
        <v>13</v>
      </c>
      <c r="C764" s="902"/>
      <c r="D764" s="902"/>
      <c r="E764" s="903"/>
      <c r="F764" s="903"/>
      <c r="G764" s="481" t="s">
        <v>831</v>
      </c>
      <c r="H764" s="482" t="s">
        <v>831</v>
      </c>
      <c r="I764" s="482" t="s">
        <v>524</v>
      </c>
      <c r="J764" s="489">
        <v>1</v>
      </c>
      <c r="K764" s="545">
        <v>45231</v>
      </c>
      <c r="L764" s="545">
        <v>45808</v>
      </c>
      <c r="M764" s="459">
        <f t="shared" si="24"/>
        <v>82.428571428571431</v>
      </c>
      <c r="N764" s="485">
        <v>1</v>
      </c>
      <c r="O764" s="508" t="s">
        <v>873</v>
      </c>
      <c r="P764" s="486">
        <f t="shared" si="25"/>
        <v>1</v>
      </c>
      <c r="Q764" s="457" t="str">
        <f>IF(ISNUMBER(P764),IF(P764=100%,"CUMPLIDA",IF(AND(ISNUMBER(L764),ISNUMBER([5]CGR!$P$4)), IF(L764&lt;[5]CGR!$P$4,"INCUMPLIDA","PROCESO"), "VERIFICAR FECHA")),"SIN VALOR AVANCE")</f>
        <v>CUMPLIDA</v>
      </c>
    </row>
    <row r="765" spans="1:17" ht="210.75">
      <c r="A765" s="479" t="s">
        <v>19</v>
      </c>
      <c r="B765" s="480" t="s">
        <v>13</v>
      </c>
      <c r="C765" s="902"/>
      <c r="D765" s="902"/>
      <c r="E765" s="903"/>
      <c r="F765" s="903"/>
      <c r="G765" s="481" t="s">
        <v>110</v>
      </c>
      <c r="H765" s="482" t="s">
        <v>111</v>
      </c>
      <c r="I765" s="482" t="s">
        <v>112</v>
      </c>
      <c r="J765" s="489">
        <v>10</v>
      </c>
      <c r="K765" s="545">
        <v>45809</v>
      </c>
      <c r="L765" s="545">
        <v>46568</v>
      </c>
      <c r="M765" s="459">
        <f t="shared" si="24"/>
        <v>108.42857142857143</v>
      </c>
      <c r="N765" s="485">
        <v>0</v>
      </c>
      <c r="O765" s="508" t="s">
        <v>1049</v>
      </c>
      <c r="P765" s="486">
        <f t="shared" si="25"/>
        <v>0</v>
      </c>
      <c r="Q765" s="457" t="str">
        <f>IF(ISNUMBER(P765),IF(P765=100%,"CUMPLIDA",IF(AND(ISNUMBER(L765),ISNUMBER([5]CGR!$P$4)), IF(L765&lt;[5]CGR!$P$4,"INCUMPLIDA","PROCESO"), "VERIFICAR FECHA")),"SIN VALOR AVANCE")</f>
        <v>PROCESO</v>
      </c>
    </row>
    <row r="766" spans="1:17" ht="180.75">
      <c r="A766" s="479" t="s">
        <v>19</v>
      </c>
      <c r="B766" s="480" t="s">
        <v>13</v>
      </c>
      <c r="C766" s="902"/>
      <c r="D766" s="902"/>
      <c r="E766" s="903"/>
      <c r="F766" s="903"/>
      <c r="G766" s="481" t="s">
        <v>114</v>
      </c>
      <c r="H766" s="482" t="s">
        <v>115</v>
      </c>
      <c r="I766" s="482" t="s">
        <v>116</v>
      </c>
      <c r="J766" s="489">
        <v>1</v>
      </c>
      <c r="K766" s="545">
        <v>45809</v>
      </c>
      <c r="L766" s="545">
        <v>46568</v>
      </c>
      <c r="M766" s="459">
        <f t="shared" si="24"/>
        <v>108.42857142857143</v>
      </c>
      <c r="N766" s="485">
        <v>0</v>
      </c>
      <c r="O766" s="508" t="s">
        <v>1050</v>
      </c>
      <c r="P766" s="486">
        <f t="shared" si="25"/>
        <v>0</v>
      </c>
      <c r="Q766" s="457" t="str">
        <f>IF(ISNUMBER(P766),IF(P766=100%,"CUMPLIDA",IF(AND(ISNUMBER(L766),ISNUMBER([5]CGR!$P$4)), IF(L766&lt;[5]CGR!$P$4,"INCUMPLIDA","PROCESO"), "VERIFICAR FECHA")),"SIN VALOR AVANCE")</f>
        <v>PROCESO</v>
      </c>
    </row>
    <row r="767" spans="1:17" ht="315.75">
      <c r="A767" s="479" t="s">
        <v>19</v>
      </c>
      <c r="B767" s="480" t="s">
        <v>13</v>
      </c>
      <c r="C767" s="902"/>
      <c r="D767" s="902" t="s">
        <v>776</v>
      </c>
      <c r="E767" s="903" t="s">
        <v>1047</v>
      </c>
      <c r="F767" s="903" t="s">
        <v>1048</v>
      </c>
      <c r="G767" s="481" t="s">
        <v>117</v>
      </c>
      <c r="H767" s="482" t="s">
        <v>118</v>
      </c>
      <c r="I767" s="482" t="s">
        <v>119</v>
      </c>
      <c r="J767" s="489">
        <v>2</v>
      </c>
      <c r="K767" s="545">
        <v>45809</v>
      </c>
      <c r="L767" s="545">
        <v>46568</v>
      </c>
      <c r="M767" s="459">
        <f t="shared" si="24"/>
        <v>108.42857142857143</v>
      </c>
      <c r="N767" s="485">
        <v>0</v>
      </c>
      <c r="O767" s="508" t="s">
        <v>845</v>
      </c>
      <c r="P767" s="486">
        <f t="shared" si="25"/>
        <v>0</v>
      </c>
      <c r="Q767" s="457" t="str">
        <f>IF(ISNUMBER(P767),IF(P767=100%,"CUMPLIDA",IF(AND(ISNUMBER(L767),ISNUMBER([5]CGR!$P$4)), IF(L767&lt;[5]CGR!$P$4,"INCUMPLIDA","PROCESO"), "VERIFICAR FECHA")),"SIN VALOR AVANCE")</f>
        <v>PROCESO</v>
      </c>
    </row>
    <row r="768" spans="1:17" ht="120.75" customHeight="1">
      <c r="A768" s="479" t="s">
        <v>19</v>
      </c>
      <c r="B768" s="480" t="s">
        <v>13</v>
      </c>
      <c r="C768" s="902" t="s">
        <v>1051</v>
      </c>
      <c r="D768" s="902" t="s">
        <v>776</v>
      </c>
      <c r="E768" s="903" t="s">
        <v>1052</v>
      </c>
      <c r="F768" s="903" t="s">
        <v>1053</v>
      </c>
      <c r="G768" s="481" t="s">
        <v>1054</v>
      </c>
      <c r="H768" s="482" t="s">
        <v>1055</v>
      </c>
      <c r="I768" s="482" t="s">
        <v>1056</v>
      </c>
      <c r="J768" s="483">
        <v>2</v>
      </c>
      <c r="K768" s="507">
        <v>44378</v>
      </c>
      <c r="L768" s="507">
        <v>44561</v>
      </c>
      <c r="M768" s="459">
        <f t="shared" si="24"/>
        <v>26.142857142857142</v>
      </c>
      <c r="N768" s="485">
        <v>2</v>
      </c>
      <c r="O768" s="482" t="s">
        <v>1057</v>
      </c>
      <c r="P768" s="486">
        <f t="shared" si="25"/>
        <v>1</v>
      </c>
      <c r="Q768" s="457" t="str">
        <f>IF(ISNUMBER(P768),IF(P768=100%,"CUMPLIDA",IF(AND(ISNUMBER(L768),ISNUMBER([5]CGR!$P$4)), IF(L768&lt;[5]CGR!$P$4,"INCUMPLIDA","PROCESO"), "VERIFICAR FECHA")),"SIN VALOR AVANCE")</f>
        <v>CUMPLIDA</v>
      </c>
    </row>
    <row r="769" spans="1:17" ht="255.75">
      <c r="A769" s="479" t="s">
        <v>19</v>
      </c>
      <c r="B769" s="480" t="s">
        <v>13</v>
      </c>
      <c r="C769" s="902"/>
      <c r="D769" s="902" t="s">
        <v>776</v>
      </c>
      <c r="E769" s="903" t="s">
        <v>1052</v>
      </c>
      <c r="F769" s="903" t="s">
        <v>1053</v>
      </c>
      <c r="G769" s="481" t="s">
        <v>1054</v>
      </c>
      <c r="H769" s="482" t="s">
        <v>1058</v>
      </c>
      <c r="I769" s="482" t="s">
        <v>1059</v>
      </c>
      <c r="J769" s="483">
        <v>2</v>
      </c>
      <c r="K769" s="507">
        <v>45292</v>
      </c>
      <c r="L769" s="507">
        <v>46022</v>
      </c>
      <c r="M769" s="459">
        <f t="shared" si="24"/>
        <v>104.28571428571429</v>
      </c>
      <c r="N769" s="485">
        <v>0</v>
      </c>
      <c r="O769" s="508" t="s">
        <v>1060</v>
      </c>
      <c r="P769" s="486">
        <f t="shared" si="25"/>
        <v>0</v>
      </c>
      <c r="Q769" s="457" t="str">
        <f>IF(ISNUMBER(P769),IF(P769=100%,"CUMPLIDA",IF(AND(ISNUMBER(L769),ISNUMBER([5]CGR!$P$4)), IF(L769&lt;[5]CGR!$P$4,"INCUMPLIDA","PROCESO"), "VERIFICAR FECHA")),"SIN VALOR AVANCE")</f>
        <v>PROCESO</v>
      </c>
    </row>
    <row r="770" spans="1:17" ht="135.75" customHeight="1">
      <c r="A770" s="479" t="s">
        <v>19</v>
      </c>
      <c r="B770" s="480" t="s">
        <v>13</v>
      </c>
      <c r="C770" s="902" t="s">
        <v>1061</v>
      </c>
      <c r="D770" s="902" t="s">
        <v>776</v>
      </c>
      <c r="E770" s="903" t="s">
        <v>1062</v>
      </c>
      <c r="F770" s="903" t="s">
        <v>1063</v>
      </c>
      <c r="G770" s="903" t="s">
        <v>823</v>
      </c>
      <c r="H770" s="534" t="s">
        <v>675</v>
      </c>
      <c r="I770" s="482" t="s">
        <v>676</v>
      </c>
      <c r="J770" s="483">
        <v>1</v>
      </c>
      <c r="K770" s="507">
        <v>45231</v>
      </c>
      <c r="L770" s="507">
        <v>45504</v>
      </c>
      <c r="M770" s="459">
        <f t="shared" si="24"/>
        <v>39</v>
      </c>
      <c r="N770" s="485">
        <v>1</v>
      </c>
      <c r="O770" s="508" t="s">
        <v>825</v>
      </c>
      <c r="P770" s="486">
        <f t="shared" si="25"/>
        <v>1</v>
      </c>
      <c r="Q770" s="457" t="str">
        <f>IF(ISNUMBER(P770),IF(P770=100%,"CUMPLIDA",IF(AND(ISNUMBER(L770),ISNUMBER([5]CGR!$P$4)), IF(L770&lt;[5]CGR!$P$4,"INCUMPLIDA","PROCESO"), "VERIFICAR FECHA")),"SIN VALOR AVANCE")</f>
        <v>CUMPLIDA</v>
      </c>
    </row>
    <row r="771" spans="1:17" ht="345.75">
      <c r="A771" s="479" t="s">
        <v>19</v>
      </c>
      <c r="B771" s="480" t="s">
        <v>13</v>
      </c>
      <c r="C771" s="902"/>
      <c r="D771" s="902"/>
      <c r="E771" s="903"/>
      <c r="F771" s="903"/>
      <c r="G771" s="903"/>
      <c r="H771" s="534" t="s">
        <v>678</v>
      </c>
      <c r="I771" s="482" t="s">
        <v>679</v>
      </c>
      <c r="J771" s="483">
        <v>1</v>
      </c>
      <c r="K771" s="507">
        <v>45231</v>
      </c>
      <c r="L771" s="507">
        <v>45504</v>
      </c>
      <c r="M771" s="459">
        <f t="shared" si="24"/>
        <v>39</v>
      </c>
      <c r="N771" s="485">
        <v>1</v>
      </c>
      <c r="O771" s="508" t="s">
        <v>864</v>
      </c>
      <c r="P771" s="486">
        <f t="shared" si="25"/>
        <v>1</v>
      </c>
      <c r="Q771" s="457" t="str">
        <f>IF(ISNUMBER(P771),IF(P771=100%,"CUMPLIDA",IF(AND(ISNUMBER(L771),ISNUMBER([5]CGR!$P$4)), IF(L771&lt;[5]CGR!$P$4,"INCUMPLIDA","PROCESO"), "VERIFICAR FECHA")),"SIN VALOR AVANCE")</f>
        <v>CUMPLIDA</v>
      </c>
    </row>
    <row r="772" spans="1:17" ht="180.75">
      <c r="A772" s="479" t="s">
        <v>19</v>
      </c>
      <c r="B772" s="480" t="s">
        <v>13</v>
      </c>
      <c r="C772" s="902"/>
      <c r="D772" s="902"/>
      <c r="E772" s="903"/>
      <c r="F772" s="903"/>
      <c r="G772" s="481" t="s">
        <v>97</v>
      </c>
      <c r="H772" s="482" t="s">
        <v>98</v>
      </c>
      <c r="I772" s="482" t="s">
        <v>99</v>
      </c>
      <c r="J772" s="489">
        <v>1</v>
      </c>
      <c r="K772" s="545">
        <v>45323</v>
      </c>
      <c r="L772" s="545">
        <v>45747</v>
      </c>
      <c r="M772" s="459">
        <f t="shared" si="24"/>
        <v>60.571428571428569</v>
      </c>
      <c r="N772" s="485">
        <v>1</v>
      </c>
      <c r="O772" s="508" t="s">
        <v>865</v>
      </c>
      <c r="P772" s="486">
        <f t="shared" si="25"/>
        <v>1</v>
      </c>
      <c r="Q772" s="457" t="str">
        <f>IF(ISNUMBER(P772),IF(P772=100%,"CUMPLIDA",IF(AND(ISNUMBER(L772),ISNUMBER([5]CGR!$P$4)), IF(L772&lt;[5]CGR!$P$4,"INCUMPLIDA","PROCESO"), "VERIFICAR FECHA")),"SIN VALOR AVANCE")</f>
        <v>CUMPLIDA</v>
      </c>
    </row>
    <row r="773" spans="1:17" ht="90.75">
      <c r="A773" s="479" t="s">
        <v>19</v>
      </c>
      <c r="B773" s="480" t="s">
        <v>13</v>
      </c>
      <c r="C773" s="902"/>
      <c r="D773" s="902"/>
      <c r="E773" s="903"/>
      <c r="F773" s="903"/>
      <c r="G773" s="481" t="s">
        <v>101</v>
      </c>
      <c r="H773" s="482" t="s">
        <v>101</v>
      </c>
      <c r="I773" s="482" t="s">
        <v>102</v>
      </c>
      <c r="J773" s="489">
        <v>1</v>
      </c>
      <c r="K773" s="545">
        <v>45323</v>
      </c>
      <c r="L773" s="545">
        <v>45747</v>
      </c>
      <c r="M773" s="459">
        <f t="shared" si="24"/>
        <v>60.571428571428569</v>
      </c>
      <c r="N773" s="485">
        <v>1</v>
      </c>
      <c r="O773" s="508" t="s">
        <v>888</v>
      </c>
      <c r="P773" s="486">
        <f t="shared" si="25"/>
        <v>1</v>
      </c>
      <c r="Q773" s="457" t="str">
        <f>IF(ISNUMBER(P773),IF(P773=100%,"CUMPLIDA",IF(AND(ISNUMBER(L773),ISNUMBER([5]CGR!$P$4)), IF(L773&lt;[5]CGR!$P$4,"INCUMPLIDA","PROCESO"), "VERIFICAR FECHA")),"SIN VALOR AVANCE")</f>
        <v>CUMPLIDA</v>
      </c>
    </row>
    <row r="774" spans="1:17" ht="90.75">
      <c r="A774" s="479" t="s">
        <v>19</v>
      </c>
      <c r="B774" s="480" t="s">
        <v>13</v>
      </c>
      <c r="C774" s="902"/>
      <c r="D774" s="902"/>
      <c r="E774" s="903"/>
      <c r="F774" s="903"/>
      <c r="G774" s="481" t="s">
        <v>238</v>
      </c>
      <c r="H774" s="482" t="s">
        <v>239</v>
      </c>
      <c r="I774" s="482" t="s">
        <v>240</v>
      </c>
      <c r="J774" s="489">
        <v>1</v>
      </c>
      <c r="K774" s="545">
        <v>45231</v>
      </c>
      <c r="L774" s="545">
        <v>45747</v>
      </c>
      <c r="M774" s="459">
        <f t="shared" si="24"/>
        <v>73.714285714285708</v>
      </c>
      <c r="N774" s="485">
        <v>1</v>
      </c>
      <c r="O774" s="508" t="s">
        <v>888</v>
      </c>
      <c r="P774" s="486">
        <f t="shared" si="25"/>
        <v>1</v>
      </c>
      <c r="Q774" s="457" t="str">
        <f>IF(ISNUMBER(P774),IF(P774=100%,"CUMPLIDA",IF(AND(ISNUMBER(L774),ISNUMBER([5]CGR!$P$4)), IF(L774&lt;[5]CGR!$P$4,"INCUMPLIDA","PROCESO"), "VERIFICAR FECHA")),"SIN VALOR AVANCE")</f>
        <v>CUMPLIDA</v>
      </c>
    </row>
    <row r="775" spans="1:17" ht="180.75">
      <c r="A775" s="479" t="s">
        <v>19</v>
      </c>
      <c r="B775" s="480" t="s">
        <v>13</v>
      </c>
      <c r="C775" s="902"/>
      <c r="D775" s="902"/>
      <c r="E775" s="903"/>
      <c r="F775" s="903"/>
      <c r="G775" s="481" t="s">
        <v>104</v>
      </c>
      <c r="H775" s="482" t="s">
        <v>104</v>
      </c>
      <c r="I775" s="482" t="s">
        <v>248</v>
      </c>
      <c r="J775" s="489">
        <v>1</v>
      </c>
      <c r="K775" s="545">
        <v>45323</v>
      </c>
      <c r="L775" s="545">
        <v>45747</v>
      </c>
      <c r="M775" s="459">
        <f t="shared" si="24"/>
        <v>60.571428571428569</v>
      </c>
      <c r="N775" s="485">
        <v>1</v>
      </c>
      <c r="O775" s="508" t="s">
        <v>865</v>
      </c>
      <c r="P775" s="486">
        <f t="shared" si="25"/>
        <v>1</v>
      </c>
      <c r="Q775" s="457" t="str">
        <f>IF(ISNUMBER(P775),IF(P775=100%,"CUMPLIDA",IF(AND(ISNUMBER(L775),ISNUMBER([5]CGR!$P$4)), IF(L775&lt;[5]CGR!$P$4,"INCUMPLIDA","PROCESO"), "VERIFICAR FECHA")),"SIN VALOR AVANCE")</f>
        <v>CUMPLIDA</v>
      </c>
    </row>
    <row r="776" spans="1:17" ht="90.75">
      <c r="A776" s="479" t="s">
        <v>19</v>
      </c>
      <c r="B776" s="480" t="s">
        <v>13</v>
      </c>
      <c r="C776" s="902"/>
      <c r="D776" s="902"/>
      <c r="E776" s="903"/>
      <c r="F776" s="903"/>
      <c r="G776" s="481" t="s">
        <v>830</v>
      </c>
      <c r="H776" s="482" t="s">
        <v>830</v>
      </c>
      <c r="I776" s="482" t="s">
        <v>107</v>
      </c>
      <c r="J776" s="489">
        <v>1</v>
      </c>
      <c r="K776" s="545">
        <v>45231</v>
      </c>
      <c r="L776" s="545">
        <v>45747</v>
      </c>
      <c r="M776" s="459">
        <f t="shared" si="24"/>
        <v>73.714285714285708</v>
      </c>
      <c r="N776" s="485">
        <v>1</v>
      </c>
      <c r="O776" s="508" t="s">
        <v>888</v>
      </c>
      <c r="P776" s="486">
        <f t="shared" si="25"/>
        <v>1</v>
      </c>
      <c r="Q776" s="457" t="str">
        <f>IF(ISNUMBER(P776),IF(P776=100%,"CUMPLIDA",IF(AND(ISNUMBER(L776),ISNUMBER([5]CGR!$P$4)), IF(L776&lt;[5]CGR!$P$4,"INCUMPLIDA","PROCESO"), "VERIFICAR FECHA")),"SIN VALOR AVANCE")</f>
        <v>CUMPLIDA</v>
      </c>
    </row>
    <row r="777" spans="1:17" ht="270.75">
      <c r="A777" s="479" t="s">
        <v>19</v>
      </c>
      <c r="B777" s="480" t="s">
        <v>13</v>
      </c>
      <c r="C777" s="902"/>
      <c r="D777" s="902"/>
      <c r="E777" s="903"/>
      <c r="F777" s="903"/>
      <c r="G777" s="481" t="s">
        <v>831</v>
      </c>
      <c r="H777" s="482" t="s">
        <v>831</v>
      </c>
      <c r="I777" s="482" t="s">
        <v>524</v>
      </c>
      <c r="J777" s="489">
        <v>1</v>
      </c>
      <c r="K777" s="545">
        <v>45231</v>
      </c>
      <c r="L777" s="545">
        <v>45808</v>
      </c>
      <c r="M777" s="459">
        <f t="shared" si="24"/>
        <v>82.428571428571431</v>
      </c>
      <c r="N777" s="485">
        <v>1</v>
      </c>
      <c r="O777" s="508" t="s">
        <v>842</v>
      </c>
      <c r="P777" s="486">
        <f t="shared" si="25"/>
        <v>1</v>
      </c>
      <c r="Q777" s="457" t="str">
        <f>IF(ISNUMBER(P777),IF(P777=100%,"CUMPLIDA",IF(AND(ISNUMBER(L777),ISNUMBER([5]CGR!$P$4)), IF(L777&lt;[5]CGR!$P$4,"INCUMPLIDA","PROCESO"), "VERIFICAR FECHA")),"SIN VALOR AVANCE")</f>
        <v>CUMPLIDA</v>
      </c>
    </row>
    <row r="778" spans="1:17" ht="180.75">
      <c r="A778" s="479" t="s">
        <v>19</v>
      </c>
      <c r="B778" s="480" t="s">
        <v>13</v>
      </c>
      <c r="C778" s="902"/>
      <c r="D778" s="902"/>
      <c r="E778" s="903"/>
      <c r="F778" s="903"/>
      <c r="G778" s="481" t="s">
        <v>110</v>
      </c>
      <c r="H778" s="482" t="s">
        <v>111</v>
      </c>
      <c r="I778" s="482" t="s">
        <v>112</v>
      </c>
      <c r="J778" s="489">
        <v>10</v>
      </c>
      <c r="K778" s="545">
        <v>45809</v>
      </c>
      <c r="L778" s="545">
        <v>46568</v>
      </c>
      <c r="M778" s="459">
        <f t="shared" si="24"/>
        <v>108.42857142857143</v>
      </c>
      <c r="N778" s="485">
        <v>0</v>
      </c>
      <c r="O778" s="508" t="s">
        <v>867</v>
      </c>
      <c r="P778" s="486">
        <f t="shared" si="25"/>
        <v>0</v>
      </c>
      <c r="Q778" s="457" t="str">
        <f>IF(ISNUMBER(P778),IF(P778=100%,"CUMPLIDA",IF(AND(ISNUMBER(L778),ISNUMBER([5]CGR!$P$4)), IF(L778&lt;[5]CGR!$P$4,"INCUMPLIDA","PROCESO"), "VERIFICAR FECHA")),"SIN VALOR AVANCE")</f>
        <v>PROCESO</v>
      </c>
    </row>
    <row r="779" spans="1:17" ht="195.75">
      <c r="A779" s="479" t="s">
        <v>19</v>
      </c>
      <c r="B779" s="480" t="s">
        <v>13</v>
      </c>
      <c r="C779" s="902"/>
      <c r="D779" s="902"/>
      <c r="E779" s="903"/>
      <c r="F779" s="903"/>
      <c r="G779" s="481" t="s">
        <v>114</v>
      </c>
      <c r="H779" s="482" t="s">
        <v>115</v>
      </c>
      <c r="I779" s="482" t="s">
        <v>116</v>
      </c>
      <c r="J779" s="489">
        <v>1</v>
      </c>
      <c r="K779" s="545">
        <v>45809</v>
      </c>
      <c r="L779" s="545">
        <v>46568</v>
      </c>
      <c r="M779" s="459">
        <f t="shared" si="24"/>
        <v>108.42857142857143</v>
      </c>
      <c r="N779" s="485">
        <v>0</v>
      </c>
      <c r="O779" s="508" t="s">
        <v>844</v>
      </c>
      <c r="P779" s="486">
        <f t="shared" si="25"/>
        <v>0</v>
      </c>
      <c r="Q779" s="457" t="str">
        <f>IF(ISNUMBER(P779),IF(P779=100%,"CUMPLIDA",IF(AND(ISNUMBER(L779),ISNUMBER([5]CGR!$P$4)), IF(L779&lt;[5]CGR!$P$4,"INCUMPLIDA","PROCESO"), "VERIFICAR FECHA")),"SIN VALOR AVANCE")</f>
        <v>PROCESO</v>
      </c>
    </row>
    <row r="780" spans="1:17" ht="315.75">
      <c r="A780" s="479" t="s">
        <v>19</v>
      </c>
      <c r="B780" s="480" t="s">
        <v>13</v>
      </c>
      <c r="C780" s="902"/>
      <c r="D780" s="902" t="s">
        <v>776</v>
      </c>
      <c r="E780" s="903" t="s">
        <v>1062</v>
      </c>
      <c r="F780" s="903" t="s">
        <v>1063</v>
      </c>
      <c r="G780" s="481" t="s">
        <v>117</v>
      </c>
      <c r="H780" s="482" t="s">
        <v>118</v>
      </c>
      <c r="I780" s="482" t="s">
        <v>119</v>
      </c>
      <c r="J780" s="489">
        <v>2</v>
      </c>
      <c r="K780" s="545">
        <v>45809</v>
      </c>
      <c r="L780" s="545">
        <v>46568</v>
      </c>
      <c r="M780" s="459">
        <f t="shared" si="24"/>
        <v>108.42857142857143</v>
      </c>
      <c r="N780" s="485">
        <v>0</v>
      </c>
      <c r="O780" s="508" t="s">
        <v>845</v>
      </c>
      <c r="P780" s="486">
        <f t="shared" si="25"/>
        <v>0</v>
      </c>
      <c r="Q780" s="457" t="str">
        <f>IF(ISNUMBER(P780),IF(P780=100%,"CUMPLIDA",IF(AND(ISNUMBER(L780),ISNUMBER([5]CGR!$P$4)), IF(L780&lt;[5]CGR!$P$4,"INCUMPLIDA","PROCESO"), "VERIFICAR FECHA")),"SIN VALOR AVANCE")</f>
        <v>PROCESO</v>
      </c>
    </row>
    <row r="781" spans="1:17" ht="225.75">
      <c r="A781" s="479" t="s">
        <v>19</v>
      </c>
      <c r="B781" s="480" t="s">
        <v>13</v>
      </c>
      <c r="C781" s="902" t="s">
        <v>1064</v>
      </c>
      <c r="D781" s="902" t="s">
        <v>1065</v>
      </c>
      <c r="E781" s="932" t="s">
        <v>1066</v>
      </c>
      <c r="F781" s="903" t="s">
        <v>1067</v>
      </c>
      <c r="G781" s="903" t="s">
        <v>1068</v>
      </c>
      <c r="H781" s="482" t="s">
        <v>1069</v>
      </c>
      <c r="I781" s="482" t="s">
        <v>1070</v>
      </c>
      <c r="J781" s="483">
        <v>1</v>
      </c>
      <c r="K781" s="507">
        <v>44743</v>
      </c>
      <c r="L781" s="507">
        <v>44834</v>
      </c>
      <c r="M781" s="459">
        <f t="shared" si="24"/>
        <v>13</v>
      </c>
      <c r="N781" s="485">
        <v>1</v>
      </c>
      <c r="O781" s="482" t="s">
        <v>1071</v>
      </c>
      <c r="P781" s="486">
        <f t="shared" si="25"/>
        <v>1</v>
      </c>
      <c r="Q781" s="457" t="str">
        <f>IF(ISNUMBER(P781),IF(P781=100%,"CUMPLIDA",IF(AND(ISNUMBER(L781),ISNUMBER([5]CGR!$P$4)), IF(L781&lt;[5]CGR!$P$4,"INCUMPLIDA","PROCESO"), "VERIFICAR FECHA")),"SIN VALOR AVANCE")</f>
        <v>CUMPLIDA</v>
      </c>
    </row>
    <row r="782" spans="1:17" ht="375.75">
      <c r="A782" s="479" t="s">
        <v>19</v>
      </c>
      <c r="B782" s="480" t="s">
        <v>13</v>
      </c>
      <c r="C782" s="902"/>
      <c r="D782" s="902"/>
      <c r="E782" s="932"/>
      <c r="F782" s="903"/>
      <c r="G782" s="903"/>
      <c r="H782" s="482" t="s">
        <v>1072</v>
      </c>
      <c r="I782" s="482" t="s">
        <v>1073</v>
      </c>
      <c r="J782" s="487">
        <v>1</v>
      </c>
      <c r="K782" s="507">
        <v>45078</v>
      </c>
      <c r="L782" s="507">
        <v>46081</v>
      </c>
      <c r="M782" s="459">
        <f t="shared" si="24"/>
        <v>143.28571428571428</v>
      </c>
      <c r="N782" s="488">
        <v>0.6</v>
      </c>
      <c r="O782" s="549" t="s">
        <v>1074</v>
      </c>
      <c r="P782" s="486">
        <f t="shared" si="25"/>
        <v>0.6</v>
      </c>
      <c r="Q782" s="457" t="str">
        <f>IF(ISNUMBER(P782),IF(P782=100%,"CUMPLIDA",IF(AND(ISNUMBER(L782),ISNUMBER([5]CGR!$P$4)), IF(L782&lt;[5]CGR!$P$4,"INCUMPLIDA","PROCESO"), "VERIFICAR FECHA")),"SIN VALOR AVANCE")</f>
        <v>PROCESO</v>
      </c>
    </row>
    <row r="783" spans="1:17" ht="135.75" customHeight="1">
      <c r="A783" s="479" t="s">
        <v>19</v>
      </c>
      <c r="B783" s="480" t="s">
        <v>13</v>
      </c>
      <c r="C783" s="902" t="s">
        <v>1064</v>
      </c>
      <c r="D783" s="902" t="s">
        <v>1075</v>
      </c>
      <c r="E783" s="903" t="s">
        <v>1076</v>
      </c>
      <c r="F783" s="932" t="s">
        <v>1077</v>
      </c>
      <c r="G783" s="903" t="s">
        <v>823</v>
      </c>
      <c r="H783" s="534" t="s">
        <v>675</v>
      </c>
      <c r="I783" s="482" t="s">
        <v>676</v>
      </c>
      <c r="J783" s="483">
        <v>1</v>
      </c>
      <c r="K783" s="507">
        <v>45231</v>
      </c>
      <c r="L783" s="507">
        <v>45504</v>
      </c>
      <c r="M783" s="459">
        <f t="shared" si="24"/>
        <v>39</v>
      </c>
      <c r="N783" s="485">
        <v>1</v>
      </c>
      <c r="O783" s="508" t="s">
        <v>825</v>
      </c>
      <c r="P783" s="486">
        <f t="shared" si="25"/>
        <v>1</v>
      </c>
      <c r="Q783" s="457" t="str">
        <f>IF(ISNUMBER(P783),IF(P783=100%,"CUMPLIDA",IF(AND(ISNUMBER(L783),ISNUMBER([5]CGR!$P$4)), IF(L783&lt;[5]CGR!$P$4,"INCUMPLIDA","PROCESO"), "VERIFICAR FECHA")),"SIN VALOR AVANCE")</f>
        <v>CUMPLIDA</v>
      </c>
    </row>
    <row r="784" spans="1:17" ht="345.75">
      <c r="A784" s="479" t="s">
        <v>19</v>
      </c>
      <c r="B784" s="480" t="s">
        <v>13</v>
      </c>
      <c r="C784" s="902"/>
      <c r="D784" s="902"/>
      <c r="E784" s="903"/>
      <c r="F784" s="932"/>
      <c r="G784" s="903"/>
      <c r="H784" s="534" t="s">
        <v>678</v>
      </c>
      <c r="I784" s="482" t="s">
        <v>679</v>
      </c>
      <c r="J784" s="483">
        <v>1</v>
      </c>
      <c r="K784" s="507">
        <v>45231</v>
      </c>
      <c r="L784" s="507">
        <v>45504</v>
      </c>
      <c r="M784" s="459">
        <f t="shared" si="24"/>
        <v>39</v>
      </c>
      <c r="N784" s="485">
        <v>1</v>
      </c>
      <c r="O784" s="508" t="s">
        <v>864</v>
      </c>
      <c r="P784" s="486">
        <f t="shared" si="25"/>
        <v>1</v>
      </c>
      <c r="Q784" s="457" t="str">
        <f>IF(ISNUMBER(P784),IF(P784=100%,"CUMPLIDA",IF(AND(ISNUMBER(L784),ISNUMBER([5]CGR!$P$4)), IF(L784&lt;[5]CGR!$P$4,"INCUMPLIDA","PROCESO"), "VERIFICAR FECHA")),"SIN VALOR AVANCE")</f>
        <v>CUMPLIDA</v>
      </c>
    </row>
    <row r="785" spans="1:17" ht="180.75">
      <c r="A785" s="479" t="s">
        <v>19</v>
      </c>
      <c r="B785" s="480" t="s">
        <v>13</v>
      </c>
      <c r="C785" s="902"/>
      <c r="D785" s="902"/>
      <c r="E785" s="903"/>
      <c r="F785" s="932"/>
      <c r="G785" s="481" t="s">
        <v>97</v>
      </c>
      <c r="H785" s="482" t="s">
        <v>98</v>
      </c>
      <c r="I785" s="482" t="s">
        <v>99</v>
      </c>
      <c r="J785" s="489">
        <v>1</v>
      </c>
      <c r="K785" s="545">
        <v>45323</v>
      </c>
      <c r="L785" s="545">
        <v>45747</v>
      </c>
      <c r="M785" s="459">
        <f t="shared" si="24"/>
        <v>60.571428571428569</v>
      </c>
      <c r="N785" s="485">
        <v>1</v>
      </c>
      <c r="O785" s="508" t="s">
        <v>865</v>
      </c>
      <c r="P785" s="486">
        <f t="shared" si="25"/>
        <v>1</v>
      </c>
      <c r="Q785" s="457" t="str">
        <f>IF(ISNUMBER(P785),IF(P785=100%,"CUMPLIDA",IF(AND(ISNUMBER(L785),ISNUMBER([5]CGR!$P$4)), IF(L785&lt;[5]CGR!$P$4,"INCUMPLIDA","PROCESO"), "VERIFICAR FECHA")),"SIN VALOR AVANCE")</f>
        <v>CUMPLIDA</v>
      </c>
    </row>
    <row r="786" spans="1:17" ht="90.75">
      <c r="A786" s="479" t="s">
        <v>19</v>
      </c>
      <c r="B786" s="480" t="s">
        <v>13</v>
      </c>
      <c r="C786" s="902"/>
      <c r="D786" s="902"/>
      <c r="E786" s="903"/>
      <c r="F786" s="932"/>
      <c r="G786" s="481" t="s">
        <v>101</v>
      </c>
      <c r="H786" s="482" t="s">
        <v>101</v>
      </c>
      <c r="I786" s="482" t="s">
        <v>102</v>
      </c>
      <c r="J786" s="489">
        <v>1</v>
      </c>
      <c r="K786" s="545">
        <v>45323</v>
      </c>
      <c r="L786" s="545">
        <v>45747</v>
      </c>
      <c r="M786" s="459">
        <f t="shared" si="24"/>
        <v>60.571428571428569</v>
      </c>
      <c r="N786" s="485">
        <v>1</v>
      </c>
      <c r="O786" s="508" t="s">
        <v>888</v>
      </c>
      <c r="P786" s="486">
        <f t="shared" si="25"/>
        <v>1</v>
      </c>
      <c r="Q786" s="457" t="str">
        <f>IF(ISNUMBER(P786),IF(P786=100%,"CUMPLIDA",IF(AND(ISNUMBER(L786),ISNUMBER([5]CGR!$P$4)), IF(L786&lt;[5]CGR!$P$4,"INCUMPLIDA","PROCESO"), "VERIFICAR FECHA")),"SIN VALOR AVANCE")</f>
        <v>CUMPLIDA</v>
      </c>
    </row>
    <row r="787" spans="1:17" ht="90.75">
      <c r="A787" s="479" t="s">
        <v>19</v>
      </c>
      <c r="B787" s="480" t="s">
        <v>13</v>
      </c>
      <c r="C787" s="902"/>
      <c r="D787" s="902"/>
      <c r="E787" s="903"/>
      <c r="F787" s="932"/>
      <c r="G787" s="481" t="s">
        <v>238</v>
      </c>
      <c r="H787" s="482" t="s">
        <v>239</v>
      </c>
      <c r="I787" s="482" t="s">
        <v>240</v>
      </c>
      <c r="J787" s="489">
        <v>1</v>
      </c>
      <c r="K787" s="545">
        <v>45231</v>
      </c>
      <c r="L787" s="545">
        <v>45747</v>
      </c>
      <c r="M787" s="459">
        <f t="shared" ref="M787:M850" si="26">(L787-K787)/7</f>
        <v>73.714285714285708</v>
      </c>
      <c r="N787" s="485">
        <v>1</v>
      </c>
      <c r="O787" s="508" t="s">
        <v>888</v>
      </c>
      <c r="P787" s="486">
        <f t="shared" si="25"/>
        <v>1</v>
      </c>
      <c r="Q787" s="457" t="str">
        <f>IF(ISNUMBER(P787),IF(P787=100%,"CUMPLIDA",IF(AND(ISNUMBER(L787),ISNUMBER([5]CGR!$P$4)), IF(L787&lt;[5]CGR!$P$4,"INCUMPLIDA","PROCESO"), "VERIFICAR FECHA")),"SIN VALOR AVANCE")</f>
        <v>CUMPLIDA</v>
      </c>
    </row>
    <row r="788" spans="1:17" ht="180.75">
      <c r="A788" s="479" t="s">
        <v>19</v>
      </c>
      <c r="B788" s="480" t="s">
        <v>13</v>
      </c>
      <c r="C788" s="902"/>
      <c r="D788" s="902"/>
      <c r="E788" s="903"/>
      <c r="F788" s="932"/>
      <c r="G788" s="481" t="s">
        <v>104</v>
      </c>
      <c r="H788" s="482" t="s">
        <v>104</v>
      </c>
      <c r="I788" s="482" t="s">
        <v>248</v>
      </c>
      <c r="J788" s="489">
        <v>1</v>
      </c>
      <c r="K788" s="545">
        <v>45323</v>
      </c>
      <c r="L788" s="545">
        <v>45747</v>
      </c>
      <c r="M788" s="459">
        <f t="shared" si="26"/>
        <v>60.571428571428569</v>
      </c>
      <c r="N788" s="485">
        <v>1</v>
      </c>
      <c r="O788" s="508" t="s">
        <v>865</v>
      </c>
      <c r="P788" s="486">
        <f t="shared" si="25"/>
        <v>1</v>
      </c>
      <c r="Q788" s="457" t="str">
        <f>IF(ISNUMBER(P788),IF(P788=100%,"CUMPLIDA",IF(AND(ISNUMBER(L788),ISNUMBER([5]CGR!$P$4)), IF(L788&lt;[5]CGR!$P$4,"INCUMPLIDA","PROCESO"), "VERIFICAR FECHA")),"SIN VALOR AVANCE")</f>
        <v>CUMPLIDA</v>
      </c>
    </row>
    <row r="789" spans="1:17" ht="90.75">
      <c r="A789" s="479" t="s">
        <v>19</v>
      </c>
      <c r="B789" s="480" t="s">
        <v>13</v>
      </c>
      <c r="C789" s="902"/>
      <c r="D789" s="902"/>
      <c r="E789" s="903"/>
      <c r="F789" s="932"/>
      <c r="G789" s="481" t="s">
        <v>830</v>
      </c>
      <c r="H789" s="482" t="s">
        <v>830</v>
      </c>
      <c r="I789" s="482" t="s">
        <v>107</v>
      </c>
      <c r="J789" s="489">
        <v>1</v>
      </c>
      <c r="K789" s="545">
        <v>45231</v>
      </c>
      <c r="L789" s="545">
        <v>45747</v>
      </c>
      <c r="M789" s="459">
        <f t="shared" si="26"/>
        <v>73.714285714285708</v>
      </c>
      <c r="N789" s="485">
        <v>1</v>
      </c>
      <c r="O789" s="508" t="s">
        <v>888</v>
      </c>
      <c r="P789" s="486">
        <f t="shared" si="25"/>
        <v>1</v>
      </c>
      <c r="Q789" s="457" t="str">
        <f>IF(ISNUMBER(P789),IF(P789=100%,"CUMPLIDA",IF(AND(ISNUMBER(L789),ISNUMBER([5]CGR!$P$4)), IF(L789&lt;[5]CGR!$P$4,"INCUMPLIDA","PROCESO"), "VERIFICAR FECHA")),"SIN VALOR AVANCE")</f>
        <v>CUMPLIDA</v>
      </c>
    </row>
    <row r="790" spans="1:17" ht="240.75">
      <c r="A790" s="479" t="s">
        <v>19</v>
      </c>
      <c r="B790" s="480" t="s">
        <v>13</v>
      </c>
      <c r="C790" s="902"/>
      <c r="D790" s="902"/>
      <c r="E790" s="903"/>
      <c r="F790" s="932"/>
      <c r="G790" s="481" t="s">
        <v>831</v>
      </c>
      <c r="H790" s="482" t="s">
        <v>831</v>
      </c>
      <c r="I790" s="482" t="s">
        <v>524</v>
      </c>
      <c r="J790" s="489">
        <v>1</v>
      </c>
      <c r="K790" s="545">
        <v>45231</v>
      </c>
      <c r="L790" s="545">
        <v>45808</v>
      </c>
      <c r="M790" s="459">
        <f t="shared" si="26"/>
        <v>82.428571428571431</v>
      </c>
      <c r="N790" s="485">
        <v>1</v>
      </c>
      <c r="O790" s="508" t="s">
        <v>826</v>
      </c>
      <c r="P790" s="486">
        <f t="shared" si="25"/>
        <v>1</v>
      </c>
      <c r="Q790" s="457" t="str">
        <f>IF(ISNUMBER(P790),IF(P790=100%,"CUMPLIDA",IF(AND(ISNUMBER(L790),ISNUMBER([5]CGR!$P$4)), IF(L790&lt;[5]CGR!$P$4,"INCUMPLIDA","PROCESO"), "VERIFICAR FECHA")),"SIN VALOR AVANCE")</f>
        <v>CUMPLIDA</v>
      </c>
    </row>
    <row r="791" spans="1:17" ht="180.75">
      <c r="A791" s="479" t="s">
        <v>19</v>
      </c>
      <c r="B791" s="480" t="s">
        <v>13</v>
      </c>
      <c r="C791" s="902"/>
      <c r="D791" s="902"/>
      <c r="E791" s="903"/>
      <c r="F791" s="932"/>
      <c r="G791" s="481" t="s">
        <v>110</v>
      </c>
      <c r="H791" s="482" t="s">
        <v>111</v>
      </c>
      <c r="I791" s="482" t="s">
        <v>112</v>
      </c>
      <c r="J791" s="489">
        <v>7</v>
      </c>
      <c r="K791" s="545">
        <v>46024</v>
      </c>
      <c r="L791" s="545">
        <v>46660</v>
      </c>
      <c r="M791" s="459">
        <f t="shared" si="26"/>
        <v>90.857142857142861</v>
      </c>
      <c r="N791" s="485">
        <v>0</v>
      </c>
      <c r="O791" s="508" t="s">
        <v>867</v>
      </c>
      <c r="P791" s="486">
        <f t="shared" si="25"/>
        <v>0</v>
      </c>
      <c r="Q791" s="457" t="str">
        <f>IF(ISNUMBER(P791),IF(P791=100%,"CUMPLIDA",IF(AND(ISNUMBER(L791),ISNUMBER([5]CGR!$P$4)), IF(L791&lt;[5]CGR!$P$4,"INCUMPLIDA","PROCESO"), "VERIFICAR FECHA")),"SIN VALOR AVANCE")</f>
        <v>PROCESO</v>
      </c>
    </row>
    <row r="792" spans="1:17" ht="165.75">
      <c r="A792" s="479" t="s">
        <v>19</v>
      </c>
      <c r="B792" s="480" t="s">
        <v>13</v>
      </c>
      <c r="C792" s="902"/>
      <c r="D792" s="902"/>
      <c r="E792" s="903"/>
      <c r="F792" s="932"/>
      <c r="G792" s="481" t="s">
        <v>114</v>
      </c>
      <c r="H792" s="482" t="s">
        <v>115</v>
      </c>
      <c r="I792" s="482" t="s">
        <v>116</v>
      </c>
      <c r="J792" s="489">
        <v>1</v>
      </c>
      <c r="K792" s="545">
        <v>46024</v>
      </c>
      <c r="L792" s="545">
        <v>46660</v>
      </c>
      <c r="M792" s="459">
        <f t="shared" si="26"/>
        <v>90.857142857142861</v>
      </c>
      <c r="N792" s="485">
        <v>0</v>
      </c>
      <c r="O792" s="508" t="s">
        <v>936</v>
      </c>
      <c r="P792" s="486">
        <f t="shared" si="25"/>
        <v>0</v>
      </c>
      <c r="Q792" s="457" t="str">
        <f>IF(ISNUMBER(P792),IF(P792=100%,"CUMPLIDA",IF(AND(ISNUMBER(L792),ISNUMBER([5]CGR!$P$4)), IF(L792&lt;[5]CGR!$P$4,"INCUMPLIDA","PROCESO"), "VERIFICAR FECHA")),"SIN VALOR AVANCE")</f>
        <v>PROCESO</v>
      </c>
    </row>
    <row r="793" spans="1:17" ht="315.75">
      <c r="A793" s="479" t="s">
        <v>19</v>
      </c>
      <c r="B793" s="480" t="s">
        <v>13</v>
      </c>
      <c r="C793" s="902"/>
      <c r="D793" s="902"/>
      <c r="E793" s="903"/>
      <c r="F793" s="932"/>
      <c r="G793" s="481" t="s">
        <v>117</v>
      </c>
      <c r="H793" s="482" t="s">
        <v>118</v>
      </c>
      <c r="I793" s="482" t="s">
        <v>119</v>
      </c>
      <c r="J793" s="489">
        <v>2</v>
      </c>
      <c r="K793" s="545">
        <v>46024</v>
      </c>
      <c r="L793" s="545">
        <v>46660</v>
      </c>
      <c r="M793" s="459">
        <f t="shared" si="26"/>
        <v>90.857142857142861</v>
      </c>
      <c r="N793" s="485">
        <v>0</v>
      </c>
      <c r="O793" s="508" t="s">
        <v>845</v>
      </c>
      <c r="P793" s="486">
        <f t="shared" si="25"/>
        <v>0</v>
      </c>
      <c r="Q793" s="457" t="str">
        <f>IF(ISNUMBER(P793),IF(P793=100%,"CUMPLIDA",IF(AND(ISNUMBER(L793),ISNUMBER([5]CGR!$P$4)), IF(L793&lt;[5]CGR!$P$4,"INCUMPLIDA","PROCESO"), "VERIFICAR FECHA")),"SIN VALOR AVANCE")</f>
        <v>PROCESO</v>
      </c>
    </row>
    <row r="794" spans="1:17" ht="375.75">
      <c r="A794" s="479" t="s">
        <v>19</v>
      </c>
      <c r="B794" s="480" t="s">
        <v>13</v>
      </c>
      <c r="C794" s="455" t="s">
        <v>1064</v>
      </c>
      <c r="D794" s="455" t="s">
        <v>1065</v>
      </c>
      <c r="E794" s="548" t="s">
        <v>1078</v>
      </c>
      <c r="F794" s="548" t="s">
        <v>1079</v>
      </c>
      <c r="G794" s="548" t="s">
        <v>1080</v>
      </c>
      <c r="H794" s="550" t="s">
        <v>1081</v>
      </c>
      <c r="I794" s="482" t="s">
        <v>1082</v>
      </c>
      <c r="J794" s="489">
        <v>1</v>
      </c>
      <c r="K794" s="507">
        <v>45078</v>
      </c>
      <c r="L794" s="507">
        <v>45716</v>
      </c>
      <c r="M794" s="459">
        <f t="shared" si="26"/>
        <v>91.142857142857139</v>
      </c>
      <c r="N794" s="485">
        <v>1</v>
      </c>
      <c r="O794" s="482" t="s">
        <v>1083</v>
      </c>
      <c r="P794" s="486">
        <f t="shared" si="25"/>
        <v>1</v>
      </c>
      <c r="Q794" s="457" t="str">
        <f>IF(ISNUMBER(P794),IF(P794=100%,"CUMPLIDA",IF(AND(ISNUMBER(L794),ISNUMBER([5]CGR!$P$4)), IF(L794&lt;[5]CGR!$P$4,"INCUMPLIDA","PROCESO"), "VERIFICAR FECHA")),"SIN VALOR AVANCE")</f>
        <v>CUMPLIDA</v>
      </c>
    </row>
    <row r="795" spans="1:17" ht="165.75" customHeight="1">
      <c r="A795" s="479" t="s">
        <v>19</v>
      </c>
      <c r="B795" s="480" t="s">
        <v>13</v>
      </c>
      <c r="C795" s="902" t="s">
        <v>1084</v>
      </c>
      <c r="D795" s="902" t="s">
        <v>1085</v>
      </c>
      <c r="E795" s="903" t="s">
        <v>1086</v>
      </c>
      <c r="F795" s="903" t="s">
        <v>1087</v>
      </c>
      <c r="G795" s="481" t="s">
        <v>1088</v>
      </c>
      <c r="H795" s="482" t="s">
        <v>1089</v>
      </c>
      <c r="I795" s="482" t="s">
        <v>1090</v>
      </c>
      <c r="J795" s="489">
        <v>3</v>
      </c>
      <c r="K795" s="507">
        <v>44958</v>
      </c>
      <c r="L795" s="507">
        <v>45016</v>
      </c>
      <c r="M795" s="459">
        <f t="shared" si="26"/>
        <v>8.2857142857142865</v>
      </c>
      <c r="N795" s="485">
        <v>3</v>
      </c>
      <c r="O795" s="482" t="s">
        <v>1091</v>
      </c>
      <c r="P795" s="486">
        <f t="shared" si="25"/>
        <v>1</v>
      </c>
      <c r="Q795" s="457" t="str">
        <f>IF(ISNUMBER(P795),IF(P795=100%,"CUMPLIDA",IF(AND(ISNUMBER(L795),ISNUMBER([5]CGR!$P$4)), IF(L795&lt;[5]CGR!$P$4,"INCUMPLIDA","PROCESO"), "VERIFICAR FECHA")),"SIN VALOR AVANCE")</f>
        <v>CUMPLIDA</v>
      </c>
    </row>
    <row r="796" spans="1:17" ht="195.75">
      <c r="A796" s="479" t="s">
        <v>19</v>
      </c>
      <c r="B796" s="480" t="s">
        <v>13</v>
      </c>
      <c r="C796" s="902" t="s">
        <v>1084</v>
      </c>
      <c r="D796" s="902" t="s">
        <v>1085</v>
      </c>
      <c r="E796" s="903"/>
      <c r="F796" s="903" t="s">
        <v>1087</v>
      </c>
      <c r="G796" s="481" t="s">
        <v>1092</v>
      </c>
      <c r="H796" s="482" t="s">
        <v>1093</v>
      </c>
      <c r="I796" s="482" t="s">
        <v>1094</v>
      </c>
      <c r="J796" s="489">
        <v>3</v>
      </c>
      <c r="K796" s="507">
        <v>44958</v>
      </c>
      <c r="L796" s="507">
        <v>45323</v>
      </c>
      <c r="M796" s="459">
        <f t="shared" si="26"/>
        <v>52.142857142857146</v>
      </c>
      <c r="N796" s="485">
        <v>3</v>
      </c>
      <c r="O796" s="482" t="s">
        <v>1095</v>
      </c>
      <c r="P796" s="486">
        <f t="shared" si="25"/>
        <v>1</v>
      </c>
      <c r="Q796" s="457" t="str">
        <f>IF(ISNUMBER(P796),IF(P796=100%,"CUMPLIDA",IF(AND(ISNUMBER(L796),ISNUMBER([5]CGR!$P$4)), IF(L796&lt;[5]CGR!$P$4,"INCUMPLIDA","PROCESO"), "VERIFICAR FECHA")),"SIN VALOR AVANCE")</f>
        <v>CUMPLIDA</v>
      </c>
    </row>
    <row r="797" spans="1:17" ht="75.75">
      <c r="A797" s="479" t="s">
        <v>19</v>
      </c>
      <c r="B797" s="480" t="s">
        <v>13</v>
      </c>
      <c r="C797" s="902"/>
      <c r="D797" s="902"/>
      <c r="E797" s="903"/>
      <c r="F797" s="903" t="s">
        <v>1087</v>
      </c>
      <c r="G797" s="903" t="s">
        <v>1096</v>
      </c>
      <c r="H797" s="534" t="s">
        <v>675</v>
      </c>
      <c r="I797" s="482" t="s">
        <v>676</v>
      </c>
      <c r="J797" s="489">
        <v>1</v>
      </c>
      <c r="K797" s="507">
        <v>45231</v>
      </c>
      <c r="L797" s="507">
        <v>45504</v>
      </c>
      <c r="M797" s="459">
        <f t="shared" si="26"/>
        <v>39</v>
      </c>
      <c r="N797" s="485">
        <v>1</v>
      </c>
      <c r="O797" s="508" t="s">
        <v>825</v>
      </c>
      <c r="P797" s="486">
        <f t="shared" si="25"/>
        <v>1</v>
      </c>
      <c r="Q797" s="457" t="str">
        <f>IF(ISNUMBER(P797),IF(P797=100%,"CUMPLIDA",IF(AND(ISNUMBER(L797),ISNUMBER([5]CGR!$P$4)), IF(L797&lt;[5]CGR!$P$4,"INCUMPLIDA","PROCESO"), "VERIFICAR FECHA")),"SIN VALOR AVANCE")</f>
        <v>CUMPLIDA</v>
      </c>
    </row>
    <row r="798" spans="1:17" ht="225.75">
      <c r="A798" s="479" t="s">
        <v>19</v>
      </c>
      <c r="B798" s="480" t="s">
        <v>13</v>
      </c>
      <c r="C798" s="902"/>
      <c r="D798" s="902"/>
      <c r="E798" s="903"/>
      <c r="F798" s="903" t="s">
        <v>1087</v>
      </c>
      <c r="G798" s="903"/>
      <c r="H798" s="534" t="s">
        <v>678</v>
      </c>
      <c r="I798" s="482" t="s">
        <v>679</v>
      </c>
      <c r="J798" s="489">
        <v>1</v>
      </c>
      <c r="K798" s="507">
        <v>45231</v>
      </c>
      <c r="L798" s="507">
        <v>45504</v>
      </c>
      <c r="M798" s="459">
        <f t="shared" si="26"/>
        <v>39</v>
      </c>
      <c r="N798" s="485">
        <v>1</v>
      </c>
      <c r="O798" s="508" t="s">
        <v>1097</v>
      </c>
      <c r="P798" s="486">
        <f t="shared" si="25"/>
        <v>1</v>
      </c>
      <c r="Q798" s="457" t="str">
        <f>IF(ISNUMBER(P798),IF(P798=100%,"CUMPLIDA",IF(AND(ISNUMBER(L798),ISNUMBER([5]CGR!$P$4)), IF(L798&lt;[5]CGR!$P$4,"INCUMPLIDA","PROCESO"), "VERIFICAR FECHA")),"SIN VALOR AVANCE")</f>
        <v>CUMPLIDA</v>
      </c>
    </row>
    <row r="799" spans="1:17" ht="150.75">
      <c r="A799" s="479" t="s">
        <v>19</v>
      </c>
      <c r="B799" s="480" t="s">
        <v>13</v>
      </c>
      <c r="C799" s="902"/>
      <c r="D799" s="902"/>
      <c r="E799" s="903"/>
      <c r="F799" s="903" t="s">
        <v>1087</v>
      </c>
      <c r="G799" s="481" t="s">
        <v>97</v>
      </c>
      <c r="H799" s="482" t="s">
        <v>98</v>
      </c>
      <c r="I799" s="482" t="s">
        <v>99</v>
      </c>
      <c r="J799" s="489">
        <v>1</v>
      </c>
      <c r="K799" s="545">
        <v>45323</v>
      </c>
      <c r="L799" s="545">
        <v>45747</v>
      </c>
      <c r="M799" s="459">
        <f t="shared" si="26"/>
        <v>60.571428571428569</v>
      </c>
      <c r="N799" s="485">
        <v>1</v>
      </c>
      <c r="O799" s="508" t="s">
        <v>1098</v>
      </c>
      <c r="P799" s="486">
        <f t="shared" si="25"/>
        <v>1</v>
      </c>
      <c r="Q799" s="457" t="str">
        <f>IF(ISNUMBER(P799),IF(P799=100%,"CUMPLIDA",IF(AND(ISNUMBER(L799),ISNUMBER([5]CGR!$P$4)), IF(L799&lt;[5]CGR!$P$4,"INCUMPLIDA","PROCESO"), "VERIFICAR FECHA")),"SIN VALOR AVANCE")</f>
        <v>CUMPLIDA</v>
      </c>
    </row>
    <row r="800" spans="1:17" ht="75.75">
      <c r="A800" s="479" t="s">
        <v>19</v>
      </c>
      <c r="B800" s="480" t="s">
        <v>13</v>
      </c>
      <c r="C800" s="902" t="s">
        <v>1084</v>
      </c>
      <c r="D800" s="902" t="s">
        <v>1085</v>
      </c>
      <c r="E800" s="903"/>
      <c r="F800" s="903" t="s">
        <v>1087</v>
      </c>
      <c r="G800" s="481" t="s">
        <v>101</v>
      </c>
      <c r="H800" s="482" t="s">
        <v>101</v>
      </c>
      <c r="I800" s="482" t="s">
        <v>102</v>
      </c>
      <c r="J800" s="489">
        <v>1</v>
      </c>
      <c r="K800" s="545">
        <v>45323</v>
      </c>
      <c r="L800" s="545">
        <v>45747</v>
      </c>
      <c r="M800" s="459">
        <f t="shared" si="26"/>
        <v>60.571428571428569</v>
      </c>
      <c r="N800" s="485">
        <v>1</v>
      </c>
      <c r="O800" s="508" t="s">
        <v>924</v>
      </c>
      <c r="P800" s="486">
        <f t="shared" si="25"/>
        <v>1</v>
      </c>
      <c r="Q800" s="457" t="str">
        <f>IF(ISNUMBER(P800),IF(P800=100%,"CUMPLIDA",IF(AND(ISNUMBER(L800),ISNUMBER([5]CGR!$P$4)), IF(L800&lt;[5]CGR!$P$4,"INCUMPLIDA","PROCESO"), "VERIFICAR FECHA")),"SIN VALOR AVANCE")</f>
        <v>CUMPLIDA</v>
      </c>
    </row>
    <row r="801" spans="1:17" ht="75.75">
      <c r="A801" s="479" t="s">
        <v>19</v>
      </c>
      <c r="B801" s="480" t="s">
        <v>13</v>
      </c>
      <c r="C801" s="902" t="s">
        <v>1084</v>
      </c>
      <c r="D801" s="902" t="s">
        <v>1085</v>
      </c>
      <c r="E801" s="903"/>
      <c r="F801" s="903" t="s">
        <v>1087</v>
      </c>
      <c r="G801" s="481" t="s">
        <v>238</v>
      </c>
      <c r="H801" s="482" t="s">
        <v>239</v>
      </c>
      <c r="I801" s="482" t="s">
        <v>240</v>
      </c>
      <c r="J801" s="489">
        <v>1</v>
      </c>
      <c r="K801" s="545">
        <v>45231</v>
      </c>
      <c r="L801" s="545">
        <v>45747</v>
      </c>
      <c r="M801" s="459">
        <f t="shared" si="26"/>
        <v>73.714285714285708</v>
      </c>
      <c r="N801" s="485">
        <v>1</v>
      </c>
      <c r="O801" s="508" t="s">
        <v>924</v>
      </c>
      <c r="P801" s="486">
        <f t="shared" si="25"/>
        <v>1</v>
      </c>
      <c r="Q801" s="457" t="str">
        <f>IF(ISNUMBER(P801),IF(P801=100%,"CUMPLIDA",IF(AND(ISNUMBER(L801),ISNUMBER([5]CGR!$P$4)), IF(L801&lt;[5]CGR!$P$4,"INCUMPLIDA","PROCESO"), "VERIFICAR FECHA")),"SIN VALOR AVANCE")</f>
        <v>CUMPLIDA</v>
      </c>
    </row>
    <row r="802" spans="1:17" ht="150.75">
      <c r="A802" s="479" t="s">
        <v>19</v>
      </c>
      <c r="B802" s="480" t="s">
        <v>13</v>
      </c>
      <c r="C802" s="902"/>
      <c r="D802" s="902"/>
      <c r="E802" s="903"/>
      <c r="F802" s="903" t="s">
        <v>1087</v>
      </c>
      <c r="G802" s="481" t="s">
        <v>104</v>
      </c>
      <c r="H802" s="482" t="s">
        <v>104</v>
      </c>
      <c r="I802" s="482" t="s">
        <v>248</v>
      </c>
      <c r="J802" s="489">
        <v>1</v>
      </c>
      <c r="K802" s="545">
        <v>45323</v>
      </c>
      <c r="L802" s="545">
        <v>45747</v>
      </c>
      <c r="M802" s="459">
        <f t="shared" si="26"/>
        <v>60.571428571428569</v>
      </c>
      <c r="N802" s="485">
        <v>1</v>
      </c>
      <c r="O802" s="508" t="s">
        <v>1098</v>
      </c>
      <c r="P802" s="486">
        <f t="shared" si="25"/>
        <v>1</v>
      </c>
      <c r="Q802" s="457" t="str">
        <f>IF(ISNUMBER(P802),IF(P802=100%,"CUMPLIDA",IF(AND(ISNUMBER(L802),ISNUMBER([5]CGR!$P$4)), IF(L802&lt;[5]CGR!$P$4,"INCUMPLIDA","PROCESO"), "VERIFICAR FECHA")),"SIN VALOR AVANCE")</f>
        <v>CUMPLIDA</v>
      </c>
    </row>
    <row r="803" spans="1:17" ht="75.75">
      <c r="A803" s="479" t="s">
        <v>19</v>
      </c>
      <c r="B803" s="480" t="s">
        <v>13</v>
      </c>
      <c r="C803" s="902"/>
      <c r="D803" s="902"/>
      <c r="E803" s="903"/>
      <c r="F803" s="903" t="s">
        <v>1087</v>
      </c>
      <c r="G803" s="481" t="s">
        <v>830</v>
      </c>
      <c r="H803" s="482" t="s">
        <v>830</v>
      </c>
      <c r="I803" s="482" t="s">
        <v>107</v>
      </c>
      <c r="J803" s="489">
        <v>1</v>
      </c>
      <c r="K803" s="545">
        <v>45231</v>
      </c>
      <c r="L803" s="545">
        <v>45747</v>
      </c>
      <c r="M803" s="459">
        <f t="shared" si="26"/>
        <v>73.714285714285708</v>
      </c>
      <c r="N803" s="485">
        <v>1</v>
      </c>
      <c r="O803" s="508" t="s">
        <v>924</v>
      </c>
      <c r="P803" s="486">
        <f t="shared" si="25"/>
        <v>1</v>
      </c>
      <c r="Q803" s="457" t="str">
        <f>IF(ISNUMBER(P803),IF(P803=100%,"CUMPLIDA",IF(AND(ISNUMBER(L803),ISNUMBER([5]CGR!$P$4)), IF(L803&lt;[5]CGR!$P$4,"INCUMPLIDA","PROCESO"), "VERIFICAR FECHA")),"SIN VALOR AVANCE")</f>
        <v>CUMPLIDA</v>
      </c>
    </row>
    <row r="804" spans="1:17" ht="225.75">
      <c r="A804" s="479" t="s">
        <v>19</v>
      </c>
      <c r="B804" s="480" t="s">
        <v>13</v>
      </c>
      <c r="C804" s="902"/>
      <c r="D804" s="902"/>
      <c r="E804" s="903"/>
      <c r="F804" s="903" t="s">
        <v>1087</v>
      </c>
      <c r="G804" s="481" t="s">
        <v>831</v>
      </c>
      <c r="H804" s="482" t="s">
        <v>831</v>
      </c>
      <c r="I804" s="482" t="s">
        <v>524</v>
      </c>
      <c r="J804" s="489">
        <v>1</v>
      </c>
      <c r="K804" s="545">
        <v>45231</v>
      </c>
      <c r="L804" s="545">
        <v>45808</v>
      </c>
      <c r="M804" s="459">
        <f t="shared" si="26"/>
        <v>82.428571428571431</v>
      </c>
      <c r="N804" s="485">
        <v>1</v>
      </c>
      <c r="O804" s="508" t="s">
        <v>1097</v>
      </c>
      <c r="P804" s="486">
        <f t="shared" si="25"/>
        <v>1</v>
      </c>
      <c r="Q804" s="457" t="str">
        <f>IF(ISNUMBER(P804),IF(P804=100%,"CUMPLIDA",IF(AND(ISNUMBER(L804),ISNUMBER([5]CGR!$P$4)), IF(L804&lt;[5]CGR!$P$4,"INCUMPLIDA","PROCESO"), "VERIFICAR FECHA")),"SIN VALOR AVANCE")</f>
        <v>CUMPLIDA</v>
      </c>
    </row>
    <row r="805" spans="1:17" ht="75.75">
      <c r="A805" s="479" t="s">
        <v>19</v>
      </c>
      <c r="B805" s="480" t="s">
        <v>13</v>
      </c>
      <c r="C805" s="902"/>
      <c r="D805" s="902"/>
      <c r="E805" s="903"/>
      <c r="F805" s="903" t="s">
        <v>1087</v>
      </c>
      <c r="G805" s="481" t="s">
        <v>110</v>
      </c>
      <c r="H805" s="482" t="s">
        <v>111</v>
      </c>
      <c r="I805" s="482" t="s">
        <v>112</v>
      </c>
      <c r="J805" s="489">
        <v>7</v>
      </c>
      <c r="K805" s="545">
        <v>46024</v>
      </c>
      <c r="L805" s="545">
        <v>46660</v>
      </c>
      <c r="M805" s="459">
        <f t="shared" si="26"/>
        <v>90.857142857142861</v>
      </c>
      <c r="N805" s="485">
        <v>0</v>
      </c>
      <c r="O805" s="508" t="s">
        <v>924</v>
      </c>
      <c r="P805" s="486">
        <f t="shared" si="25"/>
        <v>0</v>
      </c>
      <c r="Q805" s="457" t="str">
        <f>IF(ISNUMBER(P805),IF(P805=100%,"CUMPLIDA",IF(AND(ISNUMBER(L805),ISNUMBER([5]CGR!$P$4)), IF(L805&lt;[5]CGR!$P$4,"INCUMPLIDA","PROCESO"), "VERIFICAR FECHA")),"SIN VALOR AVANCE")</f>
        <v>PROCESO</v>
      </c>
    </row>
    <row r="806" spans="1:17" ht="150.75">
      <c r="A806" s="479" t="s">
        <v>19</v>
      </c>
      <c r="B806" s="480" t="s">
        <v>13</v>
      </c>
      <c r="C806" s="902"/>
      <c r="D806" s="902"/>
      <c r="E806" s="903"/>
      <c r="F806" s="903" t="s">
        <v>1087</v>
      </c>
      <c r="G806" s="481" t="s">
        <v>114</v>
      </c>
      <c r="H806" s="482" t="s">
        <v>115</v>
      </c>
      <c r="I806" s="482" t="s">
        <v>116</v>
      </c>
      <c r="J806" s="489">
        <v>1</v>
      </c>
      <c r="K806" s="545">
        <v>46024</v>
      </c>
      <c r="L806" s="545">
        <v>46660</v>
      </c>
      <c r="M806" s="459">
        <f t="shared" si="26"/>
        <v>90.857142857142861</v>
      </c>
      <c r="N806" s="485">
        <v>0</v>
      </c>
      <c r="O806" s="508" t="s">
        <v>1098</v>
      </c>
      <c r="P806" s="486">
        <f t="shared" si="25"/>
        <v>0</v>
      </c>
      <c r="Q806" s="457" t="str">
        <f>IF(ISNUMBER(P806),IF(P806=100%,"CUMPLIDA",IF(AND(ISNUMBER(L806),ISNUMBER([5]CGR!$P$4)), IF(L806&lt;[5]CGR!$P$4,"INCUMPLIDA","PROCESO"), "VERIFICAR FECHA")),"SIN VALOR AVANCE")</f>
        <v>PROCESO</v>
      </c>
    </row>
    <row r="807" spans="1:17" ht="225.75">
      <c r="A807" s="479" t="s">
        <v>19</v>
      </c>
      <c r="B807" s="480" t="s">
        <v>13</v>
      </c>
      <c r="C807" s="902" t="s">
        <v>1084</v>
      </c>
      <c r="D807" s="902" t="s">
        <v>1085</v>
      </c>
      <c r="E807" s="903"/>
      <c r="F807" s="903" t="s">
        <v>1087</v>
      </c>
      <c r="G807" s="481" t="s">
        <v>117</v>
      </c>
      <c r="H807" s="482" t="s">
        <v>118</v>
      </c>
      <c r="I807" s="482" t="s">
        <v>119</v>
      </c>
      <c r="J807" s="489">
        <v>2</v>
      </c>
      <c r="K807" s="545">
        <v>46024</v>
      </c>
      <c r="L807" s="545">
        <v>46660</v>
      </c>
      <c r="M807" s="459">
        <f t="shared" si="26"/>
        <v>90.857142857142861</v>
      </c>
      <c r="N807" s="485">
        <v>0</v>
      </c>
      <c r="O807" s="508" t="s">
        <v>1097</v>
      </c>
      <c r="P807" s="486">
        <f t="shared" si="25"/>
        <v>0</v>
      </c>
      <c r="Q807" s="457" t="str">
        <f>IF(ISNUMBER(P807),IF(P807=100%,"CUMPLIDA",IF(AND(ISNUMBER(L807),ISNUMBER([5]CGR!$P$4)), IF(L807&lt;[5]CGR!$P$4,"INCUMPLIDA","PROCESO"), "VERIFICAR FECHA")),"SIN VALOR AVANCE")</f>
        <v>PROCESO</v>
      </c>
    </row>
    <row r="808" spans="1:17" ht="105.75">
      <c r="A808" s="479" t="s">
        <v>19</v>
      </c>
      <c r="B808" s="480" t="s">
        <v>13</v>
      </c>
      <c r="C808" s="902" t="s">
        <v>1084</v>
      </c>
      <c r="D808" s="902" t="s">
        <v>1085</v>
      </c>
      <c r="E808" s="903"/>
      <c r="F808" s="903" t="s">
        <v>1087</v>
      </c>
      <c r="G808" s="481" t="s">
        <v>1099</v>
      </c>
      <c r="H808" s="482" t="s">
        <v>1100</v>
      </c>
      <c r="I808" s="482" t="s">
        <v>1101</v>
      </c>
      <c r="J808" s="483">
        <v>1</v>
      </c>
      <c r="K808" s="507">
        <v>44927</v>
      </c>
      <c r="L808" s="507">
        <v>45016</v>
      </c>
      <c r="M808" s="459">
        <f t="shared" si="26"/>
        <v>12.714285714285714</v>
      </c>
      <c r="N808" s="485">
        <v>1</v>
      </c>
      <c r="O808" s="482" t="s">
        <v>1102</v>
      </c>
      <c r="P808" s="486">
        <f t="shared" si="25"/>
        <v>1</v>
      </c>
      <c r="Q808" s="457" t="str">
        <f>IF(ISNUMBER(P808),IF(P808=100%,"CUMPLIDA",IF(AND(ISNUMBER(L808),ISNUMBER([5]CGR!$P$4)), IF(L808&lt;[5]CGR!$P$4,"INCUMPLIDA","PROCESO"), "VERIFICAR FECHA")),"SIN VALOR AVANCE")</f>
        <v>CUMPLIDA</v>
      </c>
    </row>
    <row r="809" spans="1:17" ht="165.75">
      <c r="A809" s="479" t="s">
        <v>19</v>
      </c>
      <c r="B809" s="480" t="s">
        <v>13</v>
      </c>
      <c r="C809" s="902" t="s">
        <v>1084</v>
      </c>
      <c r="D809" s="902" t="s">
        <v>1085</v>
      </c>
      <c r="E809" s="903"/>
      <c r="F809" s="903" t="s">
        <v>1087</v>
      </c>
      <c r="G809" s="481" t="s">
        <v>1099</v>
      </c>
      <c r="H809" s="482" t="s">
        <v>1103</v>
      </c>
      <c r="I809" s="482" t="s">
        <v>731</v>
      </c>
      <c r="J809" s="483">
        <v>1</v>
      </c>
      <c r="K809" s="507">
        <v>45017</v>
      </c>
      <c r="L809" s="507">
        <v>45138</v>
      </c>
      <c r="M809" s="459">
        <f t="shared" si="26"/>
        <v>17.285714285714285</v>
      </c>
      <c r="N809" s="485">
        <v>1</v>
      </c>
      <c r="O809" s="482" t="s">
        <v>1104</v>
      </c>
      <c r="P809" s="486">
        <f t="shared" si="25"/>
        <v>1</v>
      </c>
      <c r="Q809" s="457" t="str">
        <f>IF(ISNUMBER(P809),IF(P809=100%,"CUMPLIDA",IF(AND(ISNUMBER(L809),ISNUMBER([5]CGR!$P$4)), IF(L809&lt;[5]CGR!$P$4,"INCUMPLIDA","PROCESO"), "VERIFICAR FECHA")),"SIN VALOR AVANCE")</f>
        <v>CUMPLIDA</v>
      </c>
    </row>
    <row r="810" spans="1:17" ht="105.75">
      <c r="A810" s="479" t="s">
        <v>19</v>
      </c>
      <c r="B810" s="480" t="s">
        <v>13</v>
      </c>
      <c r="C810" s="902" t="s">
        <v>1084</v>
      </c>
      <c r="D810" s="902" t="s">
        <v>1085</v>
      </c>
      <c r="E810" s="903"/>
      <c r="F810" s="903" t="s">
        <v>1087</v>
      </c>
      <c r="G810" s="481" t="s">
        <v>1105</v>
      </c>
      <c r="H810" s="482" t="s">
        <v>1106</v>
      </c>
      <c r="I810" s="482" t="s">
        <v>731</v>
      </c>
      <c r="J810" s="483">
        <v>12</v>
      </c>
      <c r="K810" s="507">
        <v>44958</v>
      </c>
      <c r="L810" s="507">
        <v>45323</v>
      </c>
      <c r="M810" s="459">
        <f t="shared" si="26"/>
        <v>52.142857142857146</v>
      </c>
      <c r="N810" s="485">
        <v>12</v>
      </c>
      <c r="O810" s="482" t="s">
        <v>1107</v>
      </c>
      <c r="P810" s="486">
        <f t="shared" si="25"/>
        <v>1</v>
      </c>
      <c r="Q810" s="457" t="str">
        <f>IF(ISNUMBER(P810),IF(P810=100%,"CUMPLIDA",IF(AND(ISNUMBER(L810),ISNUMBER([5]CGR!$P$4)), IF(L810&lt;[5]CGR!$P$4,"INCUMPLIDA","PROCESO"), "VERIFICAR FECHA")),"SIN VALOR AVANCE")</f>
        <v>CUMPLIDA</v>
      </c>
    </row>
    <row r="811" spans="1:17" ht="105.75">
      <c r="A811" s="479" t="s">
        <v>19</v>
      </c>
      <c r="B811" s="480" t="s">
        <v>13</v>
      </c>
      <c r="C811" s="902" t="s">
        <v>1084</v>
      </c>
      <c r="D811" s="902" t="s">
        <v>1085</v>
      </c>
      <c r="E811" s="903"/>
      <c r="F811" s="903" t="s">
        <v>1087</v>
      </c>
      <c r="G811" s="481" t="s">
        <v>1108</v>
      </c>
      <c r="H811" s="482" t="s">
        <v>1109</v>
      </c>
      <c r="I811" s="482" t="s">
        <v>731</v>
      </c>
      <c r="J811" s="483">
        <v>4</v>
      </c>
      <c r="K811" s="507">
        <v>44958</v>
      </c>
      <c r="L811" s="507">
        <v>45323</v>
      </c>
      <c r="M811" s="459">
        <f t="shared" si="26"/>
        <v>52.142857142857146</v>
      </c>
      <c r="N811" s="485">
        <v>4</v>
      </c>
      <c r="O811" s="482" t="s">
        <v>1107</v>
      </c>
      <c r="P811" s="486">
        <f t="shared" si="25"/>
        <v>1</v>
      </c>
      <c r="Q811" s="457" t="str">
        <f>IF(ISNUMBER(P811),IF(P811=100%,"CUMPLIDA",IF(AND(ISNUMBER(L811),ISNUMBER([5]CGR!$P$4)), IF(L811&lt;[5]CGR!$P$4,"INCUMPLIDA","PROCESO"), "VERIFICAR FECHA")),"SIN VALOR AVANCE")</f>
        <v>CUMPLIDA</v>
      </c>
    </row>
    <row r="812" spans="1:17" ht="105.75">
      <c r="A812" s="479" t="s">
        <v>19</v>
      </c>
      <c r="B812" s="480" t="s">
        <v>13</v>
      </c>
      <c r="C812" s="902" t="s">
        <v>1084</v>
      </c>
      <c r="D812" s="902" t="s">
        <v>1085</v>
      </c>
      <c r="E812" s="903"/>
      <c r="F812" s="903" t="s">
        <v>1087</v>
      </c>
      <c r="G812" s="481" t="s">
        <v>1110</v>
      </c>
      <c r="H812" s="482" t="s">
        <v>1111</v>
      </c>
      <c r="I812" s="482" t="s">
        <v>731</v>
      </c>
      <c r="J812" s="483">
        <v>1</v>
      </c>
      <c r="K812" s="507">
        <v>44958</v>
      </c>
      <c r="L812" s="507">
        <v>44985</v>
      </c>
      <c r="M812" s="459">
        <f t="shared" si="26"/>
        <v>3.8571428571428572</v>
      </c>
      <c r="N812" s="485">
        <v>1</v>
      </c>
      <c r="O812" s="482" t="s">
        <v>1107</v>
      </c>
      <c r="P812" s="486">
        <f t="shared" si="25"/>
        <v>1</v>
      </c>
      <c r="Q812" s="457" t="str">
        <f>IF(ISNUMBER(P812),IF(P812=100%,"CUMPLIDA",IF(AND(ISNUMBER(L812),ISNUMBER([5]CGR!$P$4)), IF(L812&lt;[5]CGR!$P$4,"INCUMPLIDA","PROCESO"), "VERIFICAR FECHA")),"SIN VALOR AVANCE")</f>
        <v>CUMPLIDA</v>
      </c>
    </row>
    <row r="813" spans="1:17" ht="255.75" customHeight="1">
      <c r="A813" s="479" t="s">
        <v>19</v>
      </c>
      <c r="B813" s="480" t="s">
        <v>13</v>
      </c>
      <c r="C813" s="902" t="s">
        <v>1084</v>
      </c>
      <c r="D813" s="902" t="s">
        <v>1085</v>
      </c>
      <c r="E813" s="903" t="s">
        <v>1112</v>
      </c>
      <c r="F813" s="903" t="s">
        <v>1113</v>
      </c>
      <c r="G813" s="481" t="s">
        <v>1092</v>
      </c>
      <c r="H813" s="482" t="s">
        <v>1093</v>
      </c>
      <c r="I813" s="482" t="s">
        <v>1094</v>
      </c>
      <c r="J813" s="483">
        <v>3</v>
      </c>
      <c r="K813" s="507">
        <v>44958</v>
      </c>
      <c r="L813" s="507">
        <v>45323</v>
      </c>
      <c r="M813" s="459">
        <f t="shared" si="26"/>
        <v>52.142857142857146</v>
      </c>
      <c r="N813" s="485">
        <v>3</v>
      </c>
      <c r="O813" s="482" t="s">
        <v>1114</v>
      </c>
      <c r="P813" s="486">
        <f t="shared" si="25"/>
        <v>1</v>
      </c>
      <c r="Q813" s="457" t="str">
        <f>IF(ISNUMBER(P813),IF(P813=100%,"CUMPLIDA",IF(AND(ISNUMBER(L813),ISNUMBER([5]CGR!$P$4)), IF(L813&lt;[5]CGR!$P$4,"INCUMPLIDA","PROCESO"), "VERIFICAR FECHA")),"SIN VALOR AVANCE")</f>
        <v>CUMPLIDA</v>
      </c>
    </row>
    <row r="814" spans="1:17" ht="75.75">
      <c r="A814" s="479" t="s">
        <v>19</v>
      </c>
      <c r="B814" s="480" t="s">
        <v>13</v>
      </c>
      <c r="C814" s="902"/>
      <c r="D814" s="902"/>
      <c r="E814" s="903"/>
      <c r="F814" s="903" t="s">
        <v>1113</v>
      </c>
      <c r="G814" s="903" t="s">
        <v>1096</v>
      </c>
      <c r="H814" s="534" t="s">
        <v>675</v>
      </c>
      <c r="I814" s="482" t="s">
        <v>676</v>
      </c>
      <c r="J814" s="483">
        <v>1</v>
      </c>
      <c r="K814" s="507">
        <v>45231</v>
      </c>
      <c r="L814" s="507">
        <v>45504</v>
      </c>
      <c r="M814" s="459">
        <f t="shared" si="26"/>
        <v>39</v>
      </c>
      <c r="N814" s="485">
        <v>1</v>
      </c>
      <c r="O814" s="508" t="s">
        <v>825</v>
      </c>
      <c r="P814" s="486">
        <f t="shared" si="25"/>
        <v>1</v>
      </c>
      <c r="Q814" s="457" t="str">
        <f>IF(ISNUMBER(P814),IF(P814=100%,"CUMPLIDA",IF(AND(ISNUMBER(L814),ISNUMBER([5]CGR!$P$4)), IF(L814&lt;[5]CGR!$P$4,"INCUMPLIDA","PROCESO"), "VERIFICAR FECHA")),"SIN VALOR AVANCE")</f>
        <v>CUMPLIDA</v>
      </c>
    </row>
    <row r="815" spans="1:17" ht="225.75">
      <c r="A815" s="479" t="s">
        <v>19</v>
      </c>
      <c r="B815" s="480" t="s">
        <v>13</v>
      </c>
      <c r="C815" s="902"/>
      <c r="D815" s="902"/>
      <c r="E815" s="903"/>
      <c r="F815" s="903" t="s">
        <v>1113</v>
      </c>
      <c r="G815" s="903"/>
      <c r="H815" s="534" t="s">
        <v>678</v>
      </c>
      <c r="I815" s="482" t="s">
        <v>679</v>
      </c>
      <c r="J815" s="483">
        <v>1</v>
      </c>
      <c r="K815" s="507">
        <v>45231</v>
      </c>
      <c r="L815" s="507">
        <v>45504</v>
      </c>
      <c r="M815" s="459">
        <f t="shared" si="26"/>
        <v>39</v>
      </c>
      <c r="N815" s="485">
        <v>1</v>
      </c>
      <c r="O815" s="508" t="s">
        <v>1097</v>
      </c>
      <c r="P815" s="486">
        <f t="shared" si="25"/>
        <v>1</v>
      </c>
      <c r="Q815" s="457" t="str">
        <f>IF(ISNUMBER(P815),IF(P815=100%,"CUMPLIDA",IF(AND(ISNUMBER(L815),ISNUMBER([5]CGR!$P$4)), IF(L815&lt;[5]CGR!$P$4,"INCUMPLIDA","PROCESO"), "VERIFICAR FECHA")),"SIN VALOR AVANCE")</f>
        <v>CUMPLIDA</v>
      </c>
    </row>
    <row r="816" spans="1:17" ht="150.75">
      <c r="A816" s="479" t="s">
        <v>19</v>
      </c>
      <c r="B816" s="480" t="s">
        <v>13</v>
      </c>
      <c r="C816" s="902"/>
      <c r="D816" s="902"/>
      <c r="E816" s="903"/>
      <c r="F816" s="903" t="s">
        <v>1113</v>
      </c>
      <c r="G816" s="481" t="s">
        <v>97</v>
      </c>
      <c r="H816" s="482" t="s">
        <v>98</v>
      </c>
      <c r="I816" s="482" t="s">
        <v>99</v>
      </c>
      <c r="J816" s="489">
        <v>1</v>
      </c>
      <c r="K816" s="545">
        <v>45323</v>
      </c>
      <c r="L816" s="545">
        <v>45747</v>
      </c>
      <c r="M816" s="459">
        <f t="shared" si="26"/>
        <v>60.571428571428569</v>
      </c>
      <c r="N816" s="485">
        <v>1</v>
      </c>
      <c r="O816" s="508" t="s">
        <v>1098</v>
      </c>
      <c r="P816" s="486">
        <f t="shared" si="25"/>
        <v>1</v>
      </c>
      <c r="Q816" s="457" t="str">
        <f>IF(ISNUMBER(P816),IF(P816=100%,"CUMPLIDA",IF(AND(ISNUMBER(L816),ISNUMBER([5]CGR!$P$4)), IF(L816&lt;[5]CGR!$P$4,"INCUMPLIDA","PROCESO"), "VERIFICAR FECHA")),"SIN VALOR AVANCE")</f>
        <v>CUMPLIDA</v>
      </c>
    </row>
    <row r="817" spans="1:17" ht="75.75">
      <c r="A817" s="479" t="s">
        <v>19</v>
      </c>
      <c r="B817" s="480" t="s">
        <v>13</v>
      </c>
      <c r="C817" s="902"/>
      <c r="D817" s="902"/>
      <c r="E817" s="903"/>
      <c r="F817" s="903" t="s">
        <v>1113</v>
      </c>
      <c r="G817" s="481" t="s">
        <v>101</v>
      </c>
      <c r="H817" s="482" t="s">
        <v>101</v>
      </c>
      <c r="I817" s="482" t="s">
        <v>102</v>
      </c>
      <c r="J817" s="489">
        <v>1</v>
      </c>
      <c r="K817" s="545">
        <v>45323</v>
      </c>
      <c r="L817" s="545">
        <v>45747</v>
      </c>
      <c r="M817" s="459">
        <f t="shared" si="26"/>
        <v>60.571428571428569</v>
      </c>
      <c r="N817" s="485">
        <v>1</v>
      </c>
      <c r="O817" s="508" t="s">
        <v>924</v>
      </c>
      <c r="P817" s="486">
        <f t="shared" si="25"/>
        <v>1</v>
      </c>
      <c r="Q817" s="457" t="str">
        <f>IF(ISNUMBER(P817),IF(P817=100%,"CUMPLIDA",IF(AND(ISNUMBER(L817),ISNUMBER([5]CGR!$P$4)), IF(L817&lt;[5]CGR!$P$4,"INCUMPLIDA","PROCESO"), "VERIFICAR FECHA")),"SIN VALOR AVANCE")</f>
        <v>CUMPLIDA</v>
      </c>
    </row>
    <row r="818" spans="1:17" ht="75.75">
      <c r="A818" s="479" t="s">
        <v>19</v>
      </c>
      <c r="B818" s="480" t="s">
        <v>13</v>
      </c>
      <c r="C818" s="902"/>
      <c r="D818" s="902"/>
      <c r="E818" s="903"/>
      <c r="F818" s="903" t="s">
        <v>1113</v>
      </c>
      <c r="G818" s="481" t="s">
        <v>238</v>
      </c>
      <c r="H818" s="482" t="s">
        <v>239</v>
      </c>
      <c r="I818" s="482" t="s">
        <v>240</v>
      </c>
      <c r="J818" s="489">
        <v>1</v>
      </c>
      <c r="K818" s="545">
        <v>45231</v>
      </c>
      <c r="L818" s="545">
        <v>45747</v>
      </c>
      <c r="M818" s="459">
        <f t="shared" si="26"/>
        <v>73.714285714285708</v>
      </c>
      <c r="N818" s="485">
        <v>1</v>
      </c>
      <c r="O818" s="508" t="s">
        <v>924</v>
      </c>
      <c r="P818" s="486">
        <f t="shared" si="25"/>
        <v>1</v>
      </c>
      <c r="Q818" s="457" t="str">
        <f>IF(ISNUMBER(P818),IF(P818=100%,"CUMPLIDA",IF(AND(ISNUMBER(L818),ISNUMBER([5]CGR!$P$4)), IF(L818&lt;[5]CGR!$P$4,"INCUMPLIDA","PROCESO"), "VERIFICAR FECHA")),"SIN VALOR AVANCE")</f>
        <v>CUMPLIDA</v>
      </c>
    </row>
    <row r="819" spans="1:17" ht="150.75">
      <c r="A819" s="479" t="s">
        <v>19</v>
      </c>
      <c r="B819" s="480" t="s">
        <v>13</v>
      </c>
      <c r="C819" s="902"/>
      <c r="D819" s="902"/>
      <c r="E819" s="903"/>
      <c r="F819" s="903" t="s">
        <v>1113</v>
      </c>
      <c r="G819" s="481" t="s">
        <v>104</v>
      </c>
      <c r="H819" s="482" t="s">
        <v>104</v>
      </c>
      <c r="I819" s="482" t="s">
        <v>248</v>
      </c>
      <c r="J819" s="489">
        <v>1</v>
      </c>
      <c r="K819" s="545">
        <v>45323</v>
      </c>
      <c r="L819" s="545">
        <v>45747</v>
      </c>
      <c r="M819" s="459">
        <f t="shared" si="26"/>
        <v>60.571428571428569</v>
      </c>
      <c r="N819" s="485">
        <v>1</v>
      </c>
      <c r="O819" s="508" t="s">
        <v>1098</v>
      </c>
      <c r="P819" s="486">
        <f t="shared" si="25"/>
        <v>1</v>
      </c>
      <c r="Q819" s="457" t="str">
        <f>IF(ISNUMBER(P819),IF(P819=100%,"CUMPLIDA",IF(AND(ISNUMBER(L819),ISNUMBER([5]CGR!$P$4)), IF(L819&lt;[5]CGR!$P$4,"INCUMPLIDA","PROCESO"), "VERIFICAR FECHA")),"SIN VALOR AVANCE")</f>
        <v>CUMPLIDA</v>
      </c>
    </row>
    <row r="820" spans="1:17" ht="75.75">
      <c r="A820" s="479" t="s">
        <v>19</v>
      </c>
      <c r="B820" s="480" t="s">
        <v>13</v>
      </c>
      <c r="C820" s="902"/>
      <c r="D820" s="902"/>
      <c r="E820" s="903"/>
      <c r="F820" s="903" t="s">
        <v>1113</v>
      </c>
      <c r="G820" s="481" t="s">
        <v>830</v>
      </c>
      <c r="H820" s="482" t="s">
        <v>830</v>
      </c>
      <c r="I820" s="482" t="s">
        <v>107</v>
      </c>
      <c r="J820" s="489">
        <v>1</v>
      </c>
      <c r="K820" s="545">
        <v>45231</v>
      </c>
      <c r="L820" s="545">
        <v>45747</v>
      </c>
      <c r="M820" s="459">
        <f t="shared" si="26"/>
        <v>73.714285714285708</v>
      </c>
      <c r="N820" s="485">
        <v>1</v>
      </c>
      <c r="O820" s="508" t="s">
        <v>924</v>
      </c>
      <c r="P820" s="486">
        <f t="shared" si="25"/>
        <v>1</v>
      </c>
      <c r="Q820" s="457" t="str">
        <f>IF(ISNUMBER(P820),IF(P820=100%,"CUMPLIDA",IF(AND(ISNUMBER(L820),ISNUMBER([5]CGR!$P$4)), IF(L820&lt;[5]CGR!$P$4,"INCUMPLIDA","PROCESO"), "VERIFICAR FECHA")),"SIN VALOR AVANCE")</f>
        <v>CUMPLIDA</v>
      </c>
    </row>
    <row r="821" spans="1:17" ht="225.75">
      <c r="A821" s="479" t="s">
        <v>19</v>
      </c>
      <c r="B821" s="480" t="s">
        <v>13</v>
      </c>
      <c r="C821" s="902"/>
      <c r="D821" s="902"/>
      <c r="E821" s="903"/>
      <c r="F821" s="903" t="s">
        <v>1113</v>
      </c>
      <c r="G821" s="481" t="s">
        <v>831</v>
      </c>
      <c r="H821" s="482" t="s">
        <v>831</v>
      </c>
      <c r="I821" s="482" t="s">
        <v>524</v>
      </c>
      <c r="J821" s="489">
        <v>1</v>
      </c>
      <c r="K821" s="545">
        <v>45231</v>
      </c>
      <c r="L821" s="545">
        <v>45808</v>
      </c>
      <c r="M821" s="459">
        <f t="shared" si="26"/>
        <v>82.428571428571431</v>
      </c>
      <c r="N821" s="485">
        <v>1</v>
      </c>
      <c r="O821" s="508" t="s">
        <v>1097</v>
      </c>
      <c r="P821" s="486">
        <f t="shared" si="25"/>
        <v>1</v>
      </c>
      <c r="Q821" s="457" t="str">
        <f>IF(ISNUMBER(P821),IF(P821=100%,"CUMPLIDA",IF(AND(ISNUMBER(L821),ISNUMBER([5]CGR!$P$4)), IF(L821&lt;[5]CGR!$P$4,"INCUMPLIDA","PROCESO"), "VERIFICAR FECHA")),"SIN VALOR AVANCE")</f>
        <v>CUMPLIDA</v>
      </c>
    </row>
    <row r="822" spans="1:17" ht="75.75">
      <c r="A822" s="479" t="s">
        <v>19</v>
      </c>
      <c r="B822" s="480" t="s">
        <v>13</v>
      </c>
      <c r="C822" s="902" t="s">
        <v>1084</v>
      </c>
      <c r="D822" s="902" t="s">
        <v>1085</v>
      </c>
      <c r="E822" s="903"/>
      <c r="F822" s="903" t="s">
        <v>1113</v>
      </c>
      <c r="G822" s="481" t="s">
        <v>110</v>
      </c>
      <c r="H822" s="482" t="s">
        <v>111</v>
      </c>
      <c r="I822" s="482" t="s">
        <v>112</v>
      </c>
      <c r="J822" s="489">
        <v>7</v>
      </c>
      <c r="K822" s="545">
        <v>46024</v>
      </c>
      <c r="L822" s="545">
        <v>46660</v>
      </c>
      <c r="M822" s="459">
        <f t="shared" si="26"/>
        <v>90.857142857142861</v>
      </c>
      <c r="N822" s="485">
        <v>0</v>
      </c>
      <c r="O822" s="508" t="s">
        <v>924</v>
      </c>
      <c r="P822" s="486">
        <f t="shared" si="25"/>
        <v>0</v>
      </c>
      <c r="Q822" s="457" t="str">
        <f>IF(ISNUMBER(P822),IF(P822=100%,"CUMPLIDA",IF(AND(ISNUMBER(L822),ISNUMBER([5]CGR!$P$4)), IF(L822&lt;[5]CGR!$P$4,"INCUMPLIDA","PROCESO"), "VERIFICAR FECHA")),"SIN VALOR AVANCE")</f>
        <v>PROCESO</v>
      </c>
    </row>
    <row r="823" spans="1:17" ht="150.75">
      <c r="A823" s="479" t="s">
        <v>19</v>
      </c>
      <c r="B823" s="480" t="s">
        <v>13</v>
      </c>
      <c r="C823" s="902" t="s">
        <v>1084</v>
      </c>
      <c r="D823" s="902" t="s">
        <v>1085</v>
      </c>
      <c r="E823" s="903"/>
      <c r="F823" s="903" t="s">
        <v>1113</v>
      </c>
      <c r="G823" s="481" t="s">
        <v>114</v>
      </c>
      <c r="H823" s="482" t="s">
        <v>115</v>
      </c>
      <c r="I823" s="482" t="s">
        <v>116</v>
      </c>
      <c r="J823" s="489">
        <v>1</v>
      </c>
      <c r="K823" s="545">
        <v>46024</v>
      </c>
      <c r="L823" s="545">
        <v>46660</v>
      </c>
      <c r="M823" s="459">
        <f t="shared" si="26"/>
        <v>90.857142857142861</v>
      </c>
      <c r="N823" s="485">
        <v>0</v>
      </c>
      <c r="O823" s="508" t="s">
        <v>1098</v>
      </c>
      <c r="P823" s="486">
        <f t="shared" si="25"/>
        <v>0</v>
      </c>
      <c r="Q823" s="457" t="str">
        <f>IF(ISNUMBER(P823),IF(P823=100%,"CUMPLIDA",IF(AND(ISNUMBER(L823),ISNUMBER([5]CGR!$P$4)), IF(L823&lt;[5]CGR!$P$4,"INCUMPLIDA","PROCESO"), "VERIFICAR FECHA")),"SIN VALOR AVANCE")</f>
        <v>PROCESO</v>
      </c>
    </row>
    <row r="824" spans="1:17" ht="225.75">
      <c r="A824" s="479" t="s">
        <v>19</v>
      </c>
      <c r="B824" s="480" t="s">
        <v>13</v>
      </c>
      <c r="C824" s="902" t="s">
        <v>1084</v>
      </c>
      <c r="D824" s="902" t="s">
        <v>1085</v>
      </c>
      <c r="E824" s="903"/>
      <c r="F824" s="903" t="s">
        <v>1113</v>
      </c>
      <c r="G824" s="481" t="s">
        <v>117</v>
      </c>
      <c r="H824" s="482" t="s">
        <v>118</v>
      </c>
      <c r="I824" s="482" t="s">
        <v>119</v>
      </c>
      <c r="J824" s="489">
        <v>2</v>
      </c>
      <c r="K824" s="545">
        <v>46024</v>
      </c>
      <c r="L824" s="545">
        <v>46660</v>
      </c>
      <c r="M824" s="459">
        <f t="shared" si="26"/>
        <v>90.857142857142861</v>
      </c>
      <c r="N824" s="485">
        <v>0</v>
      </c>
      <c r="O824" s="508" t="s">
        <v>1097</v>
      </c>
      <c r="P824" s="486">
        <f t="shared" si="25"/>
        <v>0</v>
      </c>
      <c r="Q824" s="457" t="str">
        <f>IF(ISNUMBER(P824),IF(P824=100%,"CUMPLIDA",IF(AND(ISNUMBER(L824),ISNUMBER([5]CGR!$P$4)), IF(L824&lt;[5]CGR!$P$4,"INCUMPLIDA","PROCESO"), "VERIFICAR FECHA")),"SIN VALOR AVANCE")</f>
        <v>PROCESO</v>
      </c>
    </row>
    <row r="825" spans="1:17" ht="105.75">
      <c r="A825" s="479" t="s">
        <v>19</v>
      </c>
      <c r="B825" s="480" t="s">
        <v>13</v>
      </c>
      <c r="C825" s="902" t="s">
        <v>1084</v>
      </c>
      <c r="D825" s="902" t="s">
        <v>1085</v>
      </c>
      <c r="E825" s="903"/>
      <c r="F825" s="903" t="s">
        <v>1113</v>
      </c>
      <c r="G825" s="481" t="s">
        <v>1115</v>
      </c>
      <c r="H825" s="482" t="s">
        <v>1116</v>
      </c>
      <c r="I825" s="482" t="s">
        <v>731</v>
      </c>
      <c r="J825" s="483">
        <v>12</v>
      </c>
      <c r="K825" s="507">
        <v>44958</v>
      </c>
      <c r="L825" s="507">
        <v>45323</v>
      </c>
      <c r="M825" s="459">
        <f t="shared" si="26"/>
        <v>52.142857142857146</v>
      </c>
      <c r="N825" s="485">
        <v>12</v>
      </c>
      <c r="O825" s="482" t="s">
        <v>1107</v>
      </c>
      <c r="P825" s="486">
        <f t="shared" si="25"/>
        <v>1</v>
      </c>
      <c r="Q825" s="457" t="str">
        <f>IF(ISNUMBER(P825),IF(P825=100%,"CUMPLIDA",IF(AND(ISNUMBER(L825),ISNUMBER([5]CGR!$P$4)), IF(L825&lt;[5]CGR!$P$4,"INCUMPLIDA","PROCESO"), "VERIFICAR FECHA")),"SIN VALOR AVANCE")</f>
        <v>CUMPLIDA</v>
      </c>
    </row>
    <row r="826" spans="1:17" ht="105.75">
      <c r="A826" s="479" t="s">
        <v>19</v>
      </c>
      <c r="B826" s="480" t="s">
        <v>13</v>
      </c>
      <c r="C826" s="902" t="s">
        <v>1084</v>
      </c>
      <c r="D826" s="902" t="s">
        <v>1085</v>
      </c>
      <c r="E826" s="903"/>
      <c r="F826" s="903" t="s">
        <v>1113</v>
      </c>
      <c r="G826" s="481" t="s">
        <v>1117</v>
      </c>
      <c r="H826" s="482" t="s">
        <v>1118</v>
      </c>
      <c r="I826" s="482" t="s">
        <v>731</v>
      </c>
      <c r="J826" s="483">
        <v>4</v>
      </c>
      <c r="K826" s="507">
        <v>44958</v>
      </c>
      <c r="L826" s="507">
        <v>45323</v>
      </c>
      <c r="M826" s="459">
        <f t="shared" si="26"/>
        <v>52.142857142857146</v>
      </c>
      <c r="N826" s="485">
        <v>4</v>
      </c>
      <c r="O826" s="482" t="s">
        <v>1107</v>
      </c>
      <c r="P826" s="486">
        <f t="shared" si="25"/>
        <v>1</v>
      </c>
      <c r="Q826" s="457" t="str">
        <f>IF(ISNUMBER(P826),IF(P826=100%,"CUMPLIDA",IF(AND(ISNUMBER(L826),ISNUMBER([5]CGR!$P$4)), IF(L826&lt;[5]CGR!$P$4,"INCUMPLIDA","PROCESO"), "VERIFICAR FECHA")),"SIN VALOR AVANCE")</f>
        <v>CUMPLIDA</v>
      </c>
    </row>
    <row r="827" spans="1:17" ht="105.75">
      <c r="A827" s="479" t="s">
        <v>19</v>
      </c>
      <c r="B827" s="480" t="s">
        <v>13</v>
      </c>
      <c r="C827" s="902" t="s">
        <v>1084</v>
      </c>
      <c r="D827" s="902" t="s">
        <v>1085</v>
      </c>
      <c r="E827" s="903"/>
      <c r="F827" s="903" t="s">
        <v>1113</v>
      </c>
      <c r="G827" s="481" t="s">
        <v>1110</v>
      </c>
      <c r="H827" s="482" t="s">
        <v>1111</v>
      </c>
      <c r="I827" s="482" t="s">
        <v>731</v>
      </c>
      <c r="J827" s="483">
        <v>1</v>
      </c>
      <c r="K827" s="507">
        <v>44958</v>
      </c>
      <c r="L827" s="507">
        <v>44985</v>
      </c>
      <c r="M827" s="459">
        <f t="shared" si="26"/>
        <v>3.8571428571428572</v>
      </c>
      <c r="N827" s="485">
        <v>1</v>
      </c>
      <c r="O827" s="482" t="s">
        <v>1107</v>
      </c>
      <c r="P827" s="486">
        <f t="shared" ref="P827:P890" si="27">N827/J827</f>
        <v>1</v>
      </c>
      <c r="Q827" s="457" t="str">
        <f>IF(ISNUMBER(P827),IF(P827=100%,"CUMPLIDA",IF(AND(ISNUMBER(L827),ISNUMBER([5]CGR!$P$4)), IF(L827&lt;[5]CGR!$P$4,"INCUMPLIDA","PROCESO"), "VERIFICAR FECHA")),"SIN VALOR AVANCE")</f>
        <v>CUMPLIDA</v>
      </c>
    </row>
    <row r="828" spans="1:17" ht="135.75" customHeight="1">
      <c r="A828" s="479" t="s">
        <v>19</v>
      </c>
      <c r="B828" s="480" t="s">
        <v>13</v>
      </c>
      <c r="C828" s="902" t="s">
        <v>1084</v>
      </c>
      <c r="D828" s="902" t="s">
        <v>1085</v>
      </c>
      <c r="E828" s="903" t="s">
        <v>1119</v>
      </c>
      <c r="F828" s="903" t="s">
        <v>1120</v>
      </c>
      <c r="G828" s="903" t="s">
        <v>1096</v>
      </c>
      <c r="H828" s="534" t="s">
        <v>675</v>
      </c>
      <c r="I828" s="482" t="s">
        <v>676</v>
      </c>
      <c r="J828" s="483">
        <v>1</v>
      </c>
      <c r="K828" s="507">
        <v>45231</v>
      </c>
      <c r="L828" s="507">
        <v>45504</v>
      </c>
      <c r="M828" s="459">
        <f t="shared" si="26"/>
        <v>39</v>
      </c>
      <c r="N828" s="485">
        <v>1</v>
      </c>
      <c r="O828" s="508" t="s">
        <v>825</v>
      </c>
      <c r="P828" s="486">
        <f t="shared" si="27"/>
        <v>1</v>
      </c>
      <c r="Q828" s="457" t="str">
        <f>IF(ISNUMBER(P828),IF(P828=100%,"CUMPLIDA",IF(AND(ISNUMBER(L828),ISNUMBER([5]CGR!$P$4)), IF(L828&lt;[5]CGR!$P$4,"INCUMPLIDA","PROCESO"), "VERIFICAR FECHA")),"SIN VALOR AVANCE")</f>
        <v>CUMPLIDA</v>
      </c>
    </row>
    <row r="829" spans="1:17" ht="225.75">
      <c r="A829" s="479" t="s">
        <v>19</v>
      </c>
      <c r="B829" s="480" t="s">
        <v>13</v>
      </c>
      <c r="C829" s="902"/>
      <c r="D829" s="902"/>
      <c r="E829" s="903"/>
      <c r="F829" s="903" t="s">
        <v>1120</v>
      </c>
      <c r="G829" s="903"/>
      <c r="H829" s="534" t="s">
        <v>678</v>
      </c>
      <c r="I829" s="482" t="s">
        <v>679</v>
      </c>
      <c r="J829" s="483">
        <v>1</v>
      </c>
      <c r="K829" s="507">
        <v>45231</v>
      </c>
      <c r="L829" s="507">
        <v>45504</v>
      </c>
      <c r="M829" s="459">
        <f t="shared" si="26"/>
        <v>39</v>
      </c>
      <c r="N829" s="485">
        <v>1</v>
      </c>
      <c r="O829" s="508" t="s">
        <v>1097</v>
      </c>
      <c r="P829" s="486">
        <f t="shared" si="27"/>
        <v>1</v>
      </c>
      <c r="Q829" s="457" t="str">
        <f>IF(ISNUMBER(P829),IF(P829=100%,"CUMPLIDA",IF(AND(ISNUMBER(L829),ISNUMBER([5]CGR!$P$4)), IF(L829&lt;[5]CGR!$P$4,"INCUMPLIDA","PROCESO"), "VERIFICAR FECHA")),"SIN VALOR AVANCE")</f>
        <v>CUMPLIDA</v>
      </c>
    </row>
    <row r="830" spans="1:17" ht="195.75" customHeight="1">
      <c r="A830" s="479" t="s">
        <v>19</v>
      </c>
      <c r="B830" s="480" t="s">
        <v>13</v>
      </c>
      <c r="C830" s="902"/>
      <c r="D830" s="902"/>
      <c r="E830" s="903"/>
      <c r="F830" s="903" t="s">
        <v>1120</v>
      </c>
      <c r="G830" s="481" t="s">
        <v>97</v>
      </c>
      <c r="H830" s="482" t="s">
        <v>98</v>
      </c>
      <c r="I830" s="482" t="s">
        <v>99</v>
      </c>
      <c r="J830" s="489">
        <v>1</v>
      </c>
      <c r="K830" s="545">
        <v>45323</v>
      </c>
      <c r="L830" s="545">
        <v>45747</v>
      </c>
      <c r="M830" s="459">
        <f t="shared" si="26"/>
        <v>60.571428571428569</v>
      </c>
      <c r="N830" s="485">
        <v>1</v>
      </c>
      <c r="O830" s="508" t="s">
        <v>1098</v>
      </c>
      <c r="P830" s="486">
        <f t="shared" si="27"/>
        <v>1</v>
      </c>
      <c r="Q830" s="457" t="str">
        <f>IF(ISNUMBER(P830),IF(P830=100%,"CUMPLIDA",IF(AND(ISNUMBER(L830),ISNUMBER([5]CGR!$P$4)), IF(L830&lt;[5]CGR!$P$4,"INCUMPLIDA","PROCESO"), "VERIFICAR FECHA")),"SIN VALOR AVANCE")</f>
        <v>CUMPLIDA</v>
      </c>
    </row>
    <row r="831" spans="1:17" ht="135.75" customHeight="1">
      <c r="A831" s="479" t="s">
        <v>19</v>
      </c>
      <c r="B831" s="480" t="s">
        <v>13</v>
      </c>
      <c r="C831" s="902"/>
      <c r="D831" s="902"/>
      <c r="E831" s="903"/>
      <c r="F831" s="903" t="s">
        <v>1120</v>
      </c>
      <c r="G831" s="481" t="s">
        <v>101</v>
      </c>
      <c r="H831" s="482" t="s">
        <v>101</v>
      </c>
      <c r="I831" s="482" t="s">
        <v>102</v>
      </c>
      <c r="J831" s="489">
        <v>1</v>
      </c>
      <c r="K831" s="545">
        <v>45323</v>
      </c>
      <c r="L831" s="545">
        <v>45747</v>
      </c>
      <c r="M831" s="459">
        <f t="shared" si="26"/>
        <v>60.571428571428569</v>
      </c>
      <c r="N831" s="485">
        <v>1</v>
      </c>
      <c r="O831" s="508" t="s">
        <v>924</v>
      </c>
      <c r="P831" s="486">
        <f t="shared" si="27"/>
        <v>1</v>
      </c>
      <c r="Q831" s="457" t="str">
        <f>IF(ISNUMBER(P831),IF(P831=100%,"CUMPLIDA",IF(AND(ISNUMBER(L831),ISNUMBER([5]CGR!$P$4)), IF(L831&lt;[5]CGR!$P$4,"INCUMPLIDA","PROCESO"), "VERIFICAR FECHA")),"SIN VALOR AVANCE")</f>
        <v>CUMPLIDA</v>
      </c>
    </row>
    <row r="832" spans="1:17" ht="135.75" customHeight="1">
      <c r="A832" s="479" t="s">
        <v>19</v>
      </c>
      <c r="B832" s="480" t="s">
        <v>13</v>
      </c>
      <c r="C832" s="902" t="s">
        <v>1084</v>
      </c>
      <c r="D832" s="902" t="s">
        <v>1085</v>
      </c>
      <c r="E832" s="903"/>
      <c r="F832" s="903" t="s">
        <v>1120</v>
      </c>
      <c r="G832" s="481" t="s">
        <v>238</v>
      </c>
      <c r="H832" s="482" t="s">
        <v>239</v>
      </c>
      <c r="I832" s="482" t="s">
        <v>240</v>
      </c>
      <c r="J832" s="489">
        <v>1</v>
      </c>
      <c r="K832" s="545">
        <v>45231</v>
      </c>
      <c r="L832" s="545">
        <v>45747</v>
      </c>
      <c r="M832" s="459">
        <f t="shared" si="26"/>
        <v>73.714285714285708</v>
      </c>
      <c r="N832" s="485">
        <v>1</v>
      </c>
      <c r="O832" s="508" t="s">
        <v>924</v>
      </c>
      <c r="P832" s="486">
        <f t="shared" si="27"/>
        <v>1</v>
      </c>
      <c r="Q832" s="457" t="str">
        <f>IF(ISNUMBER(P832),IF(P832=100%,"CUMPLIDA",IF(AND(ISNUMBER(L832),ISNUMBER([5]CGR!$P$4)), IF(L832&lt;[5]CGR!$P$4,"INCUMPLIDA","PROCESO"), "VERIFICAR FECHA")),"SIN VALOR AVANCE")</f>
        <v>CUMPLIDA</v>
      </c>
    </row>
    <row r="833" spans="1:17" ht="195.75" customHeight="1">
      <c r="A833" s="479" t="s">
        <v>19</v>
      </c>
      <c r="B833" s="480" t="s">
        <v>13</v>
      </c>
      <c r="C833" s="902"/>
      <c r="D833" s="902"/>
      <c r="E833" s="903"/>
      <c r="F833" s="903" t="s">
        <v>1120</v>
      </c>
      <c r="G833" s="481" t="s">
        <v>104</v>
      </c>
      <c r="H833" s="482" t="s">
        <v>104</v>
      </c>
      <c r="I833" s="482" t="s">
        <v>248</v>
      </c>
      <c r="J833" s="489">
        <v>1</v>
      </c>
      <c r="K833" s="545">
        <v>45323</v>
      </c>
      <c r="L833" s="545">
        <v>45747</v>
      </c>
      <c r="M833" s="459">
        <f t="shared" si="26"/>
        <v>60.571428571428569</v>
      </c>
      <c r="N833" s="485">
        <v>1</v>
      </c>
      <c r="O833" s="508" t="s">
        <v>1098</v>
      </c>
      <c r="P833" s="486">
        <f t="shared" si="27"/>
        <v>1</v>
      </c>
      <c r="Q833" s="457" t="str">
        <f>IF(ISNUMBER(P833),IF(P833=100%,"CUMPLIDA",IF(AND(ISNUMBER(L833),ISNUMBER([5]CGR!$P$4)), IF(L833&lt;[5]CGR!$P$4,"INCUMPLIDA","PROCESO"), "VERIFICAR FECHA")),"SIN VALOR AVANCE")</f>
        <v>CUMPLIDA</v>
      </c>
    </row>
    <row r="834" spans="1:17" ht="135.75" customHeight="1">
      <c r="A834" s="479" t="s">
        <v>19</v>
      </c>
      <c r="B834" s="480" t="s">
        <v>13</v>
      </c>
      <c r="C834" s="902"/>
      <c r="D834" s="902"/>
      <c r="E834" s="903"/>
      <c r="F834" s="903" t="s">
        <v>1120</v>
      </c>
      <c r="G834" s="481" t="s">
        <v>830</v>
      </c>
      <c r="H834" s="482" t="s">
        <v>830</v>
      </c>
      <c r="I834" s="482" t="s">
        <v>107</v>
      </c>
      <c r="J834" s="489">
        <v>1</v>
      </c>
      <c r="K834" s="545">
        <v>45231</v>
      </c>
      <c r="L834" s="545">
        <v>45747</v>
      </c>
      <c r="M834" s="459">
        <f t="shared" si="26"/>
        <v>73.714285714285708</v>
      </c>
      <c r="N834" s="485">
        <v>1</v>
      </c>
      <c r="O834" s="508" t="s">
        <v>924</v>
      </c>
      <c r="P834" s="486">
        <f t="shared" si="27"/>
        <v>1</v>
      </c>
      <c r="Q834" s="457" t="str">
        <f>IF(ISNUMBER(P834),IF(P834=100%,"CUMPLIDA",IF(AND(ISNUMBER(L834),ISNUMBER([5]CGR!$P$4)), IF(L834&lt;[5]CGR!$P$4,"INCUMPLIDA","PROCESO"), "VERIFICAR FECHA")),"SIN VALOR AVANCE")</f>
        <v>CUMPLIDA</v>
      </c>
    </row>
    <row r="835" spans="1:17" ht="225.75">
      <c r="A835" s="479" t="s">
        <v>19</v>
      </c>
      <c r="B835" s="480" t="s">
        <v>13</v>
      </c>
      <c r="C835" s="902"/>
      <c r="D835" s="902"/>
      <c r="E835" s="903"/>
      <c r="F835" s="903" t="s">
        <v>1120</v>
      </c>
      <c r="G835" s="481" t="s">
        <v>831</v>
      </c>
      <c r="H835" s="482" t="s">
        <v>831</v>
      </c>
      <c r="I835" s="482" t="s">
        <v>524</v>
      </c>
      <c r="J835" s="489">
        <v>1</v>
      </c>
      <c r="K835" s="545">
        <v>45231</v>
      </c>
      <c r="L835" s="545">
        <v>45808</v>
      </c>
      <c r="M835" s="459">
        <f t="shared" si="26"/>
        <v>82.428571428571431</v>
      </c>
      <c r="N835" s="485">
        <v>1</v>
      </c>
      <c r="O835" s="508" t="s">
        <v>1097</v>
      </c>
      <c r="P835" s="486">
        <f t="shared" si="27"/>
        <v>1</v>
      </c>
      <c r="Q835" s="457" t="str">
        <f>IF(ISNUMBER(P835),IF(P835=100%,"CUMPLIDA",IF(AND(ISNUMBER(L835),ISNUMBER([5]CGR!$P$4)), IF(L835&lt;[5]CGR!$P$4,"INCUMPLIDA","PROCESO"), "VERIFICAR FECHA")),"SIN VALOR AVANCE")</f>
        <v>CUMPLIDA</v>
      </c>
    </row>
    <row r="836" spans="1:17" ht="135.75" customHeight="1">
      <c r="A836" s="479" t="s">
        <v>19</v>
      </c>
      <c r="B836" s="480" t="s">
        <v>13</v>
      </c>
      <c r="C836" s="902"/>
      <c r="D836" s="902"/>
      <c r="E836" s="903"/>
      <c r="F836" s="903" t="s">
        <v>1120</v>
      </c>
      <c r="G836" s="481" t="s">
        <v>110</v>
      </c>
      <c r="H836" s="482" t="s">
        <v>111</v>
      </c>
      <c r="I836" s="482" t="s">
        <v>112</v>
      </c>
      <c r="J836" s="489">
        <v>12</v>
      </c>
      <c r="K836" s="545">
        <v>46024</v>
      </c>
      <c r="L836" s="545">
        <v>47118</v>
      </c>
      <c r="M836" s="459">
        <f t="shared" si="26"/>
        <v>156.28571428571428</v>
      </c>
      <c r="N836" s="485">
        <v>0</v>
      </c>
      <c r="O836" s="508" t="s">
        <v>924</v>
      </c>
      <c r="P836" s="486">
        <f t="shared" si="27"/>
        <v>0</v>
      </c>
      <c r="Q836" s="457" t="str">
        <f>IF(ISNUMBER(P836),IF(P836=100%,"CUMPLIDA",IF(AND(ISNUMBER(L836),ISNUMBER([5]CGR!$P$4)), IF(L836&lt;[5]CGR!$P$4,"INCUMPLIDA","PROCESO"), "VERIFICAR FECHA")),"SIN VALOR AVANCE")</f>
        <v>PROCESO</v>
      </c>
    </row>
    <row r="837" spans="1:17" ht="180.75" customHeight="1">
      <c r="A837" s="479" t="s">
        <v>19</v>
      </c>
      <c r="B837" s="480" t="s">
        <v>13</v>
      </c>
      <c r="C837" s="902"/>
      <c r="D837" s="902"/>
      <c r="E837" s="903"/>
      <c r="F837" s="903" t="s">
        <v>1120</v>
      </c>
      <c r="G837" s="481" t="s">
        <v>114</v>
      </c>
      <c r="H837" s="482" t="s">
        <v>115</v>
      </c>
      <c r="I837" s="482" t="s">
        <v>116</v>
      </c>
      <c r="J837" s="489">
        <v>1</v>
      </c>
      <c r="K837" s="545">
        <v>46024</v>
      </c>
      <c r="L837" s="545">
        <v>47118</v>
      </c>
      <c r="M837" s="459">
        <f t="shared" si="26"/>
        <v>156.28571428571428</v>
      </c>
      <c r="N837" s="485">
        <v>0</v>
      </c>
      <c r="O837" s="508" t="s">
        <v>1121</v>
      </c>
      <c r="P837" s="486">
        <f t="shared" si="27"/>
        <v>0</v>
      </c>
      <c r="Q837" s="457" t="str">
        <f>IF(ISNUMBER(P837),IF(P837=100%,"CUMPLIDA",IF(AND(ISNUMBER(L837),ISNUMBER([5]CGR!$P$4)), IF(L837&lt;[5]CGR!$P$4,"INCUMPLIDA","PROCESO"), "VERIFICAR FECHA")),"SIN VALOR AVANCE")</f>
        <v>PROCESO</v>
      </c>
    </row>
    <row r="838" spans="1:17" ht="225.75">
      <c r="A838" s="479" t="s">
        <v>19</v>
      </c>
      <c r="B838" s="480" t="s">
        <v>13</v>
      </c>
      <c r="C838" s="902" t="s">
        <v>1084</v>
      </c>
      <c r="D838" s="902" t="s">
        <v>1085</v>
      </c>
      <c r="E838" s="903"/>
      <c r="F838" s="903" t="s">
        <v>1120</v>
      </c>
      <c r="G838" s="481" t="s">
        <v>117</v>
      </c>
      <c r="H838" s="482" t="s">
        <v>118</v>
      </c>
      <c r="I838" s="482" t="s">
        <v>119</v>
      </c>
      <c r="J838" s="489">
        <v>2</v>
      </c>
      <c r="K838" s="545">
        <v>46024</v>
      </c>
      <c r="L838" s="545">
        <v>47118</v>
      </c>
      <c r="M838" s="459">
        <f t="shared" si="26"/>
        <v>156.28571428571428</v>
      </c>
      <c r="N838" s="485">
        <v>0</v>
      </c>
      <c r="O838" s="508" t="s">
        <v>1097</v>
      </c>
      <c r="P838" s="486">
        <f t="shared" si="27"/>
        <v>0</v>
      </c>
      <c r="Q838" s="457" t="str">
        <f>IF(ISNUMBER(P838),IF(P838=100%,"CUMPLIDA",IF(AND(ISNUMBER(L838),ISNUMBER([5]CGR!$P$4)), IF(L838&lt;[5]CGR!$P$4,"INCUMPLIDA","PROCESO"), "VERIFICAR FECHA")),"SIN VALOR AVANCE")</f>
        <v>PROCESO</v>
      </c>
    </row>
    <row r="839" spans="1:17" ht="150.75" customHeight="1">
      <c r="A839" s="479" t="s">
        <v>19</v>
      </c>
      <c r="B839" s="480" t="s">
        <v>13</v>
      </c>
      <c r="C839" s="902" t="s">
        <v>1084</v>
      </c>
      <c r="D839" s="902" t="s">
        <v>1085</v>
      </c>
      <c r="E839" s="903"/>
      <c r="F839" s="903" t="s">
        <v>1120</v>
      </c>
      <c r="G839" s="481" t="s">
        <v>1122</v>
      </c>
      <c r="H839" s="482" t="s">
        <v>1123</v>
      </c>
      <c r="I839" s="482" t="s">
        <v>1124</v>
      </c>
      <c r="J839" s="483">
        <v>6</v>
      </c>
      <c r="K839" s="507">
        <v>44927</v>
      </c>
      <c r="L839" s="507">
        <v>45565</v>
      </c>
      <c r="M839" s="459">
        <f t="shared" si="26"/>
        <v>91.142857142857139</v>
      </c>
      <c r="N839" s="485">
        <v>6</v>
      </c>
      <c r="O839" s="482" t="s">
        <v>1125</v>
      </c>
      <c r="P839" s="486">
        <f t="shared" si="27"/>
        <v>1</v>
      </c>
      <c r="Q839" s="457" t="str">
        <f>IF(ISNUMBER(P839),IF(P839=100%,"CUMPLIDA",IF(AND(ISNUMBER(L839),ISNUMBER([5]CGR!$P$4)), IF(L839&lt;[5]CGR!$P$4,"INCUMPLIDA","PROCESO"), "VERIFICAR FECHA")),"SIN VALOR AVANCE")</f>
        <v>CUMPLIDA</v>
      </c>
    </row>
    <row r="840" spans="1:17" ht="150.75" customHeight="1">
      <c r="A840" s="479" t="s">
        <v>19</v>
      </c>
      <c r="B840" s="480" t="s">
        <v>13</v>
      </c>
      <c r="C840" s="902" t="s">
        <v>1084</v>
      </c>
      <c r="D840" s="902" t="s">
        <v>1085</v>
      </c>
      <c r="E840" s="903"/>
      <c r="F840" s="903" t="s">
        <v>1120</v>
      </c>
      <c r="G840" s="481" t="s">
        <v>1126</v>
      </c>
      <c r="H840" s="482" t="s">
        <v>1127</v>
      </c>
      <c r="I840" s="482" t="s">
        <v>1128</v>
      </c>
      <c r="J840" s="483">
        <v>1</v>
      </c>
      <c r="K840" s="507">
        <v>44927</v>
      </c>
      <c r="L840" s="507">
        <v>44972</v>
      </c>
      <c r="M840" s="459">
        <f t="shared" si="26"/>
        <v>6.4285714285714288</v>
      </c>
      <c r="N840" s="485">
        <v>1</v>
      </c>
      <c r="O840" s="482" t="s">
        <v>1129</v>
      </c>
      <c r="P840" s="486">
        <f t="shared" si="27"/>
        <v>1</v>
      </c>
      <c r="Q840" s="457" t="str">
        <f>IF(ISNUMBER(P840),IF(P840=100%,"CUMPLIDA",IF(AND(ISNUMBER(L840),ISNUMBER([5]CGR!$P$4)), IF(L840&lt;[5]CGR!$P$4,"INCUMPLIDA","PROCESO"), "VERIFICAR FECHA")),"SIN VALOR AVANCE")</f>
        <v>CUMPLIDA</v>
      </c>
    </row>
    <row r="841" spans="1:17" ht="210.75">
      <c r="A841" s="479" t="s">
        <v>19</v>
      </c>
      <c r="B841" s="480" t="s">
        <v>13</v>
      </c>
      <c r="C841" s="902" t="s">
        <v>1084</v>
      </c>
      <c r="D841" s="902" t="s">
        <v>1085</v>
      </c>
      <c r="E841" s="903"/>
      <c r="F841" s="903" t="s">
        <v>1120</v>
      </c>
      <c r="G841" s="481" t="s">
        <v>1126</v>
      </c>
      <c r="H841" s="482" t="s">
        <v>1130</v>
      </c>
      <c r="I841" s="482" t="s">
        <v>1131</v>
      </c>
      <c r="J841" s="483">
        <v>1</v>
      </c>
      <c r="K841" s="507">
        <v>44973</v>
      </c>
      <c r="L841" s="507">
        <v>45000</v>
      </c>
      <c r="M841" s="459">
        <f t="shared" si="26"/>
        <v>3.8571428571428572</v>
      </c>
      <c r="N841" s="485">
        <v>1</v>
      </c>
      <c r="O841" s="482" t="s">
        <v>1132</v>
      </c>
      <c r="P841" s="486">
        <f t="shared" si="27"/>
        <v>1</v>
      </c>
      <c r="Q841" s="457" t="str">
        <f>IF(ISNUMBER(P841),IF(P841=100%,"CUMPLIDA",IF(AND(ISNUMBER(L841),ISNUMBER([5]CGR!$P$4)), IF(L841&lt;[5]CGR!$P$4,"INCUMPLIDA","PROCESO"), "VERIFICAR FECHA")),"SIN VALOR AVANCE")</f>
        <v>CUMPLIDA</v>
      </c>
    </row>
    <row r="842" spans="1:17" ht="210.75">
      <c r="A842" s="479" t="s">
        <v>19</v>
      </c>
      <c r="B842" s="480" t="s">
        <v>13</v>
      </c>
      <c r="C842" s="902" t="s">
        <v>1084</v>
      </c>
      <c r="D842" s="902" t="s">
        <v>1085</v>
      </c>
      <c r="E842" s="903"/>
      <c r="F842" s="903" t="s">
        <v>1120</v>
      </c>
      <c r="G842" s="481" t="s">
        <v>1126</v>
      </c>
      <c r="H842" s="482" t="s">
        <v>1133</v>
      </c>
      <c r="I842" s="482" t="s">
        <v>1134</v>
      </c>
      <c r="J842" s="483">
        <v>1</v>
      </c>
      <c r="K842" s="507">
        <v>45001</v>
      </c>
      <c r="L842" s="507">
        <v>45412</v>
      </c>
      <c r="M842" s="459">
        <f t="shared" si="26"/>
        <v>58.714285714285715</v>
      </c>
      <c r="N842" s="485">
        <v>1</v>
      </c>
      <c r="O842" s="482" t="s">
        <v>1132</v>
      </c>
      <c r="P842" s="486">
        <f t="shared" si="27"/>
        <v>1</v>
      </c>
      <c r="Q842" s="457" t="str">
        <f>IF(ISNUMBER(P842),IF(P842=100%,"CUMPLIDA",IF(AND(ISNUMBER(L842),ISNUMBER([5]CGR!$P$4)), IF(L842&lt;[5]CGR!$P$4,"INCUMPLIDA","PROCESO"), "VERIFICAR FECHA")),"SIN VALOR AVANCE")</f>
        <v>CUMPLIDA</v>
      </c>
    </row>
    <row r="843" spans="1:17" ht="255.75" customHeight="1">
      <c r="A843" s="479" t="s">
        <v>19</v>
      </c>
      <c r="B843" s="480" t="s">
        <v>13</v>
      </c>
      <c r="C843" s="902" t="s">
        <v>1084</v>
      </c>
      <c r="D843" s="902" t="s">
        <v>1085</v>
      </c>
      <c r="E843" s="903" t="s">
        <v>1135</v>
      </c>
      <c r="F843" s="903" t="s">
        <v>1136</v>
      </c>
      <c r="G843" s="481" t="s">
        <v>1137</v>
      </c>
      <c r="H843" s="482" t="s">
        <v>1093</v>
      </c>
      <c r="I843" s="482" t="s">
        <v>1094</v>
      </c>
      <c r="J843" s="483">
        <v>3</v>
      </c>
      <c r="K843" s="507">
        <v>44958</v>
      </c>
      <c r="L843" s="507">
        <v>45323</v>
      </c>
      <c r="M843" s="459">
        <f t="shared" si="26"/>
        <v>52.142857142857146</v>
      </c>
      <c r="N843" s="485">
        <v>3</v>
      </c>
      <c r="O843" s="482" t="s">
        <v>1138</v>
      </c>
      <c r="P843" s="486">
        <f t="shared" si="27"/>
        <v>1</v>
      </c>
      <c r="Q843" s="457" t="str">
        <f>IF(ISNUMBER(P843),IF(P843=100%,"CUMPLIDA",IF(AND(ISNUMBER(L843),ISNUMBER([5]CGR!$P$4)), IF(L843&lt;[5]CGR!$P$4,"INCUMPLIDA","PROCESO"), "VERIFICAR FECHA")),"SIN VALOR AVANCE")</f>
        <v>CUMPLIDA</v>
      </c>
    </row>
    <row r="844" spans="1:17" ht="75.75">
      <c r="A844" s="479" t="s">
        <v>19</v>
      </c>
      <c r="B844" s="480" t="s">
        <v>13</v>
      </c>
      <c r="C844" s="902"/>
      <c r="D844" s="902"/>
      <c r="E844" s="903"/>
      <c r="F844" s="903" t="s">
        <v>1136</v>
      </c>
      <c r="G844" s="481" t="s">
        <v>1096</v>
      </c>
      <c r="H844" s="534" t="s">
        <v>675</v>
      </c>
      <c r="I844" s="482" t="s">
        <v>676</v>
      </c>
      <c r="J844" s="483">
        <v>1</v>
      </c>
      <c r="K844" s="507">
        <v>45231</v>
      </c>
      <c r="L844" s="507">
        <v>45504</v>
      </c>
      <c r="M844" s="459">
        <f t="shared" si="26"/>
        <v>39</v>
      </c>
      <c r="N844" s="485">
        <v>1</v>
      </c>
      <c r="O844" s="508" t="s">
        <v>825</v>
      </c>
      <c r="P844" s="486">
        <f t="shared" si="27"/>
        <v>1</v>
      </c>
      <c r="Q844" s="457" t="str">
        <f>IF(ISNUMBER(P844),IF(P844=100%,"CUMPLIDA",IF(AND(ISNUMBER(L844),ISNUMBER([5]CGR!$P$4)), IF(L844&lt;[5]CGR!$P$4,"INCUMPLIDA","PROCESO"), "VERIFICAR FECHA")),"SIN VALOR AVANCE")</f>
        <v>CUMPLIDA</v>
      </c>
    </row>
    <row r="845" spans="1:17" ht="225.75">
      <c r="A845" s="479" t="s">
        <v>19</v>
      </c>
      <c r="B845" s="480" t="s">
        <v>13</v>
      </c>
      <c r="C845" s="902"/>
      <c r="D845" s="902"/>
      <c r="E845" s="903"/>
      <c r="F845" s="903" t="s">
        <v>1136</v>
      </c>
      <c r="G845" s="481" t="s">
        <v>1096</v>
      </c>
      <c r="H845" s="534" t="s">
        <v>678</v>
      </c>
      <c r="I845" s="482" t="s">
        <v>679</v>
      </c>
      <c r="J845" s="483">
        <v>1</v>
      </c>
      <c r="K845" s="507">
        <v>45231</v>
      </c>
      <c r="L845" s="507">
        <v>45504</v>
      </c>
      <c r="M845" s="459">
        <f t="shared" si="26"/>
        <v>39</v>
      </c>
      <c r="N845" s="485">
        <v>1</v>
      </c>
      <c r="O845" s="508" t="s">
        <v>1097</v>
      </c>
      <c r="P845" s="486">
        <f t="shared" si="27"/>
        <v>1</v>
      </c>
      <c r="Q845" s="457" t="str">
        <f>IF(ISNUMBER(P845),IF(P845=100%,"CUMPLIDA",IF(AND(ISNUMBER(L845),ISNUMBER([5]CGR!$P$4)), IF(L845&lt;[5]CGR!$P$4,"INCUMPLIDA","PROCESO"), "VERIFICAR FECHA")),"SIN VALOR AVANCE")</f>
        <v>CUMPLIDA</v>
      </c>
    </row>
    <row r="846" spans="1:17" ht="165.75">
      <c r="A846" s="479" t="s">
        <v>19</v>
      </c>
      <c r="B846" s="480" t="s">
        <v>13</v>
      </c>
      <c r="C846" s="902"/>
      <c r="D846" s="902"/>
      <c r="E846" s="903"/>
      <c r="F846" s="903" t="s">
        <v>1136</v>
      </c>
      <c r="G846" s="481" t="s">
        <v>97</v>
      </c>
      <c r="H846" s="482" t="s">
        <v>98</v>
      </c>
      <c r="I846" s="482" t="s">
        <v>99</v>
      </c>
      <c r="J846" s="489">
        <v>1</v>
      </c>
      <c r="K846" s="545">
        <v>45323</v>
      </c>
      <c r="L846" s="545">
        <v>45747</v>
      </c>
      <c r="M846" s="459">
        <f t="shared" si="26"/>
        <v>60.571428571428569</v>
      </c>
      <c r="N846" s="485">
        <v>1</v>
      </c>
      <c r="O846" s="508" t="s">
        <v>1139</v>
      </c>
      <c r="P846" s="486">
        <f t="shared" si="27"/>
        <v>1</v>
      </c>
      <c r="Q846" s="457" t="str">
        <f>IF(ISNUMBER(P846),IF(P846=100%,"CUMPLIDA",IF(AND(ISNUMBER(L846),ISNUMBER([5]CGR!$P$4)), IF(L846&lt;[5]CGR!$P$4,"INCUMPLIDA","PROCESO"), "VERIFICAR FECHA")),"SIN VALOR AVANCE")</f>
        <v>CUMPLIDA</v>
      </c>
    </row>
    <row r="847" spans="1:17" ht="75.75">
      <c r="A847" s="479" t="s">
        <v>19</v>
      </c>
      <c r="B847" s="480" t="s">
        <v>13</v>
      </c>
      <c r="C847" s="902" t="s">
        <v>1084</v>
      </c>
      <c r="D847" s="902" t="s">
        <v>1085</v>
      </c>
      <c r="E847" s="903"/>
      <c r="F847" s="903" t="s">
        <v>1136</v>
      </c>
      <c r="G847" s="481" t="s">
        <v>101</v>
      </c>
      <c r="H847" s="482" t="s">
        <v>101</v>
      </c>
      <c r="I847" s="482" t="s">
        <v>102</v>
      </c>
      <c r="J847" s="489">
        <v>1</v>
      </c>
      <c r="K847" s="545">
        <v>45323</v>
      </c>
      <c r="L847" s="545">
        <v>45747</v>
      </c>
      <c r="M847" s="459">
        <f t="shared" si="26"/>
        <v>60.571428571428569</v>
      </c>
      <c r="N847" s="485">
        <v>1</v>
      </c>
      <c r="O847" s="508" t="s">
        <v>924</v>
      </c>
      <c r="P847" s="486">
        <f t="shared" si="27"/>
        <v>1</v>
      </c>
      <c r="Q847" s="457" t="str">
        <f>IF(ISNUMBER(P847),IF(P847=100%,"CUMPLIDA",IF(AND(ISNUMBER(L847),ISNUMBER([5]CGR!$P$4)), IF(L847&lt;[5]CGR!$P$4,"INCUMPLIDA","PROCESO"), "VERIFICAR FECHA")),"SIN VALOR AVANCE")</f>
        <v>CUMPLIDA</v>
      </c>
    </row>
    <row r="848" spans="1:17" ht="75.75">
      <c r="A848" s="479" t="s">
        <v>19</v>
      </c>
      <c r="B848" s="480" t="s">
        <v>13</v>
      </c>
      <c r="C848" s="902"/>
      <c r="D848" s="902"/>
      <c r="E848" s="903"/>
      <c r="F848" s="903" t="s">
        <v>1136</v>
      </c>
      <c r="G848" s="481" t="s">
        <v>238</v>
      </c>
      <c r="H848" s="482" t="s">
        <v>239</v>
      </c>
      <c r="I848" s="482" t="s">
        <v>240</v>
      </c>
      <c r="J848" s="489">
        <v>1</v>
      </c>
      <c r="K848" s="545">
        <v>45231</v>
      </c>
      <c r="L848" s="545">
        <v>45747</v>
      </c>
      <c r="M848" s="459">
        <f t="shared" si="26"/>
        <v>73.714285714285708</v>
      </c>
      <c r="N848" s="485">
        <v>1</v>
      </c>
      <c r="O848" s="508" t="s">
        <v>924</v>
      </c>
      <c r="P848" s="486">
        <f t="shared" si="27"/>
        <v>1</v>
      </c>
      <c r="Q848" s="457" t="str">
        <f>IF(ISNUMBER(P848),IF(P848=100%,"CUMPLIDA",IF(AND(ISNUMBER(L848),ISNUMBER([5]CGR!$P$4)), IF(L848&lt;[5]CGR!$P$4,"INCUMPLIDA","PROCESO"), "VERIFICAR FECHA")),"SIN VALOR AVANCE")</f>
        <v>CUMPLIDA</v>
      </c>
    </row>
    <row r="849" spans="1:17" ht="165.75">
      <c r="A849" s="479" t="s">
        <v>19</v>
      </c>
      <c r="B849" s="480" t="s">
        <v>13</v>
      </c>
      <c r="C849" s="902"/>
      <c r="D849" s="902"/>
      <c r="E849" s="903"/>
      <c r="F849" s="903" t="s">
        <v>1136</v>
      </c>
      <c r="G849" s="481" t="s">
        <v>104</v>
      </c>
      <c r="H849" s="482" t="s">
        <v>104</v>
      </c>
      <c r="I849" s="482" t="s">
        <v>248</v>
      </c>
      <c r="J849" s="489">
        <v>1</v>
      </c>
      <c r="K849" s="545">
        <v>45323</v>
      </c>
      <c r="L849" s="545">
        <v>45747</v>
      </c>
      <c r="M849" s="459">
        <f t="shared" si="26"/>
        <v>60.571428571428569</v>
      </c>
      <c r="N849" s="485">
        <v>1</v>
      </c>
      <c r="O849" s="508" t="s">
        <v>1139</v>
      </c>
      <c r="P849" s="486">
        <f t="shared" si="27"/>
        <v>1</v>
      </c>
      <c r="Q849" s="457" t="str">
        <f>IF(ISNUMBER(P849),IF(P849=100%,"CUMPLIDA",IF(AND(ISNUMBER(L849),ISNUMBER([5]CGR!$P$4)), IF(L849&lt;[5]CGR!$P$4,"INCUMPLIDA","PROCESO"), "VERIFICAR FECHA")),"SIN VALOR AVANCE")</f>
        <v>CUMPLIDA</v>
      </c>
    </row>
    <row r="850" spans="1:17" ht="75.75">
      <c r="A850" s="479" t="s">
        <v>19</v>
      </c>
      <c r="B850" s="480" t="s">
        <v>13</v>
      </c>
      <c r="C850" s="902"/>
      <c r="D850" s="902"/>
      <c r="E850" s="903"/>
      <c r="F850" s="903" t="s">
        <v>1136</v>
      </c>
      <c r="G850" s="481" t="s">
        <v>830</v>
      </c>
      <c r="H850" s="482" t="s">
        <v>830</v>
      </c>
      <c r="I850" s="482" t="s">
        <v>107</v>
      </c>
      <c r="J850" s="489">
        <v>1</v>
      </c>
      <c r="K850" s="545">
        <v>45231</v>
      </c>
      <c r="L850" s="545">
        <v>45747</v>
      </c>
      <c r="M850" s="459">
        <f t="shared" si="26"/>
        <v>73.714285714285708</v>
      </c>
      <c r="N850" s="485">
        <v>1</v>
      </c>
      <c r="O850" s="508" t="s">
        <v>924</v>
      </c>
      <c r="P850" s="486">
        <f t="shared" si="27"/>
        <v>1</v>
      </c>
      <c r="Q850" s="457" t="str">
        <f>IF(ISNUMBER(P850),IF(P850=100%,"CUMPLIDA",IF(AND(ISNUMBER(L850),ISNUMBER([5]CGR!$P$4)), IF(L850&lt;[5]CGR!$P$4,"INCUMPLIDA","PROCESO"), "VERIFICAR FECHA")),"SIN VALOR AVANCE")</f>
        <v>CUMPLIDA</v>
      </c>
    </row>
    <row r="851" spans="1:17" ht="225.75">
      <c r="A851" s="479" t="s">
        <v>19</v>
      </c>
      <c r="B851" s="480" t="s">
        <v>13</v>
      </c>
      <c r="C851" s="902"/>
      <c r="D851" s="902"/>
      <c r="E851" s="903"/>
      <c r="F851" s="903" t="s">
        <v>1136</v>
      </c>
      <c r="G851" s="481" t="s">
        <v>831</v>
      </c>
      <c r="H851" s="482" t="s">
        <v>831</v>
      </c>
      <c r="I851" s="482" t="s">
        <v>524</v>
      </c>
      <c r="J851" s="489">
        <v>1</v>
      </c>
      <c r="K851" s="545">
        <v>45231</v>
      </c>
      <c r="L851" s="545">
        <v>45808</v>
      </c>
      <c r="M851" s="459">
        <f t="shared" ref="M851:M914" si="28">(L851-K851)/7</f>
        <v>82.428571428571431</v>
      </c>
      <c r="N851" s="485">
        <v>1</v>
      </c>
      <c r="O851" s="508" t="s">
        <v>1097</v>
      </c>
      <c r="P851" s="486">
        <f t="shared" si="27"/>
        <v>1</v>
      </c>
      <c r="Q851" s="457" t="str">
        <f>IF(ISNUMBER(P851),IF(P851=100%,"CUMPLIDA",IF(AND(ISNUMBER(L851),ISNUMBER([5]CGR!$P$4)), IF(L851&lt;[5]CGR!$P$4,"INCUMPLIDA","PROCESO"), "VERIFICAR FECHA")),"SIN VALOR AVANCE")</f>
        <v>CUMPLIDA</v>
      </c>
    </row>
    <row r="852" spans="1:17" ht="75.75">
      <c r="A852" s="479" t="s">
        <v>19</v>
      </c>
      <c r="B852" s="480" t="s">
        <v>13</v>
      </c>
      <c r="C852" s="902"/>
      <c r="D852" s="902"/>
      <c r="E852" s="903"/>
      <c r="F852" s="903" t="s">
        <v>1136</v>
      </c>
      <c r="G852" s="481" t="s">
        <v>110</v>
      </c>
      <c r="H852" s="482" t="s">
        <v>111</v>
      </c>
      <c r="I852" s="482" t="s">
        <v>112</v>
      </c>
      <c r="J852" s="489">
        <v>12</v>
      </c>
      <c r="K852" s="545">
        <v>46024</v>
      </c>
      <c r="L852" s="545">
        <v>47118</v>
      </c>
      <c r="M852" s="459">
        <f t="shared" si="28"/>
        <v>156.28571428571428</v>
      </c>
      <c r="N852" s="485">
        <v>0</v>
      </c>
      <c r="O852" s="508" t="s">
        <v>924</v>
      </c>
      <c r="P852" s="486">
        <f t="shared" si="27"/>
        <v>0</v>
      </c>
      <c r="Q852" s="457" t="str">
        <f>IF(ISNUMBER(P852),IF(P852=100%,"CUMPLIDA",IF(AND(ISNUMBER(L852),ISNUMBER([5]CGR!$P$4)), IF(L852&lt;[5]CGR!$P$4,"INCUMPLIDA","PROCESO"), "VERIFICAR FECHA")),"SIN VALOR AVANCE")</f>
        <v>PROCESO</v>
      </c>
    </row>
    <row r="853" spans="1:17" ht="165.75">
      <c r="A853" s="479" t="s">
        <v>19</v>
      </c>
      <c r="B853" s="480" t="s">
        <v>13</v>
      </c>
      <c r="C853" s="902" t="s">
        <v>1084</v>
      </c>
      <c r="D853" s="902" t="s">
        <v>1085</v>
      </c>
      <c r="E853" s="903"/>
      <c r="F853" s="903" t="s">
        <v>1136</v>
      </c>
      <c r="G853" s="481" t="s">
        <v>114</v>
      </c>
      <c r="H853" s="482" t="s">
        <v>115</v>
      </c>
      <c r="I853" s="482" t="s">
        <v>116</v>
      </c>
      <c r="J853" s="489">
        <v>1</v>
      </c>
      <c r="K853" s="545">
        <v>46024</v>
      </c>
      <c r="L853" s="545">
        <v>47118</v>
      </c>
      <c r="M853" s="459">
        <f t="shared" si="28"/>
        <v>156.28571428571428</v>
      </c>
      <c r="N853" s="485">
        <v>0</v>
      </c>
      <c r="O853" s="508" t="s">
        <v>1139</v>
      </c>
      <c r="P853" s="486">
        <f t="shared" si="27"/>
        <v>0</v>
      </c>
      <c r="Q853" s="457" t="str">
        <f>IF(ISNUMBER(P853),IF(P853=100%,"CUMPLIDA",IF(AND(ISNUMBER(L853),ISNUMBER([5]CGR!$P$4)), IF(L853&lt;[5]CGR!$P$4,"INCUMPLIDA","PROCESO"), "VERIFICAR FECHA")),"SIN VALOR AVANCE")</f>
        <v>PROCESO</v>
      </c>
    </row>
    <row r="854" spans="1:17" ht="225.75">
      <c r="A854" s="479" t="s">
        <v>19</v>
      </c>
      <c r="B854" s="480" t="s">
        <v>13</v>
      </c>
      <c r="C854" s="902" t="s">
        <v>1084</v>
      </c>
      <c r="D854" s="902" t="s">
        <v>1085</v>
      </c>
      <c r="E854" s="903"/>
      <c r="F854" s="903" t="s">
        <v>1136</v>
      </c>
      <c r="G854" s="481" t="s">
        <v>117</v>
      </c>
      <c r="H854" s="482" t="s">
        <v>118</v>
      </c>
      <c r="I854" s="482" t="s">
        <v>119</v>
      </c>
      <c r="J854" s="489">
        <v>2</v>
      </c>
      <c r="K854" s="545">
        <v>46024</v>
      </c>
      <c r="L854" s="545">
        <v>47118</v>
      </c>
      <c r="M854" s="459">
        <f t="shared" si="28"/>
        <v>156.28571428571428</v>
      </c>
      <c r="N854" s="485">
        <v>0</v>
      </c>
      <c r="O854" s="508" t="s">
        <v>1097</v>
      </c>
      <c r="P854" s="486">
        <f t="shared" si="27"/>
        <v>0</v>
      </c>
      <c r="Q854" s="457" t="str">
        <f>IF(ISNUMBER(P854),IF(P854=100%,"CUMPLIDA",IF(AND(ISNUMBER(L854),ISNUMBER([5]CGR!$P$4)), IF(L854&lt;[5]CGR!$P$4,"INCUMPLIDA","PROCESO"), "VERIFICAR FECHA")),"SIN VALOR AVANCE")</f>
        <v>PROCESO</v>
      </c>
    </row>
    <row r="855" spans="1:17" ht="105.75">
      <c r="A855" s="479" t="s">
        <v>19</v>
      </c>
      <c r="B855" s="480" t="s">
        <v>13</v>
      </c>
      <c r="C855" s="902" t="s">
        <v>1084</v>
      </c>
      <c r="D855" s="902" t="s">
        <v>1085</v>
      </c>
      <c r="E855" s="903"/>
      <c r="F855" s="903" t="s">
        <v>1136</v>
      </c>
      <c r="G855" s="481" t="s">
        <v>1099</v>
      </c>
      <c r="H855" s="482" t="s">
        <v>1100</v>
      </c>
      <c r="I855" s="482" t="s">
        <v>1101</v>
      </c>
      <c r="J855" s="483">
        <v>1</v>
      </c>
      <c r="K855" s="507">
        <v>44927</v>
      </c>
      <c r="L855" s="507">
        <v>45016</v>
      </c>
      <c r="M855" s="459">
        <f t="shared" si="28"/>
        <v>12.714285714285714</v>
      </c>
      <c r="N855" s="485">
        <v>1</v>
      </c>
      <c r="O855" s="482" t="s">
        <v>1102</v>
      </c>
      <c r="P855" s="486">
        <f t="shared" si="27"/>
        <v>1</v>
      </c>
      <c r="Q855" s="457" t="str">
        <f>IF(ISNUMBER(P855),IF(P855=100%,"CUMPLIDA",IF(AND(ISNUMBER(L855),ISNUMBER([5]CGR!$P$4)), IF(L855&lt;[5]CGR!$P$4,"INCUMPLIDA","PROCESO"), "VERIFICAR FECHA")),"SIN VALOR AVANCE")</f>
        <v>CUMPLIDA</v>
      </c>
    </row>
    <row r="856" spans="1:17" ht="165.75">
      <c r="A856" s="479" t="s">
        <v>19</v>
      </c>
      <c r="B856" s="480" t="s">
        <v>13</v>
      </c>
      <c r="C856" s="902" t="s">
        <v>1084</v>
      </c>
      <c r="D856" s="902" t="s">
        <v>1085</v>
      </c>
      <c r="E856" s="903"/>
      <c r="F856" s="903" t="s">
        <v>1136</v>
      </c>
      <c r="G856" s="481" t="s">
        <v>1099</v>
      </c>
      <c r="H856" s="482" t="s">
        <v>1140</v>
      </c>
      <c r="I856" s="482" t="s">
        <v>731</v>
      </c>
      <c r="J856" s="483">
        <v>1</v>
      </c>
      <c r="K856" s="507">
        <v>45017</v>
      </c>
      <c r="L856" s="507">
        <v>45138</v>
      </c>
      <c r="M856" s="459">
        <f t="shared" si="28"/>
        <v>17.285714285714285</v>
      </c>
      <c r="N856" s="485">
        <v>1</v>
      </c>
      <c r="O856" s="482" t="s">
        <v>1141</v>
      </c>
      <c r="P856" s="486">
        <f t="shared" si="27"/>
        <v>1</v>
      </c>
      <c r="Q856" s="457" t="str">
        <f>IF(ISNUMBER(P856),IF(P856=100%,"CUMPLIDA",IF(AND(ISNUMBER(L856),ISNUMBER([5]CGR!$P$4)), IF(L856&lt;[5]CGR!$P$4,"INCUMPLIDA","PROCESO"), "VERIFICAR FECHA")),"SIN VALOR AVANCE")</f>
        <v>CUMPLIDA</v>
      </c>
    </row>
    <row r="857" spans="1:17" ht="105.75">
      <c r="A857" s="479" t="s">
        <v>19</v>
      </c>
      <c r="B857" s="480" t="s">
        <v>13</v>
      </c>
      <c r="C857" s="902" t="s">
        <v>1084</v>
      </c>
      <c r="D857" s="902" t="s">
        <v>1085</v>
      </c>
      <c r="E857" s="903"/>
      <c r="F857" s="903" t="s">
        <v>1136</v>
      </c>
      <c r="G857" s="481" t="s">
        <v>1142</v>
      </c>
      <c r="H857" s="482" t="s">
        <v>1143</v>
      </c>
      <c r="I857" s="482" t="s">
        <v>731</v>
      </c>
      <c r="J857" s="483">
        <v>12</v>
      </c>
      <c r="K857" s="507">
        <v>44958</v>
      </c>
      <c r="L857" s="507">
        <v>45323</v>
      </c>
      <c r="M857" s="459">
        <f t="shared" si="28"/>
        <v>52.142857142857146</v>
      </c>
      <c r="N857" s="485">
        <v>12</v>
      </c>
      <c r="O857" s="482" t="s">
        <v>1144</v>
      </c>
      <c r="P857" s="486">
        <f t="shared" si="27"/>
        <v>1</v>
      </c>
      <c r="Q857" s="457" t="str">
        <f>IF(ISNUMBER(P857),IF(P857=100%,"CUMPLIDA",IF(AND(ISNUMBER(L857),ISNUMBER([5]CGR!$P$4)), IF(L857&lt;[5]CGR!$P$4,"INCUMPLIDA","PROCESO"), "VERIFICAR FECHA")),"SIN VALOR AVANCE")</f>
        <v>CUMPLIDA</v>
      </c>
    </row>
    <row r="858" spans="1:17" ht="105.75">
      <c r="A858" s="479" t="s">
        <v>19</v>
      </c>
      <c r="B858" s="480" t="s">
        <v>13</v>
      </c>
      <c r="C858" s="902" t="s">
        <v>1084</v>
      </c>
      <c r="D858" s="902" t="s">
        <v>1085</v>
      </c>
      <c r="E858" s="903"/>
      <c r="F858" s="903" t="s">
        <v>1136</v>
      </c>
      <c r="G858" s="481" t="s">
        <v>1145</v>
      </c>
      <c r="H858" s="482" t="s">
        <v>1146</v>
      </c>
      <c r="I858" s="482" t="s">
        <v>731</v>
      </c>
      <c r="J858" s="483">
        <v>4</v>
      </c>
      <c r="K858" s="507">
        <v>44958</v>
      </c>
      <c r="L858" s="507">
        <v>45323</v>
      </c>
      <c r="M858" s="459">
        <f t="shared" si="28"/>
        <v>52.142857142857146</v>
      </c>
      <c r="N858" s="485">
        <v>4</v>
      </c>
      <c r="O858" s="482" t="s">
        <v>1107</v>
      </c>
      <c r="P858" s="486">
        <f t="shared" si="27"/>
        <v>1</v>
      </c>
      <c r="Q858" s="457" t="str">
        <f>IF(ISNUMBER(P858),IF(P858=100%,"CUMPLIDA",IF(AND(ISNUMBER(L858),ISNUMBER([5]CGR!$P$4)), IF(L858&lt;[5]CGR!$P$4,"INCUMPLIDA","PROCESO"), "VERIFICAR FECHA")),"SIN VALOR AVANCE")</f>
        <v>CUMPLIDA</v>
      </c>
    </row>
    <row r="859" spans="1:17" ht="105.75">
      <c r="A859" s="479" t="s">
        <v>19</v>
      </c>
      <c r="B859" s="480" t="s">
        <v>13</v>
      </c>
      <c r="C859" s="902" t="s">
        <v>1084</v>
      </c>
      <c r="D859" s="902" t="s">
        <v>1085</v>
      </c>
      <c r="E859" s="903"/>
      <c r="F859" s="903" t="s">
        <v>1136</v>
      </c>
      <c r="G859" s="481" t="s">
        <v>1110</v>
      </c>
      <c r="H859" s="482" t="s">
        <v>1111</v>
      </c>
      <c r="I859" s="482" t="s">
        <v>731</v>
      </c>
      <c r="J859" s="483">
        <v>1</v>
      </c>
      <c r="K859" s="507">
        <v>44958</v>
      </c>
      <c r="L859" s="507">
        <v>44985</v>
      </c>
      <c r="M859" s="459">
        <f t="shared" si="28"/>
        <v>3.8571428571428572</v>
      </c>
      <c r="N859" s="485">
        <v>1</v>
      </c>
      <c r="O859" s="482" t="s">
        <v>1107</v>
      </c>
      <c r="P859" s="486">
        <f t="shared" si="27"/>
        <v>1</v>
      </c>
      <c r="Q859" s="457" t="str">
        <f>IF(ISNUMBER(P859),IF(P859=100%,"CUMPLIDA",IF(AND(ISNUMBER(L859),ISNUMBER([5]CGR!$P$4)), IF(L859&lt;[5]CGR!$P$4,"INCUMPLIDA","PROCESO"), "VERIFICAR FECHA")),"SIN VALOR AVANCE")</f>
        <v>CUMPLIDA</v>
      </c>
    </row>
    <row r="860" spans="1:17" ht="255.75" customHeight="1">
      <c r="A860" s="479" t="s">
        <v>19</v>
      </c>
      <c r="B860" s="480" t="s">
        <v>13</v>
      </c>
      <c r="C860" s="902" t="s">
        <v>1084</v>
      </c>
      <c r="D860" s="902" t="s">
        <v>1085</v>
      </c>
      <c r="E860" s="903" t="s">
        <v>1147</v>
      </c>
      <c r="F860" s="903" t="s">
        <v>1148</v>
      </c>
      <c r="G860" s="481" t="s">
        <v>1137</v>
      </c>
      <c r="H860" s="482" t="s">
        <v>1093</v>
      </c>
      <c r="I860" s="482" t="s">
        <v>1094</v>
      </c>
      <c r="J860" s="483">
        <v>3</v>
      </c>
      <c r="K860" s="507">
        <v>44958</v>
      </c>
      <c r="L860" s="507">
        <v>45323</v>
      </c>
      <c r="M860" s="459">
        <f t="shared" si="28"/>
        <v>52.142857142857146</v>
      </c>
      <c r="N860" s="485">
        <v>3</v>
      </c>
      <c r="O860" s="482" t="s">
        <v>1149</v>
      </c>
      <c r="P860" s="486">
        <f t="shared" si="27"/>
        <v>1</v>
      </c>
      <c r="Q860" s="457" t="str">
        <f>IF(ISNUMBER(P860),IF(P860=100%,"CUMPLIDA",IF(AND(ISNUMBER(L860),ISNUMBER([5]CGR!$P$4)), IF(L860&lt;[5]CGR!$P$4,"INCUMPLIDA","PROCESO"), "VERIFICAR FECHA")),"SIN VALOR AVANCE")</f>
        <v>CUMPLIDA</v>
      </c>
    </row>
    <row r="861" spans="1:17" ht="75.75">
      <c r="A861" s="479" t="s">
        <v>19</v>
      </c>
      <c r="B861" s="480" t="s">
        <v>13</v>
      </c>
      <c r="C861" s="902"/>
      <c r="D861" s="902"/>
      <c r="E861" s="903"/>
      <c r="F861" s="903" t="s">
        <v>1148</v>
      </c>
      <c r="G861" s="903" t="s">
        <v>1096</v>
      </c>
      <c r="H861" s="534" t="s">
        <v>675</v>
      </c>
      <c r="I861" s="482" t="s">
        <v>676</v>
      </c>
      <c r="J861" s="483">
        <v>1</v>
      </c>
      <c r="K861" s="507">
        <v>45231</v>
      </c>
      <c r="L861" s="507">
        <v>45504</v>
      </c>
      <c r="M861" s="459">
        <f t="shared" si="28"/>
        <v>39</v>
      </c>
      <c r="N861" s="485">
        <v>1</v>
      </c>
      <c r="O861" s="508" t="s">
        <v>825</v>
      </c>
      <c r="P861" s="486">
        <f t="shared" si="27"/>
        <v>1</v>
      </c>
      <c r="Q861" s="457" t="str">
        <f>IF(ISNUMBER(P861),IF(P861=100%,"CUMPLIDA",IF(AND(ISNUMBER(L861),ISNUMBER([5]CGR!$P$4)), IF(L861&lt;[5]CGR!$P$4,"INCUMPLIDA","PROCESO"), "VERIFICAR FECHA")),"SIN VALOR AVANCE")</f>
        <v>CUMPLIDA</v>
      </c>
    </row>
    <row r="862" spans="1:17" ht="225.75">
      <c r="A862" s="479" t="s">
        <v>19</v>
      </c>
      <c r="B862" s="480" t="s">
        <v>13</v>
      </c>
      <c r="C862" s="902"/>
      <c r="D862" s="902"/>
      <c r="E862" s="903"/>
      <c r="F862" s="903" t="s">
        <v>1148</v>
      </c>
      <c r="G862" s="903"/>
      <c r="H862" s="534" t="s">
        <v>678</v>
      </c>
      <c r="I862" s="482" t="s">
        <v>679</v>
      </c>
      <c r="J862" s="483">
        <v>1</v>
      </c>
      <c r="K862" s="507">
        <v>45231</v>
      </c>
      <c r="L862" s="507">
        <v>45504</v>
      </c>
      <c r="M862" s="459">
        <f t="shared" si="28"/>
        <v>39</v>
      </c>
      <c r="N862" s="485">
        <v>1</v>
      </c>
      <c r="O862" s="508" t="s">
        <v>1097</v>
      </c>
      <c r="P862" s="486">
        <f t="shared" si="27"/>
        <v>1</v>
      </c>
      <c r="Q862" s="457" t="str">
        <f>IF(ISNUMBER(P862),IF(P862=100%,"CUMPLIDA",IF(AND(ISNUMBER(L862),ISNUMBER([5]CGR!$P$4)), IF(L862&lt;[5]CGR!$P$4,"INCUMPLIDA","PROCESO"), "VERIFICAR FECHA")),"SIN VALOR AVANCE")</f>
        <v>CUMPLIDA</v>
      </c>
    </row>
    <row r="863" spans="1:17" ht="150.75">
      <c r="A863" s="479" t="s">
        <v>19</v>
      </c>
      <c r="B863" s="480" t="s">
        <v>13</v>
      </c>
      <c r="C863" s="902"/>
      <c r="D863" s="902"/>
      <c r="E863" s="903"/>
      <c r="F863" s="903" t="s">
        <v>1148</v>
      </c>
      <c r="G863" s="481" t="s">
        <v>97</v>
      </c>
      <c r="H863" s="482" t="s">
        <v>98</v>
      </c>
      <c r="I863" s="482" t="s">
        <v>99</v>
      </c>
      <c r="J863" s="489">
        <v>1</v>
      </c>
      <c r="K863" s="545">
        <v>45323</v>
      </c>
      <c r="L863" s="545">
        <v>45747</v>
      </c>
      <c r="M863" s="459">
        <f t="shared" si="28"/>
        <v>60.571428571428569</v>
      </c>
      <c r="N863" s="485">
        <v>1</v>
      </c>
      <c r="O863" s="508" t="s">
        <v>1098</v>
      </c>
      <c r="P863" s="486">
        <f t="shared" si="27"/>
        <v>1</v>
      </c>
      <c r="Q863" s="457" t="str">
        <f>IF(ISNUMBER(P863),IF(P863=100%,"CUMPLIDA",IF(AND(ISNUMBER(L863),ISNUMBER([5]CGR!$P$4)), IF(L863&lt;[5]CGR!$P$4,"INCUMPLIDA","PROCESO"), "VERIFICAR FECHA")),"SIN VALOR AVANCE")</f>
        <v>CUMPLIDA</v>
      </c>
    </row>
    <row r="864" spans="1:17" ht="75.75">
      <c r="A864" s="479" t="s">
        <v>19</v>
      </c>
      <c r="B864" s="480" t="s">
        <v>13</v>
      </c>
      <c r="C864" s="902" t="s">
        <v>1084</v>
      </c>
      <c r="D864" s="902" t="s">
        <v>1085</v>
      </c>
      <c r="E864" s="903"/>
      <c r="F864" s="903" t="s">
        <v>1148</v>
      </c>
      <c r="G864" s="481" t="s">
        <v>101</v>
      </c>
      <c r="H864" s="482" t="s">
        <v>101</v>
      </c>
      <c r="I864" s="482" t="s">
        <v>102</v>
      </c>
      <c r="J864" s="489">
        <v>1</v>
      </c>
      <c r="K864" s="545">
        <v>45323</v>
      </c>
      <c r="L864" s="545">
        <v>45747</v>
      </c>
      <c r="M864" s="459">
        <f t="shared" si="28"/>
        <v>60.571428571428569</v>
      </c>
      <c r="N864" s="485">
        <v>1</v>
      </c>
      <c r="O864" s="508" t="s">
        <v>924</v>
      </c>
      <c r="P864" s="486">
        <f t="shared" si="27"/>
        <v>1</v>
      </c>
      <c r="Q864" s="457" t="str">
        <f>IF(ISNUMBER(P864),IF(P864=100%,"CUMPLIDA",IF(AND(ISNUMBER(L864),ISNUMBER([5]CGR!$P$4)), IF(L864&lt;[5]CGR!$P$4,"INCUMPLIDA","PROCESO"), "VERIFICAR FECHA")),"SIN VALOR AVANCE")</f>
        <v>CUMPLIDA</v>
      </c>
    </row>
    <row r="865" spans="1:17" ht="75.75">
      <c r="A865" s="479" t="s">
        <v>19</v>
      </c>
      <c r="B865" s="480" t="s">
        <v>13</v>
      </c>
      <c r="C865" s="902"/>
      <c r="D865" s="902"/>
      <c r="E865" s="903"/>
      <c r="F865" s="903" t="s">
        <v>1148</v>
      </c>
      <c r="G865" s="481" t="s">
        <v>238</v>
      </c>
      <c r="H865" s="482" t="s">
        <v>239</v>
      </c>
      <c r="I865" s="482" t="s">
        <v>240</v>
      </c>
      <c r="J865" s="489">
        <v>1</v>
      </c>
      <c r="K865" s="545">
        <v>45231</v>
      </c>
      <c r="L865" s="545">
        <v>45747</v>
      </c>
      <c r="M865" s="459">
        <f t="shared" si="28"/>
        <v>73.714285714285708</v>
      </c>
      <c r="N865" s="485">
        <v>1</v>
      </c>
      <c r="O865" s="508" t="s">
        <v>924</v>
      </c>
      <c r="P865" s="486">
        <f t="shared" si="27"/>
        <v>1</v>
      </c>
      <c r="Q865" s="457" t="str">
        <f>IF(ISNUMBER(P865),IF(P865=100%,"CUMPLIDA",IF(AND(ISNUMBER(L865),ISNUMBER([5]CGR!$P$4)), IF(L865&lt;[5]CGR!$P$4,"INCUMPLIDA","PROCESO"), "VERIFICAR FECHA")),"SIN VALOR AVANCE")</f>
        <v>CUMPLIDA</v>
      </c>
    </row>
    <row r="866" spans="1:17" ht="150.75">
      <c r="A866" s="479" t="s">
        <v>19</v>
      </c>
      <c r="B866" s="480" t="s">
        <v>13</v>
      </c>
      <c r="C866" s="902"/>
      <c r="D866" s="902"/>
      <c r="E866" s="903"/>
      <c r="F866" s="903" t="s">
        <v>1148</v>
      </c>
      <c r="G866" s="481" t="s">
        <v>104</v>
      </c>
      <c r="H866" s="482" t="s">
        <v>104</v>
      </c>
      <c r="I866" s="482" t="s">
        <v>248</v>
      </c>
      <c r="J866" s="489">
        <v>1</v>
      </c>
      <c r="K866" s="545">
        <v>45323</v>
      </c>
      <c r="L866" s="545">
        <v>45747</v>
      </c>
      <c r="M866" s="459">
        <f t="shared" si="28"/>
        <v>60.571428571428569</v>
      </c>
      <c r="N866" s="485">
        <v>1</v>
      </c>
      <c r="O866" s="508" t="s">
        <v>1098</v>
      </c>
      <c r="P866" s="486">
        <f t="shared" si="27"/>
        <v>1</v>
      </c>
      <c r="Q866" s="457" t="str">
        <f>IF(ISNUMBER(P866),IF(P866=100%,"CUMPLIDA",IF(AND(ISNUMBER(L866),ISNUMBER([5]CGR!$P$4)), IF(L866&lt;[5]CGR!$P$4,"INCUMPLIDA","PROCESO"), "VERIFICAR FECHA")),"SIN VALOR AVANCE")</f>
        <v>CUMPLIDA</v>
      </c>
    </row>
    <row r="867" spans="1:17" ht="75.75">
      <c r="A867" s="479" t="s">
        <v>19</v>
      </c>
      <c r="B867" s="480" t="s">
        <v>13</v>
      </c>
      <c r="C867" s="902"/>
      <c r="D867" s="902"/>
      <c r="E867" s="903"/>
      <c r="F867" s="903" t="s">
        <v>1148</v>
      </c>
      <c r="G867" s="481" t="s">
        <v>830</v>
      </c>
      <c r="H867" s="482" t="s">
        <v>830</v>
      </c>
      <c r="I867" s="482" t="s">
        <v>107</v>
      </c>
      <c r="J867" s="489">
        <v>1</v>
      </c>
      <c r="K867" s="545">
        <v>45231</v>
      </c>
      <c r="L867" s="545">
        <v>45747</v>
      </c>
      <c r="M867" s="459">
        <f t="shared" si="28"/>
        <v>73.714285714285708</v>
      </c>
      <c r="N867" s="485">
        <v>1</v>
      </c>
      <c r="O867" s="508" t="s">
        <v>924</v>
      </c>
      <c r="P867" s="486">
        <f t="shared" si="27"/>
        <v>1</v>
      </c>
      <c r="Q867" s="457" t="str">
        <f>IF(ISNUMBER(P867),IF(P867=100%,"CUMPLIDA",IF(AND(ISNUMBER(L867),ISNUMBER([5]CGR!$P$4)), IF(L867&lt;[5]CGR!$P$4,"INCUMPLIDA","PROCESO"), "VERIFICAR FECHA")),"SIN VALOR AVANCE")</f>
        <v>CUMPLIDA</v>
      </c>
    </row>
    <row r="868" spans="1:17" ht="225.75">
      <c r="A868" s="479" t="s">
        <v>19</v>
      </c>
      <c r="B868" s="480" t="s">
        <v>13</v>
      </c>
      <c r="C868" s="902"/>
      <c r="D868" s="902"/>
      <c r="E868" s="903"/>
      <c r="F868" s="903" t="s">
        <v>1148</v>
      </c>
      <c r="G868" s="481" t="s">
        <v>831</v>
      </c>
      <c r="H868" s="482" t="s">
        <v>831</v>
      </c>
      <c r="I868" s="482" t="s">
        <v>524</v>
      </c>
      <c r="J868" s="489">
        <v>1</v>
      </c>
      <c r="K868" s="545">
        <v>45231</v>
      </c>
      <c r="L868" s="545">
        <v>45808</v>
      </c>
      <c r="M868" s="459">
        <f t="shared" si="28"/>
        <v>82.428571428571431</v>
      </c>
      <c r="N868" s="485">
        <v>1</v>
      </c>
      <c r="O868" s="508" t="s">
        <v>1097</v>
      </c>
      <c r="P868" s="486">
        <f t="shared" si="27"/>
        <v>1</v>
      </c>
      <c r="Q868" s="457" t="str">
        <f>IF(ISNUMBER(P868),IF(P868=100%,"CUMPLIDA",IF(AND(ISNUMBER(L868),ISNUMBER([5]CGR!$P$4)), IF(L868&lt;[5]CGR!$P$4,"INCUMPLIDA","PROCESO"), "VERIFICAR FECHA")),"SIN VALOR AVANCE")</f>
        <v>CUMPLIDA</v>
      </c>
    </row>
    <row r="869" spans="1:17" ht="75.75">
      <c r="A869" s="479" t="s">
        <v>19</v>
      </c>
      <c r="B869" s="480" t="s">
        <v>13</v>
      </c>
      <c r="C869" s="902"/>
      <c r="D869" s="902"/>
      <c r="E869" s="903"/>
      <c r="F869" s="903" t="s">
        <v>1148</v>
      </c>
      <c r="G869" s="481" t="s">
        <v>110</v>
      </c>
      <c r="H869" s="482" t="s">
        <v>111</v>
      </c>
      <c r="I869" s="482" t="s">
        <v>112</v>
      </c>
      <c r="J869" s="489">
        <v>12</v>
      </c>
      <c r="K869" s="545">
        <v>46024</v>
      </c>
      <c r="L869" s="545">
        <v>47118</v>
      </c>
      <c r="M869" s="459">
        <f t="shared" si="28"/>
        <v>156.28571428571428</v>
      </c>
      <c r="N869" s="485">
        <v>0</v>
      </c>
      <c r="O869" s="508" t="s">
        <v>924</v>
      </c>
      <c r="P869" s="486">
        <f t="shared" si="27"/>
        <v>0</v>
      </c>
      <c r="Q869" s="457" t="str">
        <f>IF(ISNUMBER(P869),IF(P869=100%,"CUMPLIDA",IF(AND(ISNUMBER(L869),ISNUMBER([5]CGR!$P$4)), IF(L869&lt;[5]CGR!$P$4,"INCUMPLIDA","PROCESO"), "VERIFICAR FECHA")),"SIN VALOR AVANCE")</f>
        <v>PROCESO</v>
      </c>
    </row>
    <row r="870" spans="1:17" ht="150.75">
      <c r="A870" s="479" t="s">
        <v>19</v>
      </c>
      <c r="B870" s="480" t="s">
        <v>13</v>
      </c>
      <c r="C870" s="902" t="s">
        <v>1084</v>
      </c>
      <c r="D870" s="902" t="s">
        <v>1085</v>
      </c>
      <c r="E870" s="903"/>
      <c r="F870" s="903" t="s">
        <v>1148</v>
      </c>
      <c r="G870" s="481" t="s">
        <v>114</v>
      </c>
      <c r="H870" s="482" t="s">
        <v>115</v>
      </c>
      <c r="I870" s="482" t="s">
        <v>116</v>
      </c>
      <c r="J870" s="489">
        <v>1</v>
      </c>
      <c r="K870" s="545">
        <v>46024</v>
      </c>
      <c r="L870" s="545">
        <v>47118</v>
      </c>
      <c r="M870" s="459">
        <f t="shared" si="28"/>
        <v>156.28571428571428</v>
      </c>
      <c r="N870" s="485">
        <v>0</v>
      </c>
      <c r="O870" s="508" t="s">
        <v>1098</v>
      </c>
      <c r="P870" s="486">
        <f t="shared" si="27"/>
        <v>0</v>
      </c>
      <c r="Q870" s="457" t="str">
        <f>IF(ISNUMBER(P870),IF(P870=100%,"CUMPLIDA",IF(AND(ISNUMBER(L870),ISNUMBER([5]CGR!$P$4)), IF(L870&lt;[5]CGR!$P$4,"INCUMPLIDA","PROCESO"), "VERIFICAR FECHA")),"SIN VALOR AVANCE")</f>
        <v>PROCESO</v>
      </c>
    </row>
    <row r="871" spans="1:17" ht="225.75">
      <c r="A871" s="479" t="s">
        <v>19</v>
      </c>
      <c r="B871" s="480" t="s">
        <v>13</v>
      </c>
      <c r="C871" s="902" t="s">
        <v>1084</v>
      </c>
      <c r="D871" s="902" t="s">
        <v>1085</v>
      </c>
      <c r="E871" s="903"/>
      <c r="F871" s="903"/>
      <c r="G871" s="481" t="s">
        <v>117</v>
      </c>
      <c r="H871" s="482" t="s">
        <v>118</v>
      </c>
      <c r="I871" s="482" t="s">
        <v>119</v>
      </c>
      <c r="J871" s="489">
        <v>2</v>
      </c>
      <c r="K871" s="545">
        <v>46024</v>
      </c>
      <c r="L871" s="545">
        <v>47118</v>
      </c>
      <c r="M871" s="459">
        <f t="shared" si="28"/>
        <v>156.28571428571428</v>
      </c>
      <c r="N871" s="485">
        <v>0</v>
      </c>
      <c r="O871" s="508" t="s">
        <v>1097</v>
      </c>
      <c r="P871" s="486">
        <f t="shared" si="27"/>
        <v>0</v>
      </c>
      <c r="Q871" s="457" t="str">
        <f>IF(ISNUMBER(P871),IF(P871=100%,"CUMPLIDA",IF(AND(ISNUMBER(L871),ISNUMBER([5]CGR!$P$4)), IF(L871&lt;[5]CGR!$P$4,"INCUMPLIDA","PROCESO"), "VERIFICAR FECHA")),"SIN VALOR AVANCE")</f>
        <v>PROCESO</v>
      </c>
    </row>
    <row r="872" spans="1:17" ht="105.75">
      <c r="A872" s="479" t="s">
        <v>19</v>
      </c>
      <c r="B872" s="480" t="s">
        <v>13</v>
      </c>
      <c r="C872" s="902" t="s">
        <v>1084</v>
      </c>
      <c r="D872" s="902" t="s">
        <v>1085</v>
      </c>
      <c r="E872" s="903"/>
      <c r="F872" s="903"/>
      <c r="G872" s="481" t="s">
        <v>1099</v>
      </c>
      <c r="H872" s="482" t="s">
        <v>1100</v>
      </c>
      <c r="I872" s="482" t="s">
        <v>1101</v>
      </c>
      <c r="J872" s="483">
        <v>1</v>
      </c>
      <c r="K872" s="507">
        <v>44927</v>
      </c>
      <c r="L872" s="507">
        <v>45016</v>
      </c>
      <c r="M872" s="459">
        <f t="shared" si="28"/>
        <v>12.714285714285714</v>
      </c>
      <c r="N872" s="485">
        <v>1</v>
      </c>
      <c r="O872" s="482" t="s">
        <v>1102</v>
      </c>
      <c r="P872" s="486">
        <f t="shared" si="27"/>
        <v>1</v>
      </c>
      <c r="Q872" s="457" t="str">
        <f>IF(ISNUMBER(P872),IF(P872=100%,"CUMPLIDA",IF(AND(ISNUMBER(L872),ISNUMBER([5]CGR!$P$4)), IF(L872&lt;[5]CGR!$P$4,"INCUMPLIDA","PROCESO"), "VERIFICAR FECHA")),"SIN VALOR AVANCE")</f>
        <v>CUMPLIDA</v>
      </c>
    </row>
    <row r="873" spans="1:17" ht="165.75">
      <c r="A873" s="479" t="s">
        <v>19</v>
      </c>
      <c r="B873" s="480" t="s">
        <v>13</v>
      </c>
      <c r="C873" s="902" t="s">
        <v>1084</v>
      </c>
      <c r="D873" s="902" t="s">
        <v>1085</v>
      </c>
      <c r="E873" s="903"/>
      <c r="F873" s="903" t="s">
        <v>1148</v>
      </c>
      <c r="G873" s="481" t="s">
        <v>1099</v>
      </c>
      <c r="H873" s="482" t="s">
        <v>1140</v>
      </c>
      <c r="I873" s="482" t="s">
        <v>731</v>
      </c>
      <c r="J873" s="483">
        <v>1</v>
      </c>
      <c r="K873" s="507">
        <v>45017</v>
      </c>
      <c r="L873" s="507">
        <v>45138</v>
      </c>
      <c r="M873" s="459">
        <f t="shared" si="28"/>
        <v>17.285714285714285</v>
      </c>
      <c r="N873" s="485">
        <v>1</v>
      </c>
      <c r="O873" s="482" t="s">
        <v>1150</v>
      </c>
      <c r="P873" s="486">
        <f t="shared" si="27"/>
        <v>1</v>
      </c>
      <c r="Q873" s="457" t="str">
        <f>IF(ISNUMBER(P873),IF(P873=100%,"CUMPLIDA",IF(AND(ISNUMBER(L873),ISNUMBER([5]CGR!$P$4)), IF(L873&lt;[5]CGR!$P$4,"INCUMPLIDA","PROCESO"), "VERIFICAR FECHA")),"SIN VALOR AVANCE")</f>
        <v>CUMPLIDA</v>
      </c>
    </row>
    <row r="874" spans="1:17" ht="90.75">
      <c r="A874" s="479" t="s">
        <v>19</v>
      </c>
      <c r="B874" s="480" t="s">
        <v>13</v>
      </c>
      <c r="C874" s="902" t="s">
        <v>1084</v>
      </c>
      <c r="D874" s="902" t="s">
        <v>1085</v>
      </c>
      <c r="E874" s="903"/>
      <c r="F874" s="903" t="s">
        <v>1148</v>
      </c>
      <c r="G874" s="481" t="s">
        <v>1151</v>
      </c>
      <c r="H874" s="482" t="s">
        <v>1152</v>
      </c>
      <c r="I874" s="482" t="s">
        <v>1090</v>
      </c>
      <c r="J874" s="483">
        <v>1</v>
      </c>
      <c r="K874" s="507">
        <v>44958</v>
      </c>
      <c r="L874" s="507">
        <v>44985</v>
      </c>
      <c r="M874" s="459">
        <f t="shared" si="28"/>
        <v>3.8571428571428572</v>
      </c>
      <c r="N874" s="485">
        <v>1</v>
      </c>
      <c r="O874" s="482" t="s">
        <v>1153</v>
      </c>
      <c r="P874" s="486">
        <f t="shared" si="27"/>
        <v>1</v>
      </c>
      <c r="Q874" s="457" t="str">
        <f>IF(ISNUMBER(P874),IF(P874=100%,"CUMPLIDA",IF(AND(ISNUMBER(L874),ISNUMBER([5]CGR!$P$4)), IF(L874&lt;[5]CGR!$P$4,"INCUMPLIDA","PROCESO"), "VERIFICAR FECHA")),"SIN VALOR AVANCE")</f>
        <v>CUMPLIDA</v>
      </c>
    </row>
    <row r="875" spans="1:17" ht="105.75">
      <c r="A875" s="479" t="s">
        <v>19</v>
      </c>
      <c r="B875" s="480" t="s">
        <v>13</v>
      </c>
      <c r="C875" s="902" t="s">
        <v>1084</v>
      </c>
      <c r="D875" s="902" t="s">
        <v>1085</v>
      </c>
      <c r="E875" s="903"/>
      <c r="F875" s="903" t="s">
        <v>1148</v>
      </c>
      <c r="G875" s="481" t="s">
        <v>1154</v>
      </c>
      <c r="H875" s="482" t="s">
        <v>1155</v>
      </c>
      <c r="I875" s="482" t="s">
        <v>731</v>
      </c>
      <c r="J875" s="483">
        <v>1</v>
      </c>
      <c r="K875" s="507">
        <v>44958</v>
      </c>
      <c r="L875" s="507">
        <v>44985</v>
      </c>
      <c r="M875" s="459">
        <f t="shared" si="28"/>
        <v>3.8571428571428572</v>
      </c>
      <c r="N875" s="485">
        <v>1</v>
      </c>
      <c r="O875" s="482" t="s">
        <v>1156</v>
      </c>
      <c r="P875" s="486">
        <f t="shared" si="27"/>
        <v>1</v>
      </c>
      <c r="Q875" s="457" t="str">
        <f>IF(ISNUMBER(P875),IF(P875=100%,"CUMPLIDA",IF(AND(ISNUMBER(L875),ISNUMBER([5]CGR!$P$4)), IF(L875&lt;[5]CGR!$P$4,"INCUMPLIDA","PROCESO"), "VERIFICAR FECHA")),"SIN VALOR AVANCE")</f>
        <v>CUMPLIDA</v>
      </c>
    </row>
    <row r="876" spans="1:17" ht="105.75">
      <c r="A876" s="479" t="s">
        <v>19</v>
      </c>
      <c r="B876" s="480" t="s">
        <v>13</v>
      </c>
      <c r="C876" s="902" t="s">
        <v>1084</v>
      </c>
      <c r="D876" s="902" t="s">
        <v>1085</v>
      </c>
      <c r="E876" s="903"/>
      <c r="F876" s="903" t="s">
        <v>1148</v>
      </c>
      <c r="G876" s="481" t="s">
        <v>1157</v>
      </c>
      <c r="H876" s="482" t="s">
        <v>1158</v>
      </c>
      <c r="I876" s="482" t="s">
        <v>731</v>
      </c>
      <c r="J876" s="483">
        <v>12</v>
      </c>
      <c r="K876" s="507">
        <v>44958</v>
      </c>
      <c r="L876" s="507">
        <v>45323</v>
      </c>
      <c r="M876" s="459">
        <f t="shared" si="28"/>
        <v>52.142857142857146</v>
      </c>
      <c r="N876" s="485">
        <v>12</v>
      </c>
      <c r="O876" s="482" t="s">
        <v>1144</v>
      </c>
      <c r="P876" s="486">
        <f t="shared" si="27"/>
        <v>1</v>
      </c>
      <c r="Q876" s="457" t="str">
        <f>IF(ISNUMBER(P876),IF(P876=100%,"CUMPLIDA",IF(AND(ISNUMBER(L876),ISNUMBER([5]CGR!$P$4)), IF(L876&lt;[5]CGR!$P$4,"INCUMPLIDA","PROCESO"), "VERIFICAR FECHA")),"SIN VALOR AVANCE")</f>
        <v>CUMPLIDA</v>
      </c>
    </row>
    <row r="877" spans="1:17" ht="105.75">
      <c r="A877" s="479" t="s">
        <v>19</v>
      </c>
      <c r="B877" s="480" t="s">
        <v>13</v>
      </c>
      <c r="C877" s="902" t="s">
        <v>1084</v>
      </c>
      <c r="D877" s="902" t="s">
        <v>1085</v>
      </c>
      <c r="E877" s="903"/>
      <c r="F877" s="903" t="s">
        <v>1148</v>
      </c>
      <c r="G877" s="481" t="s">
        <v>1159</v>
      </c>
      <c r="H877" s="482" t="s">
        <v>1160</v>
      </c>
      <c r="I877" s="482" t="s">
        <v>731</v>
      </c>
      <c r="J877" s="483">
        <v>4</v>
      </c>
      <c r="K877" s="507">
        <v>44958</v>
      </c>
      <c r="L877" s="507">
        <v>45323</v>
      </c>
      <c r="M877" s="459">
        <f t="shared" si="28"/>
        <v>52.142857142857146</v>
      </c>
      <c r="N877" s="485">
        <v>4</v>
      </c>
      <c r="O877" s="482" t="s">
        <v>1107</v>
      </c>
      <c r="P877" s="486">
        <f t="shared" si="27"/>
        <v>1</v>
      </c>
      <c r="Q877" s="457" t="str">
        <f>IF(ISNUMBER(P877),IF(P877=100%,"CUMPLIDA",IF(AND(ISNUMBER(L877),ISNUMBER([5]CGR!$P$4)), IF(L877&lt;[5]CGR!$P$4,"INCUMPLIDA","PROCESO"), "VERIFICAR FECHA")),"SIN VALOR AVANCE")</f>
        <v>CUMPLIDA</v>
      </c>
    </row>
    <row r="878" spans="1:17" ht="105.75">
      <c r="A878" s="479" t="s">
        <v>19</v>
      </c>
      <c r="B878" s="480" t="s">
        <v>13</v>
      </c>
      <c r="C878" s="902" t="s">
        <v>1084</v>
      </c>
      <c r="D878" s="902" t="s">
        <v>1085</v>
      </c>
      <c r="E878" s="903"/>
      <c r="F878" s="903" t="s">
        <v>1148</v>
      </c>
      <c r="G878" s="481" t="s">
        <v>1110</v>
      </c>
      <c r="H878" s="482" t="s">
        <v>1111</v>
      </c>
      <c r="I878" s="482" t="s">
        <v>731</v>
      </c>
      <c r="J878" s="483">
        <v>1</v>
      </c>
      <c r="K878" s="507">
        <v>44958</v>
      </c>
      <c r="L878" s="507">
        <v>44985</v>
      </c>
      <c r="M878" s="459">
        <f t="shared" si="28"/>
        <v>3.8571428571428572</v>
      </c>
      <c r="N878" s="485">
        <v>1</v>
      </c>
      <c r="O878" s="482" t="s">
        <v>1144</v>
      </c>
      <c r="P878" s="486">
        <f t="shared" si="27"/>
        <v>1</v>
      </c>
      <c r="Q878" s="457" t="str">
        <f>IF(ISNUMBER(P878),IF(P878=100%,"CUMPLIDA",IF(AND(ISNUMBER(L878),ISNUMBER([5]CGR!$P$4)), IF(L878&lt;[5]CGR!$P$4,"INCUMPLIDA","PROCESO"), "VERIFICAR FECHA")),"SIN VALOR AVANCE")</f>
        <v>CUMPLIDA</v>
      </c>
    </row>
    <row r="879" spans="1:17" ht="255.75" customHeight="1">
      <c r="A879" s="479" t="s">
        <v>19</v>
      </c>
      <c r="B879" s="480" t="s">
        <v>13</v>
      </c>
      <c r="C879" s="902" t="s">
        <v>1084</v>
      </c>
      <c r="D879" s="902" t="s">
        <v>1085</v>
      </c>
      <c r="E879" s="903" t="s">
        <v>1161</v>
      </c>
      <c r="F879" s="903" t="s">
        <v>1162</v>
      </c>
      <c r="G879" s="481" t="s">
        <v>1137</v>
      </c>
      <c r="H879" s="482" t="s">
        <v>1093</v>
      </c>
      <c r="I879" s="482" t="s">
        <v>1094</v>
      </c>
      <c r="J879" s="483">
        <v>3</v>
      </c>
      <c r="K879" s="507">
        <v>44958</v>
      </c>
      <c r="L879" s="507">
        <v>45323</v>
      </c>
      <c r="M879" s="459">
        <f t="shared" si="28"/>
        <v>52.142857142857146</v>
      </c>
      <c r="N879" s="485">
        <v>3</v>
      </c>
      <c r="O879" s="482" t="s">
        <v>1163</v>
      </c>
      <c r="P879" s="486">
        <f t="shared" si="27"/>
        <v>1</v>
      </c>
      <c r="Q879" s="457" t="str">
        <f>IF(ISNUMBER(P879),IF(P879=100%,"CUMPLIDA",IF(AND(ISNUMBER(L879),ISNUMBER([5]CGR!$P$4)), IF(L879&lt;[5]CGR!$P$4,"INCUMPLIDA","PROCESO"), "VERIFICAR FECHA")),"SIN VALOR AVANCE")</f>
        <v>CUMPLIDA</v>
      </c>
    </row>
    <row r="880" spans="1:17" ht="75.75">
      <c r="A880" s="479" t="s">
        <v>19</v>
      </c>
      <c r="B880" s="480" t="s">
        <v>13</v>
      </c>
      <c r="C880" s="902"/>
      <c r="D880" s="902"/>
      <c r="E880" s="903"/>
      <c r="F880" s="903" t="s">
        <v>1162</v>
      </c>
      <c r="G880" s="903" t="s">
        <v>1096</v>
      </c>
      <c r="H880" s="534" t="s">
        <v>675</v>
      </c>
      <c r="I880" s="482" t="s">
        <v>676</v>
      </c>
      <c r="J880" s="483">
        <v>1</v>
      </c>
      <c r="K880" s="507">
        <v>45231</v>
      </c>
      <c r="L880" s="507">
        <v>45504</v>
      </c>
      <c r="M880" s="459">
        <f t="shared" si="28"/>
        <v>39</v>
      </c>
      <c r="N880" s="485">
        <v>1</v>
      </c>
      <c r="O880" s="508" t="s">
        <v>825</v>
      </c>
      <c r="P880" s="486">
        <f t="shared" si="27"/>
        <v>1</v>
      </c>
      <c r="Q880" s="457" t="str">
        <f>IF(ISNUMBER(P880),IF(P880=100%,"CUMPLIDA",IF(AND(ISNUMBER(L880),ISNUMBER([5]CGR!$P$4)), IF(L880&lt;[5]CGR!$P$4,"INCUMPLIDA","PROCESO"), "VERIFICAR FECHA")),"SIN VALOR AVANCE")</f>
        <v>CUMPLIDA</v>
      </c>
    </row>
    <row r="881" spans="1:17" ht="225.75">
      <c r="A881" s="479" t="s">
        <v>19</v>
      </c>
      <c r="B881" s="480" t="s">
        <v>13</v>
      </c>
      <c r="C881" s="902"/>
      <c r="D881" s="902"/>
      <c r="E881" s="903"/>
      <c r="F881" s="903" t="s">
        <v>1162</v>
      </c>
      <c r="G881" s="903"/>
      <c r="H881" s="534" t="s">
        <v>678</v>
      </c>
      <c r="I881" s="482" t="s">
        <v>679</v>
      </c>
      <c r="J881" s="483">
        <v>1</v>
      </c>
      <c r="K881" s="507">
        <v>45231</v>
      </c>
      <c r="L881" s="507">
        <v>45504</v>
      </c>
      <c r="M881" s="459">
        <f t="shared" si="28"/>
        <v>39</v>
      </c>
      <c r="N881" s="485">
        <v>1</v>
      </c>
      <c r="O881" s="508" t="s">
        <v>1097</v>
      </c>
      <c r="P881" s="486">
        <f t="shared" si="27"/>
        <v>1</v>
      </c>
      <c r="Q881" s="457" t="str">
        <f>IF(ISNUMBER(P881),IF(P881=100%,"CUMPLIDA",IF(AND(ISNUMBER(L881),ISNUMBER([5]CGR!$P$4)), IF(L881&lt;[5]CGR!$P$4,"INCUMPLIDA","PROCESO"), "VERIFICAR FECHA")),"SIN VALOR AVANCE")</f>
        <v>CUMPLIDA</v>
      </c>
    </row>
    <row r="882" spans="1:17" ht="150.75">
      <c r="A882" s="479" t="s">
        <v>19</v>
      </c>
      <c r="B882" s="480" t="s">
        <v>13</v>
      </c>
      <c r="C882" s="902"/>
      <c r="D882" s="902"/>
      <c r="E882" s="903"/>
      <c r="F882" s="903" t="s">
        <v>1162</v>
      </c>
      <c r="G882" s="481" t="s">
        <v>97</v>
      </c>
      <c r="H882" s="482" t="s">
        <v>98</v>
      </c>
      <c r="I882" s="482" t="s">
        <v>99</v>
      </c>
      <c r="J882" s="489">
        <v>1</v>
      </c>
      <c r="K882" s="545">
        <v>45323</v>
      </c>
      <c r="L882" s="545">
        <v>45747</v>
      </c>
      <c r="M882" s="459">
        <f t="shared" si="28"/>
        <v>60.571428571428569</v>
      </c>
      <c r="N882" s="485">
        <v>1</v>
      </c>
      <c r="O882" s="508" t="s">
        <v>1098</v>
      </c>
      <c r="P882" s="486">
        <f t="shared" si="27"/>
        <v>1</v>
      </c>
      <c r="Q882" s="457" t="str">
        <f>IF(ISNUMBER(P882),IF(P882=100%,"CUMPLIDA",IF(AND(ISNUMBER(L882),ISNUMBER([5]CGR!$P$4)), IF(L882&lt;[5]CGR!$P$4,"INCUMPLIDA","PROCESO"), "VERIFICAR FECHA")),"SIN VALOR AVANCE")</f>
        <v>CUMPLIDA</v>
      </c>
    </row>
    <row r="883" spans="1:17" ht="75.75">
      <c r="A883" s="479" t="s">
        <v>19</v>
      </c>
      <c r="B883" s="480" t="s">
        <v>13</v>
      </c>
      <c r="C883" s="902" t="s">
        <v>1084</v>
      </c>
      <c r="D883" s="902" t="s">
        <v>1085</v>
      </c>
      <c r="E883" s="903"/>
      <c r="F883" s="903" t="s">
        <v>1162</v>
      </c>
      <c r="G883" s="481" t="s">
        <v>101</v>
      </c>
      <c r="H883" s="482" t="s">
        <v>101</v>
      </c>
      <c r="I883" s="482" t="s">
        <v>102</v>
      </c>
      <c r="J883" s="489">
        <v>1</v>
      </c>
      <c r="K883" s="545">
        <v>45323</v>
      </c>
      <c r="L883" s="545">
        <v>45747</v>
      </c>
      <c r="M883" s="459">
        <f t="shared" si="28"/>
        <v>60.571428571428569</v>
      </c>
      <c r="N883" s="485">
        <v>1</v>
      </c>
      <c r="O883" s="508" t="s">
        <v>924</v>
      </c>
      <c r="P883" s="486">
        <f t="shared" si="27"/>
        <v>1</v>
      </c>
      <c r="Q883" s="457" t="str">
        <f>IF(ISNUMBER(P883),IF(P883=100%,"CUMPLIDA",IF(AND(ISNUMBER(L883),ISNUMBER([5]CGR!$P$4)), IF(L883&lt;[5]CGR!$P$4,"INCUMPLIDA","PROCESO"), "VERIFICAR FECHA")),"SIN VALOR AVANCE")</f>
        <v>CUMPLIDA</v>
      </c>
    </row>
    <row r="884" spans="1:17" ht="75.75">
      <c r="A884" s="479" t="s">
        <v>19</v>
      </c>
      <c r="B884" s="480" t="s">
        <v>13</v>
      </c>
      <c r="C884" s="902"/>
      <c r="D884" s="902"/>
      <c r="E884" s="903"/>
      <c r="F884" s="903" t="s">
        <v>1162</v>
      </c>
      <c r="G884" s="481" t="s">
        <v>238</v>
      </c>
      <c r="H884" s="482" t="s">
        <v>239</v>
      </c>
      <c r="I884" s="482" t="s">
        <v>240</v>
      </c>
      <c r="J884" s="489">
        <v>1</v>
      </c>
      <c r="K884" s="545">
        <v>45231</v>
      </c>
      <c r="L884" s="545">
        <v>45747</v>
      </c>
      <c r="M884" s="459">
        <f t="shared" si="28"/>
        <v>73.714285714285708</v>
      </c>
      <c r="N884" s="485">
        <v>1</v>
      </c>
      <c r="O884" s="508" t="s">
        <v>924</v>
      </c>
      <c r="P884" s="486">
        <f t="shared" si="27"/>
        <v>1</v>
      </c>
      <c r="Q884" s="457" t="str">
        <f>IF(ISNUMBER(P884),IF(P884=100%,"CUMPLIDA",IF(AND(ISNUMBER(L884),ISNUMBER([5]CGR!$P$4)), IF(L884&lt;[5]CGR!$P$4,"INCUMPLIDA","PROCESO"), "VERIFICAR FECHA")),"SIN VALOR AVANCE")</f>
        <v>CUMPLIDA</v>
      </c>
    </row>
    <row r="885" spans="1:17" ht="150.75">
      <c r="A885" s="479" t="s">
        <v>19</v>
      </c>
      <c r="B885" s="480" t="s">
        <v>13</v>
      </c>
      <c r="C885" s="902"/>
      <c r="D885" s="902"/>
      <c r="E885" s="903"/>
      <c r="F885" s="903" t="s">
        <v>1162</v>
      </c>
      <c r="G885" s="481" t="s">
        <v>104</v>
      </c>
      <c r="H885" s="482" t="s">
        <v>104</v>
      </c>
      <c r="I885" s="482" t="s">
        <v>248</v>
      </c>
      <c r="J885" s="489">
        <v>1</v>
      </c>
      <c r="K885" s="545">
        <v>45323</v>
      </c>
      <c r="L885" s="545">
        <v>45747</v>
      </c>
      <c r="M885" s="459">
        <f t="shared" si="28"/>
        <v>60.571428571428569</v>
      </c>
      <c r="N885" s="485">
        <v>1</v>
      </c>
      <c r="O885" s="508" t="s">
        <v>1098</v>
      </c>
      <c r="P885" s="486">
        <f t="shared" si="27"/>
        <v>1</v>
      </c>
      <c r="Q885" s="457" t="str">
        <f>IF(ISNUMBER(P885),IF(P885=100%,"CUMPLIDA",IF(AND(ISNUMBER(L885),ISNUMBER([5]CGR!$P$4)), IF(L885&lt;[5]CGR!$P$4,"INCUMPLIDA","PROCESO"), "VERIFICAR FECHA")),"SIN VALOR AVANCE")</f>
        <v>CUMPLIDA</v>
      </c>
    </row>
    <row r="886" spans="1:17" ht="75.75">
      <c r="A886" s="479" t="s">
        <v>19</v>
      </c>
      <c r="B886" s="480" t="s">
        <v>13</v>
      </c>
      <c r="C886" s="902"/>
      <c r="D886" s="902"/>
      <c r="E886" s="903"/>
      <c r="F886" s="903" t="s">
        <v>1162</v>
      </c>
      <c r="G886" s="481" t="s">
        <v>830</v>
      </c>
      <c r="H886" s="482" t="s">
        <v>830</v>
      </c>
      <c r="I886" s="482" t="s">
        <v>107</v>
      </c>
      <c r="J886" s="489">
        <v>1</v>
      </c>
      <c r="K886" s="545">
        <v>45231</v>
      </c>
      <c r="L886" s="545">
        <v>45747</v>
      </c>
      <c r="M886" s="459">
        <f t="shared" si="28"/>
        <v>73.714285714285708</v>
      </c>
      <c r="N886" s="485">
        <v>1</v>
      </c>
      <c r="O886" s="508" t="s">
        <v>924</v>
      </c>
      <c r="P886" s="486">
        <f t="shared" si="27"/>
        <v>1</v>
      </c>
      <c r="Q886" s="457" t="str">
        <f>IF(ISNUMBER(P886),IF(P886=100%,"CUMPLIDA",IF(AND(ISNUMBER(L886),ISNUMBER([5]CGR!$P$4)), IF(L886&lt;[5]CGR!$P$4,"INCUMPLIDA","PROCESO"), "VERIFICAR FECHA")),"SIN VALOR AVANCE")</f>
        <v>CUMPLIDA</v>
      </c>
    </row>
    <row r="887" spans="1:17" ht="225.75">
      <c r="A887" s="479" t="s">
        <v>19</v>
      </c>
      <c r="B887" s="480" t="s">
        <v>13</v>
      </c>
      <c r="C887" s="902"/>
      <c r="D887" s="902"/>
      <c r="E887" s="903"/>
      <c r="F887" s="903" t="s">
        <v>1162</v>
      </c>
      <c r="G887" s="481" t="s">
        <v>831</v>
      </c>
      <c r="H887" s="482" t="s">
        <v>831</v>
      </c>
      <c r="I887" s="482" t="s">
        <v>524</v>
      </c>
      <c r="J887" s="489">
        <v>1</v>
      </c>
      <c r="K887" s="545">
        <v>45231</v>
      </c>
      <c r="L887" s="545">
        <v>45808</v>
      </c>
      <c r="M887" s="459">
        <f t="shared" si="28"/>
        <v>82.428571428571431</v>
      </c>
      <c r="N887" s="485">
        <v>1</v>
      </c>
      <c r="O887" s="508" t="s">
        <v>1097</v>
      </c>
      <c r="P887" s="486">
        <f t="shared" si="27"/>
        <v>1</v>
      </c>
      <c r="Q887" s="457" t="str">
        <f>IF(ISNUMBER(P887),IF(P887=100%,"CUMPLIDA",IF(AND(ISNUMBER(L887),ISNUMBER([5]CGR!$P$4)), IF(L887&lt;[5]CGR!$P$4,"INCUMPLIDA","PROCESO"), "VERIFICAR FECHA")),"SIN VALOR AVANCE")</f>
        <v>CUMPLIDA</v>
      </c>
    </row>
    <row r="888" spans="1:17" ht="75.75">
      <c r="A888" s="479" t="s">
        <v>19</v>
      </c>
      <c r="B888" s="480" t="s">
        <v>13</v>
      </c>
      <c r="C888" s="902"/>
      <c r="D888" s="902"/>
      <c r="E888" s="903"/>
      <c r="F888" s="903" t="s">
        <v>1162</v>
      </c>
      <c r="G888" s="481" t="s">
        <v>110</v>
      </c>
      <c r="H888" s="482" t="s">
        <v>111</v>
      </c>
      <c r="I888" s="482" t="s">
        <v>112</v>
      </c>
      <c r="J888" s="489">
        <v>12</v>
      </c>
      <c r="K888" s="545">
        <v>46024</v>
      </c>
      <c r="L888" s="545">
        <v>47118</v>
      </c>
      <c r="M888" s="459">
        <f t="shared" si="28"/>
        <v>156.28571428571428</v>
      </c>
      <c r="N888" s="485">
        <v>0</v>
      </c>
      <c r="O888" s="508" t="s">
        <v>924</v>
      </c>
      <c r="P888" s="486">
        <f t="shared" si="27"/>
        <v>0</v>
      </c>
      <c r="Q888" s="457" t="str">
        <f>IF(ISNUMBER(P888),IF(P888=100%,"CUMPLIDA",IF(AND(ISNUMBER(L888),ISNUMBER([5]CGR!$P$4)), IF(L888&lt;[5]CGR!$P$4,"INCUMPLIDA","PROCESO"), "VERIFICAR FECHA")),"SIN VALOR AVANCE")</f>
        <v>PROCESO</v>
      </c>
    </row>
    <row r="889" spans="1:17" ht="150.75">
      <c r="A889" s="479" t="s">
        <v>19</v>
      </c>
      <c r="B889" s="480" t="s">
        <v>13</v>
      </c>
      <c r="C889" s="902" t="s">
        <v>1084</v>
      </c>
      <c r="D889" s="902" t="s">
        <v>1085</v>
      </c>
      <c r="E889" s="903"/>
      <c r="F889" s="903" t="s">
        <v>1162</v>
      </c>
      <c r="G889" s="481" t="s">
        <v>114</v>
      </c>
      <c r="H889" s="482" t="s">
        <v>115</v>
      </c>
      <c r="I889" s="482" t="s">
        <v>116</v>
      </c>
      <c r="J889" s="489">
        <v>1</v>
      </c>
      <c r="K889" s="545">
        <v>46024</v>
      </c>
      <c r="L889" s="545">
        <v>47118</v>
      </c>
      <c r="M889" s="459">
        <f t="shared" si="28"/>
        <v>156.28571428571428</v>
      </c>
      <c r="N889" s="485">
        <v>0</v>
      </c>
      <c r="O889" s="508" t="s">
        <v>1098</v>
      </c>
      <c r="P889" s="486">
        <f t="shared" si="27"/>
        <v>0</v>
      </c>
      <c r="Q889" s="457" t="str">
        <f>IF(ISNUMBER(P889),IF(P889=100%,"CUMPLIDA",IF(AND(ISNUMBER(L889),ISNUMBER([5]CGR!$P$4)), IF(L889&lt;[5]CGR!$P$4,"INCUMPLIDA","PROCESO"), "VERIFICAR FECHA")),"SIN VALOR AVANCE")</f>
        <v>PROCESO</v>
      </c>
    </row>
    <row r="890" spans="1:17" ht="225.75">
      <c r="A890" s="479" t="s">
        <v>19</v>
      </c>
      <c r="B890" s="480" t="s">
        <v>13</v>
      </c>
      <c r="C890" s="902" t="s">
        <v>1084</v>
      </c>
      <c r="D890" s="902" t="s">
        <v>1085</v>
      </c>
      <c r="E890" s="903"/>
      <c r="F890" s="903" t="s">
        <v>1162</v>
      </c>
      <c r="G890" s="481" t="s">
        <v>117</v>
      </c>
      <c r="H890" s="482" t="s">
        <v>118</v>
      </c>
      <c r="I890" s="482" t="s">
        <v>119</v>
      </c>
      <c r="J890" s="489">
        <v>2</v>
      </c>
      <c r="K890" s="545">
        <v>46024</v>
      </c>
      <c r="L890" s="545">
        <v>47118</v>
      </c>
      <c r="M890" s="459">
        <f t="shared" si="28"/>
        <v>156.28571428571428</v>
      </c>
      <c r="N890" s="485">
        <v>0</v>
      </c>
      <c r="O890" s="508" t="s">
        <v>1097</v>
      </c>
      <c r="P890" s="486">
        <f t="shared" si="27"/>
        <v>0</v>
      </c>
      <c r="Q890" s="457" t="str">
        <f>IF(ISNUMBER(P890),IF(P890=100%,"CUMPLIDA",IF(AND(ISNUMBER(L890),ISNUMBER([5]CGR!$P$4)), IF(L890&lt;[5]CGR!$P$4,"INCUMPLIDA","PROCESO"), "VERIFICAR FECHA")),"SIN VALOR AVANCE")</f>
        <v>PROCESO</v>
      </c>
    </row>
    <row r="891" spans="1:17" ht="105.75">
      <c r="A891" s="479" t="s">
        <v>19</v>
      </c>
      <c r="B891" s="480" t="s">
        <v>13</v>
      </c>
      <c r="C891" s="902" t="s">
        <v>1084</v>
      </c>
      <c r="D891" s="902" t="s">
        <v>1085</v>
      </c>
      <c r="E891" s="903"/>
      <c r="F891" s="903" t="s">
        <v>1162</v>
      </c>
      <c r="G891" s="481" t="s">
        <v>1099</v>
      </c>
      <c r="H891" s="482" t="s">
        <v>1100</v>
      </c>
      <c r="I891" s="482" t="s">
        <v>1101</v>
      </c>
      <c r="J891" s="483">
        <v>1</v>
      </c>
      <c r="K891" s="507">
        <v>44927</v>
      </c>
      <c r="L891" s="507">
        <v>45016</v>
      </c>
      <c r="M891" s="459">
        <f t="shared" si="28"/>
        <v>12.714285714285714</v>
      </c>
      <c r="N891" s="485">
        <v>1</v>
      </c>
      <c r="O891" s="482" t="s">
        <v>1164</v>
      </c>
      <c r="P891" s="486">
        <f t="shared" ref="P891:P954" si="29">N891/J891</f>
        <v>1</v>
      </c>
      <c r="Q891" s="457" t="str">
        <f>IF(ISNUMBER(P891),IF(P891=100%,"CUMPLIDA",IF(AND(ISNUMBER(L891),ISNUMBER([5]CGR!$P$4)), IF(L891&lt;[5]CGR!$P$4,"INCUMPLIDA","PROCESO"), "VERIFICAR FECHA")),"SIN VALOR AVANCE")</f>
        <v>CUMPLIDA</v>
      </c>
    </row>
    <row r="892" spans="1:17" ht="165.75">
      <c r="A892" s="479" t="s">
        <v>19</v>
      </c>
      <c r="B892" s="480" t="s">
        <v>13</v>
      </c>
      <c r="C892" s="902" t="s">
        <v>1084</v>
      </c>
      <c r="D892" s="902" t="s">
        <v>1085</v>
      </c>
      <c r="E892" s="903"/>
      <c r="F892" s="903" t="s">
        <v>1162</v>
      </c>
      <c r="G892" s="481" t="s">
        <v>1099</v>
      </c>
      <c r="H892" s="482" t="s">
        <v>1140</v>
      </c>
      <c r="I892" s="482" t="s">
        <v>731</v>
      </c>
      <c r="J892" s="483">
        <v>1</v>
      </c>
      <c r="K892" s="507">
        <v>45017</v>
      </c>
      <c r="L892" s="507">
        <v>45138</v>
      </c>
      <c r="M892" s="459">
        <f t="shared" si="28"/>
        <v>17.285714285714285</v>
      </c>
      <c r="N892" s="485">
        <v>1</v>
      </c>
      <c r="O892" s="482" t="s">
        <v>1165</v>
      </c>
      <c r="P892" s="486">
        <f t="shared" si="29"/>
        <v>1</v>
      </c>
      <c r="Q892" s="457" t="str">
        <f>IF(ISNUMBER(P892),IF(P892=100%,"CUMPLIDA",IF(AND(ISNUMBER(L892),ISNUMBER([5]CGR!$P$4)), IF(L892&lt;[5]CGR!$P$4,"INCUMPLIDA","PROCESO"), "VERIFICAR FECHA")),"SIN VALOR AVANCE")</f>
        <v>CUMPLIDA</v>
      </c>
    </row>
    <row r="893" spans="1:17" ht="105.75">
      <c r="A893" s="479" t="s">
        <v>19</v>
      </c>
      <c r="B893" s="480" t="s">
        <v>13</v>
      </c>
      <c r="C893" s="902" t="s">
        <v>1084</v>
      </c>
      <c r="D893" s="902" t="s">
        <v>1085</v>
      </c>
      <c r="E893" s="903"/>
      <c r="F893" s="903" t="s">
        <v>1162</v>
      </c>
      <c r="G893" s="481" t="s">
        <v>1142</v>
      </c>
      <c r="H893" s="482" t="s">
        <v>1143</v>
      </c>
      <c r="I893" s="482" t="s">
        <v>731</v>
      </c>
      <c r="J893" s="483">
        <v>12</v>
      </c>
      <c r="K893" s="507">
        <v>44958</v>
      </c>
      <c r="L893" s="507">
        <v>45323</v>
      </c>
      <c r="M893" s="459">
        <f t="shared" si="28"/>
        <v>52.142857142857146</v>
      </c>
      <c r="N893" s="485">
        <v>12</v>
      </c>
      <c r="O893" s="482" t="s">
        <v>1107</v>
      </c>
      <c r="P893" s="486">
        <f t="shared" si="29"/>
        <v>1</v>
      </c>
      <c r="Q893" s="457" t="str">
        <f>IF(ISNUMBER(P893),IF(P893=100%,"CUMPLIDA",IF(AND(ISNUMBER(L893),ISNUMBER([5]CGR!$P$4)), IF(L893&lt;[5]CGR!$P$4,"INCUMPLIDA","PROCESO"), "VERIFICAR FECHA")),"SIN VALOR AVANCE")</f>
        <v>CUMPLIDA</v>
      </c>
    </row>
    <row r="894" spans="1:17" ht="105.75">
      <c r="A894" s="479" t="s">
        <v>19</v>
      </c>
      <c r="B894" s="480" t="s">
        <v>13</v>
      </c>
      <c r="C894" s="902" t="s">
        <v>1084</v>
      </c>
      <c r="D894" s="902" t="s">
        <v>1085</v>
      </c>
      <c r="E894" s="903"/>
      <c r="F894" s="903" t="s">
        <v>1162</v>
      </c>
      <c r="G894" s="481" t="s">
        <v>1145</v>
      </c>
      <c r="H894" s="482" t="s">
        <v>1146</v>
      </c>
      <c r="I894" s="482" t="s">
        <v>731</v>
      </c>
      <c r="J894" s="483">
        <v>4</v>
      </c>
      <c r="K894" s="507">
        <v>44958</v>
      </c>
      <c r="L894" s="507">
        <v>45323</v>
      </c>
      <c r="M894" s="459">
        <f t="shared" si="28"/>
        <v>52.142857142857146</v>
      </c>
      <c r="N894" s="485">
        <v>4</v>
      </c>
      <c r="O894" s="482" t="s">
        <v>1144</v>
      </c>
      <c r="P894" s="486">
        <f t="shared" si="29"/>
        <v>1</v>
      </c>
      <c r="Q894" s="457" t="str">
        <f>IF(ISNUMBER(P894),IF(P894=100%,"CUMPLIDA",IF(AND(ISNUMBER(L894),ISNUMBER([5]CGR!$P$4)), IF(L894&lt;[5]CGR!$P$4,"INCUMPLIDA","PROCESO"), "VERIFICAR FECHA")),"SIN VALOR AVANCE")</f>
        <v>CUMPLIDA</v>
      </c>
    </row>
    <row r="895" spans="1:17" ht="105.75">
      <c r="A895" s="479" t="s">
        <v>19</v>
      </c>
      <c r="B895" s="480" t="s">
        <v>13</v>
      </c>
      <c r="C895" s="902" t="s">
        <v>1084</v>
      </c>
      <c r="D895" s="902" t="s">
        <v>1085</v>
      </c>
      <c r="E895" s="903"/>
      <c r="F895" s="903" t="s">
        <v>1162</v>
      </c>
      <c r="G895" s="481" t="s">
        <v>1110</v>
      </c>
      <c r="H895" s="482" t="s">
        <v>1111</v>
      </c>
      <c r="I895" s="482" t="s">
        <v>731</v>
      </c>
      <c r="J895" s="483">
        <v>1</v>
      </c>
      <c r="K895" s="507">
        <v>44958</v>
      </c>
      <c r="L895" s="507">
        <v>44985</v>
      </c>
      <c r="M895" s="459">
        <f t="shared" si="28"/>
        <v>3.8571428571428572</v>
      </c>
      <c r="N895" s="485">
        <v>1</v>
      </c>
      <c r="O895" s="482" t="s">
        <v>1144</v>
      </c>
      <c r="P895" s="486">
        <f t="shared" si="29"/>
        <v>1</v>
      </c>
      <c r="Q895" s="457" t="str">
        <f>IF(ISNUMBER(P895),IF(P895=100%,"CUMPLIDA",IF(AND(ISNUMBER(L895),ISNUMBER([5]CGR!$P$4)), IF(L895&lt;[5]CGR!$P$4,"INCUMPLIDA","PROCESO"), "VERIFICAR FECHA")),"SIN VALOR AVANCE")</f>
        <v>CUMPLIDA</v>
      </c>
    </row>
    <row r="896" spans="1:17" ht="255.75" customHeight="1">
      <c r="A896" s="479" t="s">
        <v>19</v>
      </c>
      <c r="B896" s="480" t="s">
        <v>13</v>
      </c>
      <c r="C896" s="902" t="s">
        <v>1084</v>
      </c>
      <c r="D896" s="902" t="s">
        <v>1085</v>
      </c>
      <c r="E896" s="903" t="s">
        <v>1166</v>
      </c>
      <c r="F896" s="903" t="s">
        <v>1167</v>
      </c>
      <c r="G896" s="481" t="s">
        <v>1137</v>
      </c>
      <c r="H896" s="482" t="s">
        <v>1093</v>
      </c>
      <c r="I896" s="482" t="s">
        <v>1094</v>
      </c>
      <c r="J896" s="483">
        <v>3</v>
      </c>
      <c r="K896" s="507">
        <v>44958</v>
      </c>
      <c r="L896" s="507">
        <v>45323</v>
      </c>
      <c r="M896" s="459">
        <f t="shared" si="28"/>
        <v>52.142857142857146</v>
      </c>
      <c r="N896" s="485">
        <v>3</v>
      </c>
      <c r="O896" s="482" t="s">
        <v>1168</v>
      </c>
      <c r="P896" s="486">
        <f t="shared" si="29"/>
        <v>1</v>
      </c>
      <c r="Q896" s="457" t="str">
        <f>IF(ISNUMBER(P896),IF(P896=100%,"CUMPLIDA",IF(AND(ISNUMBER(L896),ISNUMBER([5]CGR!$P$4)), IF(L896&lt;[5]CGR!$P$4,"INCUMPLIDA","PROCESO"), "VERIFICAR FECHA")),"SIN VALOR AVANCE")</f>
        <v>CUMPLIDA</v>
      </c>
    </row>
    <row r="897" spans="1:17" ht="75.75">
      <c r="A897" s="479" t="s">
        <v>19</v>
      </c>
      <c r="B897" s="480" t="s">
        <v>13</v>
      </c>
      <c r="C897" s="902"/>
      <c r="D897" s="902"/>
      <c r="E897" s="903"/>
      <c r="F897" s="903" t="s">
        <v>1167</v>
      </c>
      <c r="G897" s="903" t="s">
        <v>1096</v>
      </c>
      <c r="H897" s="534" t="s">
        <v>675</v>
      </c>
      <c r="I897" s="482" t="s">
        <v>676</v>
      </c>
      <c r="J897" s="483">
        <v>1</v>
      </c>
      <c r="K897" s="507">
        <v>45231</v>
      </c>
      <c r="L897" s="507">
        <v>45504</v>
      </c>
      <c r="M897" s="459">
        <f t="shared" si="28"/>
        <v>39</v>
      </c>
      <c r="N897" s="485">
        <v>1</v>
      </c>
      <c r="O897" s="508" t="s">
        <v>825</v>
      </c>
      <c r="P897" s="486">
        <f t="shared" si="29"/>
        <v>1</v>
      </c>
      <c r="Q897" s="457" t="str">
        <f>IF(ISNUMBER(P897),IF(P897=100%,"CUMPLIDA",IF(AND(ISNUMBER(L897),ISNUMBER([5]CGR!$P$4)), IF(L897&lt;[5]CGR!$P$4,"INCUMPLIDA","PROCESO"), "VERIFICAR FECHA")),"SIN VALOR AVANCE")</f>
        <v>CUMPLIDA</v>
      </c>
    </row>
    <row r="898" spans="1:17" ht="225.75">
      <c r="A898" s="479" t="s">
        <v>19</v>
      </c>
      <c r="B898" s="480" t="s">
        <v>13</v>
      </c>
      <c r="C898" s="902"/>
      <c r="D898" s="902"/>
      <c r="E898" s="903"/>
      <c r="F898" s="903" t="s">
        <v>1167</v>
      </c>
      <c r="G898" s="903"/>
      <c r="H898" s="534" t="s">
        <v>678</v>
      </c>
      <c r="I898" s="482" t="s">
        <v>679</v>
      </c>
      <c r="J898" s="483">
        <v>1</v>
      </c>
      <c r="K898" s="507">
        <v>45231</v>
      </c>
      <c r="L898" s="507">
        <v>45504</v>
      </c>
      <c r="M898" s="459">
        <f t="shared" si="28"/>
        <v>39</v>
      </c>
      <c r="N898" s="485">
        <v>1</v>
      </c>
      <c r="O898" s="508" t="s">
        <v>1097</v>
      </c>
      <c r="P898" s="486">
        <f t="shared" si="29"/>
        <v>1</v>
      </c>
      <c r="Q898" s="457" t="str">
        <f>IF(ISNUMBER(P898),IF(P898=100%,"CUMPLIDA",IF(AND(ISNUMBER(L898),ISNUMBER([5]CGR!$P$4)), IF(L898&lt;[5]CGR!$P$4,"INCUMPLIDA","PROCESO"), "VERIFICAR FECHA")),"SIN VALOR AVANCE")</f>
        <v>CUMPLIDA</v>
      </c>
    </row>
    <row r="899" spans="1:17" ht="165.75">
      <c r="A899" s="479" t="s">
        <v>19</v>
      </c>
      <c r="B899" s="480" t="s">
        <v>13</v>
      </c>
      <c r="C899" s="902"/>
      <c r="D899" s="902"/>
      <c r="E899" s="903"/>
      <c r="F899" s="903" t="s">
        <v>1167</v>
      </c>
      <c r="G899" s="481" t="s">
        <v>97</v>
      </c>
      <c r="H899" s="482" t="s">
        <v>98</v>
      </c>
      <c r="I899" s="482" t="s">
        <v>99</v>
      </c>
      <c r="J899" s="489">
        <v>1</v>
      </c>
      <c r="K899" s="545">
        <v>45323</v>
      </c>
      <c r="L899" s="545">
        <v>45747</v>
      </c>
      <c r="M899" s="459">
        <f t="shared" si="28"/>
        <v>60.571428571428569</v>
      </c>
      <c r="N899" s="485">
        <v>1</v>
      </c>
      <c r="O899" s="508" t="s">
        <v>1139</v>
      </c>
      <c r="P899" s="486">
        <f t="shared" si="29"/>
        <v>1</v>
      </c>
      <c r="Q899" s="457" t="str">
        <f>IF(ISNUMBER(P899),IF(P899=100%,"CUMPLIDA",IF(AND(ISNUMBER(L899),ISNUMBER([5]CGR!$P$4)), IF(L899&lt;[5]CGR!$P$4,"INCUMPLIDA","PROCESO"), "VERIFICAR FECHA")),"SIN VALOR AVANCE")</f>
        <v>CUMPLIDA</v>
      </c>
    </row>
    <row r="900" spans="1:17" ht="75.75">
      <c r="A900" s="479" t="s">
        <v>19</v>
      </c>
      <c r="B900" s="480" t="s">
        <v>13</v>
      </c>
      <c r="C900" s="902"/>
      <c r="D900" s="902"/>
      <c r="E900" s="903"/>
      <c r="F900" s="903" t="s">
        <v>1167</v>
      </c>
      <c r="G900" s="481" t="s">
        <v>101</v>
      </c>
      <c r="H900" s="482" t="s">
        <v>101</v>
      </c>
      <c r="I900" s="482" t="s">
        <v>102</v>
      </c>
      <c r="J900" s="489">
        <v>1</v>
      </c>
      <c r="K900" s="545">
        <v>45323</v>
      </c>
      <c r="L900" s="545">
        <v>45747</v>
      </c>
      <c r="M900" s="459">
        <f t="shared" si="28"/>
        <v>60.571428571428569</v>
      </c>
      <c r="N900" s="485">
        <v>1</v>
      </c>
      <c r="O900" s="508" t="s">
        <v>924</v>
      </c>
      <c r="P900" s="486">
        <f t="shared" si="29"/>
        <v>1</v>
      </c>
      <c r="Q900" s="457" t="str">
        <f>IF(ISNUMBER(P900),IF(P900=100%,"CUMPLIDA",IF(AND(ISNUMBER(L900),ISNUMBER([5]CGR!$P$4)), IF(L900&lt;[5]CGR!$P$4,"INCUMPLIDA","PROCESO"), "VERIFICAR FECHA")),"SIN VALOR AVANCE")</f>
        <v>CUMPLIDA</v>
      </c>
    </row>
    <row r="901" spans="1:17" ht="75.75">
      <c r="A901" s="479" t="s">
        <v>19</v>
      </c>
      <c r="B901" s="480" t="s">
        <v>13</v>
      </c>
      <c r="C901" s="902"/>
      <c r="D901" s="902"/>
      <c r="E901" s="903"/>
      <c r="F901" s="903" t="s">
        <v>1167</v>
      </c>
      <c r="G901" s="481" t="s">
        <v>238</v>
      </c>
      <c r="H901" s="482" t="s">
        <v>239</v>
      </c>
      <c r="I901" s="482" t="s">
        <v>240</v>
      </c>
      <c r="J901" s="489">
        <v>1</v>
      </c>
      <c r="K901" s="545">
        <v>45231</v>
      </c>
      <c r="L901" s="545">
        <v>45747</v>
      </c>
      <c r="M901" s="459">
        <f t="shared" si="28"/>
        <v>73.714285714285708</v>
      </c>
      <c r="N901" s="485">
        <v>1</v>
      </c>
      <c r="O901" s="508" t="s">
        <v>924</v>
      </c>
      <c r="P901" s="486">
        <f t="shared" si="29"/>
        <v>1</v>
      </c>
      <c r="Q901" s="457" t="str">
        <f>IF(ISNUMBER(P901),IF(P901=100%,"CUMPLIDA",IF(AND(ISNUMBER(L901),ISNUMBER([5]CGR!$P$4)), IF(L901&lt;[5]CGR!$P$4,"INCUMPLIDA","PROCESO"), "VERIFICAR FECHA")),"SIN VALOR AVANCE")</f>
        <v>CUMPLIDA</v>
      </c>
    </row>
    <row r="902" spans="1:17" ht="165.75">
      <c r="A902" s="479" t="s">
        <v>19</v>
      </c>
      <c r="B902" s="480" t="s">
        <v>13</v>
      </c>
      <c r="C902" s="902"/>
      <c r="D902" s="902"/>
      <c r="E902" s="903"/>
      <c r="F902" s="903" t="s">
        <v>1167</v>
      </c>
      <c r="G902" s="481" t="s">
        <v>104</v>
      </c>
      <c r="H902" s="482" t="s">
        <v>104</v>
      </c>
      <c r="I902" s="482" t="s">
        <v>248</v>
      </c>
      <c r="J902" s="489">
        <v>1</v>
      </c>
      <c r="K902" s="545">
        <v>45323</v>
      </c>
      <c r="L902" s="545">
        <v>45747</v>
      </c>
      <c r="M902" s="459">
        <f t="shared" si="28"/>
        <v>60.571428571428569</v>
      </c>
      <c r="N902" s="485">
        <v>1</v>
      </c>
      <c r="O902" s="508" t="s">
        <v>1139</v>
      </c>
      <c r="P902" s="486">
        <f t="shared" si="29"/>
        <v>1</v>
      </c>
      <c r="Q902" s="457" t="str">
        <f>IF(ISNUMBER(P902),IF(P902=100%,"CUMPLIDA",IF(AND(ISNUMBER(L902),ISNUMBER([5]CGR!$P$4)), IF(L902&lt;[5]CGR!$P$4,"INCUMPLIDA","PROCESO"), "VERIFICAR FECHA")),"SIN VALOR AVANCE")</f>
        <v>CUMPLIDA</v>
      </c>
    </row>
    <row r="903" spans="1:17" ht="75.75">
      <c r="A903" s="479" t="s">
        <v>19</v>
      </c>
      <c r="B903" s="480" t="s">
        <v>13</v>
      </c>
      <c r="C903" s="902"/>
      <c r="D903" s="902"/>
      <c r="E903" s="903"/>
      <c r="F903" s="903" t="s">
        <v>1167</v>
      </c>
      <c r="G903" s="481" t="s">
        <v>830</v>
      </c>
      <c r="H903" s="482" t="s">
        <v>830</v>
      </c>
      <c r="I903" s="482" t="s">
        <v>107</v>
      </c>
      <c r="J903" s="489">
        <v>1</v>
      </c>
      <c r="K903" s="545">
        <v>45231</v>
      </c>
      <c r="L903" s="545">
        <v>45747</v>
      </c>
      <c r="M903" s="459">
        <f t="shared" si="28"/>
        <v>73.714285714285708</v>
      </c>
      <c r="N903" s="485">
        <v>1</v>
      </c>
      <c r="O903" s="508" t="s">
        <v>924</v>
      </c>
      <c r="P903" s="486">
        <f t="shared" si="29"/>
        <v>1</v>
      </c>
      <c r="Q903" s="457" t="str">
        <f>IF(ISNUMBER(P903),IF(P903=100%,"CUMPLIDA",IF(AND(ISNUMBER(L903),ISNUMBER([5]CGR!$P$4)), IF(L903&lt;[5]CGR!$P$4,"INCUMPLIDA","PROCESO"), "VERIFICAR FECHA")),"SIN VALOR AVANCE")</f>
        <v>CUMPLIDA</v>
      </c>
    </row>
    <row r="904" spans="1:17" ht="225.75">
      <c r="A904" s="479" t="s">
        <v>19</v>
      </c>
      <c r="B904" s="480" t="s">
        <v>13</v>
      </c>
      <c r="C904" s="902"/>
      <c r="D904" s="902"/>
      <c r="E904" s="903"/>
      <c r="F904" s="903" t="s">
        <v>1167</v>
      </c>
      <c r="G904" s="481" t="s">
        <v>831</v>
      </c>
      <c r="H904" s="482" t="s">
        <v>831</v>
      </c>
      <c r="I904" s="482" t="s">
        <v>524</v>
      </c>
      <c r="J904" s="489">
        <v>1</v>
      </c>
      <c r="K904" s="545">
        <v>45231</v>
      </c>
      <c r="L904" s="545">
        <v>45808</v>
      </c>
      <c r="M904" s="459">
        <f t="shared" si="28"/>
        <v>82.428571428571431</v>
      </c>
      <c r="N904" s="485">
        <v>1</v>
      </c>
      <c r="O904" s="508" t="s">
        <v>1097</v>
      </c>
      <c r="P904" s="486">
        <f t="shared" si="29"/>
        <v>1</v>
      </c>
      <c r="Q904" s="457" t="str">
        <f>IF(ISNUMBER(P904),IF(P904=100%,"CUMPLIDA",IF(AND(ISNUMBER(L904),ISNUMBER([5]CGR!$P$4)), IF(L904&lt;[5]CGR!$P$4,"INCUMPLIDA","PROCESO"), "VERIFICAR FECHA")),"SIN VALOR AVANCE")</f>
        <v>CUMPLIDA</v>
      </c>
    </row>
    <row r="905" spans="1:17" ht="75.75">
      <c r="A905" s="479" t="s">
        <v>19</v>
      </c>
      <c r="B905" s="480" t="s">
        <v>13</v>
      </c>
      <c r="C905" s="902" t="s">
        <v>1084</v>
      </c>
      <c r="D905" s="902" t="s">
        <v>1085</v>
      </c>
      <c r="E905" s="903"/>
      <c r="F905" s="903" t="s">
        <v>1167</v>
      </c>
      <c r="G905" s="481" t="s">
        <v>110</v>
      </c>
      <c r="H905" s="482" t="s">
        <v>111</v>
      </c>
      <c r="I905" s="482" t="s">
        <v>112</v>
      </c>
      <c r="J905" s="489">
        <v>12</v>
      </c>
      <c r="K905" s="545">
        <v>46024</v>
      </c>
      <c r="L905" s="545">
        <v>47118</v>
      </c>
      <c r="M905" s="459">
        <f t="shared" si="28"/>
        <v>156.28571428571428</v>
      </c>
      <c r="N905" s="485">
        <v>0</v>
      </c>
      <c r="O905" s="508" t="s">
        <v>924</v>
      </c>
      <c r="P905" s="486">
        <f t="shared" si="29"/>
        <v>0</v>
      </c>
      <c r="Q905" s="457" t="str">
        <f>IF(ISNUMBER(P905),IF(P905=100%,"CUMPLIDA",IF(AND(ISNUMBER(L905),ISNUMBER([5]CGR!$P$4)), IF(L905&lt;[5]CGR!$P$4,"INCUMPLIDA","PROCESO"), "VERIFICAR FECHA")),"SIN VALOR AVANCE")</f>
        <v>PROCESO</v>
      </c>
    </row>
    <row r="906" spans="1:17" ht="165.75">
      <c r="A906" s="479" t="s">
        <v>19</v>
      </c>
      <c r="B906" s="480" t="s">
        <v>13</v>
      </c>
      <c r="C906" s="902" t="s">
        <v>1084</v>
      </c>
      <c r="D906" s="902" t="s">
        <v>1085</v>
      </c>
      <c r="E906" s="903"/>
      <c r="F906" s="903" t="s">
        <v>1167</v>
      </c>
      <c r="G906" s="481" t="s">
        <v>114</v>
      </c>
      <c r="H906" s="482" t="s">
        <v>115</v>
      </c>
      <c r="I906" s="482" t="s">
        <v>116</v>
      </c>
      <c r="J906" s="489">
        <v>1</v>
      </c>
      <c r="K906" s="545">
        <v>46024</v>
      </c>
      <c r="L906" s="545">
        <v>47118</v>
      </c>
      <c r="M906" s="459">
        <f t="shared" si="28"/>
        <v>156.28571428571428</v>
      </c>
      <c r="N906" s="485">
        <v>0</v>
      </c>
      <c r="O906" s="508" t="s">
        <v>1139</v>
      </c>
      <c r="P906" s="486">
        <f t="shared" si="29"/>
        <v>0</v>
      </c>
      <c r="Q906" s="457" t="str">
        <f>IF(ISNUMBER(P906),IF(P906=100%,"CUMPLIDA",IF(AND(ISNUMBER(L906),ISNUMBER([5]CGR!$P$4)), IF(L906&lt;[5]CGR!$P$4,"INCUMPLIDA","PROCESO"), "VERIFICAR FECHA")),"SIN VALOR AVANCE")</f>
        <v>PROCESO</v>
      </c>
    </row>
    <row r="907" spans="1:17" ht="225.75">
      <c r="A907" s="479" t="s">
        <v>19</v>
      </c>
      <c r="B907" s="480" t="s">
        <v>13</v>
      </c>
      <c r="C907" s="902" t="s">
        <v>1084</v>
      </c>
      <c r="D907" s="902" t="s">
        <v>1085</v>
      </c>
      <c r="E907" s="903"/>
      <c r="F907" s="903" t="s">
        <v>1167</v>
      </c>
      <c r="G907" s="481" t="s">
        <v>117</v>
      </c>
      <c r="H907" s="482" t="s">
        <v>118</v>
      </c>
      <c r="I907" s="482" t="s">
        <v>119</v>
      </c>
      <c r="J907" s="489">
        <v>2</v>
      </c>
      <c r="K907" s="545">
        <v>46024</v>
      </c>
      <c r="L907" s="545">
        <v>47118</v>
      </c>
      <c r="M907" s="459">
        <f t="shared" si="28"/>
        <v>156.28571428571428</v>
      </c>
      <c r="N907" s="485">
        <v>0</v>
      </c>
      <c r="O907" s="508" t="s">
        <v>1097</v>
      </c>
      <c r="P907" s="486">
        <f t="shared" si="29"/>
        <v>0</v>
      </c>
      <c r="Q907" s="457" t="str">
        <f>IF(ISNUMBER(P907),IF(P907=100%,"CUMPLIDA",IF(AND(ISNUMBER(L907),ISNUMBER([5]CGR!$P$4)), IF(L907&lt;[5]CGR!$P$4,"INCUMPLIDA","PROCESO"), "VERIFICAR FECHA")),"SIN VALOR AVANCE")</f>
        <v>PROCESO</v>
      </c>
    </row>
    <row r="908" spans="1:17" ht="105.75">
      <c r="A908" s="479" t="s">
        <v>19</v>
      </c>
      <c r="B908" s="480" t="s">
        <v>13</v>
      </c>
      <c r="C908" s="902" t="s">
        <v>1084</v>
      </c>
      <c r="D908" s="902" t="s">
        <v>1085</v>
      </c>
      <c r="E908" s="903"/>
      <c r="F908" s="903" t="s">
        <v>1167</v>
      </c>
      <c r="G908" s="481" t="s">
        <v>1169</v>
      </c>
      <c r="H908" s="482" t="s">
        <v>1100</v>
      </c>
      <c r="I908" s="482" t="s">
        <v>1101</v>
      </c>
      <c r="J908" s="483">
        <v>1</v>
      </c>
      <c r="K908" s="507">
        <v>44927</v>
      </c>
      <c r="L908" s="507">
        <v>45016</v>
      </c>
      <c r="M908" s="459">
        <f t="shared" si="28"/>
        <v>12.714285714285714</v>
      </c>
      <c r="N908" s="485">
        <v>1</v>
      </c>
      <c r="O908" s="482" t="s">
        <v>1107</v>
      </c>
      <c r="P908" s="486">
        <f t="shared" si="29"/>
        <v>1</v>
      </c>
      <c r="Q908" s="457" t="str">
        <f>IF(ISNUMBER(P908),IF(P908=100%,"CUMPLIDA",IF(AND(ISNUMBER(L908),ISNUMBER([5]CGR!$P$4)), IF(L908&lt;[5]CGR!$P$4,"INCUMPLIDA","PROCESO"), "VERIFICAR FECHA")),"SIN VALOR AVANCE")</f>
        <v>CUMPLIDA</v>
      </c>
    </row>
    <row r="909" spans="1:17" ht="165.75">
      <c r="A909" s="479" t="s">
        <v>19</v>
      </c>
      <c r="B909" s="480" t="s">
        <v>13</v>
      </c>
      <c r="C909" s="902" t="s">
        <v>1084</v>
      </c>
      <c r="D909" s="902" t="s">
        <v>1085</v>
      </c>
      <c r="E909" s="903"/>
      <c r="F909" s="903" t="s">
        <v>1167</v>
      </c>
      <c r="G909" s="481" t="s">
        <v>1169</v>
      </c>
      <c r="H909" s="482" t="s">
        <v>1170</v>
      </c>
      <c r="I909" s="482" t="s">
        <v>731</v>
      </c>
      <c r="J909" s="483">
        <v>1</v>
      </c>
      <c r="K909" s="507">
        <v>45017</v>
      </c>
      <c r="L909" s="507">
        <v>45138</v>
      </c>
      <c r="M909" s="459">
        <f t="shared" si="28"/>
        <v>17.285714285714285</v>
      </c>
      <c r="N909" s="485">
        <v>1</v>
      </c>
      <c r="O909" s="482" t="s">
        <v>1171</v>
      </c>
      <c r="P909" s="486">
        <f t="shared" si="29"/>
        <v>1</v>
      </c>
      <c r="Q909" s="457" t="str">
        <f>IF(ISNUMBER(P909),IF(P909=100%,"CUMPLIDA",IF(AND(ISNUMBER(L909),ISNUMBER([5]CGR!$P$4)), IF(L909&lt;[5]CGR!$P$4,"INCUMPLIDA","PROCESO"), "VERIFICAR FECHA")),"SIN VALOR AVANCE")</f>
        <v>CUMPLIDA</v>
      </c>
    </row>
    <row r="910" spans="1:17" ht="105.75">
      <c r="A910" s="479" t="s">
        <v>19</v>
      </c>
      <c r="B910" s="480" t="s">
        <v>13</v>
      </c>
      <c r="C910" s="902" t="s">
        <v>1084</v>
      </c>
      <c r="D910" s="902" t="s">
        <v>1085</v>
      </c>
      <c r="E910" s="903"/>
      <c r="F910" s="903" t="s">
        <v>1167</v>
      </c>
      <c r="G910" s="481" t="s">
        <v>1115</v>
      </c>
      <c r="H910" s="482" t="s">
        <v>1116</v>
      </c>
      <c r="I910" s="482" t="s">
        <v>731</v>
      </c>
      <c r="J910" s="483">
        <v>12</v>
      </c>
      <c r="K910" s="507">
        <v>44958</v>
      </c>
      <c r="L910" s="507">
        <v>45323</v>
      </c>
      <c r="M910" s="459">
        <f t="shared" si="28"/>
        <v>52.142857142857146</v>
      </c>
      <c r="N910" s="485">
        <v>12</v>
      </c>
      <c r="O910" s="482" t="s">
        <v>1172</v>
      </c>
      <c r="P910" s="486">
        <f t="shared" si="29"/>
        <v>1</v>
      </c>
      <c r="Q910" s="457" t="str">
        <f>IF(ISNUMBER(P910),IF(P910=100%,"CUMPLIDA",IF(AND(ISNUMBER(L910),ISNUMBER([5]CGR!$P$4)), IF(L910&lt;[5]CGR!$P$4,"INCUMPLIDA","PROCESO"), "VERIFICAR FECHA")),"SIN VALOR AVANCE")</f>
        <v>CUMPLIDA</v>
      </c>
    </row>
    <row r="911" spans="1:17" ht="255.75" customHeight="1">
      <c r="A911" s="479" t="s">
        <v>19</v>
      </c>
      <c r="B911" s="480" t="s">
        <v>13</v>
      </c>
      <c r="C911" s="902" t="s">
        <v>1084</v>
      </c>
      <c r="D911" s="902" t="s">
        <v>1085</v>
      </c>
      <c r="E911" s="903" t="s">
        <v>1173</v>
      </c>
      <c r="F911" s="903" t="s">
        <v>1174</v>
      </c>
      <c r="G911" s="481" t="s">
        <v>1137</v>
      </c>
      <c r="H911" s="482" t="s">
        <v>1093</v>
      </c>
      <c r="I911" s="482" t="s">
        <v>1094</v>
      </c>
      <c r="J911" s="483">
        <v>3</v>
      </c>
      <c r="K911" s="507">
        <v>44958</v>
      </c>
      <c r="L911" s="507">
        <v>45323</v>
      </c>
      <c r="M911" s="459">
        <f t="shared" si="28"/>
        <v>52.142857142857146</v>
      </c>
      <c r="N911" s="485">
        <v>3</v>
      </c>
      <c r="O911" s="482" t="s">
        <v>1168</v>
      </c>
      <c r="P911" s="486">
        <f t="shared" si="29"/>
        <v>1</v>
      </c>
      <c r="Q911" s="457" t="str">
        <f>IF(ISNUMBER(P911),IF(P911=100%,"CUMPLIDA",IF(AND(ISNUMBER(L911),ISNUMBER([5]CGR!$P$4)), IF(L911&lt;[5]CGR!$P$4,"INCUMPLIDA","PROCESO"), "VERIFICAR FECHA")),"SIN VALOR AVANCE")</f>
        <v>CUMPLIDA</v>
      </c>
    </row>
    <row r="912" spans="1:17" ht="75.75">
      <c r="A912" s="479" t="s">
        <v>19</v>
      </c>
      <c r="B912" s="480" t="s">
        <v>13</v>
      </c>
      <c r="C912" s="902"/>
      <c r="D912" s="902"/>
      <c r="E912" s="903"/>
      <c r="F912" s="903" t="s">
        <v>1174</v>
      </c>
      <c r="G912" s="903" t="s">
        <v>1096</v>
      </c>
      <c r="H912" s="534" t="s">
        <v>675</v>
      </c>
      <c r="I912" s="482" t="s">
        <v>676</v>
      </c>
      <c r="J912" s="483">
        <v>1</v>
      </c>
      <c r="K912" s="507">
        <v>45231</v>
      </c>
      <c r="L912" s="507">
        <v>45504</v>
      </c>
      <c r="M912" s="459">
        <f t="shared" si="28"/>
        <v>39</v>
      </c>
      <c r="N912" s="485">
        <v>1</v>
      </c>
      <c r="O912" s="508" t="s">
        <v>825</v>
      </c>
      <c r="P912" s="486">
        <f t="shared" si="29"/>
        <v>1</v>
      </c>
      <c r="Q912" s="457" t="str">
        <f>IF(ISNUMBER(P912),IF(P912=100%,"CUMPLIDA",IF(AND(ISNUMBER(L912),ISNUMBER([5]CGR!$P$4)), IF(L912&lt;[5]CGR!$P$4,"INCUMPLIDA","PROCESO"), "VERIFICAR FECHA")),"SIN VALOR AVANCE")</f>
        <v>CUMPLIDA</v>
      </c>
    </row>
    <row r="913" spans="1:17" ht="225.75">
      <c r="A913" s="479" t="s">
        <v>19</v>
      </c>
      <c r="B913" s="480" t="s">
        <v>13</v>
      </c>
      <c r="C913" s="902"/>
      <c r="D913" s="902"/>
      <c r="E913" s="903"/>
      <c r="F913" s="903" t="s">
        <v>1174</v>
      </c>
      <c r="G913" s="903"/>
      <c r="H913" s="534" t="s">
        <v>678</v>
      </c>
      <c r="I913" s="482" t="s">
        <v>679</v>
      </c>
      <c r="J913" s="483">
        <v>1</v>
      </c>
      <c r="K913" s="507">
        <v>45231</v>
      </c>
      <c r="L913" s="507">
        <v>45504</v>
      </c>
      <c r="M913" s="459">
        <f t="shared" si="28"/>
        <v>39</v>
      </c>
      <c r="N913" s="485">
        <v>1</v>
      </c>
      <c r="O913" s="508" t="s">
        <v>1097</v>
      </c>
      <c r="P913" s="486">
        <f t="shared" si="29"/>
        <v>1</v>
      </c>
      <c r="Q913" s="457" t="str">
        <f>IF(ISNUMBER(P913),IF(P913=100%,"CUMPLIDA",IF(AND(ISNUMBER(L913),ISNUMBER([5]CGR!$P$4)), IF(L913&lt;[5]CGR!$P$4,"INCUMPLIDA","PROCESO"), "VERIFICAR FECHA")),"SIN VALOR AVANCE")</f>
        <v>CUMPLIDA</v>
      </c>
    </row>
    <row r="914" spans="1:17" ht="150.75">
      <c r="A914" s="479" t="s">
        <v>19</v>
      </c>
      <c r="B914" s="480" t="s">
        <v>13</v>
      </c>
      <c r="C914" s="902"/>
      <c r="D914" s="902"/>
      <c r="E914" s="903"/>
      <c r="F914" s="903" t="s">
        <v>1174</v>
      </c>
      <c r="G914" s="481" t="s">
        <v>97</v>
      </c>
      <c r="H914" s="482" t="s">
        <v>98</v>
      </c>
      <c r="I914" s="482" t="s">
        <v>99</v>
      </c>
      <c r="J914" s="489">
        <v>1</v>
      </c>
      <c r="K914" s="545">
        <v>45323</v>
      </c>
      <c r="L914" s="545">
        <v>45747</v>
      </c>
      <c r="M914" s="459">
        <f t="shared" si="28"/>
        <v>60.571428571428569</v>
      </c>
      <c r="N914" s="485">
        <v>1</v>
      </c>
      <c r="O914" s="508" t="s">
        <v>1098</v>
      </c>
      <c r="P914" s="486">
        <f t="shared" si="29"/>
        <v>1</v>
      </c>
      <c r="Q914" s="457" t="str">
        <f>IF(ISNUMBER(P914),IF(P914=100%,"CUMPLIDA",IF(AND(ISNUMBER(L914),ISNUMBER([5]CGR!$P$4)), IF(L914&lt;[5]CGR!$P$4,"INCUMPLIDA","PROCESO"), "VERIFICAR FECHA")),"SIN VALOR AVANCE")</f>
        <v>CUMPLIDA</v>
      </c>
    </row>
    <row r="915" spans="1:17" ht="75.75">
      <c r="A915" s="479" t="s">
        <v>19</v>
      </c>
      <c r="B915" s="480" t="s">
        <v>13</v>
      </c>
      <c r="C915" s="902"/>
      <c r="D915" s="902"/>
      <c r="E915" s="903"/>
      <c r="F915" s="903" t="s">
        <v>1174</v>
      </c>
      <c r="G915" s="481" t="s">
        <v>101</v>
      </c>
      <c r="H915" s="482" t="s">
        <v>101</v>
      </c>
      <c r="I915" s="482" t="s">
        <v>102</v>
      </c>
      <c r="J915" s="489">
        <v>1</v>
      </c>
      <c r="K915" s="545">
        <v>45323</v>
      </c>
      <c r="L915" s="545">
        <v>45747</v>
      </c>
      <c r="M915" s="459">
        <f t="shared" ref="M915:M978" si="30">(L915-K915)/7</f>
        <v>60.571428571428569</v>
      </c>
      <c r="N915" s="485">
        <v>1</v>
      </c>
      <c r="O915" s="508" t="s">
        <v>1175</v>
      </c>
      <c r="P915" s="486">
        <f t="shared" si="29"/>
        <v>1</v>
      </c>
      <c r="Q915" s="457" t="str">
        <f>IF(ISNUMBER(P915),IF(P915=100%,"CUMPLIDA",IF(AND(ISNUMBER(L915),ISNUMBER([5]CGR!$P$4)), IF(L915&lt;[5]CGR!$P$4,"INCUMPLIDA","PROCESO"), "VERIFICAR FECHA")),"SIN VALOR AVANCE")</f>
        <v>CUMPLIDA</v>
      </c>
    </row>
    <row r="916" spans="1:17" ht="75.75">
      <c r="A916" s="479" t="s">
        <v>19</v>
      </c>
      <c r="B916" s="480" t="s">
        <v>13</v>
      </c>
      <c r="C916" s="902"/>
      <c r="D916" s="902"/>
      <c r="E916" s="903"/>
      <c r="F916" s="903" t="s">
        <v>1174</v>
      </c>
      <c r="G916" s="481" t="s">
        <v>238</v>
      </c>
      <c r="H916" s="482" t="s">
        <v>239</v>
      </c>
      <c r="I916" s="482" t="s">
        <v>240</v>
      </c>
      <c r="J916" s="489">
        <v>1</v>
      </c>
      <c r="K916" s="545">
        <v>45231</v>
      </c>
      <c r="L916" s="545">
        <v>45747</v>
      </c>
      <c r="M916" s="459">
        <f t="shared" si="30"/>
        <v>73.714285714285708</v>
      </c>
      <c r="N916" s="485">
        <v>1</v>
      </c>
      <c r="O916" s="508" t="s">
        <v>1175</v>
      </c>
      <c r="P916" s="486">
        <f t="shared" si="29"/>
        <v>1</v>
      </c>
      <c r="Q916" s="457" t="str">
        <f>IF(ISNUMBER(P916),IF(P916=100%,"CUMPLIDA",IF(AND(ISNUMBER(L916),ISNUMBER([5]CGR!$P$4)), IF(L916&lt;[5]CGR!$P$4,"INCUMPLIDA","PROCESO"), "VERIFICAR FECHA")),"SIN VALOR AVANCE")</f>
        <v>CUMPLIDA</v>
      </c>
    </row>
    <row r="917" spans="1:17" ht="150.75">
      <c r="A917" s="479" t="s">
        <v>19</v>
      </c>
      <c r="B917" s="480" t="s">
        <v>13</v>
      </c>
      <c r="C917" s="902"/>
      <c r="D917" s="902"/>
      <c r="E917" s="903"/>
      <c r="F917" s="903" t="s">
        <v>1174</v>
      </c>
      <c r="G917" s="481" t="s">
        <v>104</v>
      </c>
      <c r="H917" s="482" t="s">
        <v>104</v>
      </c>
      <c r="I917" s="482" t="s">
        <v>248</v>
      </c>
      <c r="J917" s="489">
        <v>1</v>
      </c>
      <c r="K917" s="545">
        <v>45323</v>
      </c>
      <c r="L917" s="545">
        <v>45747</v>
      </c>
      <c r="M917" s="459">
        <f t="shared" si="30"/>
        <v>60.571428571428569</v>
      </c>
      <c r="N917" s="485">
        <v>1</v>
      </c>
      <c r="O917" s="508" t="s">
        <v>1098</v>
      </c>
      <c r="P917" s="486">
        <f t="shared" si="29"/>
        <v>1</v>
      </c>
      <c r="Q917" s="457" t="str">
        <f>IF(ISNUMBER(P917),IF(P917=100%,"CUMPLIDA",IF(AND(ISNUMBER(L917),ISNUMBER([5]CGR!$P$4)), IF(L917&lt;[5]CGR!$P$4,"INCUMPLIDA","PROCESO"), "VERIFICAR FECHA")),"SIN VALOR AVANCE")</f>
        <v>CUMPLIDA</v>
      </c>
    </row>
    <row r="918" spans="1:17" ht="75.75">
      <c r="A918" s="479" t="s">
        <v>19</v>
      </c>
      <c r="B918" s="480" t="s">
        <v>13</v>
      </c>
      <c r="C918" s="902"/>
      <c r="D918" s="902"/>
      <c r="E918" s="903"/>
      <c r="F918" s="903" t="s">
        <v>1174</v>
      </c>
      <c r="G918" s="481" t="s">
        <v>830</v>
      </c>
      <c r="H918" s="482" t="s">
        <v>830</v>
      </c>
      <c r="I918" s="482" t="s">
        <v>107</v>
      </c>
      <c r="J918" s="489">
        <v>1</v>
      </c>
      <c r="K918" s="545">
        <v>45231</v>
      </c>
      <c r="L918" s="545">
        <v>45747</v>
      </c>
      <c r="M918" s="459">
        <f t="shared" si="30"/>
        <v>73.714285714285708</v>
      </c>
      <c r="N918" s="485">
        <v>1</v>
      </c>
      <c r="O918" s="508" t="s">
        <v>1175</v>
      </c>
      <c r="P918" s="486">
        <f t="shared" si="29"/>
        <v>1</v>
      </c>
      <c r="Q918" s="457" t="str">
        <f>IF(ISNUMBER(P918),IF(P918=100%,"CUMPLIDA",IF(AND(ISNUMBER(L918),ISNUMBER([5]CGR!$P$4)), IF(L918&lt;[5]CGR!$P$4,"INCUMPLIDA","PROCESO"), "VERIFICAR FECHA")),"SIN VALOR AVANCE")</f>
        <v>CUMPLIDA</v>
      </c>
    </row>
    <row r="919" spans="1:17" ht="225.75">
      <c r="A919" s="479" t="s">
        <v>19</v>
      </c>
      <c r="B919" s="480" t="s">
        <v>13</v>
      </c>
      <c r="C919" s="902"/>
      <c r="D919" s="902"/>
      <c r="E919" s="903"/>
      <c r="F919" s="903" t="s">
        <v>1174</v>
      </c>
      <c r="G919" s="481" t="s">
        <v>831</v>
      </c>
      <c r="H919" s="482" t="s">
        <v>831</v>
      </c>
      <c r="I919" s="482" t="s">
        <v>524</v>
      </c>
      <c r="J919" s="489">
        <v>1</v>
      </c>
      <c r="K919" s="545">
        <v>45231</v>
      </c>
      <c r="L919" s="545">
        <v>45808</v>
      </c>
      <c r="M919" s="459">
        <f t="shared" si="30"/>
        <v>82.428571428571431</v>
      </c>
      <c r="N919" s="485">
        <v>1</v>
      </c>
      <c r="O919" s="508" t="s">
        <v>1097</v>
      </c>
      <c r="P919" s="486">
        <f t="shared" si="29"/>
        <v>1</v>
      </c>
      <c r="Q919" s="457" t="str">
        <f>IF(ISNUMBER(P919),IF(P919=100%,"CUMPLIDA",IF(AND(ISNUMBER(L919),ISNUMBER([5]CGR!$P$4)), IF(L919&lt;[5]CGR!$P$4,"INCUMPLIDA","PROCESO"), "VERIFICAR FECHA")),"SIN VALOR AVANCE")</f>
        <v>CUMPLIDA</v>
      </c>
    </row>
    <row r="920" spans="1:17" ht="75.75">
      <c r="A920" s="479" t="s">
        <v>19</v>
      </c>
      <c r="B920" s="480" t="s">
        <v>13</v>
      </c>
      <c r="C920" s="902" t="s">
        <v>1084</v>
      </c>
      <c r="D920" s="902" t="s">
        <v>1085</v>
      </c>
      <c r="E920" s="903"/>
      <c r="F920" s="903" t="s">
        <v>1174</v>
      </c>
      <c r="G920" s="481" t="s">
        <v>110</v>
      </c>
      <c r="H920" s="482" t="s">
        <v>111</v>
      </c>
      <c r="I920" s="482" t="s">
        <v>112</v>
      </c>
      <c r="J920" s="489">
        <v>12</v>
      </c>
      <c r="K920" s="545">
        <v>46024</v>
      </c>
      <c r="L920" s="545">
        <v>47118</v>
      </c>
      <c r="M920" s="459">
        <f t="shared" si="30"/>
        <v>156.28571428571428</v>
      </c>
      <c r="N920" s="485">
        <v>0</v>
      </c>
      <c r="O920" s="508" t="s">
        <v>1175</v>
      </c>
      <c r="P920" s="486">
        <f t="shared" si="29"/>
        <v>0</v>
      </c>
      <c r="Q920" s="457" t="str">
        <f>IF(ISNUMBER(P920),IF(P920=100%,"CUMPLIDA",IF(AND(ISNUMBER(L920),ISNUMBER([5]CGR!$P$4)), IF(L920&lt;[5]CGR!$P$4,"INCUMPLIDA","PROCESO"), "VERIFICAR FECHA")),"SIN VALOR AVANCE")</f>
        <v>PROCESO</v>
      </c>
    </row>
    <row r="921" spans="1:17" ht="150.75">
      <c r="A921" s="479" t="s">
        <v>19</v>
      </c>
      <c r="B921" s="480" t="s">
        <v>13</v>
      </c>
      <c r="C921" s="902" t="s">
        <v>1084</v>
      </c>
      <c r="D921" s="902" t="s">
        <v>1085</v>
      </c>
      <c r="E921" s="903"/>
      <c r="F921" s="903" t="s">
        <v>1174</v>
      </c>
      <c r="G921" s="481" t="s">
        <v>114</v>
      </c>
      <c r="H921" s="482" t="s">
        <v>115</v>
      </c>
      <c r="I921" s="482" t="s">
        <v>116</v>
      </c>
      <c r="J921" s="489">
        <v>1</v>
      </c>
      <c r="K921" s="545">
        <v>46024</v>
      </c>
      <c r="L921" s="545">
        <v>47118</v>
      </c>
      <c r="M921" s="459">
        <f t="shared" si="30"/>
        <v>156.28571428571428</v>
      </c>
      <c r="N921" s="485">
        <v>0</v>
      </c>
      <c r="O921" s="508" t="s">
        <v>1098</v>
      </c>
      <c r="P921" s="486">
        <f t="shared" si="29"/>
        <v>0</v>
      </c>
      <c r="Q921" s="457" t="str">
        <f>IF(ISNUMBER(P921),IF(P921=100%,"CUMPLIDA",IF(AND(ISNUMBER(L921),ISNUMBER([5]CGR!$P$4)), IF(L921&lt;[5]CGR!$P$4,"INCUMPLIDA","PROCESO"), "VERIFICAR FECHA")),"SIN VALOR AVANCE")</f>
        <v>PROCESO</v>
      </c>
    </row>
    <row r="922" spans="1:17" ht="225.75">
      <c r="A922" s="479" t="s">
        <v>19</v>
      </c>
      <c r="B922" s="480" t="s">
        <v>13</v>
      </c>
      <c r="C922" s="902" t="s">
        <v>1084</v>
      </c>
      <c r="D922" s="902" t="s">
        <v>1085</v>
      </c>
      <c r="E922" s="903"/>
      <c r="F922" s="903" t="s">
        <v>1174</v>
      </c>
      <c r="G922" s="481" t="s">
        <v>117</v>
      </c>
      <c r="H922" s="482" t="s">
        <v>118</v>
      </c>
      <c r="I922" s="482" t="s">
        <v>119</v>
      </c>
      <c r="J922" s="489">
        <v>2</v>
      </c>
      <c r="K922" s="545">
        <v>46024</v>
      </c>
      <c r="L922" s="545">
        <v>47118</v>
      </c>
      <c r="M922" s="459">
        <f t="shared" si="30"/>
        <v>156.28571428571428</v>
      </c>
      <c r="N922" s="485">
        <v>0</v>
      </c>
      <c r="O922" s="508" t="s">
        <v>1097</v>
      </c>
      <c r="P922" s="486">
        <f t="shared" si="29"/>
        <v>0</v>
      </c>
      <c r="Q922" s="457" t="str">
        <f>IF(ISNUMBER(P922),IF(P922=100%,"CUMPLIDA",IF(AND(ISNUMBER(L922),ISNUMBER([5]CGR!$P$4)), IF(L922&lt;[5]CGR!$P$4,"INCUMPLIDA","PROCESO"), "VERIFICAR FECHA")),"SIN VALOR AVANCE")</f>
        <v>PROCESO</v>
      </c>
    </row>
    <row r="923" spans="1:17" ht="90.75">
      <c r="A923" s="479" t="s">
        <v>19</v>
      </c>
      <c r="B923" s="480" t="s">
        <v>13</v>
      </c>
      <c r="C923" s="902" t="s">
        <v>1084</v>
      </c>
      <c r="D923" s="902" t="s">
        <v>1085</v>
      </c>
      <c r="E923" s="903"/>
      <c r="F923" s="903" t="s">
        <v>1174</v>
      </c>
      <c r="G923" s="481" t="s">
        <v>1169</v>
      </c>
      <c r="H923" s="482" t="s">
        <v>1100</v>
      </c>
      <c r="I923" s="482" t="s">
        <v>1101</v>
      </c>
      <c r="J923" s="483">
        <v>1</v>
      </c>
      <c r="K923" s="507">
        <v>44927</v>
      </c>
      <c r="L923" s="507">
        <v>45016</v>
      </c>
      <c r="M923" s="459">
        <f t="shared" si="30"/>
        <v>12.714285714285714</v>
      </c>
      <c r="N923" s="485">
        <v>1</v>
      </c>
      <c r="O923" s="482" t="s">
        <v>1176</v>
      </c>
      <c r="P923" s="486">
        <f t="shared" si="29"/>
        <v>1</v>
      </c>
      <c r="Q923" s="457" t="str">
        <f>IF(ISNUMBER(P923),IF(P923=100%,"CUMPLIDA",IF(AND(ISNUMBER(L923),ISNUMBER([5]CGR!$P$4)), IF(L923&lt;[5]CGR!$P$4,"INCUMPLIDA","PROCESO"), "VERIFICAR FECHA")),"SIN VALOR AVANCE")</f>
        <v>CUMPLIDA</v>
      </c>
    </row>
    <row r="924" spans="1:17" ht="165.75">
      <c r="A924" s="479" t="s">
        <v>19</v>
      </c>
      <c r="B924" s="480" t="s">
        <v>13</v>
      </c>
      <c r="C924" s="902" t="s">
        <v>1084</v>
      </c>
      <c r="D924" s="902" t="s">
        <v>1085</v>
      </c>
      <c r="E924" s="903"/>
      <c r="F924" s="903" t="s">
        <v>1174</v>
      </c>
      <c r="G924" s="481" t="s">
        <v>1169</v>
      </c>
      <c r="H924" s="482" t="s">
        <v>1170</v>
      </c>
      <c r="I924" s="482" t="s">
        <v>731</v>
      </c>
      <c r="J924" s="483">
        <v>1</v>
      </c>
      <c r="K924" s="507">
        <v>45017</v>
      </c>
      <c r="L924" s="507">
        <v>45138</v>
      </c>
      <c r="M924" s="459">
        <f t="shared" si="30"/>
        <v>17.285714285714285</v>
      </c>
      <c r="N924" s="485">
        <v>1</v>
      </c>
      <c r="O924" s="482" t="s">
        <v>1177</v>
      </c>
      <c r="P924" s="486">
        <f t="shared" si="29"/>
        <v>1</v>
      </c>
      <c r="Q924" s="457" t="str">
        <f>IF(ISNUMBER(P924),IF(P924=100%,"CUMPLIDA",IF(AND(ISNUMBER(L924),ISNUMBER([5]CGR!$P$4)), IF(L924&lt;[5]CGR!$P$4,"INCUMPLIDA","PROCESO"), "VERIFICAR FECHA")),"SIN VALOR AVANCE")</f>
        <v>CUMPLIDA</v>
      </c>
    </row>
    <row r="925" spans="1:17" ht="105.75">
      <c r="A925" s="479" t="s">
        <v>19</v>
      </c>
      <c r="B925" s="480" t="s">
        <v>13</v>
      </c>
      <c r="C925" s="902" t="s">
        <v>1084</v>
      </c>
      <c r="D925" s="902" t="s">
        <v>1085</v>
      </c>
      <c r="E925" s="903"/>
      <c r="F925" s="903" t="s">
        <v>1174</v>
      </c>
      <c r="G925" s="481" t="s">
        <v>1115</v>
      </c>
      <c r="H925" s="482" t="s">
        <v>1116</v>
      </c>
      <c r="I925" s="482" t="s">
        <v>1178</v>
      </c>
      <c r="J925" s="483">
        <v>12</v>
      </c>
      <c r="K925" s="507">
        <v>44958</v>
      </c>
      <c r="L925" s="507">
        <v>45323</v>
      </c>
      <c r="M925" s="459">
        <f t="shared" si="30"/>
        <v>52.142857142857146</v>
      </c>
      <c r="N925" s="485">
        <v>12</v>
      </c>
      <c r="O925" s="482" t="s">
        <v>1179</v>
      </c>
      <c r="P925" s="486">
        <f t="shared" si="29"/>
        <v>1</v>
      </c>
      <c r="Q925" s="457" t="str">
        <f>IF(ISNUMBER(P925),IF(P925=100%,"CUMPLIDA",IF(AND(ISNUMBER(L925),ISNUMBER([5]CGR!$P$4)), IF(L925&lt;[5]CGR!$P$4,"INCUMPLIDA","PROCESO"), "VERIFICAR FECHA")),"SIN VALOR AVANCE")</f>
        <v>CUMPLIDA</v>
      </c>
    </row>
    <row r="926" spans="1:17" ht="256.5">
      <c r="A926" s="479" t="s">
        <v>19</v>
      </c>
      <c r="B926" s="480" t="s">
        <v>13</v>
      </c>
      <c r="C926" s="455" t="s">
        <v>1084</v>
      </c>
      <c r="D926" s="457" t="s">
        <v>1085</v>
      </c>
      <c r="E926" s="481" t="s">
        <v>1180</v>
      </c>
      <c r="F926" s="481" t="s">
        <v>1181</v>
      </c>
      <c r="G926" s="481" t="s">
        <v>1182</v>
      </c>
      <c r="H926" s="482" t="s">
        <v>1183</v>
      </c>
      <c r="I926" s="482" t="s">
        <v>1184</v>
      </c>
      <c r="J926" s="483">
        <v>3</v>
      </c>
      <c r="K926" s="507">
        <v>45474</v>
      </c>
      <c r="L926" s="507">
        <v>46022</v>
      </c>
      <c r="M926" s="459">
        <f t="shared" si="30"/>
        <v>78.285714285714292</v>
      </c>
      <c r="N926" s="485">
        <v>2</v>
      </c>
      <c r="O926" s="482" t="s">
        <v>1185</v>
      </c>
      <c r="P926" s="486">
        <f t="shared" si="29"/>
        <v>0.66666666666666663</v>
      </c>
      <c r="Q926" s="457" t="str">
        <f>IF(ISNUMBER(P926),IF(P926=100%,"CUMPLIDA",IF(AND(ISNUMBER(L926),ISNUMBER([5]CGR!$P$4)), IF(L926&lt;[5]CGR!$P$4,"INCUMPLIDA","PROCESO"), "VERIFICAR FECHA")),"SIN VALOR AVANCE")</f>
        <v>PROCESO</v>
      </c>
    </row>
    <row r="927" spans="1:17" ht="255.75" customHeight="1">
      <c r="A927" s="479" t="s">
        <v>19</v>
      </c>
      <c r="B927" s="480" t="s">
        <v>13</v>
      </c>
      <c r="C927" s="902" t="s">
        <v>1084</v>
      </c>
      <c r="D927" s="902" t="s">
        <v>1085</v>
      </c>
      <c r="E927" s="903" t="s">
        <v>1186</v>
      </c>
      <c r="F927" s="903" t="s">
        <v>1187</v>
      </c>
      <c r="G927" s="481" t="s">
        <v>1137</v>
      </c>
      <c r="H927" s="482" t="s">
        <v>1093</v>
      </c>
      <c r="I927" s="482" t="s">
        <v>1094</v>
      </c>
      <c r="J927" s="483">
        <v>3</v>
      </c>
      <c r="K927" s="507">
        <v>44958</v>
      </c>
      <c r="L927" s="507">
        <v>45323</v>
      </c>
      <c r="M927" s="459">
        <f t="shared" si="30"/>
        <v>52.142857142857146</v>
      </c>
      <c r="N927" s="485">
        <v>3</v>
      </c>
      <c r="O927" s="482" t="s">
        <v>1188</v>
      </c>
      <c r="P927" s="486">
        <f t="shared" si="29"/>
        <v>1</v>
      </c>
      <c r="Q927" s="457" t="str">
        <f>IF(ISNUMBER(P927),IF(P927=100%,"CUMPLIDA",IF(AND(ISNUMBER(L927),ISNUMBER([5]CGR!$P$4)), IF(L927&lt;[5]CGR!$P$4,"INCUMPLIDA","PROCESO"), "VERIFICAR FECHA")),"SIN VALOR AVANCE")</f>
        <v>CUMPLIDA</v>
      </c>
    </row>
    <row r="928" spans="1:17" ht="75.75">
      <c r="A928" s="479" t="s">
        <v>19</v>
      </c>
      <c r="B928" s="480" t="s">
        <v>13</v>
      </c>
      <c r="C928" s="902"/>
      <c r="D928" s="902"/>
      <c r="E928" s="903"/>
      <c r="F928" s="903" t="s">
        <v>1187</v>
      </c>
      <c r="G928" s="481" t="s">
        <v>1096</v>
      </c>
      <c r="H928" s="534" t="s">
        <v>675</v>
      </c>
      <c r="I928" s="482" t="s">
        <v>676</v>
      </c>
      <c r="J928" s="483">
        <v>1</v>
      </c>
      <c r="K928" s="507">
        <v>45231</v>
      </c>
      <c r="L928" s="507">
        <v>45504</v>
      </c>
      <c r="M928" s="459">
        <f t="shared" si="30"/>
        <v>39</v>
      </c>
      <c r="N928" s="485">
        <v>1</v>
      </c>
      <c r="O928" s="508" t="s">
        <v>825</v>
      </c>
      <c r="P928" s="486">
        <f t="shared" si="29"/>
        <v>1</v>
      </c>
      <c r="Q928" s="457" t="str">
        <f>IF(ISNUMBER(P928),IF(P928=100%,"CUMPLIDA",IF(AND(ISNUMBER(L928),ISNUMBER([5]CGR!$P$4)), IF(L928&lt;[5]CGR!$P$4,"INCUMPLIDA","PROCESO"), "VERIFICAR FECHA")),"SIN VALOR AVANCE")</f>
        <v>CUMPLIDA</v>
      </c>
    </row>
    <row r="929" spans="1:17" ht="225.75">
      <c r="A929" s="479" t="s">
        <v>19</v>
      </c>
      <c r="B929" s="480" t="s">
        <v>13</v>
      </c>
      <c r="C929" s="902"/>
      <c r="D929" s="902"/>
      <c r="E929" s="903"/>
      <c r="F929" s="903" t="s">
        <v>1187</v>
      </c>
      <c r="G929" s="481" t="s">
        <v>1096</v>
      </c>
      <c r="H929" s="534" t="s">
        <v>678</v>
      </c>
      <c r="I929" s="482" t="s">
        <v>679</v>
      </c>
      <c r="J929" s="483">
        <v>1</v>
      </c>
      <c r="K929" s="507">
        <v>45231</v>
      </c>
      <c r="L929" s="507">
        <v>45504</v>
      </c>
      <c r="M929" s="459">
        <f t="shared" si="30"/>
        <v>39</v>
      </c>
      <c r="N929" s="485">
        <v>1</v>
      </c>
      <c r="O929" s="508" t="s">
        <v>1097</v>
      </c>
      <c r="P929" s="486">
        <f t="shared" si="29"/>
        <v>1</v>
      </c>
      <c r="Q929" s="457" t="str">
        <f>IF(ISNUMBER(P929),IF(P929=100%,"CUMPLIDA",IF(AND(ISNUMBER(L929),ISNUMBER([5]CGR!$P$4)), IF(L929&lt;[5]CGR!$P$4,"INCUMPLIDA","PROCESO"), "VERIFICAR FECHA")),"SIN VALOR AVANCE")</f>
        <v>CUMPLIDA</v>
      </c>
    </row>
    <row r="930" spans="1:17" ht="165.75">
      <c r="A930" s="479" t="s">
        <v>19</v>
      </c>
      <c r="B930" s="480" t="s">
        <v>13</v>
      </c>
      <c r="C930" s="902"/>
      <c r="D930" s="902"/>
      <c r="E930" s="903"/>
      <c r="F930" s="903" t="s">
        <v>1187</v>
      </c>
      <c r="G930" s="481" t="s">
        <v>97</v>
      </c>
      <c r="H930" s="482" t="s">
        <v>98</v>
      </c>
      <c r="I930" s="482" t="s">
        <v>99</v>
      </c>
      <c r="J930" s="489">
        <v>1</v>
      </c>
      <c r="K930" s="545">
        <v>45323</v>
      </c>
      <c r="L930" s="545">
        <v>45747</v>
      </c>
      <c r="M930" s="459">
        <f t="shared" si="30"/>
        <v>60.571428571428569</v>
      </c>
      <c r="N930" s="485">
        <v>1</v>
      </c>
      <c r="O930" s="508" t="s">
        <v>1139</v>
      </c>
      <c r="P930" s="486">
        <f t="shared" si="29"/>
        <v>1</v>
      </c>
      <c r="Q930" s="457" t="str">
        <f>IF(ISNUMBER(P930),IF(P930=100%,"CUMPLIDA",IF(AND(ISNUMBER(L930),ISNUMBER([5]CGR!$P$4)), IF(L930&lt;[5]CGR!$P$4,"INCUMPLIDA","PROCESO"), "VERIFICAR FECHA")),"SIN VALOR AVANCE")</f>
        <v>CUMPLIDA</v>
      </c>
    </row>
    <row r="931" spans="1:17" ht="75.75">
      <c r="A931" s="479" t="s">
        <v>19</v>
      </c>
      <c r="B931" s="480" t="s">
        <v>13</v>
      </c>
      <c r="C931" s="902"/>
      <c r="D931" s="902"/>
      <c r="E931" s="903"/>
      <c r="F931" s="903" t="s">
        <v>1187</v>
      </c>
      <c r="G931" s="481" t="s">
        <v>101</v>
      </c>
      <c r="H931" s="482" t="s">
        <v>101</v>
      </c>
      <c r="I931" s="482" t="s">
        <v>102</v>
      </c>
      <c r="J931" s="489">
        <v>1</v>
      </c>
      <c r="K931" s="545">
        <v>45323</v>
      </c>
      <c r="L931" s="545">
        <v>45747</v>
      </c>
      <c r="M931" s="459">
        <f t="shared" si="30"/>
        <v>60.571428571428569</v>
      </c>
      <c r="N931" s="485">
        <v>1</v>
      </c>
      <c r="O931" s="508" t="s">
        <v>924</v>
      </c>
      <c r="P931" s="486">
        <f t="shared" si="29"/>
        <v>1</v>
      </c>
      <c r="Q931" s="457" t="str">
        <f>IF(ISNUMBER(P931),IF(P931=100%,"CUMPLIDA",IF(AND(ISNUMBER(L931),ISNUMBER([5]CGR!$P$4)), IF(L931&lt;[5]CGR!$P$4,"INCUMPLIDA","PROCESO"), "VERIFICAR FECHA")),"SIN VALOR AVANCE")</f>
        <v>CUMPLIDA</v>
      </c>
    </row>
    <row r="932" spans="1:17" ht="75.75">
      <c r="A932" s="479" t="s">
        <v>19</v>
      </c>
      <c r="B932" s="480" t="s">
        <v>13</v>
      </c>
      <c r="C932" s="902"/>
      <c r="D932" s="902"/>
      <c r="E932" s="903"/>
      <c r="F932" s="903" t="s">
        <v>1187</v>
      </c>
      <c r="G932" s="481" t="s">
        <v>238</v>
      </c>
      <c r="H932" s="482" t="s">
        <v>239</v>
      </c>
      <c r="I932" s="482" t="s">
        <v>240</v>
      </c>
      <c r="J932" s="489">
        <v>1</v>
      </c>
      <c r="K932" s="545">
        <v>45231</v>
      </c>
      <c r="L932" s="545">
        <v>45747</v>
      </c>
      <c r="M932" s="459">
        <f t="shared" si="30"/>
        <v>73.714285714285708</v>
      </c>
      <c r="N932" s="485">
        <v>1</v>
      </c>
      <c r="O932" s="508" t="s">
        <v>924</v>
      </c>
      <c r="P932" s="486">
        <f t="shared" si="29"/>
        <v>1</v>
      </c>
      <c r="Q932" s="457" t="str">
        <f>IF(ISNUMBER(P932),IF(P932=100%,"CUMPLIDA",IF(AND(ISNUMBER(L932),ISNUMBER([5]CGR!$P$4)), IF(L932&lt;[5]CGR!$P$4,"INCUMPLIDA","PROCESO"), "VERIFICAR FECHA")),"SIN VALOR AVANCE")</f>
        <v>CUMPLIDA</v>
      </c>
    </row>
    <row r="933" spans="1:17" ht="165.75">
      <c r="A933" s="479" t="s">
        <v>19</v>
      </c>
      <c r="B933" s="480" t="s">
        <v>13</v>
      </c>
      <c r="C933" s="902"/>
      <c r="D933" s="902"/>
      <c r="E933" s="903"/>
      <c r="F933" s="903" t="s">
        <v>1187</v>
      </c>
      <c r="G933" s="481" t="s">
        <v>104</v>
      </c>
      <c r="H933" s="482" t="s">
        <v>104</v>
      </c>
      <c r="I933" s="482" t="s">
        <v>248</v>
      </c>
      <c r="J933" s="489">
        <v>1</v>
      </c>
      <c r="K933" s="545">
        <v>45323</v>
      </c>
      <c r="L933" s="545">
        <v>45747</v>
      </c>
      <c r="M933" s="459">
        <f t="shared" si="30"/>
        <v>60.571428571428569</v>
      </c>
      <c r="N933" s="485">
        <v>1</v>
      </c>
      <c r="O933" s="508" t="s">
        <v>1139</v>
      </c>
      <c r="P933" s="486">
        <f t="shared" si="29"/>
        <v>1</v>
      </c>
      <c r="Q933" s="457" t="str">
        <f>IF(ISNUMBER(P933),IF(P933=100%,"CUMPLIDA",IF(AND(ISNUMBER(L933),ISNUMBER([5]CGR!$P$4)), IF(L933&lt;[5]CGR!$P$4,"INCUMPLIDA","PROCESO"), "VERIFICAR FECHA")),"SIN VALOR AVANCE")</f>
        <v>CUMPLIDA</v>
      </c>
    </row>
    <row r="934" spans="1:17" ht="75.75">
      <c r="A934" s="479" t="s">
        <v>19</v>
      </c>
      <c r="B934" s="480" t="s">
        <v>13</v>
      </c>
      <c r="C934" s="902"/>
      <c r="D934" s="902"/>
      <c r="E934" s="903"/>
      <c r="F934" s="903" t="s">
        <v>1187</v>
      </c>
      <c r="G934" s="481" t="s">
        <v>830</v>
      </c>
      <c r="H934" s="482" t="s">
        <v>830</v>
      </c>
      <c r="I934" s="482" t="s">
        <v>107</v>
      </c>
      <c r="J934" s="489">
        <v>1</v>
      </c>
      <c r="K934" s="545">
        <v>45231</v>
      </c>
      <c r="L934" s="545">
        <v>45747</v>
      </c>
      <c r="M934" s="459">
        <f t="shared" si="30"/>
        <v>73.714285714285708</v>
      </c>
      <c r="N934" s="485">
        <v>1</v>
      </c>
      <c r="O934" s="508" t="s">
        <v>924</v>
      </c>
      <c r="P934" s="486">
        <f t="shared" si="29"/>
        <v>1</v>
      </c>
      <c r="Q934" s="457" t="str">
        <f>IF(ISNUMBER(P934),IF(P934=100%,"CUMPLIDA",IF(AND(ISNUMBER(L934),ISNUMBER([5]CGR!$P$4)), IF(L934&lt;[5]CGR!$P$4,"INCUMPLIDA","PROCESO"), "VERIFICAR FECHA")),"SIN VALOR AVANCE")</f>
        <v>CUMPLIDA</v>
      </c>
    </row>
    <row r="935" spans="1:17" ht="225.75">
      <c r="A935" s="479" t="s">
        <v>19</v>
      </c>
      <c r="B935" s="480" t="s">
        <v>13</v>
      </c>
      <c r="C935" s="902"/>
      <c r="D935" s="902"/>
      <c r="E935" s="903"/>
      <c r="F935" s="903" t="s">
        <v>1187</v>
      </c>
      <c r="G935" s="481" t="s">
        <v>831</v>
      </c>
      <c r="H935" s="482" t="s">
        <v>831</v>
      </c>
      <c r="I935" s="482" t="s">
        <v>524</v>
      </c>
      <c r="J935" s="489">
        <v>1</v>
      </c>
      <c r="K935" s="545">
        <v>45231</v>
      </c>
      <c r="L935" s="545">
        <v>45808</v>
      </c>
      <c r="M935" s="459">
        <f t="shared" si="30"/>
        <v>82.428571428571431</v>
      </c>
      <c r="N935" s="485">
        <v>1</v>
      </c>
      <c r="O935" s="508" t="s">
        <v>1097</v>
      </c>
      <c r="P935" s="486">
        <f t="shared" si="29"/>
        <v>1</v>
      </c>
      <c r="Q935" s="457" t="str">
        <f>IF(ISNUMBER(P935),IF(P935=100%,"CUMPLIDA",IF(AND(ISNUMBER(L935),ISNUMBER([5]CGR!$P$4)), IF(L935&lt;[5]CGR!$P$4,"INCUMPLIDA","PROCESO"), "VERIFICAR FECHA")),"SIN VALOR AVANCE")</f>
        <v>CUMPLIDA</v>
      </c>
    </row>
    <row r="936" spans="1:17" ht="75.75">
      <c r="A936" s="479" t="s">
        <v>19</v>
      </c>
      <c r="B936" s="480" t="s">
        <v>13</v>
      </c>
      <c r="C936" s="902" t="s">
        <v>1084</v>
      </c>
      <c r="D936" s="902" t="s">
        <v>1085</v>
      </c>
      <c r="E936" s="903"/>
      <c r="F936" s="903" t="s">
        <v>1187</v>
      </c>
      <c r="G936" s="481" t="s">
        <v>110</v>
      </c>
      <c r="H936" s="482" t="s">
        <v>111</v>
      </c>
      <c r="I936" s="482" t="s">
        <v>112</v>
      </c>
      <c r="J936" s="489">
        <v>12</v>
      </c>
      <c r="K936" s="545">
        <v>46024</v>
      </c>
      <c r="L936" s="545">
        <v>47118</v>
      </c>
      <c r="M936" s="459">
        <f t="shared" si="30"/>
        <v>156.28571428571428</v>
      </c>
      <c r="N936" s="485">
        <v>0</v>
      </c>
      <c r="O936" s="508" t="s">
        <v>924</v>
      </c>
      <c r="P936" s="486">
        <f t="shared" si="29"/>
        <v>0</v>
      </c>
      <c r="Q936" s="457" t="str">
        <f>IF(ISNUMBER(P936),IF(P936=100%,"CUMPLIDA",IF(AND(ISNUMBER(L936),ISNUMBER([5]CGR!$P$4)), IF(L936&lt;[5]CGR!$P$4,"INCUMPLIDA","PROCESO"), "VERIFICAR FECHA")),"SIN VALOR AVANCE")</f>
        <v>PROCESO</v>
      </c>
    </row>
    <row r="937" spans="1:17" ht="165.75">
      <c r="A937" s="479" t="s">
        <v>19</v>
      </c>
      <c r="B937" s="480" t="s">
        <v>13</v>
      </c>
      <c r="C937" s="902" t="s">
        <v>1084</v>
      </c>
      <c r="D937" s="902" t="s">
        <v>1085</v>
      </c>
      <c r="E937" s="903"/>
      <c r="F937" s="903" t="s">
        <v>1187</v>
      </c>
      <c r="G937" s="481" t="s">
        <v>114</v>
      </c>
      <c r="H937" s="482" t="s">
        <v>115</v>
      </c>
      <c r="I937" s="482" t="s">
        <v>116</v>
      </c>
      <c r="J937" s="489">
        <v>1</v>
      </c>
      <c r="K937" s="545">
        <v>46024</v>
      </c>
      <c r="L937" s="545">
        <v>47118</v>
      </c>
      <c r="M937" s="459">
        <f t="shared" si="30"/>
        <v>156.28571428571428</v>
      </c>
      <c r="N937" s="485">
        <v>0</v>
      </c>
      <c r="O937" s="508" t="s">
        <v>1139</v>
      </c>
      <c r="P937" s="486">
        <f t="shared" si="29"/>
        <v>0</v>
      </c>
      <c r="Q937" s="457" t="str">
        <f>IF(ISNUMBER(P937),IF(P937=100%,"CUMPLIDA",IF(AND(ISNUMBER(L937),ISNUMBER([5]CGR!$P$4)), IF(L937&lt;[5]CGR!$P$4,"INCUMPLIDA","PROCESO"), "VERIFICAR FECHA")),"SIN VALOR AVANCE")</f>
        <v>PROCESO</v>
      </c>
    </row>
    <row r="938" spans="1:17" ht="225.75">
      <c r="A938" s="479" t="s">
        <v>19</v>
      </c>
      <c r="B938" s="480" t="s">
        <v>13</v>
      </c>
      <c r="C938" s="902" t="s">
        <v>1084</v>
      </c>
      <c r="D938" s="902" t="s">
        <v>1085</v>
      </c>
      <c r="E938" s="903"/>
      <c r="F938" s="903" t="s">
        <v>1187</v>
      </c>
      <c r="G938" s="481" t="s">
        <v>117</v>
      </c>
      <c r="H938" s="482" t="s">
        <v>118</v>
      </c>
      <c r="I938" s="482" t="s">
        <v>119</v>
      </c>
      <c r="J938" s="489">
        <v>2</v>
      </c>
      <c r="K938" s="545">
        <v>46024</v>
      </c>
      <c r="L938" s="545">
        <v>47118</v>
      </c>
      <c r="M938" s="459">
        <f t="shared" si="30"/>
        <v>156.28571428571428</v>
      </c>
      <c r="N938" s="485">
        <v>0</v>
      </c>
      <c r="O938" s="508" t="s">
        <v>1097</v>
      </c>
      <c r="P938" s="486">
        <f t="shared" si="29"/>
        <v>0</v>
      </c>
      <c r="Q938" s="457" t="str">
        <f>IF(ISNUMBER(P938),IF(P938=100%,"CUMPLIDA",IF(AND(ISNUMBER(L938),ISNUMBER([5]CGR!$P$4)), IF(L938&lt;[5]CGR!$P$4,"INCUMPLIDA","PROCESO"), "VERIFICAR FECHA")),"SIN VALOR AVANCE")</f>
        <v>PROCESO</v>
      </c>
    </row>
    <row r="939" spans="1:17" ht="105.75">
      <c r="A939" s="479" t="s">
        <v>19</v>
      </c>
      <c r="B939" s="480" t="s">
        <v>13</v>
      </c>
      <c r="C939" s="902" t="s">
        <v>1084</v>
      </c>
      <c r="D939" s="902" t="s">
        <v>1085</v>
      </c>
      <c r="E939" s="903"/>
      <c r="F939" s="903" t="s">
        <v>1187</v>
      </c>
      <c r="G939" s="481" t="s">
        <v>1099</v>
      </c>
      <c r="H939" s="482" t="s">
        <v>1100</v>
      </c>
      <c r="I939" s="482" t="s">
        <v>1101</v>
      </c>
      <c r="J939" s="483">
        <v>1</v>
      </c>
      <c r="K939" s="507">
        <v>44927</v>
      </c>
      <c r="L939" s="507">
        <v>45016</v>
      </c>
      <c r="M939" s="459">
        <f t="shared" si="30"/>
        <v>12.714285714285714</v>
      </c>
      <c r="N939" s="485">
        <v>1</v>
      </c>
      <c r="O939" s="482" t="s">
        <v>1144</v>
      </c>
      <c r="P939" s="486">
        <f t="shared" si="29"/>
        <v>1</v>
      </c>
      <c r="Q939" s="457" t="str">
        <f>IF(ISNUMBER(P939),IF(P939=100%,"CUMPLIDA",IF(AND(ISNUMBER(L939),ISNUMBER([5]CGR!$P$4)), IF(L939&lt;[5]CGR!$P$4,"INCUMPLIDA","PROCESO"), "VERIFICAR FECHA")),"SIN VALOR AVANCE")</f>
        <v>CUMPLIDA</v>
      </c>
    </row>
    <row r="940" spans="1:17" ht="165.75">
      <c r="A940" s="479" t="s">
        <v>19</v>
      </c>
      <c r="B940" s="480" t="s">
        <v>13</v>
      </c>
      <c r="C940" s="902" t="s">
        <v>1084</v>
      </c>
      <c r="D940" s="902" t="s">
        <v>1085</v>
      </c>
      <c r="E940" s="903"/>
      <c r="F940" s="903" t="s">
        <v>1187</v>
      </c>
      <c r="G940" s="481" t="s">
        <v>1099</v>
      </c>
      <c r="H940" s="482" t="s">
        <v>1140</v>
      </c>
      <c r="I940" s="482" t="s">
        <v>731</v>
      </c>
      <c r="J940" s="483">
        <v>1</v>
      </c>
      <c r="K940" s="507">
        <v>45017</v>
      </c>
      <c r="L940" s="507">
        <v>45138</v>
      </c>
      <c r="M940" s="459">
        <f t="shared" si="30"/>
        <v>17.285714285714285</v>
      </c>
      <c r="N940" s="485">
        <v>1</v>
      </c>
      <c r="O940" s="482" t="s">
        <v>1189</v>
      </c>
      <c r="P940" s="486">
        <f t="shared" si="29"/>
        <v>1</v>
      </c>
      <c r="Q940" s="457" t="str">
        <f>IF(ISNUMBER(P940),IF(P940=100%,"CUMPLIDA",IF(AND(ISNUMBER(L940),ISNUMBER([5]CGR!$P$4)), IF(L940&lt;[5]CGR!$P$4,"INCUMPLIDA","PROCESO"), "VERIFICAR FECHA")),"SIN VALOR AVANCE")</f>
        <v>CUMPLIDA</v>
      </c>
    </row>
    <row r="941" spans="1:17" ht="105.75">
      <c r="A941" s="479" t="s">
        <v>19</v>
      </c>
      <c r="B941" s="480" t="s">
        <v>13</v>
      </c>
      <c r="C941" s="902" t="s">
        <v>1084</v>
      </c>
      <c r="D941" s="902" t="s">
        <v>1085</v>
      </c>
      <c r="E941" s="903"/>
      <c r="F941" s="903" t="s">
        <v>1187</v>
      </c>
      <c r="G941" s="481" t="s">
        <v>1190</v>
      </c>
      <c r="H941" s="482" t="s">
        <v>1191</v>
      </c>
      <c r="I941" s="482" t="s">
        <v>731</v>
      </c>
      <c r="J941" s="483">
        <v>12</v>
      </c>
      <c r="K941" s="507">
        <v>44958</v>
      </c>
      <c r="L941" s="507">
        <v>45323</v>
      </c>
      <c r="M941" s="459">
        <f t="shared" si="30"/>
        <v>52.142857142857146</v>
      </c>
      <c r="N941" s="485">
        <v>12</v>
      </c>
      <c r="O941" s="482" t="s">
        <v>1144</v>
      </c>
      <c r="P941" s="486">
        <f t="shared" si="29"/>
        <v>1</v>
      </c>
      <c r="Q941" s="457" t="str">
        <f>IF(ISNUMBER(P941),IF(P941=100%,"CUMPLIDA",IF(AND(ISNUMBER(L941),ISNUMBER([5]CGR!$P$4)), IF(L941&lt;[5]CGR!$P$4,"INCUMPLIDA","PROCESO"), "VERIFICAR FECHA")),"SIN VALOR AVANCE")</f>
        <v>CUMPLIDA</v>
      </c>
    </row>
    <row r="942" spans="1:17" ht="105.75">
      <c r="A942" s="479" t="s">
        <v>19</v>
      </c>
      <c r="B942" s="480" t="s">
        <v>13</v>
      </c>
      <c r="C942" s="902" t="s">
        <v>1084</v>
      </c>
      <c r="D942" s="902" t="s">
        <v>1085</v>
      </c>
      <c r="E942" s="903"/>
      <c r="F942" s="903" t="s">
        <v>1187</v>
      </c>
      <c r="G942" s="481" t="s">
        <v>1192</v>
      </c>
      <c r="H942" s="482" t="s">
        <v>1193</v>
      </c>
      <c r="I942" s="482" t="s">
        <v>731</v>
      </c>
      <c r="J942" s="483">
        <v>4</v>
      </c>
      <c r="K942" s="507">
        <v>44958</v>
      </c>
      <c r="L942" s="507">
        <v>45323</v>
      </c>
      <c r="M942" s="459">
        <f t="shared" si="30"/>
        <v>52.142857142857146</v>
      </c>
      <c r="N942" s="485">
        <v>4</v>
      </c>
      <c r="O942" s="482" t="s">
        <v>1107</v>
      </c>
      <c r="P942" s="486">
        <f t="shared" si="29"/>
        <v>1</v>
      </c>
      <c r="Q942" s="457" t="str">
        <f>IF(ISNUMBER(P942),IF(P942=100%,"CUMPLIDA",IF(AND(ISNUMBER(L942),ISNUMBER([5]CGR!$P$4)), IF(L942&lt;[5]CGR!$P$4,"INCUMPLIDA","PROCESO"), "VERIFICAR FECHA")),"SIN VALOR AVANCE")</f>
        <v>CUMPLIDA</v>
      </c>
    </row>
    <row r="943" spans="1:17" ht="255.75" customHeight="1">
      <c r="A943" s="479" t="s">
        <v>19</v>
      </c>
      <c r="B943" s="480" t="s">
        <v>13</v>
      </c>
      <c r="C943" s="902" t="s">
        <v>1084</v>
      </c>
      <c r="D943" s="902" t="s">
        <v>1085</v>
      </c>
      <c r="E943" s="903" t="s">
        <v>1194</v>
      </c>
      <c r="F943" s="903" t="s">
        <v>1195</v>
      </c>
      <c r="G943" s="481" t="s">
        <v>1137</v>
      </c>
      <c r="H943" s="482" t="s">
        <v>1093</v>
      </c>
      <c r="I943" s="482" t="s">
        <v>1094</v>
      </c>
      <c r="J943" s="483">
        <v>3</v>
      </c>
      <c r="K943" s="507">
        <v>44958</v>
      </c>
      <c r="L943" s="507">
        <v>45323</v>
      </c>
      <c r="M943" s="459">
        <f t="shared" si="30"/>
        <v>52.142857142857146</v>
      </c>
      <c r="N943" s="485">
        <v>3</v>
      </c>
      <c r="O943" s="482" t="s">
        <v>1188</v>
      </c>
      <c r="P943" s="486">
        <f t="shared" si="29"/>
        <v>1</v>
      </c>
      <c r="Q943" s="457" t="str">
        <f>IF(ISNUMBER(P943),IF(P943=100%,"CUMPLIDA",IF(AND(ISNUMBER(L943),ISNUMBER([5]CGR!$P$4)), IF(L943&lt;[5]CGR!$P$4,"INCUMPLIDA","PROCESO"), "VERIFICAR FECHA")),"SIN VALOR AVANCE")</f>
        <v>CUMPLIDA</v>
      </c>
    </row>
    <row r="944" spans="1:17" ht="75.75">
      <c r="A944" s="479" t="s">
        <v>19</v>
      </c>
      <c r="B944" s="480" t="s">
        <v>13</v>
      </c>
      <c r="C944" s="902"/>
      <c r="D944" s="902"/>
      <c r="E944" s="903"/>
      <c r="F944" s="903" t="s">
        <v>1195</v>
      </c>
      <c r="G944" s="481" t="s">
        <v>1096</v>
      </c>
      <c r="H944" s="534" t="s">
        <v>675</v>
      </c>
      <c r="I944" s="482" t="s">
        <v>676</v>
      </c>
      <c r="J944" s="483">
        <v>1</v>
      </c>
      <c r="K944" s="507">
        <v>45231</v>
      </c>
      <c r="L944" s="507">
        <v>45504</v>
      </c>
      <c r="M944" s="459">
        <f t="shared" si="30"/>
        <v>39</v>
      </c>
      <c r="N944" s="485">
        <v>1</v>
      </c>
      <c r="O944" s="508" t="s">
        <v>825</v>
      </c>
      <c r="P944" s="486">
        <f t="shared" si="29"/>
        <v>1</v>
      </c>
      <c r="Q944" s="457" t="str">
        <f>IF(ISNUMBER(P944),IF(P944=100%,"CUMPLIDA",IF(AND(ISNUMBER(L944),ISNUMBER([5]CGR!$P$4)), IF(L944&lt;[5]CGR!$P$4,"INCUMPLIDA","PROCESO"), "VERIFICAR FECHA")),"SIN VALOR AVANCE")</f>
        <v>CUMPLIDA</v>
      </c>
    </row>
    <row r="945" spans="1:17" ht="225.75">
      <c r="A945" s="479" t="s">
        <v>19</v>
      </c>
      <c r="B945" s="480" t="s">
        <v>13</v>
      </c>
      <c r="C945" s="902"/>
      <c r="D945" s="902"/>
      <c r="E945" s="903"/>
      <c r="F945" s="903" t="s">
        <v>1195</v>
      </c>
      <c r="G945" s="481" t="s">
        <v>1096</v>
      </c>
      <c r="H945" s="534" t="s">
        <v>678</v>
      </c>
      <c r="I945" s="482" t="s">
        <v>679</v>
      </c>
      <c r="J945" s="483">
        <v>1</v>
      </c>
      <c r="K945" s="507">
        <v>45231</v>
      </c>
      <c r="L945" s="507">
        <v>45504</v>
      </c>
      <c r="M945" s="459">
        <f t="shared" si="30"/>
        <v>39</v>
      </c>
      <c r="N945" s="485">
        <v>1</v>
      </c>
      <c r="O945" s="508" t="s">
        <v>1097</v>
      </c>
      <c r="P945" s="486">
        <f t="shared" si="29"/>
        <v>1</v>
      </c>
      <c r="Q945" s="457" t="str">
        <f>IF(ISNUMBER(P945),IF(P945=100%,"CUMPLIDA",IF(AND(ISNUMBER(L945),ISNUMBER([5]CGR!$P$4)), IF(L945&lt;[5]CGR!$P$4,"INCUMPLIDA","PROCESO"), "VERIFICAR FECHA")),"SIN VALOR AVANCE")</f>
        <v>CUMPLIDA</v>
      </c>
    </row>
    <row r="946" spans="1:17" ht="150.75">
      <c r="A946" s="479" t="s">
        <v>19</v>
      </c>
      <c r="B946" s="480" t="s">
        <v>13</v>
      </c>
      <c r="C946" s="902"/>
      <c r="D946" s="902"/>
      <c r="E946" s="903"/>
      <c r="F946" s="903" t="s">
        <v>1195</v>
      </c>
      <c r="G946" s="481" t="s">
        <v>97</v>
      </c>
      <c r="H946" s="482" t="s">
        <v>98</v>
      </c>
      <c r="I946" s="482" t="s">
        <v>99</v>
      </c>
      <c r="J946" s="489">
        <v>1</v>
      </c>
      <c r="K946" s="545">
        <v>45323</v>
      </c>
      <c r="L946" s="545">
        <v>45747</v>
      </c>
      <c r="M946" s="459">
        <f t="shared" si="30"/>
        <v>60.571428571428569</v>
      </c>
      <c r="N946" s="485">
        <v>1</v>
      </c>
      <c r="O946" s="508" t="s">
        <v>1098</v>
      </c>
      <c r="P946" s="486">
        <f t="shared" si="29"/>
        <v>1</v>
      </c>
      <c r="Q946" s="457" t="str">
        <f>IF(ISNUMBER(P946),IF(P946=100%,"CUMPLIDA",IF(AND(ISNUMBER(L946),ISNUMBER([5]CGR!$P$4)), IF(L946&lt;[5]CGR!$P$4,"INCUMPLIDA","PROCESO"), "VERIFICAR FECHA")),"SIN VALOR AVANCE")</f>
        <v>CUMPLIDA</v>
      </c>
    </row>
    <row r="947" spans="1:17" ht="75.75">
      <c r="A947" s="479" t="s">
        <v>19</v>
      </c>
      <c r="B947" s="480" t="s">
        <v>13</v>
      </c>
      <c r="C947" s="902" t="s">
        <v>1084</v>
      </c>
      <c r="D947" s="902" t="s">
        <v>1085</v>
      </c>
      <c r="E947" s="903"/>
      <c r="F947" s="903" t="s">
        <v>1195</v>
      </c>
      <c r="G947" s="481" t="s">
        <v>101</v>
      </c>
      <c r="H947" s="482" t="s">
        <v>101</v>
      </c>
      <c r="I947" s="482" t="s">
        <v>102</v>
      </c>
      <c r="J947" s="489">
        <v>1</v>
      </c>
      <c r="K947" s="545">
        <v>45323</v>
      </c>
      <c r="L947" s="545">
        <v>45747</v>
      </c>
      <c r="M947" s="459">
        <f t="shared" si="30"/>
        <v>60.571428571428569</v>
      </c>
      <c r="N947" s="485">
        <v>1</v>
      </c>
      <c r="O947" s="508" t="s">
        <v>924</v>
      </c>
      <c r="P947" s="486">
        <f t="shared" si="29"/>
        <v>1</v>
      </c>
      <c r="Q947" s="457" t="str">
        <f>IF(ISNUMBER(P947),IF(P947=100%,"CUMPLIDA",IF(AND(ISNUMBER(L947),ISNUMBER([5]CGR!$P$4)), IF(L947&lt;[5]CGR!$P$4,"INCUMPLIDA","PROCESO"), "VERIFICAR FECHA")),"SIN VALOR AVANCE")</f>
        <v>CUMPLIDA</v>
      </c>
    </row>
    <row r="948" spans="1:17" ht="75.75">
      <c r="A948" s="479" t="s">
        <v>19</v>
      </c>
      <c r="B948" s="480" t="s">
        <v>13</v>
      </c>
      <c r="C948" s="902"/>
      <c r="D948" s="902"/>
      <c r="E948" s="903"/>
      <c r="F948" s="903" t="s">
        <v>1195</v>
      </c>
      <c r="G948" s="481" t="s">
        <v>238</v>
      </c>
      <c r="H948" s="482" t="s">
        <v>239</v>
      </c>
      <c r="I948" s="482" t="s">
        <v>240</v>
      </c>
      <c r="J948" s="489">
        <v>1</v>
      </c>
      <c r="K948" s="545">
        <v>45231</v>
      </c>
      <c r="L948" s="545">
        <v>45747</v>
      </c>
      <c r="M948" s="459">
        <f t="shared" si="30"/>
        <v>73.714285714285708</v>
      </c>
      <c r="N948" s="485">
        <v>1</v>
      </c>
      <c r="O948" s="508" t="s">
        <v>924</v>
      </c>
      <c r="P948" s="486">
        <f t="shared" si="29"/>
        <v>1</v>
      </c>
      <c r="Q948" s="457" t="str">
        <f>IF(ISNUMBER(P948),IF(P948=100%,"CUMPLIDA",IF(AND(ISNUMBER(L948),ISNUMBER([5]CGR!$P$4)), IF(L948&lt;[5]CGR!$P$4,"INCUMPLIDA","PROCESO"), "VERIFICAR FECHA")),"SIN VALOR AVANCE")</f>
        <v>CUMPLIDA</v>
      </c>
    </row>
    <row r="949" spans="1:17" ht="150.75">
      <c r="A949" s="479" t="s">
        <v>19</v>
      </c>
      <c r="B949" s="480" t="s">
        <v>13</v>
      </c>
      <c r="C949" s="902"/>
      <c r="D949" s="902"/>
      <c r="E949" s="903"/>
      <c r="F949" s="903" t="s">
        <v>1195</v>
      </c>
      <c r="G949" s="481" t="s">
        <v>104</v>
      </c>
      <c r="H949" s="482" t="s">
        <v>104</v>
      </c>
      <c r="I949" s="482" t="s">
        <v>248</v>
      </c>
      <c r="J949" s="489">
        <v>1</v>
      </c>
      <c r="K949" s="545">
        <v>45323</v>
      </c>
      <c r="L949" s="545">
        <v>45747</v>
      </c>
      <c r="M949" s="459">
        <f t="shared" si="30"/>
        <v>60.571428571428569</v>
      </c>
      <c r="N949" s="485">
        <v>1</v>
      </c>
      <c r="O949" s="508" t="s">
        <v>1098</v>
      </c>
      <c r="P949" s="486">
        <f t="shared" si="29"/>
        <v>1</v>
      </c>
      <c r="Q949" s="457" t="str">
        <f>IF(ISNUMBER(P949),IF(P949=100%,"CUMPLIDA",IF(AND(ISNUMBER(L949),ISNUMBER([5]CGR!$P$4)), IF(L949&lt;[5]CGR!$P$4,"INCUMPLIDA","PROCESO"), "VERIFICAR FECHA")),"SIN VALOR AVANCE")</f>
        <v>CUMPLIDA</v>
      </c>
    </row>
    <row r="950" spans="1:17" ht="75.75">
      <c r="A950" s="479" t="s">
        <v>19</v>
      </c>
      <c r="B950" s="480" t="s">
        <v>13</v>
      </c>
      <c r="C950" s="902"/>
      <c r="D950" s="902"/>
      <c r="E950" s="903"/>
      <c r="F950" s="903" t="s">
        <v>1195</v>
      </c>
      <c r="G950" s="481" t="s">
        <v>830</v>
      </c>
      <c r="H950" s="482" t="s">
        <v>830</v>
      </c>
      <c r="I950" s="482" t="s">
        <v>107</v>
      </c>
      <c r="J950" s="489">
        <v>1</v>
      </c>
      <c r="K950" s="545">
        <v>45231</v>
      </c>
      <c r="L950" s="545">
        <v>45747</v>
      </c>
      <c r="M950" s="459">
        <f t="shared" si="30"/>
        <v>73.714285714285708</v>
      </c>
      <c r="N950" s="485">
        <v>1</v>
      </c>
      <c r="O950" s="508" t="s">
        <v>924</v>
      </c>
      <c r="P950" s="486">
        <f t="shared" si="29"/>
        <v>1</v>
      </c>
      <c r="Q950" s="457" t="str">
        <f>IF(ISNUMBER(P950),IF(P950=100%,"CUMPLIDA",IF(AND(ISNUMBER(L950),ISNUMBER([5]CGR!$P$4)), IF(L950&lt;[5]CGR!$P$4,"INCUMPLIDA","PROCESO"), "VERIFICAR FECHA")),"SIN VALOR AVANCE")</f>
        <v>CUMPLIDA</v>
      </c>
    </row>
    <row r="951" spans="1:17" ht="225.75">
      <c r="A951" s="479" t="s">
        <v>19</v>
      </c>
      <c r="B951" s="480" t="s">
        <v>13</v>
      </c>
      <c r="C951" s="902"/>
      <c r="D951" s="902"/>
      <c r="E951" s="903"/>
      <c r="F951" s="903" t="s">
        <v>1195</v>
      </c>
      <c r="G951" s="481" t="s">
        <v>831</v>
      </c>
      <c r="H951" s="482" t="s">
        <v>831</v>
      </c>
      <c r="I951" s="482" t="s">
        <v>524</v>
      </c>
      <c r="J951" s="489">
        <v>1</v>
      </c>
      <c r="K951" s="545">
        <v>45231</v>
      </c>
      <c r="L951" s="545">
        <v>45808</v>
      </c>
      <c r="M951" s="459">
        <f t="shared" si="30"/>
        <v>82.428571428571431</v>
      </c>
      <c r="N951" s="485">
        <v>1</v>
      </c>
      <c r="O951" s="508" t="s">
        <v>1097</v>
      </c>
      <c r="P951" s="486">
        <f t="shared" si="29"/>
        <v>1</v>
      </c>
      <c r="Q951" s="457" t="str">
        <f>IF(ISNUMBER(P951),IF(P951=100%,"CUMPLIDA",IF(AND(ISNUMBER(L951),ISNUMBER([5]CGR!$P$4)), IF(L951&lt;[5]CGR!$P$4,"INCUMPLIDA","PROCESO"), "VERIFICAR FECHA")),"SIN VALOR AVANCE")</f>
        <v>CUMPLIDA</v>
      </c>
    </row>
    <row r="952" spans="1:17" ht="75.75">
      <c r="A952" s="479" t="s">
        <v>19</v>
      </c>
      <c r="B952" s="480" t="s">
        <v>13</v>
      </c>
      <c r="C952" s="902"/>
      <c r="D952" s="902"/>
      <c r="E952" s="903"/>
      <c r="F952" s="903" t="s">
        <v>1195</v>
      </c>
      <c r="G952" s="481" t="s">
        <v>110</v>
      </c>
      <c r="H952" s="482" t="s">
        <v>111</v>
      </c>
      <c r="I952" s="482" t="s">
        <v>112</v>
      </c>
      <c r="J952" s="489">
        <v>12</v>
      </c>
      <c r="K952" s="545">
        <v>46024</v>
      </c>
      <c r="L952" s="545">
        <v>47118</v>
      </c>
      <c r="M952" s="459">
        <f t="shared" si="30"/>
        <v>156.28571428571428</v>
      </c>
      <c r="N952" s="485">
        <v>0</v>
      </c>
      <c r="O952" s="508" t="s">
        <v>924</v>
      </c>
      <c r="P952" s="486">
        <f t="shared" si="29"/>
        <v>0</v>
      </c>
      <c r="Q952" s="457" t="str">
        <f>IF(ISNUMBER(P952),IF(P952=100%,"CUMPLIDA",IF(AND(ISNUMBER(L952),ISNUMBER([5]CGR!$P$4)), IF(L952&lt;[5]CGR!$P$4,"INCUMPLIDA","PROCESO"), "VERIFICAR FECHA")),"SIN VALOR AVANCE")</f>
        <v>PROCESO</v>
      </c>
    </row>
    <row r="953" spans="1:17" ht="150.75">
      <c r="A953" s="479" t="s">
        <v>19</v>
      </c>
      <c r="B953" s="480" t="s">
        <v>13</v>
      </c>
      <c r="C953" s="902" t="s">
        <v>1084</v>
      </c>
      <c r="D953" s="902" t="s">
        <v>1085</v>
      </c>
      <c r="E953" s="903"/>
      <c r="F953" s="903" t="s">
        <v>1195</v>
      </c>
      <c r="G953" s="481" t="s">
        <v>114</v>
      </c>
      <c r="H953" s="482" t="s">
        <v>115</v>
      </c>
      <c r="I953" s="482" t="s">
        <v>116</v>
      </c>
      <c r="J953" s="489">
        <v>1</v>
      </c>
      <c r="K953" s="545">
        <v>46024</v>
      </c>
      <c r="L953" s="545">
        <v>47118</v>
      </c>
      <c r="M953" s="459">
        <f t="shared" si="30"/>
        <v>156.28571428571428</v>
      </c>
      <c r="N953" s="485">
        <v>0</v>
      </c>
      <c r="O953" s="508" t="s">
        <v>1098</v>
      </c>
      <c r="P953" s="486">
        <f t="shared" si="29"/>
        <v>0</v>
      </c>
      <c r="Q953" s="457" t="str">
        <f>IF(ISNUMBER(P953),IF(P953=100%,"CUMPLIDA",IF(AND(ISNUMBER(L953),ISNUMBER([5]CGR!$P$4)), IF(L953&lt;[5]CGR!$P$4,"INCUMPLIDA","PROCESO"), "VERIFICAR FECHA")),"SIN VALOR AVANCE")</f>
        <v>PROCESO</v>
      </c>
    </row>
    <row r="954" spans="1:17" ht="225.75">
      <c r="A954" s="479" t="s">
        <v>19</v>
      </c>
      <c r="B954" s="480" t="s">
        <v>13</v>
      </c>
      <c r="C954" s="902" t="s">
        <v>1084</v>
      </c>
      <c r="D954" s="902" t="s">
        <v>1085</v>
      </c>
      <c r="E954" s="903"/>
      <c r="F954" s="903" t="s">
        <v>1195</v>
      </c>
      <c r="G954" s="481" t="s">
        <v>117</v>
      </c>
      <c r="H954" s="482" t="s">
        <v>118</v>
      </c>
      <c r="I954" s="482" t="s">
        <v>119</v>
      </c>
      <c r="J954" s="489">
        <v>2</v>
      </c>
      <c r="K954" s="545">
        <v>46024</v>
      </c>
      <c r="L954" s="545">
        <v>47118</v>
      </c>
      <c r="M954" s="459">
        <f t="shared" si="30"/>
        <v>156.28571428571428</v>
      </c>
      <c r="N954" s="485">
        <v>0</v>
      </c>
      <c r="O954" s="508" t="s">
        <v>1097</v>
      </c>
      <c r="P954" s="486">
        <f t="shared" si="29"/>
        <v>0</v>
      </c>
      <c r="Q954" s="457" t="str">
        <f>IF(ISNUMBER(P954),IF(P954=100%,"CUMPLIDA",IF(AND(ISNUMBER(L954),ISNUMBER([5]CGR!$P$4)), IF(L954&lt;[5]CGR!$P$4,"INCUMPLIDA","PROCESO"), "VERIFICAR FECHA")),"SIN VALOR AVANCE")</f>
        <v>PROCESO</v>
      </c>
    </row>
    <row r="955" spans="1:17" ht="105.75">
      <c r="A955" s="479" t="s">
        <v>19</v>
      </c>
      <c r="B955" s="480" t="s">
        <v>13</v>
      </c>
      <c r="C955" s="902" t="s">
        <v>1084</v>
      </c>
      <c r="D955" s="902" t="s">
        <v>1085</v>
      </c>
      <c r="E955" s="903"/>
      <c r="F955" s="903" t="s">
        <v>1195</v>
      </c>
      <c r="G955" s="481" t="s">
        <v>1169</v>
      </c>
      <c r="H955" s="482" t="s">
        <v>1100</v>
      </c>
      <c r="I955" s="482" t="s">
        <v>1101</v>
      </c>
      <c r="J955" s="483">
        <v>1</v>
      </c>
      <c r="K955" s="507">
        <v>44927</v>
      </c>
      <c r="L955" s="507">
        <v>45016</v>
      </c>
      <c r="M955" s="459">
        <f t="shared" si="30"/>
        <v>12.714285714285714</v>
      </c>
      <c r="N955" s="485">
        <v>1</v>
      </c>
      <c r="O955" s="482" t="s">
        <v>1196</v>
      </c>
      <c r="P955" s="486">
        <f t="shared" ref="P955:P1018" si="31">N955/J955</f>
        <v>1</v>
      </c>
      <c r="Q955" s="457" t="str">
        <f>IF(ISNUMBER(P955),IF(P955=100%,"CUMPLIDA",IF(AND(ISNUMBER(L955),ISNUMBER([5]CGR!$P$4)), IF(L955&lt;[5]CGR!$P$4,"INCUMPLIDA","PROCESO"), "VERIFICAR FECHA")),"SIN VALOR AVANCE")</f>
        <v>CUMPLIDA</v>
      </c>
    </row>
    <row r="956" spans="1:17" ht="165.75">
      <c r="A956" s="479" t="s">
        <v>19</v>
      </c>
      <c r="B956" s="480" t="s">
        <v>13</v>
      </c>
      <c r="C956" s="902" t="s">
        <v>1084</v>
      </c>
      <c r="D956" s="902" t="s">
        <v>1085</v>
      </c>
      <c r="E956" s="903"/>
      <c r="F956" s="903" t="s">
        <v>1195</v>
      </c>
      <c r="G956" s="481" t="s">
        <v>1169</v>
      </c>
      <c r="H956" s="482" t="s">
        <v>1170</v>
      </c>
      <c r="I956" s="482" t="s">
        <v>731</v>
      </c>
      <c r="J956" s="483">
        <v>1</v>
      </c>
      <c r="K956" s="507">
        <v>45017</v>
      </c>
      <c r="L956" s="507">
        <v>45138</v>
      </c>
      <c r="M956" s="459">
        <f t="shared" si="30"/>
        <v>17.285714285714285</v>
      </c>
      <c r="N956" s="485">
        <v>1</v>
      </c>
      <c r="O956" s="482" t="s">
        <v>1197</v>
      </c>
      <c r="P956" s="486">
        <f t="shared" si="31"/>
        <v>1</v>
      </c>
      <c r="Q956" s="457" t="str">
        <f>IF(ISNUMBER(P956),IF(P956=100%,"CUMPLIDA",IF(AND(ISNUMBER(L956),ISNUMBER([5]CGR!$P$4)), IF(L956&lt;[5]CGR!$P$4,"INCUMPLIDA","PROCESO"), "VERIFICAR FECHA")),"SIN VALOR AVANCE")</f>
        <v>CUMPLIDA</v>
      </c>
    </row>
    <row r="957" spans="1:17" ht="105.75">
      <c r="A957" s="479" t="s">
        <v>19</v>
      </c>
      <c r="B957" s="480" t="s">
        <v>13</v>
      </c>
      <c r="C957" s="902" t="s">
        <v>1084</v>
      </c>
      <c r="D957" s="902" t="s">
        <v>1085</v>
      </c>
      <c r="E957" s="903"/>
      <c r="F957" s="903" t="s">
        <v>1195</v>
      </c>
      <c r="G957" s="481" t="s">
        <v>1115</v>
      </c>
      <c r="H957" s="482" t="s">
        <v>1116</v>
      </c>
      <c r="I957" s="482" t="s">
        <v>1178</v>
      </c>
      <c r="J957" s="483">
        <v>12</v>
      </c>
      <c r="K957" s="507">
        <v>44958</v>
      </c>
      <c r="L957" s="507">
        <v>45323</v>
      </c>
      <c r="M957" s="459">
        <f t="shared" si="30"/>
        <v>52.142857142857146</v>
      </c>
      <c r="N957" s="485">
        <v>12</v>
      </c>
      <c r="O957" s="482" t="s">
        <v>1198</v>
      </c>
      <c r="P957" s="486">
        <f t="shared" si="31"/>
        <v>1</v>
      </c>
      <c r="Q957" s="457" t="str">
        <f>IF(ISNUMBER(P957),IF(P957=100%,"CUMPLIDA",IF(AND(ISNUMBER(L957),ISNUMBER([5]CGR!$P$4)), IF(L957&lt;[5]CGR!$P$4,"INCUMPLIDA","PROCESO"), "VERIFICAR FECHA")),"SIN VALOR AVANCE")</f>
        <v>CUMPLIDA</v>
      </c>
    </row>
    <row r="958" spans="1:17" ht="255.75" customHeight="1">
      <c r="A958" s="479" t="s">
        <v>19</v>
      </c>
      <c r="B958" s="480" t="s">
        <v>13</v>
      </c>
      <c r="C958" s="902" t="s">
        <v>1084</v>
      </c>
      <c r="D958" s="902" t="s">
        <v>1085</v>
      </c>
      <c r="E958" s="903" t="s">
        <v>1199</v>
      </c>
      <c r="F958" s="903" t="s">
        <v>1200</v>
      </c>
      <c r="G958" s="481" t="s">
        <v>1137</v>
      </c>
      <c r="H958" s="482" t="s">
        <v>1201</v>
      </c>
      <c r="I958" s="482" t="s">
        <v>1094</v>
      </c>
      <c r="J958" s="483">
        <v>3</v>
      </c>
      <c r="K958" s="507">
        <v>44958</v>
      </c>
      <c r="L958" s="507">
        <v>45323</v>
      </c>
      <c r="M958" s="459">
        <f t="shared" si="30"/>
        <v>52.142857142857146</v>
      </c>
      <c r="N958" s="485">
        <v>3</v>
      </c>
      <c r="O958" s="482" t="s">
        <v>1188</v>
      </c>
      <c r="P958" s="486">
        <f t="shared" si="31"/>
        <v>1</v>
      </c>
      <c r="Q958" s="457" t="str">
        <f>IF(ISNUMBER(P958),IF(P958=100%,"CUMPLIDA",IF(AND(ISNUMBER(L958),ISNUMBER([5]CGR!$P$4)), IF(L958&lt;[5]CGR!$P$4,"INCUMPLIDA","PROCESO"), "VERIFICAR FECHA")),"SIN VALOR AVANCE")</f>
        <v>CUMPLIDA</v>
      </c>
    </row>
    <row r="959" spans="1:17" ht="75.75">
      <c r="A959" s="479" t="s">
        <v>19</v>
      </c>
      <c r="B959" s="480" t="s">
        <v>13</v>
      </c>
      <c r="C959" s="902"/>
      <c r="D959" s="902"/>
      <c r="E959" s="903"/>
      <c r="F959" s="903" t="s">
        <v>1200</v>
      </c>
      <c r="G959" s="481" t="s">
        <v>1096</v>
      </c>
      <c r="H959" s="534" t="s">
        <v>675</v>
      </c>
      <c r="I959" s="482" t="s">
        <v>676</v>
      </c>
      <c r="J959" s="483">
        <v>1</v>
      </c>
      <c r="K959" s="507">
        <v>45231</v>
      </c>
      <c r="L959" s="507">
        <v>45504</v>
      </c>
      <c r="M959" s="459">
        <f t="shared" si="30"/>
        <v>39</v>
      </c>
      <c r="N959" s="485">
        <v>1</v>
      </c>
      <c r="O959" s="508" t="s">
        <v>825</v>
      </c>
      <c r="P959" s="486">
        <f t="shared" si="31"/>
        <v>1</v>
      </c>
      <c r="Q959" s="457" t="str">
        <f>IF(ISNUMBER(P959),IF(P959=100%,"CUMPLIDA",IF(AND(ISNUMBER(L959),ISNUMBER([5]CGR!$P$4)), IF(L959&lt;[5]CGR!$P$4,"INCUMPLIDA","PROCESO"), "VERIFICAR FECHA")),"SIN VALOR AVANCE")</f>
        <v>CUMPLIDA</v>
      </c>
    </row>
    <row r="960" spans="1:17" ht="225.75">
      <c r="A960" s="479" t="s">
        <v>19</v>
      </c>
      <c r="B960" s="480" t="s">
        <v>13</v>
      </c>
      <c r="C960" s="902"/>
      <c r="D960" s="902"/>
      <c r="E960" s="903"/>
      <c r="F960" s="903" t="s">
        <v>1200</v>
      </c>
      <c r="G960" s="481" t="s">
        <v>1096</v>
      </c>
      <c r="H960" s="534" t="s">
        <v>678</v>
      </c>
      <c r="I960" s="482" t="s">
        <v>679</v>
      </c>
      <c r="J960" s="483">
        <v>1</v>
      </c>
      <c r="K960" s="507">
        <v>45231</v>
      </c>
      <c r="L960" s="507">
        <v>45504</v>
      </c>
      <c r="M960" s="459">
        <f t="shared" si="30"/>
        <v>39</v>
      </c>
      <c r="N960" s="485">
        <v>1</v>
      </c>
      <c r="O960" s="508" t="s">
        <v>1097</v>
      </c>
      <c r="P960" s="486">
        <f t="shared" si="31"/>
        <v>1</v>
      </c>
      <c r="Q960" s="457" t="str">
        <f>IF(ISNUMBER(P960),IF(P960=100%,"CUMPLIDA",IF(AND(ISNUMBER(L960),ISNUMBER([5]CGR!$P$4)), IF(L960&lt;[5]CGR!$P$4,"INCUMPLIDA","PROCESO"), "VERIFICAR FECHA")),"SIN VALOR AVANCE")</f>
        <v>CUMPLIDA</v>
      </c>
    </row>
    <row r="961" spans="1:17" ht="150.75">
      <c r="A961" s="479" t="s">
        <v>19</v>
      </c>
      <c r="B961" s="480" t="s">
        <v>13</v>
      </c>
      <c r="C961" s="902"/>
      <c r="D961" s="902"/>
      <c r="E961" s="903"/>
      <c r="F961" s="903" t="s">
        <v>1200</v>
      </c>
      <c r="G961" s="481" t="s">
        <v>97</v>
      </c>
      <c r="H961" s="482" t="s">
        <v>98</v>
      </c>
      <c r="I961" s="482" t="s">
        <v>99</v>
      </c>
      <c r="J961" s="489">
        <v>1</v>
      </c>
      <c r="K961" s="545">
        <v>45323</v>
      </c>
      <c r="L961" s="545">
        <v>45747</v>
      </c>
      <c r="M961" s="459">
        <f t="shared" si="30"/>
        <v>60.571428571428569</v>
      </c>
      <c r="N961" s="485">
        <v>1</v>
      </c>
      <c r="O961" s="508" t="s">
        <v>1098</v>
      </c>
      <c r="P961" s="486">
        <f t="shared" si="31"/>
        <v>1</v>
      </c>
      <c r="Q961" s="457" t="str">
        <f>IF(ISNUMBER(P961),IF(P961=100%,"CUMPLIDA",IF(AND(ISNUMBER(L961),ISNUMBER([5]CGR!$P$4)), IF(L961&lt;[5]CGR!$P$4,"INCUMPLIDA","PROCESO"), "VERIFICAR FECHA")),"SIN VALOR AVANCE")</f>
        <v>CUMPLIDA</v>
      </c>
    </row>
    <row r="962" spans="1:17" ht="75.75">
      <c r="A962" s="479" t="s">
        <v>19</v>
      </c>
      <c r="B962" s="480" t="s">
        <v>13</v>
      </c>
      <c r="C962" s="902"/>
      <c r="D962" s="902"/>
      <c r="E962" s="903"/>
      <c r="F962" s="903" t="s">
        <v>1200</v>
      </c>
      <c r="G962" s="481" t="s">
        <v>101</v>
      </c>
      <c r="H962" s="482" t="s">
        <v>101</v>
      </c>
      <c r="I962" s="482" t="s">
        <v>102</v>
      </c>
      <c r="J962" s="489">
        <v>1</v>
      </c>
      <c r="K962" s="545">
        <v>45323</v>
      </c>
      <c r="L962" s="545">
        <v>45747</v>
      </c>
      <c r="M962" s="459">
        <f t="shared" si="30"/>
        <v>60.571428571428569</v>
      </c>
      <c r="N962" s="485">
        <v>1</v>
      </c>
      <c r="O962" s="508" t="s">
        <v>924</v>
      </c>
      <c r="P962" s="486">
        <f t="shared" si="31"/>
        <v>1</v>
      </c>
      <c r="Q962" s="457" t="str">
        <f>IF(ISNUMBER(P962),IF(P962=100%,"CUMPLIDA",IF(AND(ISNUMBER(L962),ISNUMBER([5]CGR!$P$4)), IF(L962&lt;[5]CGR!$P$4,"INCUMPLIDA","PROCESO"), "VERIFICAR FECHA")),"SIN VALOR AVANCE")</f>
        <v>CUMPLIDA</v>
      </c>
    </row>
    <row r="963" spans="1:17" ht="75.75">
      <c r="A963" s="479" t="s">
        <v>19</v>
      </c>
      <c r="B963" s="480" t="s">
        <v>13</v>
      </c>
      <c r="C963" s="902"/>
      <c r="D963" s="902"/>
      <c r="E963" s="903"/>
      <c r="F963" s="903" t="s">
        <v>1200</v>
      </c>
      <c r="G963" s="481" t="s">
        <v>238</v>
      </c>
      <c r="H963" s="482" t="s">
        <v>239</v>
      </c>
      <c r="I963" s="482" t="s">
        <v>240</v>
      </c>
      <c r="J963" s="489">
        <v>1</v>
      </c>
      <c r="K963" s="545">
        <v>45231</v>
      </c>
      <c r="L963" s="545">
        <v>45747</v>
      </c>
      <c r="M963" s="459">
        <f t="shared" si="30"/>
        <v>73.714285714285708</v>
      </c>
      <c r="N963" s="485">
        <v>1</v>
      </c>
      <c r="O963" s="508" t="s">
        <v>924</v>
      </c>
      <c r="P963" s="486">
        <f t="shared" si="31"/>
        <v>1</v>
      </c>
      <c r="Q963" s="457" t="str">
        <f>IF(ISNUMBER(P963),IF(P963=100%,"CUMPLIDA",IF(AND(ISNUMBER(L963),ISNUMBER([5]CGR!$P$4)), IF(L963&lt;[5]CGR!$P$4,"INCUMPLIDA","PROCESO"), "VERIFICAR FECHA")),"SIN VALOR AVANCE")</f>
        <v>CUMPLIDA</v>
      </c>
    </row>
    <row r="964" spans="1:17" ht="150.75">
      <c r="A964" s="479" t="s">
        <v>19</v>
      </c>
      <c r="B964" s="480" t="s">
        <v>13</v>
      </c>
      <c r="C964" s="902"/>
      <c r="D964" s="902"/>
      <c r="E964" s="903"/>
      <c r="F964" s="903" t="s">
        <v>1200</v>
      </c>
      <c r="G964" s="481" t="s">
        <v>104</v>
      </c>
      <c r="H964" s="482" t="s">
        <v>104</v>
      </c>
      <c r="I964" s="482" t="s">
        <v>248</v>
      </c>
      <c r="J964" s="489">
        <v>1</v>
      </c>
      <c r="K964" s="545">
        <v>45323</v>
      </c>
      <c r="L964" s="545">
        <v>45747</v>
      </c>
      <c r="M964" s="459">
        <f t="shared" si="30"/>
        <v>60.571428571428569</v>
      </c>
      <c r="N964" s="485">
        <v>1</v>
      </c>
      <c r="O964" s="508" t="s">
        <v>1098</v>
      </c>
      <c r="P964" s="486">
        <f t="shared" si="31"/>
        <v>1</v>
      </c>
      <c r="Q964" s="457" t="str">
        <f>IF(ISNUMBER(P964),IF(P964=100%,"CUMPLIDA",IF(AND(ISNUMBER(L964),ISNUMBER([5]CGR!$P$4)), IF(L964&lt;[5]CGR!$P$4,"INCUMPLIDA","PROCESO"), "VERIFICAR FECHA")),"SIN VALOR AVANCE")</f>
        <v>CUMPLIDA</v>
      </c>
    </row>
    <row r="965" spans="1:17" ht="75.75">
      <c r="A965" s="479" t="s">
        <v>19</v>
      </c>
      <c r="B965" s="480" t="s">
        <v>13</v>
      </c>
      <c r="C965" s="902"/>
      <c r="D965" s="902"/>
      <c r="E965" s="903"/>
      <c r="F965" s="903" t="s">
        <v>1200</v>
      </c>
      <c r="G965" s="481" t="s">
        <v>830</v>
      </c>
      <c r="H965" s="482" t="s">
        <v>830</v>
      </c>
      <c r="I965" s="482" t="s">
        <v>107</v>
      </c>
      <c r="J965" s="489">
        <v>1</v>
      </c>
      <c r="K965" s="545">
        <v>45231</v>
      </c>
      <c r="L965" s="545">
        <v>45747</v>
      </c>
      <c r="M965" s="459">
        <f t="shared" si="30"/>
        <v>73.714285714285708</v>
      </c>
      <c r="N965" s="485">
        <v>1</v>
      </c>
      <c r="O965" s="508" t="s">
        <v>924</v>
      </c>
      <c r="P965" s="486">
        <f t="shared" si="31"/>
        <v>1</v>
      </c>
      <c r="Q965" s="457" t="str">
        <f>IF(ISNUMBER(P965),IF(P965=100%,"CUMPLIDA",IF(AND(ISNUMBER(L965),ISNUMBER([5]CGR!$P$4)), IF(L965&lt;[5]CGR!$P$4,"INCUMPLIDA","PROCESO"), "VERIFICAR FECHA")),"SIN VALOR AVANCE")</f>
        <v>CUMPLIDA</v>
      </c>
    </row>
    <row r="966" spans="1:17" ht="225.75">
      <c r="A966" s="479" t="s">
        <v>19</v>
      </c>
      <c r="B966" s="480" t="s">
        <v>13</v>
      </c>
      <c r="C966" s="902"/>
      <c r="D966" s="902"/>
      <c r="E966" s="903"/>
      <c r="F966" s="903" t="s">
        <v>1200</v>
      </c>
      <c r="G966" s="481" t="s">
        <v>831</v>
      </c>
      <c r="H966" s="482" t="s">
        <v>831</v>
      </c>
      <c r="I966" s="482" t="s">
        <v>524</v>
      </c>
      <c r="J966" s="489">
        <v>1</v>
      </c>
      <c r="K966" s="545">
        <v>45231</v>
      </c>
      <c r="L966" s="545">
        <v>45808</v>
      </c>
      <c r="M966" s="459">
        <f t="shared" si="30"/>
        <v>82.428571428571431</v>
      </c>
      <c r="N966" s="485">
        <v>1</v>
      </c>
      <c r="O966" s="508" t="s">
        <v>1097</v>
      </c>
      <c r="P966" s="486">
        <f t="shared" si="31"/>
        <v>1</v>
      </c>
      <c r="Q966" s="457" t="str">
        <f>IF(ISNUMBER(P966),IF(P966=100%,"CUMPLIDA",IF(AND(ISNUMBER(L966),ISNUMBER([5]CGR!$P$4)), IF(L966&lt;[5]CGR!$P$4,"INCUMPLIDA","PROCESO"), "VERIFICAR FECHA")),"SIN VALOR AVANCE")</f>
        <v>CUMPLIDA</v>
      </c>
    </row>
    <row r="967" spans="1:17" ht="75.75">
      <c r="A967" s="479" t="s">
        <v>19</v>
      </c>
      <c r="B967" s="480" t="s">
        <v>13</v>
      </c>
      <c r="C967" s="902" t="s">
        <v>1084</v>
      </c>
      <c r="D967" s="902" t="s">
        <v>1085</v>
      </c>
      <c r="E967" s="903"/>
      <c r="F967" s="903" t="s">
        <v>1200</v>
      </c>
      <c r="G967" s="481" t="s">
        <v>110</v>
      </c>
      <c r="H967" s="482" t="s">
        <v>111</v>
      </c>
      <c r="I967" s="482" t="s">
        <v>112</v>
      </c>
      <c r="J967" s="489">
        <v>12</v>
      </c>
      <c r="K967" s="545">
        <v>46024</v>
      </c>
      <c r="L967" s="545">
        <v>47118</v>
      </c>
      <c r="M967" s="459">
        <f t="shared" si="30"/>
        <v>156.28571428571428</v>
      </c>
      <c r="N967" s="485">
        <v>0</v>
      </c>
      <c r="O967" s="508" t="s">
        <v>924</v>
      </c>
      <c r="P967" s="486">
        <f t="shared" si="31"/>
        <v>0</v>
      </c>
      <c r="Q967" s="457" t="str">
        <f>IF(ISNUMBER(P967),IF(P967=100%,"CUMPLIDA",IF(AND(ISNUMBER(L967),ISNUMBER([5]CGR!$P$4)), IF(L967&lt;[5]CGR!$P$4,"INCUMPLIDA","PROCESO"), "VERIFICAR FECHA")),"SIN VALOR AVANCE")</f>
        <v>PROCESO</v>
      </c>
    </row>
    <row r="968" spans="1:17" ht="150.75">
      <c r="A968" s="479" t="s">
        <v>19</v>
      </c>
      <c r="B968" s="480" t="s">
        <v>13</v>
      </c>
      <c r="C968" s="902" t="s">
        <v>1084</v>
      </c>
      <c r="D968" s="902" t="s">
        <v>1085</v>
      </c>
      <c r="E968" s="903"/>
      <c r="F968" s="903" t="s">
        <v>1200</v>
      </c>
      <c r="G968" s="481" t="s">
        <v>114</v>
      </c>
      <c r="H968" s="482" t="s">
        <v>115</v>
      </c>
      <c r="I968" s="482" t="s">
        <v>116</v>
      </c>
      <c r="J968" s="489">
        <v>1</v>
      </c>
      <c r="K968" s="545">
        <v>46024</v>
      </c>
      <c r="L968" s="545">
        <v>47118</v>
      </c>
      <c r="M968" s="459">
        <f t="shared" si="30"/>
        <v>156.28571428571428</v>
      </c>
      <c r="N968" s="485">
        <v>0</v>
      </c>
      <c r="O968" s="508" t="s">
        <v>1098</v>
      </c>
      <c r="P968" s="486">
        <f t="shared" si="31"/>
        <v>0</v>
      </c>
      <c r="Q968" s="457" t="str">
        <f>IF(ISNUMBER(P968),IF(P968=100%,"CUMPLIDA",IF(AND(ISNUMBER(L968),ISNUMBER([5]CGR!$P$4)), IF(L968&lt;[5]CGR!$P$4,"INCUMPLIDA","PROCESO"), "VERIFICAR FECHA")),"SIN VALOR AVANCE")</f>
        <v>PROCESO</v>
      </c>
    </row>
    <row r="969" spans="1:17" ht="225.75">
      <c r="A969" s="479" t="s">
        <v>19</v>
      </c>
      <c r="B969" s="480" t="s">
        <v>13</v>
      </c>
      <c r="C969" s="902" t="s">
        <v>1084</v>
      </c>
      <c r="D969" s="902" t="s">
        <v>1085</v>
      </c>
      <c r="E969" s="903"/>
      <c r="F969" s="903" t="s">
        <v>1200</v>
      </c>
      <c r="G969" s="481" t="s">
        <v>117</v>
      </c>
      <c r="H969" s="482" t="s">
        <v>118</v>
      </c>
      <c r="I969" s="482" t="s">
        <v>119</v>
      </c>
      <c r="J969" s="489">
        <v>2</v>
      </c>
      <c r="K969" s="545">
        <v>46024</v>
      </c>
      <c r="L969" s="545">
        <v>47118</v>
      </c>
      <c r="M969" s="459">
        <f t="shared" si="30"/>
        <v>156.28571428571428</v>
      </c>
      <c r="N969" s="485">
        <v>0</v>
      </c>
      <c r="O969" s="508" t="s">
        <v>1097</v>
      </c>
      <c r="P969" s="486">
        <f t="shared" si="31"/>
        <v>0</v>
      </c>
      <c r="Q969" s="457" t="str">
        <f>IF(ISNUMBER(P969),IF(P969=100%,"CUMPLIDA",IF(AND(ISNUMBER(L969),ISNUMBER([5]CGR!$P$4)), IF(L969&lt;[5]CGR!$P$4,"INCUMPLIDA","PROCESO"), "VERIFICAR FECHA")),"SIN VALOR AVANCE")</f>
        <v>PROCESO</v>
      </c>
    </row>
    <row r="970" spans="1:17" ht="105.75">
      <c r="A970" s="479" t="s">
        <v>19</v>
      </c>
      <c r="B970" s="480" t="s">
        <v>13</v>
      </c>
      <c r="C970" s="902" t="s">
        <v>1084</v>
      </c>
      <c r="D970" s="902" t="s">
        <v>1085</v>
      </c>
      <c r="E970" s="903"/>
      <c r="F970" s="903" t="s">
        <v>1200</v>
      </c>
      <c r="G970" s="481" t="s">
        <v>1169</v>
      </c>
      <c r="H970" s="482" t="s">
        <v>1100</v>
      </c>
      <c r="I970" s="482" t="s">
        <v>1101</v>
      </c>
      <c r="J970" s="483">
        <v>1</v>
      </c>
      <c r="K970" s="507">
        <v>44927</v>
      </c>
      <c r="L970" s="507">
        <v>45016</v>
      </c>
      <c r="M970" s="459">
        <f t="shared" si="30"/>
        <v>12.714285714285714</v>
      </c>
      <c r="N970" s="485">
        <v>1</v>
      </c>
      <c r="O970" s="482" t="s">
        <v>1202</v>
      </c>
      <c r="P970" s="486">
        <f t="shared" si="31"/>
        <v>1</v>
      </c>
      <c r="Q970" s="457" t="str">
        <f>IF(ISNUMBER(P970),IF(P970=100%,"CUMPLIDA",IF(AND(ISNUMBER(L970),ISNUMBER([5]CGR!$P$4)), IF(L970&lt;[5]CGR!$P$4,"INCUMPLIDA","PROCESO"), "VERIFICAR FECHA")),"SIN VALOR AVANCE")</f>
        <v>CUMPLIDA</v>
      </c>
    </row>
    <row r="971" spans="1:17" ht="165.75">
      <c r="A971" s="479" t="s">
        <v>19</v>
      </c>
      <c r="B971" s="480" t="s">
        <v>13</v>
      </c>
      <c r="C971" s="902" t="s">
        <v>1084</v>
      </c>
      <c r="D971" s="902" t="s">
        <v>1085</v>
      </c>
      <c r="E971" s="903"/>
      <c r="F971" s="903" t="s">
        <v>1200</v>
      </c>
      <c r="G971" s="481" t="s">
        <v>1169</v>
      </c>
      <c r="H971" s="482" t="s">
        <v>1170</v>
      </c>
      <c r="I971" s="482" t="s">
        <v>731</v>
      </c>
      <c r="J971" s="483">
        <v>1</v>
      </c>
      <c r="K971" s="507">
        <v>45017</v>
      </c>
      <c r="L971" s="507">
        <v>45138</v>
      </c>
      <c r="M971" s="459">
        <f t="shared" si="30"/>
        <v>17.285714285714285</v>
      </c>
      <c r="N971" s="485">
        <v>1</v>
      </c>
      <c r="O971" s="482" t="s">
        <v>1203</v>
      </c>
      <c r="P971" s="486">
        <f t="shared" si="31"/>
        <v>1</v>
      </c>
      <c r="Q971" s="457" t="str">
        <f>IF(ISNUMBER(P971),IF(P971=100%,"CUMPLIDA",IF(AND(ISNUMBER(L971),ISNUMBER([5]CGR!$P$4)), IF(L971&lt;[5]CGR!$P$4,"INCUMPLIDA","PROCESO"), "VERIFICAR FECHA")),"SIN VALOR AVANCE")</f>
        <v>CUMPLIDA</v>
      </c>
    </row>
    <row r="972" spans="1:17" ht="105.75">
      <c r="A972" s="479" t="s">
        <v>19</v>
      </c>
      <c r="B972" s="480" t="s">
        <v>13</v>
      </c>
      <c r="C972" s="902" t="s">
        <v>1084</v>
      </c>
      <c r="D972" s="902" t="s">
        <v>1085</v>
      </c>
      <c r="E972" s="903"/>
      <c r="F972" s="903" t="s">
        <v>1200</v>
      </c>
      <c r="G972" s="481" t="s">
        <v>1115</v>
      </c>
      <c r="H972" s="482" t="s">
        <v>1116</v>
      </c>
      <c r="I972" s="482" t="s">
        <v>1178</v>
      </c>
      <c r="J972" s="483">
        <v>12</v>
      </c>
      <c r="K972" s="507">
        <v>44958</v>
      </c>
      <c r="L972" s="507">
        <v>45323</v>
      </c>
      <c r="M972" s="459">
        <f t="shared" si="30"/>
        <v>52.142857142857146</v>
      </c>
      <c r="N972" s="485">
        <v>12</v>
      </c>
      <c r="O972" s="482" t="s">
        <v>1204</v>
      </c>
      <c r="P972" s="486">
        <f t="shared" si="31"/>
        <v>1</v>
      </c>
      <c r="Q972" s="457" t="str">
        <f>IF(ISNUMBER(P972),IF(P972=100%,"CUMPLIDA",IF(AND(ISNUMBER(L972),ISNUMBER([5]CGR!$P$4)), IF(L972&lt;[5]CGR!$P$4,"INCUMPLIDA","PROCESO"), "VERIFICAR FECHA")),"SIN VALOR AVANCE")</f>
        <v>CUMPLIDA</v>
      </c>
    </row>
    <row r="973" spans="1:17" ht="240.75" customHeight="1">
      <c r="A973" s="479" t="s">
        <v>19</v>
      </c>
      <c r="B973" s="480" t="s">
        <v>13</v>
      </c>
      <c r="C973" s="902" t="s">
        <v>1084</v>
      </c>
      <c r="D973" s="902" t="s">
        <v>1085</v>
      </c>
      <c r="E973" s="903" t="s">
        <v>1205</v>
      </c>
      <c r="F973" s="903" t="s">
        <v>1206</v>
      </c>
      <c r="G973" s="481" t="s">
        <v>1137</v>
      </c>
      <c r="H973" s="482" t="s">
        <v>1093</v>
      </c>
      <c r="I973" s="482" t="s">
        <v>1094</v>
      </c>
      <c r="J973" s="483">
        <v>3</v>
      </c>
      <c r="K973" s="507">
        <v>44958</v>
      </c>
      <c r="L973" s="507">
        <v>45323</v>
      </c>
      <c r="M973" s="459">
        <f t="shared" si="30"/>
        <v>52.142857142857146</v>
      </c>
      <c r="N973" s="485">
        <v>3</v>
      </c>
      <c r="O973" s="482" t="s">
        <v>1207</v>
      </c>
      <c r="P973" s="486">
        <f t="shared" si="31"/>
        <v>1</v>
      </c>
      <c r="Q973" s="457" t="str">
        <f>IF(ISNUMBER(P973),IF(P973=100%,"CUMPLIDA",IF(AND(ISNUMBER(L973),ISNUMBER([5]CGR!$P$4)), IF(L973&lt;[5]CGR!$P$4,"INCUMPLIDA","PROCESO"), "VERIFICAR FECHA")),"SIN VALOR AVANCE")</f>
        <v>CUMPLIDA</v>
      </c>
    </row>
    <row r="974" spans="1:17" ht="75.75">
      <c r="A974" s="479" t="s">
        <v>19</v>
      </c>
      <c r="B974" s="480" t="s">
        <v>13</v>
      </c>
      <c r="C974" s="902"/>
      <c r="D974" s="902"/>
      <c r="E974" s="903"/>
      <c r="F974" s="903" t="s">
        <v>1206</v>
      </c>
      <c r="G974" s="481" t="s">
        <v>1096</v>
      </c>
      <c r="H974" s="534" t="s">
        <v>675</v>
      </c>
      <c r="I974" s="482" t="s">
        <v>676</v>
      </c>
      <c r="J974" s="483">
        <v>1</v>
      </c>
      <c r="K974" s="507">
        <v>45231</v>
      </c>
      <c r="L974" s="507">
        <v>45504</v>
      </c>
      <c r="M974" s="459">
        <f t="shared" si="30"/>
        <v>39</v>
      </c>
      <c r="N974" s="485">
        <v>1</v>
      </c>
      <c r="O974" s="508" t="s">
        <v>825</v>
      </c>
      <c r="P974" s="486">
        <f t="shared" si="31"/>
        <v>1</v>
      </c>
      <c r="Q974" s="457" t="str">
        <f>IF(ISNUMBER(P974),IF(P974=100%,"CUMPLIDA",IF(AND(ISNUMBER(L974),ISNUMBER([5]CGR!$P$4)), IF(L974&lt;[5]CGR!$P$4,"INCUMPLIDA","PROCESO"), "VERIFICAR FECHA")),"SIN VALOR AVANCE")</f>
        <v>CUMPLIDA</v>
      </c>
    </row>
    <row r="975" spans="1:17" ht="225.75">
      <c r="A975" s="479" t="s">
        <v>19</v>
      </c>
      <c r="B975" s="480" t="s">
        <v>13</v>
      </c>
      <c r="C975" s="902"/>
      <c r="D975" s="902"/>
      <c r="E975" s="903"/>
      <c r="F975" s="903" t="s">
        <v>1206</v>
      </c>
      <c r="G975" s="481" t="s">
        <v>1096</v>
      </c>
      <c r="H975" s="534" t="s">
        <v>678</v>
      </c>
      <c r="I975" s="482" t="s">
        <v>679</v>
      </c>
      <c r="J975" s="483">
        <v>1</v>
      </c>
      <c r="K975" s="507">
        <v>45231</v>
      </c>
      <c r="L975" s="507">
        <v>45504</v>
      </c>
      <c r="M975" s="459">
        <f t="shared" si="30"/>
        <v>39</v>
      </c>
      <c r="N975" s="485">
        <v>1</v>
      </c>
      <c r="O975" s="508" t="s">
        <v>1097</v>
      </c>
      <c r="P975" s="486">
        <f t="shared" si="31"/>
        <v>1</v>
      </c>
      <c r="Q975" s="457" t="str">
        <f>IF(ISNUMBER(P975),IF(P975=100%,"CUMPLIDA",IF(AND(ISNUMBER(L975),ISNUMBER([5]CGR!$P$4)), IF(L975&lt;[5]CGR!$P$4,"INCUMPLIDA","PROCESO"), "VERIFICAR FECHA")),"SIN VALOR AVANCE")</f>
        <v>CUMPLIDA</v>
      </c>
    </row>
    <row r="976" spans="1:17" ht="150.75">
      <c r="A976" s="479" t="s">
        <v>19</v>
      </c>
      <c r="B976" s="480" t="s">
        <v>13</v>
      </c>
      <c r="C976" s="902"/>
      <c r="D976" s="902"/>
      <c r="E976" s="903"/>
      <c r="F976" s="903" t="s">
        <v>1206</v>
      </c>
      <c r="G976" s="481" t="s">
        <v>97</v>
      </c>
      <c r="H976" s="482" t="s">
        <v>98</v>
      </c>
      <c r="I976" s="482" t="s">
        <v>99</v>
      </c>
      <c r="J976" s="489">
        <v>1</v>
      </c>
      <c r="K976" s="545">
        <v>45323</v>
      </c>
      <c r="L976" s="545">
        <v>45747</v>
      </c>
      <c r="M976" s="459">
        <f t="shared" si="30"/>
        <v>60.571428571428569</v>
      </c>
      <c r="N976" s="485">
        <v>1</v>
      </c>
      <c r="O976" s="508" t="s">
        <v>1098</v>
      </c>
      <c r="P976" s="486">
        <f t="shared" si="31"/>
        <v>1</v>
      </c>
      <c r="Q976" s="457" t="str">
        <f>IF(ISNUMBER(P976),IF(P976=100%,"CUMPLIDA",IF(AND(ISNUMBER(L976),ISNUMBER([5]CGR!$P$4)), IF(L976&lt;[5]CGR!$P$4,"INCUMPLIDA","PROCESO"), "VERIFICAR FECHA")),"SIN VALOR AVANCE")</f>
        <v>CUMPLIDA</v>
      </c>
    </row>
    <row r="977" spans="1:17" ht="75.75">
      <c r="A977" s="479" t="s">
        <v>19</v>
      </c>
      <c r="B977" s="480" t="s">
        <v>13</v>
      </c>
      <c r="C977" s="902"/>
      <c r="D977" s="902"/>
      <c r="E977" s="903"/>
      <c r="F977" s="903" t="s">
        <v>1206</v>
      </c>
      <c r="G977" s="481" t="s">
        <v>101</v>
      </c>
      <c r="H977" s="482" t="s">
        <v>101</v>
      </c>
      <c r="I977" s="482" t="s">
        <v>102</v>
      </c>
      <c r="J977" s="489">
        <v>1</v>
      </c>
      <c r="K977" s="545">
        <v>45323</v>
      </c>
      <c r="L977" s="545">
        <v>45747</v>
      </c>
      <c r="M977" s="459">
        <f t="shared" si="30"/>
        <v>60.571428571428569</v>
      </c>
      <c r="N977" s="485">
        <v>1</v>
      </c>
      <c r="O977" s="508" t="s">
        <v>924</v>
      </c>
      <c r="P977" s="486">
        <f t="shared" si="31"/>
        <v>1</v>
      </c>
      <c r="Q977" s="457" t="str">
        <f>IF(ISNUMBER(P977),IF(P977=100%,"CUMPLIDA",IF(AND(ISNUMBER(L977),ISNUMBER([5]CGR!$P$4)), IF(L977&lt;[5]CGR!$P$4,"INCUMPLIDA","PROCESO"), "VERIFICAR FECHA")),"SIN VALOR AVANCE")</f>
        <v>CUMPLIDA</v>
      </c>
    </row>
    <row r="978" spans="1:17" ht="75.75">
      <c r="A978" s="479" t="s">
        <v>19</v>
      </c>
      <c r="B978" s="480" t="s">
        <v>13</v>
      </c>
      <c r="C978" s="902"/>
      <c r="D978" s="902"/>
      <c r="E978" s="903"/>
      <c r="F978" s="903" t="s">
        <v>1206</v>
      </c>
      <c r="G978" s="481" t="s">
        <v>238</v>
      </c>
      <c r="H978" s="482" t="s">
        <v>239</v>
      </c>
      <c r="I978" s="482" t="s">
        <v>240</v>
      </c>
      <c r="J978" s="489">
        <v>1</v>
      </c>
      <c r="K978" s="545">
        <v>45231</v>
      </c>
      <c r="L978" s="545">
        <v>45747</v>
      </c>
      <c r="M978" s="459">
        <f t="shared" si="30"/>
        <v>73.714285714285708</v>
      </c>
      <c r="N978" s="485">
        <v>1</v>
      </c>
      <c r="O978" s="508" t="s">
        <v>924</v>
      </c>
      <c r="P978" s="486">
        <f t="shared" si="31"/>
        <v>1</v>
      </c>
      <c r="Q978" s="457" t="str">
        <f>IF(ISNUMBER(P978),IF(P978=100%,"CUMPLIDA",IF(AND(ISNUMBER(L978),ISNUMBER([5]CGR!$P$4)), IF(L978&lt;[5]CGR!$P$4,"INCUMPLIDA","PROCESO"), "VERIFICAR FECHA")),"SIN VALOR AVANCE")</f>
        <v>CUMPLIDA</v>
      </c>
    </row>
    <row r="979" spans="1:17" ht="150.75">
      <c r="A979" s="479" t="s">
        <v>19</v>
      </c>
      <c r="B979" s="480" t="s">
        <v>13</v>
      </c>
      <c r="C979" s="902"/>
      <c r="D979" s="902"/>
      <c r="E979" s="903"/>
      <c r="F979" s="903" t="s">
        <v>1206</v>
      </c>
      <c r="G979" s="481" t="s">
        <v>104</v>
      </c>
      <c r="H979" s="482" t="s">
        <v>104</v>
      </c>
      <c r="I979" s="482" t="s">
        <v>248</v>
      </c>
      <c r="J979" s="489">
        <v>1</v>
      </c>
      <c r="K979" s="545">
        <v>45323</v>
      </c>
      <c r="L979" s="545">
        <v>45747</v>
      </c>
      <c r="M979" s="459">
        <f t="shared" ref="M979:M1042" si="32">(L979-K979)/7</f>
        <v>60.571428571428569</v>
      </c>
      <c r="N979" s="485">
        <v>1</v>
      </c>
      <c r="O979" s="508" t="s">
        <v>1098</v>
      </c>
      <c r="P979" s="486">
        <f t="shared" si="31"/>
        <v>1</v>
      </c>
      <c r="Q979" s="457" t="str">
        <f>IF(ISNUMBER(P979),IF(P979=100%,"CUMPLIDA",IF(AND(ISNUMBER(L979),ISNUMBER([5]CGR!$P$4)), IF(L979&lt;[5]CGR!$P$4,"INCUMPLIDA","PROCESO"), "VERIFICAR FECHA")),"SIN VALOR AVANCE")</f>
        <v>CUMPLIDA</v>
      </c>
    </row>
    <row r="980" spans="1:17" ht="75.75">
      <c r="A980" s="479" t="s">
        <v>19</v>
      </c>
      <c r="B980" s="480" t="s">
        <v>13</v>
      </c>
      <c r="C980" s="902"/>
      <c r="D980" s="902"/>
      <c r="E980" s="903"/>
      <c r="F980" s="903" t="s">
        <v>1206</v>
      </c>
      <c r="G980" s="481" t="s">
        <v>830</v>
      </c>
      <c r="H980" s="482" t="s">
        <v>830</v>
      </c>
      <c r="I980" s="482" t="s">
        <v>107</v>
      </c>
      <c r="J980" s="489">
        <v>1</v>
      </c>
      <c r="K980" s="545">
        <v>45231</v>
      </c>
      <c r="L980" s="545">
        <v>45747</v>
      </c>
      <c r="M980" s="459">
        <f t="shared" si="32"/>
        <v>73.714285714285708</v>
      </c>
      <c r="N980" s="485">
        <v>1</v>
      </c>
      <c r="O980" s="508" t="s">
        <v>924</v>
      </c>
      <c r="P980" s="486">
        <f t="shared" si="31"/>
        <v>1</v>
      </c>
      <c r="Q980" s="457" t="str">
        <f>IF(ISNUMBER(P980),IF(P980=100%,"CUMPLIDA",IF(AND(ISNUMBER(L980),ISNUMBER([5]CGR!$P$4)), IF(L980&lt;[5]CGR!$P$4,"INCUMPLIDA","PROCESO"), "VERIFICAR FECHA")),"SIN VALOR AVANCE")</f>
        <v>CUMPLIDA</v>
      </c>
    </row>
    <row r="981" spans="1:17" ht="225.75">
      <c r="A981" s="479" t="s">
        <v>19</v>
      </c>
      <c r="B981" s="480" t="s">
        <v>13</v>
      </c>
      <c r="C981" s="902"/>
      <c r="D981" s="902"/>
      <c r="E981" s="903"/>
      <c r="F981" s="903" t="s">
        <v>1206</v>
      </c>
      <c r="G981" s="481" t="s">
        <v>831</v>
      </c>
      <c r="H981" s="482" t="s">
        <v>831</v>
      </c>
      <c r="I981" s="482" t="s">
        <v>524</v>
      </c>
      <c r="J981" s="489">
        <v>1</v>
      </c>
      <c r="K981" s="545">
        <v>45231</v>
      </c>
      <c r="L981" s="545">
        <v>45808</v>
      </c>
      <c r="M981" s="459">
        <f t="shared" si="32"/>
        <v>82.428571428571431</v>
      </c>
      <c r="N981" s="485">
        <v>1</v>
      </c>
      <c r="O981" s="508" t="s">
        <v>1097</v>
      </c>
      <c r="P981" s="486">
        <f t="shared" si="31"/>
        <v>1</v>
      </c>
      <c r="Q981" s="457" t="str">
        <f>IF(ISNUMBER(P981),IF(P981=100%,"CUMPLIDA",IF(AND(ISNUMBER(L981),ISNUMBER([5]CGR!$P$4)), IF(L981&lt;[5]CGR!$P$4,"INCUMPLIDA","PROCESO"), "VERIFICAR FECHA")),"SIN VALOR AVANCE")</f>
        <v>CUMPLIDA</v>
      </c>
    </row>
    <row r="982" spans="1:17" ht="75.75">
      <c r="A982" s="479" t="s">
        <v>19</v>
      </c>
      <c r="B982" s="480" t="s">
        <v>13</v>
      </c>
      <c r="C982" s="902" t="s">
        <v>1084</v>
      </c>
      <c r="D982" s="902" t="s">
        <v>1085</v>
      </c>
      <c r="E982" s="903"/>
      <c r="F982" s="903" t="s">
        <v>1206</v>
      </c>
      <c r="G982" s="481" t="s">
        <v>110</v>
      </c>
      <c r="H982" s="482" t="s">
        <v>111</v>
      </c>
      <c r="I982" s="482" t="s">
        <v>112</v>
      </c>
      <c r="J982" s="489">
        <v>12</v>
      </c>
      <c r="K982" s="545">
        <v>46024</v>
      </c>
      <c r="L982" s="545">
        <v>47118</v>
      </c>
      <c r="M982" s="459">
        <f t="shared" si="32"/>
        <v>156.28571428571428</v>
      </c>
      <c r="N982" s="485">
        <v>0</v>
      </c>
      <c r="O982" s="508" t="s">
        <v>924</v>
      </c>
      <c r="P982" s="486">
        <f t="shared" si="31"/>
        <v>0</v>
      </c>
      <c r="Q982" s="457" t="str">
        <f>IF(ISNUMBER(P982),IF(P982=100%,"CUMPLIDA",IF(AND(ISNUMBER(L982),ISNUMBER([5]CGR!$P$4)), IF(L982&lt;[5]CGR!$P$4,"INCUMPLIDA","PROCESO"), "VERIFICAR FECHA")),"SIN VALOR AVANCE")</f>
        <v>PROCESO</v>
      </c>
    </row>
    <row r="983" spans="1:17" ht="150.75">
      <c r="A983" s="479" t="s">
        <v>19</v>
      </c>
      <c r="B983" s="480" t="s">
        <v>13</v>
      </c>
      <c r="C983" s="902" t="s">
        <v>1084</v>
      </c>
      <c r="D983" s="902" t="s">
        <v>1085</v>
      </c>
      <c r="E983" s="903"/>
      <c r="F983" s="903" t="s">
        <v>1206</v>
      </c>
      <c r="G983" s="481" t="s">
        <v>114</v>
      </c>
      <c r="H983" s="482" t="s">
        <v>115</v>
      </c>
      <c r="I983" s="482" t="s">
        <v>116</v>
      </c>
      <c r="J983" s="489">
        <v>1</v>
      </c>
      <c r="K983" s="545">
        <v>46024</v>
      </c>
      <c r="L983" s="545">
        <v>47118</v>
      </c>
      <c r="M983" s="459">
        <f t="shared" si="32"/>
        <v>156.28571428571428</v>
      </c>
      <c r="N983" s="485">
        <v>0</v>
      </c>
      <c r="O983" s="508" t="s">
        <v>1098</v>
      </c>
      <c r="P983" s="486">
        <f t="shared" si="31"/>
        <v>0</v>
      </c>
      <c r="Q983" s="457" t="str">
        <f>IF(ISNUMBER(P983),IF(P983=100%,"CUMPLIDA",IF(AND(ISNUMBER(L983),ISNUMBER([5]CGR!$P$4)), IF(L983&lt;[5]CGR!$P$4,"INCUMPLIDA","PROCESO"), "VERIFICAR FECHA")),"SIN VALOR AVANCE")</f>
        <v>PROCESO</v>
      </c>
    </row>
    <row r="984" spans="1:17" ht="225.75">
      <c r="A984" s="479" t="s">
        <v>19</v>
      </c>
      <c r="B984" s="480" t="s">
        <v>13</v>
      </c>
      <c r="C984" s="902" t="s">
        <v>1084</v>
      </c>
      <c r="D984" s="902" t="s">
        <v>1085</v>
      </c>
      <c r="E984" s="903"/>
      <c r="F984" s="903" t="s">
        <v>1206</v>
      </c>
      <c r="G984" s="481" t="s">
        <v>117</v>
      </c>
      <c r="H984" s="482" t="s">
        <v>118</v>
      </c>
      <c r="I984" s="482" t="s">
        <v>119</v>
      </c>
      <c r="J984" s="489">
        <v>2</v>
      </c>
      <c r="K984" s="545">
        <v>46024</v>
      </c>
      <c r="L984" s="545">
        <v>47118</v>
      </c>
      <c r="M984" s="459">
        <f t="shared" si="32"/>
        <v>156.28571428571428</v>
      </c>
      <c r="N984" s="485">
        <v>0</v>
      </c>
      <c r="O984" s="508" t="s">
        <v>1097</v>
      </c>
      <c r="P984" s="486">
        <f t="shared" si="31"/>
        <v>0</v>
      </c>
      <c r="Q984" s="457" t="str">
        <f>IF(ISNUMBER(P984),IF(P984=100%,"CUMPLIDA",IF(AND(ISNUMBER(L984),ISNUMBER([5]CGR!$P$4)), IF(L984&lt;[5]CGR!$P$4,"INCUMPLIDA","PROCESO"), "VERIFICAR FECHA")),"SIN VALOR AVANCE")</f>
        <v>PROCESO</v>
      </c>
    </row>
    <row r="985" spans="1:17" ht="105.75">
      <c r="A985" s="479" t="s">
        <v>19</v>
      </c>
      <c r="B985" s="480" t="s">
        <v>13</v>
      </c>
      <c r="C985" s="902" t="s">
        <v>1084</v>
      </c>
      <c r="D985" s="902" t="s">
        <v>1085</v>
      </c>
      <c r="E985" s="903"/>
      <c r="F985" s="903" t="s">
        <v>1206</v>
      </c>
      <c r="G985" s="481" t="s">
        <v>1099</v>
      </c>
      <c r="H985" s="482" t="s">
        <v>1100</v>
      </c>
      <c r="I985" s="482" t="s">
        <v>1101</v>
      </c>
      <c r="J985" s="483">
        <v>1</v>
      </c>
      <c r="K985" s="507">
        <v>44927</v>
      </c>
      <c r="L985" s="507">
        <v>45016</v>
      </c>
      <c r="M985" s="459">
        <f t="shared" si="32"/>
        <v>12.714285714285714</v>
      </c>
      <c r="N985" s="485">
        <v>1</v>
      </c>
      <c r="O985" s="482" t="s">
        <v>1208</v>
      </c>
      <c r="P985" s="486">
        <f t="shared" si="31"/>
        <v>1</v>
      </c>
      <c r="Q985" s="457" t="str">
        <f>IF(ISNUMBER(P985),IF(P985=100%,"CUMPLIDA",IF(AND(ISNUMBER(L985),ISNUMBER([5]CGR!$P$4)), IF(L985&lt;[5]CGR!$P$4,"INCUMPLIDA","PROCESO"), "VERIFICAR FECHA")),"SIN VALOR AVANCE")</f>
        <v>CUMPLIDA</v>
      </c>
    </row>
    <row r="986" spans="1:17" ht="165.75">
      <c r="A986" s="479" t="s">
        <v>19</v>
      </c>
      <c r="B986" s="480" t="s">
        <v>13</v>
      </c>
      <c r="C986" s="902" t="s">
        <v>1084</v>
      </c>
      <c r="D986" s="902" t="s">
        <v>1085</v>
      </c>
      <c r="E986" s="903"/>
      <c r="F986" s="903" t="s">
        <v>1206</v>
      </c>
      <c r="G986" s="481" t="s">
        <v>1099</v>
      </c>
      <c r="H986" s="482" t="s">
        <v>1140</v>
      </c>
      <c r="I986" s="482" t="s">
        <v>731</v>
      </c>
      <c r="J986" s="483">
        <v>1</v>
      </c>
      <c r="K986" s="507">
        <v>45017</v>
      </c>
      <c r="L986" s="507">
        <v>45138</v>
      </c>
      <c r="M986" s="459">
        <f t="shared" si="32"/>
        <v>17.285714285714285</v>
      </c>
      <c r="N986" s="485">
        <v>1</v>
      </c>
      <c r="O986" s="482" t="s">
        <v>1209</v>
      </c>
      <c r="P986" s="486">
        <f t="shared" si="31"/>
        <v>1</v>
      </c>
      <c r="Q986" s="457" t="str">
        <f>IF(ISNUMBER(P986),IF(P986=100%,"CUMPLIDA",IF(AND(ISNUMBER(L986),ISNUMBER([5]CGR!$P$4)), IF(L986&lt;[5]CGR!$P$4,"INCUMPLIDA","PROCESO"), "VERIFICAR FECHA")),"SIN VALOR AVANCE")</f>
        <v>CUMPLIDA</v>
      </c>
    </row>
    <row r="987" spans="1:17" ht="105.75">
      <c r="A987" s="479" t="s">
        <v>19</v>
      </c>
      <c r="B987" s="480" t="s">
        <v>13</v>
      </c>
      <c r="C987" s="902" t="s">
        <v>1084</v>
      </c>
      <c r="D987" s="902" t="s">
        <v>1085</v>
      </c>
      <c r="E987" s="903"/>
      <c r="F987" s="903" t="s">
        <v>1206</v>
      </c>
      <c r="G987" s="481" t="s">
        <v>1210</v>
      </c>
      <c r="H987" s="482" t="s">
        <v>1211</v>
      </c>
      <c r="I987" s="482" t="s">
        <v>731</v>
      </c>
      <c r="J987" s="483">
        <v>1</v>
      </c>
      <c r="K987" s="507">
        <v>44958</v>
      </c>
      <c r="L987" s="507">
        <v>44985</v>
      </c>
      <c r="M987" s="459">
        <f t="shared" si="32"/>
        <v>3.8571428571428572</v>
      </c>
      <c r="N987" s="485">
        <v>1</v>
      </c>
      <c r="O987" s="482" t="s">
        <v>1212</v>
      </c>
      <c r="P987" s="486">
        <f t="shared" si="31"/>
        <v>1</v>
      </c>
      <c r="Q987" s="457" t="str">
        <f>IF(ISNUMBER(P987),IF(P987=100%,"CUMPLIDA",IF(AND(ISNUMBER(L987),ISNUMBER([5]CGR!$P$4)), IF(L987&lt;[5]CGR!$P$4,"INCUMPLIDA","PROCESO"), "VERIFICAR FECHA")),"SIN VALOR AVANCE")</f>
        <v>CUMPLIDA</v>
      </c>
    </row>
    <row r="988" spans="1:17" ht="105.75">
      <c r="A988" s="479" t="s">
        <v>19</v>
      </c>
      <c r="B988" s="480" t="s">
        <v>13</v>
      </c>
      <c r="C988" s="902" t="s">
        <v>1084</v>
      </c>
      <c r="D988" s="902" t="s">
        <v>1085</v>
      </c>
      <c r="E988" s="903"/>
      <c r="F988" s="903" t="s">
        <v>1206</v>
      </c>
      <c r="G988" s="481" t="s">
        <v>1213</v>
      </c>
      <c r="H988" s="482" t="s">
        <v>1214</v>
      </c>
      <c r="I988" s="482" t="s">
        <v>1215</v>
      </c>
      <c r="J988" s="483">
        <v>1</v>
      </c>
      <c r="K988" s="507">
        <v>44986</v>
      </c>
      <c r="L988" s="507">
        <v>45015</v>
      </c>
      <c r="M988" s="459">
        <f t="shared" si="32"/>
        <v>4.1428571428571432</v>
      </c>
      <c r="N988" s="485">
        <v>1</v>
      </c>
      <c r="O988" s="482" t="s">
        <v>1144</v>
      </c>
      <c r="P988" s="486">
        <f t="shared" si="31"/>
        <v>1</v>
      </c>
      <c r="Q988" s="457" t="str">
        <f>IF(ISNUMBER(P988),IF(P988=100%,"CUMPLIDA",IF(AND(ISNUMBER(L988),ISNUMBER([5]CGR!$P$4)), IF(L988&lt;[5]CGR!$P$4,"INCUMPLIDA","PROCESO"), "VERIFICAR FECHA")),"SIN VALOR AVANCE")</f>
        <v>CUMPLIDA</v>
      </c>
    </row>
    <row r="989" spans="1:17" ht="225.75" customHeight="1">
      <c r="A989" s="479" t="s">
        <v>19</v>
      </c>
      <c r="B989" s="480" t="s">
        <v>13</v>
      </c>
      <c r="C989" s="902" t="s">
        <v>1084</v>
      </c>
      <c r="D989" s="902" t="s">
        <v>1085</v>
      </c>
      <c r="E989" s="903" t="s">
        <v>1216</v>
      </c>
      <c r="F989" s="903" t="s">
        <v>1217</v>
      </c>
      <c r="G989" s="481" t="s">
        <v>1137</v>
      </c>
      <c r="H989" s="482" t="s">
        <v>1093</v>
      </c>
      <c r="I989" s="482" t="s">
        <v>1094</v>
      </c>
      <c r="J989" s="483">
        <v>3</v>
      </c>
      <c r="K989" s="507">
        <v>44958</v>
      </c>
      <c r="L989" s="507">
        <v>45323</v>
      </c>
      <c r="M989" s="459">
        <f t="shared" si="32"/>
        <v>52.142857142857146</v>
      </c>
      <c r="N989" s="485">
        <v>3</v>
      </c>
      <c r="O989" s="482" t="s">
        <v>1218</v>
      </c>
      <c r="P989" s="486">
        <f t="shared" si="31"/>
        <v>1</v>
      </c>
      <c r="Q989" s="457" t="str">
        <f>IF(ISNUMBER(P989),IF(P989=100%,"CUMPLIDA",IF(AND(ISNUMBER(L989),ISNUMBER([5]CGR!$P$4)), IF(L989&lt;[5]CGR!$P$4,"INCUMPLIDA","PROCESO"), "VERIFICAR FECHA")),"SIN VALOR AVANCE")</f>
        <v>CUMPLIDA</v>
      </c>
    </row>
    <row r="990" spans="1:17" ht="75.75">
      <c r="A990" s="479" t="s">
        <v>19</v>
      </c>
      <c r="B990" s="480" t="s">
        <v>13</v>
      </c>
      <c r="C990" s="902" t="s">
        <v>1084</v>
      </c>
      <c r="D990" s="902" t="s">
        <v>1085</v>
      </c>
      <c r="E990" s="903"/>
      <c r="F990" s="903" t="s">
        <v>1217</v>
      </c>
      <c r="G990" s="903" t="s">
        <v>1096</v>
      </c>
      <c r="H990" s="534" t="s">
        <v>675</v>
      </c>
      <c r="I990" s="482" t="s">
        <v>676</v>
      </c>
      <c r="J990" s="483">
        <v>1</v>
      </c>
      <c r="K990" s="507">
        <v>45231</v>
      </c>
      <c r="L990" s="507">
        <v>45504</v>
      </c>
      <c r="M990" s="459">
        <f t="shared" si="32"/>
        <v>39</v>
      </c>
      <c r="N990" s="485">
        <v>1</v>
      </c>
      <c r="O990" s="508" t="s">
        <v>825</v>
      </c>
      <c r="P990" s="486">
        <f t="shared" si="31"/>
        <v>1</v>
      </c>
      <c r="Q990" s="457" t="str">
        <f>IF(ISNUMBER(P990),IF(P990=100%,"CUMPLIDA",IF(AND(ISNUMBER(L990),ISNUMBER([5]CGR!$P$4)), IF(L990&lt;[5]CGR!$P$4,"INCUMPLIDA","PROCESO"), "VERIFICAR FECHA")),"SIN VALOR AVANCE")</f>
        <v>CUMPLIDA</v>
      </c>
    </row>
    <row r="991" spans="1:17" ht="210.75">
      <c r="A991" s="479" t="s">
        <v>19</v>
      </c>
      <c r="B991" s="480" t="s">
        <v>13</v>
      </c>
      <c r="C991" s="902"/>
      <c r="D991" s="902"/>
      <c r="E991" s="903"/>
      <c r="F991" s="903" t="s">
        <v>1217</v>
      </c>
      <c r="G991" s="903"/>
      <c r="H991" s="534" t="s">
        <v>678</v>
      </c>
      <c r="I991" s="482" t="s">
        <v>679</v>
      </c>
      <c r="J991" s="483">
        <v>1</v>
      </c>
      <c r="K991" s="507">
        <v>45231</v>
      </c>
      <c r="L991" s="507">
        <v>45504</v>
      </c>
      <c r="M991" s="459">
        <f t="shared" si="32"/>
        <v>39</v>
      </c>
      <c r="N991" s="485">
        <v>1</v>
      </c>
      <c r="O991" s="508" t="s">
        <v>1219</v>
      </c>
      <c r="P991" s="486">
        <f t="shared" si="31"/>
        <v>1</v>
      </c>
      <c r="Q991" s="457" t="str">
        <f>IF(ISNUMBER(P991),IF(P991=100%,"CUMPLIDA",IF(AND(ISNUMBER(L991),ISNUMBER([5]CGR!$P$4)), IF(L991&lt;[5]CGR!$P$4,"INCUMPLIDA","PROCESO"), "VERIFICAR FECHA")),"SIN VALOR AVANCE")</f>
        <v>CUMPLIDA</v>
      </c>
    </row>
    <row r="992" spans="1:17" ht="150.75">
      <c r="A992" s="479" t="s">
        <v>19</v>
      </c>
      <c r="B992" s="480" t="s">
        <v>13</v>
      </c>
      <c r="C992" s="902"/>
      <c r="D992" s="902"/>
      <c r="E992" s="903"/>
      <c r="F992" s="903" t="s">
        <v>1217</v>
      </c>
      <c r="G992" s="481" t="s">
        <v>97</v>
      </c>
      <c r="H992" s="482" t="s">
        <v>98</v>
      </c>
      <c r="I992" s="482" t="s">
        <v>99</v>
      </c>
      <c r="J992" s="489">
        <v>1</v>
      </c>
      <c r="K992" s="545">
        <v>45323</v>
      </c>
      <c r="L992" s="545">
        <v>45747</v>
      </c>
      <c r="M992" s="459">
        <f t="shared" si="32"/>
        <v>60.571428571428569</v>
      </c>
      <c r="N992" s="485">
        <v>1</v>
      </c>
      <c r="O992" s="508" t="s">
        <v>1098</v>
      </c>
      <c r="P992" s="486">
        <f t="shared" si="31"/>
        <v>1</v>
      </c>
      <c r="Q992" s="457" t="str">
        <f>IF(ISNUMBER(P992),IF(P992=100%,"CUMPLIDA",IF(AND(ISNUMBER(L992),ISNUMBER([5]CGR!$P$4)), IF(L992&lt;[5]CGR!$P$4,"INCUMPLIDA","PROCESO"), "VERIFICAR FECHA")),"SIN VALOR AVANCE")</f>
        <v>CUMPLIDA</v>
      </c>
    </row>
    <row r="993" spans="1:17" ht="75.75">
      <c r="A993" s="479" t="s">
        <v>19</v>
      </c>
      <c r="B993" s="480" t="s">
        <v>13</v>
      </c>
      <c r="C993" s="902"/>
      <c r="D993" s="902"/>
      <c r="E993" s="903"/>
      <c r="F993" s="903" t="s">
        <v>1217</v>
      </c>
      <c r="G993" s="481" t="s">
        <v>101</v>
      </c>
      <c r="H993" s="482" t="s">
        <v>101</v>
      </c>
      <c r="I993" s="482" t="s">
        <v>102</v>
      </c>
      <c r="J993" s="489">
        <v>1</v>
      </c>
      <c r="K993" s="545">
        <v>45323</v>
      </c>
      <c r="L993" s="545">
        <v>45747</v>
      </c>
      <c r="M993" s="459">
        <f t="shared" si="32"/>
        <v>60.571428571428569</v>
      </c>
      <c r="N993" s="485">
        <v>1</v>
      </c>
      <c r="O993" s="508" t="s">
        <v>924</v>
      </c>
      <c r="P993" s="486">
        <f t="shared" si="31"/>
        <v>1</v>
      </c>
      <c r="Q993" s="457" t="str">
        <f>IF(ISNUMBER(P993),IF(P993=100%,"CUMPLIDA",IF(AND(ISNUMBER(L993),ISNUMBER([5]CGR!$P$4)), IF(L993&lt;[5]CGR!$P$4,"INCUMPLIDA","PROCESO"), "VERIFICAR FECHA")),"SIN VALOR AVANCE")</f>
        <v>CUMPLIDA</v>
      </c>
    </row>
    <row r="994" spans="1:17" ht="75.75">
      <c r="A994" s="479" t="s">
        <v>19</v>
      </c>
      <c r="B994" s="480" t="s">
        <v>13</v>
      </c>
      <c r="C994" s="902" t="s">
        <v>1084</v>
      </c>
      <c r="D994" s="902" t="s">
        <v>1085</v>
      </c>
      <c r="E994" s="903"/>
      <c r="F994" s="903" t="s">
        <v>1217</v>
      </c>
      <c r="G994" s="481" t="s">
        <v>238</v>
      </c>
      <c r="H994" s="482" t="s">
        <v>239</v>
      </c>
      <c r="I994" s="482" t="s">
        <v>240</v>
      </c>
      <c r="J994" s="489">
        <v>1</v>
      </c>
      <c r="K994" s="545">
        <v>45231</v>
      </c>
      <c r="L994" s="545">
        <v>45747</v>
      </c>
      <c r="M994" s="459">
        <f t="shared" si="32"/>
        <v>73.714285714285708</v>
      </c>
      <c r="N994" s="485">
        <v>1</v>
      </c>
      <c r="O994" s="508" t="s">
        <v>924</v>
      </c>
      <c r="P994" s="486">
        <f t="shared" si="31"/>
        <v>1</v>
      </c>
      <c r="Q994" s="457" t="str">
        <f>IF(ISNUMBER(P994),IF(P994=100%,"CUMPLIDA",IF(AND(ISNUMBER(L994),ISNUMBER([5]CGR!$P$4)), IF(L994&lt;[5]CGR!$P$4,"INCUMPLIDA","PROCESO"), "VERIFICAR FECHA")),"SIN VALOR AVANCE")</f>
        <v>CUMPLIDA</v>
      </c>
    </row>
    <row r="995" spans="1:17" ht="150.75">
      <c r="A995" s="479" t="s">
        <v>19</v>
      </c>
      <c r="B995" s="480" t="s">
        <v>13</v>
      </c>
      <c r="C995" s="902" t="s">
        <v>1084</v>
      </c>
      <c r="D995" s="902" t="s">
        <v>1085</v>
      </c>
      <c r="E995" s="903"/>
      <c r="F995" s="903" t="s">
        <v>1217</v>
      </c>
      <c r="G995" s="481" t="s">
        <v>104</v>
      </c>
      <c r="H995" s="482" t="s">
        <v>104</v>
      </c>
      <c r="I995" s="482" t="s">
        <v>248</v>
      </c>
      <c r="J995" s="489">
        <v>1</v>
      </c>
      <c r="K995" s="545">
        <v>45323</v>
      </c>
      <c r="L995" s="545">
        <v>45747</v>
      </c>
      <c r="M995" s="459">
        <f t="shared" si="32"/>
        <v>60.571428571428569</v>
      </c>
      <c r="N995" s="485">
        <v>1</v>
      </c>
      <c r="O995" s="508" t="s">
        <v>1098</v>
      </c>
      <c r="P995" s="486">
        <f t="shared" si="31"/>
        <v>1</v>
      </c>
      <c r="Q995" s="457" t="str">
        <f>IF(ISNUMBER(P995),IF(P995=100%,"CUMPLIDA",IF(AND(ISNUMBER(L995),ISNUMBER([5]CGR!$P$4)), IF(L995&lt;[5]CGR!$P$4,"INCUMPLIDA","PROCESO"), "VERIFICAR FECHA")),"SIN VALOR AVANCE")</f>
        <v>CUMPLIDA</v>
      </c>
    </row>
    <row r="996" spans="1:17" ht="75.75">
      <c r="A996" s="479" t="s">
        <v>19</v>
      </c>
      <c r="B996" s="480" t="s">
        <v>13</v>
      </c>
      <c r="C996" s="902"/>
      <c r="D996" s="902"/>
      <c r="E996" s="903"/>
      <c r="F996" s="903" t="s">
        <v>1217</v>
      </c>
      <c r="G996" s="481" t="s">
        <v>830</v>
      </c>
      <c r="H996" s="482" t="s">
        <v>830</v>
      </c>
      <c r="I996" s="482" t="s">
        <v>107</v>
      </c>
      <c r="J996" s="489">
        <v>1</v>
      </c>
      <c r="K996" s="545">
        <v>45231</v>
      </c>
      <c r="L996" s="545">
        <v>45747</v>
      </c>
      <c r="M996" s="459">
        <f t="shared" si="32"/>
        <v>73.714285714285708</v>
      </c>
      <c r="N996" s="485">
        <v>1</v>
      </c>
      <c r="O996" s="508" t="s">
        <v>924</v>
      </c>
      <c r="P996" s="486">
        <f t="shared" si="31"/>
        <v>1</v>
      </c>
      <c r="Q996" s="457" t="str">
        <f>IF(ISNUMBER(P996),IF(P996=100%,"CUMPLIDA",IF(AND(ISNUMBER(L996),ISNUMBER([5]CGR!$P$4)), IF(L996&lt;[5]CGR!$P$4,"INCUMPLIDA","PROCESO"), "VERIFICAR FECHA")),"SIN VALOR AVANCE")</f>
        <v>CUMPLIDA</v>
      </c>
    </row>
    <row r="997" spans="1:17" ht="210.75">
      <c r="A997" s="479" t="s">
        <v>19</v>
      </c>
      <c r="B997" s="480" t="s">
        <v>13</v>
      </c>
      <c r="C997" s="902"/>
      <c r="D997" s="902"/>
      <c r="E997" s="903"/>
      <c r="F997" s="903" t="s">
        <v>1217</v>
      </c>
      <c r="G997" s="481" t="s">
        <v>831</v>
      </c>
      <c r="H997" s="482" t="s">
        <v>831</v>
      </c>
      <c r="I997" s="482" t="s">
        <v>524</v>
      </c>
      <c r="J997" s="489">
        <v>1</v>
      </c>
      <c r="K997" s="545">
        <v>45231</v>
      </c>
      <c r="L997" s="545">
        <v>45808</v>
      </c>
      <c r="M997" s="459">
        <f t="shared" si="32"/>
        <v>82.428571428571431</v>
      </c>
      <c r="N997" s="485">
        <v>1</v>
      </c>
      <c r="O997" s="508" t="s">
        <v>1219</v>
      </c>
      <c r="P997" s="486">
        <f t="shared" si="31"/>
        <v>1</v>
      </c>
      <c r="Q997" s="457" t="str">
        <f>IF(ISNUMBER(P997),IF(P997=100%,"CUMPLIDA",IF(AND(ISNUMBER(L997),ISNUMBER([5]CGR!$P$4)), IF(L997&lt;[5]CGR!$P$4,"INCUMPLIDA","PROCESO"), "VERIFICAR FECHA")),"SIN VALOR AVANCE")</f>
        <v>CUMPLIDA</v>
      </c>
    </row>
    <row r="998" spans="1:17" ht="75.75">
      <c r="A998" s="479" t="s">
        <v>19</v>
      </c>
      <c r="B998" s="480" t="s">
        <v>13</v>
      </c>
      <c r="C998" s="902"/>
      <c r="D998" s="902"/>
      <c r="E998" s="903"/>
      <c r="F998" s="903" t="s">
        <v>1217</v>
      </c>
      <c r="G998" s="481" t="s">
        <v>110</v>
      </c>
      <c r="H998" s="482" t="s">
        <v>111</v>
      </c>
      <c r="I998" s="482" t="s">
        <v>112</v>
      </c>
      <c r="J998" s="489">
        <v>12</v>
      </c>
      <c r="K998" s="545">
        <v>46024</v>
      </c>
      <c r="L998" s="545">
        <v>47118</v>
      </c>
      <c r="M998" s="459">
        <f t="shared" si="32"/>
        <v>156.28571428571428</v>
      </c>
      <c r="N998" s="485">
        <v>0</v>
      </c>
      <c r="O998" s="508" t="s">
        <v>924</v>
      </c>
      <c r="P998" s="486">
        <f t="shared" si="31"/>
        <v>0</v>
      </c>
      <c r="Q998" s="457" t="str">
        <f>IF(ISNUMBER(P998),IF(P998=100%,"CUMPLIDA",IF(AND(ISNUMBER(L998),ISNUMBER([5]CGR!$P$4)), IF(L998&lt;[5]CGR!$P$4,"INCUMPLIDA","PROCESO"), "VERIFICAR FECHA")),"SIN VALOR AVANCE")</f>
        <v>PROCESO</v>
      </c>
    </row>
    <row r="999" spans="1:17" ht="150.75">
      <c r="A999" s="479" t="s">
        <v>19</v>
      </c>
      <c r="B999" s="480" t="s">
        <v>13</v>
      </c>
      <c r="C999" s="902"/>
      <c r="D999" s="902"/>
      <c r="E999" s="903"/>
      <c r="F999" s="903" t="s">
        <v>1217</v>
      </c>
      <c r="G999" s="481" t="s">
        <v>114</v>
      </c>
      <c r="H999" s="482" t="s">
        <v>115</v>
      </c>
      <c r="I999" s="482" t="s">
        <v>116</v>
      </c>
      <c r="J999" s="489">
        <v>1</v>
      </c>
      <c r="K999" s="545">
        <v>46024</v>
      </c>
      <c r="L999" s="545">
        <v>47118</v>
      </c>
      <c r="M999" s="459">
        <f t="shared" si="32"/>
        <v>156.28571428571428</v>
      </c>
      <c r="N999" s="485">
        <v>0</v>
      </c>
      <c r="O999" s="508" t="s">
        <v>1098</v>
      </c>
      <c r="P999" s="486">
        <f t="shared" si="31"/>
        <v>0</v>
      </c>
      <c r="Q999" s="457" t="str">
        <f>IF(ISNUMBER(P999),IF(P999=100%,"CUMPLIDA",IF(AND(ISNUMBER(L999),ISNUMBER([5]CGR!$P$4)), IF(L999&lt;[5]CGR!$P$4,"INCUMPLIDA","PROCESO"), "VERIFICAR FECHA")),"SIN VALOR AVANCE")</f>
        <v>PROCESO</v>
      </c>
    </row>
    <row r="1000" spans="1:17" ht="210.75">
      <c r="A1000" s="479" t="s">
        <v>19</v>
      </c>
      <c r="B1000" s="480" t="s">
        <v>13</v>
      </c>
      <c r="C1000" s="902"/>
      <c r="D1000" s="902"/>
      <c r="E1000" s="903"/>
      <c r="F1000" s="903" t="s">
        <v>1217</v>
      </c>
      <c r="G1000" s="481" t="s">
        <v>117</v>
      </c>
      <c r="H1000" s="482" t="s">
        <v>118</v>
      </c>
      <c r="I1000" s="482" t="s">
        <v>119</v>
      </c>
      <c r="J1000" s="489">
        <v>2</v>
      </c>
      <c r="K1000" s="545">
        <v>46024</v>
      </c>
      <c r="L1000" s="545">
        <v>47118</v>
      </c>
      <c r="M1000" s="459">
        <f t="shared" si="32"/>
        <v>156.28571428571428</v>
      </c>
      <c r="N1000" s="485">
        <v>0</v>
      </c>
      <c r="O1000" s="508" t="s">
        <v>1219</v>
      </c>
      <c r="P1000" s="486">
        <f t="shared" si="31"/>
        <v>0</v>
      </c>
      <c r="Q1000" s="457" t="str">
        <f>IF(ISNUMBER(P1000),IF(P1000=100%,"CUMPLIDA",IF(AND(ISNUMBER(L1000),ISNUMBER([5]CGR!$P$4)), IF(L1000&lt;[5]CGR!$P$4,"INCUMPLIDA","PROCESO"), "VERIFICAR FECHA")),"SIN VALOR AVANCE")</f>
        <v>PROCESO</v>
      </c>
    </row>
    <row r="1001" spans="1:17" ht="105.75">
      <c r="A1001" s="479" t="s">
        <v>19</v>
      </c>
      <c r="B1001" s="480" t="s">
        <v>13</v>
      </c>
      <c r="C1001" s="902" t="s">
        <v>1084</v>
      </c>
      <c r="D1001" s="902" t="s">
        <v>1085</v>
      </c>
      <c r="E1001" s="903"/>
      <c r="F1001" s="903" t="s">
        <v>1217</v>
      </c>
      <c r="G1001" s="481" t="s">
        <v>1099</v>
      </c>
      <c r="H1001" s="482" t="s">
        <v>1100</v>
      </c>
      <c r="I1001" s="482" t="s">
        <v>1101</v>
      </c>
      <c r="J1001" s="483">
        <v>1</v>
      </c>
      <c r="K1001" s="507">
        <v>44927</v>
      </c>
      <c r="L1001" s="507">
        <v>45016</v>
      </c>
      <c r="M1001" s="459">
        <f t="shared" si="32"/>
        <v>12.714285714285714</v>
      </c>
      <c r="N1001" s="485">
        <v>1</v>
      </c>
      <c r="O1001" s="482" t="s">
        <v>1220</v>
      </c>
      <c r="P1001" s="486">
        <f t="shared" si="31"/>
        <v>1</v>
      </c>
      <c r="Q1001" s="457" t="str">
        <f>IF(ISNUMBER(P1001),IF(P1001=100%,"CUMPLIDA",IF(AND(ISNUMBER(L1001),ISNUMBER([5]CGR!$P$4)), IF(L1001&lt;[5]CGR!$P$4,"INCUMPLIDA","PROCESO"), "VERIFICAR FECHA")),"SIN VALOR AVANCE")</f>
        <v>CUMPLIDA</v>
      </c>
    </row>
    <row r="1002" spans="1:17" ht="165.75">
      <c r="A1002" s="479" t="s">
        <v>19</v>
      </c>
      <c r="B1002" s="480" t="s">
        <v>13</v>
      </c>
      <c r="C1002" s="902" t="s">
        <v>1084</v>
      </c>
      <c r="D1002" s="902" t="s">
        <v>1085</v>
      </c>
      <c r="E1002" s="903"/>
      <c r="F1002" s="903" t="s">
        <v>1217</v>
      </c>
      <c r="G1002" s="481" t="s">
        <v>1099</v>
      </c>
      <c r="H1002" s="482" t="s">
        <v>1140</v>
      </c>
      <c r="I1002" s="482" t="s">
        <v>731</v>
      </c>
      <c r="J1002" s="483">
        <v>1</v>
      </c>
      <c r="K1002" s="507">
        <v>45017</v>
      </c>
      <c r="L1002" s="507">
        <v>45138</v>
      </c>
      <c r="M1002" s="459">
        <f t="shared" si="32"/>
        <v>17.285714285714285</v>
      </c>
      <c r="N1002" s="485">
        <v>1</v>
      </c>
      <c r="O1002" s="482" t="s">
        <v>1209</v>
      </c>
      <c r="P1002" s="486">
        <f t="shared" si="31"/>
        <v>1</v>
      </c>
      <c r="Q1002" s="457" t="str">
        <f>IF(ISNUMBER(P1002),IF(P1002=100%,"CUMPLIDA",IF(AND(ISNUMBER(L1002),ISNUMBER([5]CGR!$P$4)), IF(L1002&lt;[5]CGR!$P$4,"INCUMPLIDA","PROCESO"), "VERIFICAR FECHA")),"SIN VALOR AVANCE")</f>
        <v>CUMPLIDA</v>
      </c>
    </row>
    <row r="1003" spans="1:17" ht="105.75">
      <c r="A1003" s="479" t="s">
        <v>19</v>
      </c>
      <c r="B1003" s="480" t="s">
        <v>13</v>
      </c>
      <c r="C1003" s="902" t="s">
        <v>1084</v>
      </c>
      <c r="D1003" s="902" t="s">
        <v>1085</v>
      </c>
      <c r="E1003" s="903"/>
      <c r="F1003" s="903" t="s">
        <v>1217</v>
      </c>
      <c r="G1003" s="481" t="s">
        <v>1221</v>
      </c>
      <c r="H1003" s="482" t="s">
        <v>1222</v>
      </c>
      <c r="I1003" s="482" t="s">
        <v>731</v>
      </c>
      <c r="J1003" s="483">
        <v>1</v>
      </c>
      <c r="K1003" s="507">
        <v>44958</v>
      </c>
      <c r="L1003" s="507">
        <v>45016</v>
      </c>
      <c r="M1003" s="459">
        <f t="shared" si="32"/>
        <v>8.2857142857142865</v>
      </c>
      <c r="N1003" s="485">
        <v>1</v>
      </c>
      <c r="O1003" s="482" t="s">
        <v>1102</v>
      </c>
      <c r="P1003" s="486">
        <f t="shared" si="31"/>
        <v>1</v>
      </c>
      <c r="Q1003" s="457" t="str">
        <f>IF(ISNUMBER(P1003),IF(P1003=100%,"CUMPLIDA",IF(AND(ISNUMBER(L1003),ISNUMBER([5]CGR!$P$4)), IF(L1003&lt;[5]CGR!$P$4,"INCUMPLIDA","PROCESO"), "VERIFICAR FECHA")),"SIN VALOR AVANCE")</f>
        <v>CUMPLIDA</v>
      </c>
    </row>
    <row r="1004" spans="1:17" ht="120">
      <c r="A1004" s="479" t="s">
        <v>19</v>
      </c>
      <c r="B1004" s="480" t="s">
        <v>13</v>
      </c>
      <c r="C1004" s="902" t="s">
        <v>1084</v>
      </c>
      <c r="D1004" s="902" t="s">
        <v>1085</v>
      </c>
      <c r="E1004" s="903"/>
      <c r="F1004" s="903" t="s">
        <v>1217</v>
      </c>
      <c r="G1004" s="481" t="s">
        <v>1223</v>
      </c>
      <c r="H1004" s="482" t="s">
        <v>1224</v>
      </c>
      <c r="I1004" s="482" t="s">
        <v>731</v>
      </c>
      <c r="J1004" s="483">
        <v>1</v>
      </c>
      <c r="K1004" s="507">
        <v>44958</v>
      </c>
      <c r="L1004" s="507">
        <v>44985</v>
      </c>
      <c r="M1004" s="459">
        <f t="shared" si="32"/>
        <v>3.8571428571428572</v>
      </c>
      <c r="N1004" s="485">
        <v>1</v>
      </c>
      <c r="O1004" s="482" t="s">
        <v>1208</v>
      </c>
      <c r="P1004" s="486">
        <f t="shared" si="31"/>
        <v>1</v>
      </c>
      <c r="Q1004" s="457" t="str">
        <f>IF(ISNUMBER(P1004),IF(P1004=100%,"CUMPLIDA",IF(AND(ISNUMBER(L1004),ISNUMBER([5]CGR!$P$4)), IF(L1004&lt;[5]CGR!$P$4,"INCUMPLIDA","PROCESO"), "VERIFICAR FECHA")),"SIN VALOR AVANCE")</f>
        <v>CUMPLIDA</v>
      </c>
    </row>
    <row r="1005" spans="1:17" ht="105.75">
      <c r="A1005" s="479" t="s">
        <v>19</v>
      </c>
      <c r="B1005" s="480" t="s">
        <v>13</v>
      </c>
      <c r="C1005" s="902" t="s">
        <v>1084</v>
      </c>
      <c r="D1005" s="902" t="s">
        <v>1085</v>
      </c>
      <c r="E1005" s="903"/>
      <c r="F1005" s="903" t="s">
        <v>1217</v>
      </c>
      <c r="G1005" s="481" t="s">
        <v>1225</v>
      </c>
      <c r="H1005" s="482" t="s">
        <v>1226</v>
      </c>
      <c r="I1005" s="482" t="s">
        <v>731</v>
      </c>
      <c r="J1005" s="483">
        <v>12</v>
      </c>
      <c r="K1005" s="507">
        <v>44958</v>
      </c>
      <c r="L1005" s="507">
        <v>45323</v>
      </c>
      <c r="M1005" s="459">
        <f t="shared" si="32"/>
        <v>52.142857142857146</v>
      </c>
      <c r="N1005" s="485">
        <v>12</v>
      </c>
      <c r="O1005" s="482" t="s">
        <v>1144</v>
      </c>
      <c r="P1005" s="486">
        <f t="shared" si="31"/>
        <v>1</v>
      </c>
      <c r="Q1005" s="457" t="str">
        <f>IF(ISNUMBER(P1005),IF(P1005=100%,"CUMPLIDA",IF(AND(ISNUMBER(L1005),ISNUMBER([5]CGR!$P$4)), IF(L1005&lt;[5]CGR!$P$4,"INCUMPLIDA","PROCESO"), "VERIFICAR FECHA")),"SIN VALOR AVANCE")</f>
        <v>CUMPLIDA</v>
      </c>
    </row>
    <row r="1006" spans="1:17" ht="105.75">
      <c r="A1006" s="479" t="s">
        <v>19</v>
      </c>
      <c r="B1006" s="480" t="s">
        <v>13</v>
      </c>
      <c r="C1006" s="902" t="s">
        <v>1084</v>
      </c>
      <c r="D1006" s="902" t="s">
        <v>1085</v>
      </c>
      <c r="E1006" s="903"/>
      <c r="F1006" s="903" t="s">
        <v>1217</v>
      </c>
      <c r="G1006" s="481" t="s">
        <v>1227</v>
      </c>
      <c r="H1006" s="482" t="s">
        <v>1228</v>
      </c>
      <c r="I1006" s="482" t="s">
        <v>731</v>
      </c>
      <c r="J1006" s="483">
        <v>4</v>
      </c>
      <c r="K1006" s="507">
        <v>44958</v>
      </c>
      <c r="L1006" s="507">
        <v>45323</v>
      </c>
      <c r="M1006" s="459">
        <f t="shared" si="32"/>
        <v>52.142857142857146</v>
      </c>
      <c r="N1006" s="485">
        <v>4</v>
      </c>
      <c r="O1006" s="482" t="s">
        <v>1144</v>
      </c>
      <c r="P1006" s="486">
        <f t="shared" si="31"/>
        <v>1</v>
      </c>
      <c r="Q1006" s="457" t="str">
        <f>IF(ISNUMBER(P1006),IF(P1006=100%,"CUMPLIDA",IF(AND(ISNUMBER(L1006),ISNUMBER([5]CGR!$P$4)), IF(L1006&lt;[5]CGR!$P$4,"INCUMPLIDA","PROCESO"), "VERIFICAR FECHA")),"SIN VALOR AVANCE")</f>
        <v>CUMPLIDA</v>
      </c>
    </row>
    <row r="1007" spans="1:17" ht="225.75" customHeight="1">
      <c r="A1007" s="479" t="s">
        <v>19</v>
      </c>
      <c r="B1007" s="480" t="s">
        <v>13</v>
      </c>
      <c r="C1007" s="902" t="s">
        <v>1084</v>
      </c>
      <c r="D1007" s="902" t="s">
        <v>1085</v>
      </c>
      <c r="E1007" s="903" t="s">
        <v>1229</v>
      </c>
      <c r="F1007" s="903" t="s">
        <v>1230</v>
      </c>
      <c r="G1007" s="481" t="s">
        <v>1137</v>
      </c>
      <c r="H1007" s="482" t="s">
        <v>1093</v>
      </c>
      <c r="I1007" s="482" t="s">
        <v>1094</v>
      </c>
      <c r="J1007" s="483">
        <v>3</v>
      </c>
      <c r="K1007" s="507">
        <v>44958</v>
      </c>
      <c r="L1007" s="507">
        <v>45323</v>
      </c>
      <c r="M1007" s="459">
        <f t="shared" si="32"/>
        <v>52.142857142857146</v>
      </c>
      <c r="N1007" s="485">
        <v>3</v>
      </c>
      <c r="O1007" s="482" t="s">
        <v>1231</v>
      </c>
      <c r="P1007" s="486">
        <f t="shared" si="31"/>
        <v>1</v>
      </c>
      <c r="Q1007" s="457" t="str">
        <f>IF(ISNUMBER(P1007),IF(P1007=100%,"CUMPLIDA",IF(AND(ISNUMBER(L1007),ISNUMBER([5]CGR!$P$4)), IF(L1007&lt;[5]CGR!$P$4,"INCUMPLIDA","PROCESO"), "VERIFICAR FECHA")),"SIN VALOR AVANCE")</f>
        <v>CUMPLIDA</v>
      </c>
    </row>
    <row r="1008" spans="1:17" ht="75.75">
      <c r="A1008" s="479" t="s">
        <v>19</v>
      </c>
      <c r="B1008" s="480" t="s">
        <v>13</v>
      </c>
      <c r="C1008" s="902"/>
      <c r="D1008" s="902"/>
      <c r="E1008" s="903"/>
      <c r="F1008" s="903" t="s">
        <v>1230</v>
      </c>
      <c r="G1008" s="481" t="s">
        <v>1096</v>
      </c>
      <c r="H1008" s="534" t="s">
        <v>675</v>
      </c>
      <c r="I1008" s="482" t="s">
        <v>676</v>
      </c>
      <c r="J1008" s="483">
        <v>1</v>
      </c>
      <c r="K1008" s="507">
        <v>45231</v>
      </c>
      <c r="L1008" s="507">
        <v>45504</v>
      </c>
      <c r="M1008" s="459">
        <f t="shared" si="32"/>
        <v>39</v>
      </c>
      <c r="N1008" s="485">
        <v>1</v>
      </c>
      <c r="O1008" s="508" t="s">
        <v>825</v>
      </c>
      <c r="P1008" s="486">
        <f t="shared" si="31"/>
        <v>1</v>
      </c>
      <c r="Q1008" s="457" t="str">
        <f>IF(ISNUMBER(P1008),IF(P1008=100%,"CUMPLIDA",IF(AND(ISNUMBER(L1008),ISNUMBER([5]CGR!$P$4)), IF(L1008&lt;[5]CGR!$P$4,"INCUMPLIDA","PROCESO"), "VERIFICAR FECHA")),"SIN VALOR AVANCE")</f>
        <v>CUMPLIDA</v>
      </c>
    </row>
    <row r="1009" spans="1:17" ht="210.75">
      <c r="A1009" s="479" t="s">
        <v>19</v>
      </c>
      <c r="B1009" s="480" t="s">
        <v>13</v>
      </c>
      <c r="C1009" s="902"/>
      <c r="D1009" s="902"/>
      <c r="E1009" s="903"/>
      <c r="F1009" s="903" t="s">
        <v>1230</v>
      </c>
      <c r="G1009" s="481" t="s">
        <v>1096</v>
      </c>
      <c r="H1009" s="534" t="s">
        <v>678</v>
      </c>
      <c r="I1009" s="482" t="s">
        <v>679</v>
      </c>
      <c r="J1009" s="483">
        <v>1</v>
      </c>
      <c r="K1009" s="507">
        <v>45231</v>
      </c>
      <c r="L1009" s="507">
        <v>45504</v>
      </c>
      <c r="M1009" s="459">
        <f t="shared" si="32"/>
        <v>39</v>
      </c>
      <c r="N1009" s="485">
        <v>1</v>
      </c>
      <c r="O1009" s="508" t="s">
        <v>1219</v>
      </c>
      <c r="P1009" s="486">
        <f t="shared" si="31"/>
        <v>1</v>
      </c>
      <c r="Q1009" s="457" t="str">
        <f>IF(ISNUMBER(P1009),IF(P1009=100%,"CUMPLIDA",IF(AND(ISNUMBER(L1009),ISNUMBER([5]CGR!$P$4)), IF(L1009&lt;[5]CGR!$P$4,"INCUMPLIDA","PROCESO"), "VERIFICAR FECHA")),"SIN VALOR AVANCE")</f>
        <v>CUMPLIDA</v>
      </c>
    </row>
    <row r="1010" spans="1:17" ht="150.75">
      <c r="A1010" s="479" t="s">
        <v>19</v>
      </c>
      <c r="B1010" s="480" t="s">
        <v>13</v>
      </c>
      <c r="C1010" s="902"/>
      <c r="D1010" s="902"/>
      <c r="E1010" s="903"/>
      <c r="F1010" s="903" t="s">
        <v>1230</v>
      </c>
      <c r="G1010" s="481" t="s">
        <v>97</v>
      </c>
      <c r="H1010" s="482" t="s">
        <v>98</v>
      </c>
      <c r="I1010" s="482" t="s">
        <v>99</v>
      </c>
      <c r="J1010" s="489">
        <v>1</v>
      </c>
      <c r="K1010" s="545">
        <v>45323</v>
      </c>
      <c r="L1010" s="545">
        <v>45747</v>
      </c>
      <c r="M1010" s="459">
        <f t="shared" si="32"/>
        <v>60.571428571428569</v>
      </c>
      <c r="N1010" s="485">
        <v>1</v>
      </c>
      <c r="O1010" s="508" t="s">
        <v>1098</v>
      </c>
      <c r="P1010" s="486">
        <f t="shared" si="31"/>
        <v>1</v>
      </c>
      <c r="Q1010" s="457" t="str">
        <f>IF(ISNUMBER(P1010),IF(P1010=100%,"CUMPLIDA",IF(AND(ISNUMBER(L1010),ISNUMBER([5]CGR!$P$4)), IF(L1010&lt;[5]CGR!$P$4,"INCUMPLIDA","PROCESO"), "VERIFICAR FECHA")),"SIN VALOR AVANCE")</f>
        <v>CUMPLIDA</v>
      </c>
    </row>
    <row r="1011" spans="1:17" ht="75.75">
      <c r="A1011" s="479" t="s">
        <v>19</v>
      </c>
      <c r="B1011" s="480" t="s">
        <v>13</v>
      </c>
      <c r="C1011" s="902"/>
      <c r="D1011" s="902"/>
      <c r="E1011" s="903"/>
      <c r="F1011" s="903" t="s">
        <v>1230</v>
      </c>
      <c r="G1011" s="481" t="s">
        <v>101</v>
      </c>
      <c r="H1011" s="482" t="s">
        <v>101</v>
      </c>
      <c r="I1011" s="482" t="s">
        <v>102</v>
      </c>
      <c r="J1011" s="489">
        <v>1</v>
      </c>
      <c r="K1011" s="545">
        <v>45323</v>
      </c>
      <c r="L1011" s="545">
        <v>45747</v>
      </c>
      <c r="M1011" s="459">
        <f t="shared" si="32"/>
        <v>60.571428571428569</v>
      </c>
      <c r="N1011" s="485">
        <v>1</v>
      </c>
      <c r="O1011" s="508" t="s">
        <v>924</v>
      </c>
      <c r="P1011" s="486">
        <f t="shared" si="31"/>
        <v>1</v>
      </c>
      <c r="Q1011" s="457" t="str">
        <f>IF(ISNUMBER(P1011),IF(P1011=100%,"CUMPLIDA",IF(AND(ISNUMBER(L1011),ISNUMBER([5]CGR!$P$4)), IF(L1011&lt;[5]CGR!$P$4,"INCUMPLIDA","PROCESO"), "VERIFICAR FECHA")),"SIN VALOR AVANCE")</f>
        <v>CUMPLIDA</v>
      </c>
    </row>
    <row r="1012" spans="1:17" ht="75.75">
      <c r="A1012" s="479" t="s">
        <v>19</v>
      </c>
      <c r="B1012" s="480" t="s">
        <v>13</v>
      </c>
      <c r="C1012" s="902"/>
      <c r="D1012" s="902"/>
      <c r="E1012" s="903"/>
      <c r="F1012" s="903" t="s">
        <v>1230</v>
      </c>
      <c r="G1012" s="481" t="s">
        <v>238</v>
      </c>
      <c r="H1012" s="482" t="s">
        <v>239</v>
      </c>
      <c r="I1012" s="482" t="s">
        <v>240</v>
      </c>
      <c r="J1012" s="489">
        <v>1</v>
      </c>
      <c r="K1012" s="545">
        <v>45231</v>
      </c>
      <c r="L1012" s="545">
        <v>45747</v>
      </c>
      <c r="M1012" s="459">
        <f t="shared" si="32"/>
        <v>73.714285714285708</v>
      </c>
      <c r="N1012" s="485">
        <v>1</v>
      </c>
      <c r="O1012" s="508" t="s">
        <v>924</v>
      </c>
      <c r="P1012" s="486">
        <f t="shared" si="31"/>
        <v>1</v>
      </c>
      <c r="Q1012" s="457" t="str">
        <f>IF(ISNUMBER(P1012),IF(P1012=100%,"CUMPLIDA",IF(AND(ISNUMBER(L1012),ISNUMBER([5]CGR!$P$4)), IF(L1012&lt;[5]CGR!$P$4,"INCUMPLIDA","PROCESO"), "VERIFICAR FECHA")),"SIN VALOR AVANCE")</f>
        <v>CUMPLIDA</v>
      </c>
    </row>
    <row r="1013" spans="1:17" ht="150.75">
      <c r="A1013" s="479" t="s">
        <v>19</v>
      </c>
      <c r="B1013" s="480" t="s">
        <v>13</v>
      </c>
      <c r="C1013" s="902"/>
      <c r="D1013" s="902"/>
      <c r="E1013" s="903"/>
      <c r="F1013" s="903" t="s">
        <v>1230</v>
      </c>
      <c r="G1013" s="481" t="s">
        <v>104</v>
      </c>
      <c r="H1013" s="482" t="s">
        <v>104</v>
      </c>
      <c r="I1013" s="482" t="s">
        <v>248</v>
      </c>
      <c r="J1013" s="489">
        <v>1</v>
      </c>
      <c r="K1013" s="545">
        <v>45323</v>
      </c>
      <c r="L1013" s="545">
        <v>45747</v>
      </c>
      <c r="M1013" s="459">
        <f t="shared" si="32"/>
        <v>60.571428571428569</v>
      </c>
      <c r="N1013" s="485">
        <v>1</v>
      </c>
      <c r="O1013" s="508" t="s">
        <v>1098</v>
      </c>
      <c r="P1013" s="486">
        <f t="shared" si="31"/>
        <v>1</v>
      </c>
      <c r="Q1013" s="457" t="str">
        <f>IF(ISNUMBER(P1013),IF(P1013=100%,"CUMPLIDA",IF(AND(ISNUMBER(L1013),ISNUMBER([5]CGR!$P$4)), IF(L1013&lt;[5]CGR!$P$4,"INCUMPLIDA","PROCESO"), "VERIFICAR FECHA")),"SIN VALOR AVANCE")</f>
        <v>CUMPLIDA</v>
      </c>
    </row>
    <row r="1014" spans="1:17" ht="75.75">
      <c r="A1014" s="479" t="s">
        <v>19</v>
      </c>
      <c r="B1014" s="480" t="s">
        <v>13</v>
      </c>
      <c r="C1014" s="902"/>
      <c r="D1014" s="902"/>
      <c r="E1014" s="903"/>
      <c r="F1014" s="903" t="s">
        <v>1230</v>
      </c>
      <c r="G1014" s="481" t="s">
        <v>830</v>
      </c>
      <c r="H1014" s="482" t="s">
        <v>830</v>
      </c>
      <c r="I1014" s="482" t="s">
        <v>107</v>
      </c>
      <c r="J1014" s="489">
        <v>1</v>
      </c>
      <c r="K1014" s="545">
        <v>45231</v>
      </c>
      <c r="L1014" s="545">
        <v>45747</v>
      </c>
      <c r="M1014" s="459">
        <f t="shared" si="32"/>
        <v>73.714285714285708</v>
      </c>
      <c r="N1014" s="485">
        <v>1</v>
      </c>
      <c r="O1014" s="508" t="s">
        <v>924</v>
      </c>
      <c r="P1014" s="486">
        <f t="shared" si="31"/>
        <v>1</v>
      </c>
      <c r="Q1014" s="457" t="str">
        <f>IF(ISNUMBER(P1014),IF(P1014=100%,"CUMPLIDA",IF(AND(ISNUMBER(L1014),ISNUMBER([5]CGR!$P$4)), IF(L1014&lt;[5]CGR!$P$4,"INCUMPLIDA","PROCESO"), "VERIFICAR FECHA")),"SIN VALOR AVANCE")</f>
        <v>CUMPLIDA</v>
      </c>
    </row>
    <row r="1015" spans="1:17" ht="210.75">
      <c r="A1015" s="479" t="s">
        <v>19</v>
      </c>
      <c r="B1015" s="480" t="s">
        <v>13</v>
      </c>
      <c r="C1015" s="902"/>
      <c r="D1015" s="902"/>
      <c r="E1015" s="903"/>
      <c r="F1015" s="903" t="s">
        <v>1230</v>
      </c>
      <c r="G1015" s="481" t="s">
        <v>831</v>
      </c>
      <c r="H1015" s="482" t="s">
        <v>831</v>
      </c>
      <c r="I1015" s="482" t="s">
        <v>524</v>
      </c>
      <c r="J1015" s="489">
        <v>1</v>
      </c>
      <c r="K1015" s="545">
        <v>45231</v>
      </c>
      <c r="L1015" s="545">
        <v>45808</v>
      </c>
      <c r="M1015" s="459">
        <f t="shared" si="32"/>
        <v>82.428571428571431</v>
      </c>
      <c r="N1015" s="485">
        <v>1</v>
      </c>
      <c r="O1015" s="508" t="s">
        <v>1219</v>
      </c>
      <c r="P1015" s="486">
        <f t="shared" si="31"/>
        <v>1</v>
      </c>
      <c r="Q1015" s="457" t="str">
        <f>IF(ISNUMBER(P1015),IF(P1015=100%,"CUMPLIDA",IF(AND(ISNUMBER(L1015),ISNUMBER([5]CGR!$P$4)), IF(L1015&lt;[5]CGR!$P$4,"INCUMPLIDA","PROCESO"), "VERIFICAR FECHA")),"SIN VALOR AVANCE")</f>
        <v>CUMPLIDA</v>
      </c>
    </row>
    <row r="1016" spans="1:17" ht="75.75">
      <c r="A1016" s="479" t="s">
        <v>19</v>
      </c>
      <c r="B1016" s="480" t="s">
        <v>13</v>
      </c>
      <c r="C1016" s="902" t="s">
        <v>1084</v>
      </c>
      <c r="D1016" s="902" t="s">
        <v>1085</v>
      </c>
      <c r="E1016" s="903"/>
      <c r="F1016" s="903" t="s">
        <v>1230</v>
      </c>
      <c r="G1016" s="481" t="s">
        <v>110</v>
      </c>
      <c r="H1016" s="482" t="s">
        <v>111</v>
      </c>
      <c r="I1016" s="482" t="s">
        <v>112</v>
      </c>
      <c r="J1016" s="489">
        <v>12</v>
      </c>
      <c r="K1016" s="545">
        <v>46024</v>
      </c>
      <c r="L1016" s="545">
        <v>47118</v>
      </c>
      <c r="M1016" s="459">
        <f t="shared" si="32"/>
        <v>156.28571428571428</v>
      </c>
      <c r="N1016" s="485">
        <v>0</v>
      </c>
      <c r="O1016" s="508" t="s">
        <v>924</v>
      </c>
      <c r="P1016" s="486">
        <f t="shared" si="31"/>
        <v>0</v>
      </c>
      <c r="Q1016" s="457" t="str">
        <f>IF(ISNUMBER(P1016),IF(P1016=100%,"CUMPLIDA",IF(AND(ISNUMBER(L1016),ISNUMBER([5]CGR!$P$4)), IF(L1016&lt;[5]CGR!$P$4,"INCUMPLIDA","PROCESO"), "VERIFICAR FECHA")),"SIN VALOR AVANCE")</f>
        <v>PROCESO</v>
      </c>
    </row>
    <row r="1017" spans="1:17" ht="135.75">
      <c r="A1017" s="479" t="s">
        <v>19</v>
      </c>
      <c r="B1017" s="480" t="s">
        <v>13</v>
      </c>
      <c r="C1017" s="902" t="s">
        <v>1084</v>
      </c>
      <c r="D1017" s="902" t="s">
        <v>1085</v>
      </c>
      <c r="E1017" s="903"/>
      <c r="F1017" s="903" t="s">
        <v>1230</v>
      </c>
      <c r="G1017" s="481" t="s">
        <v>114</v>
      </c>
      <c r="H1017" s="482" t="s">
        <v>115</v>
      </c>
      <c r="I1017" s="482" t="s">
        <v>116</v>
      </c>
      <c r="J1017" s="489">
        <v>1</v>
      </c>
      <c r="K1017" s="545">
        <v>46024</v>
      </c>
      <c r="L1017" s="545">
        <v>47118</v>
      </c>
      <c r="M1017" s="459">
        <f t="shared" si="32"/>
        <v>156.28571428571428</v>
      </c>
      <c r="N1017" s="485">
        <v>0</v>
      </c>
      <c r="O1017" s="508" t="s">
        <v>1121</v>
      </c>
      <c r="P1017" s="486">
        <f t="shared" si="31"/>
        <v>0</v>
      </c>
      <c r="Q1017" s="457" t="str">
        <f>IF(ISNUMBER(P1017),IF(P1017=100%,"CUMPLIDA",IF(AND(ISNUMBER(L1017),ISNUMBER([5]CGR!$P$4)), IF(L1017&lt;[5]CGR!$P$4,"INCUMPLIDA","PROCESO"), "VERIFICAR FECHA")),"SIN VALOR AVANCE")</f>
        <v>PROCESO</v>
      </c>
    </row>
    <row r="1018" spans="1:17" ht="210.75">
      <c r="A1018" s="479" t="s">
        <v>19</v>
      </c>
      <c r="B1018" s="480" t="s">
        <v>13</v>
      </c>
      <c r="C1018" s="902" t="s">
        <v>1084</v>
      </c>
      <c r="D1018" s="902" t="s">
        <v>1085</v>
      </c>
      <c r="E1018" s="903"/>
      <c r="F1018" s="903" t="s">
        <v>1230</v>
      </c>
      <c r="G1018" s="481" t="s">
        <v>117</v>
      </c>
      <c r="H1018" s="482" t="s">
        <v>118</v>
      </c>
      <c r="I1018" s="482" t="s">
        <v>119</v>
      </c>
      <c r="J1018" s="489">
        <v>2</v>
      </c>
      <c r="K1018" s="545">
        <v>46024</v>
      </c>
      <c r="L1018" s="545">
        <v>47118</v>
      </c>
      <c r="M1018" s="459">
        <f t="shared" si="32"/>
        <v>156.28571428571428</v>
      </c>
      <c r="N1018" s="485">
        <v>0</v>
      </c>
      <c r="O1018" s="508" t="s">
        <v>1219</v>
      </c>
      <c r="P1018" s="486">
        <f t="shared" si="31"/>
        <v>0</v>
      </c>
      <c r="Q1018" s="457" t="str">
        <f>IF(ISNUMBER(P1018),IF(P1018=100%,"CUMPLIDA",IF(AND(ISNUMBER(L1018),ISNUMBER([5]CGR!$P$4)), IF(L1018&lt;[5]CGR!$P$4,"INCUMPLIDA","PROCESO"), "VERIFICAR FECHA")),"SIN VALOR AVANCE")</f>
        <v>PROCESO</v>
      </c>
    </row>
    <row r="1019" spans="1:17" ht="255.75" customHeight="1">
      <c r="A1019" s="479" t="s">
        <v>19</v>
      </c>
      <c r="B1019" s="480" t="s">
        <v>13</v>
      </c>
      <c r="C1019" s="902" t="s">
        <v>1084</v>
      </c>
      <c r="D1019" s="902" t="s">
        <v>1085</v>
      </c>
      <c r="E1019" s="903" t="s">
        <v>1232</v>
      </c>
      <c r="F1019" s="903" t="s">
        <v>1233</v>
      </c>
      <c r="G1019" s="481" t="s">
        <v>1137</v>
      </c>
      <c r="H1019" s="482" t="s">
        <v>1093</v>
      </c>
      <c r="I1019" s="482" t="s">
        <v>1094</v>
      </c>
      <c r="J1019" s="483">
        <v>3</v>
      </c>
      <c r="K1019" s="507">
        <v>44958</v>
      </c>
      <c r="L1019" s="507">
        <v>45323</v>
      </c>
      <c r="M1019" s="459">
        <f t="shared" si="32"/>
        <v>52.142857142857146</v>
      </c>
      <c r="N1019" s="485">
        <v>3</v>
      </c>
      <c r="O1019" s="482" t="s">
        <v>1234</v>
      </c>
      <c r="P1019" s="486">
        <f t="shared" ref="P1019:P1082" si="33">N1019/J1019</f>
        <v>1</v>
      </c>
      <c r="Q1019" s="457" t="str">
        <f>IF(ISNUMBER(P1019),IF(P1019=100%,"CUMPLIDA",IF(AND(ISNUMBER(L1019),ISNUMBER([5]CGR!$P$4)), IF(L1019&lt;[5]CGR!$P$4,"INCUMPLIDA","PROCESO"), "VERIFICAR FECHA")),"SIN VALOR AVANCE")</f>
        <v>CUMPLIDA</v>
      </c>
    </row>
    <row r="1020" spans="1:17" ht="75.75">
      <c r="A1020" s="479" t="s">
        <v>19</v>
      </c>
      <c r="B1020" s="480" t="s">
        <v>13</v>
      </c>
      <c r="C1020" s="902"/>
      <c r="D1020" s="902"/>
      <c r="E1020" s="903"/>
      <c r="F1020" s="903" t="s">
        <v>1233</v>
      </c>
      <c r="G1020" s="481" t="s">
        <v>1096</v>
      </c>
      <c r="H1020" s="534" t="s">
        <v>675</v>
      </c>
      <c r="I1020" s="482" t="s">
        <v>676</v>
      </c>
      <c r="J1020" s="483">
        <v>1</v>
      </c>
      <c r="K1020" s="507">
        <v>45231</v>
      </c>
      <c r="L1020" s="507">
        <v>45504</v>
      </c>
      <c r="M1020" s="459">
        <f t="shared" si="32"/>
        <v>39</v>
      </c>
      <c r="N1020" s="485">
        <v>1</v>
      </c>
      <c r="O1020" s="482" t="s">
        <v>1235</v>
      </c>
      <c r="P1020" s="486">
        <f t="shared" si="33"/>
        <v>1</v>
      </c>
      <c r="Q1020" s="457" t="str">
        <f>IF(ISNUMBER(P1020),IF(P1020=100%,"CUMPLIDA",IF(AND(ISNUMBER(L1020),ISNUMBER([5]CGR!$P$4)), IF(L1020&lt;[5]CGR!$P$4,"INCUMPLIDA","PROCESO"), "VERIFICAR FECHA")),"SIN VALOR AVANCE")</f>
        <v>CUMPLIDA</v>
      </c>
    </row>
    <row r="1021" spans="1:17" ht="210.75">
      <c r="A1021" s="479" t="s">
        <v>19</v>
      </c>
      <c r="B1021" s="480" t="s">
        <v>13</v>
      </c>
      <c r="C1021" s="902"/>
      <c r="D1021" s="902"/>
      <c r="E1021" s="903"/>
      <c r="F1021" s="903" t="s">
        <v>1233</v>
      </c>
      <c r="G1021" s="481" t="s">
        <v>1096</v>
      </c>
      <c r="H1021" s="534" t="s">
        <v>678</v>
      </c>
      <c r="I1021" s="482" t="s">
        <v>679</v>
      </c>
      <c r="J1021" s="483">
        <v>1</v>
      </c>
      <c r="K1021" s="507">
        <v>45231</v>
      </c>
      <c r="L1021" s="507">
        <v>45504</v>
      </c>
      <c r="M1021" s="459">
        <f t="shared" si="32"/>
        <v>39</v>
      </c>
      <c r="N1021" s="485">
        <v>1</v>
      </c>
      <c r="O1021" s="508" t="s">
        <v>1219</v>
      </c>
      <c r="P1021" s="486">
        <f t="shared" si="33"/>
        <v>1</v>
      </c>
      <c r="Q1021" s="457" t="str">
        <f>IF(ISNUMBER(P1021),IF(P1021=100%,"CUMPLIDA",IF(AND(ISNUMBER(L1021),ISNUMBER([5]CGR!$P$4)), IF(L1021&lt;[5]CGR!$P$4,"INCUMPLIDA","PROCESO"), "VERIFICAR FECHA")),"SIN VALOR AVANCE")</f>
        <v>CUMPLIDA</v>
      </c>
    </row>
    <row r="1022" spans="1:17" ht="150.75">
      <c r="A1022" s="479" t="s">
        <v>19</v>
      </c>
      <c r="B1022" s="480" t="s">
        <v>13</v>
      </c>
      <c r="C1022" s="902"/>
      <c r="D1022" s="902"/>
      <c r="E1022" s="903"/>
      <c r="F1022" s="903" t="s">
        <v>1233</v>
      </c>
      <c r="G1022" s="481" t="s">
        <v>97</v>
      </c>
      <c r="H1022" s="482" t="s">
        <v>98</v>
      </c>
      <c r="I1022" s="482" t="s">
        <v>99</v>
      </c>
      <c r="J1022" s="489">
        <v>1</v>
      </c>
      <c r="K1022" s="545">
        <v>45323</v>
      </c>
      <c r="L1022" s="545">
        <v>45747</v>
      </c>
      <c r="M1022" s="459">
        <f t="shared" si="32"/>
        <v>60.571428571428569</v>
      </c>
      <c r="N1022" s="485">
        <v>1</v>
      </c>
      <c r="O1022" s="508" t="s">
        <v>1098</v>
      </c>
      <c r="P1022" s="486">
        <f t="shared" si="33"/>
        <v>1</v>
      </c>
      <c r="Q1022" s="457" t="str">
        <f>IF(ISNUMBER(P1022),IF(P1022=100%,"CUMPLIDA",IF(AND(ISNUMBER(L1022),ISNUMBER([5]CGR!$P$4)), IF(L1022&lt;[5]CGR!$P$4,"INCUMPLIDA","PROCESO"), "VERIFICAR FECHA")),"SIN VALOR AVANCE")</f>
        <v>CUMPLIDA</v>
      </c>
    </row>
    <row r="1023" spans="1:17" ht="75.75">
      <c r="A1023" s="479" t="s">
        <v>19</v>
      </c>
      <c r="B1023" s="480" t="s">
        <v>13</v>
      </c>
      <c r="C1023" s="902"/>
      <c r="D1023" s="902"/>
      <c r="E1023" s="903"/>
      <c r="F1023" s="903" t="s">
        <v>1233</v>
      </c>
      <c r="G1023" s="481" t="s">
        <v>101</v>
      </c>
      <c r="H1023" s="482" t="s">
        <v>101</v>
      </c>
      <c r="I1023" s="482" t="s">
        <v>102</v>
      </c>
      <c r="J1023" s="489">
        <v>1</v>
      </c>
      <c r="K1023" s="545">
        <v>45323</v>
      </c>
      <c r="L1023" s="545">
        <v>45747</v>
      </c>
      <c r="M1023" s="459">
        <f t="shared" si="32"/>
        <v>60.571428571428569</v>
      </c>
      <c r="N1023" s="485">
        <v>1</v>
      </c>
      <c r="O1023" s="508" t="s">
        <v>1175</v>
      </c>
      <c r="P1023" s="486">
        <f t="shared" si="33"/>
        <v>1</v>
      </c>
      <c r="Q1023" s="457" t="str">
        <f>IF(ISNUMBER(P1023),IF(P1023=100%,"CUMPLIDA",IF(AND(ISNUMBER(L1023),ISNUMBER([5]CGR!$P$4)), IF(L1023&lt;[5]CGR!$P$4,"INCUMPLIDA","PROCESO"), "VERIFICAR FECHA")),"SIN VALOR AVANCE")</f>
        <v>CUMPLIDA</v>
      </c>
    </row>
    <row r="1024" spans="1:17" ht="75.75">
      <c r="A1024" s="479" t="s">
        <v>19</v>
      </c>
      <c r="B1024" s="480" t="s">
        <v>13</v>
      </c>
      <c r="C1024" s="902"/>
      <c r="D1024" s="902"/>
      <c r="E1024" s="903"/>
      <c r="F1024" s="903" t="s">
        <v>1233</v>
      </c>
      <c r="G1024" s="481" t="s">
        <v>238</v>
      </c>
      <c r="H1024" s="482" t="s">
        <v>239</v>
      </c>
      <c r="I1024" s="482" t="s">
        <v>240</v>
      </c>
      <c r="J1024" s="489">
        <v>1</v>
      </c>
      <c r="K1024" s="545">
        <v>45231</v>
      </c>
      <c r="L1024" s="545">
        <v>45747</v>
      </c>
      <c r="M1024" s="459">
        <f t="shared" si="32"/>
        <v>73.714285714285708</v>
      </c>
      <c r="N1024" s="485">
        <v>1</v>
      </c>
      <c r="O1024" s="508" t="s">
        <v>1175</v>
      </c>
      <c r="P1024" s="486">
        <f t="shared" si="33"/>
        <v>1</v>
      </c>
      <c r="Q1024" s="457" t="str">
        <f>IF(ISNUMBER(P1024),IF(P1024=100%,"CUMPLIDA",IF(AND(ISNUMBER(L1024),ISNUMBER([5]CGR!$P$4)), IF(L1024&lt;[5]CGR!$P$4,"INCUMPLIDA","PROCESO"), "VERIFICAR FECHA")),"SIN VALOR AVANCE")</f>
        <v>CUMPLIDA</v>
      </c>
    </row>
    <row r="1025" spans="1:17" ht="150.75">
      <c r="A1025" s="479" t="s">
        <v>19</v>
      </c>
      <c r="B1025" s="480" t="s">
        <v>13</v>
      </c>
      <c r="C1025" s="902"/>
      <c r="D1025" s="902"/>
      <c r="E1025" s="903"/>
      <c r="F1025" s="903" t="s">
        <v>1233</v>
      </c>
      <c r="G1025" s="481" t="s">
        <v>104</v>
      </c>
      <c r="H1025" s="482" t="s">
        <v>104</v>
      </c>
      <c r="I1025" s="482" t="s">
        <v>248</v>
      </c>
      <c r="J1025" s="489">
        <v>1</v>
      </c>
      <c r="K1025" s="545">
        <v>45323</v>
      </c>
      <c r="L1025" s="545">
        <v>45747</v>
      </c>
      <c r="M1025" s="459">
        <f t="shared" si="32"/>
        <v>60.571428571428569</v>
      </c>
      <c r="N1025" s="485">
        <v>1</v>
      </c>
      <c r="O1025" s="508" t="s">
        <v>1098</v>
      </c>
      <c r="P1025" s="486">
        <f t="shared" si="33"/>
        <v>1</v>
      </c>
      <c r="Q1025" s="457" t="str">
        <f>IF(ISNUMBER(P1025),IF(P1025=100%,"CUMPLIDA",IF(AND(ISNUMBER(L1025),ISNUMBER([5]CGR!$P$4)), IF(L1025&lt;[5]CGR!$P$4,"INCUMPLIDA","PROCESO"), "VERIFICAR FECHA")),"SIN VALOR AVANCE")</f>
        <v>CUMPLIDA</v>
      </c>
    </row>
    <row r="1026" spans="1:17" ht="75.75">
      <c r="A1026" s="479" t="s">
        <v>19</v>
      </c>
      <c r="B1026" s="480" t="s">
        <v>13</v>
      </c>
      <c r="C1026" s="902"/>
      <c r="D1026" s="902"/>
      <c r="E1026" s="903"/>
      <c r="F1026" s="903" t="s">
        <v>1233</v>
      </c>
      <c r="G1026" s="481" t="s">
        <v>830</v>
      </c>
      <c r="H1026" s="482" t="s">
        <v>830</v>
      </c>
      <c r="I1026" s="482" t="s">
        <v>107</v>
      </c>
      <c r="J1026" s="489">
        <v>1</v>
      </c>
      <c r="K1026" s="545">
        <v>45231</v>
      </c>
      <c r="L1026" s="545">
        <v>45747</v>
      </c>
      <c r="M1026" s="459">
        <f t="shared" si="32"/>
        <v>73.714285714285708</v>
      </c>
      <c r="N1026" s="485">
        <v>1</v>
      </c>
      <c r="O1026" s="508" t="s">
        <v>1175</v>
      </c>
      <c r="P1026" s="486">
        <f t="shared" si="33"/>
        <v>1</v>
      </c>
      <c r="Q1026" s="457" t="str">
        <f>IF(ISNUMBER(P1026),IF(P1026=100%,"CUMPLIDA",IF(AND(ISNUMBER(L1026),ISNUMBER([5]CGR!$P$4)), IF(L1026&lt;[5]CGR!$P$4,"INCUMPLIDA","PROCESO"), "VERIFICAR FECHA")),"SIN VALOR AVANCE")</f>
        <v>CUMPLIDA</v>
      </c>
    </row>
    <row r="1027" spans="1:17" ht="210.75">
      <c r="A1027" s="479" t="s">
        <v>19</v>
      </c>
      <c r="B1027" s="480" t="s">
        <v>13</v>
      </c>
      <c r="C1027" s="902"/>
      <c r="D1027" s="902"/>
      <c r="E1027" s="903"/>
      <c r="F1027" s="903" t="s">
        <v>1233</v>
      </c>
      <c r="G1027" s="481" t="s">
        <v>831</v>
      </c>
      <c r="H1027" s="482" t="s">
        <v>831</v>
      </c>
      <c r="I1027" s="482" t="s">
        <v>524</v>
      </c>
      <c r="J1027" s="489">
        <v>1</v>
      </c>
      <c r="K1027" s="545">
        <v>45231</v>
      </c>
      <c r="L1027" s="545">
        <v>45808</v>
      </c>
      <c r="M1027" s="459">
        <f t="shared" si="32"/>
        <v>82.428571428571431</v>
      </c>
      <c r="N1027" s="485">
        <v>1</v>
      </c>
      <c r="O1027" s="508" t="s">
        <v>1219</v>
      </c>
      <c r="P1027" s="486">
        <f t="shared" si="33"/>
        <v>1</v>
      </c>
      <c r="Q1027" s="457" t="str">
        <f>IF(ISNUMBER(P1027),IF(P1027=100%,"CUMPLIDA",IF(AND(ISNUMBER(L1027),ISNUMBER([5]CGR!$P$4)), IF(L1027&lt;[5]CGR!$P$4,"INCUMPLIDA","PROCESO"), "VERIFICAR FECHA")),"SIN VALOR AVANCE")</f>
        <v>CUMPLIDA</v>
      </c>
    </row>
    <row r="1028" spans="1:17" ht="75.75">
      <c r="A1028" s="479" t="s">
        <v>19</v>
      </c>
      <c r="B1028" s="480" t="s">
        <v>13</v>
      </c>
      <c r="C1028" s="902" t="s">
        <v>1084</v>
      </c>
      <c r="D1028" s="902" t="s">
        <v>1085</v>
      </c>
      <c r="E1028" s="903"/>
      <c r="F1028" s="903" t="s">
        <v>1233</v>
      </c>
      <c r="G1028" s="481" t="s">
        <v>110</v>
      </c>
      <c r="H1028" s="482" t="s">
        <v>111</v>
      </c>
      <c r="I1028" s="482" t="s">
        <v>112</v>
      </c>
      <c r="J1028" s="489">
        <v>12</v>
      </c>
      <c r="K1028" s="545">
        <v>46024</v>
      </c>
      <c r="L1028" s="545">
        <v>47118</v>
      </c>
      <c r="M1028" s="459">
        <f t="shared" si="32"/>
        <v>156.28571428571428</v>
      </c>
      <c r="N1028" s="485">
        <v>0</v>
      </c>
      <c r="O1028" s="508" t="s">
        <v>1175</v>
      </c>
      <c r="P1028" s="486">
        <f t="shared" si="33"/>
        <v>0</v>
      </c>
      <c r="Q1028" s="457" t="str">
        <f>IF(ISNUMBER(P1028),IF(P1028=100%,"CUMPLIDA",IF(AND(ISNUMBER(L1028),ISNUMBER([5]CGR!$P$4)), IF(L1028&lt;[5]CGR!$P$4,"INCUMPLIDA","PROCESO"), "VERIFICAR FECHA")),"SIN VALOR AVANCE")</f>
        <v>PROCESO</v>
      </c>
    </row>
    <row r="1029" spans="1:17" ht="150.75">
      <c r="A1029" s="479" t="s">
        <v>19</v>
      </c>
      <c r="B1029" s="480" t="s">
        <v>13</v>
      </c>
      <c r="C1029" s="902" t="s">
        <v>1084</v>
      </c>
      <c r="D1029" s="902" t="s">
        <v>1085</v>
      </c>
      <c r="E1029" s="903"/>
      <c r="F1029" s="903" t="s">
        <v>1233</v>
      </c>
      <c r="G1029" s="481" t="s">
        <v>114</v>
      </c>
      <c r="H1029" s="482" t="s">
        <v>115</v>
      </c>
      <c r="I1029" s="482" t="s">
        <v>116</v>
      </c>
      <c r="J1029" s="489">
        <v>1</v>
      </c>
      <c r="K1029" s="545">
        <v>46024</v>
      </c>
      <c r="L1029" s="545">
        <v>47118</v>
      </c>
      <c r="M1029" s="459">
        <f t="shared" si="32"/>
        <v>156.28571428571428</v>
      </c>
      <c r="N1029" s="485">
        <v>0</v>
      </c>
      <c r="O1029" s="508" t="s">
        <v>1098</v>
      </c>
      <c r="P1029" s="486">
        <f t="shared" si="33"/>
        <v>0</v>
      </c>
      <c r="Q1029" s="457" t="str">
        <f>IF(ISNUMBER(P1029),IF(P1029=100%,"CUMPLIDA",IF(AND(ISNUMBER(L1029),ISNUMBER([5]CGR!$P$4)), IF(L1029&lt;[5]CGR!$P$4,"INCUMPLIDA","PROCESO"), "VERIFICAR FECHA")),"SIN VALOR AVANCE")</f>
        <v>PROCESO</v>
      </c>
    </row>
    <row r="1030" spans="1:17" ht="210.75">
      <c r="A1030" s="479" t="s">
        <v>19</v>
      </c>
      <c r="B1030" s="480" t="s">
        <v>13</v>
      </c>
      <c r="C1030" s="902" t="s">
        <v>1084</v>
      </c>
      <c r="D1030" s="902" t="s">
        <v>1085</v>
      </c>
      <c r="E1030" s="903"/>
      <c r="F1030" s="903" t="s">
        <v>1233</v>
      </c>
      <c r="G1030" s="481" t="s">
        <v>117</v>
      </c>
      <c r="H1030" s="482" t="s">
        <v>118</v>
      </c>
      <c r="I1030" s="482" t="s">
        <v>119</v>
      </c>
      <c r="J1030" s="489">
        <v>2</v>
      </c>
      <c r="K1030" s="545">
        <v>46024</v>
      </c>
      <c r="L1030" s="545">
        <v>47118</v>
      </c>
      <c r="M1030" s="459">
        <f t="shared" si="32"/>
        <v>156.28571428571428</v>
      </c>
      <c r="N1030" s="485">
        <v>0</v>
      </c>
      <c r="O1030" s="508" t="s">
        <v>1219</v>
      </c>
      <c r="P1030" s="486">
        <f t="shared" si="33"/>
        <v>0</v>
      </c>
      <c r="Q1030" s="457" t="str">
        <f>IF(ISNUMBER(P1030),IF(P1030=100%,"CUMPLIDA",IF(AND(ISNUMBER(L1030),ISNUMBER([5]CGR!$P$4)), IF(L1030&lt;[5]CGR!$P$4,"INCUMPLIDA","PROCESO"), "VERIFICAR FECHA")),"SIN VALOR AVANCE")</f>
        <v>PROCESO</v>
      </c>
    </row>
    <row r="1031" spans="1:17" ht="90.75">
      <c r="A1031" s="479" t="s">
        <v>19</v>
      </c>
      <c r="B1031" s="480" t="s">
        <v>13</v>
      </c>
      <c r="C1031" s="902" t="s">
        <v>1084</v>
      </c>
      <c r="D1031" s="902" t="s">
        <v>1085</v>
      </c>
      <c r="E1031" s="903"/>
      <c r="F1031" s="903" t="s">
        <v>1233</v>
      </c>
      <c r="G1031" s="481" t="s">
        <v>1169</v>
      </c>
      <c r="H1031" s="482" t="s">
        <v>1100</v>
      </c>
      <c r="I1031" s="482" t="s">
        <v>1101</v>
      </c>
      <c r="J1031" s="483">
        <v>1</v>
      </c>
      <c r="K1031" s="507">
        <v>44927</v>
      </c>
      <c r="L1031" s="507">
        <v>45016</v>
      </c>
      <c r="M1031" s="459">
        <f t="shared" si="32"/>
        <v>12.714285714285714</v>
      </c>
      <c r="N1031" s="485">
        <v>1</v>
      </c>
      <c r="O1031" s="482" t="s">
        <v>1153</v>
      </c>
      <c r="P1031" s="486">
        <f t="shared" si="33"/>
        <v>1</v>
      </c>
      <c r="Q1031" s="457" t="str">
        <f>IF(ISNUMBER(P1031),IF(P1031=100%,"CUMPLIDA",IF(AND(ISNUMBER(L1031),ISNUMBER([5]CGR!$P$4)), IF(L1031&lt;[5]CGR!$P$4,"INCUMPLIDA","PROCESO"), "VERIFICAR FECHA")),"SIN VALOR AVANCE")</f>
        <v>CUMPLIDA</v>
      </c>
    </row>
    <row r="1032" spans="1:17" ht="165.75">
      <c r="A1032" s="479" t="s">
        <v>19</v>
      </c>
      <c r="B1032" s="480" t="s">
        <v>13</v>
      </c>
      <c r="C1032" s="902" t="s">
        <v>1084</v>
      </c>
      <c r="D1032" s="902" t="s">
        <v>1085</v>
      </c>
      <c r="E1032" s="903"/>
      <c r="F1032" s="903" t="s">
        <v>1233</v>
      </c>
      <c r="G1032" s="481" t="s">
        <v>1169</v>
      </c>
      <c r="H1032" s="482" t="s">
        <v>1170</v>
      </c>
      <c r="I1032" s="482" t="s">
        <v>731</v>
      </c>
      <c r="J1032" s="483">
        <v>1</v>
      </c>
      <c r="K1032" s="507">
        <v>45017</v>
      </c>
      <c r="L1032" s="507">
        <v>45138</v>
      </c>
      <c r="M1032" s="459">
        <f t="shared" si="32"/>
        <v>17.285714285714285</v>
      </c>
      <c r="N1032" s="485">
        <v>1</v>
      </c>
      <c r="O1032" s="482" t="s">
        <v>1236</v>
      </c>
      <c r="P1032" s="486">
        <f t="shared" si="33"/>
        <v>1</v>
      </c>
      <c r="Q1032" s="457" t="str">
        <f>IF(ISNUMBER(P1032),IF(P1032=100%,"CUMPLIDA",IF(AND(ISNUMBER(L1032),ISNUMBER([5]CGR!$P$4)), IF(L1032&lt;[5]CGR!$P$4,"INCUMPLIDA","PROCESO"), "VERIFICAR FECHA")),"SIN VALOR AVANCE")</f>
        <v>CUMPLIDA</v>
      </c>
    </row>
    <row r="1033" spans="1:17" ht="105.75">
      <c r="A1033" s="479" t="s">
        <v>19</v>
      </c>
      <c r="B1033" s="480" t="s">
        <v>13</v>
      </c>
      <c r="C1033" s="902" t="s">
        <v>1084</v>
      </c>
      <c r="D1033" s="902" t="s">
        <v>1085</v>
      </c>
      <c r="E1033" s="903"/>
      <c r="F1033" s="903" t="s">
        <v>1233</v>
      </c>
      <c r="G1033" s="481" t="s">
        <v>1115</v>
      </c>
      <c r="H1033" s="482" t="s">
        <v>1116</v>
      </c>
      <c r="I1033" s="482" t="s">
        <v>1178</v>
      </c>
      <c r="J1033" s="483">
        <v>12</v>
      </c>
      <c r="K1033" s="507">
        <v>44958</v>
      </c>
      <c r="L1033" s="507">
        <v>45323</v>
      </c>
      <c r="M1033" s="459">
        <f t="shared" si="32"/>
        <v>52.142857142857146</v>
      </c>
      <c r="N1033" s="485">
        <v>12</v>
      </c>
      <c r="O1033" s="482" t="s">
        <v>1198</v>
      </c>
      <c r="P1033" s="486">
        <f t="shared" si="33"/>
        <v>1</v>
      </c>
      <c r="Q1033" s="457" t="str">
        <f>IF(ISNUMBER(P1033),IF(P1033=100%,"CUMPLIDA",IF(AND(ISNUMBER(L1033),ISNUMBER([5]CGR!$P$4)), IF(L1033&lt;[5]CGR!$P$4,"INCUMPLIDA","PROCESO"), "VERIFICAR FECHA")),"SIN VALOR AVANCE")</f>
        <v>CUMPLIDA</v>
      </c>
    </row>
    <row r="1034" spans="1:17" ht="255.75" customHeight="1">
      <c r="A1034" s="479" t="s">
        <v>19</v>
      </c>
      <c r="B1034" s="480" t="s">
        <v>13</v>
      </c>
      <c r="C1034" s="902" t="s">
        <v>1084</v>
      </c>
      <c r="D1034" s="902" t="s">
        <v>1085</v>
      </c>
      <c r="E1034" s="903" t="s">
        <v>1237</v>
      </c>
      <c r="F1034" s="903" t="s">
        <v>1238</v>
      </c>
      <c r="G1034" s="481" t="s">
        <v>1137</v>
      </c>
      <c r="H1034" s="482" t="s">
        <v>1093</v>
      </c>
      <c r="I1034" s="482" t="s">
        <v>1094</v>
      </c>
      <c r="J1034" s="483">
        <v>3</v>
      </c>
      <c r="K1034" s="507">
        <v>44958</v>
      </c>
      <c r="L1034" s="507">
        <v>45323</v>
      </c>
      <c r="M1034" s="459">
        <f t="shared" si="32"/>
        <v>52.142857142857146</v>
      </c>
      <c r="N1034" s="485">
        <v>3</v>
      </c>
      <c r="O1034" s="482" t="s">
        <v>1114</v>
      </c>
      <c r="P1034" s="486">
        <f t="shared" si="33"/>
        <v>1</v>
      </c>
      <c r="Q1034" s="457" t="str">
        <f>IF(ISNUMBER(P1034),IF(P1034=100%,"CUMPLIDA",IF(AND(ISNUMBER(L1034),ISNUMBER([5]CGR!$P$4)), IF(L1034&lt;[5]CGR!$P$4,"INCUMPLIDA","PROCESO"), "VERIFICAR FECHA")),"SIN VALOR AVANCE")</f>
        <v>CUMPLIDA</v>
      </c>
    </row>
    <row r="1035" spans="1:17" ht="75.75">
      <c r="A1035" s="479" t="s">
        <v>19</v>
      </c>
      <c r="B1035" s="480" t="s">
        <v>13</v>
      </c>
      <c r="C1035" s="902"/>
      <c r="D1035" s="902"/>
      <c r="E1035" s="903"/>
      <c r="F1035" s="903" t="s">
        <v>1238</v>
      </c>
      <c r="G1035" s="481" t="s">
        <v>1096</v>
      </c>
      <c r="H1035" s="534" t="s">
        <v>675</v>
      </c>
      <c r="I1035" s="482" t="s">
        <v>676</v>
      </c>
      <c r="J1035" s="483">
        <v>1</v>
      </c>
      <c r="K1035" s="507">
        <v>45231</v>
      </c>
      <c r="L1035" s="507">
        <v>45504</v>
      </c>
      <c r="M1035" s="459">
        <f t="shared" si="32"/>
        <v>39</v>
      </c>
      <c r="N1035" s="485">
        <v>1</v>
      </c>
      <c r="O1035" s="508" t="s">
        <v>825</v>
      </c>
      <c r="P1035" s="486">
        <f t="shared" si="33"/>
        <v>1</v>
      </c>
      <c r="Q1035" s="457" t="str">
        <f>IF(ISNUMBER(P1035),IF(P1035=100%,"CUMPLIDA",IF(AND(ISNUMBER(L1035),ISNUMBER([5]CGR!$P$4)), IF(L1035&lt;[5]CGR!$P$4,"INCUMPLIDA","PROCESO"), "VERIFICAR FECHA")),"SIN VALOR AVANCE")</f>
        <v>CUMPLIDA</v>
      </c>
    </row>
    <row r="1036" spans="1:17" ht="225.75">
      <c r="A1036" s="479" t="s">
        <v>19</v>
      </c>
      <c r="B1036" s="480" t="s">
        <v>13</v>
      </c>
      <c r="C1036" s="902"/>
      <c r="D1036" s="902"/>
      <c r="E1036" s="903"/>
      <c r="F1036" s="903" t="s">
        <v>1238</v>
      </c>
      <c r="G1036" s="481" t="s">
        <v>1096</v>
      </c>
      <c r="H1036" s="534" t="s">
        <v>678</v>
      </c>
      <c r="I1036" s="482" t="s">
        <v>679</v>
      </c>
      <c r="J1036" s="483">
        <v>1</v>
      </c>
      <c r="K1036" s="507">
        <v>45231</v>
      </c>
      <c r="L1036" s="507">
        <v>45504</v>
      </c>
      <c r="M1036" s="459">
        <f t="shared" si="32"/>
        <v>39</v>
      </c>
      <c r="N1036" s="485">
        <v>1</v>
      </c>
      <c r="O1036" s="508" t="s">
        <v>1097</v>
      </c>
      <c r="P1036" s="486">
        <f t="shared" si="33"/>
        <v>1</v>
      </c>
      <c r="Q1036" s="457" t="str">
        <f>IF(ISNUMBER(P1036),IF(P1036=100%,"CUMPLIDA",IF(AND(ISNUMBER(L1036),ISNUMBER([5]CGR!$P$4)), IF(L1036&lt;[5]CGR!$P$4,"INCUMPLIDA","PROCESO"), "VERIFICAR FECHA")),"SIN VALOR AVANCE")</f>
        <v>CUMPLIDA</v>
      </c>
    </row>
    <row r="1037" spans="1:17" ht="150.75">
      <c r="A1037" s="479" t="s">
        <v>19</v>
      </c>
      <c r="B1037" s="480" t="s">
        <v>13</v>
      </c>
      <c r="C1037" s="902"/>
      <c r="D1037" s="902"/>
      <c r="E1037" s="903"/>
      <c r="F1037" s="903" t="s">
        <v>1238</v>
      </c>
      <c r="G1037" s="481" t="s">
        <v>97</v>
      </c>
      <c r="H1037" s="482" t="s">
        <v>98</v>
      </c>
      <c r="I1037" s="482" t="s">
        <v>99</v>
      </c>
      <c r="J1037" s="489">
        <v>1</v>
      </c>
      <c r="K1037" s="545">
        <v>45323</v>
      </c>
      <c r="L1037" s="545">
        <v>45747</v>
      </c>
      <c r="M1037" s="459">
        <f t="shared" si="32"/>
        <v>60.571428571428569</v>
      </c>
      <c r="N1037" s="485">
        <v>1</v>
      </c>
      <c r="O1037" s="508" t="s">
        <v>1098</v>
      </c>
      <c r="P1037" s="486">
        <f t="shared" si="33"/>
        <v>1</v>
      </c>
      <c r="Q1037" s="457" t="str">
        <f>IF(ISNUMBER(P1037),IF(P1037=100%,"CUMPLIDA",IF(AND(ISNUMBER(L1037),ISNUMBER([5]CGR!$P$4)), IF(L1037&lt;[5]CGR!$P$4,"INCUMPLIDA","PROCESO"), "VERIFICAR FECHA")),"SIN VALOR AVANCE")</f>
        <v>CUMPLIDA</v>
      </c>
    </row>
    <row r="1038" spans="1:17" ht="75.75">
      <c r="A1038" s="479" t="s">
        <v>19</v>
      </c>
      <c r="B1038" s="480" t="s">
        <v>13</v>
      </c>
      <c r="C1038" s="902" t="s">
        <v>1084</v>
      </c>
      <c r="D1038" s="902" t="s">
        <v>1085</v>
      </c>
      <c r="E1038" s="903"/>
      <c r="F1038" s="903" t="s">
        <v>1238</v>
      </c>
      <c r="G1038" s="481" t="s">
        <v>101</v>
      </c>
      <c r="H1038" s="482" t="s">
        <v>101</v>
      </c>
      <c r="I1038" s="482" t="s">
        <v>102</v>
      </c>
      <c r="J1038" s="489">
        <v>1</v>
      </c>
      <c r="K1038" s="545">
        <v>45323</v>
      </c>
      <c r="L1038" s="545">
        <v>45747</v>
      </c>
      <c r="M1038" s="459">
        <f t="shared" si="32"/>
        <v>60.571428571428569</v>
      </c>
      <c r="N1038" s="485">
        <v>1</v>
      </c>
      <c r="O1038" s="508" t="s">
        <v>924</v>
      </c>
      <c r="P1038" s="486">
        <f t="shared" si="33"/>
        <v>1</v>
      </c>
      <c r="Q1038" s="457" t="str">
        <f>IF(ISNUMBER(P1038),IF(P1038=100%,"CUMPLIDA",IF(AND(ISNUMBER(L1038),ISNUMBER([5]CGR!$P$4)), IF(L1038&lt;[5]CGR!$P$4,"INCUMPLIDA","PROCESO"), "VERIFICAR FECHA")),"SIN VALOR AVANCE")</f>
        <v>CUMPLIDA</v>
      </c>
    </row>
    <row r="1039" spans="1:17" ht="75.75">
      <c r="A1039" s="479" t="s">
        <v>19</v>
      </c>
      <c r="B1039" s="480" t="s">
        <v>13</v>
      </c>
      <c r="C1039" s="902"/>
      <c r="D1039" s="902"/>
      <c r="E1039" s="903"/>
      <c r="F1039" s="903" t="s">
        <v>1238</v>
      </c>
      <c r="G1039" s="481" t="s">
        <v>238</v>
      </c>
      <c r="H1039" s="482" t="s">
        <v>239</v>
      </c>
      <c r="I1039" s="482" t="s">
        <v>240</v>
      </c>
      <c r="J1039" s="489">
        <v>1</v>
      </c>
      <c r="K1039" s="545">
        <v>45231</v>
      </c>
      <c r="L1039" s="545">
        <v>45747</v>
      </c>
      <c r="M1039" s="459">
        <f t="shared" si="32"/>
        <v>73.714285714285708</v>
      </c>
      <c r="N1039" s="485">
        <v>1</v>
      </c>
      <c r="O1039" s="508" t="s">
        <v>924</v>
      </c>
      <c r="P1039" s="486">
        <f t="shared" si="33"/>
        <v>1</v>
      </c>
      <c r="Q1039" s="457" t="str">
        <f>IF(ISNUMBER(P1039),IF(P1039=100%,"CUMPLIDA",IF(AND(ISNUMBER(L1039),ISNUMBER([5]CGR!$P$4)), IF(L1039&lt;[5]CGR!$P$4,"INCUMPLIDA","PROCESO"), "VERIFICAR FECHA")),"SIN VALOR AVANCE")</f>
        <v>CUMPLIDA</v>
      </c>
    </row>
    <row r="1040" spans="1:17" ht="150.75">
      <c r="A1040" s="479" t="s">
        <v>19</v>
      </c>
      <c r="B1040" s="480" t="s">
        <v>13</v>
      </c>
      <c r="C1040" s="902"/>
      <c r="D1040" s="902"/>
      <c r="E1040" s="903"/>
      <c r="F1040" s="903" t="s">
        <v>1238</v>
      </c>
      <c r="G1040" s="481" t="s">
        <v>104</v>
      </c>
      <c r="H1040" s="482" t="s">
        <v>104</v>
      </c>
      <c r="I1040" s="482" t="s">
        <v>248</v>
      </c>
      <c r="J1040" s="489">
        <v>1</v>
      </c>
      <c r="K1040" s="545">
        <v>45323</v>
      </c>
      <c r="L1040" s="545">
        <v>45747</v>
      </c>
      <c r="M1040" s="459">
        <f t="shared" si="32"/>
        <v>60.571428571428569</v>
      </c>
      <c r="N1040" s="485">
        <v>1</v>
      </c>
      <c r="O1040" s="508" t="s">
        <v>1098</v>
      </c>
      <c r="P1040" s="486">
        <f t="shared" si="33"/>
        <v>1</v>
      </c>
      <c r="Q1040" s="457" t="str">
        <f>IF(ISNUMBER(P1040),IF(P1040=100%,"CUMPLIDA",IF(AND(ISNUMBER(L1040),ISNUMBER([5]CGR!$P$4)), IF(L1040&lt;[5]CGR!$P$4,"INCUMPLIDA","PROCESO"), "VERIFICAR FECHA")),"SIN VALOR AVANCE")</f>
        <v>CUMPLIDA</v>
      </c>
    </row>
    <row r="1041" spans="1:17" ht="75.75">
      <c r="A1041" s="479" t="s">
        <v>19</v>
      </c>
      <c r="B1041" s="480" t="s">
        <v>13</v>
      </c>
      <c r="C1041" s="902"/>
      <c r="D1041" s="902"/>
      <c r="E1041" s="903"/>
      <c r="F1041" s="903" t="s">
        <v>1238</v>
      </c>
      <c r="G1041" s="481" t="s">
        <v>830</v>
      </c>
      <c r="H1041" s="482" t="s">
        <v>830</v>
      </c>
      <c r="I1041" s="482" t="s">
        <v>107</v>
      </c>
      <c r="J1041" s="489">
        <v>1</v>
      </c>
      <c r="K1041" s="545">
        <v>45231</v>
      </c>
      <c r="L1041" s="545">
        <v>45747</v>
      </c>
      <c r="M1041" s="459">
        <f t="shared" si="32"/>
        <v>73.714285714285708</v>
      </c>
      <c r="N1041" s="485">
        <v>1</v>
      </c>
      <c r="O1041" s="508" t="s">
        <v>924</v>
      </c>
      <c r="P1041" s="486">
        <f t="shared" si="33"/>
        <v>1</v>
      </c>
      <c r="Q1041" s="457" t="str">
        <f>IF(ISNUMBER(P1041),IF(P1041=100%,"CUMPLIDA",IF(AND(ISNUMBER(L1041),ISNUMBER([5]CGR!$P$4)), IF(L1041&lt;[5]CGR!$P$4,"INCUMPLIDA","PROCESO"), "VERIFICAR FECHA")),"SIN VALOR AVANCE")</f>
        <v>CUMPLIDA</v>
      </c>
    </row>
    <row r="1042" spans="1:17" ht="225.75">
      <c r="A1042" s="479" t="s">
        <v>19</v>
      </c>
      <c r="B1042" s="480" t="s">
        <v>13</v>
      </c>
      <c r="C1042" s="902"/>
      <c r="D1042" s="902"/>
      <c r="E1042" s="903"/>
      <c r="F1042" s="903" t="s">
        <v>1238</v>
      </c>
      <c r="G1042" s="481" t="s">
        <v>831</v>
      </c>
      <c r="H1042" s="482" t="s">
        <v>831</v>
      </c>
      <c r="I1042" s="482" t="s">
        <v>524</v>
      </c>
      <c r="J1042" s="489">
        <v>1</v>
      </c>
      <c r="K1042" s="545">
        <v>45231</v>
      </c>
      <c r="L1042" s="545">
        <v>45808</v>
      </c>
      <c r="M1042" s="459">
        <f t="shared" si="32"/>
        <v>82.428571428571431</v>
      </c>
      <c r="N1042" s="485">
        <v>1</v>
      </c>
      <c r="O1042" s="508" t="s">
        <v>1097</v>
      </c>
      <c r="P1042" s="486">
        <f t="shared" si="33"/>
        <v>1</v>
      </c>
      <c r="Q1042" s="457" t="str">
        <f>IF(ISNUMBER(P1042),IF(P1042=100%,"CUMPLIDA",IF(AND(ISNUMBER(L1042),ISNUMBER([5]CGR!$P$4)), IF(L1042&lt;[5]CGR!$P$4,"INCUMPLIDA","PROCESO"), "VERIFICAR FECHA")),"SIN VALOR AVANCE")</f>
        <v>CUMPLIDA</v>
      </c>
    </row>
    <row r="1043" spans="1:17" ht="75.75">
      <c r="A1043" s="479" t="s">
        <v>19</v>
      </c>
      <c r="B1043" s="480" t="s">
        <v>13</v>
      </c>
      <c r="C1043" s="902"/>
      <c r="D1043" s="902"/>
      <c r="E1043" s="903"/>
      <c r="F1043" s="903" t="s">
        <v>1238</v>
      </c>
      <c r="G1043" s="481" t="s">
        <v>110</v>
      </c>
      <c r="H1043" s="482" t="s">
        <v>111</v>
      </c>
      <c r="I1043" s="482" t="s">
        <v>112</v>
      </c>
      <c r="J1043" s="489">
        <v>12</v>
      </c>
      <c r="K1043" s="545">
        <v>46024</v>
      </c>
      <c r="L1043" s="545">
        <v>47118</v>
      </c>
      <c r="M1043" s="459">
        <f t="shared" ref="M1043:M1106" si="34">(L1043-K1043)/7</f>
        <v>156.28571428571428</v>
      </c>
      <c r="N1043" s="485">
        <v>0</v>
      </c>
      <c r="O1043" s="508" t="s">
        <v>924</v>
      </c>
      <c r="P1043" s="486">
        <f t="shared" si="33"/>
        <v>0</v>
      </c>
      <c r="Q1043" s="457" t="str">
        <f>IF(ISNUMBER(P1043),IF(P1043=100%,"CUMPLIDA",IF(AND(ISNUMBER(L1043),ISNUMBER([5]CGR!$P$4)), IF(L1043&lt;[5]CGR!$P$4,"INCUMPLIDA","PROCESO"), "VERIFICAR FECHA")),"SIN VALOR AVANCE")</f>
        <v>PROCESO</v>
      </c>
    </row>
    <row r="1044" spans="1:17" ht="150.75">
      <c r="A1044" s="479" t="s">
        <v>19</v>
      </c>
      <c r="B1044" s="480" t="s">
        <v>13</v>
      </c>
      <c r="C1044" s="902" t="s">
        <v>1084</v>
      </c>
      <c r="D1044" s="902" t="s">
        <v>1085</v>
      </c>
      <c r="E1044" s="903"/>
      <c r="F1044" s="903" t="s">
        <v>1238</v>
      </c>
      <c r="G1044" s="481" t="s">
        <v>114</v>
      </c>
      <c r="H1044" s="482" t="s">
        <v>115</v>
      </c>
      <c r="I1044" s="482" t="s">
        <v>116</v>
      </c>
      <c r="J1044" s="489">
        <v>1</v>
      </c>
      <c r="K1044" s="545">
        <v>46024</v>
      </c>
      <c r="L1044" s="545">
        <v>47118</v>
      </c>
      <c r="M1044" s="459">
        <f t="shared" si="34"/>
        <v>156.28571428571428</v>
      </c>
      <c r="N1044" s="485">
        <v>0</v>
      </c>
      <c r="O1044" s="508" t="s">
        <v>1098</v>
      </c>
      <c r="P1044" s="486">
        <f t="shared" si="33"/>
        <v>0</v>
      </c>
      <c r="Q1044" s="457" t="str">
        <f>IF(ISNUMBER(P1044),IF(P1044=100%,"CUMPLIDA",IF(AND(ISNUMBER(L1044),ISNUMBER([5]CGR!$P$4)), IF(L1044&lt;[5]CGR!$P$4,"INCUMPLIDA","PROCESO"), "VERIFICAR FECHA")),"SIN VALOR AVANCE")</f>
        <v>PROCESO</v>
      </c>
    </row>
    <row r="1045" spans="1:17" ht="225.75">
      <c r="A1045" s="479" t="s">
        <v>19</v>
      </c>
      <c r="B1045" s="480" t="s">
        <v>13</v>
      </c>
      <c r="C1045" s="902" t="s">
        <v>1084</v>
      </c>
      <c r="D1045" s="902" t="s">
        <v>1085</v>
      </c>
      <c r="E1045" s="903"/>
      <c r="F1045" s="903" t="s">
        <v>1238</v>
      </c>
      <c r="G1045" s="481" t="s">
        <v>117</v>
      </c>
      <c r="H1045" s="482" t="s">
        <v>118</v>
      </c>
      <c r="I1045" s="482" t="s">
        <v>119</v>
      </c>
      <c r="J1045" s="489">
        <v>2</v>
      </c>
      <c r="K1045" s="545">
        <v>46024</v>
      </c>
      <c r="L1045" s="545">
        <v>47118</v>
      </c>
      <c r="M1045" s="459">
        <f t="shared" si="34"/>
        <v>156.28571428571428</v>
      </c>
      <c r="N1045" s="485">
        <v>0</v>
      </c>
      <c r="O1045" s="508" t="s">
        <v>1097</v>
      </c>
      <c r="P1045" s="486">
        <f t="shared" si="33"/>
        <v>0</v>
      </c>
      <c r="Q1045" s="457" t="str">
        <f>IF(ISNUMBER(P1045),IF(P1045=100%,"CUMPLIDA",IF(AND(ISNUMBER(L1045),ISNUMBER([5]CGR!$P$4)), IF(L1045&lt;[5]CGR!$P$4,"INCUMPLIDA","PROCESO"), "VERIFICAR FECHA")),"SIN VALOR AVANCE")</f>
        <v>PROCESO</v>
      </c>
    </row>
    <row r="1046" spans="1:17" ht="105.75">
      <c r="A1046" s="479" t="s">
        <v>19</v>
      </c>
      <c r="B1046" s="480" t="s">
        <v>13</v>
      </c>
      <c r="C1046" s="902" t="s">
        <v>1084</v>
      </c>
      <c r="D1046" s="902" t="s">
        <v>1085</v>
      </c>
      <c r="E1046" s="903"/>
      <c r="F1046" s="903" t="s">
        <v>1238</v>
      </c>
      <c r="G1046" s="481" t="s">
        <v>1099</v>
      </c>
      <c r="H1046" s="482" t="s">
        <v>1100</v>
      </c>
      <c r="I1046" s="482" t="s">
        <v>1101</v>
      </c>
      <c r="J1046" s="483">
        <v>1</v>
      </c>
      <c r="K1046" s="507">
        <v>44927</v>
      </c>
      <c r="L1046" s="507">
        <v>45016</v>
      </c>
      <c r="M1046" s="459">
        <f t="shared" si="34"/>
        <v>12.714285714285714</v>
      </c>
      <c r="N1046" s="485">
        <v>1</v>
      </c>
      <c r="O1046" s="482" t="s">
        <v>1208</v>
      </c>
      <c r="P1046" s="486">
        <f t="shared" si="33"/>
        <v>1</v>
      </c>
      <c r="Q1046" s="457" t="str">
        <f>IF(ISNUMBER(P1046),IF(P1046=100%,"CUMPLIDA",IF(AND(ISNUMBER(L1046),ISNUMBER([5]CGR!$P$4)), IF(L1046&lt;[5]CGR!$P$4,"INCUMPLIDA","PROCESO"), "VERIFICAR FECHA")),"SIN VALOR AVANCE")</f>
        <v>CUMPLIDA</v>
      </c>
    </row>
    <row r="1047" spans="1:17" ht="165.75">
      <c r="A1047" s="479" t="s">
        <v>19</v>
      </c>
      <c r="B1047" s="480" t="s">
        <v>13</v>
      </c>
      <c r="C1047" s="902" t="s">
        <v>1084</v>
      </c>
      <c r="D1047" s="902" t="s">
        <v>1085</v>
      </c>
      <c r="E1047" s="903"/>
      <c r="F1047" s="903" t="s">
        <v>1238</v>
      </c>
      <c r="G1047" s="481" t="s">
        <v>1099</v>
      </c>
      <c r="H1047" s="482" t="s">
        <v>1140</v>
      </c>
      <c r="I1047" s="482" t="s">
        <v>731</v>
      </c>
      <c r="J1047" s="483">
        <v>1</v>
      </c>
      <c r="K1047" s="507">
        <v>45017</v>
      </c>
      <c r="L1047" s="507">
        <v>45138</v>
      </c>
      <c r="M1047" s="459">
        <f t="shared" si="34"/>
        <v>17.285714285714285</v>
      </c>
      <c r="N1047" s="485">
        <v>1</v>
      </c>
      <c r="O1047" s="482" t="s">
        <v>1209</v>
      </c>
      <c r="P1047" s="486">
        <f t="shared" si="33"/>
        <v>1</v>
      </c>
      <c r="Q1047" s="457" t="str">
        <f>IF(ISNUMBER(P1047),IF(P1047=100%,"CUMPLIDA",IF(AND(ISNUMBER(L1047),ISNUMBER([5]CGR!$P$4)), IF(L1047&lt;[5]CGR!$P$4,"INCUMPLIDA","PROCESO"), "VERIFICAR FECHA")),"SIN VALOR AVANCE")</f>
        <v>CUMPLIDA</v>
      </c>
    </row>
    <row r="1048" spans="1:17" ht="105.75">
      <c r="A1048" s="479" t="s">
        <v>19</v>
      </c>
      <c r="B1048" s="480" t="s">
        <v>13</v>
      </c>
      <c r="C1048" s="902" t="s">
        <v>1084</v>
      </c>
      <c r="D1048" s="902" t="s">
        <v>1085</v>
      </c>
      <c r="E1048" s="903"/>
      <c r="F1048" s="903" t="s">
        <v>1238</v>
      </c>
      <c r="G1048" s="481" t="s">
        <v>1110</v>
      </c>
      <c r="H1048" s="482" t="s">
        <v>1111</v>
      </c>
      <c r="I1048" s="482" t="s">
        <v>731</v>
      </c>
      <c r="J1048" s="483">
        <v>1</v>
      </c>
      <c r="K1048" s="507">
        <v>44958</v>
      </c>
      <c r="L1048" s="507">
        <v>44985</v>
      </c>
      <c r="M1048" s="459">
        <f t="shared" si="34"/>
        <v>3.8571428571428572</v>
      </c>
      <c r="N1048" s="485">
        <v>1</v>
      </c>
      <c r="O1048" s="482" t="s">
        <v>1102</v>
      </c>
      <c r="P1048" s="486">
        <f t="shared" si="33"/>
        <v>1</v>
      </c>
      <c r="Q1048" s="457" t="str">
        <f>IF(ISNUMBER(P1048),IF(P1048=100%,"CUMPLIDA",IF(AND(ISNUMBER(L1048),ISNUMBER([5]CGR!$P$4)), IF(L1048&lt;[5]CGR!$P$4,"INCUMPLIDA","PROCESO"), "VERIFICAR FECHA")),"SIN VALOR AVANCE")</f>
        <v>CUMPLIDA</v>
      </c>
    </row>
    <row r="1049" spans="1:17" ht="105.75">
      <c r="A1049" s="479" t="s">
        <v>19</v>
      </c>
      <c r="B1049" s="480" t="s">
        <v>13</v>
      </c>
      <c r="C1049" s="902" t="s">
        <v>1084</v>
      </c>
      <c r="D1049" s="902" t="s">
        <v>1085</v>
      </c>
      <c r="E1049" s="903"/>
      <c r="F1049" s="903" t="s">
        <v>1238</v>
      </c>
      <c r="G1049" s="481" t="s">
        <v>1239</v>
      </c>
      <c r="H1049" s="482" t="s">
        <v>1240</v>
      </c>
      <c r="I1049" s="482" t="s">
        <v>731</v>
      </c>
      <c r="J1049" s="483">
        <v>12</v>
      </c>
      <c r="K1049" s="507">
        <v>44958</v>
      </c>
      <c r="L1049" s="507">
        <v>45323</v>
      </c>
      <c r="M1049" s="459">
        <f t="shared" si="34"/>
        <v>52.142857142857146</v>
      </c>
      <c r="N1049" s="485">
        <v>12</v>
      </c>
      <c r="O1049" s="482" t="s">
        <v>1241</v>
      </c>
      <c r="P1049" s="486">
        <f t="shared" si="33"/>
        <v>1</v>
      </c>
      <c r="Q1049" s="457" t="str">
        <f>IF(ISNUMBER(P1049),IF(P1049=100%,"CUMPLIDA",IF(AND(ISNUMBER(L1049),ISNUMBER([5]CGR!$P$4)), IF(L1049&lt;[5]CGR!$P$4,"INCUMPLIDA","PROCESO"), "VERIFICAR FECHA")),"SIN VALOR AVANCE")</f>
        <v>CUMPLIDA</v>
      </c>
    </row>
    <row r="1050" spans="1:17" ht="105.75">
      <c r="A1050" s="479" t="s">
        <v>19</v>
      </c>
      <c r="B1050" s="480" t="s">
        <v>13</v>
      </c>
      <c r="C1050" s="902" t="s">
        <v>1084</v>
      </c>
      <c r="D1050" s="902" t="s">
        <v>1085</v>
      </c>
      <c r="E1050" s="903"/>
      <c r="F1050" s="903" t="s">
        <v>1238</v>
      </c>
      <c r="G1050" s="481" t="s">
        <v>1242</v>
      </c>
      <c r="H1050" s="482" t="s">
        <v>1243</v>
      </c>
      <c r="I1050" s="482" t="s">
        <v>731</v>
      </c>
      <c r="J1050" s="483">
        <v>4</v>
      </c>
      <c r="K1050" s="507">
        <v>44958</v>
      </c>
      <c r="L1050" s="507">
        <v>45323</v>
      </c>
      <c r="M1050" s="459">
        <f t="shared" si="34"/>
        <v>52.142857142857146</v>
      </c>
      <c r="N1050" s="485">
        <v>4</v>
      </c>
      <c r="O1050" s="482" t="s">
        <v>1244</v>
      </c>
      <c r="P1050" s="486">
        <f t="shared" si="33"/>
        <v>1</v>
      </c>
      <c r="Q1050" s="457" t="str">
        <f>IF(ISNUMBER(P1050),IF(P1050=100%,"CUMPLIDA",IF(AND(ISNUMBER(L1050),ISNUMBER([5]CGR!$P$4)), IF(L1050&lt;[5]CGR!$P$4,"INCUMPLIDA","PROCESO"), "VERIFICAR FECHA")),"SIN VALOR AVANCE")</f>
        <v>CUMPLIDA</v>
      </c>
    </row>
    <row r="1051" spans="1:17" ht="135.75" customHeight="1">
      <c r="A1051" s="479" t="s">
        <v>19</v>
      </c>
      <c r="B1051" s="480" t="s">
        <v>13</v>
      </c>
      <c r="C1051" s="902" t="s">
        <v>1245</v>
      </c>
      <c r="D1051" s="922" t="s">
        <v>1246</v>
      </c>
      <c r="E1051" s="903" t="s">
        <v>1247</v>
      </c>
      <c r="F1051" s="903" t="s">
        <v>1248</v>
      </c>
      <c r="G1051" s="903" t="s">
        <v>1096</v>
      </c>
      <c r="H1051" s="534" t="s">
        <v>675</v>
      </c>
      <c r="I1051" s="482" t="s">
        <v>676</v>
      </c>
      <c r="J1051" s="483">
        <v>1</v>
      </c>
      <c r="K1051" s="507">
        <v>45231</v>
      </c>
      <c r="L1051" s="507">
        <v>45504</v>
      </c>
      <c r="M1051" s="459">
        <f t="shared" si="34"/>
        <v>39</v>
      </c>
      <c r="N1051" s="485">
        <v>1</v>
      </c>
      <c r="O1051" s="508" t="s">
        <v>825</v>
      </c>
      <c r="P1051" s="486">
        <f t="shared" si="33"/>
        <v>1</v>
      </c>
      <c r="Q1051" s="457" t="str">
        <f>IF(ISNUMBER(P1051),IF(P1051=100%,"CUMPLIDA",IF(AND(ISNUMBER(L1051),ISNUMBER([5]CGR!$P$4)), IF(L1051&lt;[5]CGR!$P$4,"INCUMPLIDA","PROCESO"), "VERIFICAR FECHA")),"SIN VALOR AVANCE")</f>
        <v>CUMPLIDA</v>
      </c>
    </row>
    <row r="1052" spans="1:17" ht="210.75">
      <c r="A1052" s="479" t="s">
        <v>19</v>
      </c>
      <c r="B1052" s="480" t="s">
        <v>13</v>
      </c>
      <c r="C1052" s="902"/>
      <c r="D1052" s="922"/>
      <c r="E1052" s="903"/>
      <c r="F1052" s="903" t="s">
        <v>1248</v>
      </c>
      <c r="G1052" s="903"/>
      <c r="H1052" s="534" t="s">
        <v>678</v>
      </c>
      <c r="I1052" s="482" t="s">
        <v>679</v>
      </c>
      <c r="J1052" s="483">
        <v>1</v>
      </c>
      <c r="K1052" s="507">
        <v>45231</v>
      </c>
      <c r="L1052" s="507">
        <v>45504</v>
      </c>
      <c r="M1052" s="459">
        <f t="shared" si="34"/>
        <v>39</v>
      </c>
      <c r="N1052" s="485">
        <v>1</v>
      </c>
      <c r="O1052" s="508" t="s">
        <v>1219</v>
      </c>
      <c r="P1052" s="486">
        <f t="shared" si="33"/>
        <v>1</v>
      </c>
      <c r="Q1052" s="457" t="str">
        <f>IF(ISNUMBER(P1052),IF(P1052=100%,"CUMPLIDA",IF(AND(ISNUMBER(L1052),ISNUMBER([5]CGR!$P$4)), IF(L1052&lt;[5]CGR!$P$4,"INCUMPLIDA","PROCESO"), "VERIFICAR FECHA")),"SIN VALOR AVANCE")</f>
        <v>CUMPLIDA</v>
      </c>
    </row>
    <row r="1053" spans="1:17" ht="150.75">
      <c r="A1053" s="479" t="s">
        <v>19</v>
      </c>
      <c r="B1053" s="480" t="s">
        <v>13</v>
      </c>
      <c r="C1053" s="902"/>
      <c r="D1053" s="922"/>
      <c r="E1053" s="903"/>
      <c r="F1053" s="903" t="s">
        <v>1248</v>
      </c>
      <c r="G1053" s="481" t="s">
        <v>97</v>
      </c>
      <c r="H1053" s="482" t="s">
        <v>98</v>
      </c>
      <c r="I1053" s="482" t="s">
        <v>99</v>
      </c>
      <c r="J1053" s="489">
        <v>1</v>
      </c>
      <c r="K1053" s="545">
        <v>45323</v>
      </c>
      <c r="L1053" s="545">
        <v>45747</v>
      </c>
      <c r="M1053" s="459">
        <f t="shared" si="34"/>
        <v>60.571428571428569</v>
      </c>
      <c r="N1053" s="485">
        <v>1</v>
      </c>
      <c r="O1053" s="508" t="s">
        <v>1098</v>
      </c>
      <c r="P1053" s="486">
        <f t="shared" si="33"/>
        <v>1</v>
      </c>
      <c r="Q1053" s="457" t="str">
        <f>IF(ISNUMBER(P1053),IF(P1053=100%,"CUMPLIDA",IF(AND(ISNUMBER(L1053),ISNUMBER([5]CGR!$P$4)), IF(L1053&lt;[5]CGR!$P$4,"INCUMPLIDA","PROCESO"), "VERIFICAR FECHA")),"SIN VALOR AVANCE")</f>
        <v>CUMPLIDA</v>
      </c>
    </row>
    <row r="1054" spans="1:17" ht="75.75">
      <c r="A1054" s="479" t="s">
        <v>19</v>
      </c>
      <c r="B1054" s="480" t="s">
        <v>13</v>
      </c>
      <c r="C1054" s="902"/>
      <c r="D1054" s="922"/>
      <c r="E1054" s="903"/>
      <c r="F1054" s="903" t="s">
        <v>1248</v>
      </c>
      <c r="G1054" s="481" t="s">
        <v>101</v>
      </c>
      <c r="H1054" s="482" t="s">
        <v>101</v>
      </c>
      <c r="I1054" s="482" t="s">
        <v>102</v>
      </c>
      <c r="J1054" s="489">
        <v>1</v>
      </c>
      <c r="K1054" s="545">
        <v>45323</v>
      </c>
      <c r="L1054" s="545">
        <v>45747</v>
      </c>
      <c r="M1054" s="459">
        <f t="shared" si="34"/>
        <v>60.571428571428569</v>
      </c>
      <c r="N1054" s="485">
        <v>1</v>
      </c>
      <c r="O1054" s="508" t="s">
        <v>924</v>
      </c>
      <c r="P1054" s="486">
        <f t="shared" si="33"/>
        <v>1</v>
      </c>
      <c r="Q1054" s="457" t="str">
        <f>IF(ISNUMBER(P1054),IF(P1054=100%,"CUMPLIDA",IF(AND(ISNUMBER(L1054),ISNUMBER([5]CGR!$P$4)), IF(L1054&lt;[5]CGR!$P$4,"INCUMPLIDA","PROCESO"), "VERIFICAR FECHA")),"SIN VALOR AVANCE")</f>
        <v>CUMPLIDA</v>
      </c>
    </row>
    <row r="1055" spans="1:17" ht="75.75">
      <c r="A1055" s="479" t="s">
        <v>19</v>
      </c>
      <c r="B1055" s="480" t="s">
        <v>13</v>
      </c>
      <c r="C1055" s="902"/>
      <c r="D1055" s="922"/>
      <c r="E1055" s="903"/>
      <c r="F1055" s="903" t="s">
        <v>1248</v>
      </c>
      <c r="G1055" s="481" t="s">
        <v>238</v>
      </c>
      <c r="H1055" s="482" t="s">
        <v>239</v>
      </c>
      <c r="I1055" s="482" t="s">
        <v>240</v>
      </c>
      <c r="J1055" s="489">
        <v>1</v>
      </c>
      <c r="K1055" s="545">
        <v>45231</v>
      </c>
      <c r="L1055" s="545">
        <v>45747</v>
      </c>
      <c r="M1055" s="459">
        <f t="shared" si="34"/>
        <v>73.714285714285708</v>
      </c>
      <c r="N1055" s="485">
        <v>1</v>
      </c>
      <c r="O1055" s="508" t="s">
        <v>924</v>
      </c>
      <c r="P1055" s="486">
        <f t="shared" si="33"/>
        <v>1</v>
      </c>
      <c r="Q1055" s="457" t="str">
        <f>IF(ISNUMBER(P1055),IF(P1055=100%,"CUMPLIDA",IF(AND(ISNUMBER(L1055),ISNUMBER([5]CGR!$P$4)), IF(L1055&lt;[5]CGR!$P$4,"INCUMPLIDA","PROCESO"), "VERIFICAR FECHA")),"SIN VALOR AVANCE")</f>
        <v>CUMPLIDA</v>
      </c>
    </row>
    <row r="1056" spans="1:17" ht="150.75">
      <c r="A1056" s="479" t="s">
        <v>19</v>
      </c>
      <c r="B1056" s="480" t="s">
        <v>13</v>
      </c>
      <c r="C1056" s="902"/>
      <c r="D1056" s="922"/>
      <c r="E1056" s="903"/>
      <c r="F1056" s="903" t="s">
        <v>1248</v>
      </c>
      <c r="G1056" s="481" t="s">
        <v>104</v>
      </c>
      <c r="H1056" s="482" t="s">
        <v>104</v>
      </c>
      <c r="I1056" s="482" t="s">
        <v>248</v>
      </c>
      <c r="J1056" s="489">
        <v>1</v>
      </c>
      <c r="K1056" s="545">
        <v>45323</v>
      </c>
      <c r="L1056" s="545">
        <v>45747</v>
      </c>
      <c r="M1056" s="459">
        <f t="shared" si="34"/>
        <v>60.571428571428569</v>
      </c>
      <c r="N1056" s="485">
        <v>1</v>
      </c>
      <c r="O1056" s="508" t="s">
        <v>1098</v>
      </c>
      <c r="P1056" s="486">
        <f t="shared" si="33"/>
        <v>1</v>
      </c>
      <c r="Q1056" s="457" t="str">
        <f>IF(ISNUMBER(P1056),IF(P1056=100%,"CUMPLIDA",IF(AND(ISNUMBER(L1056),ISNUMBER([5]CGR!$P$4)), IF(L1056&lt;[5]CGR!$P$4,"INCUMPLIDA","PROCESO"), "VERIFICAR FECHA")),"SIN VALOR AVANCE")</f>
        <v>CUMPLIDA</v>
      </c>
    </row>
    <row r="1057" spans="1:17" ht="75.75">
      <c r="A1057" s="479" t="s">
        <v>19</v>
      </c>
      <c r="B1057" s="480" t="s">
        <v>13</v>
      </c>
      <c r="C1057" s="902"/>
      <c r="D1057" s="922"/>
      <c r="E1057" s="903"/>
      <c r="F1057" s="903" t="s">
        <v>1248</v>
      </c>
      <c r="G1057" s="481" t="s">
        <v>830</v>
      </c>
      <c r="H1057" s="482" t="s">
        <v>830</v>
      </c>
      <c r="I1057" s="482" t="s">
        <v>107</v>
      </c>
      <c r="J1057" s="489">
        <v>1</v>
      </c>
      <c r="K1057" s="545">
        <v>45231</v>
      </c>
      <c r="L1057" s="545">
        <v>45747</v>
      </c>
      <c r="M1057" s="459">
        <f t="shared" si="34"/>
        <v>73.714285714285708</v>
      </c>
      <c r="N1057" s="485">
        <v>1</v>
      </c>
      <c r="O1057" s="508" t="s">
        <v>924</v>
      </c>
      <c r="P1057" s="486">
        <f t="shared" si="33"/>
        <v>1</v>
      </c>
      <c r="Q1057" s="457" t="str">
        <f>IF(ISNUMBER(P1057),IF(P1057=100%,"CUMPLIDA",IF(AND(ISNUMBER(L1057),ISNUMBER([5]CGR!$P$4)), IF(L1057&lt;[5]CGR!$P$4,"INCUMPLIDA","PROCESO"), "VERIFICAR FECHA")),"SIN VALOR AVANCE")</f>
        <v>CUMPLIDA</v>
      </c>
    </row>
    <row r="1058" spans="1:17" ht="210.75">
      <c r="A1058" s="479" t="s">
        <v>19</v>
      </c>
      <c r="B1058" s="480" t="s">
        <v>13</v>
      </c>
      <c r="C1058" s="902"/>
      <c r="D1058" s="922"/>
      <c r="E1058" s="903"/>
      <c r="F1058" s="903" t="s">
        <v>1248</v>
      </c>
      <c r="G1058" s="481" t="s">
        <v>831</v>
      </c>
      <c r="H1058" s="482" t="s">
        <v>831</v>
      </c>
      <c r="I1058" s="482" t="s">
        <v>524</v>
      </c>
      <c r="J1058" s="489">
        <v>1</v>
      </c>
      <c r="K1058" s="545">
        <v>45231</v>
      </c>
      <c r="L1058" s="545">
        <v>45808</v>
      </c>
      <c r="M1058" s="459">
        <f t="shared" si="34"/>
        <v>82.428571428571431</v>
      </c>
      <c r="N1058" s="485">
        <v>1</v>
      </c>
      <c r="O1058" s="508" t="s">
        <v>1219</v>
      </c>
      <c r="P1058" s="486">
        <f t="shared" si="33"/>
        <v>1</v>
      </c>
      <c r="Q1058" s="457" t="str">
        <f>IF(ISNUMBER(P1058),IF(P1058=100%,"CUMPLIDA",IF(AND(ISNUMBER(L1058),ISNUMBER([5]CGR!$P$4)), IF(L1058&lt;[5]CGR!$P$4,"INCUMPLIDA","PROCESO"), "VERIFICAR FECHA")),"SIN VALOR AVANCE")</f>
        <v>CUMPLIDA</v>
      </c>
    </row>
    <row r="1059" spans="1:17" ht="75.75">
      <c r="A1059" s="479" t="s">
        <v>19</v>
      </c>
      <c r="B1059" s="480" t="s">
        <v>13</v>
      </c>
      <c r="C1059" s="902"/>
      <c r="D1059" s="922"/>
      <c r="E1059" s="903"/>
      <c r="F1059" s="903" t="s">
        <v>1248</v>
      </c>
      <c r="G1059" s="481" t="s">
        <v>110</v>
      </c>
      <c r="H1059" s="482" t="s">
        <v>111</v>
      </c>
      <c r="I1059" s="482" t="s">
        <v>112</v>
      </c>
      <c r="J1059" s="489">
        <v>7</v>
      </c>
      <c r="K1059" s="545">
        <v>46024</v>
      </c>
      <c r="L1059" s="545">
        <v>46660</v>
      </c>
      <c r="M1059" s="459">
        <f t="shared" si="34"/>
        <v>90.857142857142861</v>
      </c>
      <c r="N1059" s="485">
        <v>0</v>
      </c>
      <c r="O1059" s="508" t="s">
        <v>924</v>
      </c>
      <c r="P1059" s="486">
        <f t="shared" si="33"/>
        <v>0</v>
      </c>
      <c r="Q1059" s="457" t="str">
        <f>IF(ISNUMBER(P1059),IF(P1059=100%,"CUMPLIDA",IF(AND(ISNUMBER(L1059),ISNUMBER([5]CGR!$P$4)), IF(L1059&lt;[5]CGR!$P$4,"INCUMPLIDA","PROCESO"), "VERIFICAR FECHA")),"SIN VALOR AVANCE")</f>
        <v>PROCESO</v>
      </c>
    </row>
    <row r="1060" spans="1:17" ht="165.75">
      <c r="A1060" s="479" t="s">
        <v>19</v>
      </c>
      <c r="B1060" s="480" t="s">
        <v>13</v>
      </c>
      <c r="C1060" s="902"/>
      <c r="D1060" s="922"/>
      <c r="E1060" s="903"/>
      <c r="F1060" s="903" t="s">
        <v>1248</v>
      </c>
      <c r="G1060" s="481" t="s">
        <v>114</v>
      </c>
      <c r="H1060" s="482" t="s">
        <v>115</v>
      </c>
      <c r="I1060" s="482" t="s">
        <v>116</v>
      </c>
      <c r="J1060" s="489">
        <v>1</v>
      </c>
      <c r="K1060" s="545">
        <v>46024</v>
      </c>
      <c r="L1060" s="545">
        <v>46660</v>
      </c>
      <c r="M1060" s="459">
        <f t="shared" si="34"/>
        <v>90.857142857142861</v>
      </c>
      <c r="N1060" s="485">
        <v>0</v>
      </c>
      <c r="O1060" s="508" t="s">
        <v>1139</v>
      </c>
      <c r="P1060" s="486">
        <f t="shared" si="33"/>
        <v>0</v>
      </c>
      <c r="Q1060" s="457" t="str">
        <f>IF(ISNUMBER(P1060),IF(P1060=100%,"CUMPLIDA",IF(AND(ISNUMBER(L1060),ISNUMBER([5]CGR!$P$4)), IF(L1060&lt;[5]CGR!$P$4,"INCUMPLIDA","PROCESO"), "VERIFICAR FECHA")),"SIN VALOR AVANCE")</f>
        <v>PROCESO</v>
      </c>
    </row>
    <row r="1061" spans="1:17" ht="210.75">
      <c r="A1061" s="479" t="s">
        <v>19</v>
      </c>
      <c r="B1061" s="480" t="s">
        <v>13</v>
      </c>
      <c r="C1061" s="902"/>
      <c r="D1061" s="922"/>
      <c r="E1061" s="903"/>
      <c r="F1061" s="903" t="s">
        <v>1248</v>
      </c>
      <c r="G1061" s="481" t="s">
        <v>117</v>
      </c>
      <c r="H1061" s="482" t="s">
        <v>118</v>
      </c>
      <c r="I1061" s="482" t="s">
        <v>119</v>
      </c>
      <c r="J1061" s="489">
        <v>2</v>
      </c>
      <c r="K1061" s="545">
        <v>46024</v>
      </c>
      <c r="L1061" s="545">
        <v>46660</v>
      </c>
      <c r="M1061" s="459">
        <f t="shared" si="34"/>
        <v>90.857142857142861</v>
      </c>
      <c r="N1061" s="485">
        <v>0</v>
      </c>
      <c r="O1061" s="508" t="s">
        <v>1219</v>
      </c>
      <c r="P1061" s="486">
        <f t="shared" si="33"/>
        <v>0</v>
      </c>
      <c r="Q1061" s="457" t="str">
        <f>IF(ISNUMBER(P1061),IF(P1061=100%,"CUMPLIDA",IF(AND(ISNUMBER(L1061),ISNUMBER([5]CGR!$P$4)), IF(L1061&lt;[5]CGR!$P$4,"INCUMPLIDA","PROCESO"), "VERIFICAR FECHA")),"SIN VALOR AVANCE")</f>
        <v>PROCESO</v>
      </c>
    </row>
    <row r="1062" spans="1:17" ht="105.75">
      <c r="A1062" s="479" t="s">
        <v>19</v>
      </c>
      <c r="B1062" s="480" t="s">
        <v>13</v>
      </c>
      <c r="C1062" s="902"/>
      <c r="D1062" s="922"/>
      <c r="E1062" s="903"/>
      <c r="F1062" s="903" t="s">
        <v>1248</v>
      </c>
      <c r="G1062" s="481" t="s">
        <v>1122</v>
      </c>
      <c r="H1062" s="482" t="s">
        <v>1249</v>
      </c>
      <c r="I1062" s="482" t="s">
        <v>1124</v>
      </c>
      <c r="J1062" s="483">
        <v>10</v>
      </c>
      <c r="K1062" s="507">
        <v>44927</v>
      </c>
      <c r="L1062" s="507">
        <v>45291</v>
      </c>
      <c r="M1062" s="459">
        <f t="shared" si="34"/>
        <v>52</v>
      </c>
      <c r="N1062" s="485">
        <v>10</v>
      </c>
      <c r="O1062" s="482" t="s">
        <v>1250</v>
      </c>
      <c r="P1062" s="486">
        <f t="shared" si="33"/>
        <v>1</v>
      </c>
      <c r="Q1062" s="457" t="str">
        <f>IF(ISNUMBER(P1062),IF(P1062=100%,"CUMPLIDA",IF(AND(ISNUMBER(L1062),ISNUMBER([5]CGR!$P$4)), IF(L1062&lt;[5]CGR!$P$4,"INCUMPLIDA","PROCESO"), "VERIFICAR FECHA")),"SIN VALOR AVANCE")</f>
        <v>CUMPLIDA</v>
      </c>
    </row>
    <row r="1063" spans="1:17" ht="240.75">
      <c r="A1063" s="479" t="s">
        <v>19</v>
      </c>
      <c r="B1063" s="480" t="s">
        <v>13</v>
      </c>
      <c r="C1063" s="902" t="s">
        <v>362</v>
      </c>
      <c r="D1063" s="902" t="s">
        <v>1251</v>
      </c>
      <c r="E1063" s="903" t="s">
        <v>1252</v>
      </c>
      <c r="F1063" s="903" t="s">
        <v>1253</v>
      </c>
      <c r="G1063" s="903" t="s">
        <v>1254</v>
      </c>
      <c r="H1063" s="482" t="s">
        <v>1255</v>
      </c>
      <c r="I1063" s="482" t="s">
        <v>1070</v>
      </c>
      <c r="J1063" s="489">
        <v>1</v>
      </c>
      <c r="K1063" s="507">
        <v>45306</v>
      </c>
      <c r="L1063" s="507">
        <v>45503</v>
      </c>
      <c r="M1063" s="459">
        <f t="shared" si="34"/>
        <v>28.142857142857142</v>
      </c>
      <c r="N1063" s="485">
        <v>1</v>
      </c>
      <c r="O1063" s="482" t="s">
        <v>1256</v>
      </c>
      <c r="P1063" s="486">
        <f t="shared" si="33"/>
        <v>1</v>
      </c>
      <c r="Q1063" s="457" t="str">
        <f>IF(ISNUMBER(P1063),IF(P1063=100%,"CUMPLIDA",IF(AND(ISNUMBER(L1063),ISNUMBER([5]CGR!$P$4)), IF(L1063&lt;[5]CGR!$P$4,"INCUMPLIDA","PROCESO"), "VERIFICAR FECHA")),"SIN VALOR AVANCE")</f>
        <v>CUMPLIDA</v>
      </c>
    </row>
    <row r="1064" spans="1:17" ht="240.75">
      <c r="A1064" s="479" t="s">
        <v>19</v>
      </c>
      <c r="B1064" s="480" t="s">
        <v>13</v>
      </c>
      <c r="C1064" s="902"/>
      <c r="D1064" s="902"/>
      <c r="E1064" s="903"/>
      <c r="F1064" s="903"/>
      <c r="G1064" s="903"/>
      <c r="H1064" s="482" t="s">
        <v>1257</v>
      </c>
      <c r="I1064" s="482" t="s">
        <v>1258</v>
      </c>
      <c r="J1064" s="489">
        <v>1</v>
      </c>
      <c r="K1064" s="507">
        <v>45505</v>
      </c>
      <c r="L1064" s="507">
        <v>45595</v>
      </c>
      <c r="M1064" s="459">
        <f t="shared" si="34"/>
        <v>12.857142857142858</v>
      </c>
      <c r="N1064" s="485">
        <v>1</v>
      </c>
      <c r="O1064" s="482" t="s">
        <v>1256</v>
      </c>
      <c r="P1064" s="486">
        <f t="shared" si="33"/>
        <v>1</v>
      </c>
      <c r="Q1064" s="457" t="str">
        <f>IF(ISNUMBER(P1064),IF(P1064=100%,"CUMPLIDA",IF(AND(ISNUMBER(L1064),ISNUMBER([5]CGR!$P$4)), IF(L1064&lt;[5]CGR!$P$4,"INCUMPLIDA","PROCESO"), "VERIFICAR FECHA")),"SIN VALOR AVANCE")</f>
        <v>CUMPLIDA</v>
      </c>
    </row>
    <row r="1065" spans="1:17" ht="240.75">
      <c r="A1065" s="479" t="s">
        <v>19</v>
      </c>
      <c r="B1065" s="480" t="s">
        <v>13</v>
      </c>
      <c r="C1065" s="902"/>
      <c r="D1065" s="902"/>
      <c r="E1065" s="903"/>
      <c r="F1065" s="903"/>
      <c r="G1065" s="903"/>
      <c r="H1065" s="482" t="s">
        <v>1259</v>
      </c>
      <c r="I1065" s="482" t="s">
        <v>1260</v>
      </c>
      <c r="J1065" s="489">
        <v>1</v>
      </c>
      <c r="K1065" s="507">
        <v>45597</v>
      </c>
      <c r="L1065" s="507">
        <v>45868</v>
      </c>
      <c r="M1065" s="459">
        <f t="shared" si="34"/>
        <v>38.714285714285715</v>
      </c>
      <c r="N1065" s="485">
        <v>0</v>
      </c>
      <c r="O1065" s="482" t="s">
        <v>1256</v>
      </c>
      <c r="P1065" s="486">
        <f t="shared" si="33"/>
        <v>0</v>
      </c>
      <c r="Q1065" s="457" t="str">
        <f>IF(ISNUMBER(P1065),IF(P1065=100%,"CUMPLIDA",IF(AND(ISNUMBER(L1065),ISNUMBER([5]CGR!$P$4)), IF(L1065&lt;[5]CGR!$P$4,"INCUMPLIDA","PROCESO"), "VERIFICAR FECHA")),"SIN VALOR AVANCE")</f>
        <v>PROCESO</v>
      </c>
    </row>
    <row r="1066" spans="1:17" ht="240.75">
      <c r="A1066" s="479" t="s">
        <v>19</v>
      </c>
      <c r="B1066" s="480" t="s">
        <v>13</v>
      </c>
      <c r="C1066" s="902"/>
      <c r="D1066" s="902"/>
      <c r="E1066" s="903"/>
      <c r="F1066" s="903"/>
      <c r="G1066" s="903"/>
      <c r="H1066" s="482" t="s">
        <v>1261</v>
      </c>
      <c r="I1066" s="482" t="s">
        <v>1262</v>
      </c>
      <c r="J1066" s="489">
        <v>1</v>
      </c>
      <c r="K1066" s="507">
        <v>45870</v>
      </c>
      <c r="L1066" s="507">
        <v>46112</v>
      </c>
      <c r="M1066" s="459">
        <f t="shared" si="34"/>
        <v>34.571428571428569</v>
      </c>
      <c r="N1066" s="485">
        <v>0</v>
      </c>
      <c r="O1066" s="482" t="s">
        <v>1256</v>
      </c>
      <c r="P1066" s="486">
        <f t="shared" si="33"/>
        <v>0</v>
      </c>
      <c r="Q1066" s="457" t="str">
        <f>IF(ISNUMBER(P1066),IF(P1066=100%,"CUMPLIDA",IF(AND(ISNUMBER(L1066),ISNUMBER([5]CGR!$P$4)), IF(L1066&lt;[5]CGR!$P$4,"INCUMPLIDA","PROCESO"), "VERIFICAR FECHA")),"SIN VALOR AVANCE")</f>
        <v>PROCESO</v>
      </c>
    </row>
    <row r="1067" spans="1:17" ht="75.75">
      <c r="A1067" s="479" t="s">
        <v>19</v>
      </c>
      <c r="B1067" s="480" t="s">
        <v>13</v>
      </c>
      <c r="C1067" s="902"/>
      <c r="D1067" s="902"/>
      <c r="E1067" s="903"/>
      <c r="F1067" s="903"/>
      <c r="G1067" s="903"/>
      <c r="H1067" s="534" t="s">
        <v>675</v>
      </c>
      <c r="I1067" s="482" t="s">
        <v>676</v>
      </c>
      <c r="J1067" s="483">
        <v>1</v>
      </c>
      <c r="K1067" s="507">
        <v>45231</v>
      </c>
      <c r="L1067" s="507">
        <v>45504</v>
      </c>
      <c r="M1067" s="459">
        <f t="shared" si="34"/>
        <v>39</v>
      </c>
      <c r="N1067" s="485">
        <v>1</v>
      </c>
      <c r="O1067" s="508" t="s">
        <v>825</v>
      </c>
      <c r="P1067" s="486">
        <f t="shared" si="33"/>
        <v>1</v>
      </c>
      <c r="Q1067" s="457" t="str">
        <f>IF(ISNUMBER(P1067),IF(P1067=100%,"CUMPLIDA",IF(AND(ISNUMBER(L1067),ISNUMBER([5]CGR!$P$4)), IF(L1067&lt;[5]CGR!$P$4,"INCUMPLIDA","PROCESO"), "VERIFICAR FECHA")),"SIN VALOR AVANCE")</f>
        <v>CUMPLIDA</v>
      </c>
    </row>
    <row r="1068" spans="1:17" ht="210.75">
      <c r="A1068" s="479" t="s">
        <v>19</v>
      </c>
      <c r="B1068" s="480" t="s">
        <v>13</v>
      </c>
      <c r="C1068" s="902"/>
      <c r="D1068" s="902"/>
      <c r="E1068" s="903"/>
      <c r="F1068" s="903"/>
      <c r="G1068" s="903"/>
      <c r="H1068" s="534" t="s">
        <v>678</v>
      </c>
      <c r="I1068" s="482" t="s">
        <v>679</v>
      </c>
      <c r="J1068" s="483">
        <v>1</v>
      </c>
      <c r="K1068" s="507">
        <v>45231</v>
      </c>
      <c r="L1068" s="507">
        <v>45504</v>
      </c>
      <c r="M1068" s="459">
        <f t="shared" si="34"/>
        <v>39</v>
      </c>
      <c r="N1068" s="485">
        <v>1</v>
      </c>
      <c r="O1068" s="508" t="s">
        <v>1219</v>
      </c>
      <c r="P1068" s="486">
        <f t="shared" si="33"/>
        <v>1</v>
      </c>
      <c r="Q1068" s="457" t="str">
        <f>IF(ISNUMBER(P1068),IF(P1068=100%,"CUMPLIDA",IF(AND(ISNUMBER(L1068),ISNUMBER([5]CGR!$P$4)), IF(L1068&lt;[5]CGR!$P$4,"INCUMPLIDA","PROCESO"), "VERIFICAR FECHA")),"SIN VALOR AVANCE")</f>
        <v>CUMPLIDA</v>
      </c>
    </row>
    <row r="1069" spans="1:17" ht="150.75">
      <c r="A1069" s="479" t="s">
        <v>19</v>
      </c>
      <c r="B1069" s="480" t="s">
        <v>13</v>
      </c>
      <c r="C1069" s="902"/>
      <c r="D1069" s="902"/>
      <c r="E1069" s="903"/>
      <c r="F1069" s="903"/>
      <c r="G1069" s="481" t="s">
        <v>97</v>
      </c>
      <c r="H1069" s="482" t="s">
        <v>98</v>
      </c>
      <c r="I1069" s="482" t="s">
        <v>99</v>
      </c>
      <c r="J1069" s="489">
        <v>1</v>
      </c>
      <c r="K1069" s="545">
        <v>45323</v>
      </c>
      <c r="L1069" s="545">
        <v>45747</v>
      </c>
      <c r="M1069" s="459">
        <f t="shared" si="34"/>
        <v>60.571428571428569</v>
      </c>
      <c r="N1069" s="485">
        <v>1</v>
      </c>
      <c r="O1069" s="508" t="s">
        <v>1098</v>
      </c>
      <c r="P1069" s="486">
        <f t="shared" si="33"/>
        <v>1</v>
      </c>
      <c r="Q1069" s="457" t="str">
        <f>IF(ISNUMBER(P1069),IF(P1069=100%,"CUMPLIDA",IF(AND(ISNUMBER(L1069),ISNUMBER([5]CGR!$P$4)), IF(L1069&lt;[5]CGR!$P$4,"INCUMPLIDA","PROCESO"), "VERIFICAR FECHA")),"SIN VALOR AVANCE")</f>
        <v>CUMPLIDA</v>
      </c>
    </row>
    <row r="1070" spans="1:17" ht="75.75">
      <c r="A1070" s="479" t="s">
        <v>19</v>
      </c>
      <c r="B1070" s="480" t="s">
        <v>13</v>
      </c>
      <c r="C1070" s="902"/>
      <c r="D1070" s="902"/>
      <c r="E1070" s="903"/>
      <c r="F1070" s="903"/>
      <c r="G1070" s="481" t="s">
        <v>101</v>
      </c>
      <c r="H1070" s="482" t="s">
        <v>101</v>
      </c>
      <c r="I1070" s="482" t="s">
        <v>102</v>
      </c>
      <c r="J1070" s="489">
        <v>1</v>
      </c>
      <c r="K1070" s="545">
        <v>45323</v>
      </c>
      <c r="L1070" s="545">
        <v>45747</v>
      </c>
      <c r="M1070" s="459">
        <f t="shared" si="34"/>
        <v>60.571428571428569</v>
      </c>
      <c r="N1070" s="485">
        <v>1</v>
      </c>
      <c r="O1070" s="508" t="s">
        <v>924</v>
      </c>
      <c r="P1070" s="486">
        <f t="shared" si="33"/>
        <v>1</v>
      </c>
      <c r="Q1070" s="457" t="str">
        <f>IF(ISNUMBER(P1070),IF(P1070=100%,"CUMPLIDA",IF(AND(ISNUMBER(L1070),ISNUMBER([5]CGR!$P$4)), IF(L1070&lt;[5]CGR!$P$4,"INCUMPLIDA","PROCESO"), "VERIFICAR FECHA")),"SIN VALOR AVANCE")</f>
        <v>CUMPLIDA</v>
      </c>
    </row>
    <row r="1071" spans="1:17" ht="75.75">
      <c r="A1071" s="479" t="s">
        <v>19</v>
      </c>
      <c r="B1071" s="480" t="s">
        <v>13</v>
      </c>
      <c r="C1071" s="902"/>
      <c r="D1071" s="902"/>
      <c r="E1071" s="903"/>
      <c r="F1071" s="903" t="s">
        <v>1253</v>
      </c>
      <c r="G1071" s="481" t="s">
        <v>238</v>
      </c>
      <c r="H1071" s="482" t="s">
        <v>239</v>
      </c>
      <c r="I1071" s="482" t="s">
        <v>240</v>
      </c>
      <c r="J1071" s="489">
        <v>1</v>
      </c>
      <c r="K1071" s="545">
        <v>45231</v>
      </c>
      <c r="L1071" s="545">
        <v>45747</v>
      </c>
      <c r="M1071" s="459">
        <f t="shared" si="34"/>
        <v>73.714285714285708</v>
      </c>
      <c r="N1071" s="485">
        <v>1</v>
      </c>
      <c r="O1071" s="508" t="s">
        <v>924</v>
      </c>
      <c r="P1071" s="486">
        <f t="shared" si="33"/>
        <v>1</v>
      </c>
      <c r="Q1071" s="457" t="str">
        <f>IF(ISNUMBER(P1071),IF(P1071=100%,"CUMPLIDA",IF(AND(ISNUMBER(L1071),ISNUMBER([5]CGR!$P$4)), IF(L1071&lt;[5]CGR!$P$4,"INCUMPLIDA","PROCESO"), "VERIFICAR FECHA")),"SIN VALOR AVANCE")</f>
        <v>CUMPLIDA</v>
      </c>
    </row>
    <row r="1072" spans="1:17" ht="150.75">
      <c r="A1072" s="479" t="s">
        <v>19</v>
      </c>
      <c r="B1072" s="480" t="s">
        <v>13</v>
      </c>
      <c r="C1072" s="902"/>
      <c r="D1072" s="902"/>
      <c r="E1072" s="903"/>
      <c r="F1072" s="903" t="s">
        <v>1253</v>
      </c>
      <c r="G1072" s="481" t="s">
        <v>104</v>
      </c>
      <c r="H1072" s="482" t="s">
        <v>104</v>
      </c>
      <c r="I1072" s="482" t="s">
        <v>248</v>
      </c>
      <c r="J1072" s="489">
        <v>1</v>
      </c>
      <c r="K1072" s="545">
        <v>45323</v>
      </c>
      <c r="L1072" s="545">
        <v>45747</v>
      </c>
      <c r="M1072" s="459">
        <f t="shared" si="34"/>
        <v>60.571428571428569</v>
      </c>
      <c r="N1072" s="485">
        <v>1</v>
      </c>
      <c r="O1072" s="508" t="s">
        <v>1098</v>
      </c>
      <c r="P1072" s="486">
        <f t="shared" si="33"/>
        <v>1</v>
      </c>
      <c r="Q1072" s="457" t="str">
        <f>IF(ISNUMBER(P1072),IF(P1072=100%,"CUMPLIDA",IF(AND(ISNUMBER(L1072),ISNUMBER([5]CGR!$P$4)), IF(L1072&lt;[5]CGR!$P$4,"INCUMPLIDA","PROCESO"), "VERIFICAR FECHA")),"SIN VALOR AVANCE")</f>
        <v>CUMPLIDA</v>
      </c>
    </row>
    <row r="1073" spans="1:17" ht="75.75">
      <c r="A1073" s="479" t="s">
        <v>19</v>
      </c>
      <c r="B1073" s="480" t="s">
        <v>13</v>
      </c>
      <c r="C1073" s="902"/>
      <c r="D1073" s="902"/>
      <c r="E1073" s="903"/>
      <c r="F1073" s="903" t="s">
        <v>1253</v>
      </c>
      <c r="G1073" s="481" t="s">
        <v>830</v>
      </c>
      <c r="H1073" s="482" t="s">
        <v>830</v>
      </c>
      <c r="I1073" s="482" t="s">
        <v>107</v>
      </c>
      <c r="J1073" s="489">
        <v>1</v>
      </c>
      <c r="K1073" s="545">
        <v>45231</v>
      </c>
      <c r="L1073" s="545">
        <v>45747</v>
      </c>
      <c r="M1073" s="459">
        <f t="shared" si="34"/>
        <v>73.714285714285708</v>
      </c>
      <c r="N1073" s="485">
        <v>1</v>
      </c>
      <c r="O1073" s="508" t="s">
        <v>924</v>
      </c>
      <c r="P1073" s="486">
        <f t="shared" si="33"/>
        <v>1</v>
      </c>
      <c r="Q1073" s="457" t="str">
        <f>IF(ISNUMBER(P1073),IF(P1073=100%,"CUMPLIDA",IF(AND(ISNUMBER(L1073),ISNUMBER([5]CGR!$P$4)), IF(L1073&lt;[5]CGR!$P$4,"INCUMPLIDA","PROCESO"), "VERIFICAR FECHA")),"SIN VALOR AVANCE")</f>
        <v>CUMPLIDA</v>
      </c>
    </row>
    <row r="1074" spans="1:17" ht="210.75">
      <c r="A1074" s="479" t="s">
        <v>19</v>
      </c>
      <c r="B1074" s="480" t="s">
        <v>13</v>
      </c>
      <c r="C1074" s="902"/>
      <c r="D1074" s="902"/>
      <c r="E1074" s="903"/>
      <c r="F1074" s="903" t="s">
        <v>1253</v>
      </c>
      <c r="G1074" s="481" t="s">
        <v>831</v>
      </c>
      <c r="H1074" s="482" t="s">
        <v>831</v>
      </c>
      <c r="I1074" s="482" t="s">
        <v>524</v>
      </c>
      <c r="J1074" s="489">
        <v>1</v>
      </c>
      <c r="K1074" s="545">
        <v>45231</v>
      </c>
      <c r="L1074" s="545">
        <v>45808</v>
      </c>
      <c r="M1074" s="459">
        <f t="shared" si="34"/>
        <v>82.428571428571431</v>
      </c>
      <c r="N1074" s="485">
        <v>1</v>
      </c>
      <c r="O1074" s="508" t="s">
        <v>1219</v>
      </c>
      <c r="P1074" s="486">
        <f t="shared" si="33"/>
        <v>1</v>
      </c>
      <c r="Q1074" s="457" t="str">
        <f>IF(ISNUMBER(P1074),IF(P1074=100%,"CUMPLIDA",IF(AND(ISNUMBER(L1074),ISNUMBER([5]CGR!$P$4)), IF(L1074&lt;[5]CGR!$P$4,"INCUMPLIDA","PROCESO"), "VERIFICAR FECHA")),"SIN VALOR AVANCE")</f>
        <v>CUMPLIDA</v>
      </c>
    </row>
    <row r="1075" spans="1:17" ht="75.75">
      <c r="A1075" s="479" t="s">
        <v>19</v>
      </c>
      <c r="B1075" s="480" t="s">
        <v>13</v>
      </c>
      <c r="C1075" s="902"/>
      <c r="D1075" s="902"/>
      <c r="E1075" s="903"/>
      <c r="F1075" s="903" t="s">
        <v>1253</v>
      </c>
      <c r="G1075" s="481" t="s">
        <v>110</v>
      </c>
      <c r="H1075" s="482" t="s">
        <v>111</v>
      </c>
      <c r="I1075" s="482" t="s">
        <v>112</v>
      </c>
      <c r="J1075" s="489">
        <v>8</v>
      </c>
      <c r="K1075" s="545">
        <v>45809</v>
      </c>
      <c r="L1075" s="545">
        <v>46568</v>
      </c>
      <c r="M1075" s="459">
        <f t="shared" si="34"/>
        <v>108.42857142857143</v>
      </c>
      <c r="N1075" s="485">
        <v>0</v>
      </c>
      <c r="O1075" s="508" t="s">
        <v>924</v>
      </c>
      <c r="P1075" s="486">
        <f t="shared" si="33"/>
        <v>0</v>
      </c>
      <c r="Q1075" s="457" t="str">
        <f>IF(ISNUMBER(P1075),IF(P1075=100%,"CUMPLIDA",IF(AND(ISNUMBER(L1075),ISNUMBER([5]CGR!$P$4)), IF(L1075&lt;[5]CGR!$P$4,"INCUMPLIDA","PROCESO"), "VERIFICAR FECHA")),"SIN VALOR AVANCE")</f>
        <v>PROCESO</v>
      </c>
    </row>
    <row r="1076" spans="1:17" ht="150.75">
      <c r="A1076" s="479" t="s">
        <v>19</v>
      </c>
      <c r="B1076" s="480" t="s">
        <v>13</v>
      </c>
      <c r="C1076" s="902"/>
      <c r="D1076" s="902"/>
      <c r="E1076" s="903"/>
      <c r="F1076" s="903" t="s">
        <v>1253</v>
      </c>
      <c r="G1076" s="481" t="s">
        <v>114</v>
      </c>
      <c r="H1076" s="482" t="s">
        <v>115</v>
      </c>
      <c r="I1076" s="482" t="s">
        <v>116</v>
      </c>
      <c r="J1076" s="489">
        <v>1</v>
      </c>
      <c r="K1076" s="545">
        <v>45809</v>
      </c>
      <c r="L1076" s="545">
        <v>46568</v>
      </c>
      <c r="M1076" s="459">
        <f t="shared" si="34"/>
        <v>108.42857142857143</v>
      </c>
      <c r="N1076" s="485">
        <v>0</v>
      </c>
      <c r="O1076" s="508" t="s">
        <v>1098</v>
      </c>
      <c r="P1076" s="486">
        <f t="shared" si="33"/>
        <v>0</v>
      </c>
      <c r="Q1076" s="457" t="str">
        <f>IF(ISNUMBER(P1076),IF(P1076=100%,"CUMPLIDA",IF(AND(ISNUMBER(L1076),ISNUMBER([5]CGR!$P$4)), IF(L1076&lt;[5]CGR!$P$4,"INCUMPLIDA","PROCESO"), "VERIFICAR FECHA")),"SIN VALOR AVANCE")</f>
        <v>PROCESO</v>
      </c>
    </row>
    <row r="1077" spans="1:17" ht="210.75">
      <c r="A1077" s="479" t="s">
        <v>19</v>
      </c>
      <c r="B1077" s="480" t="s">
        <v>13</v>
      </c>
      <c r="C1077" s="902"/>
      <c r="D1077" s="902"/>
      <c r="E1077" s="903"/>
      <c r="F1077" s="903" t="s">
        <v>1253</v>
      </c>
      <c r="G1077" s="481" t="s">
        <v>117</v>
      </c>
      <c r="H1077" s="482" t="s">
        <v>118</v>
      </c>
      <c r="I1077" s="482" t="s">
        <v>119</v>
      </c>
      <c r="J1077" s="489">
        <v>2</v>
      </c>
      <c r="K1077" s="545">
        <v>45809</v>
      </c>
      <c r="L1077" s="545">
        <v>46568</v>
      </c>
      <c r="M1077" s="459">
        <f t="shared" si="34"/>
        <v>108.42857142857143</v>
      </c>
      <c r="N1077" s="485">
        <v>0</v>
      </c>
      <c r="O1077" s="508" t="s">
        <v>1219</v>
      </c>
      <c r="P1077" s="486">
        <f t="shared" si="33"/>
        <v>0</v>
      </c>
      <c r="Q1077" s="457" t="str">
        <f>IF(ISNUMBER(P1077),IF(P1077=100%,"CUMPLIDA",IF(AND(ISNUMBER(L1077),ISNUMBER([5]CGR!$P$4)), IF(L1077&lt;[5]CGR!$P$4,"INCUMPLIDA","PROCESO"), "VERIFICAR FECHA")),"SIN VALOR AVANCE")</f>
        <v>PROCESO</v>
      </c>
    </row>
    <row r="1078" spans="1:17" ht="120">
      <c r="A1078" s="479" t="s">
        <v>19</v>
      </c>
      <c r="B1078" s="480" t="s">
        <v>13</v>
      </c>
      <c r="C1078" s="455" t="s">
        <v>362</v>
      </c>
      <c r="D1078" s="455" t="s">
        <v>1263</v>
      </c>
      <c r="E1078" s="481" t="s">
        <v>1264</v>
      </c>
      <c r="F1078" s="481" t="s">
        <v>1265</v>
      </c>
      <c r="G1078" s="481" t="s">
        <v>1266</v>
      </c>
      <c r="H1078" s="482" t="s">
        <v>1267</v>
      </c>
      <c r="I1078" s="482" t="s">
        <v>1268</v>
      </c>
      <c r="J1078" s="483">
        <v>3</v>
      </c>
      <c r="K1078" s="507">
        <v>45474</v>
      </c>
      <c r="L1078" s="507">
        <v>46022</v>
      </c>
      <c r="M1078" s="459">
        <f t="shared" si="34"/>
        <v>78.285714285714292</v>
      </c>
      <c r="N1078" s="485">
        <v>1</v>
      </c>
      <c r="O1078" s="482" t="s">
        <v>1269</v>
      </c>
      <c r="P1078" s="486">
        <f t="shared" si="33"/>
        <v>0.33333333333333331</v>
      </c>
      <c r="Q1078" s="457" t="str">
        <f>IF(ISNUMBER(P1078),IF(P1078=100%,"CUMPLIDA",IF(AND(ISNUMBER(L1078),ISNUMBER([5]CGR!$P$4)), IF(L1078&lt;[5]CGR!$P$4,"INCUMPLIDA","PROCESO"), "VERIFICAR FECHA")),"SIN VALOR AVANCE")</f>
        <v>PROCESO</v>
      </c>
    </row>
    <row r="1079" spans="1:17" ht="120">
      <c r="A1079" s="479" t="s">
        <v>19</v>
      </c>
      <c r="B1079" s="480" t="s">
        <v>13</v>
      </c>
      <c r="C1079" s="902" t="s">
        <v>362</v>
      </c>
      <c r="D1079" s="902" t="s">
        <v>1263</v>
      </c>
      <c r="E1079" s="903" t="s">
        <v>1270</v>
      </c>
      <c r="F1079" s="903" t="s">
        <v>1271</v>
      </c>
      <c r="G1079" s="481" t="s">
        <v>1272</v>
      </c>
      <c r="H1079" s="482" t="s">
        <v>1273</v>
      </c>
      <c r="I1079" s="482" t="s">
        <v>1274</v>
      </c>
      <c r="J1079" s="489">
        <v>3</v>
      </c>
      <c r="K1079" s="507">
        <v>45139</v>
      </c>
      <c r="L1079" s="507">
        <v>45504</v>
      </c>
      <c r="M1079" s="459">
        <f t="shared" si="34"/>
        <v>52.142857142857146</v>
      </c>
      <c r="N1079" s="485">
        <v>3</v>
      </c>
      <c r="O1079" s="482" t="s">
        <v>1275</v>
      </c>
      <c r="P1079" s="486">
        <f t="shared" si="33"/>
        <v>1</v>
      </c>
      <c r="Q1079" s="457" t="str">
        <f>IF(ISNUMBER(P1079),IF(P1079=100%,"CUMPLIDA",IF(AND(ISNUMBER(L1079),ISNUMBER([5]CGR!$P$4)), IF(L1079&lt;[5]CGR!$P$4,"INCUMPLIDA","PROCESO"), "VERIFICAR FECHA")),"SIN VALOR AVANCE")</f>
        <v>CUMPLIDA</v>
      </c>
    </row>
    <row r="1080" spans="1:17" ht="75.75">
      <c r="A1080" s="479" t="s">
        <v>19</v>
      </c>
      <c r="B1080" s="480" t="s">
        <v>13</v>
      </c>
      <c r="C1080" s="902"/>
      <c r="D1080" s="902"/>
      <c r="E1080" s="903"/>
      <c r="F1080" s="903"/>
      <c r="G1080" s="481" t="s">
        <v>1096</v>
      </c>
      <c r="H1080" s="534" t="s">
        <v>675</v>
      </c>
      <c r="I1080" s="482" t="s">
        <v>676</v>
      </c>
      <c r="J1080" s="483">
        <v>1</v>
      </c>
      <c r="K1080" s="507">
        <v>45231</v>
      </c>
      <c r="L1080" s="507">
        <v>45504</v>
      </c>
      <c r="M1080" s="459">
        <f t="shared" si="34"/>
        <v>39</v>
      </c>
      <c r="N1080" s="485">
        <v>1</v>
      </c>
      <c r="O1080" s="508" t="s">
        <v>825</v>
      </c>
      <c r="P1080" s="486">
        <f t="shared" si="33"/>
        <v>1</v>
      </c>
      <c r="Q1080" s="457" t="str">
        <f>IF(ISNUMBER(P1080),IF(P1080=100%,"CUMPLIDA",IF(AND(ISNUMBER(L1080),ISNUMBER([5]CGR!$P$4)), IF(L1080&lt;[5]CGR!$P$4,"INCUMPLIDA","PROCESO"), "VERIFICAR FECHA")),"SIN VALOR AVANCE")</f>
        <v>CUMPLIDA</v>
      </c>
    </row>
    <row r="1081" spans="1:17" ht="210.75">
      <c r="A1081" s="479" t="s">
        <v>19</v>
      </c>
      <c r="B1081" s="480" t="s">
        <v>13</v>
      </c>
      <c r="C1081" s="902"/>
      <c r="D1081" s="902"/>
      <c r="E1081" s="903"/>
      <c r="F1081" s="903"/>
      <c r="G1081" s="481" t="s">
        <v>1096</v>
      </c>
      <c r="H1081" s="534" t="s">
        <v>678</v>
      </c>
      <c r="I1081" s="482" t="s">
        <v>679</v>
      </c>
      <c r="J1081" s="483">
        <v>1</v>
      </c>
      <c r="K1081" s="507">
        <v>45231</v>
      </c>
      <c r="L1081" s="507">
        <v>45504</v>
      </c>
      <c r="M1081" s="459">
        <f t="shared" si="34"/>
        <v>39</v>
      </c>
      <c r="N1081" s="485">
        <v>1</v>
      </c>
      <c r="O1081" s="508" t="s">
        <v>1219</v>
      </c>
      <c r="P1081" s="486">
        <f t="shared" si="33"/>
        <v>1</v>
      </c>
      <c r="Q1081" s="457" t="str">
        <f>IF(ISNUMBER(P1081),IF(P1081=100%,"CUMPLIDA",IF(AND(ISNUMBER(L1081),ISNUMBER([5]CGR!$P$4)), IF(L1081&lt;[5]CGR!$P$4,"INCUMPLIDA","PROCESO"), "VERIFICAR FECHA")),"SIN VALOR AVANCE")</f>
        <v>CUMPLIDA</v>
      </c>
    </row>
    <row r="1082" spans="1:17" ht="165.75">
      <c r="A1082" s="479" t="s">
        <v>19</v>
      </c>
      <c r="B1082" s="480" t="s">
        <v>13</v>
      </c>
      <c r="C1082" s="902"/>
      <c r="D1082" s="902"/>
      <c r="E1082" s="903"/>
      <c r="F1082" s="903"/>
      <c r="G1082" s="481" t="s">
        <v>97</v>
      </c>
      <c r="H1082" s="482" t="s">
        <v>98</v>
      </c>
      <c r="I1082" s="482" t="s">
        <v>99</v>
      </c>
      <c r="J1082" s="489">
        <v>1</v>
      </c>
      <c r="K1082" s="545">
        <v>45323</v>
      </c>
      <c r="L1082" s="545">
        <v>45747</v>
      </c>
      <c r="M1082" s="459">
        <f t="shared" si="34"/>
        <v>60.571428571428569</v>
      </c>
      <c r="N1082" s="485">
        <v>1</v>
      </c>
      <c r="O1082" s="508" t="s">
        <v>1139</v>
      </c>
      <c r="P1082" s="486">
        <f t="shared" si="33"/>
        <v>1</v>
      </c>
      <c r="Q1082" s="457" t="str">
        <f>IF(ISNUMBER(P1082),IF(P1082=100%,"CUMPLIDA",IF(AND(ISNUMBER(L1082),ISNUMBER([5]CGR!$P$4)), IF(L1082&lt;[5]CGR!$P$4,"INCUMPLIDA","PROCESO"), "VERIFICAR FECHA")),"SIN VALOR AVANCE")</f>
        <v>CUMPLIDA</v>
      </c>
    </row>
    <row r="1083" spans="1:17" ht="75.75">
      <c r="A1083" s="479" t="s">
        <v>19</v>
      </c>
      <c r="B1083" s="480" t="s">
        <v>13</v>
      </c>
      <c r="C1083" s="902"/>
      <c r="D1083" s="902"/>
      <c r="E1083" s="903"/>
      <c r="F1083" s="903"/>
      <c r="G1083" s="481" t="s">
        <v>101</v>
      </c>
      <c r="H1083" s="482" t="s">
        <v>101</v>
      </c>
      <c r="I1083" s="482" t="s">
        <v>102</v>
      </c>
      <c r="J1083" s="489">
        <v>1</v>
      </c>
      <c r="K1083" s="545">
        <v>45323</v>
      </c>
      <c r="L1083" s="545">
        <v>45747</v>
      </c>
      <c r="M1083" s="459">
        <f t="shared" si="34"/>
        <v>60.571428571428569</v>
      </c>
      <c r="N1083" s="485">
        <v>1</v>
      </c>
      <c r="O1083" s="508" t="s">
        <v>924</v>
      </c>
      <c r="P1083" s="486">
        <f t="shared" ref="P1083:P1146" si="35">N1083/J1083</f>
        <v>1</v>
      </c>
      <c r="Q1083" s="457" t="str">
        <f>IF(ISNUMBER(P1083),IF(P1083=100%,"CUMPLIDA",IF(AND(ISNUMBER(L1083),ISNUMBER([5]CGR!$P$4)), IF(L1083&lt;[5]CGR!$P$4,"INCUMPLIDA","PROCESO"), "VERIFICAR FECHA")),"SIN VALOR AVANCE")</f>
        <v>CUMPLIDA</v>
      </c>
    </row>
    <row r="1084" spans="1:17" ht="75.75">
      <c r="A1084" s="479" t="s">
        <v>19</v>
      </c>
      <c r="B1084" s="480" t="s">
        <v>13</v>
      </c>
      <c r="C1084" s="902"/>
      <c r="D1084" s="902"/>
      <c r="E1084" s="903"/>
      <c r="F1084" s="903"/>
      <c r="G1084" s="481" t="s">
        <v>238</v>
      </c>
      <c r="H1084" s="482" t="s">
        <v>239</v>
      </c>
      <c r="I1084" s="482" t="s">
        <v>240</v>
      </c>
      <c r="J1084" s="489">
        <v>1</v>
      </c>
      <c r="K1084" s="545">
        <v>45231</v>
      </c>
      <c r="L1084" s="545">
        <v>45747</v>
      </c>
      <c r="M1084" s="459">
        <f t="shared" si="34"/>
        <v>73.714285714285708</v>
      </c>
      <c r="N1084" s="485">
        <v>1</v>
      </c>
      <c r="O1084" s="508" t="s">
        <v>924</v>
      </c>
      <c r="P1084" s="486">
        <f t="shared" si="35"/>
        <v>1</v>
      </c>
      <c r="Q1084" s="457" t="str">
        <f>IF(ISNUMBER(P1084),IF(P1084=100%,"CUMPLIDA",IF(AND(ISNUMBER(L1084),ISNUMBER([5]CGR!$P$4)), IF(L1084&lt;[5]CGR!$P$4,"INCUMPLIDA","PROCESO"), "VERIFICAR FECHA")),"SIN VALOR AVANCE")</f>
        <v>CUMPLIDA</v>
      </c>
    </row>
    <row r="1085" spans="1:17" ht="165.75">
      <c r="A1085" s="479" t="s">
        <v>19</v>
      </c>
      <c r="B1085" s="480" t="s">
        <v>13</v>
      </c>
      <c r="C1085" s="902"/>
      <c r="D1085" s="902"/>
      <c r="E1085" s="903"/>
      <c r="F1085" s="903"/>
      <c r="G1085" s="481" t="s">
        <v>104</v>
      </c>
      <c r="H1085" s="482" t="s">
        <v>104</v>
      </c>
      <c r="I1085" s="482" t="s">
        <v>248</v>
      </c>
      <c r="J1085" s="489">
        <v>1</v>
      </c>
      <c r="K1085" s="545">
        <v>45323</v>
      </c>
      <c r="L1085" s="545">
        <v>45747</v>
      </c>
      <c r="M1085" s="459">
        <f t="shared" si="34"/>
        <v>60.571428571428569</v>
      </c>
      <c r="N1085" s="485">
        <v>1</v>
      </c>
      <c r="O1085" s="508" t="s">
        <v>1139</v>
      </c>
      <c r="P1085" s="486">
        <f t="shared" si="35"/>
        <v>1</v>
      </c>
      <c r="Q1085" s="457" t="str">
        <f>IF(ISNUMBER(P1085),IF(P1085=100%,"CUMPLIDA",IF(AND(ISNUMBER(L1085),ISNUMBER([5]CGR!$P$4)), IF(L1085&lt;[5]CGR!$P$4,"INCUMPLIDA","PROCESO"), "VERIFICAR FECHA")),"SIN VALOR AVANCE")</f>
        <v>CUMPLIDA</v>
      </c>
    </row>
    <row r="1086" spans="1:17" ht="75.75">
      <c r="A1086" s="479" t="s">
        <v>19</v>
      </c>
      <c r="B1086" s="480" t="s">
        <v>13</v>
      </c>
      <c r="C1086" s="902"/>
      <c r="D1086" s="902"/>
      <c r="E1086" s="903"/>
      <c r="F1086" s="903"/>
      <c r="G1086" s="481" t="s">
        <v>830</v>
      </c>
      <c r="H1086" s="482" t="s">
        <v>830</v>
      </c>
      <c r="I1086" s="482" t="s">
        <v>107</v>
      </c>
      <c r="J1086" s="489">
        <v>1</v>
      </c>
      <c r="K1086" s="545">
        <v>45231</v>
      </c>
      <c r="L1086" s="545">
        <v>45747</v>
      </c>
      <c r="M1086" s="459">
        <f t="shared" si="34"/>
        <v>73.714285714285708</v>
      </c>
      <c r="N1086" s="485">
        <v>1</v>
      </c>
      <c r="O1086" s="508" t="s">
        <v>924</v>
      </c>
      <c r="P1086" s="486">
        <f t="shared" si="35"/>
        <v>1</v>
      </c>
      <c r="Q1086" s="457" t="str">
        <f>IF(ISNUMBER(P1086),IF(P1086=100%,"CUMPLIDA",IF(AND(ISNUMBER(L1086),ISNUMBER([5]CGR!$P$4)), IF(L1086&lt;[5]CGR!$P$4,"INCUMPLIDA","PROCESO"), "VERIFICAR FECHA")),"SIN VALOR AVANCE")</f>
        <v>CUMPLIDA</v>
      </c>
    </row>
    <row r="1087" spans="1:17" ht="210.75">
      <c r="A1087" s="479" t="s">
        <v>19</v>
      </c>
      <c r="B1087" s="480" t="s">
        <v>13</v>
      </c>
      <c r="C1087" s="902"/>
      <c r="D1087" s="902"/>
      <c r="E1087" s="903"/>
      <c r="F1087" s="903" t="s">
        <v>1271</v>
      </c>
      <c r="G1087" s="481" t="s">
        <v>831</v>
      </c>
      <c r="H1087" s="482" t="s">
        <v>831</v>
      </c>
      <c r="I1087" s="482" t="s">
        <v>524</v>
      </c>
      <c r="J1087" s="489">
        <v>1</v>
      </c>
      <c r="K1087" s="545">
        <v>45231</v>
      </c>
      <c r="L1087" s="545">
        <v>45808</v>
      </c>
      <c r="M1087" s="459">
        <f t="shared" si="34"/>
        <v>82.428571428571431</v>
      </c>
      <c r="N1087" s="485">
        <v>1</v>
      </c>
      <c r="O1087" s="508" t="s">
        <v>1219</v>
      </c>
      <c r="P1087" s="486">
        <f t="shared" si="35"/>
        <v>1</v>
      </c>
      <c r="Q1087" s="457" t="str">
        <f>IF(ISNUMBER(P1087),IF(P1087=100%,"CUMPLIDA",IF(AND(ISNUMBER(L1087),ISNUMBER([5]CGR!$P$4)), IF(L1087&lt;[5]CGR!$P$4,"INCUMPLIDA","PROCESO"), "VERIFICAR FECHA")),"SIN VALOR AVANCE")</f>
        <v>CUMPLIDA</v>
      </c>
    </row>
    <row r="1088" spans="1:17" ht="75.75">
      <c r="A1088" s="479" t="s">
        <v>19</v>
      </c>
      <c r="B1088" s="480" t="s">
        <v>13</v>
      </c>
      <c r="C1088" s="902"/>
      <c r="D1088" s="902"/>
      <c r="E1088" s="903"/>
      <c r="F1088" s="903" t="s">
        <v>1271</v>
      </c>
      <c r="G1088" s="481" t="s">
        <v>110</v>
      </c>
      <c r="H1088" s="482" t="s">
        <v>111</v>
      </c>
      <c r="I1088" s="482" t="s">
        <v>112</v>
      </c>
      <c r="J1088" s="489">
        <v>7</v>
      </c>
      <c r="K1088" s="545">
        <v>46024</v>
      </c>
      <c r="L1088" s="545">
        <v>46660</v>
      </c>
      <c r="M1088" s="459">
        <f t="shared" si="34"/>
        <v>90.857142857142861</v>
      </c>
      <c r="N1088" s="485">
        <v>0</v>
      </c>
      <c r="O1088" s="508" t="s">
        <v>924</v>
      </c>
      <c r="P1088" s="486">
        <f t="shared" si="35"/>
        <v>0</v>
      </c>
      <c r="Q1088" s="457" t="str">
        <f>IF(ISNUMBER(P1088),IF(P1088=100%,"CUMPLIDA",IF(AND(ISNUMBER(L1088),ISNUMBER([5]CGR!$P$4)), IF(L1088&lt;[5]CGR!$P$4,"INCUMPLIDA","PROCESO"), "VERIFICAR FECHA")),"SIN VALOR AVANCE")</f>
        <v>PROCESO</v>
      </c>
    </row>
    <row r="1089" spans="1:17" ht="165.75">
      <c r="A1089" s="479" t="s">
        <v>19</v>
      </c>
      <c r="B1089" s="480" t="s">
        <v>13</v>
      </c>
      <c r="C1089" s="902"/>
      <c r="D1089" s="902"/>
      <c r="E1089" s="903"/>
      <c r="F1089" s="903" t="s">
        <v>1271</v>
      </c>
      <c r="G1089" s="481" t="s">
        <v>114</v>
      </c>
      <c r="H1089" s="482" t="s">
        <v>115</v>
      </c>
      <c r="I1089" s="482" t="s">
        <v>116</v>
      </c>
      <c r="J1089" s="489">
        <v>1</v>
      </c>
      <c r="K1089" s="545">
        <v>46024</v>
      </c>
      <c r="L1089" s="545">
        <v>46660</v>
      </c>
      <c r="M1089" s="459">
        <f t="shared" si="34"/>
        <v>90.857142857142861</v>
      </c>
      <c r="N1089" s="485">
        <v>0</v>
      </c>
      <c r="O1089" s="508" t="s">
        <v>1139</v>
      </c>
      <c r="P1089" s="486">
        <f t="shared" si="35"/>
        <v>0</v>
      </c>
      <c r="Q1089" s="457" t="str">
        <f>IF(ISNUMBER(P1089),IF(P1089=100%,"CUMPLIDA",IF(AND(ISNUMBER(L1089),ISNUMBER([5]CGR!$P$4)), IF(L1089&lt;[5]CGR!$P$4,"INCUMPLIDA","PROCESO"), "VERIFICAR FECHA")),"SIN VALOR AVANCE")</f>
        <v>PROCESO</v>
      </c>
    </row>
    <row r="1090" spans="1:17" ht="210.75">
      <c r="A1090" s="479" t="s">
        <v>19</v>
      </c>
      <c r="B1090" s="480" t="s">
        <v>13</v>
      </c>
      <c r="C1090" s="902"/>
      <c r="D1090" s="902"/>
      <c r="E1090" s="903"/>
      <c r="F1090" s="903" t="s">
        <v>1276</v>
      </c>
      <c r="G1090" s="481" t="s">
        <v>117</v>
      </c>
      <c r="H1090" s="482" t="s">
        <v>118</v>
      </c>
      <c r="I1090" s="482" t="s">
        <v>119</v>
      </c>
      <c r="J1090" s="489">
        <v>2</v>
      </c>
      <c r="K1090" s="545">
        <v>46024</v>
      </c>
      <c r="L1090" s="545">
        <v>46660</v>
      </c>
      <c r="M1090" s="459">
        <f t="shared" si="34"/>
        <v>90.857142857142861</v>
      </c>
      <c r="N1090" s="485">
        <v>0</v>
      </c>
      <c r="O1090" s="508" t="s">
        <v>1219</v>
      </c>
      <c r="P1090" s="486">
        <f t="shared" si="35"/>
        <v>0</v>
      </c>
      <c r="Q1090" s="457" t="str">
        <f>IF(ISNUMBER(P1090),IF(P1090=100%,"CUMPLIDA",IF(AND(ISNUMBER(L1090),ISNUMBER([5]CGR!$P$4)), IF(L1090&lt;[5]CGR!$P$4,"INCUMPLIDA","PROCESO"), "VERIFICAR FECHA")),"SIN VALOR AVANCE")</f>
        <v>PROCESO</v>
      </c>
    </row>
    <row r="1091" spans="1:17" ht="150.75" customHeight="1">
      <c r="A1091" s="479" t="s">
        <v>19</v>
      </c>
      <c r="B1091" s="480" t="s">
        <v>13</v>
      </c>
      <c r="C1091" s="912" t="s">
        <v>261</v>
      </c>
      <c r="D1091" s="912" t="s">
        <v>1277</v>
      </c>
      <c r="E1091" s="903" t="s">
        <v>1278</v>
      </c>
      <c r="F1091" s="903" t="s">
        <v>1279</v>
      </c>
      <c r="G1091" s="497" t="s">
        <v>1280</v>
      </c>
      <c r="H1091" s="498" t="s">
        <v>675</v>
      </c>
      <c r="I1091" s="482" t="s">
        <v>676</v>
      </c>
      <c r="J1091" s="483">
        <v>1</v>
      </c>
      <c r="K1091" s="507">
        <v>45231</v>
      </c>
      <c r="L1091" s="507">
        <v>45504</v>
      </c>
      <c r="M1091" s="459">
        <f t="shared" si="34"/>
        <v>39</v>
      </c>
      <c r="N1091" s="485">
        <v>1</v>
      </c>
      <c r="O1091" s="482" t="s">
        <v>1281</v>
      </c>
      <c r="P1091" s="486">
        <f t="shared" si="35"/>
        <v>1</v>
      </c>
      <c r="Q1091" s="457" t="str">
        <f>IF(ISNUMBER(P1091),IF(P1091=100%,"CUMPLIDA",IF(AND(ISNUMBER(L1091),ISNUMBER([5]CGR!$P$4)), IF(L1091&lt;[5]CGR!$P$4,"INCUMPLIDA","PROCESO"), "VERIFICAR FECHA")),"SIN VALOR AVANCE")</f>
        <v>CUMPLIDA</v>
      </c>
    </row>
    <row r="1092" spans="1:17" ht="300.75">
      <c r="A1092" s="479" t="s">
        <v>19</v>
      </c>
      <c r="B1092" s="480" t="s">
        <v>13</v>
      </c>
      <c r="C1092" s="912"/>
      <c r="D1092" s="912"/>
      <c r="E1092" s="903"/>
      <c r="F1092" s="903"/>
      <c r="G1092" s="497" t="s">
        <v>1280</v>
      </c>
      <c r="H1092" s="498" t="s">
        <v>678</v>
      </c>
      <c r="I1092" s="482" t="s">
        <v>679</v>
      </c>
      <c r="J1092" s="483">
        <v>1</v>
      </c>
      <c r="K1092" s="507">
        <v>45231</v>
      </c>
      <c r="L1092" s="507">
        <v>45504</v>
      </c>
      <c r="M1092" s="459">
        <f t="shared" si="34"/>
        <v>39</v>
      </c>
      <c r="N1092" s="485">
        <v>1</v>
      </c>
      <c r="O1092" s="482" t="s">
        <v>1282</v>
      </c>
      <c r="P1092" s="486">
        <f t="shared" si="35"/>
        <v>1</v>
      </c>
      <c r="Q1092" s="457" t="str">
        <f>IF(ISNUMBER(P1092),IF(P1092=100%,"CUMPLIDA",IF(AND(ISNUMBER(L1092),ISNUMBER([5]CGR!$P$4)), IF(L1092&lt;[5]CGR!$P$4,"INCUMPLIDA","PROCESO"), "VERIFICAR FECHA")),"SIN VALOR AVANCE")</f>
        <v>CUMPLIDA</v>
      </c>
    </row>
    <row r="1093" spans="1:17" ht="240.75">
      <c r="A1093" s="479" t="s">
        <v>19</v>
      </c>
      <c r="B1093" s="480" t="s">
        <v>13</v>
      </c>
      <c r="C1093" s="912"/>
      <c r="D1093" s="912"/>
      <c r="E1093" s="903"/>
      <c r="F1093" s="903"/>
      <c r="G1093" s="481" t="s">
        <v>97</v>
      </c>
      <c r="H1093" s="482" t="s">
        <v>98</v>
      </c>
      <c r="I1093" s="482" t="s">
        <v>99</v>
      </c>
      <c r="J1093" s="489">
        <v>1</v>
      </c>
      <c r="K1093" s="545">
        <v>45323</v>
      </c>
      <c r="L1093" s="545">
        <v>45747</v>
      </c>
      <c r="M1093" s="459">
        <f t="shared" si="34"/>
        <v>60.571428571428569</v>
      </c>
      <c r="N1093" s="485">
        <v>1</v>
      </c>
      <c r="O1093" s="482" t="s">
        <v>1283</v>
      </c>
      <c r="P1093" s="486">
        <f t="shared" si="35"/>
        <v>1</v>
      </c>
      <c r="Q1093" s="457" t="str">
        <f>IF(ISNUMBER(P1093),IF(P1093=100%,"CUMPLIDA",IF(AND(ISNUMBER(L1093),ISNUMBER([5]CGR!$P$4)), IF(L1093&lt;[5]CGR!$P$4,"INCUMPLIDA","PROCESO"), "VERIFICAR FECHA")),"SIN VALOR AVANCE")</f>
        <v>CUMPLIDA</v>
      </c>
    </row>
    <row r="1094" spans="1:17" ht="90.75">
      <c r="A1094" s="479" t="s">
        <v>19</v>
      </c>
      <c r="B1094" s="480" t="s">
        <v>13</v>
      </c>
      <c r="C1094" s="912"/>
      <c r="D1094" s="912"/>
      <c r="E1094" s="903"/>
      <c r="F1094" s="903"/>
      <c r="G1094" s="481" t="s">
        <v>101</v>
      </c>
      <c r="H1094" s="482" t="s">
        <v>101</v>
      </c>
      <c r="I1094" s="482" t="s">
        <v>102</v>
      </c>
      <c r="J1094" s="489">
        <v>1</v>
      </c>
      <c r="K1094" s="545">
        <v>45323</v>
      </c>
      <c r="L1094" s="545">
        <v>45747</v>
      </c>
      <c r="M1094" s="459">
        <f t="shared" si="34"/>
        <v>60.571428571428569</v>
      </c>
      <c r="N1094" s="485">
        <v>1</v>
      </c>
      <c r="O1094" s="482" t="s">
        <v>1284</v>
      </c>
      <c r="P1094" s="486">
        <f t="shared" si="35"/>
        <v>1</v>
      </c>
      <c r="Q1094" s="457" t="str">
        <f>IF(ISNUMBER(P1094),IF(P1094=100%,"CUMPLIDA",IF(AND(ISNUMBER(L1094),ISNUMBER([5]CGR!$P$4)), IF(L1094&lt;[5]CGR!$P$4,"INCUMPLIDA","PROCESO"), "VERIFICAR FECHA")),"SIN VALOR AVANCE")</f>
        <v>CUMPLIDA</v>
      </c>
    </row>
    <row r="1095" spans="1:17" ht="90.75">
      <c r="A1095" s="479" t="s">
        <v>19</v>
      </c>
      <c r="B1095" s="480" t="s">
        <v>13</v>
      </c>
      <c r="C1095" s="912"/>
      <c r="D1095" s="912"/>
      <c r="E1095" s="903"/>
      <c r="F1095" s="903"/>
      <c r="G1095" s="481" t="s">
        <v>238</v>
      </c>
      <c r="H1095" s="482" t="s">
        <v>239</v>
      </c>
      <c r="I1095" s="482" t="s">
        <v>240</v>
      </c>
      <c r="J1095" s="489">
        <v>1</v>
      </c>
      <c r="K1095" s="545">
        <v>45231</v>
      </c>
      <c r="L1095" s="545">
        <v>45747</v>
      </c>
      <c r="M1095" s="459">
        <f t="shared" si="34"/>
        <v>73.714285714285708</v>
      </c>
      <c r="N1095" s="485">
        <v>1</v>
      </c>
      <c r="O1095" s="482" t="s">
        <v>1284</v>
      </c>
      <c r="P1095" s="486">
        <f t="shared" si="35"/>
        <v>1</v>
      </c>
      <c r="Q1095" s="457" t="str">
        <f>IF(ISNUMBER(P1095),IF(P1095=100%,"CUMPLIDA",IF(AND(ISNUMBER(L1095),ISNUMBER([5]CGR!$P$4)), IF(L1095&lt;[5]CGR!$P$4,"INCUMPLIDA","PROCESO"), "VERIFICAR FECHA")),"SIN VALOR AVANCE")</f>
        <v>CUMPLIDA</v>
      </c>
    </row>
    <row r="1096" spans="1:17" ht="240.75">
      <c r="A1096" s="479" t="s">
        <v>19</v>
      </c>
      <c r="B1096" s="480" t="s">
        <v>13</v>
      </c>
      <c r="C1096" s="912"/>
      <c r="D1096" s="912"/>
      <c r="E1096" s="903"/>
      <c r="F1096" s="903"/>
      <c r="G1096" s="481" t="s">
        <v>104</v>
      </c>
      <c r="H1096" s="482" t="s">
        <v>104</v>
      </c>
      <c r="I1096" s="482" t="s">
        <v>248</v>
      </c>
      <c r="J1096" s="489">
        <v>1</v>
      </c>
      <c r="K1096" s="545">
        <v>45323</v>
      </c>
      <c r="L1096" s="545">
        <v>45747</v>
      </c>
      <c r="M1096" s="459">
        <f t="shared" si="34"/>
        <v>60.571428571428569</v>
      </c>
      <c r="N1096" s="485">
        <v>1</v>
      </c>
      <c r="O1096" s="482" t="s">
        <v>1283</v>
      </c>
      <c r="P1096" s="486">
        <f t="shared" si="35"/>
        <v>1</v>
      </c>
      <c r="Q1096" s="457" t="str">
        <f>IF(ISNUMBER(P1096),IF(P1096=100%,"CUMPLIDA",IF(AND(ISNUMBER(L1096),ISNUMBER([5]CGR!$P$4)), IF(L1096&lt;[5]CGR!$P$4,"INCUMPLIDA","PROCESO"), "VERIFICAR FECHA")),"SIN VALOR AVANCE")</f>
        <v>CUMPLIDA</v>
      </c>
    </row>
    <row r="1097" spans="1:17" ht="90.75">
      <c r="A1097" s="479" t="s">
        <v>19</v>
      </c>
      <c r="B1097" s="480" t="s">
        <v>13</v>
      </c>
      <c r="C1097" s="902"/>
      <c r="D1097" s="902"/>
      <c r="E1097" s="903"/>
      <c r="F1097" s="903"/>
      <c r="G1097" s="481" t="s">
        <v>830</v>
      </c>
      <c r="H1097" s="482" t="s">
        <v>830</v>
      </c>
      <c r="I1097" s="482" t="s">
        <v>107</v>
      </c>
      <c r="J1097" s="489">
        <v>1</v>
      </c>
      <c r="K1097" s="545">
        <v>45231</v>
      </c>
      <c r="L1097" s="545">
        <v>45747</v>
      </c>
      <c r="M1097" s="459">
        <f t="shared" si="34"/>
        <v>73.714285714285708</v>
      </c>
      <c r="N1097" s="485">
        <v>1</v>
      </c>
      <c r="O1097" s="482" t="s">
        <v>1284</v>
      </c>
      <c r="P1097" s="486">
        <f t="shared" si="35"/>
        <v>1</v>
      </c>
      <c r="Q1097" s="457" t="str">
        <f>IF(ISNUMBER(P1097),IF(P1097=100%,"CUMPLIDA",IF(AND(ISNUMBER(L1097),ISNUMBER([5]CGR!$P$4)), IF(L1097&lt;[5]CGR!$P$4,"INCUMPLIDA","PROCESO"), "VERIFICAR FECHA")),"SIN VALOR AVANCE")</f>
        <v>CUMPLIDA</v>
      </c>
    </row>
    <row r="1098" spans="1:17" ht="300.75">
      <c r="A1098" s="479" t="s">
        <v>19</v>
      </c>
      <c r="B1098" s="480" t="s">
        <v>13</v>
      </c>
      <c r="C1098" s="902"/>
      <c r="D1098" s="902"/>
      <c r="E1098" s="903"/>
      <c r="F1098" s="903"/>
      <c r="G1098" s="481" t="s">
        <v>831</v>
      </c>
      <c r="H1098" s="482" t="s">
        <v>831</v>
      </c>
      <c r="I1098" s="482" t="s">
        <v>524</v>
      </c>
      <c r="J1098" s="489">
        <v>1</v>
      </c>
      <c r="K1098" s="545">
        <v>45231</v>
      </c>
      <c r="L1098" s="545">
        <v>45808</v>
      </c>
      <c r="M1098" s="459">
        <f t="shared" si="34"/>
        <v>82.428571428571431</v>
      </c>
      <c r="N1098" s="485">
        <v>1</v>
      </c>
      <c r="O1098" s="482" t="s">
        <v>1282</v>
      </c>
      <c r="P1098" s="486">
        <f t="shared" si="35"/>
        <v>1</v>
      </c>
      <c r="Q1098" s="457" t="str">
        <f>IF(ISNUMBER(P1098),IF(P1098=100%,"CUMPLIDA",IF(AND(ISNUMBER(L1098),ISNUMBER([5]CGR!$P$4)), IF(L1098&lt;[5]CGR!$P$4,"INCUMPLIDA","PROCESO"), "VERIFICAR FECHA")),"SIN VALOR AVANCE")</f>
        <v>CUMPLIDA</v>
      </c>
    </row>
    <row r="1099" spans="1:17" ht="90.75">
      <c r="A1099" s="479" t="s">
        <v>19</v>
      </c>
      <c r="B1099" s="480" t="s">
        <v>13</v>
      </c>
      <c r="C1099" s="902"/>
      <c r="D1099" s="902"/>
      <c r="E1099" s="903"/>
      <c r="F1099" s="903"/>
      <c r="G1099" s="481" t="s">
        <v>110</v>
      </c>
      <c r="H1099" s="482" t="s">
        <v>111</v>
      </c>
      <c r="I1099" s="482" t="s">
        <v>112</v>
      </c>
      <c r="J1099" s="489">
        <v>7</v>
      </c>
      <c r="K1099" s="545">
        <v>46024</v>
      </c>
      <c r="L1099" s="545">
        <v>46660</v>
      </c>
      <c r="M1099" s="459">
        <f t="shared" si="34"/>
        <v>90.857142857142861</v>
      </c>
      <c r="N1099" s="485">
        <v>0</v>
      </c>
      <c r="O1099" s="482" t="s">
        <v>1284</v>
      </c>
      <c r="P1099" s="486">
        <f t="shared" si="35"/>
        <v>0</v>
      </c>
      <c r="Q1099" s="457" t="str">
        <f>IF(ISNUMBER(P1099),IF(P1099=100%,"CUMPLIDA",IF(AND(ISNUMBER(L1099),ISNUMBER([5]CGR!$P$4)), IF(L1099&lt;[5]CGR!$P$4,"INCUMPLIDA","PROCESO"), "VERIFICAR FECHA")),"SIN VALOR AVANCE")</f>
        <v>PROCESO</v>
      </c>
    </row>
    <row r="1100" spans="1:17" ht="240.75">
      <c r="A1100" s="479" t="s">
        <v>19</v>
      </c>
      <c r="B1100" s="480" t="s">
        <v>13</v>
      </c>
      <c r="C1100" s="902"/>
      <c r="D1100" s="902"/>
      <c r="E1100" s="903"/>
      <c r="F1100" s="903"/>
      <c r="G1100" s="481" t="s">
        <v>114</v>
      </c>
      <c r="H1100" s="482" t="s">
        <v>115</v>
      </c>
      <c r="I1100" s="482" t="s">
        <v>116</v>
      </c>
      <c r="J1100" s="489">
        <v>1</v>
      </c>
      <c r="K1100" s="545">
        <v>46024</v>
      </c>
      <c r="L1100" s="545">
        <v>46660</v>
      </c>
      <c r="M1100" s="459">
        <f t="shared" si="34"/>
        <v>90.857142857142861</v>
      </c>
      <c r="N1100" s="485">
        <v>0</v>
      </c>
      <c r="O1100" s="482" t="s">
        <v>1283</v>
      </c>
      <c r="P1100" s="486">
        <f t="shared" si="35"/>
        <v>0</v>
      </c>
      <c r="Q1100" s="457" t="str">
        <f>IF(ISNUMBER(P1100),IF(P1100=100%,"CUMPLIDA",IF(AND(ISNUMBER(L1100),ISNUMBER([5]CGR!$P$4)), IF(L1100&lt;[5]CGR!$P$4,"INCUMPLIDA","PROCESO"), "VERIFICAR FECHA")),"SIN VALOR AVANCE")</f>
        <v>PROCESO</v>
      </c>
    </row>
    <row r="1101" spans="1:17" ht="300.75">
      <c r="A1101" s="479" t="s">
        <v>19</v>
      </c>
      <c r="B1101" s="480" t="s">
        <v>13</v>
      </c>
      <c r="C1101" s="902"/>
      <c r="D1101" s="902"/>
      <c r="E1101" s="903"/>
      <c r="F1101" s="903"/>
      <c r="G1101" s="481" t="s">
        <v>117</v>
      </c>
      <c r="H1101" s="482" t="s">
        <v>118</v>
      </c>
      <c r="I1101" s="482" t="s">
        <v>119</v>
      </c>
      <c r="J1101" s="489">
        <v>2</v>
      </c>
      <c r="K1101" s="545">
        <v>46024</v>
      </c>
      <c r="L1101" s="545">
        <v>46660</v>
      </c>
      <c r="M1101" s="459">
        <f t="shared" si="34"/>
        <v>90.857142857142861</v>
      </c>
      <c r="N1101" s="485">
        <v>0</v>
      </c>
      <c r="O1101" s="482" t="s">
        <v>1282</v>
      </c>
      <c r="P1101" s="486">
        <f t="shared" si="35"/>
        <v>0</v>
      </c>
      <c r="Q1101" s="457" t="str">
        <f>IF(ISNUMBER(P1101),IF(P1101=100%,"CUMPLIDA",IF(AND(ISNUMBER(L1101),ISNUMBER([5]CGR!$P$4)), IF(L1101&lt;[5]CGR!$P$4,"INCUMPLIDA","PROCESO"), "VERIFICAR FECHA")),"SIN VALOR AVANCE")</f>
        <v>PROCESO</v>
      </c>
    </row>
    <row r="1102" spans="1:17" ht="255.75">
      <c r="A1102" s="479" t="s">
        <v>19</v>
      </c>
      <c r="B1102" s="480" t="s">
        <v>13</v>
      </c>
      <c r="C1102" s="912" t="s">
        <v>443</v>
      </c>
      <c r="D1102" s="912" t="s">
        <v>1285</v>
      </c>
      <c r="E1102" s="903" t="s">
        <v>1286</v>
      </c>
      <c r="F1102" s="903" t="s">
        <v>1287</v>
      </c>
      <c r="G1102" s="903" t="s">
        <v>1288</v>
      </c>
      <c r="H1102" s="482" t="s">
        <v>1255</v>
      </c>
      <c r="I1102" s="482" t="s">
        <v>1070</v>
      </c>
      <c r="J1102" s="489">
        <v>1</v>
      </c>
      <c r="K1102" s="507">
        <v>45474</v>
      </c>
      <c r="L1102" s="507">
        <v>45716</v>
      </c>
      <c r="M1102" s="459">
        <f t="shared" si="34"/>
        <v>34.571428571428569</v>
      </c>
      <c r="N1102" s="485">
        <v>1</v>
      </c>
      <c r="O1102" s="508" t="s">
        <v>1289</v>
      </c>
      <c r="P1102" s="486">
        <f t="shared" si="35"/>
        <v>1</v>
      </c>
      <c r="Q1102" s="457" t="str">
        <f>IF(ISNUMBER(P1102),IF(P1102=100%,"CUMPLIDA",IF(AND(ISNUMBER(L1102),ISNUMBER([5]CGR!$P$4)), IF(L1102&lt;[5]CGR!$P$4,"INCUMPLIDA","PROCESO"), "VERIFICAR FECHA")),"SIN VALOR AVANCE")</f>
        <v>CUMPLIDA</v>
      </c>
    </row>
    <row r="1103" spans="1:17" ht="255.75">
      <c r="A1103" s="479" t="s">
        <v>19</v>
      </c>
      <c r="B1103" s="480" t="s">
        <v>13</v>
      </c>
      <c r="C1103" s="912"/>
      <c r="D1103" s="912"/>
      <c r="E1103" s="903"/>
      <c r="F1103" s="903"/>
      <c r="G1103" s="903"/>
      <c r="H1103" s="482" t="s">
        <v>1290</v>
      </c>
      <c r="I1103" s="482" t="s">
        <v>1258</v>
      </c>
      <c r="J1103" s="489">
        <v>1</v>
      </c>
      <c r="K1103" s="507">
        <v>45717</v>
      </c>
      <c r="L1103" s="507">
        <v>45808</v>
      </c>
      <c r="M1103" s="459">
        <f t="shared" si="34"/>
        <v>13</v>
      </c>
      <c r="N1103" s="485">
        <v>1</v>
      </c>
      <c r="O1103" s="508" t="s">
        <v>1289</v>
      </c>
      <c r="P1103" s="486">
        <f t="shared" si="35"/>
        <v>1</v>
      </c>
      <c r="Q1103" s="457" t="str">
        <f>IF(ISNUMBER(P1103),IF(P1103=100%,"CUMPLIDA",IF(AND(ISNUMBER(L1103),ISNUMBER([5]CGR!$P$4)), IF(L1103&lt;[5]CGR!$P$4,"INCUMPLIDA","PROCESO"), "VERIFICAR FECHA")),"SIN VALOR AVANCE")</f>
        <v>CUMPLIDA</v>
      </c>
    </row>
    <row r="1104" spans="1:17" ht="255.75">
      <c r="A1104" s="479" t="s">
        <v>19</v>
      </c>
      <c r="B1104" s="480" t="s">
        <v>13</v>
      </c>
      <c r="C1104" s="912"/>
      <c r="D1104" s="912"/>
      <c r="E1104" s="903"/>
      <c r="F1104" s="903"/>
      <c r="G1104" s="903"/>
      <c r="H1104" s="482" t="s">
        <v>1291</v>
      </c>
      <c r="I1104" s="482" t="s">
        <v>1260</v>
      </c>
      <c r="J1104" s="489">
        <v>1</v>
      </c>
      <c r="K1104" s="507">
        <v>45809</v>
      </c>
      <c r="L1104" s="507">
        <v>45991</v>
      </c>
      <c r="M1104" s="459">
        <f t="shared" si="34"/>
        <v>26</v>
      </c>
      <c r="N1104" s="485">
        <v>0</v>
      </c>
      <c r="O1104" s="508" t="s">
        <v>1289</v>
      </c>
      <c r="P1104" s="486">
        <f t="shared" si="35"/>
        <v>0</v>
      </c>
      <c r="Q1104" s="457" t="str">
        <f>IF(ISNUMBER(P1104),IF(P1104=100%,"CUMPLIDA",IF(AND(ISNUMBER(L1104),ISNUMBER([5]CGR!$P$4)), IF(L1104&lt;[5]CGR!$P$4,"INCUMPLIDA","PROCESO"), "VERIFICAR FECHA")),"SIN VALOR AVANCE")</f>
        <v>PROCESO</v>
      </c>
    </row>
    <row r="1105" spans="1:17" ht="240.75">
      <c r="A1105" s="479" t="s">
        <v>19</v>
      </c>
      <c r="B1105" s="480" t="s">
        <v>13</v>
      </c>
      <c r="C1105" s="912"/>
      <c r="D1105" s="912"/>
      <c r="E1105" s="903"/>
      <c r="F1105" s="903"/>
      <c r="G1105" s="903"/>
      <c r="H1105" s="482" t="s">
        <v>1261</v>
      </c>
      <c r="I1105" s="482" t="s">
        <v>1262</v>
      </c>
      <c r="J1105" s="551">
        <v>1</v>
      </c>
      <c r="K1105" s="507">
        <v>45992</v>
      </c>
      <c r="L1105" s="507">
        <v>46172</v>
      </c>
      <c r="M1105" s="459">
        <f t="shared" si="34"/>
        <v>25.714285714285715</v>
      </c>
      <c r="N1105" s="552">
        <v>0</v>
      </c>
      <c r="O1105" s="482" t="s">
        <v>1292</v>
      </c>
      <c r="P1105" s="486">
        <f t="shared" si="35"/>
        <v>0</v>
      </c>
      <c r="Q1105" s="457" t="str">
        <f>IF(ISNUMBER(P1105),IF(P1105=100%,"CUMPLIDA",IF(AND(ISNUMBER(L1105),ISNUMBER([5]CGR!$P$4)), IF(L1105&lt;[5]CGR!$P$4,"INCUMPLIDA","PROCESO"), "VERIFICAR FECHA")),"SIN VALOR AVANCE")</f>
        <v>PROCESO</v>
      </c>
    </row>
    <row r="1106" spans="1:17" ht="75.75">
      <c r="A1106" s="479" t="s">
        <v>19</v>
      </c>
      <c r="B1106" s="480" t="s">
        <v>13</v>
      </c>
      <c r="C1106" s="912"/>
      <c r="D1106" s="912"/>
      <c r="E1106" s="903"/>
      <c r="F1106" s="903"/>
      <c r="G1106" s="903" t="s">
        <v>823</v>
      </c>
      <c r="H1106" s="534" t="s">
        <v>675</v>
      </c>
      <c r="I1106" s="482" t="s">
        <v>676</v>
      </c>
      <c r="J1106" s="483">
        <v>1</v>
      </c>
      <c r="K1106" s="507">
        <v>45231</v>
      </c>
      <c r="L1106" s="507">
        <v>45504</v>
      </c>
      <c r="M1106" s="459">
        <f t="shared" si="34"/>
        <v>39</v>
      </c>
      <c r="N1106" s="485">
        <v>1</v>
      </c>
      <c r="O1106" s="508" t="s">
        <v>825</v>
      </c>
      <c r="P1106" s="486">
        <f t="shared" si="35"/>
        <v>1</v>
      </c>
      <c r="Q1106" s="457" t="str">
        <f>IF(ISNUMBER(P1106),IF(P1106=100%,"CUMPLIDA",IF(AND(ISNUMBER(L1106),ISNUMBER([5]CGR!$P$4)), IF(L1106&lt;[5]CGR!$P$4,"INCUMPLIDA","PROCESO"), "VERIFICAR FECHA")),"SIN VALOR AVANCE")</f>
        <v>CUMPLIDA</v>
      </c>
    </row>
    <row r="1107" spans="1:17" ht="300.75">
      <c r="A1107" s="479" t="s">
        <v>19</v>
      </c>
      <c r="B1107" s="480" t="s">
        <v>13</v>
      </c>
      <c r="C1107" s="912"/>
      <c r="D1107" s="912"/>
      <c r="E1107" s="903"/>
      <c r="F1107" s="903"/>
      <c r="G1107" s="903"/>
      <c r="H1107" s="534" t="s">
        <v>678</v>
      </c>
      <c r="I1107" s="482" t="s">
        <v>679</v>
      </c>
      <c r="J1107" s="483">
        <v>1</v>
      </c>
      <c r="K1107" s="507">
        <v>45231</v>
      </c>
      <c r="L1107" s="507">
        <v>45504</v>
      </c>
      <c r="M1107" s="459">
        <f t="shared" ref="M1107:M1170" si="36">(L1107-K1107)/7</f>
        <v>39</v>
      </c>
      <c r="N1107" s="485">
        <v>1</v>
      </c>
      <c r="O1107" s="482" t="s">
        <v>1282</v>
      </c>
      <c r="P1107" s="486">
        <f t="shared" si="35"/>
        <v>1</v>
      </c>
      <c r="Q1107" s="457" t="str">
        <f>IF(ISNUMBER(P1107),IF(P1107=100%,"CUMPLIDA",IF(AND(ISNUMBER(L1107),ISNUMBER([5]CGR!$P$4)), IF(L1107&lt;[5]CGR!$P$4,"INCUMPLIDA","PROCESO"), "VERIFICAR FECHA")),"SIN VALOR AVANCE")</f>
        <v>CUMPLIDA</v>
      </c>
    </row>
    <row r="1108" spans="1:17" ht="225.75">
      <c r="A1108" s="479" t="s">
        <v>19</v>
      </c>
      <c r="B1108" s="480" t="s">
        <v>13</v>
      </c>
      <c r="C1108" s="912"/>
      <c r="D1108" s="912"/>
      <c r="E1108" s="903"/>
      <c r="F1108" s="903"/>
      <c r="G1108" s="481" t="s">
        <v>97</v>
      </c>
      <c r="H1108" s="482" t="s">
        <v>98</v>
      </c>
      <c r="I1108" s="482" t="s">
        <v>99</v>
      </c>
      <c r="J1108" s="489">
        <v>1</v>
      </c>
      <c r="K1108" s="545">
        <v>45323</v>
      </c>
      <c r="L1108" s="545">
        <v>45747</v>
      </c>
      <c r="M1108" s="459">
        <f t="shared" si="36"/>
        <v>60.571428571428569</v>
      </c>
      <c r="N1108" s="485">
        <v>1</v>
      </c>
      <c r="O1108" s="482" t="s">
        <v>1293</v>
      </c>
      <c r="P1108" s="486">
        <f t="shared" si="35"/>
        <v>1</v>
      </c>
      <c r="Q1108" s="457" t="str">
        <f>IF(ISNUMBER(P1108),IF(P1108=100%,"CUMPLIDA",IF(AND(ISNUMBER(L1108),ISNUMBER([5]CGR!$P$4)), IF(L1108&lt;[5]CGR!$P$4,"INCUMPLIDA","PROCESO"), "VERIFICAR FECHA")),"SIN VALOR AVANCE")</f>
        <v>CUMPLIDA</v>
      </c>
    </row>
    <row r="1109" spans="1:17" ht="90.75">
      <c r="A1109" s="479" t="s">
        <v>19</v>
      </c>
      <c r="B1109" s="480" t="s">
        <v>13</v>
      </c>
      <c r="C1109" s="912"/>
      <c r="D1109" s="912"/>
      <c r="E1109" s="903"/>
      <c r="F1109" s="903"/>
      <c r="G1109" s="481" t="s">
        <v>101</v>
      </c>
      <c r="H1109" s="482" t="s">
        <v>101</v>
      </c>
      <c r="I1109" s="482" t="s">
        <v>102</v>
      </c>
      <c r="J1109" s="489">
        <v>1</v>
      </c>
      <c r="K1109" s="545">
        <v>45323</v>
      </c>
      <c r="L1109" s="545">
        <v>45747</v>
      </c>
      <c r="M1109" s="459">
        <f t="shared" si="36"/>
        <v>60.571428571428569</v>
      </c>
      <c r="N1109" s="485">
        <v>1</v>
      </c>
      <c r="O1109" s="482" t="s">
        <v>1284</v>
      </c>
      <c r="P1109" s="486">
        <f t="shared" si="35"/>
        <v>1</v>
      </c>
      <c r="Q1109" s="457" t="str">
        <f>IF(ISNUMBER(P1109),IF(P1109=100%,"CUMPLIDA",IF(AND(ISNUMBER(L1109),ISNUMBER([5]CGR!$P$4)), IF(L1109&lt;[5]CGR!$P$4,"INCUMPLIDA","PROCESO"), "VERIFICAR FECHA")),"SIN VALOR AVANCE")</f>
        <v>CUMPLIDA</v>
      </c>
    </row>
    <row r="1110" spans="1:17" ht="90.75">
      <c r="A1110" s="479" t="s">
        <v>19</v>
      </c>
      <c r="B1110" s="480" t="s">
        <v>13</v>
      </c>
      <c r="C1110" s="912"/>
      <c r="D1110" s="912"/>
      <c r="E1110" s="903"/>
      <c r="F1110" s="903"/>
      <c r="G1110" s="481" t="s">
        <v>238</v>
      </c>
      <c r="H1110" s="482" t="s">
        <v>239</v>
      </c>
      <c r="I1110" s="482" t="s">
        <v>240</v>
      </c>
      <c r="J1110" s="489">
        <v>1</v>
      </c>
      <c r="K1110" s="545">
        <v>45231</v>
      </c>
      <c r="L1110" s="545">
        <v>45747</v>
      </c>
      <c r="M1110" s="459">
        <f t="shared" si="36"/>
        <v>73.714285714285708</v>
      </c>
      <c r="N1110" s="485">
        <v>1</v>
      </c>
      <c r="O1110" s="482" t="s">
        <v>1284</v>
      </c>
      <c r="P1110" s="486">
        <f t="shared" si="35"/>
        <v>1</v>
      </c>
      <c r="Q1110" s="457" t="str">
        <f>IF(ISNUMBER(P1110),IF(P1110=100%,"CUMPLIDA",IF(AND(ISNUMBER(L1110),ISNUMBER([5]CGR!$P$4)), IF(L1110&lt;[5]CGR!$P$4,"INCUMPLIDA","PROCESO"), "VERIFICAR FECHA")),"SIN VALOR AVANCE")</f>
        <v>CUMPLIDA</v>
      </c>
    </row>
    <row r="1111" spans="1:17" ht="195.75">
      <c r="A1111" s="479" t="s">
        <v>19</v>
      </c>
      <c r="B1111" s="480" t="s">
        <v>13</v>
      </c>
      <c r="C1111" s="912"/>
      <c r="D1111" s="912"/>
      <c r="E1111" s="903"/>
      <c r="F1111" s="903"/>
      <c r="G1111" s="481" t="s">
        <v>104</v>
      </c>
      <c r="H1111" s="482" t="s">
        <v>104</v>
      </c>
      <c r="I1111" s="482" t="s">
        <v>248</v>
      </c>
      <c r="J1111" s="489">
        <v>1</v>
      </c>
      <c r="K1111" s="545">
        <v>45323</v>
      </c>
      <c r="L1111" s="545">
        <v>45747</v>
      </c>
      <c r="M1111" s="459">
        <f t="shared" si="36"/>
        <v>60.571428571428569</v>
      </c>
      <c r="N1111" s="485">
        <v>1</v>
      </c>
      <c r="O1111" s="482" t="s">
        <v>1294</v>
      </c>
      <c r="P1111" s="486">
        <f t="shared" si="35"/>
        <v>1</v>
      </c>
      <c r="Q1111" s="457" t="str">
        <f>IF(ISNUMBER(P1111),IF(P1111=100%,"CUMPLIDA",IF(AND(ISNUMBER(L1111),ISNUMBER([5]CGR!$P$4)), IF(L1111&lt;[5]CGR!$P$4,"INCUMPLIDA","PROCESO"), "VERIFICAR FECHA")),"SIN VALOR AVANCE")</f>
        <v>CUMPLIDA</v>
      </c>
    </row>
    <row r="1112" spans="1:17" ht="75.75">
      <c r="A1112" s="479" t="s">
        <v>19</v>
      </c>
      <c r="B1112" s="480" t="s">
        <v>13</v>
      </c>
      <c r="C1112" s="912"/>
      <c r="D1112" s="912"/>
      <c r="E1112" s="903"/>
      <c r="F1112" s="903"/>
      <c r="G1112" s="481" t="s">
        <v>830</v>
      </c>
      <c r="H1112" s="482" t="s">
        <v>830</v>
      </c>
      <c r="I1112" s="482" t="s">
        <v>107</v>
      </c>
      <c r="J1112" s="489">
        <v>1</v>
      </c>
      <c r="K1112" s="545">
        <v>45231</v>
      </c>
      <c r="L1112" s="545">
        <v>45747</v>
      </c>
      <c r="M1112" s="459">
        <f t="shared" si="36"/>
        <v>73.714285714285708</v>
      </c>
      <c r="N1112" s="485">
        <v>1</v>
      </c>
      <c r="O1112" s="508" t="s">
        <v>1295</v>
      </c>
      <c r="P1112" s="486">
        <f t="shared" si="35"/>
        <v>1</v>
      </c>
      <c r="Q1112" s="457" t="str">
        <f>IF(ISNUMBER(P1112),IF(P1112=100%,"CUMPLIDA",IF(AND(ISNUMBER(L1112),ISNUMBER([5]CGR!$P$4)), IF(L1112&lt;[5]CGR!$P$4,"INCUMPLIDA","PROCESO"), "VERIFICAR FECHA")),"SIN VALOR AVANCE")</f>
        <v>CUMPLIDA</v>
      </c>
    </row>
    <row r="1113" spans="1:17" ht="255.75">
      <c r="A1113" s="479" t="s">
        <v>19</v>
      </c>
      <c r="B1113" s="480" t="s">
        <v>13</v>
      </c>
      <c r="C1113" s="912"/>
      <c r="D1113" s="912"/>
      <c r="E1113" s="903"/>
      <c r="F1113" s="903"/>
      <c r="G1113" s="481" t="s">
        <v>831</v>
      </c>
      <c r="H1113" s="482" t="s">
        <v>831</v>
      </c>
      <c r="I1113" s="482" t="s">
        <v>524</v>
      </c>
      <c r="J1113" s="489">
        <v>1</v>
      </c>
      <c r="K1113" s="545">
        <v>45231</v>
      </c>
      <c r="L1113" s="545">
        <v>45808</v>
      </c>
      <c r="M1113" s="459">
        <f t="shared" si="36"/>
        <v>82.428571428571431</v>
      </c>
      <c r="N1113" s="485">
        <v>1</v>
      </c>
      <c r="O1113" s="508" t="s">
        <v>1289</v>
      </c>
      <c r="P1113" s="486">
        <f t="shared" si="35"/>
        <v>1</v>
      </c>
      <c r="Q1113" s="457" t="str">
        <f>IF(ISNUMBER(P1113),IF(P1113=100%,"CUMPLIDA",IF(AND(ISNUMBER(L1113),ISNUMBER([5]CGR!$P$4)), IF(L1113&lt;[5]CGR!$P$4,"INCUMPLIDA","PROCESO"), "VERIFICAR FECHA")),"SIN VALOR AVANCE")</f>
        <v>CUMPLIDA</v>
      </c>
    </row>
    <row r="1114" spans="1:17" ht="75.75">
      <c r="A1114" s="479" t="s">
        <v>19</v>
      </c>
      <c r="B1114" s="480" t="s">
        <v>13</v>
      </c>
      <c r="C1114" s="912"/>
      <c r="D1114" s="912"/>
      <c r="E1114" s="903"/>
      <c r="F1114" s="903"/>
      <c r="G1114" s="481" t="s">
        <v>110</v>
      </c>
      <c r="H1114" s="482" t="s">
        <v>111</v>
      </c>
      <c r="I1114" s="482" t="s">
        <v>112</v>
      </c>
      <c r="J1114" s="489">
        <v>8</v>
      </c>
      <c r="K1114" s="545">
        <v>45809</v>
      </c>
      <c r="L1114" s="545">
        <v>46568</v>
      </c>
      <c r="M1114" s="459">
        <f t="shared" si="36"/>
        <v>108.42857142857143</v>
      </c>
      <c r="N1114" s="485">
        <v>0</v>
      </c>
      <c r="O1114" s="508" t="s">
        <v>1295</v>
      </c>
      <c r="P1114" s="486">
        <f t="shared" si="35"/>
        <v>0</v>
      </c>
      <c r="Q1114" s="457" t="str">
        <f>IF(ISNUMBER(P1114),IF(P1114=100%,"CUMPLIDA",IF(AND(ISNUMBER(L1114),ISNUMBER([5]CGR!$P$4)), IF(L1114&lt;[5]CGR!$P$4,"INCUMPLIDA","PROCESO"), "VERIFICAR FECHA")),"SIN VALOR AVANCE")</f>
        <v>PROCESO</v>
      </c>
    </row>
    <row r="1115" spans="1:17" ht="180.75">
      <c r="A1115" s="479" t="s">
        <v>19</v>
      </c>
      <c r="B1115" s="480" t="s">
        <v>13</v>
      </c>
      <c r="C1115" s="912"/>
      <c r="D1115" s="912"/>
      <c r="E1115" s="903"/>
      <c r="F1115" s="903"/>
      <c r="G1115" s="481" t="s">
        <v>114</v>
      </c>
      <c r="H1115" s="482" t="s">
        <v>115</v>
      </c>
      <c r="I1115" s="482" t="s">
        <v>116</v>
      </c>
      <c r="J1115" s="489">
        <v>1</v>
      </c>
      <c r="K1115" s="545">
        <v>45809</v>
      </c>
      <c r="L1115" s="545">
        <v>46568</v>
      </c>
      <c r="M1115" s="459">
        <f t="shared" si="36"/>
        <v>108.42857142857143</v>
      </c>
      <c r="N1115" s="485">
        <v>0</v>
      </c>
      <c r="O1115" s="508" t="s">
        <v>1296</v>
      </c>
      <c r="P1115" s="486">
        <f t="shared" si="35"/>
        <v>0</v>
      </c>
      <c r="Q1115" s="457" t="str">
        <f>IF(ISNUMBER(P1115),IF(P1115=100%,"CUMPLIDA",IF(AND(ISNUMBER(L1115),ISNUMBER([5]CGR!$P$4)), IF(L1115&lt;[5]CGR!$P$4,"INCUMPLIDA","PROCESO"), "VERIFICAR FECHA")),"SIN VALOR AVANCE")</f>
        <v>PROCESO</v>
      </c>
    </row>
    <row r="1116" spans="1:17" ht="255.75">
      <c r="A1116" s="479" t="s">
        <v>19</v>
      </c>
      <c r="B1116" s="480" t="s">
        <v>13</v>
      </c>
      <c r="C1116" s="912"/>
      <c r="D1116" s="912"/>
      <c r="E1116" s="903"/>
      <c r="F1116" s="903"/>
      <c r="G1116" s="481" t="s">
        <v>117</v>
      </c>
      <c r="H1116" s="482" t="s">
        <v>118</v>
      </c>
      <c r="I1116" s="482" t="s">
        <v>119</v>
      </c>
      <c r="J1116" s="489">
        <v>2</v>
      </c>
      <c r="K1116" s="545">
        <v>45809</v>
      </c>
      <c r="L1116" s="545">
        <v>46568</v>
      </c>
      <c r="M1116" s="459">
        <f t="shared" si="36"/>
        <v>108.42857142857143</v>
      </c>
      <c r="N1116" s="485">
        <v>0</v>
      </c>
      <c r="O1116" s="508" t="s">
        <v>1289</v>
      </c>
      <c r="P1116" s="486">
        <f t="shared" si="35"/>
        <v>0</v>
      </c>
      <c r="Q1116" s="457" t="str">
        <f>IF(ISNUMBER(P1116),IF(P1116=100%,"CUMPLIDA",IF(AND(ISNUMBER(L1116),ISNUMBER([5]CGR!$P$4)), IF(L1116&lt;[5]CGR!$P$4,"INCUMPLIDA","PROCESO"), "VERIFICAR FECHA")),"SIN VALOR AVANCE")</f>
        <v>PROCESO</v>
      </c>
    </row>
    <row r="1117" spans="1:17" ht="240.75">
      <c r="A1117" s="479" t="s">
        <v>19</v>
      </c>
      <c r="B1117" s="480" t="s">
        <v>13</v>
      </c>
      <c r="C1117" s="912"/>
      <c r="D1117" s="912"/>
      <c r="E1117" s="903"/>
      <c r="F1117" s="903"/>
      <c r="G1117" s="481" t="s">
        <v>1297</v>
      </c>
      <c r="H1117" s="482" t="s">
        <v>1298</v>
      </c>
      <c r="I1117" s="482" t="s">
        <v>1299</v>
      </c>
      <c r="J1117" s="551">
        <v>1</v>
      </c>
      <c r="K1117" s="507">
        <v>45474</v>
      </c>
      <c r="L1117" s="507">
        <v>45716</v>
      </c>
      <c r="M1117" s="459">
        <f t="shared" si="36"/>
        <v>34.571428571428569</v>
      </c>
      <c r="N1117" s="552">
        <v>1</v>
      </c>
      <c r="O1117" s="508" t="s">
        <v>1300</v>
      </c>
      <c r="P1117" s="486">
        <f t="shared" si="35"/>
        <v>1</v>
      </c>
      <c r="Q1117" s="457" t="str">
        <f>IF(ISNUMBER(P1117),IF(P1117=100%,"CUMPLIDA",IF(AND(ISNUMBER(L1117),ISNUMBER([5]CGR!$P$4)), IF(L1117&lt;[5]CGR!$P$4,"INCUMPLIDA","PROCESO"), "VERIFICAR FECHA")),"SIN VALOR AVANCE")</f>
        <v>CUMPLIDA</v>
      </c>
    </row>
    <row r="1118" spans="1:17" ht="180.75" customHeight="1">
      <c r="A1118" s="479" t="s">
        <v>19</v>
      </c>
      <c r="B1118" s="480" t="s">
        <v>13</v>
      </c>
      <c r="C1118" s="912" t="s">
        <v>443</v>
      </c>
      <c r="D1118" s="912" t="s">
        <v>1085</v>
      </c>
      <c r="E1118" s="903" t="s">
        <v>1301</v>
      </c>
      <c r="F1118" s="903" t="s">
        <v>1302</v>
      </c>
      <c r="G1118" s="481" t="s">
        <v>1303</v>
      </c>
      <c r="H1118" s="482" t="s">
        <v>1304</v>
      </c>
      <c r="I1118" s="482" t="s">
        <v>1305</v>
      </c>
      <c r="J1118" s="483">
        <v>3</v>
      </c>
      <c r="K1118" s="507">
        <v>45474</v>
      </c>
      <c r="L1118" s="507">
        <v>45565</v>
      </c>
      <c r="M1118" s="459">
        <f t="shared" si="36"/>
        <v>13</v>
      </c>
      <c r="N1118" s="485">
        <v>3</v>
      </c>
      <c r="O1118" s="482" t="s">
        <v>1306</v>
      </c>
      <c r="P1118" s="486">
        <f t="shared" si="35"/>
        <v>1</v>
      </c>
      <c r="Q1118" s="457" t="str">
        <f>IF(ISNUMBER(P1118),IF(P1118=100%,"CUMPLIDA",IF(AND(ISNUMBER(L1118),ISNUMBER([5]CGR!$P$4)), IF(L1118&lt;[5]CGR!$P$4,"INCUMPLIDA","PROCESO"), "VERIFICAR FECHA")),"SIN VALOR AVANCE")</f>
        <v>CUMPLIDA</v>
      </c>
    </row>
    <row r="1119" spans="1:17" ht="105.75">
      <c r="A1119" s="479" t="s">
        <v>19</v>
      </c>
      <c r="B1119" s="480" t="s">
        <v>13</v>
      </c>
      <c r="C1119" s="912"/>
      <c r="D1119" s="912"/>
      <c r="E1119" s="903"/>
      <c r="F1119" s="903"/>
      <c r="G1119" s="481" t="s">
        <v>1307</v>
      </c>
      <c r="H1119" s="482" t="s">
        <v>1308</v>
      </c>
      <c r="I1119" s="482" t="s">
        <v>1309</v>
      </c>
      <c r="J1119" s="483">
        <v>4</v>
      </c>
      <c r="K1119" s="507">
        <v>45505</v>
      </c>
      <c r="L1119" s="507">
        <v>45716</v>
      </c>
      <c r="M1119" s="459">
        <f t="shared" si="36"/>
        <v>30.142857142857142</v>
      </c>
      <c r="N1119" s="485">
        <v>4</v>
      </c>
      <c r="O1119" s="482" t="s">
        <v>1310</v>
      </c>
      <c r="P1119" s="486">
        <f t="shared" si="35"/>
        <v>1</v>
      </c>
      <c r="Q1119" s="457" t="str">
        <f>IF(ISNUMBER(P1119),IF(P1119=100%,"CUMPLIDA",IF(AND(ISNUMBER(L1119),ISNUMBER([5]CGR!$P$4)), IF(L1119&lt;[5]CGR!$P$4,"INCUMPLIDA","PROCESO"), "VERIFICAR FECHA")),"SIN VALOR AVANCE")</f>
        <v>CUMPLIDA</v>
      </c>
    </row>
    <row r="1120" spans="1:17" ht="120" customHeight="1">
      <c r="A1120" s="479" t="s">
        <v>19</v>
      </c>
      <c r="B1120" s="480" t="s">
        <v>13</v>
      </c>
      <c r="C1120" s="912"/>
      <c r="D1120" s="912"/>
      <c r="E1120" s="903"/>
      <c r="F1120" s="903"/>
      <c r="G1120" s="903" t="s">
        <v>1311</v>
      </c>
      <c r="H1120" s="482" t="s">
        <v>1312</v>
      </c>
      <c r="I1120" s="482" t="s">
        <v>1313</v>
      </c>
      <c r="J1120" s="483">
        <v>12</v>
      </c>
      <c r="K1120" s="507">
        <v>45474</v>
      </c>
      <c r="L1120" s="507">
        <v>45838</v>
      </c>
      <c r="M1120" s="459">
        <f t="shared" si="36"/>
        <v>52</v>
      </c>
      <c r="N1120" s="485">
        <v>12</v>
      </c>
      <c r="O1120" s="482" t="s">
        <v>1314</v>
      </c>
      <c r="P1120" s="486">
        <f t="shared" si="35"/>
        <v>1</v>
      </c>
      <c r="Q1120" s="457" t="str">
        <f>IF(ISNUMBER(P1120),IF(P1120=100%,"CUMPLIDA",IF(AND(ISNUMBER(L1120),ISNUMBER([5]CGR!$P$4)), IF(L1120&lt;[5]CGR!$P$4,"INCUMPLIDA","PROCESO"), "VERIFICAR FECHA")),"SIN VALOR AVANCE")</f>
        <v>CUMPLIDA</v>
      </c>
    </row>
    <row r="1121" spans="1:17" ht="90">
      <c r="A1121" s="479" t="s">
        <v>19</v>
      </c>
      <c r="B1121" s="480" t="s">
        <v>13</v>
      </c>
      <c r="C1121" s="912"/>
      <c r="D1121" s="912"/>
      <c r="E1121" s="903"/>
      <c r="F1121" s="903"/>
      <c r="G1121" s="903"/>
      <c r="H1121" s="482" t="s">
        <v>1315</v>
      </c>
      <c r="I1121" s="482" t="s">
        <v>1316</v>
      </c>
      <c r="J1121" s="483">
        <v>6</v>
      </c>
      <c r="K1121" s="507">
        <v>45566</v>
      </c>
      <c r="L1121" s="507">
        <v>45930</v>
      </c>
      <c r="M1121" s="459">
        <f t="shared" si="36"/>
        <v>52</v>
      </c>
      <c r="N1121" s="485">
        <v>5</v>
      </c>
      <c r="O1121" s="482" t="s">
        <v>1314</v>
      </c>
      <c r="P1121" s="486">
        <f t="shared" si="35"/>
        <v>0.83333333333333337</v>
      </c>
      <c r="Q1121" s="457" t="str">
        <f>IF(ISNUMBER(P1121),IF(P1121=100%,"CUMPLIDA",IF(AND(ISNUMBER(L1121),ISNUMBER([5]CGR!$P$4)), IF(L1121&lt;[5]CGR!$P$4,"INCUMPLIDA","PROCESO"), "VERIFICAR FECHA")),"SIN VALOR AVANCE")</f>
        <v>PROCESO</v>
      </c>
    </row>
    <row r="1122" spans="1:17" ht="75">
      <c r="A1122" s="479" t="s">
        <v>19</v>
      </c>
      <c r="B1122" s="480" t="s">
        <v>13</v>
      </c>
      <c r="C1122" s="912"/>
      <c r="D1122" s="912"/>
      <c r="E1122" s="903"/>
      <c r="F1122" s="903"/>
      <c r="G1122" s="903"/>
      <c r="H1122" s="482" t="s">
        <v>1317</v>
      </c>
      <c r="I1122" s="482" t="s">
        <v>1316</v>
      </c>
      <c r="J1122" s="483">
        <v>6</v>
      </c>
      <c r="K1122" s="507">
        <v>45566</v>
      </c>
      <c r="L1122" s="507">
        <v>45930</v>
      </c>
      <c r="M1122" s="459">
        <f t="shared" si="36"/>
        <v>52</v>
      </c>
      <c r="N1122" s="485">
        <v>5</v>
      </c>
      <c r="O1122" s="482" t="s">
        <v>1314</v>
      </c>
      <c r="P1122" s="486">
        <f t="shared" si="35"/>
        <v>0.83333333333333337</v>
      </c>
      <c r="Q1122" s="457" t="str">
        <f>IF(ISNUMBER(P1122),IF(P1122=100%,"CUMPLIDA",IF(AND(ISNUMBER(L1122),ISNUMBER([5]CGR!$P$4)), IF(L1122&lt;[5]CGR!$P$4,"INCUMPLIDA","PROCESO"), "VERIFICAR FECHA")),"SIN VALOR AVANCE")</f>
        <v>PROCESO</v>
      </c>
    </row>
    <row r="1123" spans="1:17" ht="180" customHeight="1">
      <c r="A1123" s="479" t="s">
        <v>19</v>
      </c>
      <c r="B1123" s="480" t="s">
        <v>13</v>
      </c>
      <c r="C1123" s="902" t="s">
        <v>1318</v>
      </c>
      <c r="D1123" s="922" t="s">
        <v>1319</v>
      </c>
      <c r="E1123" s="920" t="s">
        <v>1320</v>
      </c>
      <c r="F1123" s="920" t="s">
        <v>1321</v>
      </c>
      <c r="G1123" s="497" t="s">
        <v>1322</v>
      </c>
      <c r="H1123" s="498" t="s">
        <v>1323</v>
      </c>
      <c r="I1123" s="482" t="s">
        <v>1324</v>
      </c>
      <c r="J1123" s="489">
        <v>1</v>
      </c>
      <c r="K1123" s="507">
        <v>45672</v>
      </c>
      <c r="L1123" s="538">
        <v>45748</v>
      </c>
      <c r="M1123" s="459">
        <f t="shared" si="36"/>
        <v>10.857142857142858</v>
      </c>
      <c r="N1123" s="483">
        <v>1</v>
      </c>
      <c r="O1123" s="482" t="s">
        <v>1325</v>
      </c>
      <c r="P1123" s="486">
        <f t="shared" si="35"/>
        <v>1</v>
      </c>
      <c r="Q1123" s="457" t="str">
        <f>IF(ISNUMBER(P1123),IF(P1123=100%,"CUMPLIDA",IF(AND(ISNUMBER(L1123),ISNUMBER([5]CGR!$P$4)), IF(L1123&lt;[5]CGR!$P$4,"INCUMPLIDA","PROCESO"), "VERIFICAR FECHA")),"SIN VALOR AVANCE")</f>
        <v>CUMPLIDA</v>
      </c>
    </row>
    <row r="1124" spans="1:17" ht="105">
      <c r="A1124" s="479" t="s">
        <v>19</v>
      </c>
      <c r="B1124" s="480" t="s">
        <v>13</v>
      </c>
      <c r="C1124" s="902"/>
      <c r="D1124" s="922"/>
      <c r="E1124" s="920"/>
      <c r="F1124" s="920" t="s">
        <v>1321</v>
      </c>
      <c r="G1124" s="497" t="s">
        <v>1326</v>
      </c>
      <c r="H1124" s="498" t="s">
        <v>1327</v>
      </c>
      <c r="I1124" s="482" t="s">
        <v>1328</v>
      </c>
      <c r="J1124" s="489">
        <v>2</v>
      </c>
      <c r="K1124" s="507">
        <v>45672</v>
      </c>
      <c r="L1124" s="507">
        <v>46037</v>
      </c>
      <c r="M1124" s="459">
        <f t="shared" si="36"/>
        <v>52.142857142857146</v>
      </c>
      <c r="N1124" s="483">
        <v>1</v>
      </c>
      <c r="O1124" s="482" t="s">
        <v>1325</v>
      </c>
      <c r="P1124" s="486">
        <f t="shared" si="35"/>
        <v>0.5</v>
      </c>
      <c r="Q1124" s="457" t="str">
        <f>IF(ISNUMBER(P1124),IF(P1124=100%,"CUMPLIDA",IF(AND(ISNUMBER(L1124),ISNUMBER([5]CGR!$P$4)), IF(L1124&lt;[5]CGR!$P$4,"INCUMPLIDA","PROCESO"), "VERIFICAR FECHA")),"SIN VALOR AVANCE")</f>
        <v>PROCESO</v>
      </c>
    </row>
    <row r="1125" spans="1:17" ht="105">
      <c r="A1125" s="479" t="s">
        <v>19</v>
      </c>
      <c r="B1125" s="480" t="s">
        <v>13</v>
      </c>
      <c r="C1125" s="902"/>
      <c r="D1125" s="922"/>
      <c r="E1125" s="920"/>
      <c r="F1125" s="920" t="s">
        <v>1321</v>
      </c>
      <c r="G1125" s="481" t="s">
        <v>1329</v>
      </c>
      <c r="H1125" s="482" t="s">
        <v>1329</v>
      </c>
      <c r="I1125" s="482" t="s">
        <v>1330</v>
      </c>
      <c r="J1125" s="551">
        <v>1</v>
      </c>
      <c r="K1125" s="507">
        <v>45691</v>
      </c>
      <c r="L1125" s="507">
        <v>46055</v>
      </c>
      <c r="M1125" s="459">
        <f t="shared" si="36"/>
        <v>52</v>
      </c>
      <c r="N1125" s="487">
        <v>0</v>
      </c>
      <c r="O1125" s="482" t="s">
        <v>1331</v>
      </c>
      <c r="P1125" s="486">
        <f t="shared" si="35"/>
        <v>0</v>
      </c>
      <c r="Q1125" s="457" t="str">
        <f>IF(ISNUMBER(P1125),IF(P1125=100%,"CUMPLIDA",IF(AND(ISNUMBER(L1125),ISNUMBER([5]CGR!$P$4)), IF(L1125&lt;[5]CGR!$P$4,"INCUMPLIDA","PROCESO"), "VERIFICAR FECHA")),"SIN VALOR AVANCE")</f>
        <v>PROCESO</v>
      </c>
    </row>
    <row r="1126" spans="1:17" ht="225" customHeight="1">
      <c r="A1126" s="479" t="s">
        <v>19</v>
      </c>
      <c r="B1126" s="480" t="s">
        <v>13</v>
      </c>
      <c r="C1126" s="902" t="s">
        <v>1318</v>
      </c>
      <c r="D1126" s="922" t="s">
        <v>1319</v>
      </c>
      <c r="E1126" s="903" t="s">
        <v>1332</v>
      </c>
      <c r="F1126" s="903" t="s">
        <v>1333</v>
      </c>
      <c r="G1126" s="553" t="s">
        <v>1334</v>
      </c>
      <c r="H1126" s="554" t="s">
        <v>1335</v>
      </c>
      <c r="I1126" s="495" t="s">
        <v>1336</v>
      </c>
      <c r="J1126" s="483">
        <v>2</v>
      </c>
      <c r="K1126" s="507">
        <v>45691</v>
      </c>
      <c r="L1126" s="507">
        <v>46055</v>
      </c>
      <c r="M1126" s="459">
        <f t="shared" si="36"/>
        <v>52</v>
      </c>
      <c r="N1126" s="483">
        <v>0.6</v>
      </c>
      <c r="O1126" s="482" t="s">
        <v>1337</v>
      </c>
      <c r="P1126" s="486">
        <f t="shared" si="35"/>
        <v>0.3</v>
      </c>
      <c r="Q1126" s="457" t="str">
        <f>IF(ISNUMBER(P1126),IF(P1126=100%,"CUMPLIDA",IF(AND(ISNUMBER(L1126),ISNUMBER([5]CGR!$P$4)), IF(L1126&lt;[5]CGR!$P$4,"INCUMPLIDA","PROCESO"), "VERIFICAR FECHA")),"SIN VALOR AVANCE")</f>
        <v>PROCESO</v>
      </c>
    </row>
    <row r="1127" spans="1:17" ht="135" customHeight="1">
      <c r="A1127" s="479" t="s">
        <v>19</v>
      </c>
      <c r="B1127" s="480" t="s">
        <v>13</v>
      </c>
      <c r="C1127" s="902"/>
      <c r="D1127" s="922"/>
      <c r="E1127" s="903"/>
      <c r="F1127" s="903" t="s">
        <v>1333</v>
      </c>
      <c r="G1127" s="553" t="s">
        <v>1338</v>
      </c>
      <c r="H1127" s="554" t="s">
        <v>1338</v>
      </c>
      <c r="I1127" s="555" t="s">
        <v>1339</v>
      </c>
      <c r="J1127" s="489">
        <v>1</v>
      </c>
      <c r="K1127" s="507">
        <v>45691</v>
      </c>
      <c r="L1127" s="507">
        <v>45869</v>
      </c>
      <c r="M1127" s="459">
        <f t="shared" si="36"/>
        <v>25.428571428571427</v>
      </c>
      <c r="N1127" s="483">
        <v>1</v>
      </c>
      <c r="O1127" s="482" t="s">
        <v>1340</v>
      </c>
      <c r="P1127" s="486">
        <f t="shared" si="35"/>
        <v>1</v>
      </c>
      <c r="Q1127" s="457" t="str">
        <f>IF(ISNUMBER(P1127),IF(P1127=100%,"CUMPLIDA",IF(AND(ISNUMBER(L1127),ISNUMBER([5]CGR!$P$4)), IF(L1127&lt;[5]CGR!$P$4,"INCUMPLIDA","PROCESO"), "VERIFICAR FECHA")),"SIN VALOR AVANCE")</f>
        <v>CUMPLIDA</v>
      </c>
    </row>
    <row r="1128" spans="1:17" ht="195">
      <c r="A1128" s="479" t="s">
        <v>19</v>
      </c>
      <c r="B1128" s="480" t="s">
        <v>13</v>
      </c>
      <c r="C1128" s="902"/>
      <c r="D1128" s="922"/>
      <c r="E1128" s="903"/>
      <c r="F1128" s="903" t="s">
        <v>1333</v>
      </c>
      <c r="G1128" s="920" t="s">
        <v>1341</v>
      </c>
      <c r="H1128" s="498" t="s">
        <v>1342</v>
      </c>
      <c r="I1128" s="482" t="s">
        <v>1343</v>
      </c>
      <c r="J1128" s="489">
        <v>1</v>
      </c>
      <c r="K1128" s="538">
        <v>45691</v>
      </c>
      <c r="L1128" s="538">
        <v>46055</v>
      </c>
      <c r="M1128" s="459">
        <f t="shared" si="36"/>
        <v>52</v>
      </c>
      <c r="N1128" s="483">
        <v>1</v>
      </c>
      <c r="O1128" s="482" t="s">
        <v>1344</v>
      </c>
      <c r="P1128" s="486">
        <f t="shared" si="35"/>
        <v>1</v>
      </c>
      <c r="Q1128" s="457" t="str">
        <f>IF(ISNUMBER(P1128),IF(P1128=100%,"CUMPLIDA",IF(AND(ISNUMBER(L1128),ISNUMBER([5]CGR!$P$4)), IF(L1128&lt;[5]CGR!$P$4,"INCUMPLIDA","PROCESO"), "VERIFICAR FECHA")),"SIN VALOR AVANCE")</f>
        <v>CUMPLIDA</v>
      </c>
    </row>
    <row r="1129" spans="1:17" ht="195">
      <c r="A1129" s="479" t="s">
        <v>19</v>
      </c>
      <c r="B1129" s="480" t="s">
        <v>13</v>
      </c>
      <c r="C1129" s="902"/>
      <c r="D1129" s="922"/>
      <c r="E1129" s="903"/>
      <c r="F1129" s="903" t="s">
        <v>1333</v>
      </c>
      <c r="G1129" s="920"/>
      <c r="H1129" s="498" t="s">
        <v>1345</v>
      </c>
      <c r="I1129" s="482" t="s">
        <v>1346</v>
      </c>
      <c r="J1129" s="489">
        <v>8</v>
      </c>
      <c r="K1129" s="538">
        <v>45689</v>
      </c>
      <c r="L1129" s="538">
        <v>46054</v>
      </c>
      <c r="M1129" s="459">
        <f t="shared" si="36"/>
        <v>52.142857142857146</v>
      </c>
      <c r="N1129" s="516">
        <v>6</v>
      </c>
      <c r="O1129" s="482" t="s">
        <v>1344</v>
      </c>
      <c r="P1129" s="486">
        <f t="shared" si="35"/>
        <v>0.75</v>
      </c>
      <c r="Q1129" s="457" t="str">
        <f>IF(ISNUMBER(P1129),IF(P1129=100%,"CUMPLIDA",IF(AND(ISNUMBER(L1129),ISNUMBER([5]CGR!$P$4)), IF(L1129&lt;[5]CGR!$P$4,"INCUMPLIDA","PROCESO"), "VERIFICAR FECHA")),"SIN VALOR AVANCE")</f>
        <v>PROCESO</v>
      </c>
    </row>
    <row r="1130" spans="1:17" ht="225">
      <c r="A1130" s="479" t="s">
        <v>19</v>
      </c>
      <c r="B1130" s="480" t="s">
        <v>13</v>
      </c>
      <c r="C1130" s="902" t="s">
        <v>1318</v>
      </c>
      <c r="D1130" s="922" t="s">
        <v>1319</v>
      </c>
      <c r="E1130" s="903" t="s">
        <v>1347</v>
      </c>
      <c r="F1130" s="903" t="s">
        <v>1348</v>
      </c>
      <c r="G1130" s="553" t="s">
        <v>1334</v>
      </c>
      <c r="H1130" s="554" t="s">
        <v>1335</v>
      </c>
      <c r="I1130" s="554" t="s">
        <v>1336</v>
      </c>
      <c r="J1130" s="483">
        <v>2</v>
      </c>
      <c r="K1130" s="507">
        <v>45691</v>
      </c>
      <c r="L1130" s="507">
        <v>46055</v>
      </c>
      <c r="M1130" s="459">
        <f t="shared" si="36"/>
        <v>52</v>
      </c>
      <c r="N1130" s="483">
        <v>0.6</v>
      </c>
      <c r="O1130" s="482" t="s">
        <v>1349</v>
      </c>
      <c r="P1130" s="486">
        <f t="shared" si="35"/>
        <v>0.3</v>
      </c>
      <c r="Q1130" s="457" t="str">
        <f>IF(ISNUMBER(P1130),IF(P1130=100%,"CUMPLIDA",IF(AND(ISNUMBER(L1130),ISNUMBER([5]CGR!$P$4)), IF(L1130&lt;[5]CGR!$P$4,"INCUMPLIDA","PROCESO"), "VERIFICAR FECHA")),"SIN VALOR AVANCE")</f>
        <v>PROCESO</v>
      </c>
    </row>
    <row r="1131" spans="1:17" ht="135">
      <c r="A1131" s="479" t="s">
        <v>19</v>
      </c>
      <c r="B1131" s="480" t="s">
        <v>13</v>
      </c>
      <c r="C1131" s="902"/>
      <c r="D1131" s="922"/>
      <c r="E1131" s="903"/>
      <c r="F1131" s="903" t="s">
        <v>1348</v>
      </c>
      <c r="G1131" s="553" t="s">
        <v>1338</v>
      </c>
      <c r="H1131" s="554" t="s">
        <v>1338</v>
      </c>
      <c r="I1131" s="554" t="s">
        <v>1339</v>
      </c>
      <c r="J1131" s="489">
        <v>1</v>
      </c>
      <c r="K1131" s="507">
        <v>45691</v>
      </c>
      <c r="L1131" s="507">
        <v>46081</v>
      </c>
      <c r="M1131" s="459">
        <f t="shared" si="36"/>
        <v>55.714285714285715</v>
      </c>
      <c r="N1131" s="483">
        <v>1</v>
      </c>
      <c r="O1131" s="482" t="s">
        <v>1350</v>
      </c>
      <c r="P1131" s="486">
        <f t="shared" si="35"/>
        <v>1</v>
      </c>
      <c r="Q1131" s="457" t="str">
        <f>IF(ISNUMBER(P1131),IF(P1131=100%,"CUMPLIDA",IF(AND(ISNUMBER(L1131),ISNUMBER([5]CGR!$P$4)), IF(L1131&lt;[5]CGR!$P$4,"INCUMPLIDA","PROCESO"), "VERIFICAR FECHA")),"SIN VALOR AVANCE")</f>
        <v>CUMPLIDA</v>
      </c>
    </row>
    <row r="1132" spans="1:17" ht="195">
      <c r="A1132" s="479" t="s">
        <v>19</v>
      </c>
      <c r="B1132" s="480" t="s">
        <v>13</v>
      </c>
      <c r="C1132" s="902"/>
      <c r="D1132" s="922"/>
      <c r="E1132" s="903"/>
      <c r="F1132" s="903" t="s">
        <v>1348</v>
      </c>
      <c r="G1132" s="481" t="s">
        <v>1351</v>
      </c>
      <c r="H1132" s="498" t="s">
        <v>1345</v>
      </c>
      <c r="I1132" s="482" t="s">
        <v>1346</v>
      </c>
      <c r="J1132" s="489">
        <v>8</v>
      </c>
      <c r="K1132" s="538">
        <v>45691</v>
      </c>
      <c r="L1132" s="538">
        <v>46055</v>
      </c>
      <c r="M1132" s="459">
        <f t="shared" si="36"/>
        <v>52</v>
      </c>
      <c r="N1132" s="516">
        <v>6</v>
      </c>
      <c r="O1132" s="482" t="s">
        <v>1344</v>
      </c>
      <c r="P1132" s="486">
        <f t="shared" si="35"/>
        <v>0.75</v>
      </c>
      <c r="Q1132" s="457" t="str">
        <f>IF(ISNUMBER(P1132),IF(P1132=100%,"CUMPLIDA",IF(AND(ISNUMBER(L1132),ISNUMBER([5]CGR!$P$4)), IF(L1132&lt;[5]CGR!$P$4,"INCUMPLIDA","PROCESO"), "VERIFICAR FECHA")),"SIN VALOR AVANCE")</f>
        <v>PROCESO</v>
      </c>
    </row>
    <row r="1133" spans="1:17" ht="105">
      <c r="A1133" s="479" t="s">
        <v>19</v>
      </c>
      <c r="B1133" s="480" t="s">
        <v>13</v>
      </c>
      <c r="C1133" s="902"/>
      <c r="D1133" s="922"/>
      <c r="E1133" s="903"/>
      <c r="F1133" s="903" t="s">
        <v>1348</v>
      </c>
      <c r="G1133" s="481" t="s">
        <v>1329</v>
      </c>
      <c r="H1133" s="482" t="s">
        <v>1352</v>
      </c>
      <c r="I1133" s="482" t="s">
        <v>1330</v>
      </c>
      <c r="J1133" s="551">
        <v>1</v>
      </c>
      <c r="K1133" s="507">
        <v>45691</v>
      </c>
      <c r="L1133" s="507">
        <v>46055</v>
      </c>
      <c r="M1133" s="459">
        <f t="shared" si="36"/>
        <v>52</v>
      </c>
      <c r="N1133" s="487">
        <v>0</v>
      </c>
      <c r="O1133" s="482" t="s">
        <v>1331</v>
      </c>
      <c r="P1133" s="486">
        <f t="shared" si="35"/>
        <v>0</v>
      </c>
      <c r="Q1133" s="457" t="str">
        <f>IF(ISNUMBER(P1133),IF(P1133=100%,"CUMPLIDA",IF(AND(ISNUMBER(L1133),ISNUMBER([5]CGR!$P$4)), IF(L1133&lt;[5]CGR!$P$4,"INCUMPLIDA","PROCESO"), "VERIFICAR FECHA")),"SIN VALOR AVANCE")</f>
        <v>PROCESO</v>
      </c>
    </row>
    <row r="1134" spans="1:17" ht="165" customHeight="1">
      <c r="A1134" s="479" t="s">
        <v>19</v>
      </c>
      <c r="B1134" s="480" t="s">
        <v>13</v>
      </c>
      <c r="C1134" s="902" t="s">
        <v>1318</v>
      </c>
      <c r="D1134" s="922" t="s">
        <v>1319</v>
      </c>
      <c r="E1134" s="903" t="s">
        <v>1353</v>
      </c>
      <c r="F1134" s="933" t="s">
        <v>1354</v>
      </c>
      <c r="G1134" s="553" t="s">
        <v>1355</v>
      </c>
      <c r="H1134" s="554" t="s">
        <v>1355</v>
      </c>
      <c r="I1134" s="495" t="s">
        <v>1336</v>
      </c>
      <c r="J1134" s="487">
        <v>1</v>
      </c>
      <c r="K1134" s="507">
        <v>45691</v>
      </c>
      <c r="L1134" s="507">
        <v>46081</v>
      </c>
      <c r="M1134" s="459">
        <f t="shared" si="36"/>
        <v>55.714285714285715</v>
      </c>
      <c r="N1134" s="487">
        <v>0</v>
      </c>
      <c r="O1134" s="482" t="s">
        <v>1356</v>
      </c>
      <c r="P1134" s="486">
        <f t="shared" si="35"/>
        <v>0</v>
      </c>
      <c r="Q1134" s="457" t="str">
        <f>IF(ISNUMBER(P1134),IF(P1134=100%,"CUMPLIDA",IF(AND(ISNUMBER(L1134),ISNUMBER([5]CGR!$P$4)), IF(L1134&lt;[5]CGR!$P$4,"INCUMPLIDA","PROCESO"), "VERIFICAR FECHA")),"SIN VALOR AVANCE")</f>
        <v>PROCESO</v>
      </c>
    </row>
    <row r="1135" spans="1:17" ht="90">
      <c r="A1135" s="479" t="s">
        <v>19</v>
      </c>
      <c r="B1135" s="480" t="s">
        <v>13</v>
      </c>
      <c r="C1135" s="902"/>
      <c r="D1135" s="922"/>
      <c r="E1135" s="903"/>
      <c r="F1135" s="933"/>
      <c r="G1135" s="553" t="s">
        <v>1338</v>
      </c>
      <c r="H1135" s="554" t="s">
        <v>1338</v>
      </c>
      <c r="I1135" s="555" t="s">
        <v>1339</v>
      </c>
      <c r="J1135" s="489">
        <v>1</v>
      </c>
      <c r="K1135" s="507">
        <v>45691</v>
      </c>
      <c r="L1135" s="507">
        <v>46081</v>
      </c>
      <c r="M1135" s="459">
        <f t="shared" si="36"/>
        <v>55.714285714285715</v>
      </c>
      <c r="N1135" s="483">
        <v>1</v>
      </c>
      <c r="O1135" s="482" t="s">
        <v>1357</v>
      </c>
      <c r="P1135" s="486">
        <f t="shared" si="35"/>
        <v>1</v>
      </c>
      <c r="Q1135" s="457" t="str">
        <f>IF(ISNUMBER(P1135),IF(P1135=100%,"CUMPLIDA",IF(AND(ISNUMBER(L1135),ISNUMBER([5]CGR!$P$4)), IF(L1135&lt;[5]CGR!$P$4,"INCUMPLIDA","PROCESO"), "VERIFICAR FECHA")),"SIN VALOR AVANCE")</f>
        <v>CUMPLIDA</v>
      </c>
    </row>
    <row r="1136" spans="1:17" ht="270" customHeight="1">
      <c r="A1136" s="479" t="s">
        <v>19</v>
      </c>
      <c r="B1136" s="480" t="s">
        <v>13</v>
      </c>
      <c r="C1136" s="902" t="s">
        <v>1318</v>
      </c>
      <c r="D1136" s="922" t="s">
        <v>1358</v>
      </c>
      <c r="E1136" s="903" t="s">
        <v>1359</v>
      </c>
      <c r="F1136" s="903" t="s">
        <v>1360</v>
      </c>
      <c r="G1136" s="553" t="s">
        <v>1334</v>
      </c>
      <c r="H1136" s="554" t="s">
        <v>1335</v>
      </c>
      <c r="I1136" s="495" t="s">
        <v>1336</v>
      </c>
      <c r="J1136" s="483">
        <v>2</v>
      </c>
      <c r="K1136" s="507">
        <v>45691</v>
      </c>
      <c r="L1136" s="507">
        <v>46055</v>
      </c>
      <c r="M1136" s="459">
        <f t="shared" si="36"/>
        <v>52</v>
      </c>
      <c r="N1136" s="483">
        <v>0.6</v>
      </c>
      <c r="O1136" s="482" t="s">
        <v>1349</v>
      </c>
      <c r="P1136" s="486">
        <f t="shared" si="35"/>
        <v>0.3</v>
      </c>
      <c r="Q1136" s="457" t="str">
        <f>IF(ISNUMBER(P1136),IF(P1136=100%,"CUMPLIDA",IF(AND(ISNUMBER(L1136),ISNUMBER([5]CGR!$P$4)), IF(L1136&lt;[5]CGR!$P$4,"INCUMPLIDA","PROCESO"), "VERIFICAR FECHA")),"SIN VALOR AVANCE")</f>
        <v>PROCESO</v>
      </c>
    </row>
    <row r="1137" spans="1:17" ht="165">
      <c r="A1137" s="479" t="s">
        <v>19</v>
      </c>
      <c r="B1137" s="480" t="s">
        <v>13</v>
      </c>
      <c r="C1137" s="902"/>
      <c r="D1137" s="922"/>
      <c r="E1137" s="903"/>
      <c r="F1137" s="903" t="s">
        <v>1360</v>
      </c>
      <c r="G1137" s="553" t="s">
        <v>1338</v>
      </c>
      <c r="H1137" s="554" t="s">
        <v>1338</v>
      </c>
      <c r="I1137" s="555" t="s">
        <v>1339</v>
      </c>
      <c r="J1137" s="489">
        <v>1</v>
      </c>
      <c r="K1137" s="507">
        <v>45691</v>
      </c>
      <c r="L1137" s="507">
        <v>46081</v>
      </c>
      <c r="M1137" s="459">
        <f t="shared" si="36"/>
        <v>55.714285714285715</v>
      </c>
      <c r="N1137" s="483">
        <v>1</v>
      </c>
      <c r="O1137" s="482" t="s">
        <v>1361</v>
      </c>
      <c r="P1137" s="486">
        <f t="shared" si="35"/>
        <v>1</v>
      </c>
      <c r="Q1137" s="457" t="str">
        <f>IF(ISNUMBER(P1137),IF(P1137=100%,"CUMPLIDA",IF(AND(ISNUMBER(L1137),ISNUMBER([5]CGR!$P$4)), IF(L1137&lt;[5]CGR!$P$4,"INCUMPLIDA","PROCESO"), "VERIFICAR FECHA")),"SIN VALOR AVANCE")</f>
        <v>CUMPLIDA</v>
      </c>
    </row>
    <row r="1138" spans="1:17" ht="195">
      <c r="A1138" s="479" t="s">
        <v>19</v>
      </c>
      <c r="B1138" s="480" t="s">
        <v>13</v>
      </c>
      <c r="C1138" s="902"/>
      <c r="D1138" s="922"/>
      <c r="E1138" s="903"/>
      <c r="F1138" s="903" t="s">
        <v>1360</v>
      </c>
      <c r="G1138" s="481" t="s">
        <v>1351</v>
      </c>
      <c r="H1138" s="498" t="s">
        <v>1345</v>
      </c>
      <c r="I1138" s="482" t="s">
        <v>1362</v>
      </c>
      <c r="J1138" s="489">
        <v>8</v>
      </c>
      <c r="K1138" s="538">
        <v>45691</v>
      </c>
      <c r="L1138" s="538">
        <v>46055</v>
      </c>
      <c r="M1138" s="459">
        <f t="shared" si="36"/>
        <v>52</v>
      </c>
      <c r="N1138" s="516">
        <v>6</v>
      </c>
      <c r="O1138" s="482" t="s">
        <v>1344</v>
      </c>
      <c r="P1138" s="486">
        <f t="shared" si="35"/>
        <v>0.75</v>
      </c>
      <c r="Q1138" s="457" t="str">
        <f>IF(ISNUMBER(P1138),IF(P1138=100%,"CUMPLIDA",IF(AND(ISNUMBER(L1138),ISNUMBER([5]CGR!$P$4)), IF(L1138&lt;[5]CGR!$P$4,"INCUMPLIDA","PROCESO"), "VERIFICAR FECHA")),"SIN VALOR AVANCE")</f>
        <v>PROCESO</v>
      </c>
    </row>
    <row r="1139" spans="1:17" ht="105">
      <c r="A1139" s="479" t="s">
        <v>19</v>
      </c>
      <c r="B1139" s="480" t="s">
        <v>13</v>
      </c>
      <c r="C1139" s="902"/>
      <c r="D1139" s="922"/>
      <c r="E1139" s="903"/>
      <c r="F1139" s="903" t="s">
        <v>1360</v>
      </c>
      <c r="G1139" s="481" t="s">
        <v>1329</v>
      </c>
      <c r="H1139" s="482" t="s">
        <v>1352</v>
      </c>
      <c r="I1139" s="482" t="s">
        <v>1330</v>
      </c>
      <c r="J1139" s="551">
        <v>1</v>
      </c>
      <c r="K1139" s="507">
        <v>45691</v>
      </c>
      <c r="L1139" s="507">
        <v>46055</v>
      </c>
      <c r="M1139" s="459">
        <f t="shared" si="36"/>
        <v>52</v>
      </c>
      <c r="N1139" s="487">
        <v>0</v>
      </c>
      <c r="O1139" s="482" t="s">
        <v>1331</v>
      </c>
      <c r="P1139" s="486">
        <f t="shared" si="35"/>
        <v>0</v>
      </c>
      <c r="Q1139" s="457" t="str">
        <f>IF(ISNUMBER(P1139),IF(P1139=100%,"CUMPLIDA",IF(AND(ISNUMBER(L1139),ISNUMBER([5]CGR!$P$4)), IF(L1139&lt;[5]CGR!$P$4,"INCUMPLIDA","PROCESO"), "VERIFICAR FECHA")),"SIN VALOR AVANCE")</f>
        <v>PROCESO</v>
      </c>
    </row>
    <row r="1140" spans="1:17" ht="240" customHeight="1">
      <c r="A1140" s="479" t="s">
        <v>19</v>
      </c>
      <c r="B1140" s="480" t="s">
        <v>13</v>
      </c>
      <c r="C1140" s="902" t="s">
        <v>1318</v>
      </c>
      <c r="D1140" s="912" t="s">
        <v>1363</v>
      </c>
      <c r="E1140" s="903" t="s">
        <v>1364</v>
      </c>
      <c r="F1140" s="903" t="s">
        <v>1365</v>
      </c>
      <c r="G1140" s="553" t="s">
        <v>1366</v>
      </c>
      <c r="H1140" s="554" t="s">
        <v>1367</v>
      </c>
      <c r="I1140" s="482" t="s">
        <v>1368</v>
      </c>
      <c r="J1140" s="483">
        <v>1</v>
      </c>
      <c r="K1140" s="507">
        <v>45691</v>
      </c>
      <c r="L1140" s="507">
        <v>46055</v>
      </c>
      <c r="M1140" s="459">
        <f t="shared" si="36"/>
        <v>52</v>
      </c>
      <c r="N1140" s="483">
        <v>1</v>
      </c>
      <c r="O1140" s="482" t="s">
        <v>1344</v>
      </c>
      <c r="P1140" s="486">
        <f t="shared" si="35"/>
        <v>1</v>
      </c>
      <c r="Q1140" s="457" t="str">
        <f>IF(ISNUMBER(P1140),IF(P1140=100%,"CUMPLIDA",IF(AND(ISNUMBER(L1140),ISNUMBER([5]CGR!$P$4)), IF(L1140&lt;[5]CGR!$P$4,"INCUMPLIDA","PROCESO"), "VERIFICAR FECHA")),"SIN VALOR AVANCE")</f>
        <v>CUMPLIDA</v>
      </c>
    </row>
    <row r="1141" spans="1:17" ht="195">
      <c r="A1141" s="479" t="s">
        <v>19</v>
      </c>
      <c r="B1141" s="480" t="s">
        <v>13</v>
      </c>
      <c r="C1141" s="902"/>
      <c r="D1141" s="912"/>
      <c r="E1141" s="903"/>
      <c r="F1141" s="903" t="s">
        <v>1365</v>
      </c>
      <c r="G1141" s="481" t="s">
        <v>1351</v>
      </c>
      <c r="H1141" s="498" t="s">
        <v>1345</v>
      </c>
      <c r="I1141" s="556" t="s">
        <v>1346</v>
      </c>
      <c r="J1141" s="489">
        <v>8</v>
      </c>
      <c r="K1141" s="538">
        <v>45691</v>
      </c>
      <c r="L1141" s="538">
        <v>46055</v>
      </c>
      <c r="M1141" s="459">
        <f t="shared" si="36"/>
        <v>52</v>
      </c>
      <c r="N1141" s="516">
        <v>6</v>
      </c>
      <c r="O1141" s="482" t="s">
        <v>1344</v>
      </c>
      <c r="P1141" s="486">
        <f t="shared" si="35"/>
        <v>0.75</v>
      </c>
      <c r="Q1141" s="457" t="str">
        <f>IF(ISNUMBER(P1141),IF(P1141=100%,"CUMPLIDA",IF(AND(ISNUMBER(L1141),ISNUMBER([5]CGR!$P$4)), IF(L1141&lt;[5]CGR!$P$4,"INCUMPLIDA","PROCESO"), "VERIFICAR FECHA")),"SIN VALOR AVANCE")</f>
        <v>PROCESO</v>
      </c>
    </row>
    <row r="1142" spans="1:17" ht="105">
      <c r="A1142" s="479" t="s">
        <v>19</v>
      </c>
      <c r="B1142" s="480" t="s">
        <v>13</v>
      </c>
      <c r="C1142" s="902"/>
      <c r="D1142" s="912"/>
      <c r="E1142" s="903"/>
      <c r="F1142" s="903" t="s">
        <v>1365</v>
      </c>
      <c r="G1142" s="481" t="s">
        <v>1329</v>
      </c>
      <c r="H1142" s="482" t="s">
        <v>1352</v>
      </c>
      <c r="I1142" s="482" t="s">
        <v>1330</v>
      </c>
      <c r="J1142" s="551">
        <v>1</v>
      </c>
      <c r="K1142" s="507">
        <v>45691</v>
      </c>
      <c r="L1142" s="507">
        <v>46055</v>
      </c>
      <c r="M1142" s="459">
        <f t="shared" si="36"/>
        <v>52</v>
      </c>
      <c r="N1142" s="487">
        <v>0</v>
      </c>
      <c r="O1142" s="482" t="s">
        <v>1331</v>
      </c>
      <c r="P1142" s="486">
        <f t="shared" si="35"/>
        <v>0</v>
      </c>
      <c r="Q1142" s="457" t="str">
        <f>IF(ISNUMBER(P1142),IF(P1142=100%,"CUMPLIDA",IF(AND(ISNUMBER(L1142),ISNUMBER([5]CGR!$P$4)), IF(L1142&lt;[5]CGR!$P$4,"INCUMPLIDA","PROCESO"), "VERIFICAR FECHA")),"SIN VALOR AVANCE")</f>
        <v>PROCESO</v>
      </c>
    </row>
    <row r="1143" spans="1:17" ht="409.5">
      <c r="A1143" s="479" t="s">
        <v>19</v>
      </c>
      <c r="B1143" s="480" t="s">
        <v>13</v>
      </c>
      <c r="C1143" s="455" t="s">
        <v>1318</v>
      </c>
      <c r="D1143" s="496" t="s">
        <v>1369</v>
      </c>
      <c r="E1143" s="557" t="s">
        <v>1370</v>
      </c>
      <c r="F1143" s="481" t="s">
        <v>1371</v>
      </c>
      <c r="G1143" s="481" t="s">
        <v>1372</v>
      </c>
      <c r="H1143" s="534" t="s">
        <v>1373</v>
      </c>
      <c r="I1143" s="482" t="s">
        <v>1374</v>
      </c>
      <c r="J1143" s="483">
        <v>1</v>
      </c>
      <c r="K1143" s="507">
        <v>45691</v>
      </c>
      <c r="L1143" s="507">
        <v>46081</v>
      </c>
      <c r="M1143" s="459">
        <f t="shared" si="36"/>
        <v>55.714285714285715</v>
      </c>
      <c r="N1143" s="483">
        <v>0</v>
      </c>
      <c r="O1143" s="482" t="s">
        <v>1375</v>
      </c>
      <c r="P1143" s="486">
        <f t="shared" si="35"/>
        <v>0</v>
      </c>
      <c r="Q1143" s="457" t="str">
        <f>IF(ISNUMBER(P1143),IF(P1143=100%,"CUMPLIDA",IF(AND(ISNUMBER(L1143),ISNUMBER([5]CGR!$P$4)), IF(L1143&lt;[5]CGR!$P$4,"INCUMPLIDA","PROCESO"), "VERIFICAR FECHA")),"SIN VALOR AVANCE")</f>
        <v>PROCESO</v>
      </c>
    </row>
    <row r="1144" spans="1:17" ht="60" customHeight="1">
      <c r="A1144" s="479" t="s">
        <v>19</v>
      </c>
      <c r="B1144" s="480" t="s">
        <v>13</v>
      </c>
      <c r="C1144" s="935" t="s">
        <v>461</v>
      </c>
      <c r="D1144" s="936" t="s">
        <v>1376</v>
      </c>
      <c r="E1144" s="937" t="s">
        <v>1377</v>
      </c>
      <c r="F1144" s="938" t="s">
        <v>1378</v>
      </c>
      <c r="G1144" s="939" t="s">
        <v>1379</v>
      </c>
      <c r="H1144" s="558" t="s">
        <v>1380</v>
      </c>
      <c r="I1144" s="542" t="s">
        <v>1381</v>
      </c>
      <c r="J1144" s="489">
        <v>1</v>
      </c>
      <c r="K1144" s="559">
        <v>45839</v>
      </c>
      <c r="L1144" s="559">
        <v>45930</v>
      </c>
      <c r="M1144" s="459">
        <f t="shared" si="36"/>
        <v>13</v>
      </c>
      <c r="N1144" s="483">
        <v>0</v>
      </c>
      <c r="O1144" s="542" t="s">
        <v>1382</v>
      </c>
      <c r="P1144" s="486">
        <f t="shared" si="35"/>
        <v>0</v>
      </c>
      <c r="Q1144" s="457" t="str">
        <f>IF(ISNUMBER(P1144),IF(P1144=100%,"CUMPLIDA",IF(AND(ISNUMBER(L1144),ISNUMBER([3]CGR!$P$4)), IF(L1144&lt;[3]CGR!$P$4,"INCUMPLIDA","PROCESO"), "VERIFICAR FECHA")),"SIN VALOR AVANCE")</f>
        <v>PROCESO</v>
      </c>
    </row>
    <row r="1145" spans="1:17" ht="60">
      <c r="A1145" s="479" t="s">
        <v>19</v>
      </c>
      <c r="B1145" s="480" t="s">
        <v>13</v>
      </c>
      <c r="C1145" s="935"/>
      <c r="D1145" s="936"/>
      <c r="E1145" s="937"/>
      <c r="F1145" s="938"/>
      <c r="G1145" s="939"/>
      <c r="H1145" s="558" t="s">
        <v>1383</v>
      </c>
      <c r="I1145" s="542" t="s">
        <v>1384</v>
      </c>
      <c r="J1145" s="489">
        <v>7</v>
      </c>
      <c r="K1145" s="559">
        <v>45839</v>
      </c>
      <c r="L1145" s="559">
        <v>46111</v>
      </c>
      <c r="M1145" s="459">
        <f t="shared" si="36"/>
        <v>38.857142857142854</v>
      </c>
      <c r="N1145" s="483">
        <v>0</v>
      </c>
      <c r="O1145" s="542" t="s">
        <v>1382</v>
      </c>
      <c r="P1145" s="486">
        <f t="shared" si="35"/>
        <v>0</v>
      </c>
      <c r="Q1145" s="457" t="str">
        <f>IF(ISNUMBER(P1145),IF(P1145=100%,"CUMPLIDA",IF(AND(ISNUMBER(L1145),ISNUMBER([3]CGR!$P$4)), IF(L1145&lt;[3]CGR!$P$4,"INCUMPLIDA","PROCESO"), "VERIFICAR FECHA")),"SIN VALOR AVANCE")</f>
        <v>PROCESO</v>
      </c>
    </row>
    <row r="1146" spans="1:17" ht="75">
      <c r="A1146" s="479" t="s">
        <v>19</v>
      </c>
      <c r="B1146" s="480" t="s">
        <v>13</v>
      </c>
      <c r="C1146" s="935"/>
      <c r="D1146" s="936"/>
      <c r="E1146" s="937"/>
      <c r="F1146" s="938"/>
      <c r="G1146" s="558" t="s">
        <v>1385</v>
      </c>
      <c r="H1146" s="558" t="s">
        <v>1386</v>
      </c>
      <c r="I1146" s="542" t="s">
        <v>1387</v>
      </c>
      <c r="J1146" s="489">
        <v>9</v>
      </c>
      <c r="K1146" s="559">
        <v>45847</v>
      </c>
      <c r="L1146" s="559">
        <v>46183</v>
      </c>
      <c r="M1146" s="459">
        <f t="shared" si="36"/>
        <v>48</v>
      </c>
      <c r="N1146" s="483">
        <v>0</v>
      </c>
      <c r="O1146" s="542" t="s">
        <v>1382</v>
      </c>
      <c r="P1146" s="486">
        <f t="shared" si="35"/>
        <v>0</v>
      </c>
      <c r="Q1146" s="457" t="str">
        <f>IF(ISNUMBER(P1146),IF(P1146=100%,"CUMPLIDA",IF(AND(ISNUMBER(L1146),ISNUMBER([3]CGR!$P$4)), IF(L1146&lt;[3]CGR!$P$4,"INCUMPLIDA","PROCESO"), "VERIFICAR FECHA")),"SIN VALOR AVANCE")</f>
        <v>PROCESO</v>
      </c>
    </row>
    <row r="1147" spans="1:17" ht="90.75">
      <c r="A1147" s="479" t="s">
        <v>19</v>
      </c>
      <c r="B1147" s="480" t="s">
        <v>13</v>
      </c>
      <c r="C1147" s="935"/>
      <c r="D1147" s="936"/>
      <c r="E1147" s="937"/>
      <c r="F1147" s="938"/>
      <c r="G1147" s="939" t="s">
        <v>1388</v>
      </c>
      <c r="H1147" s="558" t="s">
        <v>1389</v>
      </c>
      <c r="I1147" s="542" t="s">
        <v>1390</v>
      </c>
      <c r="J1147" s="489">
        <v>1</v>
      </c>
      <c r="K1147" s="559">
        <v>45870</v>
      </c>
      <c r="L1147" s="559">
        <v>46142</v>
      </c>
      <c r="M1147" s="459">
        <f t="shared" si="36"/>
        <v>38.857142857142854</v>
      </c>
      <c r="N1147" s="483">
        <v>0</v>
      </c>
      <c r="O1147" s="482" t="s">
        <v>1391</v>
      </c>
      <c r="P1147" s="486">
        <f t="shared" ref="P1147:P1188" si="37">N1147/J1147</f>
        <v>0</v>
      </c>
      <c r="Q1147" s="457" t="str">
        <f>IF(ISNUMBER(P1147),IF(P1147=100%,"CUMPLIDA",IF(AND(ISNUMBER(L1147),ISNUMBER([3]CGR!$P$4)), IF(L1147&lt;[3]CGR!$P$4,"INCUMPLIDA","PROCESO"), "VERIFICAR FECHA")),"SIN VALOR AVANCE")</f>
        <v>PROCESO</v>
      </c>
    </row>
    <row r="1148" spans="1:17" ht="90.75">
      <c r="A1148" s="479" t="s">
        <v>19</v>
      </c>
      <c r="B1148" s="480" t="s">
        <v>13</v>
      </c>
      <c r="C1148" s="935"/>
      <c r="D1148" s="936"/>
      <c r="E1148" s="937"/>
      <c r="F1148" s="938"/>
      <c r="G1148" s="939"/>
      <c r="H1148" s="558" t="s">
        <v>1392</v>
      </c>
      <c r="I1148" s="542" t="s">
        <v>1393</v>
      </c>
      <c r="J1148" s="552">
        <v>1</v>
      </c>
      <c r="K1148" s="559">
        <v>46027</v>
      </c>
      <c r="L1148" s="559">
        <v>46265</v>
      </c>
      <c r="M1148" s="459">
        <f t="shared" si="36"/>
        <v>34</v>
      </c>
      <c r="N1148" s="487">
        <v>0</v>
      </c>
      <c r="O1148" s="482" t="s">
        <v>1391</v>
      </c>
      <c r="P1148" s="486">
        <f t="shared" si="37"/>
        <v>0</v>
      </c>
      <c r="Q1148" s="457" t="str">
        <f>IF(ISNUMBER(P1148),IF(P1148=100%,"CUMPLIDA",IF(AND(ISNUMBER(L1148),ISNUMBER([3]CGR!$P$4)), IF(L1148&lt;[3]CGR!$P$4,"INCUMPLIDA","PROCESO"), "VERIFICAR FECHA")),"SIN VALOR AVANCE")</f>
        <v>PROCESO</v>
      </c>
    </row>
    <row r="1149" spans="1:17" ht="210.75" customHeight="1">
      <c r="A1149" s="479" t="s">
        <v>19</v>
      </c>
      <c r="B1149" s="480" t="s">
        <v>13</v>
      </c>
      <c r="C1149" s="935" t="s">
        <v>461</v>
      </c>
      <c r="D1149" s="936" t="s">
        <v>1394</v>
      </c>
      <c r="E1149" s="937" t="s">
        <v>1395</v>
      </c>
      <c r="F1149" s="937" t="s">
        <v>1396</v>
      </c>
      <c r="G1149" s="939" t="s">
        <v>1397</v>
      </c>
      <c r="H1149" s="541" t="s">
        <v>1398</v>
      </c>
      <c r="I1149" s="542" t="s">
        <v>1399</v>
      </c>
      <c r="J1149" s="489">
        <v>2</v>
      </c>
      <c r="K1149" s="559">
        <v>45839</v>
      </c>
      <c r="L1149" s="559">
        <v>45869</v>
      </c>
      <c r="M1149" s="459">
        <f t="shared" si="36"/>
        <v>4.2857142857142856</v>
      </c>
      <c r="N1149" s="483">
        <v>0</v>
      </c>
      <c r="O1149" s="542" t="s">
        <v>1400</v>
      </c>
      <c r="P1149" s="486">
        <f t="shared" si="37"/>
        <v>0</v>
      </c>
      <c r="Q1149" s="457" t="str">
        <f>IF(ISNUMBER(P1149),IF(P1149=100%,"CUMPLIDA",IF(AND(ISNUMBER(L1149),ISNUMBER([3]CGR!$P$4)), IF(L1149&lt;[3]CGR!$P$4,"INCUMPLIDA","PROCESO"), "VERIFICAR FECHA")),"SIN VALOR AVANCE")</f>
        <v>PROCESO</v>
      </c>
    </row>
    <row r="1150" spans="1:17" ht="180.75">
      <c r="A1150" s="479" t="s">
        <v>19</v>
      </c>
      <c r="B1150" s="480" t="s">
        <v>13</v>
      </c>
      <c r="C1150" s="935"/>
      <c r="D1150" s="936"/>
      <c r="E1150" s="937"/>
      <c r="F1150" s="937"/>
      <c r="G1150" s="939"/>
      <c r="H1150" s="541" t="s">
        <v>1401</v>
      </c>
      <c r="I1150" s="542" t="s">
        <v>1402</v>
      </c>
      <c r="J1150" s="489">
        <v>2</v>
      </c>
      <c r="K1150" s="559">
        <v>45869</v>
      </c>
      <c r="L1150" s="559">
        <v>46080</v>
      </c>
      <c r="M1150" s="459">
        <f t="shared" si="36"/>
        <v>30.142857142857142</v>
      </c>
      <c r="N1150" s="483">
        <v>0</v>
      </c>
      <c r="O1150" s="542" t="s">
        <v>1400</v>
      </c>
      <c r="P1150" s="486">
        <f t="shared" si="37"/>
        <v>0</v>
      </c>
      <c r="Q1150" s="457" t="str">
        <f>IF(ISNUMBER(P1150),IF(P1150=100%,"CUMPLIDA",IF(AND(ISNUMBER(L1150),ISNUMBER([3]CGR!$P$4)), IF(L1150&lt;[3]CGR!$P$4,"INCUMPLIDA","PROCESO"), "VERIFICAR FECHA")),"SIN VALOR AVANCE")</f>
        <v>PROCESO</v>
      </c>
    </row>
    <row r="1151" spans="1:17" ht="180.75">
      <c r="A1151" s="479" t="s">
        <v>19</v>
      </c>
      <c r="B1151" s="480" t="s">
        <v>13</v>
      </c>
      <c r="C1151" s="935"/>
      <c r="D1151" s="936"/>
      <c r="E1151" s="937"/>
      <c r="F1151" s="937"/>
      <c r="G1151" s="939" t="s">
        <v>1403</v>
      </c>
      <c r="H1151" s="541" t="s">
        <v>1404</v>
      </c>
      <c r="I1151" s="542" t="s">
        <v>1405</v>
      </c>
      <c r="J1151" s="489">
        <v>2</v>
      </c>
      <c r="K1151" s="559">
        <v>45870</v>
      </c>
      <c r="L1151" s="559">
        <v>45989</v>
      </c>
      <c r="M1151" s="459">
        <f t="shared" si="36"/>
        <v>17</v>
      </c>
      <c r="N1151" s="483">
        <v>0</v>
      </c>
      <c r="O1151" s="542" t="s">
        <v>1400</v>
      </c>
      <c r="P1151" s="486">
        <f t="shared" si="37"/>
        <v>0</v>
      </c>
      <c r="Q1151" s="457" t="str">
        <f>IF(ISNUMBER(P1151),IF(P1151=100%,"CUMPLIDA",IF(AND(ISNUMBER(L1151),ISNUMBER([3]CGR!$P$4)), IF(L1151&lt;[3]CGR!$P$4,"INCUMPLIDA","PROCESO"), "VERIFICAR FECHA")),"SIN VALOR AVANCE")</f>
        <v>PROCESO</v>
      </c>
    </row>
    <row r="1152" spans="1:17" ht="180.75">
      <c r="A1152" s="479" t="s">
        <v>19</v>
      </c>
      <c r="B1152" s="480" t="s">
        <v>13</v>
      </c>
      <c r="C1152" s="935"/>
      <c r="D1152" s="936"/>
      <c r="E1152" s="937"/>
      <c r="F1152" s="937"/>
      <c r="G1152" s="939"/>
      <c r="H1152" s="541" t="s">
        <v>1406</v>
      </c>
      <c r="I1152" s="542" t="s">
        <v>1402</v>
      </c>
      <c r="J1152" s="489">
        <v>2</v>
      </c>
      <c r="K1152" s="559">
        <v>45992</v>
      </c>
      <c r="L1152" s="559">
        <v>46418</v>
      </c>
      <c r="M1152" s="459">
        <f t="shared" si="36"/>
        <v>60.857142857142854</v>
      </c>
      <c r="N1152" s="483">
        <v>0</v>
      </c>
      <c r="O1152" s="542" t="s">
        <v>1400</v>
      </c>
      <c r="P1152" s="486">
        <f t="shared" si="37"/>
        <v>0</v>
      </c>
      <c r="Q1152" s="457" t="str">
        <f>IF(ISNUMBER(P1152),IF(P1152=100%,"CUMPLIDA",IF(AND(ISNUMBER(L1152),ISNUMBER([3]CGR!$P$4)), IF(L1152&lt;[3]CGR!$P$4,"INCUMPLIDA","PROCESO"), "VERIFICAR FECHA")),"SIN VALOR AVANCE")</f>
        <v>PROCESO</v>
      </c>
    </row>
    <row r="1153" spans="1:17" ht="195.75">
      <c r="A1153" s="479" t="s">
        <v>19</v>
      </c>
      <c r="B1153" s="480" t="s">
        <v>13</v>
      </c>
      <c r="C1153" s="935"/>
      <c r="D1153" s="936"/>
      <c r="E1153" s="937"/>
      <c r="F1153" s="937"/>
      <c r="G1153" s="541" t="s">
        <v>1407</v>
      </c>
      <c r="H1153" s="541" t="s">
        <v>1408</v>
      </c>
      <c r="I1153" s="542" t="s">
        <v>1409</v>
      </c>
      <c r="J1153" s="489">
        <v>2</v>
      </c>
      <c r="K1153" s="559">
        <v>45901</v>
      </c>
      <c r="L1153" s="559">
        <v>46599</v>
      </c>
      <c r="M1153" s="459">
        <f t="shared" si="36"/>
        <v>99.714285714285708</v>
      </c>
      <c r="N1153" s="483">
        <v>0</v>
      </c>
      <c r="O1153" s="542" t="s">
        <v>1410</v>
      </c>
      <c r="P1153" s="486">
        <f t="shared" si="37"/>
        <v>0</v>
      </c>
      <c r="Q1153" s="457" t="str">
        <f>IF(ISNUMBER(P1153),IF(P1153=100%,"CUMPLIDA",IF(AND(ISNUMBER(L1153),ISNUMBER([3]CGR!$P$4)), IF(L1153&lt;[3]CGR!$P$4,"INCUMPLIDA","PROCESO"), "VERIFICAR FECHA")),"SIN VALOR AVANCE")</f>
        <v>PROCESO</v>
      </c>
    </row>
    <row r="1154" spans="1:17" ht="210.75" customHeight="1">
      <c r="A1154" s="479" t="s">
        <v>19</v>
      </c>
      <c r="B1154" s="480" t="s">
        <v>13</v>
      </c>
      <c r="C1154" s="934" t="s">
        <v>461</v>
      </c>
      <c r="D1154" s="934" t="s">
        <v>1285</v>
      </c>
      <c r="E1154" s="943" t="s">
        <v>1411</v>
      </c>
      <c r="F1154" s="937" t="s">
        <v>1412</v>
      </c>
      <c r="G1154" s="939" t="s">
        <v>1413</v>
      </c>
      <c r="H1154" s="541" t="s">
        <v>1414</v>
      </c>
      <c r="I1154" s="542" t="s">
        <v>1415</v>
      </c>
      <c r="J1154" s="489">
        <v>2</v>
      </c>
      <c r="K1154" s="559">
        <v>45839</v>
      </c>
      <c r="L1154" s="559">
        <v>45900</v>
      </c>
      <c r="M1154" s="459">
        <f t="shared" si="36"/>
        <v>8.7142857142857135</v>
      </c>
      <c r="N1154" s="483">
        <v>0</v>
      </c>
      <c r="O1154" s="542" t="s">
        <v>1400</v>
      </c>
      <c r="P1154" s="486">
        <f t="shared" si="37"/>
        <v>0</v>
      </c>
      <c r="Q1154" s="457" t="str">
        <f>IF(ISNUMBER(P1154),IF(P1154=100%,"CUMPLIDA",IF(AND(ISNUMBER(L1154),ISNUMBER([3]CGR!$P$4)), IF(L1154&lt;[3]CGR!$P$4,"INCUMPLIDA","PROCESO"), "VERIFICAR FECHA")),"SIN VALOR AVANCE")</f>
        <v>PROCESO</v>
      </c>
    </row>
    <row r="1155" spans="1:17" ht="180.75">
      <c r="A1155" s="479" t="s">
        <v>19</v>
      </c>
      <c r="B1155" s="480" t="s">
        <v>13</v>
      </c>
      <c r="C1155" s="934"/>
      <c r="D1155" s="934"/>
      <c r="E1155" s="943"/>
      <c r="F1155" s="937"/>
      <c r="G1155" s="939"/>
      <c r="H1155" s="541" t="s">
        <v>1416</v>
      </c>
      <c r="I1155" s="542" t="s">
        <v>1417</v>
      </c>
      <c r="J1155" s="489">
        <v>2</v>
      </c>
      <c r="K1155" s="559">
        <v>45901</v>
      </c>
      <c r="L1155" s="559">
        <v>45976</v>
      </c>
      <c r="M1155" s="459">
        <f t="shared" si="36"/>
        <v>10.714285714285714</v>
      </c>
      <c r="N1155" s="483">
        <v>0</v>
      </c>
      <c r="O1155" s="542" t="s">
        <v>1400</v>
      </c>
      <c r="P1155" s="486">
        <f t="shared" si="37"/>
        <v>0</v>
      </c>
      <c r="Q1155" s="457" t="str">
        <f>IF(ISNUMBER(P1155),IF(P1155=100%,"CUMPLIDA",IF(AND(ISNUMBER(L1155),ISNUMBER([3]CGR!$P$4)), IF(L1155&lt;[3]CGR!$P$4,"INCUMPLIDA","PROCESO"), "VERIFICAR FECHA")),"SIN VALOR AVANCE")</f>
        <v>PROCESO</v>
      </c>
    </row>
    <row r="1156" spans="1:17" ht="75.75">
      <c r="A1156" s="479" t="s">
        <v>19</v>
      </c>
      <c r="B1156" s="480" t="s">
        <v>13</v>
      </c>
      <c r="C1156" s="934"/>
      <c r="D1156" s="934"/>
      <c r="E1156" s="943"/>
      <c r="F1156" s="937"/>
      <c r="G1156" s="939" t="s">
        <v>1418</v>
      </c>
      <c r="H1156" s="541" t="s">
        <v>1419</v>
      </c>
      <c r="I1156" s="542" t="s">
        <v>1420</v>
      </c>
      <c r="J1156" s="489">
        <v>1</v>
      </c>
      <c r="K1156" s="559">
        <v>45870</v>
      </c>
      <c r="L1156" s="559">
        <v>46081</v>
      </c>
      <c r="M1156" s="459">
        <f t="shared" si="36"/>
        <v>30.142857142857142</v>
      </c>
      <c r="N1156" s="483">
        <v>0</v>
      </c>
      <c r="O1156" s="542" t="s">
        <v>1421</v>
      </c>
      <c r="P1156" s="486">
        <f t="shared" si="37"/>
        <v>0</v>
      </c>
      <c r="Q1156" s="457" t="str">
        <f>IF(ISNUMBER(P1156),IF(P1156=100%,"CUMPLIDA",IF(AND(ISNUMBER(L1156),ISNUMBER([3]CGR!$P$4)), IF(L1156&lt;[3]CGR!$P$4,"INCUMPLIDA","PROCESO"), "VERIFICAR FECHA")),"SIN VALOR AVANCE")</f>
        <v>PROCESO</v>
      </c>
    </row>
    <row r="1157" spans="1:17" ht="120">
      <c r="A1157" s="479" t="s">
        <v>19</v>
      </c>
      <c r="B1157" s="480" t="s">
        <v>13</v>
      </c>
      <c r="C1157" s="934"/>
      <c r="D1157" s="934"/>
      <c r="E1157" s="943"/>
      <c r="F1157" s="937"/>
      <c r="G1157" s="939"/>
      <c r="H1157" s="541" t="s">
        <v>1422</v>
      </c>
      <c r="I1157" s="542" t="s">
        <v>1423</v>
      </c>
      <c r="J1157" s="489">
        <v>1</v>
      </c>
      <c r="K1157" s="559">
        <v>46082</v>
      </c>
      <c r="L1157" s="559">
        <v>46356</v>
      </c>
      <c r="M1157" s="459">
        <f t="shared" si="36"/>
        <v>39.142857142857146</v>
      </c>
      <c r="N1157" s="483">
        <v>0</v>
      </c>
      <c r="O1157" s="542" t="s">
        <v>1424</v>
      </c>
      <c r="P1157" s="486">
        <f t="shared" si="37"/>
        <v>0</v>
      </c>
      <c r="Q1157" s="457" t="str">
        <f>IF(ISNUMBER(P1157),IF(P1157=100%,"CUMPLIDA",IF(AND(ISNUMBER(L1157),ISNUMBER([3]CGR!$P$4)), IF(L1157&lt;[3]CGR!$P$4,"INCUMPLIDA","PROCESO"), "VERIFICAR FECHA")),"SIN VALOR AVANCE")</f>
        <v>PROCESO</v>
      </c>
    </row>
    <row r="1158" spans="1:17" ht="75.75" customHeight="1">
      <c r="A1158" s="479" t="s">
        <v>19</v>
      </c>
      <c r="B1158" s="480" t="s">
        <v>13</v>
      </c>
      <c r="C1158" s="934" t="s">
        <v>461</v>
      </c>
      <c r="D1158" s="934" t="s">
        <v>1425</v>
      </c>
      <c r="E1158" s="937" t="s">
        <v>1426</v>
      </c>
      <c r="F1158" s="937" t="s">
        <v>1427</v>
      </c>
      <c r="G1158" s="937" t="s">
        <v>1428</v>
      </c>
      <c r="H1158" s="541" t="s">
        <v>1429</v>
      </c>
      <c r="I1158" s="542" t="s">
        <v>1430</v>
      </c>
      <c r="J1158" s="489">
        <v>2</v>
      </c>
      <c r="K1158" s="559">
        <v>45870</v>
      </c>
      <c r="L1158" s="559">
        <v>46234</v>
      </c>
      <c r="M1158" s="459">
        <f t="shared" si="36"/>
        <v>52</v>
      </c>
      <c r="N1158" s="483">
        <v>0</v>
      </c>
      <c r="O1158" s="542" t="s">
        <v>1431</v>
      </c>
      <c r="P1158" s="486">
        <f t="shared" si="37"/>
        <v>0</v>
      </c>
      <c r="Q1158" s="457" t="str">
        <f>IF(ISNUMBER(P1158),IF(P1158=100%,"CUMPLIDA",IF(AND(ISNUMBER(L1158),ISNUMBER([3]CGR!$P$4)), IF(L1158&lt;[3]CGR!$P$4,"INCUMPLIDA","PROCESO"), "VERIFICAR FECHA")),"SIN VALOR AVANCE")</f>
        <v>PROCESO</v>
      </c>
    </row>
    <row r="1159" spans="1:17" ht="75.75">
      <c r="A1159" s="479" t="s">
        <v>19</v>
      </c>
      <c r="B1159" s="480" t="s">
        <v>13</v>
      </c>
      <c r="C1159" s="934"/>
      <c r="D1159" s="934"/>
      <c r="E1159" s="937"/>
      <c r="F1159" s="937"/>
      <c r="G1159" s="937"/>
      <c r="H1159" s="541" t="s">
        <v>1432</v>
      </c>
      <c r="I1159" s="542" t="s">
        <v>1393</v>
      </c>
      <c r="J1159" s="552">
        <v>1</v>
      </c>
      <c r="K1159" s="559">
        <v>45931</v>
      </c>
      <c r="L1159" s="559">
        <v>46295</v>
      </c>
      <c r="M1159" s="459">
        <f t="shared" si="36"/>
        <v>52</v>
      </c>
      <c r="N1159" s="487">
        <v>0</v>
      </c>
      <c r="O1159" s="542" t="s">
        <v>1433</v>
      </c>
      <c r="P1159" s="486">
        <f t="shared" si="37"/>
        <v>0</v>
      </c>
      <c r="Q1159" s="457" t="str">
        <f>IF(ISNUMBER(P1159),IF(P1159=100%,"CUMPLIDA",IF(AND(ISNUMBER(L1159),ISNUMBER([3]CGR!$P$4)), IF(L1159&lt;[3]CGR!$P$4,"INCUMPLIDA","PROCESO"), "VERIFICAR FECHA")),"SIN VALOR AVANCE")</f>
        <v>PROCESO</v>
      </c>
    </row>
    <row r="1160" spans="1:17" ht="225.75">
      <c r="A1160" s="479" t="s">
        <v>19</v>
      </c>
      <c r="B1160" s="480" t="s">
        <v>13</v>
      </c>
      <c r="C1160" s="934"/>
      <c r="D1160" s="934"/>
      <c r="E1160" s="937"/>
      <c r="F1160" s="937"/>
      <c r="G1160" s="937" t="s">
        <v>1434</v>
      </c>
      <c r="H1160" s="541" t="s">
        <v>1435</v>
      </c>
      <c r="I1160" s="542" t="s">
        <v>1436</v>
      </c>
      <c r="J1160" s="489">
        <v>6</v>
      </c>
      <c r="K1160" s="559">
        <v>45839</v>
      </c>
      <c r="L1160" s="559">
        <v>46081</v>
      </c>
      <c r="M1160" s="459">
        <f t="shared" si="36"/>
        <v>34.571428571428569</v>
      </c>
      <c r="N1160" s="483">
        <v>0</v>
      </c>
      <c r="O1160" s="542" t="s">
        <v>1437</v>
      </c>
      <c r="P1160" s="486">
        <f t="shared" si="37"/>
        <v>0</v>
      </c>
      <c r="Q1160" s="457" t="str">
        <f>IF(ISNUMBER(P1160),IF(P1160=100%,"CUMPLIDA",IF(AND(ISNUMBER(L1160),ISNUMBER([3]CGR!$P$4)), IF(L1160&lt;[3]CGR!$P$4,"INCUMPLIDA","PROCESO"), "VERIFICAR FECHA")),"SIN VALOR AVANCE")</f>
        <v>PROCESO</v>
      </c>
    </row>
    <row r="1161" spans="1:17" ht="225.75">
      <c r="A1161" s="479" t="s">
        <v>19</v>
      </c>
      <c r="B1161" s="480" t="s">
        <v>13</v>
      </c>
      <c r="C1161" s="934"/>
      <c r="D1161" s="934"/>
      <c r="E1161" s="937"/>
      <c r="F1161" s="937"/>
      <c r="G1161" s="937"/>
      <c r="H1161" s="541" t="s">
        <v>1438</v>
      </c>
      <c r="I1161" s="542" t="s">
        <v>1439</v>
      </c>
      <c r="J1161" s="489">
        <v>1</v>
      </c>
      <c r="K1161" s="559">
        <v>46082</v>
      </c>
      <c r="L1161" s="559">
        <v>46142</v>
      </c>
      <c r="M1161" s="459">
        <f t="shared" si="36"/>
        <v>8.5714285714285712</v>
      </c>
      <c r="N1161" s="483">
        <v>0</v>
      </c>
      <c r="O1161" s="542" t="s">
        <v>1440</v>
      </c>
      <c r="P1161" s="486">
        <f t="shared" si="37"/>
        <v>0</v>
      </c>
      <c r="Q1161" s="457" t="str">
        <f>IF(ISNUMBER(P1161),IF(P1161=100%,"CUMPLIDA",IF(AND(ISNUMBER(L1161),ISNUMBER([3]CGR!$P$4)), IF(L1161&lt;[3]CGR!$P$4,"INCUMPLIDA","PROCESO"), "VERIFICAR FECHA")),"SIN VALOR AVANCE")</f>
        <v>PROCESO</v>
      </c>
    </row>
    <row r="1162" spans="1:17" ht="195.75">
      <c r="A1162" s="479" t="s">
        <v>19</v>
      </c>
      <c r="B1162" s="480" t="s">
        <v>13</v>
      </c>
      <c r="C1162" s="934" t="s">
        <v>461</v>
      </c>
      <c r="D1162" s="934" t="s">
        <v>1441</v>
      </c>
      <c r="E1162" s="903" t="s">
        <v>1442</v>
      </c>
      <c r="F1162" s="903" t="s">
        <v>1443</v>
      </c>
      <c r="G1162" s="903" t="s">
        <v>1444</v>
      </c>
      <c r="H1162" s="481" t="s">
        <v>1445</v>
      </c>
      <c r="I1162" s="482" t="s">
        <v>1446</v>
      </c>
      <c r="J1162" s="489">
        <v>20</v>
      </c>
      <c r="K1162" s="545">
        <v>45870</v>
      </c>
      <c r="L1162" s="545">
        <v>46234</v>
      </c>
      <c r="M1162" s="459">
        <f t="shared" si="36"/>
        <v>52</v>
      </c>
      <c r="N1162" s="483">
        <v>0</v>
      </c>
      <c r="O1162" s="482" t="s">
        <v>1447</v>
      </c>
      <c r="P1162" s="486">
        <f t="shared" si="37"/>
        <v>0</v>
      </c>
      <c r="Q1162" s="457" t="str">
        <f>IF(ISNUMBER(P1162),IF(P1162=100%,"CUMPLIDA",IF(AND(ISNUMBER(L1162),ISNUMBER([3]CGR!$P$4)), IF(L1162&lt;[3]CGR!$P$4,"INCUMPLIDA","PROCESO"), "VERIFICAR FECHA")),"SIN VALOR AVANCE")</f>
        <v>PROCESO</v>
      </c>
    </row>
    <row r="1163" spans="1:17" ht="60.75">
      <c r="A1163" s="479" t="s">
        <v>19</v>
      </c>
      <c r="B1163" s="480" t="s">
        <v>13</v>
      </c>
      <c r="C1163" s="934"/>
      <c r="D1163" s="934"/>
      <c r="E1163" s="903"/>
      <c r="F1163" s="903"/>
      <c r="G1163" s="903"/>
      <c r="H1163" s="481" t="s">
        <v>1448</v>
      </c>
      <c r="I1163" s="482" t="s">
        <v>1449</v>
      </c>
      <c r="J1163" s="489">
        <v>3</v>
      </c>
      <c r="K1163" s="545">
        <v>45870</v>
      </c>
      <c r="L1163" s="545">
        <v>46234</v>
      </c>
      <c r="M1163" s="459">
        <f t="shared" si="36"/>
        <v>52</v>
      </c>
      <c r="N1163" s="483">
        <v>0</v>
      </c>
      <c r="O1163" s="482" t="s">
        <v>1450</v>
      </c>
      <c r="P1163" s="486">
        <f t="shared" si="37"/>
        <v>0</v>
      </c>
      <c r="Q1163" s="457" t="str">
        <f>IF(ISNUMBER(P1163),IF(P1163=100%,"CUMPLIDA",IF(AND(ISNUMBER(L1163),ISNUMBER([3]CGR!$P$4)), IF(L1163&lt;[3]CGR!$P$4,"INCUMPLIDA","PROCESO"), "VERIFICAR FECHA")),"SIN VALOR AVANCE")</f>
        <v>PROCESO</v>
      </c>
    </row>
    <row r="1164" spans="1:17" ht="120.75">
      <c r="A1164" s="479" t="s">
        <v>19</v>
      </c>
      <c r="B1164" s="480" t="s">
        <v>13</v>
      </c>
      <c r="C1164" s="934"/>
      <c r="D1164" s="934"/>
      <c r="E1164" s="903"/>
      <c r="F1164" s="903"/>
      <c r="G1164" s="481" t="s">
        <v>1451</v>
      </c>
      <c r="H1164" s="481" t="s">
        <v>1452</v>
      </c>
      <c r="I1164" s="482" t="s">
        <v>1453</v>
      </c>
      <c r="J1164" s="489">
        <v>1</v>
      </c>
      <c r="K1164" s="545">
        <v>45870</v>
      </c>
      <c r="L1164" s="545">
        <v>45991</v>
      </c>
      <c r="M1164" s="459">
        <f t="shared" si="36"/>
        <v>17.285714285714285</v>
      </c>
      <c r="N1164" s="483">
        <v>0</v>
      </c>
      <c r="O1164" s="482" t="s">
        <v>1454</v>
      </c>
      <c r="P1164" s="486">
        <f t="shared" si="37"/>
        <v>0</v>
      </c>
      <c r="Q1164" s="457" t="str">
        <f>IF(ISNUMBER(P1164),IF(P1164=100%,"CUMPLIDA",IF(AND(ISNUMBER(L1164),ISNUMBER([3]CGR!$P$4)), IF(L1164&lt;[3]CGR!$P$4,"INCUMPLIDA","PROCESO"), "VERIFICAR FECHA")),"SIN VALOR AVANCE")</f>
        <v>PROCESO</v>
      </c>
    </row>
    <row r="1165" spans="1:17" ht="90">
      <c r="A1165" s="479" t="s">
        <v>19</v>
      </c>
      <c r="B1165" s="480" t="s">
        <v>13</v>
      </c>
      <c r="C1165" s="934"/>
      <c r="D1165" s="934"/>
      <c r="E1165" s="903"/>
      <c r="F1165" s="903"/>
      <c r="G1165" s="481" t="s">
        <v>1455</v>
      </c>
      <c r="H1165" s="481" t="s">
        <v>1456</v>
      </c>
      <c r="I1165" s="482" t="s">
        <v>1457</v>
      </c>
      <c r="J1165" s="489">
        <v>1</v>
      </c>
      <c r="K1165" s="545">
        <v>45870</v>
      </c>
      <c r="L1165" s="545">
        <v>45930</v>
      </c>
      <c r="M1165" s="459">
        <f t="shared" si="36"/>
        <v>8.5714285714285712</v>
      </c>
      <c r="N1165" s="483">
        <v>0</v>
      </c>
      <c r="O1165" s="482" t="s">
        <v>1450</v>
      </c>
      <c r="P1165" s="486">
        <f t="shared" si="37"/>
        <v>0</v>
      </c>
      <c r="Q1165" s="457" t="str">
        <f>IF(ISNUMBER(P1165),IF(P1165=100%,"CUMPLIDA",IF(AND(ISNUMBER(L1165),ISNUMBER([3]CGR!$P$4)), IF(L1165&lt;[3]CGR!$P$4,"INCUMPLIDA","PROCESO"), "VERIFICAR FECHA")),"SIN VALOR AVANCE")</f>
        <v>PROCESO</v>
      </c>
    </row>
    <row r="1166" spans="1:17" ht="240.75" customHeight="1">
      <c r="A1166" s="479" t="s">
        <v>19</v>
      </c>
      <c r="B1166" s="480" t="s">
        <v>13</v>
      </c>
      <c r="C1166" s="934" t="s">
        <v>461</v>
      </c>
      <c r="D1166" s="934" t="s">
        <v>1441</v>
      </c>
      <c r="E1166" s="903" t="s">
        <v>1458</v>
      </c>
      <c r="F1166" s="903" t="s">
        <v>1459</v>
      </c>
      <c r="G1166" s="903" t="s">
        <v>1444</v>
      </c>
      <c r="H1166" s="481" t="s">
        <v>1445</v>
      </c>
      <c r="I1166" s="482" t="s">
        <v>1446</v>
      </c>
      <c r="J1166" s="489">
        <v>20</v>
      </c>
      <c r="K1166" s="545">
        <v>45870</v>
      </c>
      <c r="L1166" s="545">
        <v>46234</v>
      </c>
      <c r="M1166" s="459">
        <f t="shared" si="36"/>
        <v>52</v>
      </c>
      <c r="N1166" s="483">
        <v>0</v>
      </c>
      <c r="O1166" s="482" t="s">
        <v>1447</v>
      </c>
      <c r="P1166" s="486">
        <f t="shared" si="37"/>
        <v>0</v>
      </c>
      <c r="Q1166" s="457" t="str">
        <f>IF(ISNUMBER(P1166),IF(P1166=100%,"CUMPLIDA",IF(AND(ISNUMBER(L1166),ISNUMBER([3]CGR!$P$4)), IF(L1166&lt;[3]CGR!$P$4,"INCUMPLIDA","PROCESO"), "VERIFICAR FECHA")),"SIN VALOR AVANCE")</f>
        <v>PROCESO</v>
      </c>
    </row>
    <row r="1167" spans="1:17" ht="60.75">
      <c r="A1167" s="479" t="s">
        <v>19</v>
      </c>
      <c r="B1167" s="480" t="s">
        <v>13</v>
      </c>
      <c r="C1167" s="934"/>
      <c r="D1167" s="934"/>
      <c r="E1167" s="903"/>
      <c r="F1167" s="903"/>
      <c r="G1167" s="903"/>
      <c r="H1167" s="481" t="s">
        <v>1448</v>
      </c>
      <c r="I1167" s="482" t="s">
        <v>1460</v>
      </c>
      <c r="J1167" s="489">
        <v>3</v>
      </c>
      <c r="K1167" s="545">
        <v>45870</v>
      </c>
      <c r="L1167" s="545">
        <v>46234</v>
      </c>
      <c r="M1167" s="459">
        <f t="shared" si="36"/>
        <v>52</v>
      </c>
      <c r="N1167" s="483">
        <v>0</v>
      </c>
      <c r="O1167" s="482" t="s">
        <v>1450</v>
      </c>
      <c r="P1167" s="486">
        <f t="shared" si="37"/>
        <v>0</v>
      </c>
      <c r="Q1167" s="457" t="str">
        <f>IF(ISNUMBER(P1167),IF(P1167=100%,"CUMPLIDA",IF(AND(ISNUMBER(L1167),ISNUMBER([3]CGR!$P$4)), IF(L1167&lt;[3]CGR!$P$4,"INCUMPLIDA","PROCESO"), "VERIFICAR FECHA")),"SIN VALOR AVANCE")</f>
        <v>PROCESO</v>
      </c>
    </row>
    <row r="1168" spans="1:17" ht="120.75">
      <c r="A1168" s="479" t="s">
        <v>19</v>
      </c>
      <c r="B1168" s="480" t="s">
        <v>13</v>
      </c>
      <c r="C1168" s="934"/>
      <c r="D1168" s="934"/>
      <c r="E1168" s="903"/>
      <c r="F1168" s="903"/>
      <c r="G1168" s="481" t="s">
        <v>1451</v>
      </c>
      <c r="H1168" s="481" t="s">
        <v>1452</v>
      </c>
      <c r="I1168" s="482" t="s">
        <v>1453</v>
      </c>
      <c r="J1168" s="489">
        <v>1</v>
      </c>
      <c r="K1168" s="545">
        <v>45870</v>
      </c>
      <c r="L1168" s="545">
        <v>45991</v>
      </c>
      <c r="M1168" s="459">
        <f t="shared" si="36"/>
        <v>17.285714285714285</v>
      </c>
      <c r="N1168" s="483">
        <v>0</v>
      </c>
      <c r="O1168" s="482" t="s">
        <v>1454</v>
      </c>
      <c r="P1168" s="486">
        <f t="shared" si="37"/>
        <v>0</v>
      </c>
      <c r="Q1168" s="457" t="str">
        <f>IF(ISNUMBER(P1168),IF(P1168=100%,"CUMPLIDA",IF(AND(ISNUMBER(L1168),ISNUMBER([3]CGR!$P$4)), IF(L1168&lt;[3]CGR!$P$4,"INCUMPLIDA","PROCESO"), "VERIFICAR FECHA")),"SIN VALOR AVANCE")</f>
        <v>PROCESO</v>
      </c>
    </row>
    <row r="1169" spans="1:17" ht="90">
      <c r="A1169" s="479" t="s">
        <v>19</v>
      </c>
      <c r="B1169" s="480" t="s">
        <v>13</v>
      </c>
      <c r="C1169" s="934"/>
      <c r="D1169" s="934"/>
      <c r="E1169" s="903"/>
      <c r="F1169" s="903"/>
      <c r="G1169" s="481" t="s">
        <v>1455</v>
      </c>
      <c r="H1169" s="481" t="s">
        <v>1456</v>
      </c>
      <c r="I1169" s="482" t="s">
        <v>1457</v>
      </c>
      <c r="J1169" s="489">
        <v>1</v>
      </c>
      <c r="K1169" s="545">
        <v>45870</v>
      </c>
      <c r="L1169" s="545">
        <v>45930</v>
      </c>
      <c r="M1169" s="459">
        <f t="shared" si="36"/>
        <v>8.5714285714285712</v>
      </c>
      <c r="N1169" s="483">
        <v>0</v>
      </c>
      <c r="O1169" s="482" t="s">
        <v>1450</v>
      </c>
      <c r="P1169" s="486">
        <f t="shared" si="37"/>
        <v>0</v>
      </c>
      <c r="Q1169" s="457" t="str">
        <f>IF(ISNUMBER(P1169),IF(P1169=100%,"CUMPLIDA",IF(AND(ISNUMBER(L1169),ISNUMBER([3]CGR!$P$4)), IF(L1169&lt;[3]CGR!$P$4,"INCUMPLIDA","PROCESO"), "VERIFICAR FECHA")),"SIN VALOR AVANCE")</f>
        <v>PROCESO</v>
      </c>
    </row>
    <row r="1170" spans="1:17" ht="165" customHeight="1">
      <c r="A1170" s="479" t="s">
        <v>19</v>
      </c>
      <c r="B1170" s="480" t="s">
        <v>13</v>
      </c>
      <c r="C1170" s="934" t="s">
        <v>461</v>
      </c>
      <c r="D1170" s="934" t="s">
        <v>1085</v>
      </c>
      <c r="E1170" s="903" t="s">
        <v>1461</v>
      </c>
      <c r="F1170" s="903" t="s">
        <v>1462</v>
      </c>
      <c r="G1170" s="481" t="s">
        <v>1463</v>
      </c>
      <c r="H1170" s="481" t="s">
        <v>1464</v>
      </c>
      <c r="I1170" s="482" t="s">
        <v>1457</v>
      </c>
      <c r="J1170" s="489">
        <v>1</v>
      </c>
      <c r="K1170" s="545">
        <v>45870</v>
      </c>
      <c r="L1170" s="545">
        <v>45930</v>
      </c>
      <c r="M1170" s="459">
        <f t="shared" si="36"/>
        <v>8.5714285714285712</v>
      </c>
      <c r="N1170" s="483">
        <v>0</v>
      </c>
      <c r="O1170" s="482" t="s">
        <v>1465</v>
      </c>
      <c r="P1170" s="486">
        <f t="shared" si="37"/>
        <v>0</v>
      </c>
      <c r="Q1170" s="457" t="str">
        <f>IF(ISNUMBER(P1170),IF(P1170=100%,"CUMPLIDA",IF(AND(ISNUMBER(L1170),ISNUMBER([3]CGR!$P$4)), IF(L1170&lt;[3]CGR!$P$4,"INCUMPLIDA","PROCESO"), "VERIFICAR FECHA")),"SIN VALOR AVANCE")</f>
        <v>PROCESO</v>
      </c>
    </row>
    <row r="1171" spans="1:17" ht="105">
      <c r="A1171" s="479" t="s">
        <v>19</v>
      </c>
      <c r="B1171" s="480" t="s">
        <v>13</v>
      </c>
      <c r="C1171" s="934"/>
      <c r="D1171" s="934"/>
      <c r="E1171" s="903"/>
      <c r="F1171" s="903"/>
      <c r="G1171" s="481" t="s">
        <v>1466</v>
      </c>
      <c r="H1171" s="481" t="s">
        <v>1467</v>
      </c>
      <c r="I1171" s="482" t="s">
        <v>1468</v>
      </c>
      <c r="J1171" s="489">
        <v>12</v>
      </c>
      <c r="K1171" s="545">
        <v>45870</v>
      </c>
      <c r="L1171" s="545">
        <v>46234</v>
      </c>
      <c r="M1171" s="459">
        <f t="shared" ref="M1171:M1188" si="38">(L1171-K1171)/7</f>
        <v>52</v>
      </c>
      <c r="N1171" s="483">
        <v>0</v>
      </c>
      <c r="O1171" s="482" t="s">
        <v>1469</v>
      </c>
      <c r="P1171" s="486">
        <f t="shared" si="37"/>
        <v>0</v>
      </c>
      <c r="Q1171" s="457" t="str">
        <f>IF(ISNUMBER(P1171),IF(P1171=100%,"CUMPLIDA",IF(AND(ISNUMBER(L1171),ISNUMBER([3]CGR!$P$4)), IF(L1171&lt;[3]CGR!$P$4,"INCUMPLIDA","PROCESO"), "VERIFICAR FECHA")),"SIN VALOR AVANCE")</f>
        <v>PROCESO</v>
      </c>
    </row>
    <row r="1172" spans="1:17" ht="240.75" customHeight="1">
      <c r="A1172" s="479" t="s">
        <v>19</v>
      </c>
      <c r="B1172" s="480" t="s">
        <v>13</v>
      </c>
      <c r="C1172" s="934" t="s">
        <v>461</v>
      </c>
      <c r="D1172" s="934" t="s">
        <v>1085</v>
      </c>
      <c r="E1172" s="903" t="s">
        <v>1470</v>
      </c>
      <c r="F1172" s="903" t="s">
        <v>1471</v>
      </c>
      <c r="G1172" s="903" t="s">
        <v>1444</v>
      </c>
      <c r="H1172" s="481" t="s">
        <v>1445</v>
      </c>
      <c r="I1172" s="482" t="s">
        <v>1446</v>
      </c>
      <c r="J1172" s="489">
        <v>20</v>
      </c>
      <c r="K1172" s="545">
        <v>45870</v>
      </c>
      <c r="L1172" s="545">
        <v>46234</v>
      </c>
      <c r="M1172" s="459">
        <f t="shared" si="38"/>
        <v>52</v>
      </c>
      <c r="N1172" s="483">
        <v>0</v>
      </c>
      <c r="O1172" s="482" t="s">
        <v>1447</v>
      </c>
      <c r="P1172" s="486">
        <f t="shared" si="37"/>
        <v>0</v>
      </c>
      <c r="Q1172" s="457" t="str">
        <f>IF(ISNUMBER(P1172),IF(P1172=100%,"CUMPLIDA",IF(AND(ISNUMBER(L1172),ISNUMBER([3]CGR!$P$4)), IF(L1172&lt;[3]CGR!$P$4,"INCUMPLIDA","PROCESO"), "VERIFICAR FECHA")),"SIN VALOR AVANCE")</f>
        <v>PROCESO</v>
      </c>
    </row>
    <row r="1173" spans="1:17" ht="60.75">
      <c r="A1173" s="479" t="s">
        <v>19</v>
      </c>
      <c r="B1173" s="480" t="s">
        <v>13</v>
      </c>
      <c r="C1173" s="934"/>
      <c r="D1173" s="934"/>
      <c r="E1173" s="903"/>
      <c r="F1173" s="903"/>
      <c r="G1173" s="903"/>
      <c r="H1173" s="481" t="s">
        <v>1448</v>
      </c>
      <c r="I1173" s="482" t="s">
        <v>1460</v>
      </c>
      <c r="J1173" s="489">
        <v>3</v>
      </c>
      <c r="K1173" s="545">
        <v>45870</v>
      </c>
      <c r="L1173" s="545">
        <v>46234</v>
      </c>
      <c r="M1173" s="459">
        <f t="shared" si="38"/>
        <v>52</v>
      </c>
      <c r="N1173" s="483">
        <v>0</v>
      </c>
      <c r="O1173" s="482" t="s">
        <v>1450</v>
      </c>
      <c r="P1173" s="486">
        <f t="shared" si="37"/>
        <v>0</v>
      </c>
      <c r="Q1173" s="457" t="str">
        <f>IF(ISNUMBER(P1173),IF(P1173=100%,"CUMPLIDA",IF(AND(ISNUMBER(L1173),ISNUMBER([3]CGR!$P$4)), IF(L1173&lt;[3]CGR!$P$4,"INCUMPLIDA","PROCESO"), "VERIFICAR FECHA")),"SIN VALOR AVANCE")</f>
        <v>PROCESO</v>
      </c>
    </row>
    <row r="1174" spans="1:17" ht="120.75">
      <c r="A1174" s="479" t="s">
        <v>19</v>
      </c>
      <c r="B1174" s="480" t="s">
        <v>13</v>
      </c>
      <c r="C1174" s="934"/>
      <c r="D1174" s="934"/>
      <c r="E1174" s="903"/>
      <c r="F1174" s="903"/>
      <c r="G1174" s="481" t="s">
        <v>1451</v>
      </c>
      <c r="H1174" s="481" t="s">
        <v>1452</v>
      </c>
      <c r="I1174" s="482" t="s">
        <v>1453</v>
      </c>
      <c r="J1174" s="489">
        <v>1</v>
      </c>
      <c r="K1174" s="545">
        <v>45870</v>
      </c>
      <c r="L1174" s="545">
        <v>45991</v>
      </c>
      <c r="M1174" s="459">
        <f t="shared" si="38"/>
        <v>17.285714285714285</v>
      </c>
      <c r="N1174" s="483">
        <v>0</v>
      </c>
      <c r="O1174" s="482" t="s">
        <v>1454</v>
      </c>
      <c r="P1174" s="486">
        <f t="shared" si="37"/>
        <v>0</v>
      </c>
      <c r="Q1174" s="457" t="str">
        <f>IF(ISNUMBER(P1174),IF(P1174=100%,"CUMPLIDA",IF(AND(ISNUMBER(L1174),ISNUMBER([3]CGR!$P$4)), IF(L1174&lt;[3]CGR!$P$4,"INCUMPLIDA","PROCESO"), "VERIFICAR FECHA")),"SIN VALOR AVANCE")</f>
        <v>PROCESO</v>
      </c>
    </row>
    <row r="1175" spans="1:17" ht="90">
      <c r="A1175" s="479" t="s">
        <v>19</v>
      </c>
      <c r="B1175" s="480" t="s">
        <v>13</v>
      </c>
      <c r="C1175" s="934"/>
      <c r="D1175" s="934"/>
      <c r="E1175" s="903"/>
      <c r="F1175" s="903"/>
      <c r="G1175" s="903" t="s">
        <v>1472</v>
      </c>
      <c r="H1175" s="481" t="s">
        <v>1456</v>
      </c>
      <c r="I1175" s="482" t="s">
        <v>1457</v>
      </c>
      <c r="J1175" s="489">
        <v>1</v>
      </c>
      <c r="K1175" s="545">
        <v>45870</v>
      </c>
      <c r="L1175" s="545">
        <v>45930</v>
      </c>
      <c r="M1175" s="459">
        <f t="shared" si="38"/>
        <v>8.5714285714285712</v>
      </c>
      <c r="N1175" s="483">
        <v>0</v>
      </c>
      <c r="O1175" s="482" t="s">
        <v>1450</v>
      </c>
      <c r="P1175" s="486">
        <f t="shared" si="37"/>
        <v>0</v>
      </c>
      <c r="Q1175" s="457" t="str">
        <f>IF(ISNUMBER(P1175),IF(P1175=100%,"CUMPLIDA",IF(AND(ISNUMBER(L1175),ISNUMBER([3]CGR!$P$4)), IF(L1175&lt;[3]CGR!$P$4,"INCUMPLIDA","PROCESO"), "VERIFICAR FECHA")),"SIN VALOR AVANCE")</f>
        <v>PROCESO</v>
      </c>
    </row>
    <row r="1176" spans="1:17" ht="60.75">
      <c r="A1176" s="479" t="s">
        <v>19</v>
      </c>
      <c r="B1176" s="480" t="s">
        <v>13</v>
      </c>
      <c r="C1176" s="934"/>
      <c r="D1176" s="934"/>
      <c r="E1176" s="903"/>
      <c r="F1176" s="903"/>
      <c r="G1176" s="903"/>
      <c r="H1176" s="481" t="s">
        <v>1473</v>
      </c>
      <c r="I1176" s="482" t="s">
        <v>1457</v>
      </c>
      <c r="J1176" s="489">
        <v>1</v>
      </c>
      <c r="K1176" s="545">
        <v>45870</v>
      </c>
      <c r="L1176" s="545">
        <v>45930</v>
      </c>
      <c r="M1176" s="459">
        <f t="shared" si="38"/>
        <v>8.5714285714285712</v>
      </c>
      <c r="N1176" s="483">
        <v>0</v>
      </c>
      <c r="O1176" s="482" t="s">
        <v>1450</v>
      </c>
      <c r="P1176" s="486">
        <f t="shared" si="37"/>
        <v>0</v>
      </c>
      <c r="Q1176" s="457" t="str">
        <f>IF(ISNUMBER(P1176),IF(P1176=100%,"CUMPLIDA",IF(AND(ISNUMBER(L1176),ISNUMBER([3]CGR!$P$4)), IF(L1176&lt;[3]CGR!$P$4,"INCUMPLIDA","PROCESO"), "VERIFICAR FECHA")),"SIN VALOR AVANCE")</f>
        <v>PROCESO</v>
      </c>
    </row>
    <row r="1177" spans="1:17" ht="135" customHeight="1">
      <c r="A1177" s="479" t="s">
        <v>19</v>
      </c>
      <c r="B1177" s="480" t="s">
        <v>13</v>
      </c>
      <c r="C1177" s="934" t="s">
        <v>461</v>
      </c>
      <c r="D1177" s="934" t="s">
        <v>1085</v>
      </c>
      <c r="E1177" s="903" t="s">
        <v>1474</v>
      </c>
      <c r="F1177" s="903" t="s">
        <v>1475</v>
      </c>
      <c r="G1177" s="481" t="s">
        <v>1476</v>
      </c>
      <c r="H1177" s="481" t="s">
        <v>1477</v>
      </c>
      <c r="I1177" s="482" t="s">
        <v>1457</v>
      </c>
      <c r="J1177" s="489">
        <v>1</v>
      </c>
      <c r="K1177" s="545">
        <v>45931</v>
      </c>
      <c r="L1177" s="545">
        <v>46022</v>
      </c>
      <c r="M1177" s="459">
        <f t="shared" si="38"/>
        <v>13</v>
      </c>
      <c r="N1177" s="483">
        <v>0</v>
      </c>
      <c r="O1177" s="482" t="s">
        <v>1450</v>
      </c>
      <c r="P1177" s="486">
        <f t="shared" si="37"/>
        <v>0</v>
      </c>
      <c r="Q1177" s="457" t="str">
        <f>IF(ISNUMBER(P1177),IF(P1177=100%,"CUMPLIDA",IF(AND(ISNUMBER(L1177),ISNUMBER([3]CGR!$P$4)), IF(L1177&lt;[3]CGR!$P$4,"INCUMPLIDA","PROCESO"), "VERIFICAR FECHA")),"SIN VALOR AVANCE")</f>
        <v>PROCESO</v>
      </c>
    </row>
    <row r="1178" spans="1:17" ht="105.75">
      <c r="A1178" s="479" t="s">
        <v>19</v>
      </c>
      <c r="B1178" s="480" t="s">
        <v>13</v>
      </c>
      <c r="C1178" s="934"/>
      <c r="D1178" s="934"/>
      <c r="E1178" s="903"/>
      <c r="F1178" s="903"/>
      <c r="G1178" s="481" t="s">
        <v>1478</v>
      </c>
      <c r="H1178" s="481" t="s">
        <v>1479</v>
      </c>
      <c r="I1178" s="482" t="s">
        <v>1480</v>
      </c>
      <c r="J1178" s="489">
        <v>6</v>
      </c>
      <c r="K1178" s="545">
        <v>45931</v>
      </c>
      <c r="L1178" s="545">
        <v>46660</v>
      </c>
      <c r="M1178" s="459">
        <f t="shared" si="38"/>
        <v>104.14285714285714</v>
      </c>
      <c r="N1178" s="483">
        <v>0</v>
      </c>
      <c r="O1178" s="482" t="s">
        <v>1481</v>
      </c>
      <c r="P1178" s="486">
        <f t="shared" si="37"/>
        <v>0</v>
      </c>
      <c r="Q1178" s="457" t="str">
        <f>IF(ISNUMBER(P1178),IF(P1178=100%,"CUMPLIDA",IF(AND(ISNUMBER(L1178),ISNUMBER([3]CGR!$P$4)), IF(L1178&lt;[3]CGR!$P$4,"INCUMPLIDA","PROCESO"), "VERIFICAR FECHA")),"SIN VALOR AVANCE")</f>
        <v>PROCESO</v>
      </c>
    </row>
    <row r="1179" spans="1:17" ht="135.75">
      <c r="A1179" s="479" t="s">
        <v>19</v>
      </c>
      <c r="B1179" s="480" t="s">
        <v>13</v>
      </c>
      <c r="C1179" s="934"/>
      <c r="D1179" s="934"/>
      <c r="E1179" s="903"/>
      <c r="F1179" s="903"/>
      <c r="G1179" s="481" t="s">
        <v>1482</v>
      </c>
      <c r="H1179" s="481" t="s">
        <v>1483</v>
      </c>
      <c r="I1179" s="482" t="s">
        <v>1484</v>
      </c>
      <c r="J1179" s="489">
        <v>4</v>
      </c>
      <c r="K1179" s="545">
        <v>45870</v>
      </c>
      <c r="L1179" s="545">
        <v>46234</v>
      </c>
      <c r="M1179" s="459">
        <f t="shared" si="38"/>
        <v>52</v>
      </c>
      <c r="N1179" s="483">
        <v>0</v>
      </c>
      <c r="O1179" s="482" t="s">
        <v>1485</v>
      </c>
      <c r="P1179" s="486">
        <f t="shared" si="37"/>
        <v>0</v>
      </c>
      <c r="Q1179" s="457" t="str">
        <f>IF(ISNUMBER(P1179),IF(P1179=100%,"CUMPLIDA",IF(AND(ISNUMBER(L1179),ISNUMBER([3]CGR!$P$4)), IF(L1179&lt;[3]CGR!$P$4,"INCUMPLIDA","PROCESO"), "VERIFICAR FECHA")),"SIN VALOR AVANCE")</f>
        <v>PROCESO</v>
      </c>
    </row>
    <row r="1180" spans="1:17" ht="180.75" customHeight="1">
      <c r="A1180" s="479" t="s">
        <v>18</v>
      </c>
      <c r="B1180" s="480" t="s">
        <v>13</v>
      </c>
      <c r="C1180" s="944" t="s">
        <v>461</v>
      </c>
      <c r="D1180" s="944" t="s">
        <v>1085</v>
      </c>
      <c r="E1180" s="903" t="s">
        <v>1486</v>
      </c>
      <c r="F1180" s="903" t="s">
        <v>1487</v>
      </c>
      <c r="G1180" s="481" t="s">
        <v>1488</v>
      </c>
      <c r="H1180" s="481" t="s">
        <v>1489</v>
      </c>
      <c r="I1180" s="482" t="s">
        <v>1490</v>
      </c>
      <c r="J1180" s="489">
        <v>4</v>
      </c>
      <c r="K1180" s="545">
        <v>45839</v>
      </c>
      <c r="L1180" s="545">
        <v>46203</v>
      </c>
      <c r="M1180" s="459">
        <f t="shared" si="38"/>
        <v>52</v>
      </c>
      <c r="N1180" s="483">
        <v>0</v>
      </c>
      <c r="O1180" s="482" t="s">
        <v>1491</v>
      </c>
      <c r="P1180" s="486">
        <f t="shared" si="37"/>
        <v>0</v>
      </c>
      <c r="Q1180" s="457" t="str">
        <f>IF(ISNUMBER(P1180),IF(P1180=100%,"CUMPLIDA",IF(AND(ISNUMBER(L1180),ISNUMBER([3]CGR!$P$4)), IF(L1180&lt;[3]CGR!$P$4,"INCUMPLIDA","PROCESO"), "VERIFICAR FECHA")),"SIN VALOR AVANCE")</f>
        <v>PROCESO</v>
      </c>
    </row>
    <row r="1181" spans="1:17" ht="105.75">
      <c r="A1181" s="479" t="s">
        <v>18</v>
      </c>
      <c r="B1181" s="480" t="s">
        <v>13</v>
      </c>
      <c r="C1181" s="944"/>
      <c r="D1181" s="944"/>
      <c r="E1181" s="903"/>
      <c r="F1181" s="903"/>
      <c r="G1181" s="903" t="s">
        <v>1492</v>
      </c>
      <c r="H1181" s="481" t="s">
        <v>1493</v>
      </c>
      <c r="I1181" s="482" t="s">
        <v>1494</v>
      </c>
      <c r="J1181" s="489">
        <v>1</v>
      </c>
      <c r="K1181" s="507">
        <v>45839</v>
      </c>
      <c r="L1181" s="545">
        <v>45868</v>
      </c>
      <c r="M1181" s="459">
        <f t="shared" si="38"/>
        <v>4.1428571428571432</v>
      </c>
      <c r="N1181" s="483">
        <v>0</v>
      </c>
      <c r="O1181" s="482" t="s">
        <v>1495</v>
      </c>
      <c r="P1181" s="486">
        <f t="shared" si="37"/>
        <v>0</v>
      </c>
      <c r="Q1181" s="457" t="str">
        <f>IF(ISNUMBER(P1181),IF(P1181=100%,"CUMPLIDA",IF(AND(ISNUMBER(L1181),ISNUMBER([3]CGR!$P$4)), IF(L1181&lt;[3]CGR!$P$4,"INCUMPLIDA","PROCESO"), "VERIFICAR FECHA")),"SIN VALOR AVANCE")</f>
        <v>PROCESO</v>
      </c>
    </row>
    <row r="1182" spans="1:17" ht="180">
      <c r="A1182" s="479" t="s">
        <v>18</v>
      </c>
      <c r="B1182" s="480" t="s">
        <v>13</v>
      </c>
      <c r="C1182" s="944"/>
      <c r="D1182" s="944"/>
      <c r="E1182" s="903"/>
      <c r="F1182" s="903"/>
      <c r="G1182" s="903"/>
      <c r="H1182" s="541" t="s">
        <v>1496</v>
      </c>
      <c r="I1182" s="482" t="s">
        <v>1497</v>
      </c>
      <c r="J1182" s="489">
        <v>2</v>
      </c>
      <c r="K1182" s="507">
        <v>45870</v>
      </c>
      <c r="L1182" s="507">
        <v>45930</v>
      </c>
      <c r="M1182" s="459">
        <f t="shared" si="38"/>
        <v>8.5714285714285712</v>
      </c>
      <c r="N1182" s="483">
        <v>0</v>
      </c>
      <c r="O1182" s="482" t="s">
        <v>1498</v>
      </c>
      <c r="P1182" s="486">
        <f t="shared" si="37"/>
        <v>0</v>
      </c>
      <c r="Q1182" s="457" t="str">
        <f>IF(ISNUMBER(P1182),IF(P1182=100%,"CUMPLIDA",IF(AND(ISNUMBER(L1182),ISNUMBER([3]CGR!$P$4)), IF(L1182&lt;[3]CGR!$P$4,"INCUMPLIDA","PROCESO"), "VERIFICAR FECHA")),"SIN VALOR AVANCE")</f>
        <v>PROCESO</v>
      </c>
    </row>
    <row r="1183" spans="1:17" ht="75">
      <c r="A1183" s="479" t="s">
        <v>18</v>
      </c>
      <c r="B1183" s="480" t="s">
        <v>13</v>
      </c>
      <c r="C1183" s="944"/>
      <c r="D1183" s="944"/>
      <c r="E1183" s="903"/>
      <c r="F1183" s="903"/>
      <c r="G1183" s="481" t="s">
        <v>1499</v>
      </c>
      <c r="H1183" s="481" t="s">
        <v>1500</v>
      </c>
      <c r="I1183" s="482" t="s">
        <v>1390</v>
      </c>
      <c r="J1183" s="489">
        <v>1</v>
      </c>
      <c r="K1183" s="507">
        <v>45839</v>
      </c>
      <c r="L1183" s="507">
        <v>45899</v>
      </c>
      <c r="M1183" s="459">
        <f t="shared" si="38"/>
        <v>8.5714285714285712</v>
      </c>
      <c r="N1183" s="483">
        <v>0</v>
      </c>
      <c r="O1183" s="482" t="s">
        <v>1501</v>
      </c>
      <c r="P1183" s="486">
        <f t="shared" si="37"/>
        <v>0</v>
      </c>
      <c r="Q1183" s="457" t="str">
        <f>IF(ISNUMBER(P1183),IF(P1183=100%,"CUMPLIDA",IF(AND(ISNUMBER(L1183),ISNUMBER([3]CGR!$P$4)), IF(L1183&lt;[3]CGR!$P$4,"INCUMPLIDA","PROCESO"), "VERIFICAR FECHA")),"SIN VALOR AVANCE")</f>
        <v>PROCESO</v>
      </c>
    </row>
    <row r="1184" spans="1:17" ht="75">
      <c r="A1184" s="479" t="s">
        <v>18</v>
      </c>
      <c r="B1184" s="480" t="s">
        <v>13</v>
      </c>
      <c r="C1184" s="944"/>
      <c r="D1184" s="944"/>
      <c r="E1184" s="903"/>
      <c r="F1184" s="903"/>
      <c r="G1184" s="481" t="s">
        <v>1502</v>
      </c>
      <c r="H1184" s="481" t="s">
        <v>1503</v>
      </c>
      <c r="I1184" s="482" t="s">
        <v>1504</v>
      </c>
      <c r="J1184" s="489">
        <v>1</v>
      </c>
      <c r="K1184" s="545">
        <v>45899</v>
      </c>
      <c r="L1184" s="545">
        <v>45930</v>
      </c>
      <c r="M1184" s="459">
        <f t="shared" si="38"/>
        <v>4.4285714285714288</v>
      </c>
      <c r="N1184" s="483">
        <v>0</v>
      </c>
      <c r="O1184" s="482" t="s">
        <v>1501</v>
      </c>
      <c r="P1184" s="486">
        <f t="shared" si="37"/>
        <v>0</v>
      </c>
      <c r="Q1184" s="457" t="str">
        <f>IF(ISNUMBER(P1184),IF(P1184=100%,"CUMPLIDA",IF(AND(ISNUMBER(L1184),ISNUMBER([3]CGR!$P$4)), IF(L1184&lt;[3]CGR!$P$4,"INCUMPLIDA","PROCESO"), "VERIFICAR FECHA")),"SIN VALOR AVANCE")</f>
        <v>PROCESO</v>
      </c>
    </row>
    <row r="1185" spans="1:17" ht="150.75" customHeight="1">
      <c r="A1185" s="479" t="s">
        <v>18</v>
      </c>
      <c r="B1185" s="480" t="s">
        <v>13</v>
      </c>
      <c r="C1185" s="912" t="s">
        <v>461</v>
      </c>
      <c r="D1185" s="912" t="s">
        <v>1441</v>
      </c>
      <c r="E1185" s="903" t="s">
        <v>1505</v>
      </c>
      <c r="F1185" s="903" t="s">
        <v>1506</v>
      </c>
      <c r="G1185" s="903" t="s">
        <v>1507</v>
      </c>
      <c r="H1185" s="481" t="s">
        <v>1508</v>
      </c>
      <c r="I1185" s="482" t="s">
        <v>1509</v>
      </c>
      <c r="J1185" s="489">
        <v>2</v>
      </c>
      <c r="K1185" s="507">
        <v>45839</v>
      </c>
      <c r="L1185" s="507">
        <v>46022</v>
      </c>
      <c r="M1185" s="459">
        <f t="shared" si="38"/>
        <v>26.142857142857142</v>
      </c>
      <c r="N1185" s="483">
        <v>0</v>
      </c>
      <c r="O1185" s="482" t="s">
        <v>1510</v>
      </c>
      <c r="P1185" s="486">
        <f t="shared" si="37"/>
        <v>0</v>
      </c>
      <c r="Q1185" s="457" t="str">
        <f>IF(ISNUMBER(P1185),IF(P1185=100%,"CUMPLIDA",IF(AND(ISNUMBER(L1185),ISNUMBER([3]CGR!$P$4)), IF(L1185&lt;[3]CGR!$P$4,"INCUMPLIDA","PROCESO"), "VERIFICAR FECHA")),"SIN VALOR AVANCE")</f>
        <v>PROCESO</v>
      </c>
    </row>
    <row r="1186" spans="1:17" ht="120.75">
      <c r="A1186" s="479" t="s">
        <v>18</v>
      </c>
      <c r="B1186" s="480" t="s">
        <v>13</v>
      </c>
      <c r="C1186" s="912"/>
      <c r="D1186" s="912"/>
      <c r="E1186" s="903"/>
      <c r="F1186" s="903"/>
      <c r="G1186" s="903"/>
      <c r="H1186" s="481" t="s">
        <v>1511</v>
      </c>
      <c r="I1186" s="482" t="s">
        <v>1512</v>
      </c>
      <c r="J1186" s="489">
        <v>2</v>
      </c>
      <c r="K1186" s="507">
        <v>45839</v>
      </c>
      <c r="L1186" s="507">
        <v>46022</v>
      </c>
      <c r="M1186" s="459">
        <f t="shared" si="38"/>
        <v>26.142857142857142</v>
      </c>
      <c r="N1186" s="483">
        <v>0</v>
      </c>
      <c r="O1186" s="482" t="s">
        <v>1510</v>
      </c>
      <c r="P1186" s="486">
        <f t="shared" si="37"/>
        <v>0</v>
      </c>
      <c r="Q1186" s="457" t="str">
        <f>IF(ISNUMBER(P1186),IF(P1186=100%,"CUMPLIDA",IF(AND(ISNUMBER(L1186),ISNUMBER([3]CGR!$P$4)), IF(L1186&lt;[3]CGR!$P$4,"INCUMPLIDA","PROCESO"), "VERIFICAR FECHA")),"SIN VALOR AVANCE")</f>
        <v>PROCESO</v>
      </c>
    </row>
    <row r="1187" spans="1:17" ht="120.75">
      <c r="A1187" s="479" t="s">
        <v>18</v>
      </c>
      <c r="B1187" s="480" t="s">
        <v>13</v>
      </c>
      <c r="C1187" s="912"/>
      <c r="D1187" s="912"/>
      <c r="E1187" s="903"/>
      <c r="F1187" s="903"/>
      <c r="G1187" s="903" t="s">
        <v>1513</v>
      </c>
      <c r="H1187" s="481" t="s">
        <v>1514</v>
      </c>
      <c r="I1187" s="482" t="s">
        <v>1515</v>
      </c>
      <c r="J1187" s="489">
        <v>4</v>
      </c>
      <c r="K1187" s="507">
        <v>45839</v>
      </c>
      <c r="L1187" s="507">
        <v>46218</v>
      </c>
      <c r="M1187" s="459">
        <f t="shared" si="38"/>
        <v>54.142857142857146</v>
      </c>
      <c r="N1187" s="483">
        <v>0</v>
      </c>
      <c r="O1187" s="482" t="s">
        <v>1510</v>
      </c>
      <c r="P1187" s="486">
        <f t="shared" si="37"/>
        <v>0</v>
      </c>
      <c r="Q1187" s="457" t="str">
        <f>IF(ISNUMBER(P1187),IF(P1187=100%,"CUMPLIDA",IF(AND(ISNUMBER(L1187),ISNUMBER([3]CGR!$P$4)), IF(L1187&lt;[3]CGR!$P$4,"INCUMPLIDA","PROCESO"), "VERIFICAR FECHA")),"SIN VALOR AVANCE")</f>
        <v>PROCESO</v>
      </c>
    </row>
    <row r="1188" spans="1:17" ht="120.75">
      <c r="A1188" s="479" t="s">
        <v>18</v>
      </c>
      <c r="B1188" s="480" t="s">
        <v>13</v>
      </c>
      <c r="C1188" s="912"/>
      <c r="D1188" s="912"/>
      <c r="E1188" s="903"/>
      <c r="F1188" s="903"/>
      <c r="G1188" s="903"/>
      <c r="H1188" s="481" t="s">
        <v>1516</v>
      </c>
      <c r="I1188" s="482" t="s">
        <v>1515</v>
      </c>
      <c r="J1188" s="489">
        <v>4</v>
      </c>
      <c r="K1188" s="507">
        <v>45839</v>
      </c>
      <c r="L1188" s="507">
        <v>46218</v>
      </c>
      <c r="M1188" s="459">
        <f t="shared" si="38"/>
        <v>54.142857142857146</v>
      </c>
      <c r="N1188" s="483">
        <v>0</v>
      </c>
      <c r="O1188" s="482" t="s">
        <v>1510</v>
      </c>
      <c r="P1188" s="486">
        <f t="shared" si="37"/>
        <v>0</v>
      </c>
      <c r="Q1188" s="457" t="str">
        <f>IF(ISNUMBER(P1188),IF(P1188=100%,"CUMPLIDA",IF(AND(ISNUMBER(L1188),ISNUMBER([3]CGR!$P$4)), IF(L1188&lt;[3]CGR!$P$4,"INCUMPLIDA","PROCESO"), "VERIFICAR FECHA")),"SIN VALOR AVANCE")</f>
        <v>PROCESO</v>
      </c>
    </row>
    <row r="1189" spans="1:17" ht="120">
      <c r="A1189" s="632" t="s">
        <v>12</v>
      </c>
      <c r="B1189" s="633" t="s">
        <v>14</v>
      </c>
      <c r="C1189" s="940" t="s">
        <v>1517</v>
      </c>
      <c r="D1189" s="940" t="s">
        <v>1518</v>
      </c>
      <c r="E1189" s="634" t="s">
        <v>1519</v>
      </c>
      <c r="F1189" s="941" t="s">
        <v>1520</v>
      </c>
      <c r="G1189" s="634" t="s">
        <v>1521</v>
      </c>
      <c r="H1189" s="635" t="s">
        <v>1522</v>
      </c>
      <c r="I1189" s="635" t="s">
        <v>1523</v>
      </c>
      <c r="J1189" s="636">
        <v>4</v>
      </c>
      <c r="K1189" s="637">
        <v>43101</v>
      </c>
      <c r="L1189" s="637">
        <v>43465</v>
      </c>
      <c r="M1189" s="638">
        <f>(L1189-K1189)/7</f>
        <v>52</v>
      </c>
      <c r="N1189" s="639">
        <v>1</v>
      </c>
      <c r="O1189" s="635" t="s">
        <v>1524</v>
      </c>
      <c r="P1189" s="639">
        <f t="shared" ref="P1189:P1252" si="39">IF(B1189="ITRC",N1189,N1189/J1189)</f>
        <v>1</v>
      </c>
      <c r="Q1189" s="640" t="str" cm="1">
        <f t="array" aca="1" ref="Q1189" ca="1">IF(ISNUMBER(P1189),IF(P1189=100%,"CUMPLIDA",IF(AND(ISNUMBER(L1189),ISNUMBER(INDIRECT("FECHA_"&amp;$B1189,1))), IF(L1189&lt;=INDIRECT("FECHA_"&amp;$B1189,1),"INCUMPLIDA","PROCESO"), "VERIFICAR FECHA")),"SIN VALOR AVANCE")</f>
        <v>CUMPLIDA</v>
      </c>
    </row>
    <row r="1190" spans="1:17" ht="150">
      <c r="A1190" s="632" t="s">
        <v>12</v>
      </c>
      <c r="B1190" s="633" t="s">
        <v>14</v>
      </c>
      <c r="C1190" s="940"/>
      <c r="D1190" s="940"/>
      <c r="E1190" s="634" t="s">
        <v>1525</v>
      </c>
      <c r="F1190" s="941"/>
      <c r="G1190" s="634" t="s">
        <v>1526</v>
      </c>
      <c r="H1190" s="635" t="s">
        <v>1527</v>
      </c>
      <c r="I1190" s="635" t="s">
        <v>1528</v>
      </c>
      <c r="J1190" s="636">
        <v>10</v>
      </c>
      <c r="K1190" s="637">
        <v>43101</v>
      </c>
      <c r="L1190" s="637">
        <v>43465</v>
      </c>
      <c r="M1190" s="638">
        <f>(L1190-K1190)/7</f>
        <v>52</v>
      </c>
      <c r="N1190" s="639">
        <v>1</v>
      </c>
      <c r="O1190" s="635" t="s">
        <v>1524</v>
      </c>
      <c r="P1190" s="639">
        <f t="shared" si="39"/>
        <v>1</v>
      </c>
      <c r="Q1190" s="640" t="str" cm="1">
        <f t="array" aca="1" ref="Q1190" ca="1">IF(ISNUMBER(P1190),IF(P1190=100%,"CUMPLIDA",IF(AND(ISNUMBER(L1190),ISNUMBER(INDIRECT("FECHA_"&amp;$B1190,1))), IF(L1190&lt;=INDIRECT("FECHA_"&amp;$B1190,1),"INCUMPLIDA","PROCESO"), "VERIFICAR FECHA")),"SIN VALOR AVANCE")</f>
        <v>CUMPLIDA</v>
      </c>
    </row>
    <row r="1191" spans="1:17" ht="120">
      <c r="A1191" s="632" t="s">
        <v>12</v>
      </c>
      <c r="B1191" s="633" t="s">
        <v>14</v>
      </c>
      <c r="C1191" s="940"/>
      <c r="D1191" s="940"/>
      <c r="E1191" s="634" t="s">
        <v>1529</v>
      </c>
      <c r="F1191" s="941"/>
      <c r="G1191" s="634" t="s">
        <v>1530</v>
      </c>
      <c r="H1191" s="635" t="s">
        <v>1531</v>
      </c>
      <c r="I1191" s="635" t="s">
        <v>1532</v>
      </c>
      <c r="J1191" s="639">
        <v>1</v>
      </c>
      <c r="K1191" s="637">
        <v>43009</v>
      </c>
      <c r="L1191" s="637">
        <v>43465</v>
      </c>
      <c r="M1191" s="638">
        <f>(L1191-K1191)/7</f>
        <v>65.142857142857139</v>
      </c>
      <c r="N1191" s="639">
        <v>1</v>
      </c>
      <c r="O1191" s="635" t="s">
        <v>1524</v>
      </c>
      <c r="P1191" s="639">
        <f t="shared" si="39"/>
        <v>1</v>
      </c>
      <c r="Q1191" s="640" t="str" cm="1">
        <f t="array" aca="1" ref="Q1191" ca="1">IF(ISNUMBER(P1191),IF(P1191=100%,"CUMPLIDA",IF(AND(ISNUMBER(L1191),ISNUMBER(INDIRECT("FECHA_"&amp;$B1191,1))), IF(L1191&lt;=INDIRECT("FECHA_"&amp;$B1191,1),"INCUMPLIDA","PROCESO"), "VERIFICAR FECHA")),"SIN VALOR AVANCE")</f>
        <v>CUMPLIDA</v>
      </c>
    </row>
    <row r="1192" spans="1:17" ht="90.75">
      <c r="A1192" s="632" t="s">
        <v>12</v>
      </c>
      <c r="B1192" s="633" t="s">
        <v>14</v>
      </c>
      <c r="C1192" s="940"/>
      <c r="D1192" s="940"/>
      <c r="E1192" s="634" t="s">
        <v>1533</v>
      </c>
      <c r="F1192" s="941"/>
      <c r="G1192" s="634" t="s">
        <v>1534</v>
      </c>
      <c r="H1192" s="635" t="s">
        <v>1535</v>
      </c>
      <c r="I1192" s="635" t="s">
        <v>1536</v>
      </c>
      <c r="J1192" s="639">
        <v>1</v>
      </c>
      <c r="K1192" s="637">
        <v>43018</v>
      </c>
      <c r="L1192" s="637">
        <v>43383</v>
      </c>
      <c r="M1192" s="638">
        <f>(L1192-K1192)/7</f>
        <v>52.142857142857146</v>
      </c>
      <c r="N1192" s="639">
        <v>1</v>
      </c>
      <c r="O1192" s="635" t="s">
        <v>1537</v>
      </c>
      <c r="P1192" s="639">
        <f t="shared" si="39"/>
        <v>1</v>
      </c>
      <c r="Q1192" s="640" t="str" cm="1">
        <f t="array" aca="1" ref="Q1192" ca="1">IF(ISNUMBER(P1192),IF(P1192=100%,"CUMPLIDA",IF(AND(ISNUMBER(L1192),ISNUMBER(INDIRECT("FECHA_"&amp;$B1192,1))), IF(L1192&lt;=INDIRECT("FECHA_"&amp;$B1192,1),"INCUMPLIDA","PROCESO"), "VERIFICAR FECHA")),"SIN VALOR AVANCE")</f>
        <v>CUMPLIDA</v>
      </c>
    </row>
    <row r="1193" spans="1:17" ht="120">
      <c r="A1193" s="632" t="s">
        <v>12</v>
      </c>
      <c r="B1193" s="633" t="s">
        <v>14</v>
      </c>
      <c r="C1193" s="940"/>
      <c r="D1193" s="940"/>
      <c r="E1193" s="634" t="s">
        <v>1538</v>
      </c>
      <c r="F1193" s="941"/>
      <c r="G1193" s="634" t="s">
        <v>1539</v>
      </c>
      <c r="H1193" s="635" t="s">
        <v>1540</v>
      </c>
      <c r="I1193" s="635" t="s">
        <v>1541</v>
      </c>
      <c r="J1193" s="639">
        <v>0.05</v>
      </c>
      <c r="K1193" s="637">
        <v>43040</v>
      </c>
      <c r="L1193" s="637">
        <v>43434</v>
      </c>
      <c r="M1193" s="638">
        <f>(L1193-K1193)/7</f>
        <v>56.285714285714285</v>
      </c>
      <c r="N1193" s="639">
        <v>1</v>
      </c>
      <c r="O1193" s="635" t="s">
        <v>1542</v>
      </c>
      <c r="P1193" s="639">
        <f t="shared" si="39"/>
        <v>1</v>
      </c>
      <c r="Q1193" s="640" t="str" cm="1">
        <f t="array" aca="1" ref="Q1193" ca="1">IF(ISNUMBER(P1193),IF(P1193=100%,"CUMPLIDA",IF(AND(ISNUMBER(L1193),ISNUMBER(INDIRECT("FECHA_"&amp;$B1193,1))), IF(L1193&lt;=INDIRECT("FECHA_"&amp;$B1193,1),"INCUMPLIDA","PROCESO"), "VERIFICAR FECHA")),"SIN VALOR AVANCE")</f>
        <v>CUMPLIDA</v>
      </c>
    </row>
    <row r="1194" spans="1:17" ht="105">
      <c r="A1194" s="632" t="s">
        <v>12</v>
      </c>
      <c r="B1194" s="633" t="s">
        <v>14</v>
      </c>
      <c r="C1194" s="940"/>
      <c r="D1194" s="940"/>
      <c r="E1194" s="634" t="s">
        <v>1543</v>
      </c>
      <c r="F1194" s="941"/>
      <c r="G1194" s="634" t="s">
        <v>1544</v>
      </c>
      <c r="H1194" s="635" t="s">
        <v>1545</v>
      </c>
      <c r="I1194" s="635" t="s">
        <v>1546</v>
      </c>
      <c r="J1194" s="636">
        <v>1</v>
      </c>
      <c r="K1194" s="637">
        <v>43040</v>
      </c>
      <c r="L1194" s="637">
        <v>43099</v>
      </c>
      <c r="M1194" s="638">
        <f t="shared" ref="M1194:M1257" si="40">(L1194-K1194)/7</f>
        <v>8.4285714285714288</v>
      </c>
      <c r="N1194" s="639">
        <v>1</v>
      </c>
      <c r="O1194" s="635" t="s">
        <v>1547</v>
      </c>
      <c r="P1194" s="639">
        <f t="shared" si="39"/>
        <v>1</v>
      </c>
      <c r="Q1194" s="640" t="str" cm="1">
        <f t="array" aca="1" ref="Q1194" ca="1">IF(ISNUMBER(P1194),IF(P1194=100%,"CUMPLIDA",IF(AND(ISNUMBER(L1194),ISNUMBER(INDIRECT("FECHA_"&amp;$B1194,1))), IF(L1194&lt;=INDIRECT("FECHA_"&amp;$B1194,1),"INCUMPLIDA","PROCESO"), "VERIFICAR FECHA")),"SIN VALOR AVANCE")</f>
        <v>CUMPLIDA</v>
      </c>
    </row>
    <row r="1195" spans="1:17" ht="120">
      <c r="A1195" s="632" t="s">
        <v>12</v>
      </c>
      <c r="B1195" s="633" t="s">
        <v>14</v>
      </c>
      <c r="C1195" s="940"/>
      <c r="D1195" s="940"/>
      <c r="E1195" s="634" t="s">
        <v>1548</v>
      </c>
      <c r="F1195" s="941"/>
      <c r="G1195" s="634" t="s">
        <v>1549</v>
      </c>
      <c r="H1195" s="635" t="s">
        <v>1550</v>
      </c>
      <c r="I1195" s="635" t="s">
        <v>1551</v>
      </c>
      <c r="J1195" s="636">
        <v>3</v>
      </c>
      <c r="K1195" s="637">
        <v>43059</v>
      </c>
      <c r="L1195" s="637">
        <v>43190</v>
      </c>
      <c r="M1195" s="638">
        <f t="shared" si="40"/>
        <v>18.714285714285715</v>
      </c>
      <c r="N1195" s="639">
        <v>1</v>
      </c>
      <c r="O1195" s="635" t="s">
        <v>1552</v>
      </c>
      <c r="P1195" s="639">
        <f t="shared" si="39"/>
        <v>1</v>
      </c>
      <c r="Q1195" s="640" t="str" cm="1">
        <f t="array" aca="1" ref="Q1195" ca="1">IF(ISNUMBER(P1195),IF(P1195=100%,"CUMPLIDA",IF(AND(ISNUMBER(L1195),ISNUMBER(INDIRECT("FECHA_"&amp;$B1195,1))), IF(L1195&lt;=INDIRECT("FECHA_"&amp;$B1195,1),"INCUMPLIDA","PROCESO"), "VERIFICAR FECHA")),"SIN VALOR AVANCE")</f>
        <v>CUMPLIDA</v>
      </c>
    </row>
    <row r="1196" spans="1:17" ht="75">
      <c r="A1196" s="632" t="s">
        <v>12</v>
      </c>
      <c r="B1196" s="633" t="s">
        <v>14</v>
      </c>
      <c r="C1196" s="940"/>
      <c r="D1196" s="940"/>
      <c r="E1196" s="634" t="s">
        <v>1553</v>
      </c>
      <c r="F1196" s="941"/>
      <c r="G1196" s="634" t="s">
        <v>1554</v>
      </c>
      <c r="H1196" s="635" t="s">
        <v>1555</v>
      </c>
      <c r="I1196" s="635" t="s">
        <v>1556</v>
      </c>
      <c r="J1196" s="636">
        <v>1</v>
      </c>
      <c r="K1196" s="637">
        <v>43031</v>
      </c>
      <c r="L1196" s="637">
        <v>43035</v>
      </c>
      <c r="M1196" s="638">
        <f t="shared" si="40"/>
        <v>0.5714285714285714</v>
      </c>
      <c r="N1196" s="639">
        <v>1</v>
      </c>
      <c r="O1196" s="635" t="s">
        <v>1552</v>
      </c>
      <c r="P1196" s="639">
        <f t="shared" si="39"/>
        <v>1</v>
      </c>
      <c r="Q1196" s="640" t="str" cm="1">
        <f t="array" aca="1" ref="Q1196" ca="1">IF(ISNUMBER(P1196),IF(P1196=100%,"CUMPLIDA",IF(AND(ISNUMBER(L1196),ISNUMBER(INDIRECT("FECHA_"&amp;$B1196,1))), IF(L1196&lt;=INDIRECT("FECHA_"&amp;$B1196,1),"INCUMPLIDA","PROCESO"), "VERIFICAR FECHA")),"SIN VALOR AVANCE")</f>
        <v>CUMPLIDA</v>
      </c>
    </row>
    <row r="1197" spans="1:17" ht="75.75">
      <c r="A1197" s="632" t="s">
        <v>12</v>
      </c>
      <c r="B1197" s="633" t="s">
        <v>14</v>
      </c>
      <c r="C1197" s="940"/>
      <c r="D1197" s="940"/>
      <c r="E1197" s="634" t="s">
        <v>1557</v>
      </c>
      <c r="F1197" s="941"/>
      <c r="G1197" s="634" t="s">
        <v>1558</v>
      </c>
      <c r="H1197" s="635" t="s">
        <v>1559</v>
      </c>
      <c r="I1197" s="635" t="s">
        <v>1560</v>
      </c>
      <c r="J1197" s="636">
        <v>2</v>
      </c>
      <c r="K1197" s="637">
        <v>43101</v>
      </c>
      <c r="L1197" s="637">
        <v>43311</v>
      </c>
      <c r="M1197" s="638">
        <f t="shared" si="40"/>
        <v>30</v>
      </c>
      <c r="N1197" s="639">
        <v>1</v>
      </c>
      <c r="O1197" s="635" t="s">
        <v>1561</v>
      </c>
      <c r="P1197" s="639">
        <f t="shared" si="39"/>
        <v>1</v>
      </c>
      <c r="Q1197" s="640" t="str" cm="1">
        <f t="array" aca="1" ref="Q1197" ca="1">IF(ISNUMBER(P1197),IF(P1197=100%,"CUMPLIDA",IF(AND(ISNUMBER(L1197),ISNUMBER(INDIRECT("FECHA_"&amp;$B1197,1))), IF(L1197&lt;=INDIRECT("FECHA_"&amp;$B1197,1),"INCUMPLIDA","PROCESO"), "VERIFICAR FECHA")),"SIN VALOR AVANCE")</f>
        <v>CUMPLIDA</v>
      </c>
    </row>
    <row r="1198" spans="1:17" ht="195">
      <c r="A1198" s="632" t="s">
        <v>12</v>
      </c>
      <c r="B1198" s="633" t="s">
        <v>14</v>
      </c>
      <c r="C1198" s="940" t="s">
        <v>1562</v>
      </c>
      <c r="D1198" s="940" t="s">
        <v>1563</v>
      </c>
      <c r="E1198" s="941" t="s">
        <v>1564</v>
      </c>
      <c r="F1198" s="941" t="s">
        <v>1565</v>
      </c>
      <c r="G1198" s="634" t="s">
        <v>1566</v>
      </c>
      <c r="H1198" s="635" t="s">
        <v>1567</v>
      </c>
      <c r="I1198" s="635" t="s">
        <v>1568</v>
      </c>
      <c r="J1198" s="636">
        <v>5</v>
      </c>
      <c r="K1198" s="637">
        <v>43101</v>
      </c>
      <c r="L1198" s="637">
        <v>43465</v>
      </c>
      <c r="M1198" s="638">
        <f t="shared" si="40"/>
        <v>52</v>
      </c>
      <c r="N1198" s="639">
        <v>1</v>
      </c>
      <c r="O1198" s="635" t="s">
        <v>1524</v>
      </c>
      <c r="P1198" s="639">
        <f t="shared" si="39"/>
        <v>1</v>
      </c>
      <c r="Q1198" s="640" t="str" cm="1">
        <f t="array" aca="1" ref="Q1198" ca="1">IF(ISNUMBER(P1198),IF(P1198=100%,"CUMPLIDA",IF(AND(ISNUMBER(L1198),ISNUMBER(INDIRECT("FECHA_"&amp;$B1198,1))), IF(L1198&lt;=INDIRECT("FECHA_"&amp;$B1198,1),"INCUMPLIDA","PROCESO"), "VERIFICAR FECHA")),"SIN VALOR AVANCE")</f>
        <v>CUMPLIDA</v>
      </c>
    </row>
    <row r="1199" spans="1:17" ht="90.75">
      <c r="A1199" s="632" t="s">
        <v>12</v>
      </c>
      <c r="B1199" s="633" t="s">
        <v>14</v>
      </c>
      <c r="C1199" s="940"/>
      <c r="D1199" s="940"/>
      <c r="E1199" s="941"/>
      <c r="F1199" s="941"/>
      <c r="G1199" s="634" t="s">
        <v>1569</v>
      </c>
      <c r="H1199" s="635" t="s">
        <v>1567</v>
      </c>
      <c r="I1199" s="635" t="s">
        <v>1570</v>
      </c>
      <c r="J1199" s="639">
        <v>1</v>
      </c>
      <c r="K1199" s="637">
        <v>43040</v>
      </c>
      <c r="L1199" s="637">
        <v>43281</v>
      </c>
      <c r="M1199" s="638">
        <f t="shared" si="40"/>
        <v>34.428571428571431</v>
      </c>
      <c r="N1199" s="639">
        <v>1</v>
      </c>
      <c r="O1199" s="635" t="s">
        <v>1571</v>
      </c>
      <c r="P1199" s="639">
        <f t="shared" si="39"/>
        <v>1</v>
      </c>
      <c r="Q1199" s="640" t="str" cm="1">
        <f t="array" aca="1" ref="Q1199" ca="1">IF(ISNUMBER(P1199),IF(P1199=100%,"CUMPLIDA",IF(AND(ISNUMBER(L1199),ISNUMBER(INDIRECT("FECHA_"&amp;$B1199,1))), IF(L1199&lt;=INDIRECT("FECHA_"&amp;$B1199,1),"INCUMPLIDA","PROCESO"), "VERIFICAR FECHA")),"SIN VALOR AVANCE")</f>
        <v>CUMPLIDA</v>
      </c>
    </row>
    <row r="1200" spans="1:17" ht="180">
      <c r="A1200" s="632" t="s">
        <v>12</v>
      </c>
      <c r="B1200" s="633" t="s">
        <v>14</v>
      </c>
      <c r="C1200" s="940"/>
      <c r="D1200" s="940"/>
      <c r="E1200" s="941"/>
      <c r="F1200" s="941"/>
      <c r="G1200" s="634" t="s">
        <v>1572</v>
      </c>
      <c r="H1200" s="635" t="s">
        <v>1573</v>
      </c>
      <c r="I1200" s="635" t="s">
        <v>1574</v>
      </c>
      <c r="J1200" s="636">
        <v>20</v>
      </c>
      <c r="K1200" s="637">
        <v>43101</v>
      </c>
      <c r="L1200" s="637">
        <v>43465</v>
      </c>
      <c r="M1200" s="638">
        <f t="shared" si="40"/>
        <v>52</v>
      </c>
      <c r="N1200" s="639">
        <v>1</v>
      </c>
      <c r="O1200" s="635" t="s">
        <v>1571</v>
      </c>
      <c r="P1200" s="639">
        <f t="shared" si="39"/>
        <v>1</v>
      </c>
      <c r="Q1200" s="640" t="str" cm="1">
        <f t="array" aca="1" ref="Q1200" ca="1">IF(ISNUMBER(P1200),IF(P1200=100%,"CUMPLIDA",IF(AND(ISNUMBER(L1200),ISNUMBER(INDIRECT("FECHA_"&amp;$B1200,1))), IF(L1200&lt;=INDIRECT("FECHA_"&amp;$B1200,1),"INCUMPLIDA","PROCESO"), "VERIFICAR FECHA")),"SIN VALOR AVANCE")</f>
        <v>CUMPLIDA</v>
      </c>
    </row>
    <row r="1201" spans="1:17" ht="105.75">
      <c r="A1201" s="632" t="s">
        <v>12</v>
      </c>
      <c r="B1201" s="633" t="s">
        <v>14</v>
      </c>
      <c r="C1201" s="940"/>
      <c r="D1201" s="940"/>
      <c r="E1201" s="941" t="s">
        <v>1575</v>
      </c>
      <c r="F1201" s="941"/>
      <c r="G1201" s="634" t="s">
        <v>1576</v>
      </c>
      <c r="H1201" s="635" t="s">
        <v>1577</v>
      </c>
      <c r="I1201" s="635" t="s">
        <v>1578</v>
      </c>
      <c r="J1201" s="636">
        <v>1</v>
      </c>
      <c r="K1201" s="637">
        <v>43028</v>
      </c>
      <c r="L1201" s="637">
        <v>43059</v>
      </c>
      <c r="M1201" s="638">
        <f t="shared" si="40"/>
        <v>4.4285714285714288</v>
      </c>
      <c r="N1201" s="639">
        <v>1</v>
      </c>
      <c r="O1201" s="635" t="s">
        <v>1524</v>
      </c>
      <c r="P1201" s="639">
        <f t="shared" si="39"/>
        <v>1</v>
      </c>
      <c r="Q1201" s="640" t="str" cm="1">
        <f t="array" aca="1" ref="Q1201" ca="1">IF(ISNUMBER(P1201),IF(P1201=100%,"CUMPLIDA",IF(AND(ISNUMBER(L1201),ISNUMBER(INDIRECT("FECHA_"&amp;$B1201,1))), IF(L1201&lt;=INDIRECT("FECHA_"&amp;$B1201,1),"INCUMPLIDA","PROCESO"), "VERIFICAR FECHA")),"SIN VALOR AVANCE")</f>
        <v>CUMPLIDA</v>
      </c>
    </row>
    <row r="1202" spans="1:17" ht="225">
      <c r="A1202" s="632" t="s">
        <v>12</v>
      </c>
      <c r="B1202" s="633" t="s">
        <v>14</v>
      </c>
      <c r="C1202" s="940"/>
      <c r="D1202" s="940"/>
      <c r="E1202" s="941"/>
      <c r="F1202" s="941"/>
      <c r="G1202" s="634" t="s">
        <v>1579</v>
      </c>
      <c r="H1202" s="635" t="s">
        <v>1580</v>
      </c>
      <c r="I1202" s="635" t="s">
        <v>1581</v>
      </c>
      <c r="J1202" s="636">
        <v>1</v>
      </c>
      <c r="K1202" s="637">
        <v>42979</v>
      </c>
      <c r="L1202" s="637">
        <v>43099</v>
      </c>
      <c r="M1202" s="638">
        <f t="shared" si="40"/>
        <v>17.142857142857142</v>
      </c>
      <c r="N1202" s="639">
        <v>1</v>
      </c>
      <c r="O1202" s="635" t="s">
        <v>1582</v>
      </c>
      <c r="P1202" s="639">
        <f t="shared" si="39"/>
        <v>1</v>
      </c>
      <c r="Q1202" s="640" t="str" cm="1">
        <f t="array" aca="1" ref="Q1202" ca="1">IF(ISNUMBER(P1202),IF(P1202=100%,"CUMPLIDA",IF(AND(ISNUMBER(L1202),ISNUMBER(INDIRECT("FECHA_"&amp;$B1202,1))), IF(L1202&lt;=INDIRECT("FECHA_"&amp;$B1202,1),"INCUMPLIDA","PROCESO"), "VERIFICAR FECHA")),"SIN VALOR AVANCE")</f>
        <v>CUMPLIDA</v>
      </c>
    </row>
    <row r="1203" spans="1:17" ht="105.75">
      <c r="A1203" s="632" t="s">
        <v>12</v>
      </c>
      <c r="B1203" s="633" t="s">
        <v>14</v>
      </c>
      <c r="C1203" s="940"/>
      <c r="D1203" s="940"/>
      <c r="E1203" s="941"/>
      <c r="F1203" s="941"/>
      <c r="G1203" s="634" t="s">
        <v>1583</v>
      </c>
      <c r="H1203" s="635" t="s">
        <v>1584</v>
      </c>
      <c r="I1203" s="635" t="s">
        <v>1585</v>
      </c>
      <c r="J1203" s="636">
        <v>1</v>
      </c>
      <c r="K1203" s="637">
        <v>43020</v>
      </c>
      <c r="L1203" s="637">
        <v>43038</v>
      </c>
      <c r="M1203" s="638">
        <f t="shared" si="40"/>
        <v>2.5714285714285716</v>
      </c>
      <c r="N1203" s="639">
        <v>1</v>
      </c>
      <c r="O1203" s="635" t="s">
        <v>1586</v>
      </c>
      <c r="P1203" s="639">
        <f t="shared" si="39"/>
        <v>1</v>
      </c>
      <c r="Q1203" s="640" t="str" cm="1">
        <f t="array" aca="1" ref="Q1203" ca="1">IF(ISNUMBER(P1203),IF(P1203=100%,"CUMPLIDA",IF(AND(ISNUMBER(L1203),ISNUMBER(INDIRECT("FECHA_"&amp;$B1203,1))), IF(L1203&lt;=INDIRECT("FECHA_"&amp;$B1203,1),"INCUMPLIDA","PROCESO"), "VERIFICAR FECHA")),"SIN VALOR AVANCE")</f>
        <v>CUMPLIDA</v>
      </c>
    </row>
    <row r="1204" spans="1:17" ht="105.75">
      <c r="A1204" s="632" t="s">
        <v>12</v>
      </c>
      <c r="B1204" s="633" t="s">
        <v>14</v>
      </c>
      <c r="C1204" s="940"/>
      <c r="D1204" s="940"/>
      <c r="E1204" s="941" t="s">
        <v>1587</v>
      </c>
      <c r="F1204" s="941"/>
      <c r="G1204" s="634" t="s">
        <v>1588</v>
      </c>
      <c r="H1204" s="635" t="s">
        <v>1589</v>
      </c>
      <c r="I1204" s="635" t="s">
        <v>1585</v>
      </c>
      <c r="J1204" s="636">
        <v>1</v>
      </c>
      <c r="K1204" s="637">
        <v>43040</v>
      </c>
      <c r="L1204" s="637">
        <v>43069</v>
      </c>
      <c r="M1204" s="638">
        <f t="shared" si="40"/>
        <v>4.1428571428571432</v>
      </c>
      <c r="N1204" s="639">
        <v>1</v>
      </c>
      <c r="O1204" s="635" t="s">
        <v>1524</v>
      </c>
      <c r="P1204" s="639">
        <f t="shared" si="39"/>
        <v>1</v>
      </c>
      <c r="Q1204" s="640" t="str" cm="1">
        <f t="array" aca="1" ref="Q1204" ca="1">IF(ISNUMBER(P1204),IF(P1204=100%,"CUMPLIDA",IF(AND(ISNUMBER(L1204),ISNUMBER(INDIRECT("FECHA_"&amp;$B1204,1))), IF(L1204&lt;=INDIRECT("FECHA_"&amp;$B1204,1),"INCUMPLIDA","PROCESO"), "VERIFICAR FECHA")),"SIN VALOR AVANCE")</f>
        <v>CUMPLIDA</v>
      </c>
    </row>
    <row r="1205" spans="1:17" ht="105.75">
      <c r="A1205" s="632" t="s">
        <v>12</v>
      </c>
      <c r="B1205" s="633" t="s">
        <v>14</v>
      </c>
      <c r="C1205" s="940"/>
      <c r="D1205" s="940"/>
      <c r="E1205" s="941"/>
      <c r="F1205" s="941"/>
      <c r="G1205" s="634" t="s">
        <v>1590</v>
      </c>
      <c r="H1205" s="635" t="s">
        <v>1589</v>
      </c>
      <c r="I1205" s="635" t="s">
        <v>1591</v>
      </c>
      <c r="J1205" s="636">
        <v>1</v>
      </c>
      <c r="K1205" s="637">
        <v>42979</v>
      </c>
      <c r="L1205" s="637">
        <v>43038</v>
      </c>
      <c r="M1205" s="638">
        <f t="shared" si="40"/>
        <v>8.4285714285714288</v>
      </c>
      <c r="N1205" s="639">
        <v>1</v>
      </c>
      <c r="O1205" s="635" t="s">
        <v>1524</v>
      </c>
      <c r="P1205" s="639">
        <f t="shared" si="39"/>
        <v>1</v>
      </c>
      <c r="Q1205" s="640" t="str" cm="1">
        <f t="array" aca="1" ref="Q1205" ca="1">IF(ISNUMBER(P1205),IF(P1205=100%,"CUMPLIDA",IF(AND(ISNUMBER(L1205),ISNUMBER(INDIRECT("FECHA_"&amp;$B1205,1))), IF(L1205&lt;=INDIRECT("FECHA_"&amp;$B1205,1),"INCUMPLIDA","PROCESO"), "VERIFICAR FECHA")),"SIN VALOR AVANCE")</f>
        <v>CUMPLIDA</v>
      </c>
    </row>
    <row r="1206" spans="1:17" ht="105.75">
      <c r="A1206" s="632" t="s">
        <v>12</v>
      </c>
      <c r="B1206" s="633" t="s">
        <v>14</v>
      </c>
      <c r="C1206" s="940"/>
      <c r="D1206" s="940"/>
      <c r="E1206" s="941"/>
      <c r="F1206" s="941"/>
      <c r="G1206" s="945" t="s">
        <v>1592</v>
      </c>
      <c r="H1206" s="942" t="s">
        <v>1593</v>
      </c>
      <c r="I1206" s="635" t="s">
        <v>1594</v>
      </c>
      <c r="J1206" s="636">
        <v>1</v>
      </c>
      <c r="K1206" s="637">
        <v>43021</v>
      </c>
      <c r="L1206" s="637">
        <v>43039</v>
      </c>
      <c r="M1206" s="638">
        <f t="shared" si="40"/>
        <v>2.5714285714285716</v>
      </c>
      <c r="N1206" s="639">
        <v>1</v>
      </c>
      <c r="O1206" s="635" t="s">
        <v>1524</v>
      </c>
      <c r="P1206" s="639">
        <f t="shared" si="39"/>
        <v>1</v>
      </c>
      <c r="Q1206" s="640" t="str" cm="1">
        <f t="array" aca="1" ref="Q1206" ca="1">IF(ISNUMBER(P1206),IF(P1206=100%,"CUMPLIDA",IF(AND(ISNUMBER(L1206),ISNUMBER(INDIRECT("FECHA_"&amp;$B1206,1))), IF(L1206&lt;=INDIRECT("FECHA_"&amp;$B1206,1),"INCUMPLIDA","PROCESO"), "VERIFICAR FECHA")),"SIN VALOR AVANCE")</f>
        <v>CUMPLIDA</v>
      </c>
    </row>
    <row r="1207" spans="1:17" ht="120.75">
      <c r="A1207" s="632" t="s">
        <v>12</v>
      </c>
      <c r="B1207" s="633" t="s">
        <v>14</v>
      </c>
      <c r="C1207" s="940"/>
      <c r="D1207" s="940"/>
      <c r="E1207" s="941" t="s">
        <v>1595</v>
      </c>
      <c r="F1207" s="941"/>
      <c r="G1207" s="945"/>
      <c r="H1207" s="942"/>
      <c r="I1207" s="635" t="s">
        <v>1596</v>
      </c>
      <c r="J1207" s="636">
        <v>1</v>
      </c>
      <c r="K1207" s="637">
        <v>43040</v>
      </c>
      <c r="L1207" s="637">
        <v>43100</v>
      </c>
      <c r="M1207" s="638">
        <f t="shared" si="40"/>
        <v>8.5714285714285712</v>
      </c>
      <c r="N1207" s="639">
        <v>1</v>
      </c>
      <c r="O1207" s="635" t="s">
        <v>1597</v>
      </c>
      <c r="P1207" s="639">
        <f t="shared" si="39"/>
        <v>1</v>
      </c>
      <c r="Q1207" s="640" t="str" cm="1">
        <f t="array" aca="1" ref="Q1207" ca="1">IF(ISNUMBER(P1207),IF(P1207=100%,"CUMPLIDA",IF(AND(ISNUMBER(L1207),ISNUMBER(INDIRECT("FECHA_"&amp;$B1207,1))), IF(L1207&lt;=INDIRECT("FECHA_"&amp;$B1207,1),"INCUMPLIDA","PROCESO"), "VERIFICAR FECHA")),"SIN VALOR AVANCE")</f>
        <v>CUMPLIDA</v>
      </c>
    </row>
    <row r="1208" spans="1:17" ht="120.75">
      <c r="A1208" s="632" t="s">
        <v>12</v>
      </c>
      <c r="B1208" s="633" t="s">
        <v>14</v>
      </c>
      <c r="C1208" s="940"/>
      <c r="D1208" s="940"/>
      <c r="E1208" s="941"/>
      <c r="F1208" s="941"/>
      <c r="G1208" s="634" t="s">
        <v>1598</v>
      </c>
      <c r="H1208" s="635" t="s">
        <v>1599</v>
      </c>
      <c r="I1208" s="635" t="s">
        <v>1600</v>
      </c>
      <c r="J1208" s="636">
        <v>1</v>
      </c>
      <c r="K1208" s="637">
        <v>43009</v>
      </c>
      <c r="L1208" s="637">
        <v>43830</v>
      </c>
      <c r="M1208" s="638">
        <f t="shared" si="40"/>
        <v>117.28571428571429</v>
      </c>
      <c r="N1208" s="639">
        <v>1</v>
      </c>
      <c r="O1208" s="635" t="s">
        <v>1597</v>
      </c>
      <c r="P1208" s="639">
        <f t="shared" si="39"/>
        <v>1</v>
      </c>
      <c r="Q1208" s="640" t="str" cm="1">
        <f t="array" aca="1" ref="Q1208" ca="1">IF(ISNUMBER(P1208),IF(P1208=100%,"CUMPLIDA",IF(AND(ISNUMBER(L1208),ISNUMBER(INDIRECT("FECHA_"&amp;$B1208,1))), IF(L1208&lt;=INDIRECT("FECHA_"&amp;$B1208,1),"INCUMPLIDA","PROCESO"), "VERIFICAR FECHA")),"SIN VALOR AVANCE")</f>
        <v>CUMPLIDA</v>
      </c>
    </row>
    <row r="1209" spans="1:17" ht="120.75">
      <c r="A1209" s="632" t="s">
        <v>12</v>
      </c>
      <c r="B1209" s="633" t="s">
        <v>14</v>
      </c>
      <c r="C1209" s="940"/>
      <c r="D1209" s="940"/>
      <c r="E1209" s="941"/>
      <c r="F1209" s="941"/>
      <c r="G1209" s="634" t="s">
        <v>1601</v>
      </c>
      <c r="H1209" s="635" t="s">
        <v>1602</v>
      </c>
      <c r="I1209" s="635" t="s">
        <v>1603</v>
      </c>
      <c r="J1209" s="636">
        <v>1</v>
      </c>
      <c r="K1209" s="637">
        <v>44013</v>
      </c>
      <c r="L1209" s="637">
        <v>44195</v>
      </c>
      <c r="M1209" s="638">
        <f t="shared" si="40"/>
        <v>26</v>
      </c>
      <c r="N1209" s="639">
        <v>1</v>
      </c>
      <c r="O1209" s="635" t="s">
        <v>1597</v>
      </c>
      <c r="P1209" s="639">
        <f t="shared" si="39"/>
        <v>1</v>
      </c>
      <c r="Q1209" s="640" t="str" cm="1">
        <f t="array" aca="1" ref="Q1209" ca="1">IF(ISNUMBER(P1209),IF(P1209=100%,"CUMPLIDA",IF(AND(ISNUMBER(L1209),ISNUMBER(INDIRECT("FECHA_"&amp;$B1209,1))), IF(L1209&lt;=INDIRECT("FECHA_"&amp;$B1209,1),"INCUMPLIDA","PROCESO"), "VERIFICAR FECHA")),"SIN VALOR AVANCE")</f>
        <v>CUMPLIDA</v>
      </c>
    </row>
    <row r="1210" spans="1:17" ht="180.75">
      <c r="A1210" s="632" t="s">
        <v>12</v>
      </c>
      <c r="B1210" s="633" t="s">
        <v>14</v>
      </c>
      <c r="C1210" s="940"/>
      <c r="D1210" s="940"/>
      <c r="E1210" s="941"/>
      <c r="F1210" s="941"/>
      <c r="G1210" s="634" t="s">
        <v>1604</v>
      </c>
      <c r="H1210" s="635" t="s">
        <v>712</v>
      </c>
      <c r="I1210" s="635" t="s">
        <v>546</v>
      </c>
      <c r="J1210" s="636">
        <v>1</v>
      </c>
      <c r="K1210" s="641">
        <v>45931</v>
      </c>
      <c r="L1210" s="641">
        <v>45991</v>
      </c>
      <c r="M1210" s="638">
        <f t="shared" si="40"/>
        <v>8.5714285714285712</v>
      </c>
      <c r="N1210" s="639">
        <v>0</v>
      </c>
      <c r="O1210" s="635" t="s">
        <v>1605</v>
      </c>
      <c r="P1210" s="639">
        <f t="shared" si="39"/>
        <v>0</v>
      </c>
      <c r="Q1210" s="640" t="str" cm="1">
        <f t="array" aca="1" ref="Q1210" ca="1">IF(ISNUMBER(P1210),IF(P1210=100%,"CUMPLIDA",IF(AND(ISNUMBER(L1210),ISNUMBER(INDIRECT("FECHA_"&amp;$B1210,1))), IF(L1210&lt;=INDIRECT("FECHA_"&amp;$B1210,1),"INCUMPLIDA","PROCESO"), "VERIFICAR FECHA")),"SIN VALOR AVANCE")</f>
        <v>PROCESO</v>
      </c>
    </row>
    <row r="1211" spans="1:17" ht="180.75">
      <c r="A1211" s="632" t="s">
        <v>12</v>
      </c>
      <c r="B1211" s="633" t="s">
        <v>14</v>
      </c>
      <c r="C1211" s="940"/>
      <c r="D1211" s="940"/>
      <c r="E1211" s="941"/>
      <c r="F1211" s="941"/>
      <c r="G1211" s="634" t="s">
        <v>1606</v>
      </c>
      <c r="H1211" s="635" t="s">
        <v>715</v>
      </c>
      <c r="I1211" s="635" t="s">
        <v>707</v>
      </c>
      <c r="J1211" s="636">
        <v>1</v>
      </c>
      <c r="K1211" s="641">
        <v>45992</v>
      </c>
      <c r="L1211" s="641">
        <v>46081</v>
      </c>
      <c r="M1211" s="638">
        <f t="shared" si="40"/>
        <v>12.714285714285714</v>
      </c>
      <c r="N1211" s="639">
        <v>0</v>
      </c>
      <c r="O1211" s="635" t="s">
        <v>1605</v>
      </c>
      <c r="P1211" s="639">
        <f t="shared" si="39"/>
        <v>0</v>
      </c>
      <c r="Q1211" s="640" t="str" cm="1">
        <f t="array" aca="1" ref="Q1211" ca="1">IF(ISNUMBER(P1211),IF(P1211=100%,"CUMPLIDA",IF(AND(ISNUMBER(L1211),ISNUMBER(INDIRECT("FECHA_"&amp;$B1211,1))), IF(L1211&lt;=INDIRECT("FECHA_"&amp;$B1211,1),"INCUMPLIDA","PROCESO"), "VERIFICAR FECHA")),"SIN VALOR AVANCE")</f>
        <v>PROCESO</v>
      </c>
    </row>
    <row r="1212" spans="1:17" ht="180.75">
      <c r="A1212" s="632" t="s">
        <v>12</v>
      </c>
      <c r="B1212" s="633" t="s">
        <v>14</v>
      </c>
      <c r="C1212" s="940"/>
      <c r="D1212" s="940"/>
      <c r="E1212" s="941"/>
      <c r="F1212" s="941"/>
      <c r="G1212" s="634" t="s">
        <v>1607</v>
      </c>
      <c r="H1212" s="635" t="s">
        <v>717</v>
      </c>
      <c r="I1212" s="635" t="s">
        <v>718</v>
      </c>
      <c r="J1212" s="636">
        <v>5</v>
      </c>
      <c r="K1212" s="641">
        <v>46113</v>
      </c>
      <c r="L1212" s="641">
        <v>46568</v>
      </c>
      <c r="M1212" s="638">
        <f t="shared" si="40"/>
        <v>65</v>
      </c>
      <c r="N1212" s="639">
        <v>0</v>
      </c>
      <c r="O1212" s="635" t="s">
        <v>1605</v>
      </c>
      <c r="P1212" s="639">
        <f t="shared" si="39"/>
        <v>0</v>
      </c>
      <c r="Q1212" s="640" t="str" cm="1">
        <f t="array" aca="1" ref="Q1212" ca="1">IF(ISNUMBER(P1212),IF(P1212=100%,"CUMPLIDA",IF(AND(ISNUMBER(L1212),ISNUMBER(INDIRECT("FECHA_"&amp;$B1212,1))), IF(L1212&lt;=INDIRECT("FECHA_"&amp;$B1212,1),"INCUMPLIDA","PROCESO"), "VERIFICAR FECHA")),"SIN VALOR AVANCE")</f>
        <v>PROCESO</v>
      </c>
    </row>
    <row r="1213" spans="1:17" ht="180.75">
      <c r="A1213" s="632" t="s">
        <v>12</v>
      </c>
      <c r="B1213" s="633" t="s">
        <v>14</v>
      </c>
      <c r="C1213" s="940"/>
      <c r="D1213" s="940"/>
      <c r="E1213" s="941"/>
      <c r="F1213" s="941"/>
      <c r="G1213" s="634" t="s">
        <v>1608</v>
      </c>
      <c r="H1213" s="635" t="s">
        <v>1609</v>
      </c>
      <c r="I1213" s="635" t="s">
        <v>596</v>
      </c>
      <c r="J1213" s="636">
        <v>3</v>
      </c>
      <c r="K1213" s="641">
        <v>46296</v>
      </c>
      <c r="L1213" s="641">
        <v>46568</v>
      </c>
      <c r="M1213" s="638">
        <f t="shared" si="40"/>
        <v>38.857142857142854</v>
      </c>
      <c r="N1213" s="639">
        <v>0</v>
      </c>
      <c r="O1213" s="635" t="s">
        <v>1605</v>
      </c>
      <c r="P1213" s="639">
        <f t="shared" si="39"/>
        <v>0</v>
      </c>
      <c r="Q1213" s="640" t="str" cm="1">
        <f t="array" aca="1" ref="Q1213" ca="1">IF(ISNUMBER(P1213),IF(P1213=100%,"CUMPLIDA",IF(AND(ISNUMBER(L1213),ISNUMBER(INDIRECT("FECHA_"&amp;$B1213,1))), IF(L1213&lt;=INDIRECT("FECHA_"&amp;$B1213,1),"INCUMPLIDA","PROCESO"), "VERIFICAR FECHA")),"SIN VALOR AVANCE")</f>
        <v>PROCESO</v>
      </c>
    </row>
    <row r="1214" spans="1:17" ht="180.75">
      <c r="A1214" s="632" t="s">
        <v>12</v>
      </c>
      <c r="B1214" s="633" t="s">
        <v>14</v>
      </c>
      <c r="C1214" s="940"/>
      <c r="D1214" s="940"/>
      <c r="E1214" s="941" t="s">
        <v>1610</v>
      </c>
      <c r="F1214" s="941"/>
      <c r="G1214" s="634" t="s">
        <v>1611</v>
      </c>
      <c r="H1214" s="635" t="s">
        <v>1612</v>
      </c>
      <c r="I1214" s="635" t="s">
        <v>1613</v>
      </c>
      <c r="J1214" s="636">
        <v>40</v>
      </c>
      <c r="K1214" s="637">
        <v>45047</v>
      </c>
      <c r="L1214" s="637">
        <v>45199</v>
      </c>
      <c r="M1214" s="638">
        <f t="shared" si="40"/>
        <v>21.714285714285715</v>
      </c>
      <c r="N1214" s="639">
        <v>1</v>
      </c>
      <c r="O1214" s="635" t="s">
        <v>1605</v>
      </c>
      <c r="P1214" s="639">
        <f t="shared" si="39"/>
        <v>1</v>
      </c>
      <c r="Q1214" s="640" t="str" cm="1">
        <f t="array" aca="1" ref="Q1214" ca="1">IF(ISNUMBER(P1214),IF(P1214=100%,"CUMPLIDA",IF(AND(ISNUMBER(L1214),ISNUMBER(INDIRECT("FECHA_"&amp;$B1214,1))), IF(L1214&lt;=INDIRECT("FECHA_"&amp;$B1214,1),"INCUMPLIDA","PROCESO"), "VERIFICAR FECHA")),"SIN VALOR AVANCE")</f>
        <v>CUMPLIDA</v>
      </c>
    </row>
    <row r="1215" spans="1:17" ht="210.75">
      <c r="A1215" s="632" t="s">
        <v>12</v>
      </c>
      <c r="B1215" s="633" t="s">
        <v>14</v>
      </c>
      <c r="C1215" s="940"/>
      <c r="D1215" s="940"/>
      <c r="E1215" s="941"/>
      <c r="F1215" s="941"/>
      <c r="G1215" s="634" t="s">
        <v>1614</v>
      </c>
      <c r="H1215" s="635" t="s">
        <v>1612</v>
      </c>
      <c r="I1215" s="635" t="s">
        <v>1613</v>
      </c>
      <c r="J1215" s="636">
        <v>40</v>
      </c>
      <c r="K1215" s="637">
        <v>45047</v>
      </c>
      <c r="L1215" s="637">
        <v>45199</v>
      </c>
      <c r="M1215" s="638">
        <f t="shared" si="40"/>
        <v>21.714285714285715</v>
      </c>
      <c r="N1215" s="639">
        <v>1</v>
      </c>
      <c r="O1215" s="635" t="s">
        <v>1615</v>
      </c>
      <c r="P1215" s="639">
        <f t="shared" si="39"/>
        <v>1</v>
      </c>
      <c r="Q1215" s="640" t="str" cm="1">
        <f t="array" aca="1" ref="Q1215" ca="1">IF(ISNUMBER(P1215),IF(P1215=100%,"CUMPLIDA",IF(AND(ISNUMBER(L1215),ISNUMBER(INDIRECT("FECHA_"&amp;$B1215,1))), IF(L1215&lt;=INDIRECT("FECHA_"&amp;$B1215,1),"INCUMPLIDA","PROCESO"), "VERIFICAR FECHA")),"SIN VALOR AVANCE")</f>
        <v>CUMPLIDA</v>
      </c>
    </row>
    <row r="1216" spans="1:17" ht="210.75">
      <c r="A1216" s="632" t="s">
        <v>12</v>
      </c>
      <c r="B1216" s="633" t="s">
        <v>14</v>
      </c>
      <c r="C1216" s="940"/>
      <c r="D1216" s="940"/>
      <c r="E1216" s="941" t="s">
        <v>1616</v>
      </c>
      <c r="F1216" s="941"/>
      <c r="G1216" s="634" t="s">
        <v>1617</v>
      </c>
      <c r="H1216" s="635" t="s">
        <v>1612</v>
      </c>
      <c r="I1216" s="635" t="s">
        <v>1618</v>
      </c>
      <c r="J1216" s="636">
        <v>1</v>
      </c>
      <c r="K1216" s="637">
        <v>45047</v>
      </c>
      <c r="L1216" s="637">
        <v>45199</v>
      </c>
      <c r="M1216" s="638">
        <f t="shared" si="40"/>
        <v>21.714285714285715</v>
      </c>
      <c r="N1216" s="639">
        <v>1</v>
      </c>
      <c r="O1216" s="635" t="s">
        <v>1615</v>
      </c>
      <c r="P1216" s="639">
        <f t="shared" si="39"/>
        <v>1</v>
      </c>
      <c r="Q1216" s="640" t="str" cm="1">
        <f t="array" aca="1" ref="Q1216" ca="1">IF(ISNUMBER(P1216),IF(P1216=100%,"CUMPLIDA",IF(AND(ISNUMBER(L1216),ISNUMBER(INDIRECT("FECHA_"&amp;$B1216,1))), IF(L1216&lt;=INDIRECT("FECHA_"&amp;$B1216,1),"INCUMPLIDA","PROCESO"), "VERIFICAR FECHA")),"SIN VALOR AVANCE")</f>
        <v>CUMPLIDA</v>
      </c>
    </row>
    <row r="1217" spans="1:17" ht="120.75">
      <c r="A1217" s="632" t="s">
        <v>12</v>
      </c>
      <c r="B1217" s="633" t="s">
        <v>14</v>
      </c>
      <c r="C1217" s="940"/>
      <c r="D1217" s="940"/>
      <c r="E1217" s="941"/>
      <c r="F1217" s="941"/>
      <c r="G1217" s="634" t="s">
        <v>1619</v>
      </c>
      <c r="H1217" s="635" t="s">
        <v>1620</v>
      </c>
      <c r="I1217" s="635" t="s">
        <v>1621</v>
      </c>
      <c r="J1217" s="636">
        <v>3</v>
      </c>
      <c r="K1217" s="637">
        <v>43009</v>
      </c>
      <c r="L1217" s="637">
        <v>43374</v>
      </c>
      <c r="M1217" s="638">
        <f t="shared" si="40"/>
        <v>52.142857142857146</v>
      </c>
      <c r="N1217" s="639">
        <v>1</v>
      </c>
      <c r="O1217" s="635" t="s">
        <v>1622</v>
      </c>
      <c r="P1217" s="639">
        <f t="shared" si="39"/>
        <v>1</v>
      </c>
      <c r="Q1217" s="640" t="str" cm="1">
        <f t="array" aca="1" ref="Q1217" ca="1">IF(ISNUMBER(P1217),IF(P1217=100%,"CUMPLIDA",IF(AND(ISNUMBER(L1217),ISNUMBER(INDIRECT("FECHA_"&amp;$B1217,1))), IF(L1217&lt;=INDIRECT("FECHA_"&amp;$B1217,1),"INCUMPLIDA","PROCESO"), "VERIFICAR FECHA")),"SIN VALOR AVANCE")</f>
        <v>CUMPLIDA</v>
      </c>
    </row>
    <row r="1218" spans="1:17" ht="120.75">
      <c r="A1218" s="632" t="s">
        <v>12</v>
      </c>
      <c r="B1218" s="633" t="s">
        <v>14</v>
      </c>
      <c r="C1218" s="940"/>
      <c r="D1218" s="940"/>
      <c r="E1218" s="941"/>
      <c r="F1218" s="941"/>
      <c r="G1218" s="634" t="s">
        <v>1623</v>
      </c>
      <c r="H1218" s="635" t="s">
        <v>1624</v>
      </c>
      <c r="I1218" s="642" t="s">
        <v>1625</v>
      </c>
      <c r="J1218" s="636">
        <v>1</v>
      </c>
      <c r="K1218" s="637">
        <v>42948</v>
      </c>
      <c r="L1218" s="637">
        <v>43100</v>
      </c>
      <c r="M1218" s="638">
        <f t="shared" si="40"/>
        <v>21.714285714285715</v>
      </c>
      <c r="N1218" s="639">
        <v>1</v>
      </c>
      <c r="O1218" s="635" t="s">
        <v>1626</v>
      </c>
      <c r="P1218" s="639">
        <f t="shared" si="39"/>
        <v>1</v>
      </c>
      <c r="Q1218" s="640" t="str" cm="1">
        <f t="array" aca="1" ref="Q1218" ca="1">IF(ISNUMBER(P1218),IF(P1218=100%,"CUMPLIDA",IF(AND(ISNUMBER(L1218),ISNUMBER(INDIRECT("FECHA_"&amp;$B1218,1))), IF(L1218&lt;=INDIRECT("FECHA_"&amp;$B1218,1),"INCUMPLIDA","PROCESO"), "VERIFICAR FECHA")),"SIN VALOR AVANCE")</f>
        <v>CUMPLIDA</v>
      </c>
    </row>
    <row r="1219" spans="1:17" ht="90.75">
      <c r="A1219" s="632" t="s">
        <v>12</v>
      </c>
      <c r="B1219" s="633" t="s">
        <v>14</v>
      </c>
      <c r="C1219" s="940"/>
      <c r="D1219" s="940"/>
      <c r="E1219" s="941"/>
      <c r="F1219" s="941"/>
      <c r="G1219" s="634" t="s">
        <v>1627</v>
      </c>
      <c r="H1219" s="635" t="s">
        <v>1628</v>
      </c>
      <c r="I1219" s="642" t="s">
        <v>331</v>
      </c>
      <c r="J1219" s="636">
        <v>1</v>
      </c>
      <c r="K1219" s="637">
        <v>42979</v>
      </c>
      <c r="L1219" s="637">
        <v>43344</v>
      </c>
      <c r="M1219" s="638">
        <f t="shared" si="40"/>
        <v>52.142857142857146</v>
      </c>
      <c r="N1219" s="639">
        <v>1</v>
      </c>
      <c r="O1219" s="635" t="s">
        <v>1629</v>
      </c>
      <c r="P1219" s="639">
        <f t="shared" si="39"/>
        <v>1</v>
      </c>
      <c r="Q1219" s="640" t="str" cm="1">
        <f t="array" aca="1" ref="Q1219" ca="1">IF(ISNUMBER(P1219),IF(P1219=100%,"CUMPLIDA",IF(AND(ISNUMBER(L1219),ISNUMBER(INDIRECT("FECHA_"&amp;$B1219,1))), IF(L1219&lt;=INDIRECT("FECHA_"&amp;$B1219,1),"INCUMPLIDA","PROCESO"), "VERIFICAR FECHA")),"SIN VALOR AVANCE")</f>
        <v>CUMPLIDA</v>
      </c>
    </row>
    <row r="1220" spans="1:17" ht="90.75">
      <c r="A1220" s="632" t="s">
        <v>12</v>
      </c>
      <c r="B1220" s="633" t="s">
        <v>14</v>
      </c>
      <c r="C1220" s="940"/>
      <c r="D1220" s="940"/>
      <c r="E1220" s="941"/>
      <c r="F1220" s="941"/>
      <c r="G1220" s="634" t="s">
        <v>1630</v>
      </c>
      <c r="H1220" s="635" t="s">
        <v>1631</v>
      </c>
      <c r="I1220" s="642" t="s">
        <v>1632</v>
      </c>
      <c r="J1220" s="639">
        <v>1</v>
      </c>
      <c r="K1220" s="637">
        <v>43101</v>
      </c>
      <c r="L1220" s="637">
        <v>43465</v>
      </c>
      <c r="M1220" s="638">
        <f t="shared" si="40"/>
        <v>52</v>
      </c>
      <c r="N1220" s="639">
        <v>1</v>
      </c>
      <c r="O1220" s="635" t="s">
        <v>1633</v>
      </c>
      <c r="P1220" s="639">
        <f t="shared" si="39"/>
        <v>1</v>
      </c>
      <c r="Q1220" s="640" t="str" cm="1">
        <f t="array" aca="1" ref="Q1220" ca="1">IF(ISNUMBER(P1220),IF(P1220=100%,"CUMPLIDA",IF(AND(ISNUMBER(L1220),ISNUMBER(INDIRECT("FECHA_"&amp;$B1220,1))), IF(L1220&lt;=INDIRECT("FECHA_"&amp;$B1220,1),"INCUMPLIDA","PROCESO"), "VERIFICAR FECHA")),"SIN VALOR AVANCE")</f>
        <v>CUMPLIDA</v>
      </c>
    </row>
    <row r="1221" spans="1:17" ht="90.75">
      <c r="A1221" s="632" t="s">
        <v>12</v>
      </c>
      <c r="B1221" s="633" t="s">
        <v>14</v>
      </c>
      <c r="C1221" s="940"/>
      <c r="D1221" s="940"/>
      <c r="E1221" s="941"/>
      <c r="F1221" s="941"/>
      <c r="G1221" s="634" t="s">
        <v>1634</v>
      </c>
      <c r="H1221" s="635" t="s">
        <v>1635</v>
      </c>
      <c r="I1221" s="642" t="s">
        <v>1636</v>
      </c>
      <c r="J1221" s="636">
        <v>6</v>
      </c>
      <c r="K1221" s="637">
        <v>43009</v>
      </c>
      <c r="L1221" s="637">
        <v>43374</v>
      </c>
      <c r="M1221" s="638">
        <f t="shared" si="40"/>
        <v>52.142857142857146</v>
      </c>
      <c r="N1221" s="639">
        <v>1</v>
      </c>
      <c r="O1221" s="635" t="s">
        <v>1637</v>
      </c>
      <c r="P1221" s="639">
        <f t="shared" si="39"/>
        <v>1</v>
      </c>
      <c r="Q1221" s="640" t="str" cm="1">
        <f t="array" aca="1" ref="Q1221" ca="1">IF(ISNUMBER(P1221),IF(P1221=100%,"CUMPLIDA",IF(AND(ISNUMBER(L1221),ISNUMBER(INDIRECT("FECHA_"&amp;$B1221,1))), IF(L1221&lt;=INDIRECT("FECHA_"&amp;$B1221,1),"INCUMPLIDA","PROCESO"), "VERIFICAR FECHA")),"SIN VALOR AVANCE")</f>
        <v>CUMPLIDA</v>
      </c>
    </row>
    <row r="1222" spans="1:17" ht="120">
      <c r="A1222" s="632" t="s">
        <v>12</v>
      </c>
      <c r="B1222" s="633" t="s">
        <v>14</v>
      </c>
      <c r="C1222" s="940"/>
      <c r="D1222" s="940"/>
      <c r="E1222" s="941"/>
      <c r="F1222" s="941"/>
      <c r="G1222" s="634" t="s">
        <v>1638</v>
      </c>
      <c r="H1222" s="635" t="s">
        <v>1589</v>
      </c>
      <c r="I1222" s="642" t="s">
        <v>1639</v>
      </c>
      <c r="J1222" s="639">
        <v>1</v>
      </c>
      <c r="K1222" s="637">
        <v>43344</v>
      </c>
      <c r="L1222" s="637">
        <v>43830</v>
      </c>
      <c r="M1222" s="638">
        <f t="shared" si="40"/>
        <v>69.428571428571431</v>
      </c>
      <c r="N1222" s="639">
        <v>1</v>
      </c>
      <c r="O1222" s="635" t="s">
        <v>1524</v>
      </c>
      <c r="P1222" s="639">
        <f t="shared" si="39"/>
        <v>1</v>
      </c>
      <c r="Q1222" s="640" t="str" cm="1">
        <f t="array" aca="1" ref="Q1222" ca="1">IF(ISNUMBER(P1222),IF(P1222=100%,"CUMPLIDA",IF(AND(ISNUMBER(L1222),ISNUMBER(INDIRECT("FECHA_"&amp;$B1222,1))), IF(L1222&lt;=INDIRECT("FECHA_"&amp;$B1222,1),"INCUMPLIDA","PROCESO"), "VERIFICAR FECHA")),"SIN VALOR AVANCE")</f>
        <v>CUMPLIDA</v>
      </c>
    </row>
    <row r="1223" spans="1:17" ht="120.75">
      <c r="A1223" s="632" t="s">
        <v>12</v>
      </c>
      <c r="B1223" s="633" t="s">
        <v>14</v>
      </c>
      <c r="C1223" s="940" t="s">
        <v>1640</v>
      </c>
      <c r="D1223" s="940" t="s">
        <v>1641</v>
      </c>
      <c r="E1223" s="941" t="s">
        <v>1642</v>
      </c>
      <c r="F1223" s="941" t="s">
        <v>1643</v>
      </c>
      <c r="G1223" s="634" t="s">
        <v>1644</v>
      </c>
      <c r="H1223" s="635" t="s">
        <v>1645</v>
      </c>
      <c r="I1223" s="635" t="s">
        <v>1646</v>
      </c>
      <c r="J1223" s="643">
        <v>6432363831</v>
      </c>
      <c r="K1223" s="637">
        <v>43040</v>
      </c>
      <c r="L1223" s="637">
        <v>44316</v>
      </c>
      <c r="M1223" s="638">
        <f t="shared" si="40"/>
        <v>182.28571428571428</v>
      </c>
      <c r="N1223" s="639">
        <v>1</v>
      </c>
      <c r="O1223" s="635" t="s">
        <v>1647</v>
      </c>
      <c r="P1223" s="639">
        <f t="shared" si="39"/>
        <v>1</v>
      </c>
      <c r="Q1223" s="640" t="str" cm="1">
        <f t="array" aca="1" ref="Q1223" ca="1">IF(ISNUMBER(P1223),IF(P1223=100%,"CUMPLIDA",IF(AND(ISNUMBER(L1223),ISNUMBER(INDIRECT("FECHA_"&amp;$B1223,1))), IF(L1223&lt;=INDIRECT("FECHA_"&amp;$B1223,1),"INCUMPLIDA","PROCESO"), "VERIFICAR FECHA")),"SIN VALOR AVANCE")</f>
        <v>CUMPLIDA</v>
      </c>
    </row>
    <row r="1224" spans="1:17" ht="120.75">
      <c r="A1224" s="632" t="s">
        <v>12</v>
      </c>
      <c r="B1224" s="633" t="s">
        <v>14</v>
      </c>
      <c r="C1224" s="940"/>
      <c r="D1224" s="940"/>
      <c r="E1224" s="941"/>
      <c r="F1224" s="941"/>
      <c r="G1224" s="634" t="s">
        <v>1648</v>
      </c>
      <c r="H1224" s="635" t="s">
        <v>1645</v>
      </c>
      <c r="I1224" s="635" t="s">
        <v>1646</v>
      </c>
      <c r="J1224" s="643">
        <v>43631471</v>
      </c>
      <c r="K1224" s="637">
        <v>43040</v>
      </c>
      <c r="L1224" s="637">
        <v>43434</v>
      </c>
      <c r="M1224" s="638">
        <f t="shared" si="40"/>
        <v>56.285714285714285</v>
      </c>
      <c r="N1224" s="639">
        <v>1</v>
      </c>
      <c r="O1224" s="635" t="s">
        <v>1649</v>
      </c>
      <c r="P1224" s="639">
        <f t="shared" si="39"/>
        <v>1</v>
      </c>
      <c r="Q1224" s="640" t="str" cm="1">
        <f t="array" aca="1" ref="Q1224" ca="1">IF(ISNUMBER(P1224),IF(P1224=100%,"CUMPLIDA",IF(AND(ISNUMBER(L1224),ISNUMBER(INDIRECT("FECHA_"&amp;$B1224,1))), IF(L1224&lt;=INDIRECT("FECHA_"&amp;$B1224,1),"INCUMPLIDA","PROCESO"), "VERIFICAR FECHA")),"SIN VALOR AVANCE")</f>
        <v>CUMPLIDA</v>
      </c>
    </row>
    <row r="1225" spans="1:17" ht="120.75">
      <c r="A1225" s="632" t="s">
        <v>12</v>
      </c>
      <c r="B1225" s="633" t="s">
        <v>14</v>
      </c>
      <c r="C1225" s="940"/>
      <c r="D1225" s="940"/>
      <c r="E1225" s="941"/>
      <c r="F1225" s="941"/>
      <c r="G1225" s="634" t="s">
        <v>1650</v>
      </c>
      <c r="H1225" s="635" t="s">
        <v>1645</v>
      </c>
      <c r="I1225" s="635" t="s">
        <v>1646</v>
      </c>
      <c r="J1225" s="643">
        <v>11623780528.950001</v>
      </c>
      <c r="K1225" s="637">
        <v>43040</v>
      </c>
      <c r="L1225" s="641">
        <v>45657</v>
      </c>
      <c r="M1225" s="638">
        <f t="shared" si="40"/>
        <v>373.85714285714283</v>
      </c>
      <c r="N1225" s="639">
        <v>1</v>
      </c>
      <c r="O1225" s="635" t="s">
        <v>1651</v>
      </c>
      <c r="P1225" s="639">
        <f t="shared" si="39"/>
        <v>1</v>
      </c>
      <c r="Q1225" s="640" t="str" cm="1">
        <f t="array" aca="1" ref="Q1225" ca="1">IF(ISNUMBER(P1225),IF(P1225=100%,"CUMPLIDA",IF(AND(ISNUMBER(L1225),ISNUMBER(INDIRECT("FECHA_"&amp;$B1225,1))), IF(L1225&lt;=INDIRECT("FECHA_"&amp;$B1225,1),"INCUMPLIDA","PROCESO"), "VERIFICAR FECHA")),"SIN VALOR AVANCE")</f>
        <v>CUMPLIDA</v>
      </c>
    </row>
    <row r="1226" spans="1:17" ht="120.75">
      <c r="A1226" s="632" t="s">
        <v>12</v>
      </c>
      <c r="B1226" s="633" t="s">
        <v>14</v>
      </c>
      <c r="C1226" s="940"/>
      <c r="D1226" s="940"/>
      <c r="E1226" s="941"/>
      <c r="F1226" s="941"/>
      <c r="G1226" s="634" t="s">
        <v>1652</v>
      </c>
      <c r="H1226" s="635" t="s">
        <v>1645</v>
      </c>
      <c r="I1226" s="635" t="s">
        <v>1646</v>
      </c>
      <c r="J1226" s="643">
        <v>1251159219</v>
      </c>
      <c r="K1226" s="637">
        <v>43040</v>
      </c>
      <c r="L1226" s="641">
        <v>45777</v>
      </c>
      <c r="M1226" s="638">
        <f t="shared" si="40"/>
        <v>391</v>
      </c>
      <c r="N1226" s="639">
        <v>1</v>
      </c>
      <c r="O1226" s="635" t="s">
        <v>1653</v>
      </c>
      <c r="P1226" s="639">
        <f t="shared" si="39"/>
        <v>1</v>
      </c>
      <c r="Q1226" s="640" t="str" cm="1">
        <f t="array" aca="1" ref="Q1226" ca="1">IF(ISNUMBER(P1226),IF(P1226=100%,"CUMPLIDA",IF(AND(ISNUMBER(L1226),ISNUMBER(INDIRECT("FECHA_"&amp;$B1226,1))), IF(L1226&lt;=INDIRECT("FECHA_"&amp;$B1226,1),"INCUMPLIDA","PROCESO"), "VERIFICAR FECHA")),"SIN VALOR AVANCE")</f>
        <v>CUMPLIDA</v>
      </c>
    </row>
    <row r="1227" spans="1:17" ht="105.75">
      <c r="A1227" s="632" t="s">
        <v>12</v>
      </c>
      <c r="B1227" s="633" t="s">
        <v>14</v>
      </c>
      <c r="C1227" s="940"/>
      <c r="D1227" s="940"/>
      <c r="E1227" s="941"/>
      <c r="F1227" s="941"/>
      <c r="G1227" s="634" t="s">
        <v>1654</v>
      </c>
      <c r="H1227" s="635" t="s">
        <v>1655</v>
      </c>
      <c r="I1227" s="635" t="s">
        <v>1656</v>
      </c>
      <c r="J1227" s="636">
        <v>42</v>
      </c>
      <c r="K1227" s="637">
        <v>42948</v>
      </c>
      <c r="L1227" s="637">
        <v>43100</v>
      </c>
      <c r="M1227" s="638">
        <f t="shared" si="40"/>
        <v>21.714285714285715</v>
      </c>
      <c r="N1227" s="639">
        <v>1</v>
      </c>
      <c r="O1227" s="635" t="s">
        <v>1524</v>
      </c>
      <c r="P1227" s="639">
        <f t="shared" si="39"/>
        <v>1</v>
      </c>
      <c r="Q1227" s="640" t="str" cm="1">
        <f t="array" aca="1" ref="Q1227" ca="1">IF(ISNUMBER(P1227),IF(P1227=100%,"CUMPLIDA",IF(AND(ISNUMBER(L1227),ISNUMBER(INDIRECT("FECHA_"&amp;$B1227,1))), IF(L1227&lt;=INDIRECT("FECHA_"&amp;$B1227,1),"INCUMPLIDA","PROCESO"), "VERIFICAR FECHA")),"SIN VALOR AVANCE")</f>
        <v>CUMPLIDA</v>
      </c>
    </row>
    <row r="1228" spans="1:17" ht="105.75">
      <c r="A1228" s="632" t="s">
        <v>12</v>
      </c>
      <c r="B1228" s="633" t="s">
        <v>14</v>
      </c>
      <c r="C1228" s="940"/>
      <c r="D1228" s="940"/>
      <c r="E1228" s="941"/>
      <c r="F1228" s="941"/>
      <c r="G1228" s="634" t="s">
        <v>1657</v>
      </c>
      <c r="H1228" s="635" t="s">
        <v>1658</v>
      </c>
      <c r="I1228" s="635" t="s">
        <v>1659</v>
      </c>
      <c r="J1228" s="636">
        <v>42</v>
      </c>
      <c r="K1228" s="637">
        <v>42948</v>
      </c>
      <c r="L1228" s="637">
        <v>43281</v>
      </c>
      <c r="M1228" s="638">
        <f t="shared" si="40"/>
        <v>47.571428571428569</v>
      </c>
      <c r="N1228" s="639">
        <v>1</v>
      </c>
      <c r="O1228" s="635" t="s">
        <v>1524</v>
      </c>
      <c r="P1228" s="639">
        <f t="shared" si="39"/>
        <v>1</v>
      </c>
      <c r="Q1228" s="640" t="str" cm="1">
        <f t="array" aca="1" ref="Q1228" ca="1">IF(ISNUMBER(P1228),IF(P1228=100%,"CUMPLIDA",IF(AND(ISNUMBER(L1228),ISNUMBER(INDIRECT("FECHA_"&amp;$B1228,1))), IF(L1228&lt;=INDIRECT("FECHA_"&amp;$B1228,1),"INCUMPLIDA","PROCESO"), "VERIFICAR FECHA")),"SIN VALOR AVANCE")</f>
        <v>CUMPLIDA</v>
      </c>
    </row>
    <row r="1229" spans="1:17" ht="90.75">
      <c r="A1229" s="632" t="s">
        <v>12</v>
      </c>
      <c r="B1229" s="633" t="s">
        <v>14</v>
      </c>
      <c r="C1229" s="940"/>
      <c r="D1229" s="940"/>
      <c r="E1229" s="941"/>
      <c r="F1229" s="941"/>
      <c r="G1229" s="634" t="s">
        <v>1660</v>
      </c>
      <c r="H1229" s="635" t="s">
        <v>1661</v>
      </c>
      <c r="I1229" s="635" t="s">
        <v>1662</v>
      </c>
      <c r="J1229" s="639">
        <v>1</v>
      </c>
      <c r="K1229" s="637">
        <v>43101</v>
      </c>
      <c r="L1229" s="637">
        <v>43465</v>
      </c>
      <c r="M1229" s="638">
        <f t="shared" si="40"/>
        <v>52</v>
      </c>
      <c r="N1229" s="639">
        <v>1</v>
      </c>
      <c r="O1229" s="635" t="s">
        <v>1663</v>
      </c>
      <c r="P1229" s="639">
        <f t="shared" si="39"/>
        <v>1</v>
      </c>
      <c r="Q1229" s="640" t="str" cm="1">
        <f t="array" aca="1" ref="Q1229" ca="1">IF(ISNUMBER(P1229),IF(P1229=100%,"CUMPLIDA",IF(AND(ISNUMBER(L1229),ISNUMBER(INDIRECT("FECHA_"&amp;$B1229,1))), IF(L1229&lt;=INDIRECT("FECHA_"&amp;$B1229,1),"INCUMPLIDA","PROCESO"), "VERIFICAR FECHA")),"SIN VALOR AVANCE")</f>
        <v>CUMPLIDA</v>
      </c>
    </row>
    <row r="1230" spans="1:17" ht="90.75">
      <c r="A1230" s="632" t="s">
        <v>12</v>
      </c>
      <c r="B1230" s="633" t="s">
        <v>14</v>
      </c>
      <c r="C1230" s="940" t="s">
        <v>1664</v>
      </c>
      <c r="D1230" s="940" t="s">
        <v>1518</v>
      </c>
      <c r="E1230" s="941" t="s">
        <v>1665</v>
      </c>
      <c r="F1230" s="941" t="s">
        <v>1666</v>
      </c>
      <c r="G1230" s="634" t="s">
        <v>1667</v>
      </c>
      <c r="H1230" s="635" t="s">
        <v>1668</v>
      </c>
      <c r="I1230" s="635" t="s">
        <v>1669</v>
      </c>
      <c r="J1230" s="636">
        <v>1</v>
      </c>
      <c r="K1230" s="637">
        <v>44454</v>
      </c>
      <c r="L1230" s="637">
        <v>44561</v>
      </c>
      <c r="M1230" s="638">
        <f t="shared" si="40"/>
        <v>15.285714285714286</v>
      </c>
      <c r="N1230" s="639">
        <v>1</v>
      </c>
      <c r="O1230" s="635" t="s">
        <v>1670</v>
      </c>
      <c r="P1230" s="639">
        <f t="shared" si="39"/>
        <v>1</v>
      </c>
      <c r="Q1230" s="640" t="str" cm="1">
        <f t="array" aca="1" ref="Q1230" ca="1">IF(ISNUMBER(P1230),IF(P1230=100%,"CUMPLIDA",IF(AND(ISNUMBER(L1230),ISNUMBER(INDIRECT("FECHA_"&amp;$B1230,1))), IF(L1230&lt;=INDIRECT("FECHA_"&amp;$B1230,1),"INCUMPLIDA","PROCESO"), "VERIFICAR FECHA")),"SIN VALOR AVANCE")</f>
        <v>CUMPLIDA</v>
      </c>
    </row>
    <row r="1231" spans="1:17" ht="180">
      <c r="A1231" s="632" t="s">
        <v>12</v>
      </c>
      <c r="B1231" s="633" t="s">
        <v>14</v>
      </c>
      <c r="C1231" s="940"/>
      <c r="D1231" s="940"/>
      <c r="E1231" s="941"/>
      <c r="F1231" s="941"/>
      <c r="G1231" s="634" t="s">
        <v>1671</v>
      </c>
      <c r="H1231" s="635" t="s">
        <v>1672</v>
      </c>
      <c r="I1231" s="635" t="s">
        <v>1673</v>
      </c>
      <c r="J1231" s="636">
        <v>3</v>
      </c>
      <c r="K1231" s="637">
        <v>44470</v>
      </c>
      <c r="L1231" s="637">
        <v>44865</v>
      </c>
      <c r="M1231" s="638">
        <f t="shared" si="40"/>
        <v>56.428571428571431</v>
      </c>
      <c r="N1231" s="639">
        <v>1</v>
      </c>
      <c r="O1231" s="635" t="s">
        <v>1670</v>
      </c>
      <c r="P1231" s="639">
        <f t="shared" si="39"/>
        <v>1</v>
      </c>
      <c r="Q1231" s="640" t="str" cm="1">
        <f t="array" aca="1" ref="Q1231" ca="1">IF(ISNUMBER(P1231),IF(P1231=100%,"CUMPLIDA",IF(AND(ISNUMBER(L1231),ISNUMBER(INDIRECT("FECHA_"&amp;$B1231,1))), IF(L1231&lt;=INDIRECT("FECHA_"&amp;$B1231,1),"INCUMPLIDA","PROCESO"), "VERIFICAR FECHA")),"SIN VALOR AVANCE")</f>
        <v>CUMPLIDA</v>
      </c>
    </row>
    <row r="1232" spans="1:17" ht="90.75">
      <c r="A1232" s="632" t="s">
        <v>12</v>
      </c>
      <c r="B1232" s="633" t="s">
        <v>14</v>
      </c>
      <c r="C1232" s="940"/>
      <c r="D1232" s="940"/>
      <c r="E1232" s="941"/>
      <c r="F1232" s="941"/>
      <c r="G1232" s="634" t="s">
        <v>1674</v>
      </c>
      <c r="H1232" s="635" t="s">
        <v>1675</v>
      </c>
      <c r="I1232" s="635" t="s">
        <v>1676</v>
      </c>
      <c r="J1232" s="636">
        <v>1</v>
      </c>
      <c r="K1232" s="637">
        <v>45231</v>
      </c>
      <c r="L1232" s="637">
        <v>45504</v>
      </c>
      <c r="M1232" s="638">
        <f t="shared" si="40"/>
        <v>39</v>
      </c>
      <c r="N1232" s="639">
        <v>1</v>
      </c>
      <c r="O1232" s="635" t="s">
        <v>1677</v>
      </c>
      <c r="P1232" s="639">
        <f t="shared" si="39"/>
        <v>1</v>
      </c>
      <c r="Q1232" s="640" t="str" cm="1">
        <f t="array" aca="1" ref="Q1232" ca="1">IF(ISNUMBER(P1232),IF(P1232=100%,"CUMPLIDA",IF(AND(ISNUMBER(L1232),ISNUMBER(INDIRECT("FECHA_"&amp;$B1232,1))), IF(L1232&lt;=INDIRECT("FECHA_"&amp;$B1232,1),"INCUMPLIDA","PROCESO"), "VERIFICAR FECHA")),"SIN VALOR AVANCE")</f>
        <v>CUMPLIDA</v>
      </c>
    </row>
    <row r="1233" spans="1:17" ht="150.75">
      <c r="A1233" s="632" t="s">
        <v>12</v>
      </c>
      <c r="B1233" s="633" t="s">
        <v>14</v>
      </c>
      <c r="C1233" s="940"/>
      <c r="D1233" s="940"/>
      <c r="E1233" s="941"/>
      <c r="F1233" s="941"/>
      <c r="G1233" s="634" t="s">
        <v>1678</v>
      </c>
      <c r="H1233" s="635" t="s">
        <v>1679</v>
      </c>
      <c r="I1233" s="635" t="s">
        <v>99</v>
      </c>
      <c r="J1233" s="636">
        <v>1</v>
      </c>
      <c r="K1233" s="641">
        <v>45323</v>
      </c>
      <c r="L1233" s="641">
        <v>45747</v>
      </c>
      <c r="M1233" s="638">
        <f t="shared" si="40"/>
        <v>60.571428571428569</v>
      </c>
      <c r="N1233" s="639">
        <v>1</v>
      </c>
      <c r="O1233" s="644" t="s">
        <v>1680</v>
      </c>
      <c r="P1233" s="639">
        <f t="shared" si="39"/>
        <v>1</v>
      </c>
      <c r="Q1233" s="640" t="str" cm="1">
        <f t="array" aca="1" ref="Q1233" ca="1">IF(ISNUMBER(P1233),IF(P1233=100%,"CUMPLIDA",IF(AND(ISNUMBER(L1233),ISNUMBER(INDIRECT("FECHA_"&amp;$B1233,1))), IF(L1233&lt;=INDIRECT("FECHA_"&amp;$B1233,1),"INCUMPLIDA","PROCESO"), "VERIFICAR FECHA")),"SIN VALOR AVANCE")</f>
        <v>CUMPLIDA</v>
      </c>
    </row>
    <row r="1234" spans="1:17" ht="105.75">
      <c r="A1234" s="632" t="s">
        <v>12</v>
      </c>
      <c r="B1234" s="633" t="s">
        <v>14</v>
      </c>
      <c r="C1234" s="940"/>
      <c r="D1234" s="940"/>
      <c r="E1234" s="941"/>
      <c r="F1234" s="941"/>
      <c r="G1234" s="634" t="s">
        <v>1681</v>
      </c>
      <c r="H1234" s="635" t="s">
        <v>101</v>
      </c>
      <c r="I1234" s="635" t="s">
        <v>102</v>
      </c>
      <c r="J1234" s="636">
        <v>1</v>
      </c>
      <c r="K1234" s="641">
        <v>45323</v>
      </c>
      <c r="L1234" s="641">
        <v>45747</v>
      </c>
      <c r="M1234" s="638">
        <f t="shared" si="40"/>
        <v>60.571428571428569</v>
      </c>
      <c r="N1234" s="639">
        <v>1</v>
      </c>
      <c r="O1234" s="644" t="s">
        <v>1682</v>
      </c>
      <c r="P1234" s="639">
        <f t="shared" si="39"/>
        <v>1</v>
      </c>
      <c r="Q1234" s="640" t="str" cm="1">
        <f t="array" aca="1" ref="Q1234" ca="1">IF(ISNUMBER(P1234),IF(P1234=100%,"CUMPLIDA",IF(AND(ISNUMBER(L1234),ISNUMBER(INDIRECT("FECHA_"&amp;$B1234,1))), IF(L1234&lt;=INDIRECT("FECHA_"&amp;$B1234,1),"INCUMPLIDA","PROCESO"), "VERIFICAR FECHA")),"SIN VALOR AVANCE")</f>
        <v>CUMPLIDA</v>
      </c>
    </row>
    <row r="1235" spans="1:17" ht="105.75">
      <c r="A1235" s="632" t="s">
        <v>12</v>
      </c>
      <c r="B1235" s="633" t="s">
        <v>14</v>
      </c>
      <c r="C1235" s="940"/>
      <c r="D1235" s="940"/>
      <c r="E1235" s="941"/>
      <c r="F1235" s="941"/>
      <c r="G1235" s="634" t="s">
        <v>1683</v>
      </c>
      <c r="H1235" s="635" t="s">
        <v>239</v>
      </c>
      <c r="I1235" s="635" t="s">
        <v>240</v>
      </c>
      <c r="J1235" s="636">
        <v>1</v>
      </c>
      <c r="K1235" s="641">
        <v>45231</v>
      </c>
      <c r="L1235" s="641">
        <v>45747</v>
      </c>
      <c r="M1235" s="638">
        <f t="shared" si="40"/>
        <v>73.714285714285708</v>
      </c>
      <c r="N1235" s="639">
        <v>1</v>
      </c>
      <c r="O1235" s="644" t="s">
        <v>1682</v>
      </c>
      <c r="P1235" s="639">
        <f t="shared" si="39"/>
        <v>1</v>
      </c>
      <c r="Q1235" s="640" t="str" cm="1">
        <f t="array" aca="1" ref="Q1235" ca="1">IF(ISNUMBER(P1235),IF(P1235=100%,"CUMPLIDA",IF(AND(ISNUMBER(L1235),ISNUMBER(INDIRECT("FECHA_"&amp;$B1235,1))), IF(L1235&lt;=INDIRECT("FECHA_"&amp;$B1235,1),"INCUMPLIDA","PROCESO"), "VERIFICAR FECHA")),"SIN VALOR AVANCE")</f>
        <v>CUMPLIDA</v>
      </c>
    </row>
    <row r="1236" spans="1:17" ht="150.75">
      <c r="A1236" s="632" t="s">
        <v>12</v>
      </c>
      <c r="B1236" s="633" t="s">
        <v>14</v>
      </c>
      <c r="C1236" s="940"/>
      <c r="D1236" s="940"/>
      <c r="E1236" s="941"/>
      <c r="F1236" s="941"/>
      <c r="G1236" s="634" t="s">
        <v>1684</v>
      </c>
      <c r="H1236" s="635" t="s">
        <v>104</v>
      </c>
      <c r="I1236" s="635" t="s">
        <v>105</v>
      </c>
      <c r="J1236" s="636">
        <v>1</v>
      </c>
      <c r="K1236" s="641">
        <v>45323</v>
      </c>
      <c r="L1236" s="641">
        <v>45747</v>
      </c>
      <c r="M1236" s="638">
        <f t="shared" si="40"/>
        <v>60.571428571428569</v>
      </c>
      <c r="N1236" s="639">
        <v>1</v>
      </c>
      <c r="O1236" s="644" t="s">
        <v>1680</v>
      </c>
      <c r="P1236" s="639">
        <f t="shared" si="39"/>
        <v>1</v>
      </c>
      <c r="Q1236" s="640" t="str" cm="1">
        <f t="array" aca="1" ref="Q1236" ca="1">IF(ISNUMBER(P1236),IF(P1236=100%,"CUMPLIDA",IF(AND(ISNUMBER(L1236),ISNUMBER(INDIRECT("FECHA_"&amp;$B1236,1))), IF(L1236&lt;=INDIRECT("FECHA_"&amp;$B1236,1),"INCUMPLIDA","PROCESO"), "VERIFICAR FECHA")),"SIN VALOR AVANCE")</f>
        <v>CUMPLIDA</v>
      </c>
    </row>
    <row r="1237" spans="1:17" ht="105.75">
      <c r="A1237" s="632" t="s">
        <v>12</v>
      </c>
      <c r="B1237" s="633" t="s">
        <v>14</v>
      </c>
      <c r="C1237" s="940"/>
      <c r="D1237" s="940"/>
      <c r="E1237" s="941"/>
      <c r="F1237" s="941"/>
      <c r="G1237" s="634" t="s">
        <v>1685</v>
      </c>
      <c r="H1237" s="635" t="s">
        <v>106</v>
      </c>
      <c r="I1237" s="635" t="s">
        <v>107</v>
      </c>
      <c r="J1237" s="636">
        <v>1</v>
      </c>
      <c r="K1237" s="641">
        <v>45231</v>
      </c>
      <c r="L1237" s="641">
        <v>45747</v>
      </c>
      <c r="M1237" s="638">
        <f t="shared" si="40"/>
        <v>73.714285714285708</v>
      </c>
      <c r="N1237" s="639">
        <v>1</v>
      </c>
      <c r="O1237" s="644" t="s">
        <v>1682</v>
      </c>
      <c r="P1237" s="639">
        <f t="shared" si="39"/>
        <v>1</v>
      </c>
      <c r="Q1237" s="640" t="str" cm="1">
        <f t="array" aca="1" ref="Q1237" ca="1">IF(ISNUMBER(P1237),IF(P1237=100%,"CUMPLIDA",IF(AND(ISNUMBER(L1237),ISNUMBER(INDIRECT("FECHA_"&amp;$B1237,1))), IF(L1237&lt;=INDIRECT("FECHA_"&amp;$B1237,1),"INCUMPLIDA","PROCESO"), "VERIFICAR FECHA")),"SIN VALOR AVANCE")</f>
        <v>CUMPLIDA</v>
      </c>
    </row>
    <row r="1238" spans="1:17" ht="240.75">
      <c r="A1238" s="632" t="s">
        <v>12</v>
      </c>
      <c r="B1238" s="633" t="s">
        <v>14</v>
      </c>
      <c r="C1238" s="940"/>
      <c r="D1238" s="940"/>
      <c r="E1238" s="941"/>
      <c r="F1238" s="941"/>
      <c r="G1238" s="634" t="s">
        <v>1686</v>
      </c>
      <c r="H1238" s="635" t="s">
        <v>108</v>
      </c>
      <c r="I1238" s="635" t="s">
        <v>109</v>
      </c>
      <c r="J1238" s="636">
        <v>1</v>
      </c>
      <c r="K1238" s="641">
        <v>45231</v>
      </c>
      <c r="L1238" s="641">
        <v>45808</v>
      </c>
      <c r="M1238" s="638">
        <f t="shared" si="40"/>
        <v>82.428571428571431</v>
      </c>
      <c r="N1238" s="639">
        <v>1</v>
      </c>
      <c r="O1238" s="644" t="s">
        <v>1687</v>
      </c>
      <c r="P1238" s="639">
        <f t="shared" si="39"/>
        <v>1</v>
      </c>
      <c r="Q1238" s="640" t="str" cm="1">
        <f t="array" aca="1" ref="Q1238" ca="1">IF(ISNUMBER(P1238),IF(P1238=100%,"CUMPLIDA",IF(AND(ISNUMBER(L1238),ISNUMBER(INDIRECT("FECHA_"&amp;$B1238,1))), IF(L1238&lt;=INDIRECT("FECHA_"&amp;$B1238,1),"INCUMPLIDA","PROCESO"), "VERIFICAR FECHA")),"SIN VALOR AVANCE")</f>
        <v>CUMPLIDA</v>
      </c>
    </row>
    <row r="1239" spans="1:17" ht="90.75">
      <c r="A1239" s="632" t="s">
        <v>12</v>
      </c>
      <c r="B1239" s="633" t="s">
        <v>14</v>
      </c>
      <c r="C1239" s="940"/>
      <c r="D1239" s="940"/>
      <c r="E1239" s="941"/>
      <c r="F1239" s="941"/>
      <c r="G1239" s="634" t="s">
        <v>1688</v>
      </c>
      <c r="H1239" s="635" t="s">
        <v>111</v>
      </c>
      <c r="I1239" s="635" t="s">
        <v>112</v>
      </c>
      <c r="J1239" s="636">
        <v>7</v>
      </c>
      <c r="K1239" s="641">
        <v>46024</v>
      </c>
      <c r="L1239" s="641">
        <v>46660</v>
      </c>
      <c r="M1239" s="638">
        <f t="shared" si="40"/>
        <v>90.857142857142861</v>
      </c>
      <c r="N1239" s="639">
        <v>0</v>
      </c>
      <c r="O1239" s="635" t="s">
        <v>1677</v>
      </c>
      <c r="P1239" s="639">
        <f t="shared" si="39"/>
        <v>0</v>
      </c>
      <c r="Q1239" s="640" t="str" cm="1">
        <f t="array" aca="1" ref="Q1239" ca="1">IF(ISNUMBER(P1239),IF(P1239=100%,"CUMPLIDA",IF(AND(ISNUMBER(L1239),ISNUMBER(INDIRECT("FECHA_"&amp;$B1239,1))), IF(L1239&lt;=INDIRECT("FECHA_"&amp;$B1239,1),"INCUMPLIDA","PROCESO"), "VERIFICAR FECHA")),"SIN VALOR AVANCE")</f>
        <v>PROCESO</v>
      </c>
    </row>
    <row r="1240" spans="1:17" ht="150.75">
      <c r="A1240" s="632" t="s">
        <v>12</v>
      </c>
      <c r="B1240" s="633" t="s">
        <v>14</v>
      </c>
      <c r="C1240" s="940"/>
      <c r="D1240" s="940"/>
      <c r="E1240" s="941"/>
      <c r="F1240" s="941"/>
      <c r="G1240" s="634" t="s">
        <v>1689</v>
      </c>
      <c r="H1240" s="635" t="s">
        <v>115</v>
      </c>
      <c r="I1240" s="635" t="s">
        <v>116</v>
      </c>
      <c r="J1240" s="636">
        <v>1</v>
      </c>
      <c r="K1240" s="641">
        <v>46024</v>
      </c>
      <c r="L1240" s="641">
        <v>46660</v>
      </c>
      <c r="M1240" s="638">
        <f t="shared" si="40"/>
        <v>90.857142857142861</v>
      </c>
      <c r="N1240" s="639">
        <v>0</v>
      </c>
      <c r="O1240" s="644" t="s">
        <v>1680</v>
      </c>
      <c r="P1240" s="639">
        <f t="shared" si="39"/>
        <v>0</v>
      </c>
      <c r="Q1240" s="640" t="str" cm="1">
        <f t="array" aca="1" ref="Q1240" ca="1">IF(ISNUMBER(P1240),IF(P1240=100%,"CUMPLIDA",IF(AND(ISNUMBER(L1240),ISNUMBER(INDIRECT("FECHA_"&amp;$B1240,1))), IF(L1240&lt;=INDIRECT("FECHA_"&amp;$B1240,1),"INCUMPLIDA","PROCESO"), "VERIFICAR FECHA")),"SIN VALOR AVANCE")</f>
        <v>PROCESO</v>
      </c>
    </row>
    <row r="1241" spans="1:17" ht="240.75">
      <c r="A1241" s="632" t="s">
        <v>12</v>
      </c>
      <c r="B1241" s="633" t="s">
        <v>14</v>
      </c>
      <c r="C1241" s="940"/>
      <c r="D1241" s="940"/>
      <c r="E1241" s="941"/>
      <c r="F1241" s="941"/>
      <c r="G1241" s="634" t="s">
        <v>1690</v>
      </c>
      <c r="H1241" s="635" t="s">
        <v>118</v>
      </c>
      <c r="I1241" s="635" t="s">
        <v>119</v>
      </c>
      <c r="J1241" s="636">
        <v>2</v>
      </c>
      <c r="K1241" s="641">
        <v>46024</v>
      </c>
      <c r="L1241" s="641">
        <v>46660</v>
      </c>
      <c r="M1241" s="638">
        <f t="shared" si="40"/>
        <v>90.857142857142861</v>
      </c>
      <c r="N1241" s="639">
        <v>0</v>
      </c>
      <c r="O1241" s="644" t="s">
        <v>1687</v>
      </c>
      <c r="P1241" s="639">
        <f t="shared" si="39"/>
        <v>0</v>
      </c>
      <c r="Q1241" s="640" t="str" cm="1">
        <f t="array" aca="1" ref="Q1241" ca="1">IF(ISNUMBER(P1241),IF(P1241=100%,"CUMPLIDA",IF(AND(ISNUMBER(L1241),ISNUMBER(INDIRECT("FECHA_"&amp;$B1241,1))), IF(L1241&lt;=INDIRECT("FECHA_"&amp;$B1241,1),"INCUMPLIDA","PROCESO"), "VERIFICAR FECHA")),"SIN VALOR AVANCE")</f>
        <v>PROCESO</v>
      </c>
    </row>
    <row r="1242" spans="1:17" ht="120">
      <c r="A1242" s="632" t="s">
        <v>12</v>
      </c>
      <c r="B1242" s="633" t="s">
        <v>14</v>
      </c>
      <c r="C1242" s="940"/>
      <c r="D1242" s="940"/>
      <c r="E1242" s="941"/>
      <c r="F1242" s="941"/>
      <c r="G1242" s="634" t="s">
        <v>1691</v>
      </c>
      <c r="H1242" s="635" t="s">
        <v>1692</v>
      </c>
      <c r="I1242" s="635" t="s">
        <v>1669</v>
      </c>
      <c r="J1242" s="636">
        <v>1</v>
      </c>
      <c r="K1242" s="637">
        <v>44454</v>
      </c>
      <c r="L1242" s="637">
        <v>44561</v>
      </c>
      <c r="M1242" s="638">
        <f t="shared" si="40"/>
        <v>15.285714285714286</v>
      </c>
      <c r="N1242" s="639">
        <v>1</v>
      </c>
      <c r="O1242" s="635" t="s">
        <v>1693</v>
      </c>
      <c r="P1242" s="639">
        <f t="shared" si="39"/>
        <v>1</v>
      </c>
      <c r="Q1242" s="640" t="str" cm="1">
        <f t="array" aca="1" ref="Q1242" ca="1">IF(ISNUMBER(P1242),IF(P1242=100%,"CUMPLIDA",IF(AND(ISNUMBER(L1242),ISNUMBER(INDIRECT("FECHA_"&amp;$B1242,1))), IF(L1242&lt;=INDIRECT("FECHA_"&amp;$B1242,1),"INCUMPLIDA","PROCESO"), "VERIFICAR FECHA")),"SIN VALOR AVANCE")</f>
        <v>CUMPLIDA</v>
      </c>
    </row>
    <row r="1243" spans="1:17" ht="225">
      <c r="A1243" s="632" t="s">
        <v>12</v>
      </c>
      <c r="B1243" s="633" t="s">
        <v>14</v>
      </c>
      <c r="C1243" s="940"/>
      <c r="D1243" s="940"/>
      <c r="E1243" s="941"/>
      <c r="F1243" s="941"/>
      <c r="G1243" s="634" t="s">
        <v>1694</v>
      </c>
      <c r="H1243" s="635" t="s">
        <v>1695</v>
      </c>
      <c r="I1243" s="635" t="s">
        <v>1673</v>
      </c>
      <c r="J1243" s="636">
        <v>3</v>
      </c>
      <c r="K1243" s="637">
        <v>44470</v>
      </c>
      <c r="L1243" s="637">
        <v>44865</v>
      </c>
      <c r="M1243" s="638">
        <f t="shared" si="40"/>
        <v>56.428571428571431</v>
      </c>
      <c r="N1243" s="639">
        <v>1</v>
      </c>
      <c r="O1243" s="635" t="s">
        <v>1693</v>
      </c>
      <c r="P1243" s="639">
        <f t="shared" si="39"/>
        <v>1</v>
      </c>
      <c r="Q1243" s="640" t="str" cm="1">
        <f t="array" aca="1" ref="Q1243" ca="1">IF(ISNUMBER(P1243),IF(P1243=100%,"CUMPLIDA",IF(AND(ISNUMBER(L1243),ISNUMBER(INDIRECT("FECHA_"&amp;$B1243,1))), IF(L1243&lt;=INDIRECT("FECHA_"&amp;$B1243,1),"INCUMPLIDA","PROCESO"), "VERIFICAR FECHA")),"SIN VALOR AVANCE")</f>
        <v>CUMPLIDA</v>
      </c>
    </row>
    <row r="1244" spans="1:17" ht="150">
      <c r="A1244" s="632" t="s">
        <v>12</v>
      </c>
      <c r="B1244" s="633" t="s">
        <v>14</v>
      </c>
      <c r="C1244" s="940"/>
      <c r="D1244" s="940"/>
      <c r="E1244" s="941"/>
      <c r="F1244" s="941"/>
      <c r="G1244" s="634" t="s">
        <v>1696</v>
      </c>
      <c r="H1244" s="635" t="s">
        <v>1697</v>
      </c>
      <c r="I1244" s="635" t="s">
        <v>1698</v>
      </c>
      <c r="J1244" s="636">
        <v>6</v>
      </c>
      <c r="K1244" s="637">
        <v>44470</v>
      </c>
      <c r="L1244" s="637">
        <v>44651</v>
      </c>
      <c r="M1244" s="638">
        <f t="shared" si="40"/>
        <v>25.857142857142858</v>
      </c>
      <c r="N1244" s="639">
        <v>1</v>
      </c>
      <c r="O1244" s="635" t="s">
        <v>1693</v>
      </c>
      <c r="P1244" s="639">
        <f t="shared" si="39"/>
        <v>1</v>
      </c>
      <c r="Q1244" s="640" t="str" cm="1">
        <f t="array" aca="1" ref="Q1244" ca="1">IF(ISNUMBER(P1244),IF(P1244=100%,"CUMPLIDA",IF(AND(ISNUMBER(L1244),ISNUMBER(INDIRECT("FECHA_"&amp;$B1244,1))), IF(L1244&lt;=INDIRECT("FECHA_"&amp;$B1244,1),"INCUMPLIDA","PROCESO"), "VERIFICAR FECHA")),"SIN VALOR AVANCE")</f>
        <v>CUMPLIDA</v>
      </c>
    </row>
    <row r="1245" spans="1:17" ht="195">
      <c r="A1245" s="632" t="s">
        <v>12</v>
      </c>
      <c r="B1245" s="633" t="s">
        <v>14</v>
      </c>
      <c r="C1245" s="940"/>
      <c r="D1245" s="940"/>
      <c r="E1245" s="941"/>
      <c r="F1245" s="941"/>
      <c r="G1245" s="634" t="s">
        <v>1699</v>
      </c>
      <c r="H1245" s="635" t="s">
        <v>1700</v>
      </c>
      <c r="I1245" s="635" t="s">
        <v>1701</v>
      </c>
      <c r="J1245" s="636">
        <v>1</v>
      </c>
      <c r="K1245" s="637">
        <v>44470</v>
      </c>
      <c r="L1245" s="637">
        <v>44742</v>
      </c>
      <c r="M1245" s="638">
        <f t="shared" si="40"/>
        <v>38.857142857142854</v>
      </c>
      <c r="N1245" s="639">
        <v>1</v>
      </c>
      <c r="O1245" s="635" t="s">
        <v>1702</v>
      </c>
      <c r="P1245" s="639">
        <f t="shared" si="39"/>
        <v>1</v>
      </c>
      <c r="Q1245" s="640" t="str" cm="1">
        <f t="array" aca="1" ref="Q1245" ca="1">IF(ISNUMBER(P1245),IF(P1245=100%,"CUMPLIDA",IF(AND(ISNUMBER(L1245),ISNUMBER(INDIRECT("FECHA_"&amp;$B1245,1))), IF(L1245&lt;=INDIRECT("FECHA_"&amp;$B1245,1),"INCUMPLIDA","PROCESO"), "VERIFICAR FECHA")),"SIN VALOR AVANCE")</f>
        <v>CUMPLIDA</v>
      </c>
    </row>
    <row r="1246" spans="1:17" ht="90.75">
      <c r="A1246" s="632" t="s">
        <v>12</v>
      </c>
      <c r="B1246" s="633" t="s">
        <v>14</v>
      </c>
      <c r="C1246" s="940"/>
      <c r="D1246" s="940"/>
      <c r="E1246" s="941"/>
      <c r="F1246" s="941"/>
      <c r="G1246" s="634" t="s">
        <v>1703</v>
      </c>
      <c r="H1246" s="635" t="s">
        <v>1704</v>
      </c>
      <c r="I1246" s="635" t="s">
        <v>1669</v>
      </c>
      <c r="J1246" s="636">
        <v>1</v>
      </c>
      <c r="K1246" s="637">
        <v>44454</v>
      </c>
      <c r="L1246" s="637">
        <v>44561</v>
      </c>
      <c r="M1246" s="638">
        <f t="shared" si="40"/>
        <v>15.285714285714286</v>
      </c>
      <c r="N1246" s="639">
        <v>1</v>
      </c>
      <c r="O1246" s="635" t="s">
        <v>1670</v>
      </c>
      <c r="P1246" s="639">
        <f t="shared" si="39"/>
        <v>1</v>
      </c>
      <c r="Q1246" s="640" t="str" cm="1">
        <f t="array" aca="1" ref="Q1246" ca="1">IF(ISNUMBER(P1246),IF(P1246=100%,"CUMPLIDA",IF(AND(ISNUMBER(L1246),ISNUMBER(INDIRECT("FECHA_"&amp;$B1246,1))), IF(L1246&lt;=INDIRECT("FECHA_"&amp;$B1246,1),"INCUMPLIDA","PROCESO"), "VERIFICAR FECHA")),"SIN VALOR AVANCE")</f>
        <v>CUMPLIDA</v>
      </c>
    </row>
    <row r="1247" spans="1:17" ht="90.75">
      <c r="A1247" s="632" t="s">
        <v>12</v>
      </c>
      <c r="B1247" s="633" t="s">
        <v>14</v>
      </c>
      <c r="C1247" s="940"/>
      <c r="D1247" s="940"/>
      <c r="E1247" s="941"/>
      <c r="F1247" s="941"/>
      <c r="G1247" s="634" t="s">
        <v>1705</v>
      </c>
      <c r="H1247" s="635" t="s">
        <v>1704</v>
      </c>
      <c r="I1247" s="635" t="s">
        <v>1669</v>
      </c>
      <c r="J1247" s="636">
        <v>1</v>
      </c>
      <c r="K1247" s="637">
        <v>44454</v>
      </c>
      <c r="L1247" s="637">
        <v>44561</v>
      </c>
      <c r="M1247" s="638">
        <f t="shared" si="40"/>
        <v>15.285714285714286</v>
      </c>
      <c r="N1247" s="639">
        <v>1</v>
      </c>
      <c r="O1247" s="635" t="s">
        <v>1670</v>
      </c>
      <c r="P1247" s="639">
        <f t="shared" si="39"/>
        <v>1</v>
      </c>
      <c r="Q1247" s="640" t="str" cm="1">
        <f t="array" aca="1" ref="Q1247" ca="1">IF(ISNUMBER(P1247),IF(P1247=100%,"CUMPLIDA",IF(AND(ISNUMBER(L1247),ISNUMBER(INDIRECT("FECHA_"&amp;$B1247,1))), IF(L1247&lt;=INDIRECT("FECHA_"&amp;$B1247,1),"INCUMPLIDA","PROCESO"), "VERIFICAR FECHA")),"SIN VALOR AVANCE")</f>
        <v>CUMPLIDA</v>
      </c>
    </row>
    <row r="1248" spans="1:17" ht="135.75">
      <c r="A1248" s="453" t="s">
        <v>22</v>
      </c>
      <c r="B1248" s="454" t="s">
        <v>14</v>
      </c>
      <c r="C1248" s="946" t="s">
        <v>1706</v>
      </c>
      <c r="D1248" s="946" t="s">
        <v>1518</v>
      </c>
      <c r="E1248" s="947" t="s">
        <v>1707</v>
      </c>
      <c r="F1248" s="947" t="s">
        <v>1708</v>
      </c>
      <c r="G1248" s="941" t="s">
        <v>1709</v>
      </c>
      <c r="H1248" s="635" t="s">
        <v>1710</v>
      </c>
      <c r="I1248" s="635" t="s">
        <v>1711</v>
      </c>
      <c r="J1248" s="636">
        <v>1</v>
      </c>
      <c r="K1248" s="637">
        <v>44440</v>
      </c>
      <c r="L1248" s="637">
        <v>44530</v>
      </c>
      <c r="M1248" s="638">
        <f t="shared" si="40"/>
        <v>12.857142857142858</v>
      </c>
      <c r="N1248" s="639">
        <v>1</v>
      </c>
      <c r="O1248" s="635" t="s">
        <v>1712</v>
      </c>
      <c r="P1248" s="639">
        <f t="shared" si="39"/>
        <v>1</v>
      </c>
      <c r="Q1248" s="640" t="str" cm="1">
        <f t="array" aca="1" ref="Q1248" ca="1">IF(ISNUMBER(P1248),IF(P1248=100%,"CUMPLIDA",IF(AND(ISNUMBER(L1248),ISNUMBER(INDIRECT("FECHA_"&amp;$B1248,1))), IF(L1248&lt;=INDIRECT("FECHA_"&amp;$B1248,1),"INCUMPLIDA","PROCESO"), "VERIFICAR FECHA")),"SIN VALOR AVANCE")</f>
        <v>CUMPLIDA</v>
      </c>
    </row>
    <row r="1249" spans="1:17" ht="105.75">
      <c r="A1249" s="453" t="s">
        <v>22</v>
      </c>
      <c r="B1249" s="454" t="s">
        <v>14</v>
      </c>
      <c r="C1249" s="946"/>
      <c r="D1249" s="946"/>
      <c r="E1249" s="947"/>
      <c r="F1249" s="947"/>
      <c r="G1249" s="941"/>
      <c r="H1249" s="635" t="s">
        <v>1713</v>
      </c>
      <c r="I1249" s="635" t="s">
        <v>1714</v>
      </c>
      <c r="J1249" s="636">
        <v>1</v>
      </c>
      <c r="K1249" s="637">
        <v>44531</v>
      </c>
      <c r="L1249" s="637">
        <v>44561</v>
      </c>
      <c r="M1249" s="638">
        <f t="shared" si="40"/>
        <v>4.2857142857142856</v>
      </c>
      <c r="N1249" s="639">
        <v>1</v>
      </c>
      <c r="O1249" s="635" t="s">
        <v>1715</v>
      </c>
      <c r="P1249" s="639">
        <f t="shared" si="39"/>
        <v>1</v>
      </c>
      <c r="Q1249" s="640" t="str" cm="1">
        <f t="array" aca="1" ref="Q1249" ca="1">IF(ISNUMBER(P1249),IF(P1249=100%,"CUMPLIDA",IF(AND(ISNUMBER(L1249),ISNUMBER(INDIRECT("FECHA_"&amp;$B1249,1))), IF(L1249&lt;=INDIRECT("FECHA_"&amp;$B1249,1),"INCUMPLIDA","PROCESO"), "VERIFICAR FECHA")),"SIN VALOR AVANCE")</f>
        <v>CUMPLIDA</v>
      </c>
    </row>
    <row r="1250" spans="1:17" ht="105.75">
      <c r="A1250" s="453" t="s">
        <v>22</v>
      </c>
      <c r="B1250" s="454" t="s">
        <v>14</v>
      </c>
      <c r="C1250" s="946"/>
      <c r="D1250" s="946"/>
      <c r="E1250" s="947"/>
      <c r="F1250" s="947"/>
      <c r="G1250" s="941" t="s">
        <v>1716</v>
      </c>
      <c r="H1250" s="635" t="s">
        <v>1717</v>
      </c>
      <c r="I1250" s="635" t="s">
        <v>1718</v>
      </c>
      <c r="J1250" s="636">
        <v>1</v>
      </c>
      <c r="K1250" s="637">
        <v>44531</v>
      </c>
      <c r="L1250" s="637">
        <v>44712</v>
      </c>
      <c r="M1250" s="638">
        <f t="shared" si="40"/>
        <v>25.857142857142858</v>
      </c>
      <c r="N1250" s="639">
        <v>1</v>
      </c>
      <c r="O1250" s="635" t="s">
        <v>1715</v>
      </c>
      <c r="P1250" s="639">
        <f t="shared" si="39"/>
        <v>1</v>
      </c>
      <c r="Q1250" s="640" t="str" cm="1">
        <f t="array" aca="1" ref="Q1250" ca="1">IF(ISNUMBER(P1250),IF(P1250=100%,"CUMPLIDA",IF(AND(ISNUMBER(L1250),ISNUMBER(INDIRECT("FECHA_"&amp;$B1250,1))), IF(L1250&lt;=INDIRECT("FECHA_"&amp;$B1250,1),"INCUMPLIDA","PROCESO"), "VERIFICAR FECHA")),"SIN VALOR AVANCE")</f>
        <v>CUMPLIDA</v>
      </c>
    </row>
    <row r="1251" spans="1:17" ht="105.75">
      <c r="A1251" s="453" t="s">
        <v>22</v>
      </c>
      <c r="B1251" s="454" t="s">
        <v>14</v>
      </c>
      <c r="C1251" s="946"/>
      <c r="D1251" s="946"/>
      <c r="E1251" s="947" t="s">
        <v>1719</v>
      </c>
      <c r="F1251" s="947"/>
      <c r="G1251" s="941"/>
      <c r="H1251" s="635" t="s">
        <v>1720</v>
      </c>
      <c r="I1251" s="635" t="s">
        <v>1721</v>
      </c>
      <c r="J1251" s="636">
        <v>1</v>
      </c>
      <c r="K1251" s="637">
        <v>44713</v>
      </c>
      <c r="L1251" s="637">
        <v>45289</v>
      </c>
      <c r="M1251" s="638">
        <f t="shared" si="40"/>
        <v>82.285714285714292</v>
      </c>
      <c r="N1251" s="639">
        <v>1</v>
      </c>
      <c r="O1251" s="635" t="s">
        <v>1715</v>
      </c>
      <c r="P1251" s="639">
        <f t="shared" si="39"/>
        <v>1</v>
      </c>
      <c r="Q1251" s="640" t="str" cm="1">
        <f t="array" aca="1" ref="Q1251" ca="1">IF(ISNUMBER(P1251),IF(P1251=100%,"CUMPLIDA",IF(AND(ISNUMBER(L1251),ISNUMBER(INDIRECT("FECHA_"&amp;$B1251,1))), IF(L1251&lt;=INDIRECT("FECHA_"&amp;$B1251,1),"INCUMPLIDA","PROCESO"), "VERIFICAR FECHA")),"SIN VALOR AVANCE")</f>
        <v>CUMPLIDA</v>
      </c>
    </row>
    <row r="1252" spans="1:17" ht="105.75">
      <c r="A1252" s="453" t="s">
        <v>22</v>
      </c>
      <c r="B1252" s="454" t="s">
        <v>14</v>
      </c>
      <c r="C1252" s="946"/>
      <c r="D1252" s="946"/>
      <c r="E1252" s="947"/>
      <c r="F1252" s="947"/>
      <c r="G1252" s="634" t="s">
        <v>1722</v>
      </c>
      <c r="H1252" s="635" t="s">
        <v>1723</v>
      </c>
      <c r="I1252" s="635" t="s">
        <v>112</v>
      </c>
      <c r="J1252" s="636">
        <v>6</v>
      </c>
      <c r="K1252" s="637">
        <v>44805</v>
      </c>
      <c r="L1252" s="637">
        <v>45289</v>
      </c>
      <c r="M1252" s="638">
        <f t="shared" si="40"/>
        <v>69.142857142857139</v>
      </c>
      <c r="N1252" s="639">
        <v>1</v>
      </c>
      <c r="O1252" s="635" t="s">
        <v>1715</v>
      </c>
      <c r="P1252" s="639">
        <f t="shared" si="39"/>
        <v>1</v>
      </c>
      <c r="Q1252" s="640" t="str" cm="1">
        <f t="array" aca="1" ref="Q1252" ca="1">IF(ISNUMBER(P1252),IF(P1252=100%,"CUMPLIDA",IF(AND(ISNUMBER(L1252),ISNUMBER(INDIRECT("FECHA_"&amp;$B1252,1))), IF(L1252&lt;=INDIRECT("FECHA_"&amp;$B1252,1),"INCUMPLIDA","PROCESO"), "VERIFICAR FECHA")),"SIN VALOR AVANCE")</f>
        <v>CUMPLIDA</v>
      </c>
    </row>
    <row r="1253" spans="1:17" ht="120.75">
      <c r="A1253" s="453" t="s">
        <v>22</v>
      </c>
      <c r="B1253" s="454" t="s">
        <v>14</v>
      </c>
      <c r="C1253" s="946"/>
      <c r="D1253" s="946"/>
      <c r="E1253" s="947"/>
      <c r="F1253" s="947"/>
      <c r="G1253" s="941" t="s">
        <v>1724</v>
      </c>
      <c r="H1253" s="635" t="s">
        <v>1710</v>
      </c>
      <c r="I1253" s="635" t="s">
        <v>1711</v>
      </c>
      <c r="J1253" s="636">
        <v>1</v>
      </c>
      <c r="K1253" s="637">
        <v>44440</v>
      </c>
      <c r="L1253" s="637">
        <v>44530</v>
      </c>
      <c r="M1253" s="638">
        <f t="shared" si="40"/>
        <v>12.857142857142858</v>
      </c>
      <c r="N1253" s="639">
        <v>1</v>
      </c>
      <c r="O1253" s="635" t="s">
        <v>1725</v>
      </c>
      <c r="P1253" s="639">
        <f t="shared" ref="P1253:P1316" si="41">IF(B1253="ITRC",N1253,N1253/J1253)</f>
        <v>1</v>
      </c>
      <c r="Q1253" s="640" t="str" cm="1">
        <f t="array" aca="1" ref="Q1253" ca="1">IF(ISNUMBER(P1253),IF(P1253=100%,"CUMPLIDA",IF(AND(ISNUMBER(L1253),ISNUMBER(INDIRECT("FECHA_"&amp;$B1253,1))), IF(L1253&lt;=INDIRECT("FECHA_"&amp;$B1253,1),"INCUMPLIDA","PROCESO"), "VERIFICAR FECHA")),"SIN VALOR AVANCE")</f>
        <v>CUMPLIDA</v>
      </c>
    </row>
    <row r="1254" spans="1:17" ht="105.75">
      <c r="A1254" s="453" t="s">
        <v>22</v>
      </c>
      <c r="B1254" s="454" t="s">
        <v>14</v>
      </c>
      <c r="C1254" s="946"/>
      <c r="D1254" s="946"/>
      <c r="E1254" s="947" t="s">
        <v>1726</v>
      </c>
      <c r="F1254" s="947"/>
      <c r="G1254" s="941"/>
      <c r="H1254" s="635" t="s">
        <v>1713</v>
      </c>
      <c r="I1254" s="635" t="s">
        <v>1714</v>
      </c>
      <c r="J1254" s="636">
        <v>1</v>
      </c>
      <c r="K1254" s="637">
        <v>44531</v>
      </c>
      <c r="L1254" s="637">
        <v>44561</v>
      </c>
      <c r="M1254" s="638">
        <f t="shared" si="40"/>
        <v>4.2857142857142856</v>
      </c>
      <c r="N1254" s="639">
        <v>1</v>
      </c>
      <c r="O1254" s="635" t="s">
        <v>1715</v>
      </c>
      <c r="P1254" s="639">
        <f t="shared" si="41"/>
        <v>1</v>
      </c>
      <c r="Q1254" s="640" t="str" cm="1">
        <f t="array" aca="1" ref="Q1254" ca="1">IF(ISNUMBER(P1254),IF(P1254=100%,"CUMPLIDA",IF(AND(ISNUMBER(L1254),ISNUMBER(INDIRECT("FECHA_"&amp;$B1254,1))), IF(L1254&lt;=INDIRECT("FECHA_"&amp;$B1254,1),"INCUMPLIDA","PROCESO"), "VERIFICAR FECHA")),"SIN VALOR AVANCE")</f>
        <v>CUMPLIDA</v>
      </c>
    </row>
    <row r="1255" spans="1:17" ht="120.75">
      <c r="A1255" s="453" t="s">
        <v>22</v>
      </c>
      <c r="B1255" s="454" t="s">
        <v>14</v>
      </c>
      <c r="C1255" s="946"/>
      <c r="D1255" s="946"/>
      <c r="E1255" s="947"/>
      <c r="F1255" s="947"/>
      <c r="G1255" s="941" t="s">
        <v>1727</v>
      </c>
      <c r="H1255" s="635" t="s">
        <v>1710</v>
      </c>
      <c r="I1255" s="635" t="s">
        <v>1711</v>
      </c>
      <c r="J1255" s="636">
        <v>1</v>
      </c>
      <c r="K1255" s="637">
        <v>44440</v>
      </c>
      <c r="L1255" s="637">
        <v>44530</v>
      </c>
      <c r="M1255" s="638">
        <f t="shared" si="40"/>
        <v>12.857142857142858</v>
      </c>
      <c r="N1255" s="639">
        <v>1</v>
      </c>
      <c r="O1255" s="635" t="s">
        <v>1725</v>
      </c>
      <c r="P1255" s="639">
        <f t="shared" si="41"/>
        <v>1</v>
      </c>
      <c r="Q1255" s="640" t="str" cm="1">
        <f t="array" aca="1" ref="Q1255" ca="1">IF(ISNUMBER(P1255),IF(P1255=100%,"CUMPLIDA",IF(AND(ISNUMBER(L1255),ISNUMBER(INDIRECT("FECHA_"&amp;$B1255,1))), IF(L1255&lt;=INDIRECT("FECHA_"&amp;$B1255,1),"INCUMPLIDA","PROCESO"), "VERIFICAR FECHA")),"SIN VALOR AVANCE")</f>
        <v>CUMPLIDA</v>
      </c>
    </row>
    <row r="1256" spans="1:17" ht="105.75">
      <c r="A1256" s="453" t="s">
        <v>22</v>
      </c>
      <c r="B1256" s="454" t="s">
        <v>14</v>
      </c>
      <c r="C1256" s="946"/>
      <c r="D1256" s="946"/>
      <c r="E1256" s="947"/>
      <c r="F1256" s="947"/>
      <c r="G1256" s="941"/>
      <c r="H1256" s="635" t="s">
        <v>1713</v>
      </c>
      <c r="I1256" s="635" t="s">
        <v>1714</v>
      </c>
      <c r="J1256" s="636">
        <v>1</v>
      </c>
      <c r="K1256" s="637">
        <v>44531</v>
      </c>
      <c r="L1256" s="637">
        <v>44561</v>
      </c>
      <c r="M1256" s="638">
        <f t="shared" si="40"/>
        <v>4.2857142857142856</v>
      </c>
      <c r="N1256" s="639">
        <v>1</v>
      </c>
      <c r="O1256" s="635" t="s">
        <v>1715</v>
      </c>
      <c r="P1256" s="639">
        <f t="shared" si="41"/>
        <v>1</v>
      </c>
      <c r="Q1256" s="640" t="str" cm="1">
        <f t="array" aca="1" ref="Q1256" ca="1">IF(ISNUMBER(P1256),IF(P1256=100%,"CUMPLIDA",IF(AND(ISNUMBER(L1256),ISNUMBER(INDIRECT("FECHA_"&amp;$B1256,1))), IF(L1256&lt;=INDIRECT("FECHA_"&amp;$B1256,1),"INCUMPLIDA","PROCESO"), "VERIFICAR FECHA")),"SIN VALOR AVANCE")</f>
        <v>CUMPLIDA</v>
      </c>
    </row>
    <row r="1257" spans="1:17" ht="180">
      <c r="A1257" s="453" t="s">
        <v>22</v>
      </c>
      <c r="B1257" s="454" t="s">
        <v>14</v>
      </c>
      <c r="C1257" s="946"/>
      <c r="D1257" s="946"/>
      <c r="E1257" s="947" t="s">
        <v>1728</v>
      </c>
      <c r="F1257" s="947"/>
      <c r="G1257" s="634" t="s">
        <v>1729</v>
      </c>
      <c r="H1257" s="635" t="s">
        <v>1730</v>
      </c>
      <c r="I1257" s="635" t="s">
        <v>1731</v>
      </c>
      <c r="J1257" s="636">
        <v>1</v>
      </c>
      <c r="K1257" s="637">
        <v>44440</v>
      </c>
      <c r="L1257" s="637">
        <v>44651</v>
      </c>
      <c r="M1257" s="638">
        <f t="shared" si="40"/>
        <v>30.142857142857142</v>
      </c>
      <c r="N1257" s="639">
        <v>1</v>
      </c>
      <c r="O1257" s="635" t="s">
        <v>1732</v>
      </c>
      <c r="P1257" s="639">
        <f t="shared" si="41"/>
        <v>1</v>
      </c>
      <c r="Q1257" s="640" t="str" cm="1">
        <f t="array" aca="1" ref="Q1257" ca="1">IF(ISNUMBER(P1257),IF(P1257=100%,"CUMPLIDA",IF(AND(ISNUMBER(L1257),ISNUMBER(INDIRECT("FECHA_"&amp;$B1257,1))), IF(L1257&lt;=INDIRECT("FECHA_"&amp;$B1257,1),"INCUMPLIDA","PROCESO"), "VERIFICAR FECHA")),"SIN VALOR AVANCE")</f>
        <v>CUMPLIDA</v>
      </c>
    </row>
    <row r="1258" spans="1:17" ht="105.75">
      <c r="A1258" s="453" t="s">
        <v>22</v>
      </c>
      <c r="B1258" s="454" t="s">
        <v>14</v>
      </c>
      <c r="C1258" s="946"/>
      <c r="D1258" s="946"/>
      <c r="E1258" s="947"/>
      <c r="F1258" s="947"/>
      <c r="G1258" s="941" t="s">
        <v>1733</v>
      </c>
      <c r="H1258" s="635" t="s">
        <v>1734</v>
      </c>
      <c r="I1258" s="635" t="s">
        <v>1711</v>
      </c>
      <c r="J1258" s="636">
        <v>1</v>
      </c>
      <c r="K1258" s="637">
        <v>44440</v>
      </c>
      <c r="L1258" s="637">
        <v>44592</v>
      </c>
      <c r="M1258" s="638">
        <f t="shared" ref="M1258:M1321" si="42">(L1258-K1258)/7</f>
        <v>21.714285714285715</v>
      </c>
      <c r="N1258" s="639">
        <v>1</v>
      </c>
      <c r="O1258" s="635" t="s">
        <v>1715</v>
      </c>
      <c r="P1258" s="639">
        <f t="shared" si="41"/>
        <v>1</v>
      </c>
      <c r="Q1258" s="640" t="str" cm="1">
        <f t="array" aca="1" ref="Q1258" ca="1">IF(ISNUMBER(P1258),IF(P1258=100%,"CUMPLIDA",IF(AND(ISNUMBER(L1258),ISNUMBER(INDIRECT("FECHA_"&amp;$B1258,1))), IF(L1258&lt;=INDIRECT("FECHA_"&amp;$B1258,1),"INCUMPLIDA","PROCESO"), "VERIFICAR FECHA")),"SIN VALOR AVANCE")</f>
        <v>CUMPLIDA</v>
      </c>
    </row>
    <row r="1259" spans="1:17" ht="105.75">
      <c r="A1259" s="453" t="s">
        <v>22</v>
      </c>
      <c r="B1259" s="454" t="s">
        <v>14</v>
      </c>
      <c r="C1259" s="946"/>
      <c r="D1259" s="946"/>
      <c r="E1259" s="947"/>
      <c r="F1259" s="947"/>
      <c r="G1259" s="941"/>
      <c r="H1259" s="635" t="s">
        <v>1735</v>
      </c>
      <c r="I1259" s="635" t="s">
        <v>1714</v>
      </c>
      <c r="J1259" s="636">
        <v>1</v>
      </c>
      <c r="K1259" s="637">
        <v>44593</v>
      </c>
      <c r="L1259" s="637">
        <v>44621</v>
      </c>
      <c r="M1259" s="638">
        <f t="shared" si="42"/>
        <v>4</v>
      </c>
      <c r="N1259" s="639">
        <v>1</v>
      </c>
      <c r="O1259" s="635" t="s">
        <v>1715</v>
      </c>
      <c r="P1259" s="639">
        <f t="shared" si="41"/>
        <v>1</v>
      </c>
      <c r="Q1259" s="640" t="str" cm="1">
        <f t="array" aca="1" ref="Q1259" ca="1">IF(ISNUMBER(P1259),IF(P1259=100%,"CUMPLIDA",IF(AND(ISNUMBER(L1259),ISNUMBER(INDIRECT("FECHA_"&amp;$B1259,1))), IF(L1259&lt;=INDIRECT("FECHA_"&amp;$B1259,1),"INCUMPLIDA","PROCESO"), "VERIFICAR FECHA")),"SIN VALOR AVANCE")</f>
        <v>CUMPLIDA</v>
      </c>
    </row>
    <row r="1260" spans="1:17" ht="60">
      <c r="A1260" s="453" t="s">
        <v>21</v>
      </c>
      <c r="B1260" s="454" t="s">
        <v>14</v>
      </c>
      <c r="C1260" s="940" t="s">
        <v>1736</v>
      </c>
      <c r="D1260" s="940" t="s">
        <v>1737</v>
      </c>
      <c r="E1260" s="941" t="s">
        <v>1738</v>
      </c>
      <c r="F1260" s="941" t="s">
        <v>1739</v>
      </c>
      <c r="G1260" s="634" t="s">
        <v>1740</v>
      </c>
      <c r="H1260" s="635" t="s">
        <v>1741</v>
      </c>
      <c r="I1260" s="635" t="s">
        <v>1742</v>
      </c>
      <c r="J1260" s="645">
        <v>1</v>
      </c>
      <c r="K1260" s="637">
        <v>44593</v>
      </c>
      <c r="L1260" s="637">
        <v>44743</v>
      </c>
      <c r="M1260" s="638">
        <f t="shared" si="42"/>
        <v>21.428571428571427</v>
      </c>
      <c r="N1260" s="639">
        <v>1</v>
      </c>
      <c r="O1260" s="635" t="s">
        <v>1743</v>
      </c>
      <c r="P1260" s="639">
        <f t="shared" si="41"/>
        <v>1</v>
      </c>
      <c r="Q1260" s="640" t="str" cm="1">
        <f t="array" aca="1" ref="Q1260" ca="1">IF(ISNUMBER(P1260),IF(P1260=100%,"CUMPLIDA",IF(AND(ISNUMBER(L1260),ISNUMBER(INDIRECT("FECHA_"&amp;$B1260,1))), IF(L1260&lt;=INDIRECT("FECHA_"&amp;$B1260,1),"INCUMPLIDA","PROCESO"), "VERIFICAR FECHA")),"SIN VALOR AVANCE")</f>
        <v>CUMPLIDA</v>
      </c>
    </row>
    <row r="1261" spans="1:17" ht="60">
      <c r="A1261" s="453" t="s">
        <v>21</v>
      </c>
      <c r="B1261" s="454" t="s">
        <v>14</v>
      </c>
      <c r="C1261" s="940"/>
      <c r="D1261" s="940"/>
      <c r="E1261" s="941"/>
      <c r="F1261" s="941"/>
      <c r="G1261" s="634" t="s">
        <v>1744</v>
      </c>
      <c r="H1261" s="635" t="s">
        <v>1745</v>
      </c>
      <c r="I1261" s="635" t="s">
        <v>1746</v>
      </c>
      <c r="J1261" s="645">
        <v>1</v>
      </c>
      <c r="K1261" s="637">
        <v>44756</v>
      </c>
      <c r="L1261" s="637">
        <v>44926</v>
      </c>
      <c r="M1261" s="638">
        <f t="shared" si="42"/>
        <v>24.285714285714285</v>
      </c>
      <c r="N1261" s="639">
        <v>1</v>
      </c>
      <c r="O1261" s="635" t="s">
        <v>1743</v>
      </c>
      <c r="P1261" s="639">
        <f t="shared" si="41"/>
        <v>1</v>
      </c>
      <c r="Q1261" s="640" t="str" cm="1">
        <f t="array" aca="1" ref="Q1261" ca="1">IF(ISNUMBER(P1261),IF(P1261=100%,"CUMPLIDA",IF(AND(ISNUMBER(L1261),ISNUMBER(INDIRECT("FECHA_"&amp;$B1261,1))), IF(L1261&lt;=INDIRECT("FECHA_"&amp;$B1261,1),"INCUMPLIDA","PROCESO"), "VERIFICAR FECHA")),"SIN VALOR AVANCE")</f>
        <v>CUMPLIDA</v>
      </c>
    </row>
    <row r="1262" spans="1:17" ht="90">
      <c r="A1262" s="453" t="s">
        <v>21</v>
      </c>
      <c r="B1262" s="454" t="s">
        <v>14</v>
      </c>
      <c r="C1262" s="940"/>
      <c r="D1262" s="940"/>
      <c r="E1262" s="941"/>
      <c r="F1262" s="941"/>
      <c r="G1262" s="634" t="s">
        <v>1747</v>
      </c>
      <c r="H1262" s="635" t="s">
        <v>1748</v>
      </c>
      <c r="I1262" s="635" t="s">
        <v>1749</v>
      </c>
      <c r="J1262" s="645">
        <v>4</v>
      </c>
      <c r="K1262" s="637">
        <v>44593</v>
      </c>
      <c r="L1262" s="637">
        <v>44957</v>
      </c>
      <c r="M1262" s="638">
        <f t="shared" si="42"/>
        <v>52</v>
      </c>
      <c r="N1262" s="639">
        <v>1</v>
      </c>
      <c r="O1262" s="635" t="s">
        <v>1743</v>
      </c>
      <c r="P1262" s="639">
        <f t="shared" si="41"/>
        <v>1</v>
      </c>
      <c r="Q1262" s="640" t="str" cm="1">
        <f t="array" aca="1" ref="Q1262" ca="1">IF(ISNUMBER(P1262),IF(P1262=100%,"CUMPLIDA",IF(AND(ISNUMBER(L1262),ISNUMBER(INDIRECT("FECHA_"&amp;$B1262,1))), IF(L1262&lt;=INDIRECT("FECHA_"&amp;$B1262,1),"INCUMPLIDA","PROCESO"), "VERIFICAR FECHA")),"SIN VALOR AVANCE")</f>
        <v>CUMPLIDA</v>
      </c>
    </row>
    <row r="1263" spans="1:17" ht="60">
      <c r="A1263" s="453" t="s">
        <v>21</v>
      </c>
      <c r="B1263" s="454" t="s">
        <v>14</v>
      </c>
      <c r="C1263" s="940"/>
      <c r="D1263" s="940"/>
      <c r="E1263" s="941"/>
      <c r="F1263" s="941"/>
      <c r="G1263" s="634" t="s">
        <v>1750</v>
      </c>
      <c r="H1263" s="635" t="s">
        <v>1751</v>
      </c>
      <c r="I1263" s="635" t="s">
        <v>1752</v>
      </c>
      <c r="J1263" s="645">
        <v>1</v>
      </c>
      <c r="K1263" s="637">
        <v>44562</v>
      </c>
      <c r="L1263" s="637">
        <v>44651</v>
      </c>
      <c r="M1263" s="638">
        <f t="shared" si="42"/>
        <v>12.714285714285714</v>
      </c>
      <c r="N1263" s="639">
        <v>1</v>
      </c>
      <c r="O1263" s="635" t="s">
        <v>1743</v>
      </c>
      <c r="P1263" s="639">
        <f t="shared" si="41"/>
        <v>1</v>
      </c>
      <c r="Q1263" s="640" t="str" cm="1">
        <f t="array" aca="1" ref="Q1263" ca="1">IF(ISNUMBER(P1263),IF(P1263=100%,"CUMPLIDA",IF(AND(ISNUMBER(L1263),ISNUMBER(INDIRECT("FECHA_"&amp;$B1263,1))), IF(L1263&lt;=INDIRECT("FECHA_"&amp;$B1263,1),"INCUMPLIDA","PROCESO"), "VERIFICAR FECHA")),"SIN VALOR AVANCE")</f>
        <v>CUMPLIDA</v>
      </c>
    </row>
    <row r="1264" spans="1:17" ht="60">
      <c r="A1264" s="453" t="s">
        <v>21</v>
      </c>
      <c r="B1264" s="454" t="s">
        <v>14</v>
      </c>
      <c r="C1264" s="940"/>
      <c r="D1264" s="940"/>
      <c r="E1264" s="941"/>
      <c r="F1264" s="941"/>
      <c r="G1264" s="634" t="s">
        <v>1753</v>
      </c>
      <c r="H1264" s="635" t="s">
        <v>1754</v>
      </c>
      <c r="I1264" s="635" t="s">
        <v>1752</v>
      </c>
      <c r="J1264" s="645">
        <v>1</v>
      </c>
      <c r="K1264" s="637">
        <v>44562</v>
      </c>
      <c r="L1264" s="637">
        <v>44651</v>
      </c>
      <c r="M1264" s="638">
        <f t="shared" si="42"/>
        <v>12.714285714285714</v>
      </c>
      <c r="N1264" s="639">
        <v>1</v>
      </c>
      <c r="O1264" s="635" t="s">
        <v>1743</v>
      </c>
      <c r="P1264" s="639">
        <f t="shared" si="41"/>
        <v>1</v>
      </c>
      <c r="Q1264" s="640" t="str" cm="1">
        <f t="array" aca="1" ref="Q1264" ca="1">IF(ISNUMBER(P1264),IF(P1264=100%,"CUMPLIDA",IF(AND(ISNUMBER(L1264),ISNUMBER(INDIRECT("FECHA_"&amp;$B1264,1))), IF(L1264&lt;=INDIRECT("FECHA_"&amp;$B1264,1),"INCUMPLIDA","PROCESO"), "VERIFICAR FECHA")),"SIN VALOR AVANCE")</f>
        <v>CUMPLIDA</v>
      </c>
    </row>
    <row r="1265" spans="1:17" ht="45.75">
      <c r="A1265" s="453" t="s">
        <v>21</v>
      </c>
      <c r="B1265" s="454" t="s">
        <v>14</v>
      </c>
      <c r="C1265" s="940"/>
      <c r="D1265" s="940"/>
      <c r="E1265" s="941"/>
      <c r="F1265" s="941"/>
      <c r="G1265" s="634" t="s">
        <v>1755</v>
      </c>
      <c r="H1265" s="635" t="s">
        <v>1756</v>
      </c>
      <c r="I1265" s="635" t="s">
        <v>1757</v>
      </c>
      <c r="J1265" s="645">
        <v>3</v>
      </c>
      <c r="K1265" s="637">
        <v>44593</v>
      </c>
      <c r="L1265" s="637">
        <v>44742</v>
      </c>
      <c r="M1265" s="638">
        <f t="shared" si="42"/>
        <v>21.285714285714285</v>
      </c>
      <c r="N1265" s="639">
        <v>1</v>
      </c>
      <c r="O1265" s="635" t="s">
        <v>1743</v>
      </c>
      <c r="P1265" s="639">
        <f t="shared" si="41"/>
        <v>1</v>
      </c>
      <c r="Q1265" s="640" t="str" cm="1">
        <f t="array" aca="1" ref="Q1265" ca="1">IF(ISNUMBER(P1265),IF(P1265=100%,"CUMPLIDA",IF(AND(ISNUMBER(L1265),ISNUMBER(INDIRECT("FECHA_"&amp;$B1265,1))), IF(L1265&lt;=INDIRECT("FECHA_"&amp;$B1265,1),"INCUMPLIDA","PROCESO"), "VERIFICAR FECHA")),"SIN VALOR AVANCE")</f>
        <v>CUMPLIDA</v>
      </c>
    </row>
    <row r="1266" spans="1:17" ht="75">
      <c r="A1266" s="453" t="s">
        <v>21</v>
      </c>
      <c r="B1266" s="454" t="s">
        <v>14</v>
      </c>
      <c r="C1266" s="940"/>
      <c r="D1266" s="940"/>
      <c r="E1266" s="941"/>
      <c r="F1266" s="941"/>
      <c r="G1266" s="634" t="s">
        <v>1758</v>
      </c>
      <c r="H1266" s="635" t="s">
        <v>1759</v>
      </c>
      <c r="I1266" s="635" t="s">
        <v>1760</v>
      </c>
      <c r="J1266" s="645">
        <v>1</v>
      </c>
      <c r="K1266" s="637">
        <v>44562</v>
      </c>
      <c r="L1266" s="637">
        <v>44592</v>
      </c>
      <c r="M1266" s="638">
        <f t="shared" si="42"/>
        <v>4.2857142857142856</v>
      </c>
      <c r="N1266" s="639">
        <v>1</v>
      </c>
      <c r="O1266" s="635" t="s">
        <v>1743</v>
      </c>
      <c r="P1266" s="639">
        <f t="shared" si="41"/>
        <v>1</v>
      </c>
      <c r="Q1266" s="640" t="str" cm="1">
        <f t="array" aca="1" ref="Q1266" ca="1">IF(ISNUMBER(P1266),IF(P1266=100%,"CUMPLIDA",IF(AND(ISNUMBER(L1266),ISNUMBER(INDIRECT("FECHA_"&amp;$B1266,1))), IF(L1266&lt;=INDIRECT("FECHA_"&amp;$B1266,1),"INCUMPLIDA","PROCESO"), "VERIFICAR FECHA")),"SIN VALOR AVANCE")</f>
        <v>CUMPLIDA</v>
      </c>
    </row>
    <row r="1267" spans="1:17" ht="75">
      <c r="A1267" s="453" t="s">
        <v>21</v>
      </c>
      <c r="B1267" s="454" t="s">
        <v>14</v>
      </c>
      <c r="C1267" s="940"/>
      <c r="D1267" s="940"/>
      <c r="E1267" s="941"/>
      <c r="F1267" s="941"/>
      <c r="G1267" s="634" t="s">
        <v>1761</v>
      </c>
      <c r="H1267" s="635" t="s">
        <v>1762</v>
      </c>
      <c r="I1267" s="635" t="s">
        <v>1763</v>
      </c>
      <c r="J1267" s="645">
        <v>3</v>
      </c>
      <c r="K1267" s="637">
        <v>44566</v>
      </c>
      <c r="L1267" s="637">
        <v>45046</v>
      </c>
      <c r="M1267" s="638">
        <f t="shared" si="42"/>
        <v>68.571428571428569</v>
      </c>
      <c r="N1267" s="639">
        <v>1</v>
      </c>
      <c r="O1267" s="635" t="s">
        <v>1743</v>
      </c>
      <c r="P1267" s="639">
        <f t="shared" si="41"/>
        <v>1</v>
      </c>
      <c r="Q1267" s="640" t="str" cm="1">
        <f t="array" aca="1" ref="Q1267" ca="1">IF(ISNUMBER(P1267),IF(P1267=100%,"CUMPLIDA",IF(AND(ISNUMBER(L1267),ISNUMBER(INDIRECT("FECHA_"&amp;$B1267,1))), IF(L1267&lt;=INDIRECT("FECHA_"&amp;$B1267,1),"INCUMPLIDA","PROCESO"), "VERIFICAR FECHA")),"SIN VALOR AVANCE")</f>
        <v>CUMPLIDA</v>
      </c>
    </row>
    <row r="1268" spans="1:17" ht="75">
      <c r="A1268" s="453" t="s">
        <v>21</v>
      </c>
      <c r="B1268" s="454" t="s">
        <v>14</v>
      </c>
      <c r="C1268" s="940" t="s">
        <v>1764</v>
      </c>
      <c r="D1268" s="940" t="s">
        <v>1737</v>
      </c>
      <c r="E1268" s="941" t="s">
        <v>1765</v>
      </c>
      <c r="F1268" s="941" t="s">
        <v>1766</v>
      </c>
      <c r="G1268" s="634" t="s">
        <v>1767</v>
      </c>
      <c r="H1268" s="635" t="s">
        <v>1768</v>
      </c>
      <c r="I1268" s="635" t="s">
        <v>1769</v>
      </c>
      <c r="J1268" s="645">
        <v>1</v>
      </c>
      <c r="K1268" s="637">
        <v>44621</v>
      </c>
      <c r="L1268" s="637">
        <v>44666</v>
      </c>
      <c r="M1268" s="638">
        <f t="shared" si="42"/>
        <v>6.4285714285714288</v>
      </c>
      <c r="N1268" s="639">
        <v>1</v>
      </c>
      <c r="O1268" s="635" t="s">
        <v>1770</v>
      </c>
      <c r="P1268" s="639">
        <f t="shared" si="41"/>
        <v>1</v>
      </c>
      <c r="Q1268" s="640" t="str" cm="1">
        <f t="array" aca="1" ref="Q1268" ca="1">IF(ISNUMBER(P1268),IF(P1268=100%,"CUMPLIDA",IF(AND(ISNUMBER(L1268),ISNUMBER(INDIRECT("FECHA_"&amp;$B1268,1))), IF(L1268&lt;=INDIRECT("FECHA_"&amp;$B1268,1),"INCUMPLIDA","PROCESO"), "VERIFICAR FECHA")),"SIN VALOR AVANCE")</f>
        <v>CUMPLIDA</v>
      </c>
    </row>
    <row r="1269" spans="1:17" ht="150">
      <c r="A1269" s="453" t="s">
        <v>21</v>
      </c>
      <c r="B1269" s="454" t="s">
        <v>14</v>
      </c>
      <c r="C1269" s="940"/>
      <c r="D1269" s="940"/>
      <c r="E1269" s="941"/>
      <c r="F1269" s="941"/>
      <c r="G1269" s="634" t="s">
        <v>1771</v>
      </c>
      <c r="H1269" s="635" t="s">
        <v>1772</v>
      </c>
      <c r="I1269" s="635" t="s">
        <v>1773</v>
      </c>
      <c r="J1269" s="645">
        <v>2</v>
      </c>
      <c r="K1269" s="637">
        <v>44681</v>
      </c>
      <c r="L1269" s="637">
        <v>44864</v>
      </c>
      <c r="M1269" s="638">
        <f t="shared" si="42"/>
        <v>26.142857142857142</v>
      </c>
      <c r="N1269" s="639">
        <v>1</v>
      </c>
      <c r="O1269" s="635" t="s">
        <v>1770</v>
      </c>
      <c r="P1269" s="639">
        <f t="shared" si="41"/>
        <v>1</v>
      </c>
      <c r="Q1269" s="640" t="str" cm="1">
        <f t="array" aca="1" ref="Q1269" ca="1">IF(ISNUMBER(P1269),IF(P1269=100%,"CUMPLIDA",IF(AND(ISNUMBER(L1269),ISNUMBER(INDIRECT("FECHA_"&amp;$B1269,1))), IF(L1269&lt;=INDIRECT("FECHA_"&amp;$B1269,1),"INCUMPLIDA","PROCESO"), "VERIFICAR FECHA")),"SIN VALOR AVANCE")</f>
        <v>CUMPLIDA</v>
      </c>
    </row>
    <row r="1270" spans="1:17" ht="60.75">
      <c r="A1270" s="453" t="s">
        <v>21</v>
      </c>
      <c r="B1270" s="454" t="s">
        <v>14</v>
      </c>
      <c r="C1270" s="940"/>
      <c r="D1270" s="940"/>
      <c r="E1270" s="941"/>
      <c r="F1270" s="941"/>
      <c r="G1270" s="634" t="s">
        <v>1774</v>
      </c>
      <c r="H1270" s="635" t="s">
        <v>1775</v>
      </c>
      <c r="I1270" s="635" t="s">
        <v>1776</v>
      </c>
      <c r="J1270" s="645">
        <v>1</v>
      </c>
      <c r="K1270" s="637">
        <v>44612</v>
      </c>
      <c r="L1270" s="637">
        <v>44711</v>
      </c>
      <c r="M1270" s="638">
        <f t="shared" si="42"/>
        <v>14.142857142857142</v>
      </c>
      <c r="N1270" s="639">
        <v>1</v>
      </c>
      <c r="O1270" s="635" t="s">
        <v>1777</v>
      </c>
      <c r="P1270" s="639">
        <f t="shared" si="41"/>
        <v>1</v>
      </c>
      <c r="Q1270" s="640" t="str" cm="1">
        <f t="array" aca="1" ref="Q1270" ca="1">IF(ISNUMBER(P1270),IF(P1270=100%,"CUMPLIDA",IF(AND(ISNUMBER(L1270),ISNUMBER(INDIRECT("FECHA_"&amp;$B1270,1))), IF(L1270&lt;=INDIRECT("FECHA_"&amp;$B1270,1),"INCUMPLIDA","PROCESO"), "VERIFICAR FECHA")),"SIN VALOR AVANCE")</f>
        <v>CUMPLIDA</v>
      </c>
    </row>
    <row r="1271" spans="1:17" ht="120">
      <c r="A1271" s="453" t="s">
        <v>21</v>
      </c>
      <c r="B1271" s="454" t="s">
        <v>14</v>
      </c>
      <c r="C1271" s="940"/>
      <c r="D1271" s="940"/>
      <c r="E1271" s="941"/>
      <c r="F1271" s="941"/>
      <c r="G1271" s="634" t="s">
        <v>1778</v>
      </c>
      <c r="H1271" s="635" t="s">
        <v>1779</v>
      </c>
      <c r="I1271" s="635" t="s">
        <v>1780</v>
      </c>
      <c r="J1271" s="645">
        <v>9</v>
      </c>
      <c r="K1271" s="637">
        <v>44713</v>
      </c>
      <c r="L1271" s="637">
        <v>44804</v>
      </c>
      <c r="M1271" s="638">
        <f t="shared" si="42"/>
        <v>13</v>
      </c>
      <c r="N1271" s="639">
        <v>1</v>
      </c>
      <c r="O1271" s="635" t="s">
        <v>1781</v>
      </c>
      <c r="P1271" s="639">
        <f t="shared" si="41"/>
        <v>1</v>
      </c>
      <c r="Q1271" s="640" t="str" cm="1">
        <f t="array" aca="1" ref="Q1271" ca="1">IF(ISNUMBER(P1271),IF(P1271=100%,"CUMPLIDA",IF(AND(ISNUMBER(L1271),ISNUMBER(INDIRECT("FECHA_"&amp;$B1271,1))), IF(L1271&lt;=INDIRECT("FECHA_"&amp;$B1271,1),"INCUMPLIDA","PROCESO"), "VERIFICAR FECHA")),"SIN VALOR AVANCE")</f>
        <v>CUMPLIDA</v>
      </c>
    </row>
    <row r="1272" spans="1:17" ht="90.75">
      <c r="A1272" s="453" t="s">
        <v>21</v>
      </c>
      <c r="B1272" s="454" t="s">
        <v>14</v>
      </c>
      <c r="C1272" s="940"/>
      <c r="D1272" s="940"/>
      <c r="E1272" s="941"/>
      <c r="F1272" s="941"/>
      <c r="G1272" s="634" t="s">
        <v>1782</v>
      </c>
      <c r="H1272" s="635" t="s">
        <v>1783</v>
      </c>
      <c r="I1272" s="635" t="s">
        <v>1773</v>
      </c>
      <c r="J1272" s="645">
        <v>2</v>
      </c>
      <c r="K1272" s="637">
        <v>44681</v>
      </c>
      <c r="L1272" s="637">
        <v>44788</v>
      </c>
      <c r="M1272" s="638">
        <f t="shared" si="42"/>
        <v>15.285714285714286</v>
      </c>
      <c r="N1272" s="639">
        <v>1</v>
      </c>
      <c r="O1272" s="635" t="s">
        <v>1784</v>
      </c>
      <c r="P1272" s="639">
        <f t="shared" si="41"/>
        <v>1</v>
      </c>
      <c r="Q1272" s="640" t="str" cm="1">
        <f t="array" aca="1" ref="Q1272" ca="1">IF(ISNUMBER(P1272),IF(P1272=100%,"CUMPLIDA",IF(AND(ISNUMBER(L1272),ISNUMBER(INDIRECT("FECHA_"&amp;$B1272,1))), IF(L1272&lt;=INDIRECT("FECHA_"&amp;$B1272,1),"INCUMPLIDA","PROCESO"), "VERIFICAR FECHA")),"SIN VALOR AVANCE")</f>
        <v>CUMPLIDA</v>
      </c>
    </row>
    <row r="1273" spans="1:17" ht="90.75">
      <c r="A1273" s="453" t="s">
        <v>21</v>
      </c>
      <c r="B1273" s="454" t="s">
        <v>14</v>
      </c>
      <c r="C1273" s="940"/>
      <c r="D1273" s="940"/>
      <c r="E1273" s="941" t="s">
        <v>1785</v>
      </c>
      <c r="F1273" s="941"/>
      <c r="G1273" s="634" t="s">
        <v>1786</v>
      </c>
      <c r="H1273" s="635" t="s">
        <v>1787</v>
      </c>
      <c r="I1273" s="635" t="s">
        <v>1788</v>
      </c>
      <c r="J1273" s="645">
        <v>1</v>
      </c>
      <c r="K1273" s="637">
        <v>44602</v>
      </c>
      <c r="L1273" s="637">
        <v>44635</v>
      </c>
      <c r="M1273" s="638">
        <f t="shared" si="42"/>
        <v>4.7142857142857144</v>
      </c>
      <c r="N1273" s="639">
        <v>1</v>
      </c>
      <c r="O1273" s="635" t="s">
        <v>1789</v>
      </c>
      <c r="P1273" s="639">
        <f t="shared" si="41"/>
        <v>1</v>
      </c>
      <c r="Q1273" s="640" t="str" cm="1">
        <f t="array" aca="1" ref="Q1273" ca="1">IF(ISNUMBER(P1273),IF(P1273=100%,"CUMPLIDA",IF(AND(ISNUMBER(L1273),ISNUMBER(INDIRECT("FECHA_"&amp;$B1273,1))), IF(L1273&lt;=INDIRECT("FECHA_"&amp;$B1273,1),"INCUMPLIDA","PROCESO"), "VERIFICAR FECHA")),"SIN VALOR AVANCE")</f>
        <v>CUMPLIDA</v>
      </c>
    </row>
    <row r="1274" spans="1:17" ht="60">
      <c r="A1274" s="453" t="s">
        <v>21</v>
      </c>
      <c r="B1274" s="454" t="s">
        <v>14</v>
      </c>
      <c r="C1274" s="940"/>
      <c r="D1274" s="940"/>
      <c r="E1274" s="941"/>
      <c r="F1274" s="941"/>
      <c r="G1274" s="634" t="s">
        <v>1790</v>
      </c>
      <c r="H1274" s="635" t="s">
        <v>1791</v>
      </c>
      <c r="I1274" s="635" t="s">
        <v>1792</v>
      </c>
      <c r="J1274" s="645">
        <v>1</v>
      </c>
      <c r="K1274" s="637">
        <v>44636</v>
      </c>
      <c r="L1274" s="637">
        <v>44895</v>
      </c>
      <c r="M1274" s="638">
        <f t="shared" si="42"/>
        <v>37</v>
      </c>
      <c r="N1274" s="639">
        <v>1</v>
      </c>
      <c r="O1274" s="635" t="s">
        <v>1793</v>
      </c>
      <c r="P1274" s="639">
        <f t="shared" si="41"/>
        <v>1</v>
      </c>
      <c r="Q1274" s="640" t="str" cm="1">
        <f t="array" aca="1" ref="Q1274" ca="1">IF(ISNUMBER(P1274),IF(P1274=100%,"CUMPLIDA",IF(AND(ISNUMBER(L1274),ISNUMBER(INDIRECT("FECHA_"&amp;$B1274,1))), IF(L1274&lt;=INDIRECT("FECHA_"&amp;$B1274,1),"INCUMPLIDA","PROCESO"), "VERIFICAR FECHA")),"SIN VALOR AVANCE")</f>
        <v>CUMPLIDA</v>
      </c>
    </row>
    <row r="1275" spans="1:17" ht="90">
      <c r="A1275" s="453" t="s">
        <v>21</v>
      </c>
      <c r="B1275" s="454" t="s">
        <v>14</v>
      </c>
      <c r="C1275" s="940"/>
      <c r="D1275" s="940"/>
      <c r="E1275" s="941"/>
      <c r="F1275" s="941"/>
      <c r="G1275" s="634" t="s">
        <v>1794</v>
      </c>
      <c r="H1275" s="635" t="s">
        <v>1795</v>
      </c>
      <c r="I1275" s="635" t="s">
        <v>1796</v>
      </c>
      <c r="J1275" s="645">
        <v>2</v>
      </c>
      <c r="K1275" s="637">
        <v>44757</v>
      </c>
      <c r="L1275" s="637">
        <v>44972</v>
      </c>
      <c r="M1275" s="638">
        <f t="shared" si="42"/>
        <v>30.714285714285715</v>
      </c>
      <c r="N1275" s="639">
        <v>1</v>
      </c>
      <c r="O1275" s="635" t="s">
        <v>1770</v>
      </c>
      <c r="P1275" s="639">
        <f t="shared" si="41"/>
        <v>1</v>
      </c>
      <c r="Q1275" s="640" t="str" cm="1">
        <f t="array" aca="1" ref="Q1275" ca="1">IF(ISNUMBER(P1275),IF(P1275=100%,"CUMPLIDA",IF(AND(ISNUMBER(L1275),ISNUMBER(INDIRECT("FECHA_"&amp;$B1275,1))), IF(L1275&lt;=INDIRECT("FECHA_"&amp;$B1275,1),"INCUMPLIDA","PROCESO"), "VERIFICAR FECHA")),"SIN VALOR AVANCE")</f>
        <v>CUMPLIDA</v>
      </c>
    </row>
    <row r="1276" spans="1:17" ht="135.75">
      <c r="A1276" s="453" t="s">
        <v>21</v>
      </c>
      <c r="B1276" s="454" t="s">
        <v>14</v>
      </c>
      <c r="C1276" s="940"/>
      <c r="D1276" s="940"/>
      <c r="E1276" s="941"/>
      <c r="F1276" s="941"/>
      <c r="G1276" s="634" t="s">
        <v>1797</v>
      </c>
      <c r="H1276" s="635" t="s">
        <v>1798</v>
      </c>
      <c r="I1276" s="635" t="s">
        <v>1799</v>
      </c>
      <c r="J1276" s="645">
        <v>9</v>
      </c>
      <c r="K1276" s="637">
        <v>44773</v>
      </c>
      <c r="L1276" s="637">
        <v>44834</v>
      </c>
      <c r="M1276" s="638">
        <f t="shared" si="42"/>
        <v>8.7142857142857135</v>
      </c>
      <c r="N1276" s="639">
        <v>1</v>
      </c>
      <c r="O1276" s="635" t="s">
        <v>1800</v>
      </c>
      <c r="P1276" s="639">
        <f t="shared" si="41"/>
        <v>1</v>
      </c>
      <c r="Q1276" s="640" t="str" cm="1">
        <f t="array" aca="1" ref="Q1276" ca="1">IF(ISNUMBER(P1276),IF(P1276=100%,"CUMPLIDA",IF(AND(ISNUMBER(L1276),ISNUMBER(INDIRECT("FECHA_"&amp;$B1276,1))), IF(L1276&lt;=INDIRECT("FECHA_"&amp;$B1276,1),"INCUMPLIDA","PROCESO"), "VERIFICAR FECHA")),"SIN VALOR AVANCE")</f>
        <v>CUMPLIDA</v>
      </c>
    </row>
    <row r="1277" spans="1:17" ht="75">
      <c r="A1277" s="453" t="s">
        <v>21</v>
      </c>
      <c r="B1277" s="454" t="s">
        <v>14</v>
      </c>
      <c r="C1277" s="940"/>
      <c r="D1277" s="940"/>
      <c r="E1277" s="941"/>
      <c r="F1277" s="941"/>
      <c r="G1277" s="634" t="s">
        <v>1801</v>
      </c>
      <c r="H1277" s="635" t="s">
        <v>1802</v>
      </c>
      <c r="I1277" s="635" t="s">
        <v>1803</v>
      </c>
      <c r="J1277" s="645">
        <v>2</v>
      </c>
      <c r="K1277" s="637">
        <v>44621</v>
      </c>
      <c r="L1277" s="637">
        <v>44712</v>
      </c>
      <c r="M1277" s="638">
        <f t="shared" si="42"/>
        <v>13</v>
      </c>
      <c r="N1277" s="639">
        <v>1</v>
      </c>
      <c r="O1277" s="635" t="s">
        <v>1770</v>
      </c>
      <c r="P1277" s="639">
        <f t="shared" si="41"/>
        <v>1</v>
      </c>
      <c r="Q1277" s="640" t="str" cm="1">
        <f t="array" aca="1" ref="Q1277" ca="1">IF(ISNUMBER(P1277),IF(P1277=100%,"CUMPLIDA",IF(AND(ISNUMBER(L1277),ISNUMBER(INDIRECT("FECHA_"&amp;$B1277,1))), IF(L1277&lt;=INDIRECT("FECHA_"&amp;$B1277,1),"INCUMPLIDA","PROCESO"), "VERIFICAR FECHA")),"SIN VALOR AVANCE")</f>
        <v>CUMPLIDA</v>
      </c>
    </row>
    <row r="1278" spans="1:17" ht="75">
      <c r="A1278" s="453" t="s">
        <v>21</v>
      </c>
      <c r="B1278" s="454" t="s">
        <v>14</v>
      </c>
      <c r="C1278" s="940"/>
      <c r="D1278" s="940"/>
      <c r="E1278" s="941"/>
      <c r="F1278" s="941"/>
      <c r="G1278" s="634" t="s">
        <v>1804</v>
      </c>
      <c r="H1278" s="635" t="s">
        <v>1805</v>
      </c>
      <c r="I1278" s="635" t="s">
        <v>1806</v>
      </c>
      <c r="J1278" s="645">
        <v>1</v>
      </c>
      <c r="K1278" s="637">
        <v>44621</v>
      </c>
      <c r="L1278" s="637">
        <v>44666</v>
      </c>
      <c r="M1278" s="638">
        <f t="shared" si="42"/>
        <v>6.4285714285714288</v>
      </c>
      <c r="N1278" s="639">
        <v>1</v>
      </c>
      <c r="O1278" s="635" t="s">
        <v>1770</v>
      </c>
      <c r="P1278" s="639">
        <f t="shared" si="41"/>
        <v>1</v>
      </c>
      <c r="Q1278" s="640" t="str" cm="1">
        <f t="array" aca="1" ref="Q1278" ca="1">IF(ISNUMBER(P1278),IF(P1278=100%,"CUMPLIDA",IF(AND(ISNUMBER(L1278),ISNUMBER(INDIRECT("FECHA_"&amp;$B1278,1))), IF(L1278&lt;=INDIRECT("FECHA_"&amp;$B1278,1),"INCUMPLIDA","PROCESO"), "VERIFICAR FECHA")),"SIN VALOR AVANCE")</f>
        <v>CUMPLIDA</v>
      </c>
    </row>
    <row r="1279" spans="1:17" ht="75">
      <c r="A1279" s="453" t="s">
        <v>21</v>
      </c>
      <c r="B1279" s="454" t="s">
        <v>14</v>
      </c>
      <c r="C1279" s="940" t="s">
        <v>1807</v>
      </c>
      <c r="D1279" s="940" t="s">
        <v>1737</v>
      </c>
      <c r="E1279" s="941" t="s">
        <v>1808</v>
      </c>
      <c r="F1279" s="941" t="s">
        <v>1809</v>
      </c>
      <c r="G1279" s="634" t="s">
        <v>1810</v>
      </c>
      <c r="H1279" s="635" t="s">
        <v>1811</v>
      </c>
      <c r="I1279" s="635" t="s">
        <v>1812</v>
      </c>
      <c r="J1279" s="645">
        <v>1</v>
      </c>
      <c r="K1279" s="637">
        <v>44712</v>
      </c>
      <c r="L1279" s="637">
        <v>44925</v>
      </c>
      <c r="M1279" s="638">
        <f t="shared" si="42"/>
        <v>30.428571428571427</v>
      </c>
      <c r="N1279" s="639">
        <v>1</v>
      </c>
      <c r="O1279" s="635" t="s">
        <v>1813</v>
      </c>
      <c r="P1279" s="639">
        <f t="shared" si="41"/>
        <v>1</v>
      </c>
      <c r="Q1279" s="640" t="str" cm="1">
        <f t="array" aca="1" ref="Q1279" ca="1">IF(ISNUMBER(P1279),IF(P1279=100%,"CUMPLIDA",IF(AND(ISNUMBER(L1279),ISNUMBER(INDIRECT("FECHA_"&amp;$B1279,1))), IF(L1279&lt;=INDIRECT("FECHA_"&amp;$B1279,1),"INCUMPLIDA","PROCESO"), "VERIFICAR FECHA")),"SIN VALOR AVANCE")</f>
        <v>CUMPLIDA</v>
      </c>
    </row>
    <row r="1280" spans="1:17" ht="45.75">
      <c r="A1280" s="453" t="s">
        <v>21</v>
      </c>
      <c r="B1280" s="454" t="s">
        <v>14</v>
      </c>
      <c r="C1280" s="940"/>
      <c r="D1280" s="940"/>
      <c r="E1280" s="941"/>
      <c r="F1280" s="941"/>
      <c r="G1280" s="634" t="s">
        <v>1814</v>
      </c>
      <c r="H1280" s="635" t="s">
        <v>1815</v>
      </c>
      <c r="I1280" s="635" t="s">
        <v>1816</v>
      </c>
      <c r="J1280" s="645">
        <v>1</v>
      </c>
      <c r="K1280" s="637">
        <v>44713</v>
      </c>
      <c r="L1280" s="637">
        <v>44926</v>
      </c>
      <c r="M1280" s="638">
        <f t="shared" si="42"/>
        <v>30.428571428571427</v>
      </c>
      <c r="N1280" s="639">
        <v>1</v>
      </c>
      <c r="O1280" s="635" t="s">
        <v>1817</v>
      </c>
      <c r="P1280" s="639">
        <f t="shared" si="41"/>
        <v>1</v>
      </c>
      <c r="Q1280" s="640" t="str" cm="1">
        <f t="array" aca="1" ref="Q1280" ca="1">IF(ISNUMBER(P1280),IF(P1280=100%,"CUMPLIDA",IF(AND(ISNUMBER(L1280),ISNUMBER(INDIRECT("FECHA_"&amp;$B1280,1))), IF(L1280&lt;=INDIRECT("FECHA_"&amp;$B1280,1),"INCUMPLIDA","PROCESO"), "VERIFICAR FECHA")),"SIN VALOR AVANCE")</f>
        <v>CUMPLIDA</v>
      </c>
    </row>
    <row r="1281" spans="1:17" ht="105">
      <c r="A1281" s="453" t="s">
        <v>21</v>
      </c>
      <c r="B1281" s="454" t="s">
        <v>14</v>
      </c>
      <c r="C1281" s="940"/>
      <c r="D1281" s="940"/>
      <c r="E1281" s="941"/>
      <c r="F1281" s="941"/>
      <c r="G1281" s="634" t="s">
        <v>1818</v>
      </c>
      <c r="H1281" s="635" t="s">
        <v>1819</v>
      </c>
      <c r="I1281" s="635" t="s">
        <v>1820</v>
      </c>
      <c r="J1281" s="645">
        <v>6</v>
      </c>
      <c r="K1281" s="637">
        <v>44713</v>
      </c>
      <c r="L1281" s="637">
        <v>44926</v>
      </c>
      <c r="M1281" s="638">
        <f t="shared" si="42"/>
        <v>30.428571428571427</v>
      </c>
      <c r="N1281" s="639">
        <v>1</v>
      </c>
      <c r="O1281" s="635" t="s">
        <v>1821</v>
      </c>
      <c r="P1281" s="639">
        <f t="shared" si="41"/>
        <v>1</v>
      </c>
      <c r="Q1281" s="640" t="str" cm="1">
        <f t="array" aca="1" ref="Q1281" ca="1">IF(ISNUMBER(P1281),IF(P1281=100%,"CUMPLIDA",IF(AND(ISNUMBER(L1281),ISNUMBER(INDIRECT("FECHA_"&amp;$B1281,1))), IF(L1281&lt;=INDIRECT("FECHA_"&amp;$B1281,1),"INCUMPLIDA","PROCESO"), "VERIFICAR FECHA")),"SIN VALOR AVANCE")</f>
        <v>CUMPLIDA</v>
      </c>
    </row>
    <row r="1282" spans="1:17" ht="105">
      <c r="A1282" s="453" t="s">
        <v>21</v>
      </c>
      <c r="B1282" s="454" t="s">
        <v>14</v>
      </c>
      <c r="C1282" s="940"/>
      <c r="D1282" s="940"/>
      <c r="E1282" s="941"/>
      <c r="F1282" s="941"/>
      <c r="G1282" s="634" t="s">
        <v>1822</v>
      </c>
      <c r="H1282" s="635" t="s">
        <v>1823</v>
      </c>
      <c r="I1282" s="635" t="s">
        <v>1824</v>
      </c>
      <c r="J1282" s="645">
        <v>1</v>
      </c>
      <c r="K1282" s="637">
        <v>44712</v>
      </c>
      <c r="L1282" s="637">
        <v>44834</v>
      </c>
      <c r="M1282" s="638">
        <f t="shared" si="42"/>
        <v>17.428571428571427</v>
      </c>
      <c r="N1282" s="639">
        <v>1</v>
      </c>
      <c r="O1282" s="635" t="s">
        <v>1825</v>
      </c>
      <c r="P1282" s="639">
        <f t="shared" si="41"/>
        <v>1</v>
      </c>
      <c r="Q1282" s="640" t="str" cm="1">
        <f t="array" aca="1" ref="Q1282" ca="1">IF(ISNUMBER(P1282),IF(P1282=100%,"CUMPLIDA",IF(AND(ISNUMBER(L1282),ISNUMBER(INDIRECT("FECHA_"&amp;$B1282,1))), IF(L1282&lt;=INDIRECT("FECHA_"&amp;$B1282,1),"INCUMPLIDA","PROCESO"), "VERIFICAR FECHA")),"SIN VALOR AVANCE")</f>
        <v>CUMPLIDA</v>
      </c>
    </row>
    <row r="1283" spans="1:17" ht="120">
      <c r="A1283" s="453" t="s">
        <v>21</v>
      </c>
      <c r="B1283" s="454" t="s">
        <v>14</v>
      </c>
      <c r="C1283" s="940"/>
      <c r="D1283" s="940"/>
      <c r="E1283" s="941" t="s">
        <v>1826</v>
      </c>
      <c r="F1283" s="941"/>
      <c r="G1283" s="634" t="s">
        <v>1827</v>
      </c>
      <c r="H1283" s="635" t="s">
        <v>1828</v>
      </c>
      <c r="I1283" s="635" t="s">
        <v>1829</v>
      </c>
      <c r="J1283" s="645">
        <v>1</v>
      </c>
      <c r="K1283" s="637">
        <v>44727</v>
      </c>
      <c r="L1283" s="637">
        <v>44849</v>
      </c>
      <c r="M1283" s="638">
        <f t="shared" si="42"/>
        <v>17.428571428571427</v>
      </c>
      <c r="N1283" s="639">
        <v>1</v>
      </c>
      <c r="O1283" s="635" t="s">
        <v>1825</v>
      </c>
      <c r="P1283" s="639">
        <f t="shared" si="41"/>
        <v>1</v>
      </c>
      <c r="Q1283" s="640" t="str" cm="1">
        <f t="array" aca="1" ref="Q1283" ca="1">IF(ISNUMBER(P1283),IF(P1283=100%,"CUMPLIDA",IF(AND(ISNUMBER(L1283),ISNUMBER(INDIRECT("FECHA_"&amp;$B1283,1))), IF(L1283&lt;=INDIRECT("FECHA_"&amp;$B1283,1),"INCUMPLIDA","PROCESO"), "VERIFICAR FECHA")),"SIN VALOR AVANCE")</f>
        <v>CUMPLIDA</v>
      </c>
    </row>
    <row r="1284" spans="1:17" ht="60">
      <c r="A1284" s="453" t="s">
        <v>21</v>
      </c>
      <c r="B1284" s="454" t="s">
        <v>14</v>
      </c>
      <c r="C1284" s="940"/>
      <c r="D1284" s="940"/>
      <c r="E1284" s="941"/>
      <c r="F1284" s="941"/>
      <c r="G1284" s="634" t="s">
        <v>1830</v>
      </c>
      <c r="H1284" s="635" t="s">
        <v>1831</v>
      </c>
      <c r="I1284" s="635" t="s">
        <v>1832</v>
      </c>
      <c r="J1284" s="645">
        <v>1</v>
      </c>
      <c r="K1284" s="637">
        <v>44743</v>
      </c>
      <c r="L1284" s="637">
        <v>44865</v>
      </c>
      <c r="M1284" s="638">
        <f t="shared" si="42"/>
        <v>17.428571428571427</v>
      </c>
      <c r="N1284" s="639">
        <v>1</v>
      </c>
      <c r="O1284" s="635" t="s">
        <v>1821</v>
      </c>
      <c r="P1284" s="639">
        <f t="shared" si="41"/>
        <v>1</v>
      </c>
      <c r="Q1284" s="640" t="str" cm="1">
        <f t="array" aca="1" ref="Q1284" ca="1">IF(ISNUMBER(P1284),IF(P1284=100%,"CUMPLIDA",IF(AND(ISNUMBER(L1284),ISNUMBER(INDIRECT("FECHA_"&amp;$B1284,1))), IF(L1284&lt;=INDIRECT("FECHA_"&amp;$B1284,1),"INCUMPLIDA","PROCESO"), "VERIFICAR FECHA")),"SIN VALOR AVANCE")</f>
        <v>CUMPLIDA</v>
      </c>
    </row>
    <row r="1285" spans="1:17" ht="75">
      <c r="A1285" s="453" t="s">
        <v>21</v>
      </c>
      <c r="B1285" s="454" t="s">
        <v>14</v>
      </c>
      <c r="C1285" s="940"/>
      <c r="D1285" s="940"/>
      <c r="E1285" s="941"/>
      <c r="F1285" s="941"/>
      <c r="G1285" s="634" t="s">
        <v>1833</v>
      </c>
      <c r="H1285" s="635" t="s">
        <v>1834</v>
      </c>
      <c r="I1285" s="635" t="s">
        <v>1835</v>
      </c>
      <c r="J1285" s="645">
        <v>2</v>
      </c>
      <c r="K1285" s="637">
        <v>44713</v>
      </c>
      <c r="L1285" s="637">
        <v>44926</v>
      </c>
      <c r="M1285" s="638">
        <f t="shared" si="42"/>
        <v>30.428571428571427</v>
      </c>
      <c r="N1285" s="639">
        <v>1</v>
      </c>
      <c r="O1285" s="635" t="s">
        <v>1836</v>
      </c>
      <c r="P1285" s="639">
        <f t="shared" si="41"/>
        <v>1</v>
      </c>
      <c r="Q1285" s="640" t="str" cm="1">
        <f t="array" aca="1" ref="Q1285" ca="1">IF(ISNUMBER(P1285),IF(P1285=100%,"CUMPLIDA",IF(AND(ISNUMBER(L1285),ISNUMBER(INDIRECT("FECHA_"&amp;$B1285,1))), IF(L1285&lt;=INDIRECT("FECHA_"&amp;$B1285,1),"INCUMPLIDA","PROCESO"), "VERIFICAR FECHA")),"SIN VALOR AVANCE")</f>
        <v>CUMPLIDA</v>
      </c>
    </row>
    <row r="1286" spans="1:17" ht="75">
      <c r="A1286" s="453" t="s">
        <v>21</v>
      </c>
      <c r="B1286" s="454" t="s">
        <v>14</v>
      </c>
      <c r="C1286" s="940"/>
      <c r="D1286" s="940"/>
      <c r="E1286" s="941"/>
      <c r="F1286" s="941"/>
      <c r="G1286" s="634" t="s">
        <v>1837</v>
      </c>
      <c r="H1286" s="635" t="s">
        <v>1837</v>
      </c>
      <c r="I1286" s="635" t="s">
        <v>1838</v>
      </c>
      <c r="J1286" s="645">
        <v>1</v>
      </c>
      <c r="K1286" s="637">
        <v>44713</v>
      </c>
      <c r="L1286" s="637">
        <v>44926</v>
      </c>
      <c r="M1286" s="638">
        <f t="shared" si="42"/>
        <v>30.428571428571427</v>
      </c>
      <c r="N1286" s="639">
        <v>1</v>
      </c>
      <c r="O1286" s="635" t="s">
        <v>1836</v>
      </c>
      <c r="P1286" s="639">
        <f t="shared" si="41"/>
        <v>1</v>
      </c>
      <c r="Q1286" s="640" t="str" cm="1">
        <f t="array" aca="1" ref="Q1286" ca="1">IF(ISNUMBER(P1286),IF(P1286=100%,"CUMPLIDA",IF(AND(ISNUMBER(L1286),ISNUMBER(INDIRECT("FECHA_"&amp;$B1286,1))), IF(L1286&lt;=INDIRECT("FECHA_"&amp;$B1286,1),"INCUMPLIDA","PROCESO"), "VERIFICAR FECHA")),"SIN VALOR AVANCE")</f>
        <v>CUMPLIDA</v>
      </c>
    </row>
    <row r="1287" spans="1:17" ht="180">
      <c r="A1287" s="453" t="s">
        <v>23</v>
      </c>
      <c r="B1287" s="454" t="s">
        <v>14</v>
      </c>
      <c r="C1287" s="940" t="s">
        <v>1839</v>
      </c>
      <c r="D1287" s="940" t="s">
        <v>1737</v>
      </c>
      <c r="E1287" s="941" t="s">
        <v>1840</v>
      </c>
      <c r="F1287" s="941" t="s">
        <v>1841</v>
      </c>
      <c r="G1287" s="463" t="s">
        <v>1842</v>
      </c>
      <c r="H1287" s="635" t="s">
        <v>1843</v>
      </c>
      <c r="I1287" s="635" t="s">
        <v>1844</v>
      </c>
      <c r="J1287" s="645">
        <v>1</v>
      </c>
      <c r="K1287" s="637">
        <v>45184</v>
      </c>
      <c r="L1287" s="637">
        <v>45260</v>
      </c>
      <c r="M1287" s="638">
        <f t="shared" si="42"/>
        <v>10.857142857142858</v>
      </c>
      <c r="N1287" s="639">
        <v>1</v>
      </c>
      <c r="O1287" s="635" t="s">
        <v>1845</v>
      </c>
      <c r="P1287" s="639">
        <f t="shared" si="41"/>
        <v>1</v>
      </c>
      <c r="Q1287" s="640" t="str" cm="1">
        <f t="array" aca="1" ref="Q1287" ca="1">IF(ISNUMBER(P1287),IF(P1287=100%,"CUMPLIDA",IF(AND(ISNUMBER(L1287),ISNUMBER(INDIRECT("FECHA_"&amp;$B1287,1))), IF(L1287&lt;=INDIRECT("FECHA_"&amp;$B1287,1),"INCUMPLIDA","PROCESO"), "VERIFICAR FECHA")),"SIN VALOR AVANCE")</f>
        <v>CUMPLIDA</v>
      </c>
    </row>
    <row r="1288" spans="1:17" ht="150">
      <c r="A1288" s="453" t="s">
        <v>23</v>
      </c>
      <c r="B1288" s="454" t="s">
        <v>14</v>
      </c>
      <c r="C1288" s="940"/>
      <c r="D1288" s="940"/>
      <c r="E1288" s="941"/>
      <c r="F1288" s="941"/>
      <c r="G1288" s="463" t="s">
        <v>1846</v>
      </c>
      <c r="H1288" s="635" t="s">
        <v>1847</v>
      </c>
      <c r="I1288" s="635" t="s">
        <v>1848</v>
      </c>
      <c r="J1288" s="645">
        <v>3</v>
      </c>
      <c r="K1288" s="637">
        <v>45292</v>
      </c>
      <c r="L1288" s="637">
        <v>45838</v>
      </c>
      <c r="M1288" s="638">
        <f t="shared" si="42"/>
        <v>78</v>
      </c>
      <c r="N1288" s="639">
        <v>1</v>
      </c>
      <c r="O1288" s="635" t="s">
        <v>1849</v>
      </c>
      <c r="P1288" s="639">
        <f t="shared" si="41"/>
        <v>1</v>
      </c>
      <c r="Q1288" s="640" t="str" cm="1">
        <f t="array" aca="1" ref="Q1288" ca="1">IF(ISNUMBER(P1288),IF(P1288=100%,"CUMPLIDA",IF(AND(ISNUMBER(L1288),ISNUMBER(INDIRECT("FECHA_"&amp;$B1288,1))), IF(L1288&lt;=INDIRECT("FECHA_"&amp;$B1288,1),"INCUMPLIDA","PROCESO"), "VERIFICAR FECHA")),"SIN VALOR AVANCE")</f>
        <v>CUMPLIDA</v>
      </c>
    </row>
    <row r="1289" spans="1:17" ht="197.25">
      <c r="A1289" s="453" t="s">
        <v>23</v>
      </c>
      <c r="B1289" s="454" t="s">
        <v>14</v>
      </c>
      <c r="C1289" s="940"/>
      <c r="D1289" s="940"/>
      <c r="E1289" s="941"/>
      <c r="F1289" s="941"/>
      <c r="G1289" s="463" t="s">
        <v>1850</v>
      </c>
      <c r="H1289" s="635" t="s">
        <v>1851</v>
      </c>
      <c r="I1289" s="635" t="s">
        <v>1852</v>
      </c>
      <c r="J1289" s="645">
        <v>2</v>
      </c>
      <c r="K1289" s="637">
        <v>45260</v>
      </c>
      <c r="L1289" s="637">
        <v>45337</v>
      </c>
      <c r="M1289" s="638">
        <f t="shared" si="42"/>
        <v>11</v>
      </c>
      <c r="N1289" s="639">
        <v>1</v>
      </c>
      <c r="O1289" s="635" t="s">
        <v>1853</v>
      </c>
      <c r="P1289" s="639">
        <f t="shared" si="41"/>
        <v>1</v>
      </c>
      <c r="Q1289" s="640" t="str" cm="1">
        <f t="array" aca="1" ref="Q1289" ca="1">IF(ISNUMBER(P1289),IF(P1289=100%,"CUMPLIDA",IF(AND(ISNUMBER(L1289),ISNUMBER(INDIRECT("FECHA_"&amp;$B1289,1))), IF(L1289&lt;=INDIRECT("FECHA_"&amp;$B1289,1),"INCUMPLIDA","PROCESO"), "VERIFICAR FECHA")),"SIN VALOR AVANCE")</f>
        <v>CUMPLIDA</v>
      </c>
    </row>
    <row r="1290" spans="1:17" ht="135">
      <c r="A1290" s="453" t="s">
        <v>23</v>
      </c>
      <c r="B1290" s="454" t="s">
        <v>14</v>
      </c>
      <c r="C1290" s="940"/>
      <c r="D1290" s="940"/>
      <c r="E1290" s="941" t="s">
        <v>1854</v>
      </c>
      <c r="F1290" s="941"/>
      <c r="G1290" s="463" t="s">
        <v>1855</v>
      </c>
      <c r="H1290" s="635" t="s">
        <v>1843</v>
      </c>
      <c r="I1290" s="635" t="s">
        <v>1844</v>
      </c>
      <c r="J1290" s="645">
        <v>1</v>
      </c>
      <c r="K1290" s="637">
        <v>45184</v>
      </c>
      <c r="L1290" s="637">
        <v>45260</v>
      </c>
      <c r="M1290" s="638">
        <f t="shared" si="42"/>
        <v>10.857142857142858</v>
      </c>
      <c r="N1290" s="639">
        <v>1</v>
      </c>
      <c r="O1290" s="635" t="s">
        <v>1845</v>
      </c>
      <c r="P1290" s="639">
        <f t="shared" si="41"/>
        <v>1</v>
      </c>
      <c r="Q1290" s="640" t="str" cm="1">
        <f t="array" aca="1" ref="Q1290" ca="1">IF(ISNUMBER(P1290),IF(P1290=100%,"CUMPLIDA",IF(AND(ISNUMBER(L1290),ISNUMBER(INDIRECT("FECHA_"&amp;$B1290,1))), IF(L1290&lt;=INDIRECT("FECHA_"&amp;$B1290,1),"INCUMPLIDA","PROCESO"), "VERIFICAR FECHA")),"SIN VALOR AVANCE")</f>
        <v>CUMPLIDA</v>
      </c>
    </row>
    <row r="1291" spans="1:17" ht="120">
      <c r="A1291" s="453" t="s">
        <v>23</v>
      </c>
      <c r="B1291" s="454" t="s">
        <v>14</v>
      </c>
      <c r="C1291" s="940"/>
      <c r="D1291" s="940"/>
      <c r="E1291" s="941"/>
      <c r="F1291" s="941"/>
      <c r="G1291" s="463" t="s">
        <v>1856</v>
      </c>
      <c r="H1291" s="635" t="s">
        <v>1857</v>
      </c>
      <c r="I1291" s="635" t="s">
        <v>1858</v>
      </c>
      <c r="J1291" s="645">
        <v>3</v>
      </c>
      <c r="K1291" s="637">
        <v>45292</v>
      </c>
      <c r="L1291" s="637">
        <v>45838</v>
      </c>
      <c r="M1291" s="638">
        <f t="shared" si="42"/>
        <v>78</v>
      </c>
      <c r="N1291" s="639">
        <v>1</v>
      </c>
      <c r="O1291" s="635" t="s">
        <v>1849</v>
      </c>
      <c r="P1291" s="639">
        <f t="shared" si="41"/>
        <v>1</v>
      </c>
      <c r="Q1291" s="640" t="str" cm="1">
        <f t="array" aca="1" ref="Q1291" ca="1">IF(ISNUMBER(P1291),IF(P1291=100%,"CUMPLIDA",IF(AND(ISNUMBER(L1291),ISNUMBER(INDIRECT("FECHA_"&amp;$B1291,1))), IF(L1291&lt;=INDIRECT("FECHA_"&amp;$B1291,1),"INCUMPLIDA","PROCESO"), "VERIFICAR FECHA")),"SIN VALOR AVANCE")</f>
        <v>CUMPLIDA</v>
      </c>
    </row>
    <row r="1292" spans="1:17" ht="197.25">
      <c r="A1292" s="453" t="s">
        <v>23</v>
      </c>
      <c r="B1292" s="454" t="s">
        <v>14</v>
      </c>
      <c r="C1292" s="940"/>
      <c r="D1292" s="940"/>
      <c r="E1292" s="941"/>
      <c r="F1292" s="941"/>
      <c r="G1292" s="463" t="s">
        <v>1859</v>
      </c>
      <c r="H1292" s="635" t="s">
        <v>1851</v>
      </c>
      <c r="I1292" s="635" t="s">
        <v>1852</v>
      </c>
      <c r="J1292" s="645">
        <v>2</v>
      </c>
      <c r="K1292" s="637">
        <v>45260</v>
      </c>
      <c r="L1292" s="637">
        <v>45337</v>
      </c>
      <c r="M1292" s="638">
        <f t="shared" si="42"/>
        <v>11</v>
      </c>
      <c r="N1292" s="639">
        <v>1</v>
      </c>
      <c r="O1292" s="635" t="s">
        <v>1853</v>
      </c>
      <c r="P1292" s="639">
        <f t="shared" si="41"/>
        <v>1</v>
      </c>
      <c r="Q1292" s="640" t="str" cm="1">
        <f t="array" aca="1" ref="Q1292" ca="1">IF(ISNUMBER(P1292),IF(P1292=100%,"CUMPLIDA",IF(AND(ISNUMBER(L1292),ISNUMBER(INDIRECT("FECHA_"&amp;$B1292,1))), IF(L1292&lt;=INDIRECT("FECHA_"&amp;$B1292,1),"INCUMPLIDA","PROCESO"), "VERIFICAR FECHA")),"SIN VALOR AVANCE")</f>
        <v>CUMPLIDA</v>
      </c>
    </row>
    <row r="1293" spans="1:17" ht="135">
      <c r="A1293" s="453" t="s">
        <v>23</v>
      </c>
      <c r="B1293" s="454" t="s">
        <v>14</v>
      </c>
      <c r="C1293" s="940"/>
      <c r="D1293" s="940"/>
      <c r="E1293" s="941" t="s">
        <v>1860</v>
      </c>
      <c r="F1293" s="941"/>
      <c r="G1293" s="463" t="s">
        <v>1855</v>
      </c>
      <c r="H1293" s="635" t="s">
        <v>1843</v>
      </c>
      <c r="I1293" s="635" t="s">
        <v>1844</v>
      </c>
      <c r="J1293" s="645">
        <v>1</v>
      </c>
      <c r="K1293" s="637">
        <v>45184</v>
      </c>
      <c r="L1293" s="637">
        <v>45260</v>
      </c>
      <c r="M1293" s="638">
        <f t="shared" si="42"/>
        <v>10.857142857142858</v>
      </c>
      <c r="N1293" s="639">
        <v>1</v>
      </c>
      <c r="O1293" s="635" t="s">
        <v>1845</v>
      </c>
      <c r="P1293" s="639">
        <f t="shared" si="41"/>
        <v>1</v>
      </c>
      <c r="Q1293" s="640" t="str" cm="1">
        <f t="array" aca="1" ref="Q1293" ca="1">IF(ISNUMBER(P1293),IF(P1293=100%,"CUMPLIDA",IF(AND(ISNUMBER(L1293),ISNUMBER(INDIRECT("FECHA_"&amp;$B1293,1))), IF(L1293&lt;=INDIRECT("FECHA_"&amp;$B1293,1),"INCUMPLIDA","PROCESO"), "VERIFICAR FECHA")),"SIN VALOR AVANCE")</f>
        <v>CUMPLIDA</v>
      </c>
    </row>
    <row r="1294" spans="1:17" ht="120">
      <c r="A1294" s="453" t="s">
        <v>23</v>
      </c>
      <c r="B1294" s="454" t="s">
        <v>14</v>
      </c>
      <c r="C1294" s="940"/>
      <c r="D1294" s="940"/>
      <c r="E1294" s="941"/>
      <c r="F1294" s="941"/>
      <c r="G1294" s="463" t="s">
        <v>1856</v>
      </c>
      <c r="H1294" s="635" t="s">
        <v>1847</v>
      </c>
      <c r="I1294" s="635" t="s">
        <v>1858</v>
      </c>
      <c r="J1294" s="645">
        <v>3</v>
      </c>
      <c r="K1294" s="637">
        <v>45292</v>
      </c>
      <c r="L1294" s="637">
        <v>45838</v>
      </c>
      <c r="M1294" s="638">
        <f t="shared" si="42"/>
        <v>78</v>
      </c>
      <c r="N1294" s="639">
        <v>1</v>
      </c>
      <c r="O1294" s="635" t="s">
        <v>1849</v>
      </c>
      <c r="P1294" s="639">
        <f t="shared" si="41"/>
        <v>1</v>
      </c>
      <c r="Q1294" s="640" t="str" cm="1">
        <f t="array" aca="1" ref="Q1294" ca="1">IF(ISNUMBER(P1294),IF(P1294=100%,"CUMPLIDA",IF(AND(ISNUMBER(L1294),ISNUMBER(INDIRECT("FECHA_"&amp;$B1294,1))), IF(L1294&lt;=INDIRECT("FECHA_"&amp;$B1294,1),"INCUMPLIDA","PROCESO"), "VERIFICAR FECHA")),"SIN VALOR AVANCE")</f>
        <v>CUMPLIDA</v>
      </c>
    </row>
    <row r="1295" spans="1:17" ht="197.25">
      <c r="A1295" s="453" t="s">
        <v>23</v>
      </c>
      <c r="B1295" s="454" t="s">
        <v>14</v>
      </c>
      <c r="C1295" s="940"/>
      <c r="D1295" s="940"/>
      <c r="E1295" s="941"/>
      <c r="F1295" s="941"/>
      <c r="G1295" s="463" t="s">
        <v>1859</v>
      </c>
      <c r="H1295" s="635" t="s">
        <v>1851</v>
      </c>
      <c r="I1295" s="635" t="s">
        <v>1852</v>
      </c>
      <c r="J1295" s="645">
        <v>2</v>
      </c>
      <c r="K1295" s="637">
        <v>45260</v>
      </c>
      <c r="L1295" s="637">
        <v>45337</v>
      </c>
      <c r="M1295" s="638">
        <f t="shared" si="42"/>
        <v>11</v>
      </c>
      <c r="N1295" s="639">
        <v>1</v>
      </c>
      <c r="O1295" s="635" t="s">
        <v>1853</v>
      </c>
      <c r="P1295" s="639">
        <f t="shared" si="41"/>
        <v>1</v>
      </c>
      <c r="Q1295" s="640" t="str" cm="1">
        <f t="array" aca="1" ref="Q1295" ca="1">IF(ISNUMBER(P1295),IF(P1295=100%,"CUMPLIDA",IF(AND(ISNUMBER(L1295),ISNUMBER(INDIRECT("FECHA_"&amp;$B1295,1))), IF(L1295&lt;=INDIRECT("FECHA_"&amp;$B1295,1),"INCUMPLIDA","PROCESO"), "VERIFICAR FECHA")),"SIN VALOR AVANCE")</f>
        <v>CUMPLIDA</v>
      </c>
    </row>
    <row r="1296" spans="1:17" ht="180">
      <c r="A1296" s="453" t="s">
        <v>23</v>
      </c>
      <c r="B1296" s="454" t="s">
        <v>14</v>
      </c>
      <c r="C1296" s="940"/>
      <c r="D1296" s="940"/>
      <c r="E1296" s="941" t="s">
        <v>1861</v>
      </c>
      <c r="F1296" s="941"/>
      <c r="G1296" s="634" t="s">
        <v>1842</v>
      </c>
      <c r="H1296" s="635" t="s">
        <v>1843</v>
      </c>
      <c r="I1296" s="635" t="s">
        <v>1844</v>
      </c>
      <c r="J1296" s="645">
        <v>1</v>
      </c>
      <c r="K1296" s="637">
        <v>45184</v>
      </c>
      <c r="L1296" s="637">
        <v>45260</v>
      </c>
      <c r="M1296" s="638">
        <f t="shared" si="42"/>
        <v>10.857142857142858</v>
      </c>
      <c r="N1296" s="639">
        <v>1</v>
      </c>
      <c r="O1296" s="635" t="s">
        <v>1845</v>
      </c>
      <c r="P1296" s="639">
        <f t="shared" si="41"/>
        <v>1</v>
      </c>
      <c r="Q1296" s="640" t="str" cm="1">
        <f t="array" aca="1" ref="Q1296" ca="1">IF(ISNUMBER(P1296),IF(P1296=100%,"CUMPLIDA",IF(AND(ISNUMBER(L1296),ISNUMBER(INDIRECT("FECHA_"&amp;$B1296,1))), IF(L1296&lt;=INDIRECT("FECHA_"&amp;$B1296,1),"INCUMPLIDA","PROCESO"), "VERIFICAR FECHA")),"SIN VALOR AVANCE")</f>
        <v>CUMPLIDA</v>
      </c>
    </row>
    <row r="1297" spans="1:17" ht="150">
      <c r="A1297" s="453" t="s">
        <v>23</v>
      </c>
      <c r="B1297" s="454" t="s">
        <v>14</v>
      </c>
      <c r="C1297" s="940"/>
      <c r="D1297" s="940"/>
      <c r="E1297" s="941"/>
      <c r="F1297" s="941"/>
      <c r="G1297" s="463" t="s">
        <v>1862</v>
      </c>
      <c r="H1297" s="635" t="s">
        <v>1847</v>
      </c>
      <c r="I1297" s="635" t="s">
        <v>1858</v>
      </c>
      <c r="J1297" s="645">
        <v>3</v>
      </c>
      <c r="K1297" s="637">
        <v>45292</v>
      </c>
      <c r="L1297" s="637">
        <v>45838</v>
      </c>
      <c r="M1297" s="638">
        <f t="shared" si="42"/>
        <v>78</v>
      </c>
      <c r="N1297" s="639">
        <v>1</v>
      </c>
      <c r="O1297" s="635" t="s">
        <v>1849</v>
      </c>
      <c r="P1297" s="639">
        <f t="shared" si="41"/>
        <v>1</v>
      </c>
      <c r="Q1297" s="640" t="str" cm="1">
        <f t="array" aca="1" ref="Q1297" ca="1">IF(ISNUMBER(P1297),IF(P1297=100%,"CUMPLIDA",IF(AND(ISNUMBER(L1297),ISNUMBER(INDIRECT("FECHA_"&amp;$B1297,1))), IF(L1297&lt;=INDIRECT("FECHA_"&amp;$B1297,1),"INCUMPLIDA","PROCESO"), "VERIFICAR FECHA")),"SIN VALOR AVANCE")</f>
        <v>CUMPLIDA</v>
      </c>
    </row>
    <row r="1298" spans="1:17" ht="197.25">
      <c r="A1298" s="453" t="s">
        <v>23</v>
      </c>
      <c r="B1298" s="454" t="s">
        <v>14</v>
      </c>
      <c r="C1298" s="940"/>
      <c r="D1298" s="940"/>
      <c r="E1298" s="941"/>
      <c r="F1298" s="941"/>
      <c r="G1298" s="463" t="s">
        <v>1850</v>
      </c>
      <c r="H1298" s="635" t="s">
        <v>1851</v>
      </c>
      <c r="I1298" s="635" t="s">
        <v>1852</v>
      </c>
      <c r="J1298" s="645">
        <v>2</v>
      </c>
      <c r="K1298" s="637">
        <v>45260</v>
      </c>
      <c r="L1298" s="637">
        <v>45337</v>
      </c>
      <c r="M1298" s="638">
        <f t="shared" si="42"/>
        <v>11</v>
      </c>
      <c r="N1298" s="639">
        <v>1</v>
      </c>
      <c r="O1298" s="635" t="s">
        <v>1853</v>
      </c>
      <c r="P1298" s="639">
        <f t="shared" si="41"/>
        <v>1</v>
      </c>
      <c r="Q1298" s="640" t="str" cm="1">
        <f t="array" aca="1" ref="Q1298" ca="1">IF(ISNUMBER(P1298),IF(P1298=100%,"CUMPLIDA",IF(AND(ISNUMBER(L1298),ISNUMBER(INDIRECT("FECHA_"&amp;$B1298,1))), IF(L1298&lt;=INDIRECT("FECHA_"&amp;$B1298,1),"INCUMPLIDA","PROCESO"), "VERIFICAR FECHA")),"SIN VALOR AVANCE")</f>
        <v>CUMPLIDA</v>
      </c>
    </row>
    <row r="1299" spans="1:17" ht="180">
      <c r="A1299" s="453" t="s">
        <v>23</v>
      </c>
      <c r="B1299" s="454" t="s">
        <v>14</v>
      </c>
      <c r="C1299" s="940"/>
      <c r="D1299" s="940"/>
      <c r="E1299" s="941" t="s">
        <v>1863</v>
      </c>
      <c r="F1299" s="941"/>
      <c r="G1299" s="634" t="s">
        <v>1842</v>
      </c>
      <c r="H1299" s="635" t="s">
        <v>1843</v>
      </c>
      <c r="I1299" s="635" t="s">
        <v>1844</v>
      </c>
      <c r="J1299" s="645">
        <v>1</v>
      </c>
      <c r="K1299" s="637">
        <v>45184</v>
      </c>
      <c r="L1299" s="637">
        <v>45260</v>
      </c>
      <c r="M1299" s="638">
        <f t="shared" si="42"/>
        <v>10.857142857142858</v>
      </c>
      <c r="N1299" s="639">
        <v>1</v>
      </c>
      <c r="O1299" s="635" t="s">
        <v>1845</v>
      </c>
      <c r="P1299" s="639">
        <f t="shared" si="41"/>
        <v>1</v>
      </c>
      <c r="Q1299" s="640" t="str" cm="1">
        <f t="array" aca="1" ref="Q1299" ca="1">IF(ISNUMBER(P1299),IF(P1299=100%,"CUMPLIDA",IF(AND(ISNUMBER(L1299),ISNUMBER(INDIRECT("FECHA_"&amp;$B1299,1))), IF(L1299&lt;=INDIRECT("FECHA_"&amp;$B1299,1),"INCUMPLIDA","PROCESO"), "VERIFICAR FECHA")),"SIN VALOR AVANCE")</f>
        <v>CUMPLIDA</v>
      </c>
    </row>
    <row r="1300" spans="1:17" ht="150">
      <c r="A1300" s="453" t="s">
        <v>23</v>
      </c>
      <c r="B1300" s="454" t="s">
        <v>14</v>
      </c>
      <c r="C1300" s="940"/>
      <c r="D1300" s="940"/>
      <c r="E1300" s="941"/>
      <c r="F1300" s="941"/>
      <c r="G1300" s="463" t="s">
        <v>1862</v>
      </c>
      <c r="H1300" s="635" t="s">
        <v>1847</v>
      </c>
      <c r="I1300" s="635" t="s">
        <v>1858</v>
      </c>
      <c r="J1300" s="645">
        <v>3</v>
      </c>
      <c r="K1300" s="637">
        <v>45292</v>
      </c>
      <c r="L1300" s="637">
        <v>45838</v>
      </c>
      <c r="M1300" s="638">
        <f t="shared" si="42"/>
        <v>78</v>
      </c>
      <c r="N1300" s="639">
        <v>1</v>
      </c>
      <c r="O1300" s="635" t="s">
        <v>1849</v>
      </c>
      <c r="P1300" s="639">
        <f t="shared" si="41"/>
        <v>1</v>
      </c>
      <c r="Q1300" s="640" t="str" cm="1">
        <f t="array" aca="1" ref="Q1300" ca="1">IF(ISNUMBER(P1300),IF(P1300=100%,"CUMPLIDA",IF(AND(ISNUMBER(L1300),ISNUMBER(INDIRECT("FECHA_"&amp;$B1300,1))), IF(L1300&lt;=INDIRECT("FECHA_"&amp;$B1300,1),"INCUMPLIDA","PROCESO"), "VERIFICAR FECHA")),"SIN VALOR AVANCE")</f>
        <v>CUMPLIDA</v>
      </c>
    </row>
    <row r="1301" spans="1:17" ht="197.25">
      <c r="A1301" s="453" t="s">
        <v>23</v>
      </c>
      <c r="B1301" s="454" t="s">
        <v>14</v>
      </c>
      <c r="C1301" s="940"/>
      <c r="D1301" s="940"/>
      <c r="E1301" s="941"/>
      <c r="F1301" s="941"/>
      <c r="G1301" s="463" t="s">
        <v>1850</v>
      </c>
      <c r="H1301" s="635" t="s">
        <v>1851</v>
      </c>
      <c r="I1301" s="635" t="s">
        <v>1852</v>
      </c>
      <c r="J1301" s="645">
        <v>2</v>
      </c>
      <c r="K1301" s="637">
        <v>45260</v>
      </c>
      <c r="L1301" s="637">
        <v>45337</v>
      </c>
      <c r="M1301" s="638">
        <f t="shared" si="42"/>
        <v>11</v>
      </c>
      <c r="N1301" s="639">
        <v>1</v>
      </c>
      <c r="O1301" s="635" t="s">
        <v>1853</v>
      </c>
      <c r="P1301" s="639">
        <f t="shared" si="41"/>
        <v>1</v>
      </c>
      <c r="Q1301" s="640" t="str" cm="1">
        <f t="array" aca="1" ref="Q1301" ca="1">IF(ISNUMBER(P1301),IF(P1301=100%,"CUMPLIDA",IF(AND(ISNUMBER(L1301),ISNUMBER(INDIRECT("FECHA_"&amp;$B1301,1))), IF(L1301&lt;=INDIRECT("FECHA_"&amp;$B1301,1),"INCUMPLIDA","PROCESO"), "VERIFICAR FECHA")),"SIN VALOR AVANCE")</f>
        <v>CUMPLIDA</v>
      </c>
    </row>
    <row r="1302" spans="1:17" ht="180">
      <c r="A1302" s="453" t="s">
        <v>23</v>
      </c>
      <c r="B1302" s="454" t="s">
        <v>14</v>
      </c>
      <c r="C1302" s="940"/>
      <c r="D1302" s="940"/>
      <c r="E1302" s="941" t="s">
        <v>1864</v>
      </c>
      <c r="F1302" s="941"/>
      <c r="G1302" s="634" t="s">
        <v>1842</v>
      </c>
      <c r="H1302" s="635" t="s">
        <v>1843</v>
      </c>
      <c r="I1302" s="635" t="s">
        <v>1844</v>
      </c>
      <c r="J1302" s="645">
        <v>1</v>
      </c>
      <c r="K1302" s="637">
        <v>45184</v>
      </c>
      <c r="L1302" s="637">
        <v>45260</v>
      </c>
      <c r="M1302" s="638">
        <f t="shared" si="42"/>
        <v>10.857142857142858</v>
      </c>
      <c r="N1302" s="639">
        <v>1</v>
      </c>
      <c r="O1302" s="635" t="s">
        <v>1845</v>
      </c>
      <c r="P1302" s="639">
        <f t="shared" si="41"/>
        <v>1</v>
      </c>
      <c r="Q1302" s="640" t="str" cm="1">
        <f t="array" aca="1" ref="Q1302" ca="1">IF(ISNUMBER(P1302),IF(P1302=100%,"CUMPLIDA",IF(AND(ISNUMBER(L1302),ISNUMBER(INDIRECT("FECHA_"&amp;$B1302,1))), IF(L1302&lt;=INDIRECT("FECHA_"&amp;$B1302,1),"INCUMPLIDA","PROCESO"), "VERIFICAR FECHA")),"SIN VALOR AVANCE")</f>
        <v>CUMPLIDA</v>
      </c>
    </row>
    <row r="1303" spans="1:17" ht="150">
      <c r="A1303" s="453" t="s">
        <v>23</v>
      </c>
      <c r="B1303" s="454" t="s">
        <v>14</v>
      </c>
      <c r="C1303" s="940"/>
      <c r="D1303" s="940"/>
      <c r="E1303" s="941"/>
      <c r="F1303" s="941"/>
      <c r="G1303" s="463" t="s">
        <v>1862</v>
      </c>
      <c r="H1303" s="635" t="s">
        <v>1847</v>
      </c>
      <c r="I1303" s="635" t="s">
        <v>1858</v>
      </c>
      <c r="J1303" s="645">
        <v>3</v>
      </c>
      <c r="K1303" s="637">
        <v>45292</v>
      </c>
      <c r="L1303" s="637">
        <v>45838</v>
      </c>
      <c r="M1303" s="638">
        <f t="shared" si="42"/>
        <v>78</v>
      </c>
      <c r="N1303" s="639">
        <v>1</v>
      </c>
      <c r="O1303" s="635" t="s">
        <v>1849</v>
      </c>
      <c r="P1303" s="639">
        <f t="shared" si="41"/>
        <v>1</v>
      </c>
      <c r="Q1303" s="640" t="str" cm="1">
        <f t="array" aca="1" ref="Q1303" ca="1">IF(ISNUMBER(P1303),IF(P1303=100%,"CUMPLIDA",IF(AND(ISNUMBER(L1303),ISNUMBER(INDIRECT("FECHA_"&amp;$B1303,1))), IF(L1303&lt;=INDIRECT("FECHA_"&amp;$B1303,1),"INCUMPLIDA","PROCESO"), "VERIFICAR FECHA")),"SIN VALOR AVANCE")</f>
        <v>CUMPLIDA</v>
      </c>
    </row>
    <row r="1304" spans="1:17" ht="197.25">
      <c r="A1304" s="453" t="s">
        <v>23</v>
      </c>
      <c r="B1304" s="454" t="s">
        <v>14</v>
      </c>
      <c r="C1304" s="940"/>
      <c r="D1304" s="940"/>
      <c r="E1304" s="941"/>
      <c r="F1304" s="941"/>
      <c r="G1304" s="463" t="s">
        <v>1850</v>
      </c>
      <c r="H1304" s="635" t="s">
        <v>1851</v>
      </c>
      <c r="I1304" s="635" t="s">
        <v>1852</v>
      </c>
      <c r="J1304" s="645">
        <v>2</v>
      </c>
      <c r="K1304" s="637">
        <v>45260</v>
      </c>
      <c r="L1304" s="637">
        <v>45337</v>
      </c>
      <c r="M1304" s="638">
        <f t="shared" si="42"/>
        <v>11</v>
      </c>
      <c r="N1304" s="639">
        <v>1</v>
      </c>
      <c r="O1304" s="635" t="s">
        <v>1853</v>
      </c>
      <c r="P1304" s="639">
        <f t="shared" si="41"/>
        <v>1</v>
      </c>
      <c r="Q1304" s="640" t="str" cm="1">
        <f t="array" aca="1" ref="Q1304" ca="1">IF(ISNUMBER(P1304),IF(P1304=100%,"CUMPLIDA",IF(AND(ISNUMBER(L1304),ISNUMBER(INDIRECT("FECHA_"&amp;$B1304,1))), IF(L1304&lt;=INDIRECT("FECHA_"&amp;$B1304,1),"INCUMPLIDA","PROCESO"), "VERIFICAR FECHA")),"SIN VALOR AVANCE")</f>
        <v>CUMPLIDA</v>
      </c>
    </row>
    <row r="1305" spans="1:17" ht="165">
      <c r="A1305" s="453" t="s">
        <v>23</v>
      </c>
      <c r="B1305" s="454" t="s">
        <v>14</v>
      </c>
      <c r="C1305" s="940"/>
      <c r="D1305" s="940"/>
      <c r="E1305" s="941" t="s">
        <v>1865</v>
      </c>
      <c r="F1305" s="941"/>
      <c r="G1305" s="463" t="s">
        <v>1866</v>
      </c>
      <c r="H1305" s="635" t="s">
        <v>1867</v>
      </c>
      <c r="I1305" s="635" t="s">
        <v>1868</v>
      </c>
      <c r="J1305" s="645">
        <v>2</v>
      </c>
      <c r="K1305" s="637">
        <v>45201</v>
      </c>
      <c r="L1305" s="637">
        <v>45280</v>
      </c>
      <c r="M1305" s="638">
        <f t="shared" si="42"/>
        <v>11.285714285714286</v>
      </c>
      <c r="N1305" s="639">
        <v>1</v>
      </c>
      <c r="O1305" s="635" t="s">
        <v>1869</v>
      </c>
      <c r="P1305" s="639">
        <f t="shared" si="41"/>
        <v>1</v>
      </c>
      <c r="Q1305" s="640" t="str" cm="1">
        <f t="array" aca="1" ref="Q1305" ca="1">IF(ISNUMBER(P1305),IF(P1305=100%,"CUMPLIDA",IF(AND(ISNUMBER(L1305),ISNUMBER(INDIRECT("FECHA_"&amp;$B1305,1))), IF(L1305&lt;=INDIRECT("FECHA_"&amp;$B1305,1),"INCUMPLIDA","PROCESO"), "VERIFICAR FECHA")),"SIN VALOR AVANCE")</f>
        <v>CUMPLIDA</v>
      </c>
    </row>
    <row r="1306" spans="1:17" ht="90">
      <c r="A1306" s="453" t="s">
        <v>23</v>
      </c>
      <c r="B1306" s="454" t="s">
        <v>14</v>
      </c>
      <c r="C1306" s="940"/>
      <c r="D1306" s="940"/>
      <c r="E1306" s="941"/>
      <c r="F1306" s="941"/>
      <c r="G1306" s="463" t="s">
        <v>1870</v>
      </c>
      <c r="H1306" s="635" t="s">
        <v>1871</v>
      </c>
      <c r="I1306" s="635" t="s">
        <v>1872</v>
      </c>
      <c r="J1306" s="645">
        <v>4</v>
      </c>
      <c r="K1306" s="637">
        <v>45201</v>
      </c>
      <c r="L1306" s="637">
        <v>45596</v>
      </c>
      <c r="M1306" s="638">
        <f t="shared" si="42"/>
        <v>56.428571428571431</v>
      </c>
      <c r="N1306" s="639">
        <v>1</v>
      </c>
      <c r="O1306" s="635" t="s">
        <v>1869</v>
      </c>
      <c r="P1306" s="639">
        <f t="shared" si="41"/>
        <v>1</v>
      </c>
      <c r="Q1306" s="640" t="str" cm="1">
        <f t="array" aca="1" ref="Q1306" ca="1">IF(ISNUMBER(P1306),IF(P1306=100%,"CUMPLIDA",IF(AND(ISNUMBER(L1306),ISNUMBER(INDIRECT("FECHA_"&amp;$B1306,1))), IF(L1306&lt;=INDIRECT("FECHA_"&amp;$B1306,1),"INCUMPLIDA","PROCESO"), "VERIFICAR FECHA")),"SIN VALOR AVANCE")</f>
        <v>CUMPLIDA</v>
      </c>
    </row>
    <row r="1307" spans="1:17" ht="90">
      <c r="A1307" s="453" t="s">
        <v>23</v>
      </c>
      <c r="B1307" s="454" t="s">
        <v>14</v>
      </c>
      <c r="C1307" s="940"/>
      <c r="D1307" s="940"/>
      <c r="E1307" s="463" t="s">
        <v>1873</v>
      </c>
      <c r="F1307" s="941"/>
      <c r="G1307" s="463" t="s">
        <v>1870</v>
      </c>
      <c r="H1307" s="635" t="s">
        <v>1871</v>
      </c>
      <c r="I1307" s="635" t="s">
        <v>1872</v>
      </c>
      <c r="J1307" s="645">
        <v>4</v>
      </c>
      <c r="K1307" s="637">
        <v>45201</v>
      </c>
      <c r="L1307" s="637">
        <v>45596</v>
      </c>
      <c r="M1307" s="638">
        <f t="shared" si="42"/>
        <v>56.428571428571431</v>
      </c>
      <c r="N1307" s="639">
        <v>1</v>
      </c>
      <c r="O1307" s="635" t="s">
        <v>1869</v>
      </c>
      <c r="P1307" s="639">
        <f t="shared" si="41"/>
        <v>1</v>
      </c>
      <c r="Q1307" s="640" t="str" cm="1">
        <f t="array" aca="1" ref="Q1307" ca="1">IF(ISNUMBER(P1307),IF(P1307=100%,"CUMPLIDA",IF(AND(ISNUMBER(L1307),ISNUMBER(INDIRECT("FECHA_"&amp;$B1307,1))), IF(L1307&lt;=INDIRECT("FECHA_"&amp;$B1307,1),"INCUMPLIDA","PROCESO"), "VERIFICAR FECHA")),"SIN VALOR AVANCE")</f>
        <v>CUMPLIDA</v>
      </c>
    </row>
    <row r="1308" spans="1:17" ht="105.75">
      <c r="A1308" s="453" t="s">
        <v>18</v>
      </c>
      <c r="B1308" s="454" t="s">
        <v>14</v>
      </c>
      <c r="C1308" s="940" t="s">
        <v>1874</v>
      </c>
      <c r="D1308" s="948" t="s">
        <v>1518</v>
      </c>
      <c r="E1308" s="941" t="s">
        <v>1875</v>
      </c>
      <c r="F1308" s="941" t="s">
        <v>1876</v>
      </c>
      <c r="G1308" s="941" t="s">
        <v>1877</v>
      </c>
      <c r="H1308" s="635" t="s">
        <v>1878</v>
      </c>
      <c r="I1308" s="635" t="s">
        <v>1879</v>
      </c>
      <c r="J1308" s="645">
        <v>1</v>
      </c>
      <c r="K1308" s="637">
        <v>44075</v>
      </c>
      <c r="L1308" s="637">
        <v>44256</v>
      </c>
      <c r="M1308" s="638">
        <f t="shared" si="42"/>
        <v>25.857142857142858</v>
      </c>
      <c r="N1308" s="639">
        <v>1</v>
      </c>
      <c r="O1308" s="635" t="s">
        <v>1880</v>
      </c>
      <c r="P1308" s="639">
        <f t="shared" si="41"/>
        <v>1</v>
      </c>
      <c r="Q1308" s="640" t="str" cm="1">
        <f t="array" aca="1" ref="Q1308" ca="1">IF(ISNUMBER(P1308),IF(P1308=100%,"CUMPLIDA",IF(AND(ISNUMBER(L1308),ISNUMBER(INDIRECT("FECHA_"&amp;$B1308,1))), IF(L1308&lt;=INDIRECT("FECHA_"&amp;$B1308,1),"INCUMPLIDA","PROCESO"), "VERIFICAR FECHA")),"SIN VALOR AVANCE")</f>
        <v>CUMPLIDA</v>
      </c>
    </row>
    <row r="1309" spans="1:17" ht="150.75">
      <c r="A1309" s="453" t="s">
        <v>18</v>
      </c>
      <c r="B1309" s="454" t="s">
        <v>14</v>
      </c>
      <c r="C1309" s="940"/>
      <c r="D1309" s="948"/>
      <c r="E1309" s="941"/>
      <c r="F1309" s="941"/>
      <c r="G1309" s="941"/>
      <c r="H1309" s="635" t="s">
        <v>1878</v>
      </c>
      <c r="I1309" s="635" t="s">
        <v>1879</v>
      </c>
      <c r="J1309" s="645">
        <v>1</v>
      </c>
      <c r="K1309" s="637">
        <v>44075</v>
      </c>
      <c r="L1309" s="637">
        <v>44256</v>
      </c>
      <c r="M1309" s="638">
        <f t="shared" si="42"/>
        <v>25.857142857142858</v>
      </c>
      <c r="N1309" s="639">
        <v>1</v>
      </c>
      <c r="O1309" s="635" t="s">
        <v>1881</v>
      </c>
      <c r="P1309" s="639">
        <f t="shared" si="41"/>
        <v>1</v>
      </c>
      <c r="Q1309" s="640" t="str" cm="1">
        <f t="array" aca="1" ref="Q1309" ca="1">IF(ISNUMBER(P1309),IF(P1309=100%,"CUMPLIDA",IF(AND(ISNUMBER(L1309),ISNUMBER(INDIRECT("FECHA_"&amp;$B1309,1))), IF(L1309&lt;=INDIRECT("FECHA_"&amp;$B1309,1),"INCUMPLIDA","PROCESO"), "VERIFICAR FECHA")),"SIN VALOR AVANCE")</f>
        <v>CUMPLIDA</v>
      </c>
    </row>
    <row r="1310" spans="1:17" ht="165.75">
      <c r="A1310" s="453" t="s">
        <v>18</v>
      </c>
      <c r="B1310" s="454" t="s">
        <v>14</v>
      </c>
      <c r="C1310" s="940"/>
      <c r="D1310" s="948"/>
      <c r="E1310" s="941"/>
      <c r="F1310" s="941"/>
      <c r="G1310" s="941"/>
      <c r="H1310" s="635" t="s">
        <v>1878</v>
      </c>
      <c r="I1310" s="635" t="s">
        <v>1879</v>
      </c>
      <c r="J1310" s="645">
        <v>1</v>
      </c>
      <c r="K1310" s="637">
        <v>44075</v>
      </c>
      <c r="L1310" s="637">
        <v>44256</v>
      </c>
      <c r="M1310" s="638">
        <f t="shared" si="42"/>
        <v>25.857142857142858</v>
      </c>
      <c r="N1310" s="639">
        <v>1</v>
      </c>
      <c r="O1310" s="635" t="s">
        <v>1882</v>
      </c>
      <c r="P1310" s="639">
        <f t="shared" si="41"/>
        <v>1</v>
      </c>
      <c r="Q1310" s="640" t="str" cm="1">
        <f t="array" aca="1" ref="Q1310" ca="1">IF(ISNUMBER(P1310),IF(P1310=100%,"CUMPLIDA",IF(AND(ISNUMBER(L1310),ISNUMBER(INDIRECT("FECHA_"&amp;$B1310,1))), IF(L1310&lt;=INDIRECT("FECHA_"&amp;$B1310,1),"INCUMPLIDA","PROCESO"), "VERIFICAR FECHA")),"SIN VALOR AVANCE")</f>
        <v>CUMPLIDA</v>
      </c>
    </row>
    <row r="1311" spans="1:17" ht="120.75">
      <c r="A1311" s="453" t="s">
        <v>18</v>
      </c>
      <c r="B1311" s="454" t="s">
        <v>14</v>
      </c>
      <c r="C1311" s="940"/>
      <c r="D1311" s="948"/>
      <c r="E1311" s="941" t="s">
        <v>1883</v>
      </c>
      <c r="F1311" s="941"/>
      <c r="G1311" s="941"/>
      <c r="H1311" s="635" t="s">
        <v>1878</v>
      </c>
      <c r="I1311" s="635" t="s">
        <v>1879</v>
      </c>
      <c r="J1311" s="645">
        <v>1</v>
      </c>
      <c r="K1311" s="637">
        <v>44075</v>
      </c>
      <c r="L1311" s="637">
        <v>44256</v>
      </c>
      <c r="M1311" s="638">
        <f t="shared" si="42"/>
        <v>25.857142857142858</v>
      </c>
      <c r="N1311" s="639">
        <v>1</v>
      </c>
      <c r="O1311" s="635" t="s">
        <v>1884</v>
      </c>
      <c r="P1311" s="639">
        <f t="shared" si="41"/>
        <v>1</v>
      </c>
      <c r="Q1311" s="640" t="str" cm="1">
        <f t="array" aca="1" ref="Q1311" ca="1">IF(ISNUMBER(P1311),IF(P1311=100%,"CUMPLIDA",IF(AND(ISNUMBER(L1311),ISNUMBER(INDIRECT("FECHA_"&amp;$B1311,1))), IF(L1311&lt;=INDIRECT("FECHA_"&amp;$B1311,1),"INCUMPLIDA","PROCESO"), "VERIFICAR FECHA")),"SIN VALOR AVANCE")</f>
        <v>CUMPLIDA</v>
      </c>
    </row>
    <row r="1312" spans="1:17" ht="135.75">
      <c r="A1312" s="453" t="s">
        <v>18</v>
      </c>
      <c r="B1312" s="454" t="s">
        <v>14</v>
      </c>
      <c r="C1312" s="940"/>
      <c r="D1312" s="948"/>
      <c r="E1312" s="941"/>
      <c r="F1312" s="941"/>
      <c r="G1312" s="634" t="s">
        <v>1885</v>
      </c>
      <c r="H1312" s="635" t="s">
        <v>1886</v>
      </c>
      <c r="I1312" s="635" t="s">
        <v>1887</v>
      </c>
      <c r="J1312" s="645">
        <v>3</v>
      </c>
      <c r="K1312" s="637">
        <v>44067</v>
      </c>
      <c r="L1312" s="637">
        <v>44196</v>
      </c>
      <c r="M1312" s="638">
        <f t="shared" si="42"/>
        <v>18.428571428571427</v>
      </c>
      <c r="N1312" s="639">
        <v>1</v>
      </c>
      <c r="O1312" s="635" t="s">
        <v>1888</v>
      </c>
      <c r="P1312" s="639">
        <f t="shared" si="41"/>
        <v>1</v>
      </c>
      <c r="Q1312" s="640" t="str" cm="1">
        <f t="array" aca="1" ref="Q1312" ca="1">IF(ISNUMBER(P1312),IF(P1312=100%,"CUMPLIDA",IF(AND(ISNUMBER(L1312),ISNUMBER(INDIRECT("FECHA_"&amp;$B1312,1))), IF(L1312&lt;=INDIRECT("FECHA_"&amp;$B1312,1),"INCUMPLIDA","PROCESO"), "VERIFICAR FECHA")),"SIN VALOR AVANCE")</f>
        <v>CUMPLIDA</v>
      </c>
    </row>
    <row r="1313" spans="1:17" ht="150">
      <c r="A1313" s="453" t="s">
        <v>18</v>
      </c>
      <c r="B1313" s="454" t="s">
        <v>14</v>
      </c>
      <c r="C1313" s="940"/>
      <c r="D1313" s="948"/>
      <c r="E1313" s="941"/>
      <c r="F1313" s="941"/>
      <c r="G1313" s="634" t="s">
        <v>1889</v>
      </c>
      <c r="H1313" s="635" t="s">
        <v>1890</v>
      </c>
      <c r="I1313" s="635" t="s">
        <v>1891</v>
      </c>
      <c r="J1313" s="645">
        <v>2</v>
      </c>
      <c r="K1313" s="637">
        <v>44105</v>
      </c>
      <c r="L1313" s="637">
        <v>44316</v>
      </c>
      <c r="M1313" s="638">
        <f t="shared" si="42"/>
        <v>30.142857142857142</v>
      </c>
      <c r="N1313" s="639">
        <v>1</v>
      </c>
      <c r="O1313" s="635" t="s">
        <v>1892</v>
      </c>
      <c r="P1313" s="639">
        <f t="shared" si="41"/>
        <v>1</v>
      </c>
      <c r="Q1313" s="640" t="str" cm="1">
        <f t="array" aca="1" ref="Q1313" ca="1">IF(ISNUMBER(P1313),IF(P1313=100%,"CUMPLIDA",IF(AND(ISNUMBER(L1313),ISNUMBER(INDIRECT("FECHA_"&amp;$B1313,1))), IF(L1313&lt;=INDIRECT("FECHA_"&amp;$B1313,1),"INCUMPLIDA","PROCESO"), "VERIFICAR FECHA")),"SIN VALOR AVANCE")</f>
        <v>CUMPLIDA</v>
      </c>
    </row>
    <row r="1314" spans="1:17" ht="120">
      <c r="A1314" s="453" t="s">
        <v>18</v>
      </c>
      <c r="B1314" s="454" t="s">
        <v>14</v>
      </c>
      <c r="C1314" s="940"/>
      <c r="D1314" s="948"/>
      <c r="E1314" s="941"/>
      <c r="F1314" s="941"/>
      <c r="G1314" s="634" t="s">
        <v>1893</v>
      </c>
      <c r="H1314" s="635" t="s">
        <v>1894</v>
      </c>
      <c r="I1314" s="635" t="s">
        <v>1895</v>
      </c>
      <c r="J1314" s="645">
        <v>1</v>
      </c>
      <c r="K1314" s="637">
        <v>44105</v>
      </c>
      <c r="L1314" s="637">
        <v>44195</v>
      </c>
      <c r="M1314" s="638">
        <f t="shared" si="42"/>
        <v>12.857142857142858</v>
      </c>
      <c r="N1314" s="639">
        <v>1</v>
      </c>
      <c r="O1314" s="635" t="s">
        <v>1896</v>
      </c>
      <c r="P1314" s="639">
        <f t="shared" si="41"/>
        <v>1</v>
      </c>
      <c r="Q1314" s="640" t="str" cm="1">
        <f t="array" aca="1" ref="Q1314" ca="1">IF(ISNUMBER(P1314),IF(P1314=100%,"CUMPLIDA",IF(AND(ISNUMBER(L1314),ISNUMBER(INDIRECT("FECHA_"&amp;$B1314,1))), IF(L1314&lt;=INDIRECT("FECHA_"&amp;$B1314,1),"INCUMPLIDA","PROCESO"), "VERIFICAR FECHA")),"SIN VALOR AVANCE")</f>
        <v>CUMPLIDA</v>
      </c>
    </row>
    <row r="1315" spans="1:17" ht="75.75">
      <c r="A1315" s="453" t="s">
        <v>18</v>
      </c>
      <c r="B1315" s="454" t="s">
        <v>14</v>
      </c>
      <c r="C1315" s="940"/>
      <c r="D1315" s="948"/>
      <c r="E1315" s="941"/>
      <c r="F1315" s="941"/>
      <c r="G1315" s="941" t="s">
        <v>1897</v>
      </c>
      <c r="H1315" s="635" t="s">
        <v>1898</v>
      </c>
      <c r="I1315" s="635" t="s">
        <v>1899</v>
      </c>
      <c r="J1315" s="645">
        <v>1</v>
      </c>
      <c r="K1315" s="637">
        <v>44105</v>
      </c>
      <c r="L1315" s="637">
        <v>44134</v>
      </c>
      <c r="M1315" s="638">
        <f t="shared" si="42"/>
        <v>4.1428571428571432</v>
      </c>
      <c r="N1315" s="639">
        <v>1</v>
      </c>
      <c r="O1315" s="635" t="s">
        <v>1900</v>
      </c>
      <c r="P1315" s="639">
        <f t="shared" si="41"/>
        <v>1</v>
      </c>
      <c r="Q1315" s="640" t="str" cm="1">
        <f t="array" aca="1" ref="Q1315" ca="1">IF(ISNUMBER(P1315),IF(P1315=100%,"CUMPLIDA",IF(AND(ISNUMBER(L1315),ISNUMBER(INDIRECT("FECHA_"&amp;$B1315,1))), IF(L1315&lt;=INDIRECT("FECHA_"&amp;$B1315,1),"INCUMPLIDA","PROCESO"), "VERIFICAR FECHA")),"SIN VALOR AVANCE")</f>
        <v>CUMPLIDA</v>
      </c>
    </row>
    <row r="1316" spans="1:17" ht="150.75">
      <c r="A1316" s="453" t="s">
        <v>18</v>
      </c>
      <c r="B1316" s="454" t="s">
        <v>14</v>
      </c>
      <c r="C1316" s="940"/>
      <c r="D1316" s="948"/>
      <c r="E1316" s="941" t="s">
        <v>1901</v>
      </c>
      <c r="F1316" s="941"/>
      <c r="G1316" s="941"/>
      <c r="H1316" s="635" t="s">
        <v>1898</v>
      </c>
      <c r="I1316" s="635" t="s">
        <v>1902</v>
      </c>
      <c r="J1316" s="645">
        <v>1</v>
      </c>
      <c r="K1316" s="637">
        <v>44166</v>
      </c>
      <c r="L1316" s="637">
        <v>44195</v>
      </c>
      <c r="M1316" s="638">
        <f t="shared" si="42"/>
        <v>4.1428571428571432</v>
      </c>
      <c r="N1316" s="639">
        <v>1</v>
      </c>
      <c r="O1316" s="635" t="s">
        <v>1881</v>
      </c>
      <c r="P1316" s="639">
        <f t="shared" si="41"/>
        <v>1</v>
      </c>
      <c r="Q1316" s="640" t="str" cm="1">
        <f t="array" aca="1" ref="Q1316" ca="1">IF(ISNUMBER(P1316),IF(P1316=100%,"CUMPLIDA",IF(AND(ISNUMBER(L1316),ISNUMBER(INDIRECT("FECHA_"&amp;$B1316,1))), IF(L1316&lt;=INDIRECT("FECHA_"&amp;$B1316,1),"INCUMPLIDA","PROCESO"), "VERIFICAR FECHA")),"SIN VALOR AVANCE")</f>
        <v>CUMPLIDA</v>
      </c>
    </row>
    <row r="1317" spans="1:17" ht="150.75">
      <c r="A1317" s="453" t="s">
        <v>18</v>
      </c>
      <c r="B1317" s="454" t="s">
        <v>14</v>
      </c>
      <c r="C1317" s="940"/>
      <c r="D1317" s="948"/>
      <c r="E1317" s="941"/>
      <c r="F1317" s="941"/>
      <c r="G1317" s="941"/>
      <c r="H1317" s="635" t="s">
        <v>1898</v>
      </c>
      <c r="I1317" s="635" t="s">
        <v>1903</v>
      </c>
      <c r="J1317" s="645">
        <v>1</v>
      </c>
      <c r="K1317" s="637">
        <v>44166</v>
      </c>
      <c r="L1317" s="637">
        <v>44195</v>
      </c>
      <c r="M1317" s="638">
        <f t="shared" si="42"/>
        <v>4.1428571428571432</v>
      </c>
      <c r="N1317" s="639">
        <v>1</v>
      </c>
      <c r="O1317" s="635" t="s">
        <v>1881</v>
      </c>
      <c r="P1317" s="639">
        <f t="shared" ref="P1317:P1380" si="43">IF(B1317="ITRC",N1317,N1317/J1317)</f>
        <v>1</v>
      </c>
      <c r="Q1317" s="640" t="str" cm="1">
        <f t="array" aca="1" ref="Q1317" ca="1">IF(ISNUMBER(P1317),IF(P1317=100%,"CUMPLIDA",IF(AND(ISNUMBER(L1317),ISNUMBER(INDIRECT("FECHA_"&amp;$B1317,1))), IF(L1317&lt;=INDIRECT("FECHA_"&amp;$B1317,1),"INCUMPLIDA","PROCESO"), "VERIFICAR FECHA")),"SIN VALOR AVANCE")</f>
        <v>CUMPLIDA</v>
      </c>
    </row>
    <row r="1318" spans="1:17" ht="105.75">
      <c r="A1318" s="453" t="s">
        <v>18</v>
      </c>
      <c r="B1318" s="454" t="s">
        <v>14</v>
      </c>
      <c r="C1318" s="940"/>
      <c r="D1318" s="948"/>
      <c r="E1318" s="941"/>
      <c r="F1318" s="941"/>
      <c r="G1318" s="941"/>
      <c r="H1318" s="635" t="s">
        <v>1898</v>
      </c>
      <c r="I1318" s="635" t="s">
        <v>1904</v>
      </c>
      <c r="J1318" s="645">
        <v>1</v>
      </c>
      <c r="K1318" s="637">
        <v>44166</v>
      </c>
      <c r="L1318" s="637">
        <v>44195</v>
      </c>
      <c r="M1318" s="638">
        <f t="shared" si="42"/>
        <v>4.1428571428571432</v>
      </c>
      <c r="N1318" s="639">
        <v>1</v>
      </c>
      <c r="O1318" s="635" t="s">
        <v>1905</v>
      </c>
      <c r="P1318" s="639">
        <f t="shared" si="43"/>
        <v>1</v>
      </c>
      <c r="Q1318" s="640" t="str" cm="1">
        <f t="array" aca="1" ref="Q1318" ca="1">IF(ISNUMBER(P1318),IF(P1318=100%,"CUMPLIDA",IF(AND(ISNUMBER(L1318),ISNUMBER(INDIRECT("FECHA_"&amp;$B1318,1))), IF(L1318&lt;=INDIRECT("FECHA_"&amp;$B1318,1),"INCUMPLIDA","PROCESO"), "VERIFICAR FECHA")),"SIN VALOR AVANCE")</f>
        <v>CUMPLIDA</v>
      </c>
    </row>
    <row r="1319" spans="1:17" ht="120">
      <c r="A1319" s="453" t="s">
        <v>18</v>
      </c>
      <c r="B1319" s="454" t="s">
        <v>14</v>
      </c>
      <c r="C1319" s="940" t="s">
        <v>1906</v>
      </c>
      <c r="D1319" s="940" t="s">
        <v>1737</v>
      </c>
      <c r="E1319" s="941" t="s">
        <v>1907</v>
      </c>
      <c r="F1319" s="941" t="s">
        <v>1908</v>
      </c>
      <c r="G1319" s="634" t="s">
        <v>1909</v>
      </c>
      <c r="H1319" s="635" t="s">
        <v>1910</v>
      </c>
      <c r="I1319" s="635" t="s">
        <v>1911</v>
      </c>
      <c r="J1319" s="645">
        <v>4</v>
      </c>
      <c r="K1319" s="637">
        <v>44805</v>
      </c>
      <c r="L1319" s="637">
        <v>45168</v>
      </c>
      <c r="M1319" s="638">
        <f t="shared" si="42"/>
        <v>51.857142857142854</v>
      </c>
      <c r="N1319" s="639">
        <v>1</v>
      </c>
      <c r="O1319" s="635" t="s">
        <v>1912</v>
      </c>
      <c r="P1319" s="639">
        <f t="shared" si="43"/>
        <v>1</v>
      </c>
      <c r="Q1319" s="640" t="str" cm="1">
        <f t="array" aca="1" ref="Q1319" ca="1">IF(ISNUMBER(P1319),IF(P1319=100%,"CUMPLIDA",IF(AND(ISNUMBER(L1319),ISNUMBER(INDIRECT("FECHA_"&amp;$B1319,1))), IF(L1319&lt;=INDIRECT("FECHA_"&amp;$B1319,1),"INCUMPLIDA","PROCESO"), "VERIFICAR FECHA")),"SIN VALOR AVANCE")</f>
        <v>CUMPLIDA</v>
      </c>
    </row>
    <row r="1320" spans="1:17" ht="45.75">
      <c r="A1320" s="453" t="s">
        <v>18</v>
      </c>
      <c r="B1320" s="454" t="s">
        <v>14</v>
      </c>
      <c r="C1320" s="940"/>
      <c r="D1320" s="940"/>
      <c r="E1320" s="941"/>
      <c r="F1320" s="941"/>
      <c r="G1320" s="941" t="s">
        <v>1913</v>
      </c>
      <c r="H1320" s="635" t="s">
        <v>1914</v>
      </c>
      <c r="I1320" s="635" t="s">
        <v>1915</v>
      </c>
      <c r="J1320" s="645">
        <v>1</v>
      </c>
      <c r="K1320" s="637">
        <v>44805</v>
      </c>
      <c r="L1320" s="637">
        <v>44926</v>
      </c>
      <c r="M1320" s="638">
        <f t="shared" si="42"/>
        <v>17.285714285714285</v>
      </c>
      <c r="N1320" s="639">
        <v>1</v>
      </c>
      <c r="O1320" s="635" t="s">
        <v>1916</v>
      </c>
      <c r="P1320" s="639">
        <f t="shared" si="43"/>
        <v>1</v>
      </c>
      <c r="Q1320" s="640" t="str" cm="1">
        <f t="array" aca="1" ref="Q1320" ca="1">IF(ISNUMBER(P1320),IF(P1320=100%,"CUMPLIDA",IF(AND(ISNUMBER(L1320),ISNUMBER(INDIRECT("FECHA_"&amp;$B1320,1))), IF(L1320&lt;=INDIRECT("FECHA_"&amp;$B1320,1),"INCUMPLIDA","PROCESO"), "VERIFICAR FECHA")),"SIN VALOR AVANCE")</f>
        <v>CUMPLIDA</v>
      </c>
    </row>
    <row r="1321" spans="1:17" ht="75.75">
      <c r="A1321" s="453" t="s">
        <v>18</v>
      </c>
      <c r="B1321" s="454" t="s">
        <v>14</v>
      </c>
      <c r="C1321" s="940"/>
      <c r="D1321" s="940"/>
      <c r="E1321" s="941"/>
      <c r="F1321" s="941"/>
      <c r="G1321" s="941"/>
      <c r="H1321" s="635" t="s">
        <v>1917</v>
      </c>
      <c r="I1321" s="635" t="s">
        <v>1915</v>
      </c>
      <c r="J1321" s="645">
        <v>1</v>
      </c>
      <c r="K1321" s="637">
        <v>44805</v>
      </c>
      <c r="L1321" s="637">
        <v>44926</v>
      </c>
      <c r="M1321" s="638">
        <f t="shared" si="42"/>
        <v>17.285714285714285</v>
      </c>
      <c r="N1321" s="639">
        <v>1</v>
      </c>
      <c r="O1321" s="635" t="s">
        <v>1912</v>
      </c>
      <c r="P1321" s="639">
        <f t="shared" si="43"/>
        <v>1</v>
      </c>
      <c r="Q1321" s="640" t="str" cm="1">
        <f t="array" aca="1" ref="Q1321" ca="1">IF(ISNUMBER(P1321),IF(P1321=100%,"CUMPLIDA",IF(AND(ISNUMBER(L1321),ISNUMBER(INDIRECT("FECHA_"&amp;$B1321,1))), IF(L1321&lt;=INDIRECT("FECHA_"&amp;$B1321,1),"INCUMPLIDA","PROCESO"), "VERIFICAR FECHA")),"SIN VALOR AVANCE")</f>
        <v>CUMPLIDA</v>
      </c>
    </row>
    <row r="1322" spans="1:17" ht="60">
      <c r="A1322" s="453" t="s">
        <v>18</v>
      </c>
      <c r="B1322" s="454" t="s">
        <v>14</v>
      </c>
      <c r="C1322" s="940"/>
      <c r="D1322" s="940"/>
      <c r="E1322" s="941"/>
      <c r="F1322" s="941"/>
      <c r="G1322" s="634" t="s">
        <v>1918</v>
      </c>
      <c r="H1322" s="635" t="s">
        <v>1919</v>
      </c>
      <c r="I1322" s="635" t="s">
        <v>1920</v>
      </c>
      <c r="J1322" s="639">
        <v>1</v>
      </c>
      <c r="K1322" s="637">
        <v>44835</v>
      </c>
      <c r="L1322" s="637">
        <v>45199</v>
      </c>
      <c r="M1322" s="638">
        <f t="shared" ref="M1322:M1385" si="44">(L1322-K1322)/7</f>
        <v>52</v>
      </c>
      <c r="N1322" s="639">
        <v>1</v>
      </c>
      <c r="O1322" s="635" t="s">
        <v>1916</v>
      </c>
      <c r="P1322" s="639">
        <f t="shared" si="43"/>
        <v>1</v>
      </c>
      <c r="Q1322" s="640" t="str" cm="1">
        <f t="array" aca="1" ref="Q1322" ca="1">IF(ISNUMBER(P1322),IF(P1322=100%,"CUMPLIDA",IF(AND(ISNUMBER(L1322),ISNUMBER(INDIRECT("FECHA_"&amp;$B1322,1))), IF(L1322&lt;=INDIRECT("FECHA_"&amp;$B1322,1),"INCUMPLIDA","PROCESO"), "VERIFICAR FECHA")),"SIN VALOR AVANCE")</f>
        <v>CUMPLIDA</v>
      </c>
    </row>
    <row r="1323" spans="1:17" ht="90">
      <c r="A1323" s="453" t="s">
        <v>18</v>
      </c>
      <c r="B1323" s="454" t="s">
        <v>14</v>
      </c>
      <c r="C1323" s="940"/>
      <c r="D1323" s="940"/>
      <c r="E1323" s="941" t="s">
        <v>1921</v>
      </c>
      <c r="F1323" s="941"/>
      <c r="G1323" s="634" t="s">
        <v>1922</v>
      </c>
      <c r="H1323" s="635" t="s">
        <v>1923</v>
      </c>
      <c r="I1323" s="635" t="s">
        <v>1924</v>
      </c>
      <c r="J1323" s="645">
        <v>3</v>
      </c>
      <c r="K1323" s="637">
        <v>44805</v>
      </c>
      <c r="L1323" s="637">
        <v>44895</v>
      </c>
      <c r="M1323" s="638">
        <f t="shared" si="44"/>
        <v>12.857142857142858</v>
      </c>
      <c r="N1323" s="639">
        <v>1</v>
      </c>
      <c r="O1323" s="635" t="s">
        <v>1912</v>
      </c>
      <c r="P1323" s="639">
        <f t="shared" si="43"/>
        <v>1</v>
      </c>
      <c r="Q1323" s="640" t="str" cm="1">
        <f t="array" aca="1" ref="Q1323" ca="1">IF(ISNUMBER(P1323),IF(P1323=100%,"CUMPLIDA",IF(AND(ISNUMBER(L1323),ISNUMBER(INDIRECT("FECHA_"&amp;$B1323,1))), IF(L1323&lt;=INDIRECT("FECHA_"&amp;$B1323,1),"INCUMPLIDA","PROCESO"), "VERIFICAR FECHA")),"SIN VALOR AVANCE")</f>
        <v>CUMPLIDA</v>
      </c>
    </row>
    <row r="1324" spans="1:17" ht="75.75">
      <c r="A1324" s="453" t="s">
        <v>18</v>
      </c>
      <c r="B1324" s="454" t="s">
        <v>14</v>
      </c>
      <c r="C1324" s="940"/>
      <c r="D1324" s="940"/>
      <c r="E1324" s="941"/>
      <c r="F1324" s="941"/>
      <c r="G1324" s="634" t="s">
        <v>1913</v>
      </c>
      <c r="H1324" s="635" t="s">
        <v>1925</v>
      </c>
      <c r="I1324" s="635" t="s">
        <v>1915</v>
      </c>
      <c r="J1324" s="645">
        <v>1</v>
      </c>
      <c r="K1324" s="637">
        <v>44805</v>
      </c>
      <c r="L1324" s="637">
        <v>44926</v>
      </c>
      <c r="M1324" s="638">
        <f t="shared" si="44"/>
        <v>17.285714285714285</v>
      </c>
      <c r="N1324" s="639">
        <v>1</v>
      </c>
      <c r="O1324" s="635" t="s">
        <v>1912</v>
      </c>
      <c r="P1324" s="639">
        <f t="shared" si="43"/>
        <v>1</v>
      </c>
      <c r="Q1324" s="640" t="str" cm="1">
        <f t="array" aca="1" ref="Q1324" ca="1">IF(ISNUMBER(P1324),IF(P1324=100%,"CUMPLIDA",IF(AND(ISNUMBER(L1324),ISNUMBER(INDIRECT("FECHA_"&amp;$B1324,1))), IF(L1324&lt;=INDIRECT("FECHA_"&amp;$B1324,1),"INCUMPLIDA","PROCESO"), "VERIFICAR FECHA")),"SIN VALOR AVANCE")</f>
        <v>CUMPLIDA</v>
      </c>
    </row>
    <row r="1325" spans="1:17" ht="120">
      <c r="A1325" s="453" t="s">
        <v>18</v>
      </c>
      <c r="B1325" s="454" t="s">
        <v>14</v>
      </c>
      <c r="C1325" s="940"/>
      <c r="D1325" s="940"/>
      <c r="E1325" s="941"/>
      <c r="F1325" s="941"/>
      <c r="G1325" s="634" t="s">
        <v>1926</v>
      </c>
      <c r="H1325" s="635" t="s">
        <v>1927</v>
      </c>
      <c r="I1325" s="635" t="s">
        <v>1928</v>
      </c>
      <c r="J1325" s="639">
        <v>1</v>
      </c>
      <c r="K1325" s="637">
        <v>44835</v>
      </c>
      <c r="L1325" s="637">
        <v>44956</v>
      </c>
      <c r="M1325" s="638">
        <f t="shared" si="44"/>
        <v>17.285714285714285</v>
      </c>
      <c r="N1325" s="639">
        <v>1</v>
      </c>
      <c r="O1325" s="635" t="s">
        <v>1912</v>
      </c>
      <c r="P1325" s="639">
        <f t="shared" si="43"/>
        <v>1</v>
      </c>
      <c r="Q1325" s="640" t="str" cm="1">
        <f t="array" aca="1" ref="Q1325" ca="1">IF(ISNUMBER(P1325),IF(P1325=100%,"CUMPLIDA",IF(AND(ISNUMBER(L1325),ISNUMBER(INDIRECT("FECHA_"&amp;$B1325,1))), IF(L1325&lt;=INDIRECT("FECHA_"&amp;$B1325,1),"INCUMPLIDA","PROCESO"), "VERIFICAR FECHA")),"SIN VALOR AVANCE")</f>
        <v>CUMPLIDA</v>
      </c>
    </row>
    <row r="1326" spans="1:17" ht="120">
      <c r="A1326" s="453" t="s">
        <v>18</v>
      </c>
      <c r="B1326" s="454" t="s">
        <v>14</v>
      </c>
      <c r="C1326" s="940"/>
      <c r="D1326" s="940"/>
      <c r="E1326" s="941"/>
      <c r="F1326" s="941"/>
      <c r="G1326" s="634" t="s">
        <v>1929</v>
      </c>
      <c r="H1326" s="635" t="s">
        <v>1930</v>
      </c>
      <c r="I1326" s="635" t="s">
        <v>1931</v>
      </c>
      <c r="J1326" s="645">
        <v>4</v>
      </c>
      <c r="K1326" s="637">
        <v>44835</v>
      </c>
      <c r="L1326" s="637">
        <v>44956</v>
      </c>
      <c r="M1326" s="638">
        <f t="shared" si="44"/>
        <v>17.285714285714285</v>
      </c>
      <c r="N1326" s="639">
        <v>1</v>
      </c>
      <c r="O1326" s="635" t="s">
        <v>1912</v>
      </c>
      <c r="P1326" s="639">
        <f t="shared" si="43"/>
        <v>1</v>
      </c>
      <c r="Q1326" s="640" t="str" cm="1">
        <f t="array" aca="1" ref="Q1326" ca="1">IF(ISNUMBER(P1326),IF(P1326=100%,"CUMPLIDA",IF(AND(ISNUMBER(L1326),ISNUMBER(INDIRECT("FECHA_"&amp;$B1326,1))), IF(L1326&lt;=INDIRECT("FECHA_"&amp;$B1326,1),"INCUMPLIDA","PROCESO"), "VERIFICAR FECHA")),"SIN VALOR AVANCE")</f>
        <v>CUMPLIDA</v>
      </c>
    </row>
    <row r="1327" spans="1:17" ht="45.75">
      <c r="A1327" s="453" t="s">
        <v>18</v>
      </c>
      <c r="B1327" s="454" t="s">
        <v>14</v>
      </c>
      <c r="C1327" s="940"/>
      <c r="D1327" s="940"/>
      <c r="E1327" s="941"/>
      <c r="F1327" s="941"/>
      <c r="G1327" s="634" t="s">
        <v>1932</v>
      </c>
      <c r="H1327" s="635" t="s">
        <v>1933</v>
      </c>
      <c r="I1327" s="635" t="s">
        <v>1546</v>
      </c>
      <c r="J1327" s="645">
        <v>1</v>
      </c>
      <c r="K1327" s="637">
        <v>44805</v>
      </c>
      <c r="L1327" s="637">
        <v>44926</v>
      </c>
      <c r="M1327" s="638">
        <f t="shared" si="44"/>
        <v>17.285714285714285</v>
      </c>
      <c r="N1327" s="639">
        <v>1</v>
      </c>
      <c r="O1327" s="635" t="s">
        <v>1916</v>
      </c>
      <c r="P1327" s="639">
        <f t="shared" si="43"/>
        <v>1</v>
      </c>
      <c r="Q1327" s="640" t="str" cm="1">
        <f t="array" aca="1" ref="Q1327" ca="1">IF(ISNUMBER(P1327),IF(P1327=100%,"CUMPLIDA",IF(AND(ISNUMBER(L1327),ISNUMBER(INDIRECT("FECHA_"&amp;$B1327,1))), IF(L1327&lt;=INDIRECT("FECHA_"&amp;$B1327,1),"INCUMPLIDA","PROCESO"), "VERIFICAR FECHA")),"SIN VALOR AVANCE")</f>
        <v>CUMPLIDA</v>
      </c>
    </row>
    <row r="1328" spans="1:17" ht="75">
      <c r="A1328" s="453" t="s">
        <v>18</v>
      </c>
      <c r="B1328" s="454" t="s">
        <v>14</v>
      </c>
      <c r="C1328" s="940" t="s">
        <v>1934</v>
      </c>
      <c r="D1328" s="940" t="s">
        <v>1737</v>
      </c>
      <c r="E1328" s="949" t="s">
        <v>1935</v>
      </c>
      <c r="F1328" s="941" t="s">
        <v>1936</v>
      </c>
      <c r="G1328" s="463" t="s">
        <v>1937</v>
      </c>
      <c r="H1328" s="646" t="s">
        <v>1938</v>
      </c>
      <c r="I1328" s="646" t="s">
        <v>1939</v>
      </c>
      <c r="J1328" s="645">
        <v>1</v>
      </c>
      <c r="K1328" s="637">
        <v>44927</v>
      </c>
      <c r="L1328" s="637">
        <v>45054</v>
      </c>
      <c r="M1328" s="638">
        <f t="shared" si="44"/>
        <v>18.142857142857142</v>
      </c>
      <c r="N1328" s="639">
        <v>1</v>
      </c>
      <c r="O1328" s="635" t="s">
        <v>1916</v>
      </c>
      <c r="P1328" s="639">
        <f t="shared" si="43"/>
        <v>1</v>
      </c>
      <c r="Q1328" s="640" t="str" cm="1">
        <f t="array" aca="1" ref="Q1328" ca="1">IF(ISNUMBER(P1328),IF(P1328=100%,"CUMPLIDA",IF(AND(ISNUMBER(L1328),ISNUMBER(INDIRECT("FECHA_"&amp;$B1328,1))), IF(L1328&lt;=INDIRECT("FECHA_"&amp;$B1328,1),"INCUMPLIDA","PROCESO"), "VERIFICAR FECHA")),"SIN VALOR AVANCE")</f>
        <v>CUMPLIDA</v>
      </c>
    </row>
    <row r="1329" spans="1:17" ht="150.75">
      <c r="A1329" s="453" t="s">
        <v>18</v>
      </c>
      <c r="B1329" s="454" t="s">
        <v>14</v>
      </c>
      <c r="C1329" s="940"/>
      <c r="D1329" s="940"/>
      <c r="E1329" s="949"/>
      <c r="F1329" s="941"/>
      <c r="G1329" s="463" t="s">
        <v>1940</v>
      </c>
      <c r="H1329" s="646" t="s">
        <v>1941</v>
      </c>
      <c r="I1329" s="646" t="s">
        <v>1942</v>
      </c>
      <c r="J1329" s="645">
        <v>4</v>
      </c>
      <c r="K1329" s="637">
        <v>44927</v>
      </c>
      <c r="L1329" s="637">
        <v>45291</v>
      </c>
      <c r="M1329" s="638">
        <f t="shared" si="44"/>
        <v>52</v>
      </c>
      <c r="N1329" s="639">
        <v>1</v>
      </c>
      <c r="O1329" s="635" t="s">
        <v>1943</v>
      </c>
      <c r="P1329" s="639">
        <f t="shared" si="43"/>
        <v>1</v>
      </c>
      <c r="Q1329" s="640" t="str" cm="1">
        <f t="array" aca="1" ref="Q1329" ca="1">IF(ISNUMBER(P1329),IF(P1329=100%,"CUMPLIDA",IF(AND(ISNUMBER(L1329),ISNUMBER(INDIRECT("FECHA_"&amp;$B1329,1))), IF(L1329&lt;=INDIRECT("FECHA_"&amp;$B1329,1),"INCUMPLIDA","PROCESO"), "VERIFICAR FECHA")),"SIN VALOR AVANCE")</f>
        <v>CUMPLIDA</v>
      </c>
    </row>
    <row r="1330" spans="1:17" ht="105">
      <c r="A1330" s="453" t="s">
        <v>18</v>
      </c>
      <c r="B1330" s="454" t="s">
        <v>14</v>
      </c>
      <c r="C1330" s="940"/>
      <c r="D1330" s="940"/>
      <c r="E1330" s="949" t="s">
        <v>1944</v>
      </c>
      <c r="F1330" s="941"/>
      <c r="G1330" s="463" t="s">
        <v>1945</v>
      </c>
      <c r="H1330" s="646" t="s">
        <v>1946</v>
      </c>
      <c r="I1330" s="646" t="s">
        <v>1947</v>
      </c>
      <c r="J1330" s="645">
        <v>1</v>
      </c>
      <c r="K1330" s="637">
        <v>44927</v>
      </c>
      <c r="L1330" s="637">
        <v>45054</v>
      </c>
      <c r="M1330" s="638">
        <f t="shared" si="44"/>
        <v>18.142857142857142</v>
      </c>
      <c r="N1330" s="639">
        <v>1</v>
      </c>
      <c r="O1330" s="635" t="s">
        <v>1916</v>
      </c>
      <c r="P1330" s="639">
        <f t="shared" si="43"/>
        <v>1</v>
      </c>
      <c r="Q1330" s="640" t="str" cm="1">
        <f t="array" aca="1" ref="Q1330" ca="1">IF(ISNUMBER(P1330),IF(P1330=100%,"CUMPLIDA",IF(AND(ISNUMBER(L1330),ISNUMBER(INDIRECT("FECHA_"&amp;$B1330,1))), IF(L1330&lt;=INDIRECT("FECHA_"&amp;$B1330,1),"INCUMPLIDA","PROCESO"), "VERIFICAR FECHA")),"SIN VALOR AVANCE")</f>
        <v>CUMPLIDA</v>
      </c>
    </row>
    <row r="1331" spans="1:17" ht="150.75">
      <c r="A1331" s="453" t="s">
        <v>18</v>
      </c>
      <c r="B1331" s="454" t="s">
        <v>14</v>
      </c>
      <c r="C1331" s="940"/>
      <c r="D1331" s="940"/>
      <c r="E1331" s="949"/>
      <c r="F1331" s="941"/>
      <c r="G1331" s="463" t="s">
        <v>1940</v>
      </c>
      <c r="H1331" s="646" t="s">
        <v>1948</v>
      </c>
      <c r="I1331" s="646" t="s">
        <v>1942</v>
      </c>
      <c r="J1331" s="645">
        <v>4</v>
      </c>
      <c r="K1331" s="637">
        <v>44927</v>
      </c>
      <c r="L1331" s="637">
        <v>45291</v>
      </c>
      <c r="M1331" s="638">
        <f t="shared" si="44"/>
        <v>52</v>
      </c>
      <c r="N1331" s="639">
        <v>1</v>
      </c>
      <c r="O1331" s="635" t="s">
        <v>1943</v>
      </c>
      <c r="P1331" s="639">
        <f t="shared" si="43"/>
        <v>1</v>
      </c>
      <c r="Q1331" s="640" t="str" cm="1">
        <f t="array" aca="1" ref="Q1331" ca="1">IF(ISNUMBER(P1331),IF(P1331=100%,"CUMPLIDA",IF(AND(ISNUMBER(L1331),ISNUMBER(INDIRECT("FECHA_"&amp;$B1331,1))), IF(L1331&lt;=INDIRECT("FECHA_"&amp;$B1331,1),"INCUMPLIDA","PROCESO"), "VERIFICAR FECHA")),"SIN VALOR AVANCE")</f>
        <v>CUMPLIDA</v>
      </c>
    </row>
    <row r="1332" spans="1:17" ht="60">
      <c r="A1332" s="453" t="s">
        <v>18</v>
      </c>
      <c r="B1332" s="454" t="s">
        <v>14</v>
      </c>
      <c r="C1332" s="940"/>
      <c r="D1332" s="940"/>
      <c r="E1332" s="949" t="s">
        <v>1949</v>
      </c>
      <c r="F1332" s="941"/>
      <c r="G1332" s="463" t="s">
        <v>1950</v>
      </c>
      <c r="H1332" s="646" t="s">
        <v>1951</v>
      </c>
      <c r="I1332" s="646" t="s">
        <v>1947</v>
      </c>
      <c r="J1332" s="645">
        <v>1</v>
      </c>
      <c r="K1332" s="637">
        <v>44927</v>
      </c>
      <c r="L1332" s="637">
        <v>45054</v>
      </c>
      <c r="M1332" s="638">
        <f t="shared" si="44"/>
        <v>18.142857142857142</v>
      </c>
      <c r="N1332" s="639">
        <v>1</v>
      </c>
      <c r="O1332" s="635" t="s">
        <v>1916</v>
      </c>
      <c r="P1332" s="639">
        <f t="shared" si="43"/>
        <v>1</v>
      </c>
      <c r="Q1332" s="640" t="str" cm="1">
        <f t="array" aca="1" ref="Q1332" ca="1">IF(ISNUMBER(P1332),IF(P1332=100%,"CUMPLIDA",IF(AND(ISNUMBER(L1332),ISNUMBER(INDIRECT("FECHA_"&amp;$B1332,1))), IF(L1332&lt;=INDIRECT("FECHA_"&amp;$B1332,1),"INCUMPLIDA","PROCESO"), "VERIFICAR FECHA")),"SIN VALOR AVANCE")</f>
        <v>CUMPLIDA</v>
      </c>
    </row>
    <row r="1333" spans="1:17" ht="150.75">
      <c r="A1333" s="453" t="s">
        <v>18</v>
      </c>
      <c r="B1333" s="454" t="s">
        <v>14</v>
      </c>
      <c r="C1333" s="940"/>
      <c r="D1333" s="940"/>
      <c r="E1333" s="949"/>
      <c r="F1333" s="941"/>
      <c r="G1333" s="463" t="s">
        <v>1952</v>
      </c>
      <c r="H1333" s="646" t="s">
        <v>1951</v>
      </c>
      <c r="I1333" s="646" t="s">
        <v>1953</v>
      </c>
      <c r="J1333" s="645">
        <v>2</v>
      </c>
      <c r="K1333" s="637">
        <v>44927</v>
      </c>
      <c r="L1333" s="637">
        <v>45291</v>
      </c>
      <c r="M1333" s="638">
        <f t="shared" si="44"/>
        <v>52</v>
      </c>
      <c r="N1333" s="639">
        <v>1</v>
      </c>
      <c r="O1333" s="635" t="s">
        <v>1943</v>
      </c>
      <c r="P1333" s="639">
        <f t="shared" si="43"/>
        <v>1</v>
      </c>
      <c r="Q1333" s="640" t="str" cm="1">
        <f t="array" aca="1" ref="Q1333" ca="1">IF(ISNUMBER(P1333),IF(P1333=100%,"CUMPLIDA",IF(AND(ISNUMBER(L1333),ISNUMBER(INDIRECT("FECHA_"&amp;$B1333,1))), IF(L1333&lt;=INDIRECT("FECHA_"&amp;$B1333,1),"INCUMPLIDA","PROCESO"), "VERIFICAR FECHA")),"SIN VALOR AVANCE")</f>
        <v>CUMPLIDA</v>
      </c>
    </row>
    <row r="1334" spans="1:17" ht="90">
      <c r="A1334" s="453" t="s">
        <v>18</v>
      </c>
      <c r="B1334" s="454" t="s">
        <v>14</v>
      </c>
      <c r="C1334" s="940"/>
      <c r="D1334" s="940"/>
      <c r="E1334" s="949" t="s">
        <v>1954</v>
      </c>
      <c r="F1334" s="941"/>
      <c r="G1334" s="463" t="s">
        <v>1955</v>
      </c>
      <c r="H1334" s="646" t="s">
        <v>1956</v>
      </c>
      <c r="I1334" s="646" t="s">
        <v>1947</v>
      </c>
      <c r="J1334" s="645">
        <v>1</v>
      </c>
      <c r="K1334" s="637">
        <v>44927</v>
      </c>
      <c r="L1334" s="637">
        <v>45054</v>
      </c>
      <c r="M1334" s="638">
        <f t="shared" si="44"/>
        <v>18.142857142857142</v>
      </c>
      <c r="N1334" s="639">
        <v>1</v>
      </c>
      <c r="O1334" s="635" t="s">
        <v>1916</v>
      </c>
      <c r="P1334" s="639">
        <f t="shared" si="43"/>
        <v>1</v>
      </c>
      <c r="Q1334" s="640" t="str" cm="1">
        <f t="array" aca="1" ref="Q1334" ca="1">IF(ISNUMBER(P1334),IF(P1334=100%,"CUMPLIDA",IF(AND(ISNUMBER(L1334),ISNUMBER(INDIRECT("FECHA_"&amp;$B1334,1))), IF(L1334&lt;=INDIRECT("FECHA_"&amp;$B1334,1),"INCUMPLIDA","PROCESO"), "VERIFICAR FECHA")),"SIN VALOR AVANCE")</f>
        <v>CUMPLIDA</v>
      </c>
    </row>
    <row r="1335" spans="1:17" ht="150.75">
      <c r="A1335" s="453" t="s">
        <v>18</v>
      </c>
      <c r="B1335" s="454" t="s">
        <v>14</v>
      </c>
      <c r="C1335" s="940"/>
      <c r="D1335" s="940"/>
      <c r="E1335" s="949"/>
      <c r="F1335" s="941"/>
      <c r="G1335" s="463" t="s">
        <v>1940</v>
      </c>
      <c r="H1335" s="646" t="s">
        <v>1948</v>
      </c>
      <c r="I1335" s="646" t="s">
        <v>1942</v>
      </c>
      <c r="J1335" s="645">
        <v>4</v>
      </c>
      <c r="K1335" s="637">
        <v>44927</v>
      </c>
      <c r="L1335" s="637">
        <v>45291</v>
      </c>
      <c r="M1335" s="638">
        <f t="shared" si="44"/>
        <v>52</v>
      </c>
      <c r="N1335" s="639">
        <v>1</v>
      </c>
      <c r="O1335" s="635" t="s">
        <v>1943</v>
      </c>
      <c r="P1335" s="639">
        <f t="shared" si="43"/>
        <v>1</v>
      </c>
      <c r="Q1335" s="640" t="str" cm="1">
        <f t="array" aca="1" ref="Q1335" ca="1">IF(ISNUMBER(P1335),IF(P1335=100%,"CUMPLIDA",IF(AND(ISNUMBER(L1335),ISNUMBER(INDIRECT("FECHA_"&amp;$B1335,1))), IF(L1335&lt;=INDIRECT("FECHA_"&amp;$B1335,1),"INCUMPLIDA","PROCESO"), "VERIFICAR FECHA")),"SIN VALOR AVANCE")</f>
        <v>CUMPLIDA</v>
      </c>
    </row>
    <row r="1336" spans="1:17" ht="195">
      <c r="A1336" s="453" t="s">
        <v>18</v>
      </c>
      <c r="B1336" s="454" t="s">
        <v>14</v>
      </c>
      <c r="C1336" s="940"/>
      <c r="D1336" s="940"/>
      <c r="E1336" s="463" t="s">
        <v>1957</v>
      </c>
      <c r="F1336" s="941"/>
      <c r="G1336" s="463" t="s">
        <v>1958</v>
      </c>
      <c r="H1336" s="646" t="s">
        <v>1959</v>
      </c>
      <c r="I1336" s="646" t="s">
        <v>1960</v>
      </c>
      <c r="J1336" s="645">
        <v>1</v>
      </c>
      <c r="K1336" s="637">
        <v>44927</v>
      </c>
      <c r="L1336" s="637">
        <v>45046</v>
      </c>
      <c r="M1336" s="638">
        <f t="shared" si="44"/>
        <v>17</v>
      </c>
      <c r="N1336" s="639">
        <v>1</v>
      </c>
      <c r="O1336" s="635" t="s">
        <v>1916</v>
      </c>
      <c r="P1336" s="639">
        <f t="shared" si="43"/>
        <v>1</v>
      </c>
      <c r="Q1336" s="640" t="str" cm="1">
        <f t="array" aca="1" ref="Q1336" ca="1">IF(ISNUMBER(P1336),IF(P1336=100%,"CUMPLIDA",IF(AND(ISNUMBER(L1336),ISNUMBER(INDIRECT("FECHA_"&amp;$B1336,1))), IF(L1336&lt;=INDIRECT("FECHA_"&amp;$B1336,1),"INCUMPLIDA","PROCESO"), "VERIFICAR FECHA")),"SIN VALOR AVANCE")</f>
        <v>CUMPLIDA</v>
      </c>
    </row>
    <row r="1337" spans="1:17" ht="90">
      <c r="A1337" s="453" t="s">
        <v>18</v>
      </c>
      <c r="B1337" s="454" t="s">
        <v>14</v>
      </c>
      <c r="C1337" s="940" t="s">
        <v>1961</v>
      </c>
      <c r="D1337" s="940" t="s">
        <v>1737</v>
      </c>
      <c r="E1337" s="941" t="s">
        <v>1962</v>
      </c>
      <c r="F1337" s="941" t="s">
        <v>1963</v>
      </c>
      <c r="G1337" s="463" t="s">
        <v>1964</v>
      </c>
      <c r="H1337" s="646" t="s">
        <v>1965</v>
      </c>
      <c r="I1337" s="646" t="s">
        <v>1966</v>
      </c>
      <c r="J1337" s="645">
        <v>1</v>
      </c>
      <c r="K1337" s="637">
        <v>45040</v>
      </c>
      <c r="L1337" s="637">
        <v>45169</v>
      </c>
      <c r="M1337" s="638">
        <f t="shared" si="44"/>
        <v>18.428571428571427</v>
      </c>
      <c r="N1337" s="639">
        <v>1</v>
      </c>
      <c r="O1337" s="635" t="s">
        <v>1967</v>
      </c>
      <c r="P1337" s="639">
        <f t="shared" si="43"/>
        <v>1</v>
      </c>
      <c r="Q1337" s="640" t="str" cm="1">
        <f t="array" aca="1" ref="Q1337" ca="1">IF(ISNUMBER(P1337),IF(P1337=100%,"CUMPLIDA",IF(AND(ISNUMBER(L1337),ISNUMBER(INDIRECT("FECHA_"&amp;$B1337,1))), IF(L1337&lt;=INDIRECT("FECHA_"&amp;$B1337,1),"INCUMPLIDA","PROCESO"), "VERIFICAR FECHA")),"SIN VALOR AVANCE")</f>
        <v>CUMPLIDA</v>
      </c>
    </row>
    <row r="1338" spans="1:17" ht="120">
      <c r="A1338" s="453" t="s">
        <v>18</v>
      </c>
      <c r="B1338" s="454" t="s">
        <v>14</v>
      </c>
      <c r="C1338" s="940"/>
      <c r="D1338" s="940"/>
      <c r="E1338" s="941"/>
      <c r="F1338" s="941"/>
      <c r="G1338" s="463" t="s">
        <v>1968</v>
      </c>
      <c r="H1338" s="635" t="s">
        <v>1969</v>
      </c>
      <c r="I1338" s="646" t="s">
        <v>1970</v>
      </c>
      <c r="J1338" s="645">
        <v>1</v>
      </c>
      <c r="K1338" s="637">
        <v>45170</v>
      </c>
      <c r="L1338" s="637">
        <v>45260</v>
      </c>
      <c r="M1338" s="638">
        <f t="shared" si="44"/>
        <v>12.857142857142858</v>
      </c>
      <c r="N1338" s="639">
        <v>1</v>
      </c>
      <c r="O1338" s="635" t="s">
        <v>1967</v>
      </c>
      <c r="P1338" s="639">
        <f t="shared" si="43"/>
        <v>1</v>
      </c>
      <c r="Q1338" s="640" t="str" cm="1">
        <f t="array" aca="1" ref="Q1338" ca="1">IF(ISNUMBER(P1338),IF(P1338=100%,"CUMPLIDA",IF(AND(ISNUMBER(L1338),ISNUMBER(INDIRECT("FECHA_"&amp;$B1338,1))), IF(L1338&lt;=INDIRECT("FECHA_"&amp;$B1338,1),"INCUMPLIDA","PROCESO"), "VERIFICAR FECHA")),"SIN VALOR AVANCE")</f>
        <v>CUMPLIDA</v>
      </c>
    </row>
    <row r="1339" spans="1:17" ht="105.75">
      <c r="A1339" s="453" t="s">
        <v>18</v>
      </c>
      <c r="B1339" s="454" t="s">
        <v>14</v>
      </c>
      <c r="C1339" s="940"/>
      <c r="D1339" s="940"/>
      <c r="E1339" s="941"/>
      <c r="F1339" s="941"/>
      <c r="G1339" s="463" t="s">
        <v>1971</v>
      </c>
      <c r="H1339" s="646" t="s">
        <v>1972</v>
      </c>
      <c r="I1339" s="646" t="s">
        <v>1457</v>
      </c>
      <c r="J1339" s="645">
        <v>1</v>
      </c>
      <c r="K1339" s="637">
        <v>45170</v>
      </c>
      <c r="L1339" s="637">
        <v>45260</v>
      </c>
      <c r="M1339" s="638">
        <f t="shared" si="44"/>
        <v>12.857142857142858</v>
      </c>
      <c r="N1339" s="639">
        <v>1</v>
      </c>
      <c r="O1339" s="635" t="s">
        <v>1973</v>
      </c>
      <c r="P1339" s="639">
        <f t="shared" si="43"/>
        <v>1</v>
      </c>
      <c r="Q1339" s="640" t="str" cm="1">
        <f t="array" aca="1" ref="Q1339" ca="1">IF(ISNUMBER(P1339),IF(P1339=100%,"CUMPLIDA",IF(AND(ISNUMBER(L1339),ISNUMBER(INDIRECT("FECHA_"&amp;$B1339,1))), IF(L1339&lt;=INDIRECT("FECHA_"&amp;$B1339,1),"INCUMPLIDA","PROCESO"), "VERIFICAR FECHA")),"SIN VALOR AVANCE")</f>
        <v>CUMPLIDA</v>
      </c>
    </row>
    <row r="1340" spans="1:17" ht="135">
      <c r="A1340" s="453" t="s">
        <v>18</v>
      </c>
      <c r="B1340" s="454" t="s">
        <v>14</v>
      </c>
      <c r="C1340" s="940"/>
      <c r="D1340" s="940"/>
      <c r="E1340" s="941"/>
      <c r="F1340" s="941"/>
      <c r="G1340" s="463" t="s">
        <v>1974</v>
      </c>
      <c r="H1340" s="646" t="s">
        <v>1975</v>
      </c>
      <c r="I1340" s="646" t="s">
        <v>1976</v>
      </c>
      <c r="J1340" s="645">
        <v>1</v>
      </c>
      <c r="K1340" s="637">
        <v>44930</v>
      </c>
      <c r="L1340" s="637">
        <v>45291</v>
      </c>
      <c r="M1340" s="638">
        <f t="shared" si="44"/>
        <v>51.571428571428569</v>
      </c>
      <c r="N1340" s="639">
        <v>1</v>
      </c>
      <c r="O1340" s="635" t="s">
        <v>1977</v>
      </c>
      <c r="P1340" s="639">
        <f t="shared" si="43"/>
        <v>1</v>
      </c>
      <c r="Q1340" s="640" t="str" cm="1">
        <f t="array" aca="1" ref="Q1340" ca="1">IF(ISNUMBER(P1340),IF(P1340=100%,"CUMPLIDA",IF(AND(ISNUMBER(L1340),ISNUMBER(INDIRECT("FECHA_"&amp;$B1340,1))), IF(L1340&lt;=INDIRECT("FECHA_"&amp;$B1340,1),"INCUMPLIDA","PROCESO"), "VERIFICAR FECHA")),"SIN VALOR AVANCE")</f>
        <v>CUMPLIDA</v>
      </c>
    </row>
    <row r="1341" spans="1:17" ht="90">
      <c r="A1341" s="453" t="s">
        <v>18</v>
      </c>
      <c r="B1341" s="454" t="s">
        <v>14</v>
      </c>
      <c r="C1341" s="940"/>
      <c r="D1341" s="940"/>
      <c r="E1341" s="949" t="s">
        <v>1978</v>
      </c>
      <c r="F1341" s="941"/>
      <c r="G1341" s="463" t="s">
        <v>1964</v>
      </c>
      <c r="H1341" s="646" t="s">
        <v>1965</v>
      </c>
      <c r="I1341" s="635" t="s">
        <v>1966</v>
      </c>
      <c r="J1341" s="645">
        <v>1</v>
      </c>
      <c r="K1341" s="637">
        <v>45040</v>
      </c>
      <c r="L1341" s="637">
        <v>45169</v>
      </c>
      <c r="M1341" s="638">
        <f t="shared" si="44"/>
        <v>18.428571428571427</v>
      </c>
      <c r="N1341" s="639">
        <v>1</v>
      </c>
      <c r="O1341" s="635" t="s">
        <v>1967</v>
      </c>
      <c r="P1341" s="639">
        <f t="shared" si="43"/>
        <v>1</v>
      </c>
      <c r="Q1341" s="640" t="str" cm="1">
        <f t="array" aca="1" ref="Q1341" ca="1">IF(ISNUMBER(P1341),IF(P1341=100%,"CUMPLIDA",IF(AND(ISNUMBER(L1341),ISNUMBER(INDIRECT("FECHA_"&amp;$B1341,1))), IF(L1341&lt;=INDIRECT("FECHA_"&amp;$B1341,1),"INCUMPLIDA","PROCESO"), "VERIFICAR FECHA")),"SIN VALOR AVANCE")</f>
        <v>CUMPLIDA</v>
      </c>
    </row>
    <row r="1342" spans="1:17" ht="45.75">
      <c r="A1342" s="453" t="s">
        <v>18</v>
      </c>
      <c r="B1342" s="454" t="s">
        <v>14</v>
      </c>
      <c r="C1342" s="940"/>
      <c r="D1342" s="940"/>
      <c r="E1342" s="949"/>
      <c r="F1342" s="941"/>
      <c r="G1342" s="463" t="s">
        <v>1968</v>
      </c>
      <c r="H1342" s="646" t="s">
        <v>1969</v>
      </c>
      <c r="I1342" s="635" t="s">
        <v>1970</v>
      </c>
      <c r="J1342" s="645">
        <v>1</v>
      </c>
      <c r="K1342" s="637">
        <v>45170</v>
      </c>
      <c r="L1342" s="637">
        <v>45260</v>
      </c>
      <c r="M1342" s="638">
        <f t="shared" si="44"/>
        <v>12.857142857142858</v>
      </c>
      <c r="N1342" s="639">
        <v>1</v>
      </c>
      <c r="O1342" s="635" t="s">
        <v>1967</v>
      </c>
      <c r="P1342" s="639">
        <f t="shared" si="43"/>
        <v>1</v>
      </c>
      <c r="Q1342" s="640" t="str" cm="1">
        <f t="array" aca="1" ref="Q1342" ca="1">IF(ISNUMBER(P1342),IF(P1342=100%,"CUMPLIDA",IF(AND(ISNUMBER(L1342),ISNUMBER(INDIRECT("FECHA_"&amp;$B1342,1))), IF(L1342&lt;=INDIRECT("FECHA_"&amp;$B1342,1),"INCUMPLIDA","PROCESO"), "VERIFICAR FECHA")),"SIN VALOR AVANCE")</f>
        <v>CUMPLIDA</v>
      </c>
    </row>
    <row r="1343" spans="1:17" ht="105.75">
      <c r="A1343" s="453" t="s">
        <v>18</v>
      </c>
      <c r="B1343" s="454" t="s">
        <v>14</v>
      </c>
      <c r="C1343" s="940"/>
      <c r="D1343" s="940"/>
      <c r="E1343" s="949"/>
      <c r="F1343" s="941"/>
      <c r="G1343" s="463" t="s">
        <v>1971</v>
      </c>
      <c r="H1343" s="646" t="s">
        <v>1972</v>
      </c>
      <c r="I1343" s="635" t="s">
        <v>1457</v>
      </c>
      <c r="J1343" s="645">
        <v>1</v>
      </c>
      <c r="K1343" s="637">
        <v>45170</v>
      </c>
      <c r="L1343" s="637">
        <v>45260</v>
      </c>
      <c r="M1343" s="638">
        <f t="shared" si="44"/>
        <v>12.857142857142858</v>
      </c>
      <c r="N1343" s="639">
        <v>1</v>
      </c>
      <c r="O1343" s="635" t="s">
        <v>1973</v>
      </c>
      <c r="P1343" s="639">
        <f t="shared" si="43"/>
        <v>1</v>
      </c>
      <c r="Q1343" s="640" t="str" cm="1">
        <f t="array" aca="1" ref="Q1343" ca="1">IF(ISNUMBER(P1343),IF(P1343=100%,"CUMPLIDA",IF(AND(ISNUMBER(L1343),ISNUMBER(INDIRECT("FECHA_"&amp;$B1343,1))), IF(L1343&lt;=INDIRECT("FECHA_"&amp;$B1343,1),"INCUMPLIDA","PROCESO"), "VERIFICAR FECHA")),"SIN VALOR AVANCE")</f>
        <v>CUMPLIDA</v>
      </c>
    </row>
    <row r="1344" spans="1:17" ht="90.75">
      <c r="A1344" s="453" t="s">
        <v>18</v>
      </c>
      <c r="B1344" s="454" t="s">
        <v>14</v>
      </c>
      <c r="C1344" s="940" t="s">
        <v>1979</v>
      </c>
      <c r="D1344" s="940" t="s">
        <v>1737</v>
      </c>
      <c r="E1344" s="949" t="s">
        <v>1980</v>
      </c>
      <c r="F1344" s="941" t="s">
        <v>1981</v>
      </c>
      <c r="G1344" s="941" t="s">
        <v>1982</v>
      </c>
      <c r="H1344" s="646" t="s">
        <v>1983</v>
      </c>
      <c r="I1344" s="646" t="s">
        <v>1984</v>
      </c>
      <c r="J1344" s="645">
        <v>1</v>
      </c>
      <c r="K1344" s="637">
        <v>45139</v>
      </c>
      <c r="L1344" s="637">
        <v>45350</v>
      </c>
      <c r="M1344" s="638">
        <f t="shared" si="44"/>
        <v>30.142857142857142</v>
      </c>
      <c r="N1344" s="639">
        <v>1</v>
      </c>
      <c r="O1344" s="635" t="s">
        <v>1985</v>
      </c>
      <c r="P1344" s="639">
        <f t="shared" si="43"/>
        <v>1</v>
      </c>
      <c r="Q1344" s="640" t="str" cm="1">
        <f t="array" aca="1" ref="Q1344" ca="1">IF(ISNUMBER(P1344),IF(P1344=100%,"CUMPLIDA",IF(AND(ISNUMBER(L1344),ISNUMBER(INDIRECT("FECHA_"&amp;$B1344,1))), IF(L1344&lt;=INDIRECT("FECHA_"&amp;$B1344,1),"INCUMPLIDA","PROCESO"), "VERIFICAR FECHA")),"SIN VALOR AVANCE")</f>
        <v>CUMPLIDA</v>
      </c>
    </row>
    <row r="1345" spans="1:17" ht="90.75">
      <c r="A1345" s="453" t="s">
        <v>18</v>
      </c>
      <c r="B1345" s="454" t="s">
        <v>14</v>
      </c>
      <c r="C1345" s="940"/>
      <c r="D1345" s="940"/>
      <c r="E1345" s="949"/>
      <c r="F1345" s="941"/>
      <c r="G1345" s="941"/>
      <c r="H1345" s="646" t="s">
        <v>1986</v>
      </c>
      <c r="I1345" s="646" t="s">
        <v>1984</v>
      </c>
      <c r="J1345" s="645">
        <v>1</v>
      </c>
      <c r="K1345" s="637">
        <v>45139</v>
      </c>
      <c r="L1345" s="637">
        <v>45350</v>
      </c>
      <c r="M1345" s="638">
        <f t="shared" si="44"/>
        <v>30.142857142857142</v>
      </c>
      <c r="N1345" s="639">
        <v>1</v>
      </c>
      <c r="O1345" s="635" t="s">
        <v>1985</v>
      </c>
      <c r="P1345" s="639">
        <f t="shared" si="43"/>
        <v>1</v>
      </c>
      <c r="Q1345" s="640" t="str" cm="1">
        <f t="array" aca="1" ref="Q1345" ca="1">IF(ISNUMBER(P1345),IF(P1345=100%,"CUMPLIDA",IF(AND(ISNUMBER(L1345),ISNUMBER(INDIRECT("FECHA_"&amp;$B1345,1))), IF(L1345&lt;=INDIRECT("FECHA_"&amp;$B1345,1),"INCUMPLIDA","PROCESO"), "VERIFICAR FECHA")),"SIN VALOR AVANCE")</f>
        <v>CUMPLIDA</v>
      </c>
    </row>
    <row r="1346" spans="1:17" ht="90.75">
      <c r="A1346" s="453" t="s">
        <v>18</v>
      </c>
      <c r="B1346" s="454" t="s">
        <v>14</v>
      </c>
      <c r="C1346" s="940"/>
      <c r="D1346" s="940"/>
      <c r="E1346" s="949"/>
      <c r="F1346" s="941"/>
      <c r="G1346" s="463" t="s">
        <v>1987</v>
      </c>
      <c r="H1346" s="646" t="s">
        <v>1988</v>
      </c>
      <c r="I1346" s="646" t="s">
        <v>1989</v>
      </c>
      <c r="J1346" s="645">
        <v>1</v>
      </c>
      <c r="K1346" s="637">
        <v>45139</v>
      </c>
      <c r="L1346" s="637">
        <v>45350</v>
      </c>
      <c r="M1346" s="638">
        <f t="shared" si="44"/>
        <v>30.142857142857142</v>
      </c>
      <c r="N1346" s="639">
        <v>1</v>
      </c>
      <c r="O1346" s="635" t="s">
        <v>1985</v>
      </c>
      <c r="P1346" s="639">
        <f t="shared" si="43"/>
        <v>1</v>
      </c>
      <c r="Q1346" s="640" t="str" cm="1">
        <f t="array" aca="1" ref="Q1346" ca="1">IF(ISNUMBER(P1346),IF(P1346=100%,"CUMPLIDA",IF(AND(ISNUMBER(L1346),ISNUMBER(INDIRECT("FECHA_"&amp;$B1346,1))), IF(L1346&lt;=INDIRECT("FECHA_"&amp;$B1346,1),"INCUMPLIDA","PROCESO"), "VERIFICAR FECHA")),"SIN VALOR AVANCE")</f>
        <v>CUMPLIDA</v>
      </c>
    </row>
    <row r="1347" spans="1:17" ht="210">
      <c r="A1347" s="453" t="s">
        <v>18</v>
      </c>
      <c r="B1347" s="454" t="s">
        <v>14</v>
      </c>
      <c r="C1347" s="940"/>
      <c r="D1347" s="940"/>
      <c r="E1347" s="463" t="s">
        <v>1990</v>
      </c>
      <c r="F1347" s="941"/>
      <c r="G1347" s="463" t="s">
        <v>1991</v>
      </c>
      <c r="H1347" s="635" t="s">
        <v>1992</v>
      </c>
      <c r="I1347" s="635" t="s">
        <v>1984</v>
      </c>
      <c r="J1347" s="645">
        <v>1</v>
      </c>
      <c r="K1347" s="637">
        <v>45139</v>
      </c>
      <c r="L1347" s="637">
        <v>45350</v>
      </c>
      <c r="M1347" s="638">
        <f t="shared" si="44"/>
        <v>30.142857142857142</v>
      </c>
      <c r="N1347" s="639">
        <v>1</v>
      </c>
      <c r="O1347" s="635" t="s">
        <v>1985</v>
      </c>
      <c r="P1347" s="639">
        <f t="shared" si="43"/>
        <v>1</v>
      </c>
      <c r="Q1347" s="640" t="str" cm="1">
        <f t="array" aca="1" ref="Q1347" ca="1">IF(ISNUMBER(P1347),IF(P1347=100%,"CUMPLIDA",IF(AND(ISNUMBER(L1347),ISNUMBER(INDIRECT("FECHA_"&amp;$B1347,1))), IF(L1347&lt;=INDIRECT("FECHA_"&amp;$B1347,1),"INCUMPLIDA","PROCESO"), "VERIFICAR FECHA")),"SIN VALOR AVANCE")</f>
        <v>CUMPLIDA</v>
      </c>
    </row>
    <row r="1348" spans="1:17" ht="105">
      <c r="A1348" s="453" t="s">
        <v>18</v>
      </c>
      <c r="B1348" s="454" t="s">
        <v>14</v>
      </c>
      <c r="C1348" s="940"/>
      <c r="D1348" s="940"/>
      <c r="E1348" s="949" t="s">
        <v>1993</v>
      </c>
      <c r="F1348" s="941"/>
      <c r="G1348" s="941" t="s">
        <v>1994</v>
      </c>
      <c r="H1348" s="646" t="s">
        <v>1983</v>
      </c>
      <c r="I1348" s="635" t="s">
        <v>1984</v>
      </c>
      <c r="J1348" s="645">
        <v>1</v>
      </c>
      <c r="K1348" s="637">
        <v>45139</v>
      </c>
      <c r="L1348" s="637">
        <v>45350</v>
      </c>
      <c r="M1348" s="638">
        <f t="shared" si="44"/>
        <v>30.142857142857142</v>
      </c>
      <c r="N1348" s="639">
        <v>1</v>
      </c>
      <c r="O1348" s="635" t="s">
        <v>1985</v>
      </c>
      <c r="P1348" s="639">
        <f t="shared" si="43"/>
        <v>1</v>
      </c>
      <c r="Q1348" s="640" t="str" cm="1">
        <f t="array" aca="1" ref="Q1348" ca="1">IF(ISNUMBER(P1348),IF(P1348=100%,"CUMPLIDA",IF(AND(ISNUMBER(L1348),ISNUMBER(INDIRECT("FECHA_"&amp;$B1348,1))), IF(L1348&lt;=INDIRECT("FECHA_"&amp;$B1348,1),"INCUMPLIDA","PROCESO"), "VERIFICAR FECHA")),"SIN VALOR AVANCE")</f>
        <v>CUMPLIDA</v>
      </c>
    </row>
    <row r="1349" spans="1:17" ht="105">
      <c r="A1349" s="453" t="s">
        <v>18</v>
      </c>
      <c r="B1349" s="454" t="s">
        <v>14</v>
      </c>
      <c r="C1349" s="940"/>
      <c r="D1349" s="940"/>
      <c r="E1349" s="949"/>
      <c r="F1349" s="941"/>
      <c r="G1349" s="941"/>
      <c r="H1349" s="646" t="s">
        <v>1986</v>
      </c>
      <c r="I1349" s="635" t="s">
        <v>1984</v>
      </c>
      <c r="J1349" s="645">
        <v>1</v>
      </c>
      <c r="K1349" s="637">
        <v>45139</v>
      </c>
      <c r="L1349" s="637">
        <v>45350</v>
      </c>
      <c r="M1349" s="638">
        <f t="shared" si="44"/>
        <v>30.142857142857142</v>
      </c>
      <c r="N1349" s="639">
        <v>1</v>
      </c>
      <c r="O1349" s="635" t="s">
        <v>1985</v>
      </c>
      <c r="P1349" s="639">
        <f t="shared" si="43"/>
        <v>1</v>
      </c>
      <c r="Q1349" s="640" t="str" cm="1">
        <f t="array" aca="1" ref="Q1349" ca="1">IF(ISNUMBER(P1349),IF(P1349=100%,"CUMPLIDA",IF(AND(ISNUMBER(L1349),ISNUMBER(INDIRECT("FECHA_"&amp;$B1349,1))), IF(L1349&lt;=INDIRECT("FECHA_"&amp;$B1349,1),"INCUMPLIDA","PROCESO"), "VERIFICAR FECHA")),"SIN VALOR AVANCE")</f>
        <v>CUMPLIDA</v>
      </c>
    </row>
    <row r="1350" spans="1:17" ht="90.75">
      <c r="A1350" s="453" t="s">
        <v>18</v>
      </c>
      <c r="B1350" s="454" t="s">
        <v>14</v>
      </c>
      <c r="C1350" s="940"/>
      <c r="D1350" s="940"/>
      <c r="E1350" s="949"/>
      <c r="F1350" s="941"/>
      <c r="G1350" s="463" t="s">
        <v>1987</v>
      </c>
      <c r="H1350" s="646" t="s">
        <v>1988</v>
      </c>
      <c r="I1350" s="635" t="s">
        <v>1995</v>
      </c>
      <c r="J1350" s="645">
        <v>1</v>
      </c>
      <c r="K1350" s="637">
        <v>45139</v>
      </c>
      <c r="L1350" s="637">
        <v>45350</v>
      </c>
      <c r="M1350" s="638">
        <f t="shared" si="44"/>
        <v>30.142857142857142</v>
      </c>
      <c r="N1350" s="639">
        <v>1</v>
      </c>
      <c r="O1350" s="635" t="s">
        <v>1985</v>
      </c>
      <c r="P1350" s="639">
        <f t="shared" si="43"/>
        <v>1</v>
      </c>
      <c r="Q1350" s="640" t="str" cm="1">
        <f t="array" aca="1" ref="Q1350" ca="1">IF(ISNUMBER(P1350),IF(P1350=100%,"CUMPLIDA",IF(AND(ISNUMBER(L1350),ISNUMBER(INDIRECT("FECHA_"&amp;$B1350,1))), IF(L1350&lt;=INDIRECT("FECHA_"&amp;$B1350,1),"INCUMPLIDA","PROCESO"), "VERIFICAR FECHA")),"SIN VALOR AVANCE")</f>
        <v>CUMPLIDA</v>
      </c>
    </row>
    <row r="1351" spans="1:17" ht="180">
      <c r="A1351" s="453" t="s">
        <v>18</v>
      </c>
      <c r="B1351" s="454" t="s">
        <v>14</v>
      </c>
      <c r="C1351" s="940"/>
      <c r="D1351" s="940"/>
      <c r="E1351" s="463" t="s">
        <v>1996</v>
      </c>
      <c r="F1351" s="941"/>
      <c r="G1351" s="463" t="s">
        <v>1997</v>
      </c>
      <c r="H1351" s="646" t="s">
        <v>1998</v>
      </c>
      <c r="I1351" s="635" t="s">
        <v>1999</v>
      </c>
      <c r="J1351" s="645">
        <v>1</v>
      </c>
      <c r="K1351" s="637">
        <v>45139</v>
      </c>
      <c r="L1351" s="637">
        <v>45291</v>
      </c>
      <c r="M1351" s="638">
        <f t="shared" si="44"/>
        <v>21.714285714285715</v>
      </c>
      <c r="N1351" s="639">
        <v>1</v>
      </c>
      <c r="O1351" s="635" t="s">
        <v>2000</v>
      </c>
      <c r="P1351" s="639">
        <f t="shared" si="43"/>
        <v>1</v>
      </c>
      <c r="Q1351" s="640" t="str" cm="1">
        <f t="array" aca="1" ref="Q1351" ca="1">IF(ISNUMBER(P1351),IF(P1351=100%,"CUMPLIDA",IF(AND(ISNUMBER(L1351),ISNUMBER(INDIRECT("FECHA_"&amp;$B1351,1))), IF(L1351&lt;=INDIRECT("FECHA_"&amp;$B1351,1),"INCUMPLIDA","PROCESO"), "VERIFICAR FECHA")),"SIN VALOR AVANCE")</f>
        <v>CUMPLIDA</v>
      </c>
    </row>
    <row r="1352" spans="1:17" ht="90.75">
      <c r="A1352" s="453" t="s">
        <v>18</v>
      </c>
      <c r="B1352" s="454" t="s">
        <v>14</v>
      </c>
      <c r="C1352" s="940"/>
      <c r="D1352" s="940"/>
      <c r="E1352" s="463" t="s">
        <v>2001</v>
      </c>
      <c r="F1352" s="941"/>
      <c r="G1352" s="463" t="s">
        <v>2002</v>
      </c>
      <c r="H1352" s="635" t="s">
        <v>2003</v>
      </c>
      <c r="I1352" s="635" t="s">
        <v>2004</v>
      </c>
      <c r="J1352" s="645">
        <v>1</v>
      </c>
      <c r="K1352" s="637">
        <v>45139</v>
      </c>
      <c r="L1352" s="637">
        <v>45350</v>
      </c>
      <c r="M1352" s="638">
        <f t="shared" si="44"/>
        <v>30.142857142857142</v>
      </c>
      <c r="N1352" s="639">
        <v>1</v>
      </c>
      <c r="O1352" s="635" t="s">
        <v>1985</v>
      </c>
      <c r="P1352" s="639">
        <f t="shared" si="43"/>
        <v>1</v>
      </c>
      <c r="Q1352" s="640" t="str" cm="1">
        <f t="array" aca="1" ref="Q1352" ca="1">IF(ISNUMBER(P1352),IF(P1352=100%,"CUMPLIDA",IF(AND(ISNUMBER(L1352),ISNUMBER(INDIRECT("FECHA_"&amp;$B1352,1))), IF(L1352&lt;=INDIRECT("FECHA_"&amp;$B1352,1),"INCUMPLIDA","PROCESO"), "VERIFICAR FECHA")),"SIN VALOR AVANCE")</f>
        <v>CUMPLIDA</v>
      </c>
    </row>
    <row r="1353" spans="1:17" ht="225">
      <c r="A1353" s="453" t="s">
        <v>18</v>
      </c>
      <c r="B1353" s="454" t="s">
        <v>14</v>
      </c>
      <c r="C1353" s="940" t="s">
        <v>2005</v>
      </c>
      <c r="D1353" s="940" t="s">
        <v>1737</v>
      </c>
      <c r="E1353" s="941" t="s">
        <v>2006</v>
      </c>
      <c r="F1353" s="941" t="s">
        <v>2007</v>
      </c>
      <c r="G1353" s="634" t="s">
        <v>2008</v>
      </c>
      <c r="H1353" s="635" t="s">
        <v>2009</v>
      </c>
      <c r="I1353" s="635" t="s">
        <v>2010</v>
      </c>
      <c r="J1353" s="645">
        <v>1</v>
      </c>
      <c r="K1353" s="637">
        <v>44805</v>
      </c>
      <c r="L1353" s="637">
        <v>44834</v>
      </c>
      <c r="M1353" s="638">
        <f t="shared" si="44"/>
        <v>4.1428571428571432</v>
      </c>
      <c r="N1353" s="639">
        <v>1</v>
      </c>
      <c r="O1353" s="635" t="s">
        <v>2011</v>
      </c>
      <c r="P1353" s="639">
        <f t="shared" si="43"/>
        <v>1</v>
      </c>
      <c r="Q1353" s="640" t="str" cm="1">
        <f t="array" aca="1" ref="Q1353" ca="1">IF(ISNUMBER(P1353),IF(P1353=100%,"CUMPLIDA",IF(AND(ISNUMBER(L1353),ISNUMBER(INDIRECT("FECHA_"&amp;$B1353,1))), IF(L1353&lt;=INDIRECT("FECHA_"&amp;$B1353,1),"INCUMPLIDA","PROCESO"), "VERIFICAR FECHA")),"SIN VALOR AVANCE")</f>
        <v>CUMPLIDA</v>
      </c>
    </row>
    <row r="1354" spans="1:17" ht="165">
      <c r="A1354" s="453" t="s">
        <v>18</v>
      </c>
      <c r="B1354" s="454" t="s">
        <v>14</v>
      </c>
      <c r="C1354" s="940"/>
      <c r="D1354" s="940"/>
      <c r="E1354" s="941"/>
      <c r="F1354" s="941"/>
      <c r="G1354" s="634" t="s">
        <v>2012</v>
      </c>
      <c r="H1354" s="635" t="s">
        <v>2013</v>
      </c>
      <c r="I1354" s="635" t="s">
        <v>2014</v>
      </c>
      <c r="J1354" s="645">
        <v>6</v>
      </c>
      <c r="K1354" s="637">
        <v>44835</v>
      </c>
      <c r="L1354" s="637">
        <v>45016</v>
      </c>
      <c r="M1354" s="638">
        <f t="shared" si="44"/>
        <v>25.857142857142858</v>
      </c>
      <c r="N1354" s="639">
        <v>1</v>
      </c>
      <c r="O1354" s="635" t="s">
        <v>2015</v>
      </c>
      <c r="P1354" s="639">
        <f t="shared" si="43"/>
        <v>1</v>
      </c>
      <c r="Q1354" s="640" t="str" cm="1">
        <f t="array" aca="1" ref="Q1354" ca="1">IF(ISNUMBER(P1354),IF(P1354=100%,"CUMPLIDA",IF(AND(ISNUMBER(L1354),ISNUMBER(INDIRECT("FECHA_"&amp;$B1354,1))), IF(L1354&lt;=INDIRECT("FECHA_"&amp;$B1354,1),"INCUMPLIDA","PROCESO"), "VERIFICAR FECHA")),"SIN VALOR AVANCE")</f>
        <v>CUMPLIDA</v>
      </c>
    </row>
    <row r="1355" spans="1:17" ht="105">
      <c r="A1355" s="453" t="s">
        <v>18</v>
      </c>
      <c r="B1355" s="454" t="s">
        <v>14</v>
      </c>
      <c r="C1355" s="940"/>
      <c r="D1355" s="940"/>
      <c r="E1355" s="941"/>
      <c r="F1355" s="941"/>
      <c r="G1355" s="634" t="s">
        <v>2016</v>
      </c>
      <c r="H1355" s="635" t="s">
        <v>2017</v>
      </c>
      <c r="I1355" s="635" t="s">
        <v>2018</v>
      </c>
      <c r="J1355" s="639">
        <v>1</v>
      </c>
      <c r="K1355" s="637">
        <v>44805</v>
      </c>
      <c r="L1355" s="637">
        <v>45291</v>
      </c>
      <c r="M1355" s="638">
        <f t="shared" si="44"/>
        <v>69.428571428571431</v>
      </c>
      <c r="N1355" s="639">
        <v>1</v>
      </c>
      <c r="O1355" s="635" t="s">
        <v>2019</v>
      </c>
      <c r="P1355" s="639">
        <f t="shared" si="43"/>
        <v>1</v>
      </c>
      <c r="Q1355" s="640" t="str" cm="1">
        <f t="array" aca="1" ref="Q1355" ca="1">IF(ISNUMBER(P1355),IF(P1355=100%,"CUMPLIDA",IF(AND(ISNUMBER(L1355),ISNUMBER(INDIRECT("FECHA_"&amp;$B1355,1))), IF(L1355&lt;=INDIRECT("FECHA_"&amp;$B1355,1),"INCUMPLIDA","PROCESO"), "VERIFICAR FECHA")),"SIN VALOR AVANCE")</f>
        <v>CUMPLIDA</v>
      </c>
    </row>
    <row r="1356" spans="1:17" ht="105">
      <c r="A1356" s="453" t="s">
        <v>18</v>
      </c>
      <c r="B1356" s="454" t="s">
        <v>14</v>
      </c>
      <c r="C1356" s="940"/>
      <c r="D1356" s="940"/>
      <c r="E1356" s="941" t="s">
        <v>2020</v>
      </c>
      <c r="F1356" s="941"/>
      <c r="G1356" s="634" t="s">
        <v>2016</v>
      </c>
      <c r="H1356" s="635" t="s">
        <v>2017</v>
      </c>
      <c r="I1356" s="635" t="s">
        <v>2021</v>
      </c>
      <c r="J1356" s="639">
        <v>1</v>
      </c>
      <c r="K1356" s="637">
        <v>45108</v>
      </c>
      <c r="L1356" s="637">
        <v>45473</v>
      </c>
      <c r="M1356" s="638">
        <f t="shared" si="44"/>
        <v>52.142857142857146</v>
      </c>
      <c r="N1356" s="639">
        <v>1</v>
      </c>
      <c r="O1356" s="635" t="s">
        <v>2019</v>
      </c>
      <c r="P1356" s="639">
        <f t="shared" si="43"/>
        <v>1</v>
      </c>
      <c r="Q1356" s="640" t="str" cm="1">
        <f t="array" aca="1" ref="Q1356" ca="1">IF(ISNUMBER(P1356),IF(P1356=100%,"CUMPLIDA",IF(AND(ISNUMBER(L1356),ISNUMBER(INDIRECT("FECHA_"&amp;$B1356,1))), IF(L1356&lt;=INDIRECT("FECHA_"&amp;$B1356,1),"INCUMPLIDA","PROCESO"), "VERIFICAR FECHA")),"SIN VALOR AVANCE")</f>
        <v>CUMPLIDA</v>
      </c>
    </row>
    <row r="1357" spans="1:17" ht="135">
      <c r="A1357" s="453" t="s">
        <v>18</v>
      </c>
      <c r="B1357" s="454" t="s">
        <v>14</v>
      </c>
      <c r="C1357" s="940"/>
      <c r="D1357" s="940"/>
      <c r="E1357" s="941"/>
      <c r="F1357" s="941"/>
      <c r="G1357" s="634" t="s">
        <v>1909</v>
      </c>
      <c r="H1357" s="635" t="s">
        <v>2022</v>
      </c>
      <c r="I1357" s="635" t="s">
        <v>1911</v>
      </c>
      <c r="J1357" s="645">
        <v>4</v>
      </c>
      <c r="K1357" s="637">
        <v>44805</v>
      </c>
      <c r="L1357" s="637">
        <v>45168</v>
      </c>
      <c r="M1357" s="638">
        <f t="shared" si="44"/>
        <v>51.857142857142854</v>
      </c>
      <c r="N1357" s="639">
        <v>1</v>
      </c>
      <c r="O1357" s="635" t="s">
        <v>2019</v>
      </c>
      <c r="P1357" s="639">
        <f t="shared" si="43"/>
        <v>1</v>
      </c>
      <c r="Q1357" s="640" t="str" cm="1">
        <f t="array" aca="1" ref="Q1357" ca="1">IF(ISNUMBER(P1357),IF(P1357=100%,"CUMPLIDA",IF(AND(ISNUMBER(L1357),ISNUMBER(INDIRECT("FECHA_"&amp;$B1357,1))), IF(L1357&lt;=INDIRECT("FECHA_"&amp;$B1357,1),"INCUMPLIDA","PROCESO"), "VERIFICAR FECHA")),"SIN VALOR AVANCE")</f>
        <v>CUMPLIDA</v>
      </c>
    </row>
    <row r="1358" spans="1:17" ht="120">
      <c r="A1358" s="453" t="s">
        <v>18</v>
      </c>
      <c r="B1358" s="454" t="s">
        <v>14</v>
      </c>
      <c r="C1358" s="940"/>
      <c r="D1358" s="940"/>
      <c r="E1358" s="941"/>
      <c r="F1358" s="941"/>
      <c r="G1358" s="634" t="s">
        <v>1926</v>
      </c>
      <c r="H1358" s="635" t="s">
        <v>1927</v>
      </c>
      <c r="I1358" s="635" t="s">
        <v>1928</v>
      </c>
      <c r="J1358" s="639">
        <v>1</v>
      </c>
      <c r="K1358" s="637">
        <v>44835</v>
      </c>
      <c r="L1358" s="637">
        <v>44956</v>
      </c>
      <c r="M1358" s="638">
        <f t="shared" si="44"/>
        <v>17.285714285714285</v>
      </c>
      <c r="N1358" s="639">
        <v>1</v>
      </c>
      <c r="O1358" s="635" t="s">
        <v>2019</v>
      </c>
      <c r="P1358" s="639">
        <f t="shared" si="43"/>
        <v>1</v>
      </c>
      <c r="Q1358" s="640" t="str" cm="1">
        <f t="array" aca="1" ref="Q1358" ca="1">IF(ISNUMBER(P1358),IF(P1358=100%,"CUMPLIDA",IF(AND(ISNUMBER(L1358),ISNUMBER(INDIRECT("FECHA_"&amp;$B1358,1))), IF(L1358&lt;=INDIRECT("FECHA_"&amp;$B1358,1),"INCUMPLIDA","PROCESO"), "VERIFICAR FECHA")),"SIN VALOR AVANCE")</f>
        <v>CUMPLIDA</v>
      </c>
    </row>
    <row r="1359" spans="1:17" ht="120">
      <c r="A1359" s="453" t="s">
        <v>18</v>
      </c>
      <c r="B1359" s="454" t="s">
        <v>14</v>
      </c>
      <c r="C1359" s="940"/>
      <c r="D1359" s="940"/>
      <c r="E1359" s="941" t="s">
        <v>2023</v>
      </c>
      <c r="F1359" s="941"/>
      <c r="G1359" s="634" t="s">
        <v>1929</v>
      </c>
      <c r="H1359" s="635" t="s">
        <v>2024</v>
      </c>
      <c r="I1359" s="635" t="s">
        <v>1931</v>
      </c>
      <c r="J1359" s="645">
        <v>4</v>
      </c>
      <c r="K1359" s="637">
        <v>44835</v>
      </c>
      <c r="L1359" s="637">
        <v>44956</v>
      </c>
      <c r="M1359" s="638">
        <f t="shared" si="44"/>
        <v>17.285714285714285</v>
      </c>
      <c r="N1359" s="639">
        <v>1</v>
      </c>
      <c r="O1359" s="635" t="s">
        <v>2019</v>
      </c>
      <c r="P1359" s="639">
        <f t="shared" si="43"/>
        <v>1</v>
      </c>
      <c r="Q1359" s="640" t="str" cm="1">
        <f t="array" aca="1" ref="Q1359" ca="1">IF(ISNUMBER(P1359),IF(P1359=100%,"CUMPLIDA",IF(AND(ISNUMBER(L1359),ISNUMBER(INDIRECT("FECHA_"&amp;$B1359,1))), IF(L1359&lt;=INDIRECT("FECHA_"&amp;$B1359,1),"INCUMPLIDA","PROCESO"), "VERIFICAR FECHA")),"SIN VALOR AVANCE")</f>
        <v>CUMPLIDA</v>
      </c>
    </row>
    <row r="1360" spans="1:17" ht="120">
      <c r="A1360" s="453" t="s">
        <v>18</v>
      </c>
      <c r="B1360" s="454" t="s">
        <v>14</v>
      </c>
      <c r="C1360" s="940"/>
      <c r="D1360" s="940"/>
      <c r="E1360" s="941"/>
      <c r="F1360" s="941"/>
      <c r="G1360" s="634" t="s">
        <v>2025</v>
      </c>
      <c r="H1360" s="635" t="s">
        <v>2026</v>
      </c>
      <c r="I1360" s="635" t="s">
        <v>2027</v>
      </c>
      <c r="J1360" s="645">
        <v>1</v>
      </c>
      <c r="K1360" s="637">
        <v>44805</v>
      </c>
      <c r="L1360" s="637">
        <v>44865</v>
      </c>
      <c r="M1360" s="638">
        <f t="shared" si="44"/>
        <v>8.5714285714285712</v>
      </c>
      <c r="N1360" s="639">
        <v>1</v>
      </c>
      <c r="O1360" s="635" t="s">
        <v>2028</v>
      </c>
      <c r="P1360" s="639">
        <f t="shared" si="43"/>
        <v>1</v>
      </c>
      <c r="Q1360" s="640" t="str" cm="1">
        <f t="array" aca="1" ref="Q1360" ca="1">IF(ISNUMBER(P1360),IF(P1360=100%,"CUMPLIDA",IF(AND(ISNUMBER(L1360),ISNUMBER(INDIRECT("FECHA_"&amp;$B1360,1))), IF(L1360&lt;=INDIRECT("FECHA_"&amp;$B1360,1),"INCUMPLIDA","PROCESO"), "VERIFICAR FECHA")),"SIN VALOR AVANCE")</f>
        <v>CUMPLIDA</v>
      </c>
    </row>
    <row r="1361" spans="1:17" ht="60.75">
      <c r="A1361" s="453" t="s">
        <v>18</v>
      </c>
      <c r="B1361" s="454" t="s">
        <v>14</v>
      </c>
      <c r="C1361" s="940"/>
      <c r="D1361" s="940"/>
      <c r="E1361" s="941"/>
      <c r="F1361" s="941"/>
      <c r="G1361" s="634" t="s">
        <v>2029</v>
      </c>
      <c r="H1361" s="635" t="s">
        <v>2030</v>
      </c>
      <c r="I1361" s="635" t="s">
        <v>2031</v>
      </c>
      <c r="J1361" s="645">
        <v>2</v>
      </c>
      <c r="K1361" s="637">
        <v>44805</v>
      </c>
      <c r="L1361" s="637">
        <v>44834</v>
      </c>
      <c r="M1361" s="638">
        <f t="shared" si="44"/>
        <v>4.1428571428571432</v>
      </c>
      <c r="N1361" s="639">
        <v>1</v>
      </c>
      <c r="O1361" s="635" t="s">
        <v>2032</v>
      </c>
      <c r="P1361" s="639">
        <f t="shared" si="43"/>
        <v>1</v>
      </c>
      <c r="Q1361" s="640" t="str" cm="1">
        <f t="array" aca="1" ref="Q1361" ca="1">IF(ISNUMBER(P1361),IF(P1361=100%,"CUMPLIDA",IF(AND(ISNUMBER(L1361),ISNUMBER(INDIRECT("FECHA_"&amp;$B1361,1))), IF(L1361&lt;=INDIRECT("FECHA_"&amp;$B1361,1),"INCUMPLIDA","PROCESO"), "VERIFICAR FECHA")),"SIN VALOR AVANCE")</f>
        <v>CUMPLIDA</v>
      </c>
    </row>
    <row r="1362" spans="1:17" ht="330">
      <c r="A1362" s="453" t="s">
        <v>18</v>
      </c>
      <c r="B1362" s="454" t="s">
        <v>14</v>
      </c>
      <c r="C1362" s="940" t="s">
        <v>2033</v>
      </c>
      <c r="D1362" s="940" t="s">
        <v>1737</v>
      </c>
      <c r="E1362" s="634" t="s">
        <v>2034</v>
      </c>
      <c r="F1362" s="941" t="s">
        <v>2035</v>
      </c>
      <c r="G1362" s="634" t="s">
        <v>2036</v>
      </c>
      <c r="H1362" s="635" t="s">
        <v>2037</v>
      </c>
      <c r="I1362" s="635" t="s">
        <v>2038</v>
      </c>
      <c r="J1362" s="639">
        <v>1</v>
      </c>
      <c r="K1362" s="637">
        <v>45292</v>
      </c>
      <c r="L1362" s="637">
        <v>45657</v>
      </c>
      <c r="M1362" s="638">
        <f t="shared" si="44"/>
        <v>52.142857142857146</v>
      </c>
      <c r="N1362" s="639">
        <v>1</v>
      </c>
      <c r="O1362" s="635" t="s">
        <v>2039</v>
      </c>
      <c r="P1362" s="639">
        <f t="shared" si="43"/>
        <v>1</v>
      </c>
      <c r="Q1362" s="640" t="str" cm="1">
        <f t="array" aca="1" ref="Q1362" ca="1">IF(ISNUMBER(P1362),IF(P1362=100%,"CUMPLIDA",IF(AND(ISNUMBER(L1362),ISNUMBER(INDIRECT("FECHA_"&amp;$B1362,1))), IF(L1362&lt;=INDIRECT("FECHA_"&amp;$B1362,1),"INCUMPLIDA","PROCESO"), "VERIFICAR FECHA")),"SIN VALOR AVANCE")</f>
        <v>CUMPLIDA</v>
      </c>
    </row>
    <row r="1363" spans="1:17" ht="120">
      <c r="A1363" s="453" t="s">
        <v>18</v>
      </c>
      <c r="B1363" s="454" t="s">
        <v>14</v>
      </c>
      <c r="C1363" s="940"/>
      <c r="D1363" s="940"/>
      <c r="E1363" s="634" t="s">
        <v>2040</v>
      </c>
      <c r="F1363" s="941"/>
      <c r="G1363" s="634" t="s">
        <v>2041</v>
      </c>
      <c r="H1363" s="635" t="s">
        <v>2042</v>
      </c>
      <c r="I1363" s="635" t="s">
        <v>2043</v>
      </c>
      <c r="J1363" s="645">
        <v>1</v>
      </c>
      <c r="K1363" s="637">
        <v>45292</v>
      </c>
      <c r="L1363" s="637">
        <v>45382</v>
      </c>
      <c r="M1363" s="638">
        <f t="shared" si="44"/>
        <v>12.857142857142858</v>
      </c>
      <c r="N1363" s="639">
        <v>1</v>
      </c>
      <c r="O1363" s="635" t="s">
        <v>2039</v>
      </c>
      <c r="P1363" s="639">
        <f t="shared" si="43"/>
        <v>1</v>
      </c>
      <c r="Q1363" s="640" t="str" cm="1">
        <f t="array" aca="1" ref="Q1363" ca="1">IF(ISNUMBER(P1363),IF(P1363=100%,"CUMPLIDA",IF(AND(ISNUMBER(L1363),ISNUMBER(INDIRECT("FECHA_"&amp;$B1363,1))), IF(L1363&lt;=INDIRECT("FECHA_"&amp;$B1363,1),"INCUMPLIDA","PROCESO"), "VERIFICAR FECHA")),"SIN VALOR AVANCE")</f>
        <v>CUMPLIDA</v>
      </c>
    </row>
    <row r="1364" spans="1:17" ht="180.75">
      <c r="A1364" s="453" t="s">
        <v>18</v>
      </c>
      <c r="B1364" s="454" t="s">
        <v>14</v>
      </c>
      <c r="C1364" s="940" t="s">
        <v>2044</v>
      </c>
      <c r="D1364" s="940" t="s">
        <v>1737</v>
      </c>
      <c r="E1364" s="941" t="s">
        <v>2045</v>
      </c>
      <c r="F1364" s="941" t="s">
        <v>2046</v>
      </c>
      <c r="G1364" s="634" t="s">
        <v>2047</v>
      </c>
      <c r="H1364" s="635" t="s">
        <v>2048</v>
      </c>
      <c r="I1364" s="635" t="s">
        <v>2049</v>
      </c>
      <c r="J1364" s="636">
        <v>1</v>
      </c>
      <c r="K1364" s="637">
        <v>44501</v>
      </c>
      <c r="L1364" s="637">
        <v>44592</v>
      </c>
      <c r="M1364" s="638">
        <f t="shared" si="44"/>
        <v>13</v>
      </c>
      <c r="N1364" s="639">
        <v>1</v>
      </c>
      <c r="O1364" s="635" t="s">
        <v>2050</v>
      </c>
      <c r="P1364" s="639">
        <f t="shared" si="43"/>
        <v>1</v>
      </c>
      <c r="Q1364" s="640" t="str" cm="1">
        <f t="array" aca="1" ref="Q1364" ca="1">IF(ISNUMBER(P1364),IF(P1364=100%,"CUMPLIDA",IF(AND(ISNUMBER(L1364),ISNUMBER(INDIRECT("FECHA_"&amp;$B1364,1))), IF(L1364&lt;=INDIRECT("FECHA_"&amp;$B1364,1),"INCUMPLIDA","PROCESO"), "VERIFICAR FECHA")),"SIN VALOR AVANCE")</f>
        <v>CUMPLIDA</v>
      </c>
    </row>
    <row r="1365" spans="1:17" ht="135.75">
      <c r="A1365" s="453" t="s">
        <v>18</v>
      </c>
      <c r="B1365" s="454" t="s">
        <v>14</v>
      </c>
      <c r="C1365" s="940"/>
      <c r="D1365" s="940"/>
      <c r="E1365" s="941"/>
      <c r="F1365" s="941"/>
      <c r="G1365" s="634" t="s">
        <v>2051</v>
      </c>
      <c r="H1365" s="635" t="s">
        <v>2052</v>
      </c>
      <c r="I1365" s="635" t="s">
        <v>2053</v>
      </c>
      <c r="J1365" s="636">
        <v>6</v>
      </c>
      <c r="K1365" s="637">
        <v>44501</v>
      </c>
      <c r="L1365" s="637">
        <v>44681</v>
      </c>
      <c r="M1365" s="638">
        <f t="shared" si="44"/>
        <v>25.714285714285715</v>
      </c>
      <c r="N1365" s="639">
        <v>1</v>
      </c>
      <c r="O1365" s="635" t="s">
        <v>2054</v>
      </c>
      <c r="P1365" s="639">
        <f t="shared" si="43"/>
        <v>1</v>
      </c>
      <c r="Q1365" s="640" t="str" cm="1">
        <f t="array" aca="1" ref="Q1365" ca="1">IF(ISNUMBER(P1365),IF(P1365=100%,"CUMPLIDA",IF(AND(ISNUMBER(L1365),ISNUMBER(INDIRECT("FECHA_"&amp;$B1365,1))), IF(L1365&lt;=INDIRECT("FECHA_"&amp;$B1365,1),"INCUMPLIDA","PROCESO"), "VERIFICAR FECHA")),"SIN VALOR AVANCE")</f>
        <v>CUMPLIDA</v>
      </c>
    </row>
    <row r="1366" spans="1:17" ht="150.75">
      <c r="A1366" s="453" t="s">
        <v>18</v>
      </c>
      <c r="B1366" s="454" t="s">
        <v>14</v>
      </c>
      <c r="C1366" s="940"/>
      <c r="D1366" s="940"/>
      <c r="E1366" s="941"/>
      <c r="F1366" s="941"/>
      <c r="G1366" s="634" t="s">
        <v>2055</v>
      </c>
      <c r="H1366" s="635" t="s">
        <v>2056</v>
      </c>
      <c r="I1366" s="635" t="s">
        <v>2049</v>
      </c>
      <c r="J1366" s="636">
        <v>1</v>
      </c>
      <c r="K1366" s="637">
        <v>44501</v>
      </c>
      <c r="L1366" s="637">
        <v>44681</v>
      </c>
      <c r="M1366" s="638">
        <f t="shared" si="44"/>
        <v>25.714285714285715</v>
      </c>
      <c r="N1366" s="639">
        <v>1</v>
      </c>
      <c r="O1366" s="635" t="s">
        <v>2057</v>
      </c>
      <c r="P1366" s="639">
        <f t="shared" si="43"/>
        <v>1</v>
      </c>
      <c r="Q1366" s="640" t="str" cm="1">
        <f t="array" aca="1" ref="Q1366" ca="1">IF(ISNUMBER(P1366),IF(P1366=100%,"CUMPLIDA",IF(AND(ISNUMBER(L1366),ISNUMBER(INDIRECT("FECHA_"&amp;$B1366,1))), IF(L1366&lt;=INDIRECT("FECHA_"&amp;$B1366,1),"INCUMPLIDA","PROCESO"), "VERIFICAR FECHA")),"SIN VALOR AVANCE")</f>
        <v>CUMPLIDA</v>
      </c>
    </row>
    <row r="1367" spans="1:17" ht="105.75">
      <c r="A1367" s="453" t="s">
        <v>18</v>
      </c>
      <c r="B1367" s="454" t="s">
        <v>14</v>
      </c>
      <c r="C1367" s="940"/>
      <c r="D1367" s="940"/>
      <c r="E1367" s="941" t="s">
        <v>2058</v>
      </c>
      <c r="F1367" s="941"/>
      <c r="G1367" s="634" t="s">
        <v>2059</v>
      </c>
      <c r="H1367" s="635" t="s">
        <v>2060</v>
      </c>
      <c r="I1367" s="635" t="s">
        <v>2049</v>
      </c>
      <c r="J1367" s="636">
        <v>1</v>
      </c>
      <c r="K1367" s="637">
        <v>44501</v>
      </c>
      <c r="L1367" s="637">
        <v>44592</v>
      </c>
      <c r="M1367" s="638">
        <f t="shared" si="44"/>
        <v>13</v>
      </c>
      <c r="N1367" s="639">
        <v>1</v>
      </c>
      <c r="O1367" s="635" t="s">
        <v>2061</v>
      </c>
      <c r="P1367" s="639">
        <f t="shared" si="43"/>
        <v>1</v>
      </c>
      <c r="Q1367" s="640" t="str" cm="1">
        <f t="array" aca="1" ref="Q1367" ca="1">IF(ISNUMBER(P1367),IF(P1367=100%,"CUMPLIDA",IF(AND(ISNUMBER(L1367),ISNUMBER(INDIRECT("FECHA_"&amp;$B1367,1))), IF(L1367&lt;=INDIRECT("FECHA_"&amp;$B1367,1),"INCUMPLIDA","PROCESO"), "VERIFICAR FECHA")),"SIN VALOR AVANCE")</f>
        <v>CUMPLIDA</v>
      </c>
    </row>
    <row r="1368" spans="1:17" ht="195.75">
      <c r="A1368" s="453" t="s">
        <v>18</v>
      </c>
      <c r="B1368" s="454" t="s">
        <v>14</v>
      </c>
      <c r="C1368" s="940"/>
      <c r="D1368" s="940"/>
      <c r="E1368" s="941"/>
      <c r="F1368" s="941"/>
      <c r="G1368" s="634" t="s">
        <v>2062</v>
      </c>
      <c r="H1368" s="635" t="s">
        <v>2063</v>
      </c>
      <c r="I1368" s="635" t="s">
        <v>2064</v>
      </c>
      <c r="J1368" s="636">
        <v>2</v>
      </c>
      <c r="K1368" s="637">
        <v>44501</v>
      </c>
      <c r="L1368" s="637">
        <v>44681</v>
      </c>
      <c r="M1368" s="638">
        <f t="shared" si="44"/>
        <v>25.714285714285715</v>
      </c>
      <c r="N1368" s="639">
        <v>1</v>
      </c>
      <c r="O1368" s="635" t="s">
        <v>2065</v>
      </c>
      <c r="P1368" s="639">
        <f t="shared" si="43"/>
        <v>1</v>
      </c>
      <c r="Q1368" s="640" t="str" cm="1">
        <f t="array" aca="1" ref="Q1368" ca="1">IF(ISNUMBER(P1368),IF(P1368=100%,"CUMPLIDA",IF(AND(ISNUMBER(L1368),ISNUMBER(INDIRECT("FECHA_"&amp;$B1368,1))), IF(L1368&lt;=INDIRECT("FECHA_"&amp;$B1368,1),"INCUMPLIDA","PROCESO"), "VERIFICAR FECHA")),"SIN VALOR AVANCE")</f>
        <v>CUMPLIDA</v>
      </c>
    </row>
    <row r="1369" spans="1:17" ht="90.75">
      <c r="A1369" s="453" t="s">
        <v>18</v>
      </c>
      <c r="B1369" s="454" t="s">
        <v>14</v>
      </c>
      <c r="C1369" s="940"/>
      <c r="D1369" s="940"/>
      <c r="E1369" s="941"/>
      <c r="F1369" s="941"/>
      <c r="G1369" s="634" t="s">
        <v>2066</v>
      </c>
      <c r="H1369" s="635" t="s">
        <v>2067</v>
      </c>
      <c r="I1369" s="635" t="s">
        <v>2068</v>
      </c>
      <c r="J1369" s="636">
        <v>1</v>
      </c>
      <c r="K1369" s="637">
        <v>44501</v>
      </c>
      <c r="L1369" s="637">
        <v>44681</v>
      </c>
      <c r="M1369" s="638">
        <f t="shared" si="44"/>
        <v>25.714285714285715</v>
      </c>
      <c r="N1369" s="639">
        <v>1</v>
      </c>
      <c r="O1369" s="635" t="s">
        <v>2069</v>
      </c>
      <c r="P1369" s="639">
        <f t="shared" si="43"/>
        <v>1</v>
      </c>
      <c r="Q1369" s="640" t="str" cm="1">
        <f t="array" aca="1" ref="Q1369" ca="1">IF(ISNUMBER(P1369),IF(P1369=100%,"CUMPLIDA",IF(AND(ISNUMBER(L1369),ISNUMBER(INDIRECT("FECHA_"&amp;$B1369,1))), IF(L1369&lt;=INDIRECT("FECHA_"&amp;$B1369,1),"INCUMPLIDA","PROCESO"), "VERIFICAR FECHA")),"SIN VALOR AVANCE")</f>
        <v>CUMPLIDA</v>
      </c>
    </row>
    <row r="1370" spans="1:17" ht="165.75">
      <c r="A1370" s="453" t="s">
        <v>18</v>
      </c>
      <c r="B1370" s="454" t="s">
        <v>14</v>
      </c>
      <c r="C1370" s="940" t="s">
        <v>2070</v>
      </c>
      <c r="D1370" s="940" t="s">
        <v>2071</v>
      </c>
      <c r="E1370" s="941" t="s">
        <v>2072</v>
      </c>
      <c r="F1370" s="941" t="s">
        <v>2073</v>
      </c>
      <c r="G1370" s="634" t="s">
        <v>2074</v>
      </c>
      <c r="H1370" s="635" t="s">
        <v>2075</v>
      </c>
      <c r="I1370" s="635" t="s">
        <v>2076</v>
      </c>
      <c r="J1370" s="636">
        <v>12</v>
      </c>
      <c r="K1370" s="637">
        <v>44501</v>
      </c>
      <c r="L1370" s="637">
        <v>44804</v>
      </c>
      <c r="M1370" s="638">
        <f t="shared" si="44"/>
        <v>43.285714285714285</v>
      </c>
      <c r="N1370" s="639">
        <v>1</v>
      </c>
      <c r="O1370" s="635" t="s">
        <v>2077</v>
      </c>
      <c r="P1370" s="639">
        <f t="shared" si="43"/>
        <v>1</v>
      </c>
      <c r="Q1370" s="640" t="str" cm="1">
        <f t="array" aca="1" ref="Q1370" ca="1">IF(ISNUMBER(P1370),IF(P1370=100%,"CUMPLIDA",IF(AND(ISNUMBER(L1370),ISNUMBER(INDIRECT("FECHA_"&amp;$B1370,1))), IF(L1370&lt;=INDIRECT("FECHA_"&amp;$B1370,1),"INCUMPLIDA","PROCESO"), "VERIFICAR FECHA")),"SIN VALOR AVANCE")</f>
        <v>CUMPLIDA</v>
      </c>
    </row>
    <row r="1371" spans="1:17" ht="150.75">
      <c r="A1371" s="453" t="s">
        <v>18</v>
      </c>
      <c r="B1371" s="454" t="s">
        <v>14</v>
      </c>
      <c r="C1371" s="940"/>
      <c r="D1371" s="940"/>
      <c r="E1371" s="941"/>
      <c r="F1371" s="941"/>
      <c r="G1371" s="634" t="s">
        <v>2078</v>
      </c>
      <c r="H1371" s="635" t="s">
        <v>2079</v>
      </c>
      <c r="I1371" s="635" t="s">
        <v>2080</v>
      </c>
      <c r="J1371" s="636">
        <v>8</v>
      </c>
      <c r="K1371" s="637">
        <v>44501</v>
      </c>
      <c r="L1371" s="637">
        <v>44682</v>
      </c>
      <c r="M1371" s="638">
        <f t="shared" si="44"/>
        <v>25.857142857142858</v>
      </c>
      <c r="N1371" s="639">
        <v>1</v>
      </c>
      <c r="O1371" s="635" t="s">
        <v>2081</v>
      </c>
      <c r="P1371" s="639">
        <f t="shared" si="43"/>
        <v>1</v>
      </c>
      <c r="Q1371" s="640" t="str" cm="1">
        <f t="array" aca="1" ref="Q1371" ca="1">IF(ISNUMBER(P1371),IF(P1371=100%,"CUMPLIDA",IF(AND(ISNUMBER(L1371),ISNUMBER(INDIRECT("FECHA_"&amp;$B1371,1))), IF(L1371&lt;=INDIRECT("FECHA_"&amp;$B1371,1),"INCUMPLIDA","PROCESO"), "VERIFICAR FECHA")),"SIN VALOR AVANCE")</f>
        <v>CUMPLIDA</v>
      </c>
    </row>
    <row r="1372" spans="1:17" ht="90.75">
      <c r="A1372" s="453" t="s">
        <v>18</v>
      </c>
      <c r="B1372" s="454" t="s">
        <v>14</v>
      </c>
      <c r="C1372" s="940"/>
      <c r="D1372" s="940"/>
      <c r="E1372" s="941"/>
      <c r="F1372" s="941"/>
      <c r="G1372" s="941" t="s">
        <v>2082</v>
      </c>
      <c r="H1372" s="635" t="s">
        <v>2083</v>
      </c>
      <c r="I1372" s="635" t="s">
        <v>2084</v>
      </c>
      <c r="J1372" s="636">
        <v>1</v>
      </c>
      <c r="K1372" s="637">
        <v>44562</v>
      </c>
      <c r="L1372" s="637">
        <v>44620</v>
      </c>
      <c r="M1372" s="638">
        <f t="shared" si="44"/>
        <v>8.2857142857142865</v>
      </c>
      <c r="N1372" s="639">
        <v>1</v>
      </c>
      <c r="O1372" s="635" t="s">
        <v>2085</v>
      </c>
      <c r="P1372" s="639">
        <f t="shared" si="43"/>
        <v>1</v>
      </c>
      <c r="Q1372" s="640" t="str" cm="1">
        <f t="array" aca="1" ref="Q1372" ca="1">IF(ISNUMBER(P1372),IF(P1372=100%,"CUMPLIDA",IF(AND(ISNUMBER(L1372),ISNUMBER(INDIRECT("FECHA_"&amp;$B1372,1))), IF(L1372&lt;=INDIRECT("FECHA_"&amp;$B1372,1),"INCUMPLIDA","PROCESO"), "VERIFICAR FECHA")),"SIN VALOR AVANCE")</f>
        <v>CUMPLIDA</v>
      </c>
    </row>
    <row r="1373" spans="1:17" ht="90.75">
      <c r="A1373" s="453" t="s">
        <v>18</v>
      </c>
      <c r="B1373" s="454" t="s">
        <v>14</v>
      </c>
      <c r="C1373" s="940"/>
      <c r="D1373" s="940"/>
      <c r="E1373" s="941"/>
      <c r="F1373" s="941"/>
      <c r="G1373" s="941"/>
      <c r="H1373" s="635" t="s">
        <v>2086</v>
      </c>
      <c r="I1373" s="635" t="s">
        <v>2087</v>
      </c>
      <c r="J1373" s="636">
        <v>1</v>
      </c>
      <c r="K1373" s="637">
        <v>44621</v>
      </c>
      <c r="L1373" s="637">
        <v>44681</v>
      </c>
      <c r="M1373" s="638">
        <f t="shared" si="44"/>
        <v>8.5714285714285712</v>
      </c>
      <c r="N1373" s="639">
        <v>1</v>
      </c>
      <c r="O1373" s="635" t="s">
        <v>2085</v>
      </c>
      <c r="P1373" s="639">
        <f t="shared" si="43"/>
        <v>1</v>
      </c>
      <c r="Q1373" s="640" t="str" cm="1">
        <f t="array" aca="1" ref="Q1373" ca="1">IF(ISNUMBER(P1373),IF(P1373=100%,"CUMPLIDA",IF(AND(ISNUMBER(L1373),ISNUMBER(INDIRECT("FECHA_"&amp;$B1373,1))), IF(L1373&lt;=INDIRECT("FECHA_"&amp;$B1373,1),"INCUMPLIDA","PROCESO"), "VERIFICAR FECHA")),"SIN VALOR AVANCE")</f>
        <v>CUMPLIDA</v>
      </c>
    </row>
    <row r="1374" spans="1:17" ht="90.75">
      <c r="A1374" s="453" t="s">
        <v>18</v>
      </c>
      <c r="B1374" s="454" t="s">
        <v>14</v>
      </c>
      <c r="C1374" s="940"/>
      <c r="D1374" s="940"/>
      <c r="E1374" s="941"/>
      <c r="F1374" s="941"/>
      <c r="G1374" s="941"/>
      <c r="H1374" s="635" t="s">
        <v>2088</v>
      </c>
      <c r="I1374" s="635" t="s">
        <v>2089</v>
      </c>
      <c r="J1374" s="636">
        <v>1</v>
      </c>
      <c r="K1374" s="637">
        <v>44682</v>
      </c>
      <c r="L1374" s="637">
        <v>44803</v>
      </c>
      <c r="M1374" s="638">
        <f t="shared" si="44"/>
        <v>17.285714285714285</v>
      </c>
      <c r="N1374" s="639">
        <v>1</v>
      </c>
      <c r="O1374" s="635" t="s">
        <v>2085</v>
      </c>
      <c r="P1374" s="639">
        <f t="shared" si="43"/>
        <v>1</v>
      </c>
      <c r="Q1374" s="640" t="str" cm="1">
        <f t="array" aca="1" ref="Q1374" ca="1">IF(ISNUMBER(P1374),IF(P1374=100%,"CUMPLIDA",IF(AND(ISNUMBER(L1374),ISNUMBER(INDIRECT("FECHA_"&amp;$B1374,1))), IF(L1374&lt;=INDIRECT("FECHA_"&amp;$B1374,1),"INCUMPLIDA","PROCESO"), "VERIFICAR FECHA")),"SIN VALOR AVANCE")</f>
        <v>CUMPLIDA</v>
      </c>
    </row>
    <row r="1375" spans="1:17" ht="90.75">
      <c r="A1375" s="453" t="s">
        <v>18</v>
      </c>
      <c r="B1375" s="454" t="s">
        <v>14</v>
      </c>
      <c r="C1375" s="940"/>
      <c r="D1375" s="940"/>
      <c r="E1375" s="941"/>
      <c r="F1375" s="941"/>
      <c r="G1375" s="941" t="s">
        <v>2090</v>
      </c>
      <c r="H1375" s="635" t="s">
        <v>2091</v>
      </c>
      <c r="I1375" s="635" t="s">
        <v>2092</v>
      </c>
      <c r="J1375" s="636">
        <v>1</v>
      </c>
      <c r="K1375" s="637">
        <v>44531</v>
      </c>
      <c r="L1375" s="637">
        <v>44561</v>
      </c>
      <c r="M1375" s="638">
        <f t="shared" si="44"/>
        <v>4.2857142857142856</v>
      </c>
      <c r="N1375" s="639">
        <v>1</v>
      </c>
      <c r="O1375" s="635" t="s">
        <v>2093</v>
      </c>
      <c r="P1375" s="639">
        <f t="shared" si="43"/>
        <v>1</v>
      </c>
      <c r="Q1375" s="640" t="str" cm="1">
        <f t="array" aca="1" ref="Q1375" ca="1">IF(ISNUMBER(P1375),IF(P1375=100%,"CUMPLIDA",IF(AND(ISNUMBER(L1375),ISNUMBER(INDIRECT("FECHA_"&amp;$B1375,1))), IF(L1375&lt;=INDIRECT("FECHA_"&amp;$B1375,1),"INCUMPLIDA","PROCESO"), "VERIFICAR FECHA")),"SIN VALOR AVANCE")</f>
        <v>CUMPLIDA</v>
      </c>
    </row>
    <row r="1376" spans="1:17" ht="90.75">
      <c r="A1376" s="453" t="s">
        <v>18</v>
      </c>
      <c r="B1376" s="454" t="s">
        <v>14</v>
      </c>
      <c r="C1376" s="940"/>
      <c r="D1376" s="940"/>
      <c r="E1376" s="941"/>
      <c r="F1376" s="941"/>
      <c r="G1376" s="941"/>
      <c r="H1376" s="635" t="s">
        <v>2094</v>
      </c>
      <c r="I1376" s="635" t="s">
        <v>1178</v>
      </c>
      <c r="J1376" s="636">
        <v>2</v>
      </c>
      <c r="K1376" s="637">
        <v>44564</v>
      </c>
      <c r="L1376" s="637">
        <v>44592</v>
      </c>
      <c r="M1376" s="638">
        <f t="shared" si="44"/>
        <v>4</v>
      </c>
      <c r="N1376" s="639">
        <v>1</v>
      </c>
      <c r="O1376" s="635" t="s">
        <v>2093</v>
      </c>
      <c r="P1376" s="639">
        <f t="shared" si="43"/>
        <v>1</v>
      </c>
      <c r="Q1376" s="640" t="str" cm="1">
        <f t="array" aca="1" ref="Q1376" ca="1">IF(ISNUMBER(P1376),IF(P1376=100%,"CUMPLIDA",IF(AND(ISNUMBER(L1376),ISNUMBER(INDIRECT("FECHA_"&amp;$B1376,1))), IF(L1376&lt;=INDIRECT("FECHA_"&amp;$B1376,1),"INCUMPLIDA","PROCESO"), "VERIFICAR FECHA")),"SIN VALOR AVANCE")</f>
        <v>CUMPLIDA</v>
      </c>
    </row>
    <row r="1377" spans="1:17" ht="90.75">
      <c r="A1377" s="453" t="s">
        <v>18</v>
      </c>
      <c r="B1377" s="454" t="s">
        <v>14</v>
      </c>
      <c r="C1377" s="940"/>
      <c r="D1377" s="940"/>
      <c r="E1377" s="941"/>
      <c r="F1377" s="941"/>
      <c r="G1377" s="634" t="s">
        <v>2095</v>
      </c>
      <c r="H1377" s="635" t="s">
        <v>2096</v>
      </c>
      <c r="I1377" s="635" t="s">
        <v>2097</v>
      </c>
      <c r="J1377" s="636">
        <v>1</v>
      </c>
      <c r="K1377" s="637">
        <v>44564</v>
      </c>
      <c r="L1377" s="637">
        <v>44773</v>
      </c>
      <c r="M1377" s="638">
        <f t="shared" si="44"/>
        <v>29.857142857142858</v>
      </c>
      <c r="N1377" s="639">
        <v>1</v>
      </c>
      <c r="O1377" s="635" t="s">
        <v>2093</v>
      </c>
      <c r="P1377" s="639">
        <f t="shared" si="43"/>
        <v>1</v>
      </c>
      <c r="Q1377" s="640" t="str" cm="1">
        <f t="array" aca="1" ref="Q1377" ca="1">IF(ISNUMBER(P1377),IF(P1377=100%,"CUMPLIDA",IF(AND(ISNUMBER(L1377),ISNUMBER(INDIRECT("FECHA_"&amp;$B1377,1))), IF(L1377&lt;=INDIRECT("FECHA_"&amp;$B1377,1),"INCUMPLIDA","PROCESO"), "VERIFICAR FECHA")),"SIN VALOR AVANCE")</f>
        <v>CUMPLIDA</v>
      </c>
    </row>
    <row r="1378" spans="1:17" ht="120">
      <c r="A1378" s="453" t="s">
        <v>18</v>
      </c>
      <c r="B1378" s="454" t="s">
        <v>14</v>
      </c>
      <c r="C1378" s="940" t="s">
        <v>2098</v>
      </c>
      <c r="D1378" s="940" t="s">
        <v>2099</v>
      </c>
      <c r="E1378" s="941" t="s">
        <v>2100</v>
      </c>
      <c r="F1378" s="941" t="s">
        <v>2101</v>
      </c>
      <c r="G1378" s="634" t="s">
        <v>2102</v>
      </c>
      <c r="H1378" s="635" t="s">
        <v>2103</v>
      </c>
      <c r="I1378" s="635" t="s">
        <v>2104</v>
      </c>
      <c r="J1378" s="639">
        <v>1</v>
      </c>
      <c r="K1378" s="637">
        <v>45566</v>
      </c>
      <c r="L1378" s="637">
        <v>45838</v>
      </c>
      <c r="M1378" s="638">
        <f t="shared" si="44"/>
        <v>38.857142857142854</v>
      </c>
      <c r="N1378" s="639">
        <v>1</v>
      </c>
      <c r="O1378" s="644" t="s">
        <v>2105</v>
      </c>
      <c r="P1378" s="639">
        <f t="shared" si="43"/>
        <v>1</v>
      </c>
      <c r="Q1378" s="640" t="str" cm="1">
        <f t="array" aca="1" ref="Q1378" ca="1">IF(ISNUMBER(P1378),IF(P1378=100%,"CUMPLIDA",IF(AND(ISNUMBER(L1378),ISNUMBER(INDIRECT("FECHA_"&amp;$B1378,1))), IF(L1378&lt;=INDIRECT("FECHA_"&amp;$B1378,1),"INCUMPLIDA","PROCESO"), "VERIFICAR FECHA")),"SIN VALOR AVANCE")</f>
        <v>CUMPLIDA</v>
      </c>
    </row>
    <row r="1379" spans="1:17" ht="210">
      <c r="A1379" s="453" t="s">
        <v>18</v>
      </c>
      <c r="B1379" s="454" t="s">
        <v>14</v>
      </c>
      <c r="C1379" s="940"/>
      <c r="D1379" s="940"/>
      <c r="E1379" s="941"/>
      <c r="F1379" s="941"/>
      <c r="G1379" s="634" t="s">
        <v>2106</v>
      </c>
      <c r="H1379" s="635" t="s">
        <v>2107</v>
      </c>
      <c r="I1379" s="635" t="s">
        <v>2108</v>
      </c>
      <c r="J1379" s="636">
        <v>15</v>
      </c>
      <c r="K1379" s="637">
        <v>45566</v>
      </c>
      <c r="L1379" s="637">
        <v>45657</v>
      </c>
      <c r="M1379" s="638">
        <f t="shared" si="44"/>
        <v>13</v>
      </c>
      <c r="N1379" s="639">
        <v>1</v>
      </c>
      <c r="O1379" s="644" t="s">
        <v>2109</v>
      </c>
      <c r="P1379" s="639">
        <f t="shared" si="43"/>
        <v>1</v>
      </c>
      <c r="Q1379" s="640" t="str" cm="1">
        <f t="array" aca="1" ref="Q1379" ca="1">IF(ISNUMBER(P1379),IF(P1379=100%,"CUMPLIDA",IF(AND(ISNUMBER(L1379),ISNUMBER(INDIRECT("FECHA_"&amp;$B1379,1))), IF(L1379&lt;=INDIRECT("FECHA_"&amp;$B1379,1),"INCUMPLIDA","PROCESO"), "VERIFICAR FECHA")),"SIN VALOR AVANCE")</f>
        <v>CUMPLIDA</v>
      </c>
    </row>
    <row r="1380" spans="1:17" ht="195">
      <c r="A1380" s="453" t="s">
        <v>18</v>
      </c>
      <c r="B1380" s="454" t="s">
        <v>14</v>
      </c>
      <c r="C1380" s="940"/>
      <c r="D1380" s="940"/>
      <c r="E1380" s="941"/>
      <c r="F1380" s="941"/>
      <c r="G1380" s="634" t="s">
        <v>2110</v>
      </c>
      <c r="H1380" s="635" t="s">
        <v>2111</v>
      </c>
      <c r="I1380" s="635" t="s">
        <v>2112</v>
      </c>
      <c r="J1380" s="639">
        <v>1</v>
      </c>
      <c r="K1380" s="637">
        <v>45566</v>
      </c>
      <c r="L1380" s="637">
        <v>45657</v>
      </c>
      <c r="M1380" s="638">
        <f t="shared" si="44"/>
        <v>13</v>
      </c>
      <c r="N1380" s="639">
        <v>1</v>
      </c>
      <c r="O1380" s="644" t="s">
        <v>2113</v>
      </c>
      <c r="P1380" s="639">
        <f t="shared" si="43"/>
        <v>1</v>
      </c>
      <c r="Q1380" s="640" t="str" cm="1">
        <f t="array" aca="1" ref="Q1380" ca="1">IF(ISNUMBER(P1380),IF(P1380=100%,"CUMPLIDA",IF(AND(ISNUMBER(L1380),ISNUMBER(INDIRECT("FECHA_"&amp;$B1380,1))), IF(L1380&lt;=INDIRECT("FECHA_"&amp;$B1380,1),"INCUMPLIDA","PROCESO"), "VERIFICAR FECHA")),"SIN VALOR AVANCE")</f>
        <v>CUMPLIDA</v>
      </c>
    </row>
    <row r="1381" spans="1:17" ht="225">
      <c r="A1381" s="453" t="s">
        <v>18</v>
      </c>
      <c r="B1381" s="454" t="s">
        <v>14</v>
      </c>
      <c r="C1381" s="940"/>
      <c r="D1381" s="940"/>
      <c r="E1381" s="463" t="s">
        <v>2114</v>
      </c>
      <c r="F1381" s="941"/>
      <c r="G1381" s="634" t="s">
        <v>2115</v>
      </c>
      <c r="H1381" s="635" t="s">
        <v>2116</v>
      </c>
      <c r="I1381" s="635" t="s">
        <v>2117</v>
      </c>
      <c r="J1381" s="636">
        <v>5</v>
      </c>
      <c r="K1381" s="637">
        <v>45566</v>
      </c>
      <c r="L1381" s="637">
        <v>45657</v>
      </c>
      <c r="M1381" s="638">
        <f t="shared" si="44"/>
        <v>13</v>
      </c>
      <c r="N1381" s="639">
        <v>1</v>
      </c>
      <c r="O1381" s="635" t="s">
        <v>2118</v>
      </c>
      <c r="P1381" s="639">
        <f t="shared" ref="P1381:P1415" si="45">IF(B1381="ITRC",N1381,N1381/J1381)</f>
        <v>1</v>
      </c>
      <c r="Q1381" s="640" t="str" cm="1">
        <f t="array" aca="1" ref="Q1381" ca="1">IF(ISNUMBER(P1381),IF(P1381=100%,"CUMPLIDA",IF(AND(ISNUMBER(L1381),ISNUMBER(INDIRECT("FECHA_"&amp;$B1381,1))), IF(L1381&lt;=INDIRECT("FECHA_"&amp;$B1381,1),"INCUMPLIDA","PROCESO"), "VERIFICAR FECHA")),"SIN VALOR AVANCE")</f>
        <v>CUMPLIDA</v>
      </c>
    </row>
    <row r="1382" spans="1:17" ht="225">
      <c r="A1382" s="453" t="s">
        <v>18</v>
      </c>
      <c r="B1382" s="454" t="s">
        <v>14</v>
      </c>
      <c r="C1382" s="940"/>
      <c r="D1382" s="940"/>
      <c r="E1382" s="463" t="s">
        <v>2119</v>
      </c>
      <c r="F1382" s="941"/>
      <c r="G1382" s="634" t="s">
        <v>2115</v>
      </c>
      <c r="H1382" s="635" t="s">
        <v>2116</v>
      </c>
      <c r="I1382" s="635" t="s">
        <v>2117</v>
      </c>
      <c r="J1382" s="636">
        <v>5</v>
      </c>
      <c r="K1382" s="637">
        <v>45566</v>
      </c>
      <c r="L1382" s="637">
        <v>45657</v>
      </c>
      <c r="M1382" s="638">
        <f t="shared" si="44"/>
        <v>13</v>
      </c>
      <c r="N1382" s="639">
        <v>1</v>
      </c>
      <c r="O1382" s="635" t="s">
        <v>2118</v>
      </c>
      <c r="P1382" s="639">
        <f t="shared" si="45"/>
        <v>1</v>
      </c>
      <c r="Q1382" s="640" t="str" cm="1">
        <f t="array" aca="1" ref="Q1382" ca="1">IF(ISNUMBER(P1382),IF(P1382=100%,"CUMPLIDA",IF(AND(ISNUMBER(L1382),ISNUMBER(INDIRECT("FECHA_"&amp;$B1382,1))), IF(L1382&lt;=INDIRECT("FECHA_"&amp;$B1382,1),"INCUMPLIDA","PROCESO"), "VERIFICAR FECHA")),"SIN VALOR AVANCE")</f>
        <v>CUMPLIDA</v>
      </c>
    </row>
    <row r="1383" spans="1:17" ht="120">
      <c r="A1383" s="453" t="s">
        <v>18</v>
      </c>
      <c r="B1383" s="454" t="s">
        <v>14</v>
      </c>
      <c r="C1383" s="940"/>
      <c r="D1383" s="940"/>
      <c r="E1383" s="941" t="s">
        <v>2120</v>
      </c>
      <c r="F1383" s="941"/>
      <c r="G1383" s="634" t="s">
        <v>2121</v>
      </c>
      <c r="H1383" s="635" t="s">
        <v>2122</v>
      </c>
      <c r="I1383" s="635" t="s">
        <v>2104</v>
      </c>
      <c r="J1383" s="639">
        <v>1</v>
      </c>
      <c r="K1383" s="637">
        <v>45566</v>
      </c>
      <c r="L1383" s="637">
        <v>45838</v>
      </c>
      <c r="M1383" s="638">
        <f t="shared" si="44"/>
        <v>38.857142857142854</v>
      </c>
      <c r="N1383" s="639">
        <v>1</v>
      </c>
      <c r="O1383" s="635" t="s">
        <v>2118</v>
      </c>
      <c r="P1383" s="639">
        <f t="shared" si="45"/>
        <v>1</v>
      </c>
      <c r="Q1383" s="640" t="str" cm="1">
        <f t="array" aca="1" ref="Q1383" ca="1">IF(ISNUMBER(P1383),IF(P1383=100%,"CUMPLIDA",IF(AND(ISNUMBER(L1383),ISNUMBER(INDIRECT("FECHA_"&amp;$B1383,1))), IF(L1383&lt;=INDIRECT("FECHA_"&amp;$B1383,1),"INCUMPLIDA","PROCESO"), "VERIFICAR FECHA")),"SIN VALOR AVANCE")</f>
        <v>CUMPLIDA</v>
      </c>
    </row>
    <row r="1384" spans="1:17" ht="210">
      <c r="A1384" s="453" t="s">
        <v>18</v>
      </c>
      <c r="B1384" s="454" t="s">
        <v>14</v>
      </c>
      <c r="C1384" s="940"/>
      <c r="D1384" s="940"/>
      <c r="E1384" s="941"/>
      <c r="F1384" s="941"/>
      <c r="G1384" s="634" t="s">
        <v>2123</v>
      </c>
      <c r="H1384" s="635" t="s">
        <v>2107</v>
      </c>
      <c r="I1384" s="635" t="s">
        <v>2108</v>
      </c>
      <c r="J1384" s="636">
        <v>15</v>
      </c>
      <c r="K1384" s="637">
        <v>45566</v>
      </c>
      <c r="L1384" s="637">
        <v>45657</v>
      </c>
      <c r="M1384" s="638">
        <f t="shared" si="44"/>
        <v>13</v>
      </c>
      <c r="N1384" s="639">
        <v>1</v>
      </c>
      <c r="O1384" s="644" t="s">
        <v>2109</v>
      </c>
      <c r="P1384" s="639">
        <f t="shared" si="45"/>
        <v>1</v>
      </c>
      <c r="Q1384" s="640" t="str" cm="1">
        <f t="array" aca="1" ref="Q1384" ca="1">IF(ISNUMBER(P1384),IF(P1384=100%,"CUMPLIDA",IF(AND(ISNUMBER(L1384),ISNUMBER(INDIRECT("FECHA_"&amp;$B1384,1))), IF(L1384&lt;=INDIRECT("FECHA_"&amp;$B1384,1),"INCUMPLIDA","PROCESO"), "VERIFICAR FECHA")),"SIN VALOR AVANCE")</f>
        <v>CUMPLIDA</v>
      </c>
    </row>
    <row r="1385" spans="1:17" ht="195">
      <c r="A1385" s="453" t="s">
        <v>18</v>
      </c>
      <c r="B1385" s="454" t="s">
        <v>14</v>
      </c>
      <c r="C1385" s="940"/>
      <c r="D1385" s="940"/>
      <c r="E1385" s="941"/>
      <c r="F1385" s="941"/>
      <c r="G1385" s="634" t="s">
        <v>2110</v>
      </c>
      <c r="H1385" s="635" t="s">
        <v>2111</v>
      </c>
      <c r="I1385" s="635" t="s">
        <v>2112</v>
      </c>
      <c r="J1385" s="639">
        <v>1</v>
      </c>
      <c r="K1385" s="637">
        <v>45566</v>
      </c>
      <c r="L1385" s="637">
        <v>45657</v>
      </c>
      <c r="M1385" s="638">
        <f t="shared" si="44"/>
        <v>13</v>
      </c>
      <c r="N1385" s="639">
        <v>1</v>
      </c>
      <c r="O1385" s="644" t="s">
        <v>2113</v>
      </c>
      <c r="P1385" s="639">
        <f t="shared" si="45"/>
        <v>1</v>
      </c>
      <c r="Q1385" s="640" t="str" cm="1">
        <f t="array" aca="1" ref="Q1385" ca="1">IF(ISNUMBER(P1385),IF(P1385=100%,"CUMPLIDA",IF(AND(ISNUMBER(L1385),ISNUMBER(INDIRECT("FECHA_"&amp;$B1385,1))), IF(L1385&lt;=INDIRECT("FECHA_"&amp;$B1385,1),"INCUMPLIDA","PROCESO"), "VERIFICAR FECHA")),"SIN VALOR AVANCE")</f>
        <v>CUMPLIDA</v>
      </c>
    </row>
    <row r="1386" spans="1:17" ht="225">
      <c r="A1386" s="453" t="s">
        <v>18</v>
      </c>
      <c r="B1386" s="454" t="s">
        <v>14</v>
      </c>
      <c r="C1386" s="940"/>
      <c r="D1386" s="940"/>
      <c r="E1386" s="941"/>
      <c r="F1386" s="941"/>
      <c r="G1386" s="634" t="s">
        <v>2115</v>
      </c>
      <c r="H1386" s="635" t="s">
        <v>2116</v>
      </c>
      <c r="I1386" s="635" t="s">
        <v>2117</v>
      </c>
      <c r="J1386" s="636">
        <v>5</v>
      </c>
      <c r="K1386" s="637">
        <v>45566</v>
      </c>
      <c r="L1386" s="637">
        <v>45657</v>
      </c>
      <c r="M1386" s="638">
        <f t="shared" ref="M1386:M1449" si="46">(L1386-K1386)/7</f>
        <v>13</v>
      </c>
      <c r="N1386" s="639">
        <v>1</v>
      </c>
      <c r="O1386" s="635" t="s">
        <v>2118</v>
      </c>
      <c r="P1386" s="639">
        <f t="shared" si="45"/>
        <v>1</v>
      </c>
      <c r="Q1386" s="640" t="str" cm="1">
        <f t="array" aca="1" ref="Q1386" ca="1">IF(ISNUMBER(P1386),IF(P1386=100%,"CUMPLIDA",IF(AND(ISNUMBER(L1386),ISNUMBER(INDIRECT("FECHA_"&amp;$B1386,1))), IF(L1386&lt;=INDIRECT("FECHA_"&amp;$B1386,1),"INCUMPLIDA","PROCESO"), "VERIFICAR FECHA")),"SIN VALOR AVANCE")</f>
        <v>CUMPLIDA</v>
      </c>
    </row>
    <row r="1387" spans="1:17" ht="225">
      <c r="A1387" s="453" t="s">
        <v>18</v>
      </c>
      <c r="B1387" s="454" t="s">
        <v>14</v>
      </c>
      <c r="C1387" s="940" t="s">
        <v>2124</v>
      </c>
      <c r="D1387" s="940" t="s">
        <v>2125</v>
      </c>
      <c r="E1387" s="941" t="s">
        <v>2126</v>
      </c>
      <c r="F1387" s="941" t="s">
        <v>2127</v>
      </c>
      <c r="G1387" s="634" t="s">
        <v>2128</v>
      </c>
      <c r="H1387" s="635" t="s">
        <v>2129</v>
      </c>
      <c r="I1387" s="635" t="s">
        <v>2130</v>
      </c>
      <c r="J1387" s="636">
        <v>5</v>
      </c>
      <c r="K1387" s="637">
        <v>45566</v>
      </c>
      <c r="L1387" s="637">
        <v>45657</v>
      </c>
      <c r="M1387" s="638">
        <f t="shared" si="46"/>
        <v>13</v>
      </c>
      <c r="N1387" s="639">
        <v>1</v>
      </c>
      <c r="O1387" s="635" t="s">
        <v>2118</v>
      </c>
      <c r="P1387" s="639">
        <f t="shared" si="45"/>
        <v>1</v>
      </c>
      <c r="Q1387" s="640" t="str" cm="1">
        <f t="array" aca="1" ref="Q1387" ca="1">IF(ISNUMBER(P1387),IF(P1387=100%,"CUMPLIDA",IF(AND(ISNUMBER(L1387),ISNUMBER(INDIRECT("FECHA_"&amp;$B1387,1))), IF(L1387&lt;=INDIRECT("FECHA_"&amp;$B1387,1),"INCUMPLIDA","PROCESO"), "VERIFICAR FECHA")),"SIN VALOR AVANCE")</f>
        <v>CUMPLIDA</v>
      </c>
    </row>
    <row r="1388" spans="1:17" ht="225">
      <c r="A1388" s="453" t="s">
        <v>18</v>
      </c>
      <c r="B1388" s="454" t="s">
        <v>14</v>
      </c>
      <c r="C1388" s="940"/>
      <c r="D1388" s="940"/>
      <c r="E1388" s="941"/>
      <c r="F1388" s="941"/>
      <c r="G1388" s="634" t="s">
        <v>2128</v>
      </c>
      <c r="H1388" s="635" t="s">
        <v>2116</v>
      </c>
      <c r="I1388" s="635" t="s">
        <v>2130</v>
      </c>
      <c r="J1388" s="636">
        <v>5</v>
      </c>
      <c r="K1388" s="637">
        <v>45566</v>
      </c>
      <c r="L1388" s="637">
        <v>45657</v>
      </c>
      <c r="M1388" s="638">
        <f t="shared" si="46"/>
        <v>13</v>
      </c>
      <c r="N1388" s="639">
        <v>1</v>
      </c>
      <c r="O1388" s="635" t="s">
        <v>2118</v>
      </c>
      <c r="P1388" s="639">
        <f t="shared" si="45"/>
        <v>1</v>
      </c>
      <c r="Q1388" s="640" t="str" cm="1">
        <f t="array" aca="1" ref="Q1388" ca="1">IF(ISNUMBER(P1388),IF(P1388=100%,"CUMPLIDA",IF(AND(ISNUMBER(L1388),ISNUMBER(INDIRECT("FECHA_"&amp;$B1388,1))), IF(L1388&lt;=INDIRECT("FECHA_"&amp;$B1388,1),"INCUMPLIDA","PROCESO"), "VERIFICAR FECHA")),"SIN VALOR AVANCE")</f>
        <v>CUMPLIDA</v>
      </c>
    </row>
    <row r="1389" spans="1:17" ht="225">
      <c r="A1389" s="453" t="s">
        <v>18</v>
      </c>
      <c r="B1389" s="454" t="s">
        <v>14</v>
      </c>
      <c r="C1389" s="940"/>
      <c r="D1389" s="940"/>
      <c r="E1389" s="941"/>
      <c r="F1389" s="941"/>
      <c r="G1389" s="634" t="s">
        <v>2131</v>
      </c>
      <c r="H1389" s="635" t="s">
        <v>2129</v>
      </c>
      <c r="I1389" s="635" t="s">
        <v>2130</v>
      </c>
      <c r="J1389" s="636">
        <v>5</v>
      </c>
      <c r="K1389" s="637">
        <v>45566</v>
      </c>
      <c r="L1389" s="637">
        <v>45657</v>
      </c>
      <c r="M1389" s="638">
        <f t="shared" si="46"/>
        <v>13</v>
      </c>
      <c r="N1389" s="639">
        <v>1</v>
      </c>
      <c r="O1389" s="635" t="s">
        <v>2118</v>
      </c>
      <c r="P1389" s="639">
        <f t="shared" si="45"/>
        <v>1</v>
      </c>
      <c r="Q1389" s="640" t="str" cm="1">
        <f t="array" aca="1" ref="Q1389" ca="1">IF(ISNUMBER(P1389),IF(P1389=100%,"CUMPLIDA",IF(AND(ISNUMBER(L1389),ISNUMBER(INDIRECT("FECHA_"&amp;$B1389,1))), IF(L1389&lt;=INDIRECT("FECHA_"&amp;$B1389,1),"INCUMPLIDA","PROCESO"), "VERIFICAR FECHA")),"SIN VALOR AVANCE")</f>
        <v>CUMPLIDA</v>
      </c>
    </row>
    <row r="1390" spans="1:17" ht="225">
      <c r="A1390" s="453" t="s">
        <v>18</v>
      </c>
      <c r="B1390" s="454" t="s">
        <v>14</v>
      </c>
      <c r="C1390" s="940"/>
      <c r="D1390" s="940"/>
      <c r="E1390" s="941"/>
      <c r="F1390" s="941"/>
      <c r="G1390" s="634" t="s">
        <v>2128</v>
      </c>
      <c r="H1390" s="635" t="s">
        <v>2129</v>
      </c>
      <c r="I1390" s="635" t="s">
        <v>2130</v>
      </c>
      <c r="J1390" s="636">
        <v>5</v>
      </c>
      <c r="K1390" s="637">
        <v>45566</v>
      </c>
      <c r="L1390" s="637">
        <v>45657</v>
      </c>
      <c r="M1390" s="638">
        <f t="shared" si="46"/>
        <v>13</v>
      </c>
      <c r="N1390" s="639">
        <v>1</v>
      </c>
      <c r="O1390" s="635" t="s">
        <v>2118</v>
      </c>
      <c r="P1390" s="639">
        <f t="shared" si="45"/>
        <v>1</v>
      </c>
      <c r="Q1390" s="640" t="str" cm="1">
        <f t="array" aca="1" ref="Q1390" ca="1">IF(ISNUMBER(P1390),IF(P1390=100%,"CUMPLIDA",IF(AND(ISNUMBER(L1390),ISNUMBER(INDIRECT("FECHA_"&amp;$B1390,1))), IF(L1390&lt;=INDIRECT("FECHA_"&amp;$B1390,1),"INCUMPLIDA","PROCESO"), "VERIFICAR FECHA")),"SIN VALOR AVANCE")</f>
        <v>CUMPLIDA</v>
      </c>
    </row>
    <row r="1391" spans="1:17" ht="225">
      <c r="A1391" s="453" t="s">
        <v>18</v>
      </c>
      <c r="B1391" s="454" t="s">
        <v>14</v>
      </c>
      <c r="C1391" s="940"/>
      <c r="D1391" s="940"/>
      <c r="E1391" s="941" t="s">
        <v>2132</v>
      </c>
      <c r="F1391" s="941"/>
      <c r="G1391" s="634" t="s">
        <v>2128</v>
      </c>
      <c r="H1391" s="635" t="s">
        <v>2129</v>
      </c>
      <c r="I1391" s="635" t="s">
        <v>2130</v>
      </c>
      <c r="J1391" s="636">
        <v>5</v>
      </c>
      <c r="K1391" s="637">
        <v>45566</v>
      </c>
      <c r="L1391" s="637">
        <v>45657</v>
      </c>
      <c r="M1391" s="638">
        <f t="shared" si="46"/>
        <v>13</v>
      </c>
      <c r="N1391" s="639">
        <v>1</v>
      </c>
      <c r="O1391" s="635" t="s">
        <v>2118</v>
      </c>
      <c r="P1391" s="639">
        <f t="shared" si="45"/>
        <v>1</v>
      </c>
      <c r="Q1391" s="640" t="str" cm="1">
        <f t="array" aca="1" ref="Q1391" ca="1">IF(ISNUMBER(P1391),IF(P1391=100%,"CUMPLIDA",IF(AND(ISNUMBER(L1391),ISNUMBER(INDIRECT("FECHA_"&amp;$B1391,1))), IF(L1391&lt;=INDIRECT("FECHA_"&amp;$B1391,1),"INCUMPLIDA","PROCESO"), "VERIFICAR FECHA")),"SIN VALOR AVANCE")</f>
        <v>CUMPLIDA</v>
      </c>
    </row>
    <row r="1392" spans="1:17" ht="225">
      <c r="A1392" s="453" t="s">
        <v>18</v>
      </c>
      <c r="B1392" s="454" t="s">
        <v>14</v>
      </c>
      <c r="C1392" s="940"/>
      <c r="D1392" s="940"/>
      <c r="E1392" s="941"/>
      <c r="F1392" s="941"/>
      <c r="G1392" s="634" t="s">
        <v>2133</v>
      </c>
      <c r="H1392" s="635" t="s">
        <v>2129</v>
      </c>
      <c r="I1392" s="635" t="s">
        <v>2130</v>
      </c>
      <c r="J1392" s="636">
        <v>5</v>
      </c>
      <c r="K1392" s="637">
        <v>45566</v>
      </c>
      <c r="L1392" s="637">
        <v>45657</v>
      </c>
      <c r="M1392" s="638">
        <f t="shared" si="46"/>
        <v>13</v>
      </c>
      <c r="N1392" s="639">
        <v>1</v>
      </c>
      <c r="O1392" s="635" t="s">
        <v>2118</v>
      </c>
      <c r="P1392" s="639">
        <f t="shared" si="45"/>
        <v>1</v>
      </c>
      <c r="Q1392" s="640" t="str" cm="1">
        <f t="array" aca="1" ref="Q1392" ca="1">IF(ISNUMBER(P1392),IF(P1392=100%,"CUMPLIDA",IF(AND(ISNUMBER(L1392),ISNUMBER(INDIRECT("FECHA_"&amp;$B1392,1))), IF(L1392&lt;=INDIRECT("FECHA_"&amp;$B1392,1),"INCUMPLIDA","PROCESO"), "VERIFICAR FECHA")),"SIN VALOR AVANCE")</f>
        <v>CUMPLIDA</v>
      </c>
    </row>
    <row r="1393" spans="1:17" ht="225">
      <c r="A1393" s="453" t="s">
        <v>18</v>
      </c>
      <c r="B1393" s="454" t="s">
        <v>14</v>
      </c>
      <c r="C1393" s="940"/>
      <c r="D1393" s="940"/>
      <c r="E1393" s="941"/>
      <c r="F1393" s="941"/>
      <c r="G1393" s="634" t="s">
        <v>2128</v>
      </c>
      <c r="H1393" s="635" t="s">
        <v>2129</v>
      </c>
      <c r="I1393" s="635" t="s">
        <v>2130</v>
      </c>
      <c r="J1393" s="636">
        <v>5</v>
      </c>
      <c r="K1393" s="637">
        <v>45566</v>
      </c>
      <c r="L1393" s="637">
        <v>45657</v>
      </c>
      <c r="M1393" s="638">
        <f t="shared" si="46"/>
        <v>13</v>
      </c>
      <c r="N1393" s="639">
        <v>1</v>
      </c>
      <c r="O1393" s="635" t="s">
        <v>2118</v>
      </c>
      <c r="P1393" s="639">
        <f t="shared" si="45"/>
        <v>1</v>
      </c>
      <c r="Q1393" s="640" t="str" cm="1">
        <f t="array" aca="1" ref="Q1393" ca="1">IF(ISNUMBER(P1393),IF(P1393=100%,"CUMPLIDA",IF(AND(ISNUMBER(L1393),ISNUMBER(INDIRECT("FECHA_"&amp;$B1393,1))), IF(L1393&lt;=INDIRECT("FECHA_"&amp;$B1393,1),"INCUMPLIDA","PROCESO"), "VERIFICAR FECHA")),"SIN VALOR AVANCE")</f>
        <v>CUMPLIDA</v>
      </c>
    </row>
    <row r="1394" spans="1:17" ht="225">
      <c r="A1394" s="453" t="s">
        <v>18</v>
      </c>
      <c r="B1394" s="454" t="s">
        <v>14</v>
      </c>
      <c r="C1394" s="940"/>
      <c r="D1394" s="940"/>
      <c r="E1394" s="941" t="s">
        <v>2134</v>
      </c>
      <c r="F1394" s="941"/>
      <c r="G1394" s="634" t="s">
        <v>2128</v>
      </c>
      <c r="H1394" s="635" t="s">
        <v>2129</v>
      </c>
      <c r="I1394" s="635" t="s">
        <v>2130</v>
      </c>
      <c r="J1394" s="636">
        <v>5</v>
      </c>
      <c r="K1394" s="637">
        <v>45566</v>
      </c>
      <c r="L1394" s="637">
        <v>45657</v>
      </c>
      <c r="M1394" s="638">
        <f t="shared" si="46"/>
        <v>13</v>
      </c>
      <c r="N1394" s="639">
        <v>1</v>
      </c>
      <c r="O1394" s="635" t="s">
        <v>2118</v>
      </c>
      <c r="P1394" s="639">
        <f t="shared" si="45"/>
        <v>1</v>
      </c>
      <c r="Q1394" s="640" t="str" cm="1">
        <f t="array" aca="1" ref="Q1394" ca="1">IF(ISNUMBER(P1394),IF(P1394=100%,"CUMPLIDA",IF(AND(ISNUMBER(L1394),ISNUMBER(INDIRECT("FECHA_"&amp;$B1394,1))), IF(L1394&lt;=INDIRECT("FECHA_"&amp;$B1394,1),"INCUMPLIDA","PROCESO"), "VERIFICAR FECHA")),"SIN VALOR AVANCE")</f>
        <v>CUMPLIDA</v>
      </c>
    </row>
    <row r="1395" spans="1:17" ht="225">
      <c r="A1395" s="453" t="s">
        <v>18</v>
      </c>
      <c r="B1395" s="454" t="s">
        <v>14</v>
      </c>
      <c r="C1395" s="940"/>
      <c r="D1395" s="940"/>
      <c r="E1395" s="941"/>
      <c r="F1395" s="941"/>
      <c r="G1395" s="634" t="s">
        <v>2128</v>
      </c>
      <c r="H1395" s="635" t="s">
        <v>2129</v>
      </c>
      <c r="I1395" s="635" t="s">
        <v>2130</v>
      </c>
      <c r="J1395" s="636">
        <v>5</v>
      </c>
      <c r="K1395" s="637">
        <v>45566</v>
      </c>
      <c r="L1395" s="637">
        <v>45657</v>
      </c>
      <c r="M1395" s="638">
        <f t="shared" si="46"/>
        <v>13</v>
      </c>
      <c r="N1395" s="639">
        <v>1</v>
      </c>
      <c r="O1395" s="635" t="s">
        <v>2118</v>
      </c>
      <c r="P1395" s="639">
        <f t="shared" si="45"/>
        <v>1</v>
      </c>
      <c r="Q1395" s="640" t="str" cm="1">
        <f t="array" aca="1" ref="Q1395" ca="1">IF(ISNUMBER(P1395),IF(P1395=100%,"CUMPLIDA",IF(AND(ISNUMBER(L1395),ISNUMBER(INDIRECT("FECHA_"&amp;$B1395,1))), IF(L1395&lt;=INDIRECT("FECHA_"&amp;$B1395,1),"INCUMPLIDA","PROCESO"), "VERIFICAR FECHA")),"SIN VALOR AVANCE")</f>
        <v>CUMPLIDA</v>
      </c>
    </row>
    <row r="1396" spans="1:17" ht="225">
      <c r="A1396" s="453" t="s">
        <v>18</v>
      </c>
      <c r="B1396" s="454" t="s">
        <v>14</v>
      </c>
      <c r="C1396" s="940"/>
      <c r="D1396" s="940"/>
      <c r="E1396" s="941"/>
      <c r="F1396" s="941"/>
      <c r="G1396" s="634" t="s">
        <v>2128</v>
      </c>
      <c r="H1396" s="635" t="s">
        <v>2129</v>
      </c>
      <c r="I1396" s="635" t="s">
        <v>2130</v>
      </c>
      <c r="J1396" s="636">
        <v>5</v>
      </c>
      <c r="K1396" s="637">
        <v>45566</v>
      </c>
      <c r="L1396" s="637">
        <v>45657</v>
      </c>
      <c r="M1396" s="638">
        <f t="shared" si="46"/>
        <v>13</v>
      </c>
      <c r="N1396" s="639">
        <v>1</v>
      </c>
      <c r="O1396" s="635" t="s">
        <v>2118</v>
      </c>
      <c r="P1396" s="639">
        <f t="shared" si="45"/>
        <v>1</v>
      </c>
      <c r="Q1396" s="640" t="str" cm="1">
        <f t="array" aca="1" ref="Q1396" ca="1">IF(ISNUMBER(P1396),IF(P1396=100%,"CUMPLIDA",IF(AND(ISNUMBER(L1396),ISNUMBER(INDIRECT("FECHA_"&amp;$B1396,1))), IF(L1396&lt;=INDIRECT("FECHA_"&amp;$B1396,1),"INCUMPLIDA","PROCESO"), "VERIFICAR FECHA")),"SIN VALOR AVANCE")</f>
        <v>CUMPLIDA</v>
      </c>
    </row>
    <row r="1397" spans="1:17" ht="225">
      <c r="A1397" s="453" t="s">
        <v>18</v>
      </c>
      <c r="B1397" s="454" t="s">
        <v>14</v>
      </c>
      <c r="C1397" s="940"/>
      <c r="D1397" s="940"/>
      <c r="E1397" s="941" t="s">
        <v>2135</v>
      </c>
      <c r="F1397" s="941"/>
      <c r="G1397" s="634" t="s">
        <v>2128</v>
      </c>
      <c r="H1397" s="635" t="s">
        <v>2116</v>
      </c>
      <c r="I1397" s="635" t="s">
        <v>2117</v>
      </c>
      <c r="J1397" s="636">
        <v>5</v>
      </c>
      <c r="K1397" s="637">
        <v>45566</v>
      </c>
      <c r="L1397" s="637">
        <v>45657</v>
      </c>
      <c r="M1397" s="638">
        <f t="shared" si="46"/>
        <v>13</v>
      </c>
      <c r="N1397" s="639">
        <v>1</v>
      </c>
      <c r="O1397" s="635" t="s">
        <v>2118</v>
      </c>
      <c r="P1397" s="639">
        <f t="shared" si="45"/>
        <v>1</v>
      </c>
      <c r="Q1397" s="640" t="str" cm="1">
        <f t="array" aca="1" ref="Q1397" ca="1">IF(ISNUMBER(P1397),IF(P1397=100%,"CUMPLIDA",IF(AND(ISNUMBER(L1397),ISNUMBER(INDIRECT("FECHA_"&amp;$B1397,1))), IF(L1397&lt;=INDIRECT("FECHA_"&amp;$B1397,1),"INCUMPLIDA","PROCESO"), "VERIFICAR FECHA")),"SIN VALOR AVANCE")</f>
        <v>CUMPLIDA</v>
      </c>
    </row>
    <row r="1398" spans="1:17" ht="225">
      <c r="A1398" s="453" t="s">
        <v>18</v>
      </c>
      <c r="B1398" s="454" t="s">
        <v>14</v>
      </c>
      <c r="C1398" s="940"/>
      <c r="D1398" s="940"/>
      <c r="E1398" s="941"/>
      <c r="F1398" s="941"/>
      <c r="G1398" s="634" t="s">
        <v>2128</v>
      </c>
      <c r="H1398" s="635" t="s">
        <v>2116</v>
      </c>
      <c r="I1398" s="635" t="s">
        <v>2117</v>
      </c>
      <c r="J1398" s="636">
        <v>5</v>
      </c>
      <c r="K1398" s="637">
        <v>45566</v>
      </c>
      <c r="L1398" s="637">
        <v>45657</v>
      </c>
      <c r="M1398" s="638">
        <f t="shared" si="46"/>
        <v>13</v>
      </c>
      <c r="N1398" s="639">
        <v>1</v>
      </c>
      <c r="O1398" s="635" t="s">
        <v>2118</v>
      </c>
      <c r="P1398" s="639">
        <f t="shared" si="45"/>
        <v>1</v>
      </c>
      <c r="Q1398" s="640" t="str" cm="1">
        <f t="array" aca="1" ref="Q1398" ca="1">IF(ISNUMBER(P1398),IF(P1398=100%,"CUMPLIDA",IF(AND(ISNUMBER(L1398),ISNUMBER(INDIRECT("FECHA_"&amp;$B1398,1))), IF(L1398&lt;=INDIRECT("FECHA_"&amp;$B1398,1),"INCUMPLIDA","PROCESO"), "VERIFICAR FECHA")),"SIN VALOR AVANCE")</f>
        <v>CUMPLIDA</v>
      </c>
    </row>
    <row r="1399" spans="1:17" ht="225">
      <c r="A1399" s="453" t="s">
        <v>18</v>
      </c>
      <c r="B1399" s="454" t="s">
        <v>14</v>
      </c>
      <c r="C1399" s="940"/>
      <c r="D1399" s="940"/>
      <c r="E1399" s="941"/>
      <c r="F1399" s="941"/>
      <c r="G1399" s="634" t="s">
        <v>2128</v>
      </c>
      <c r="H1399" s="635" t="s">
        <v>2116</v>
      </c>
      <c r="I1399" s="635" t="s">
        <v>2117</v>
      </c>
      <c r="J1399" s="636">
        <v>5</v>
      </c>
      <c r="K1399" s="637">
        <v>45566</v>
      </c>
      <c r="L1399" s="637">
        <v>45657</v>
      </c>
      <c r="M1399" s="638">
        <f t="shared" si="46"/>
        <v>13</v>
      </c>
      <c r="N1399" s="639">
        <v>1</v>
      </c>
      <c r="O1399" s="635" t="s">
        <v>2118</v>
      </c>
      <c r="P1399" s="639">
        <f t="shared" si="45"/>
        <v>1</v>
      </c>
      <c r="Q1399" s="640" t="str" cm="1">
        <f t="array" aca="1" ref="Q1399" ca="1">IF(ISNUMBER(P1399),IF(P1399=100%,"CUMPLIDA",IF(AND(ISNUMBER(L1399),ISNUMBER(INDIRECT("FECHA_"&amp;$B1399,1))), IF(L1399&lt;=INDIRECT("FECHA_"&amp;$B1399,1),"INCUMPLIDA","PROCESO"), "VERIFICAR FECHA")),"SIN VALOR AVANCE")</f>
        <v>CUMPLIDA</v>
      </c>
    </row>
    <row r="1400" spans="1:17" ht="225">
      <c r="A1400" s="453" t="s">
        <v>18</v>
      </c>
      <c r="B1400" s="454" t="s">
        <v>14</v>
      </c>
      <c r="C1400" s="940"/>
      <c r="D1400" s="940"/>
      <c r="E1400" s="941" t="s">
        <v>2136</v>
      </c>
      <c r="F1400" s="941"/>
      <c r="G1400" s="634" t="s">
        <v>2128</v>
      </c>
      <c r="H1400" s="635" t="s">
        <v>2116</v>
      </c>
      <c r="I1400" s="635" t="s">
        <v>2117</v>
      </c>
      <c r="J1400" s="636">
        <v>5</v>
      </c>
      <c r="K1400" s="637">
        <v>45566</v>
      </c>
      <c r="L1400" s="637">
        <v>45657</v>
      </c>
      <c r="M1400" s="638">
        <f t="shared" si="46"/>
        <v>13</v>
      </c>
      <c r="N1400" s="639">
        <v>1</v>
      </c>
      <c r="O1400" s="635" t="s">
        <v>2118</v>
      </c>
      <c r="P1400" s="639">
        <f t="shared" si="45"/>
        <v>1</v>
      </c>
      <c r="Q1400" s="640" t="str" cm="1">
        <f t="array" aca="1" ref="Q1400" ca="1">IF(ISNUMBER(P1400),IF(P1400=100%,"CUMPLIDA",IF(AND(ISNUMBER(L1400),ISNUMBER(INDIRECT("FECHA_"&amp;$B1400,1))), IF(L1400&lt;=INDIRECT("FECHA_"&amp;$B1400,1),"INCUMPLIDA","PROCESO"), "VERIFICAR FECHA")),"SIN VALOR AVANCE")</f>
        <v>CUMPLIDA</v>
      </c>
    </row>
    <row r="1401" spans="1:17" ht="225">
      <c r="A1401" s="453" t="s">
        <v>18</v>
      </c>
      <c r="B1401" s="454" t="s">
        <v>14</v>
      </c>
      <c r="C1401" s="940"/>
      <c r="D1401" s="940"/>
      <c r="E1401" s="941"/>
      <c r="F1401" s="941"/>
      <c r="G1401" s="634" t="s">
        <v>2128</v>
      </c>
      <c r="H1401" s="635" t="s">
        <v>2116</v>
      </c>
      <c r="I1401" s="635" t="s">
        <v>2117</v>
      </c>
      <c r="J1401" s="636">
        <v>5</v>
      </c>
      <c r="K1401" s="637">
        <v>45566</v>
      </c>
      <c r="L1401" s="637">
        <v>45657</v>
      </c>
      <c r="M1401" s="638">
        <f t="shared" si="46"/>
        <v>13</v>
      </c>
      <c r="N1401" s="639">
        <v>1</v>
      </c>
      <c r="O1401" s="635" t="s">
        <v>2118</v>
      </c>
      <c r="P1401" s="639">
        <f t="shared" si="45"/>
        <v>1</v>
      </c>
      <c r="Q1401" s="640" t="str" cm="1">
        <f t="array" aca="1" ref="Q1401" ca="1">IF(ISNUMBER(P1401),IF(P1401=100%,"CUMPLIDA",IF(AND(ISNUMBER(L1401),ISNUMBER(INDIRECT("FECHA_"&amp;$B1401,1))), IF(L1401&lt;=INDIRECT("FECHA_"&amp;$B1401,1),"INCUMPLIDA","PROCESO"), "VERIFICAR FECHA")),"SIN VALOR AVANCE")</f>
        <v>CUMPLIDA</v>
      </c>
    </row>
    <row r="1402" spans="1:17" ht="225">
      <c r="A1402" s="453" t="s">
        <v>18</v>
      </c>
      <c r="B1402" s="454" t="s">
        <v>14</v>
      </c>
      <c r="C1402" s="940"/>
      <c r="D1402" s="940"/>
      <c r="E1402" s="941"/>
      <c r="F1402" s="941"/>
      <c r="G1402" s="634" t="s">
        <v>2128</v>
      </c>
      <c r="H1402" s="635" t="s">
        <v>2116</v>
      </c>
      <c r="I1402" s="635" t="s">
        <v>2117</v>
      </c>
      <c r="J1402" s="636">
        <v>5</v>
      </c>
      <c r="K1402" s="637">
        <v>45566</v>
      </c>
      <c r="L1402" s="637">
        <v>45657</v>
      </c>
      <c r="M1402" s="638">
        <f t="shared" si="46"/>
        <v>13</v>
      </c>
      <c r="N1402" s="639">
        <v>1</v>
      </c>
      <c r="O1402" s="635" t="s">
        <v>2118</v>
      </c>
      <c r="P1402" s="639">
        <f t="shared" si="45"/>
        <v>1</v>
      </c>
      <c r="Q1402" s="640" t="str" cm="1">
        <f t="array" aca="1" ref="Q1402" ca="1">IF(ISNUMBER(P1402),IF(P1402=100%,"CUMPLIDA",IF(AND(ISNUMBER(L1402),ISNUMBER(INDIRECT("FECHA_"&amp;$B1402,1))), IF(L1402&lt;=INDIRECT("FECHA_"&amp;$B1402,1),"INCUMPLIDA","PROCESO"), "VERIFICAR FECHA")),"SIN VALOR AVANCE")</f>
        <v>CUMPLIDA</v>
      </c>
    </row>
    <row r="1403" spans="1:17" ht="165">
      <c r="A1403" s="453" t="s">
        <v>18</v>
      </c>
      <c r="B1403" s="454" t="s">
        <v>14</v>
      </c>
      <c r="C1403" s="940"/>
      <c r="D1403" s="940"/>
      <c r="E1403" s="941" t="s">
        <v>2137</v>
      </c>
      <c r="F1403" s="941"/>
      <c r="G1403" s="647" t="s">
        <v>2138</v>
      </c>
      <c r="H1403" s="648" t="s">
        <v>2139</v>
      </c>
      <c r="I1403" s="635" t="s">
        <v>2140</v>
      </c>
      <c r="J1403" s="636">
        <v>1</v>
      </c>
      <c r="K1403" s="649">
        <v>45566</v>
      </c>
      <c r="L1403" s="649">
        <v>45868</v>
      </c>
      <c r="M1403" s="638">
        <f t="shared" si="46"/>
        <v>43.142857142857146</v>
      </c>
      <c r="N1403" s="639">
        <v>0.5</v>
      </c>
      <c r="O1403" s="635" t="s">
        <v>2141</v>
      </c>
      <c r="P1403" s="639">
        <f t="shared" si="45"/>
        <v>0.5</v>
      </c>
      <c r="Q1403" s="640" t="str" cm="1">
        <f t="array" aca="1" ref="Q1403" ca="1">IF(ISNUMBER(P1403),IF(P1403=100%,"CUMPLIDA",IF(AND(ISNUMBER(L1403),ISNUMBER(INDIRECT("FECHA_"&amp;$B1403,1))), IF(L1403&lt;=INDIRECT("FECHA_"&amp;$B1403,1),"INCUMPLIDA","PROCESO"), "VERIFICAR FECHA")),"SIN VALOR AVANCE")</f>
        <v>PROCESO</v>
      </c>
    </row>
    <row r="1404" spans="1:17" ht="60.75">
      <c r="A1404" s="453" t="s">
        <v>18</v>
      </c>
      <c r="B1404" s="454" t="s">
        <v>14</v>
      </c>
      <c r="C1404" s="940"/>
      <c r="D1404" s="940"/>
      <c r="E1404" s="941"/>
      <c r="F1404" s="941"/>
      <c r="G1404" s="647" t="s">
        <v>2142</v>
      </c>
      <c r="H1404" s="648" t="s">
        <v>2143</v>
      </c>
      <c r="I1404" s="635" t="s">
        <v>2144</v>
      </c>
      <c r="J1404" s="636">
        <v>1</v>
      </c>
      <c r="K1404" s="649">
        <v>45868</v>
      </c>
      <c r="L1404" s="649">
        <v>45991</v>
      </c>
      <c r="M1404" s="638">
        <f t="shared" si="46"/>
        <v>17.571428571428573</v>
      </c>
      <c r="N1404" s="639">
        <v>0</v>
      </c>
      <c r="O1404" s="635" t="s">
        <v>2141</v>
      </c>
      <c r="P1404" s="639">
        <f t="shared" si="45"/>
        <v>0</v>
      </c>
      <c r="Q1404" s="640" t="str" cm="1">
        <f t="array" aca="1" ref="Q1404" ca="1">IF(ISNUMBER(P1404),IF(P1404=100%,"CUMPLIDA",IF(AND(ISNUMBER(L1404),ISNUMBER(INDIRECT("FECHA_"&amp;$B1404,1))), IF(L1404&lt;=INDIRECT("FECHA_"&amp;$B1404,1),"INCUMPLIDA","PROCESO"), "VERIFICAR FECHA")),"SIN VALOR AVANCE")</f>
        <v>PROCESO</v>
      </c>
    </row>
    <row r="1405" spans="1:17" ht="105">
      <c r="A1405" s="453" t="s">
        <v>18</v>
      </c>
      <c r="B1405" s="454" t="s">
        <v>14</v>
      </c>
      <c r="C1405" s="940"/>
      <c r="D1405" s="940"/>
      <c r="E1405" s="941" t="s">
        <v>2145</v>
      </c>
      <c r="F1405" s="941"/>
      <c r="G1405" s="634" t="s">
        <v>2146</v>
      </c>
      <c r="H1405" s="635" t="s">
        <v>2147</v>
      </c>
      <c r="I1405" s="635" t="s">
        <v>2148</v>
      </c>
      <c r="J1405" s="636">
        <v>1</v>
      </c>
      <c r="K1405" s="637">
        <v>45566</v>
      </c>
      <c r="L1405" s="637">
        <v>45657</v>
      </c>
      <c r="M1405" s="638">
        <f t="shared" si="46"/>
        <v>13</v>
      </c>
      <c r="N1405" s="639">
        <v>1</v>
      </c>
      <c r="O1405" s="635" t="s">
        <v>2149</v>
      </c>
      <c r="P1405" s="639">
        <f t="shared" si="45"/>
        <v>1</v>
      </c>
      <c r="Q1405" s="640" t="str" cm="1">
        <f t="array" aca="1" ref="Q1405" ca="1">IF(ISNUMBER(P1405),IF(P1405=100%,"CUMPLIDA",IF(AND(ISNUMBER(L1405),ISNUMBER(INDIRECT("FECHA_"&amp;$B1405,1))), IF(L1405&lt;=INDIRECT("FECHA_"&amp;$B1405,1),"INCUMPLIDA","PROCESO"), "VERIFICAR FECHA")),"SIN VALOR AVANCE")</f>
        <v>CUMPLIDA</v>
      </c>
    </row>
    <row r="1406" spans="1:17" ht="225">
      <c r="A1406" s="453" t="s">
        <v>18</v>
      </c>
      <c r="B1406" s="454" t="s">
        <v>14</v>
      </c>
      <c r="C1406" s="940"/>
      <c r="D1406" s="940"/>
      <c r="E1406" s="941"/>
      <c r="F1406" s="941"/>
      <c r="G1406" s="634" t="s">
        <v>2128</v>
      </c>
      <c r="H1406" s="635" t="s">
        <v>2116</v>
      </c>
      <c r="I1406" s="635" t="s">
        <v>2117</v>
      </c>
      <c r="J1406" s="636">
        <v>5</v>
      </c>
      <c r="K1406" s="637">
        <v>45566</v>
      </c>
      <c r="L1406" s="637">
        <v>45657</v>
      </c>
      <c r="M1406" s="638">
        <f t="shared" si="46"/>
        <v>13</v>
      </c>
      <c r="N1406" s="639">
        <v>1</v>
      </c>
      <c r="O1406" s="635" t="s">
        <v>2118</v>
      </c>
      <c r="P1406" s="639">
        <f t="shared" si="45"/>
        <v>1</v>
      </c>
      <c r="Q1406" s="640" t="str" cm="1">
        <f t="array" aca="1" ref="Q1406" ca="1">IF(ISNUMBER(P1406),IF(P1406=100%,"CUMPLIDA",IF(AND(ISNUMBER(L1406),ISNUMBER(INDIRECT("FECHA_"&amp;$B1406,1))), IF(L1406&lt;=INDIRECT("FECHA_"&amp;$B1406,1),"INCUMPLIDA","PROCESO"), "VERIFICAR FECHA")),"SIN VALOR AVANCE")</f>
        <v>CUMPLIDA</v>
      </c>
    </row>
    <row r="1407" spans="1:17" ht="225">
      <c r="A1407" s="453" t="s">
        <v>18</v>
      </c>
      <c r="B1407" s="454" t="s">
        <v>14</v>
      </c>
      <c r="C1407" s="940"/>
      <c r="D1407" s="940"/>
      <c r="E1407" s="941"/>
      <c r="F1407" s="941"/>
      <c r="G1407" s="634" t="s">
        <v>2128</v>
      </c>
      <c r="H1407" s="635" t="s">
        <v>2116</v>
      </c>
      <c r="I1407" s="635" t="s">
        <v>2117</v>
      </c>
      <c r="J1407" s="636">
        <v>5</v>
      </c>
      <c r="K1407" s="637">
        <v>45566</v>
      </c>
      <c r="L1407" s="637">
        <v>45657</v>
      </c>
      <c r="M1407" s="638">
        <f t="shared" si="46"/>
        <v>13</v>
      </c>
      <c r="N1407" s="639">
        <v>1</v>
      </c>
      <c r="O1407" s="635" t="s">
        <v>2118</v>
      </c>
      <c r="P1407" s="639">
        <f t="shared" si="45"/>
        <v>1</v>
      </c>
      <c r="Q1407" s="640" t="str" cm="1">
        <f t="array" aca="1" ref="Q1407" ca="1">IF(ISNUMBER(P1407),IF(P1407=100%,"CUMPLIDA",IF(AND(ISNUMBER(L1407),ISNUMBER(INDIRECT("FECHA_"&amp;$B1407,1))), IF(L1407&lt;=INDIRECT("FECHA_"&amp;$B1407,1),"INCUMPLIDA","PROCESO"), "VERIFICAR FECHA")),"SIN VALOR AVANCE")</f>
        <v>CUMPLIDA</v>
      </c>
    </row>
    <row r="1408" spans="1:17" ht="225">
      <c r="A1408" s="453" t="s">
        <v>18</v>
      </c>
      <c r="B1408" s="454" t="s">
        <v>14</v>
      </c>
      <c r="C1408" s="940"/>
      <c r="D1408" s="940"/>
      <c r="E1408" s="941" t="s">
        <v>2150</v>
      </c>
      <c r="F1408" s="941"/>
      <c r="G1408" s="634" t="s">
        <v>2128</v>
      </c>
      <c r="H1408" s="635" t="s">
        <v>2116</v>
      </c>
      <c r="I1408" s="635" t="s">
        <v>2117</v>
      </c>
      <c r="J1408" s="636">
        <v>5</v>
      </c>
      <c r="K1408" s="637">
        <v>45566</v>
      </c>
      <c r="L1408" s="637">
        <v>45657</v>
      </c>
      <c r="M1408" s="638">
        <f t="shared" si="46"/>
        <v>13</v>
      </c>
      <c r="N1408" s="639">
        <v>1</v>
      </c>
      <c r="O1408" s="635" t="s">
        <v>2118</v>
      </c>
      <c r="P1408" s="639">
        <f t="shared" si="45"/>
        <v>1</v>
      </c>
      <c r="Q1408" s="640" t="str" cm="1">
        <f t="array" aca="1" ref="Q1408" ca="1">IF(ISNUMBER(P1408),IF(P1408=100%,"CUMPLIDA",IF(AND(ISNUMBER(L1408),ISNUMBER(INDIRECT("FECHA_"&amp;$B1408,1))), IF(L1408&lt;=INDIRECT("FECHA_"&amp;$B1408,1),"INCUMPLIDA","PROCESO"), "VERIFICAR FECHA")),"SIN VALOR AVANCE")</f>
        <v>CUMPLIDA</v>
      </c>
    </row>
    <row r="1409" spans="1:17" ht="225">
      <c r="A1409" s="453" t="s">
        <v>18</v>
      </c>
      <c r="B1409" s="454" t="s">
        <v>14</v>
      </c>
      <c r="C1409" s="940"/>
      <c r="D1409" s="940"/>
      <c r="E1409" s="941"/>
      <c r="F1409" s="941"/>
      <c r="G1409" s="634" t="s">
        <v>2128</v>
      </c>
      <c r="H1409" s="635" t="s">
        <v>2116</v>
      </c>
      <c r="I1409" s="635" t="s">
        <v>2117</v>
      </c>
      <c r="J1409" s="636">
        <v>5</v>
      </c>
      <c r="K1409" s="637">
        <v>45566</v>
      </c>
      <c r="L1409" s="637">
        <v>45657</v>
      </c>
      <c r="M1409" s="638">
        <f t="shared" si="46"/>
        <v>13</v>
      </c>
      <c r="N1409" s="639">
        <v>1</v>
      </c>
      <c r="O1409" s="635" t="s">
        <v>2118</v>
      </c>
      <c r="P1409" s="639">
        <f t="shared" si="45"/>
        <v>1</v>
      </c>
      <c r="Q1409" s="640" t="str" cm="1">
        <f t="array" aca="1" ref="Q1409" ca="1">IF(ISNUMBER(P1409),IF(P1409=100%,"CUMPLIDA",IF(AND(ISNUMBER(L1409),ISNUMBER(INDIRECT("FECHA_"&amp;$B1409,1))), IF(L1409&lt;=INDIRECT("FECHA_"&amp;$B1409,1),"INCUMPLIDA","PROCESO"), "VERIFICAR FECHA")),"SIN VALOR AVANCE")</f>
        <v>CUMPLIDA</v>
      </c>
    </row>
    <row r="1410" spans="1:17" ht="225">
      <c r="A1410" s="453" t="s">
        <v>18</v>
      </c>
      <c r="B1410" s="454" t="s">
        <v>14</v>
      </c>
      <c r="C1410" s="940"/>
      <c r="D1410" s="940"/>
      <c r="E1410" s="941"/>
      <c r="F1410" s="941"/>
      <c r="G1410" s="634" t="s">
        <v>2128</v>
      </c>
      <c r="H1410" s="635" t="s">
        <v>2116</v>
      </c>
      <c r="I1410" s="635" t="s">
        <v>2117</v>
      </c>
      <c r="J1410" s="636">
        <v>5</v>
      </c>
      <c r="K1410" s="637">
        <v>45566</v>
      </c>
      <c r="L1410" s="637">
        <v>45657</v>
      </c>
      <c r="M1410" s="638">
        <f t="shared" si="46"/>
        <v>13</v>
      </c>
      <c r="N1410" s="639">
        <v>1</v>
      </c>
      <c r="O1410" s="635" t="s">
        <v>2118</v>
      </c>
      <c r="P1410" s="639">
        <f t="shared" si="45"/>
        <v>1</v>
      </c>
      <c r="Q1410" s="640" t="str" cm="1">
        <f t="array" aca="1" ref="Q1410" ca="1">IF(ISNUMBER(P1410),IF(P1410=100%,"CUMPLIDA",IF(AND(ISNUMBER(L1410),ISNUMBER(INDIRECT("FECHA_"&amp;$B1410,1))), IF(L1410&lt;=INDIRECT("FECHA_"&amp;$B1410,1),"INCUMPLIDA","PROCESO"), "VERIFICAR FECHA")),"SIN VALOR AVANCE")</f>
        <v>CUMPLIDA</v>
      </c>
    </row>
    <row r="1411" spans="1:17" ht="225">
      <c r="A1411" s="453" t="s">
        <v>18</v>
      </c>
      <c r="B1411" s="454" t="s">
        <v>14</v>
      </c>
      <c r="C1411" s="940"/>
      <c r="D1411" s="940"/>
      <c r="E1411" s="941"/>
      <c r="F1411" s="941"/>
      <c r="G1411" s="634" t="s">
        <v>2128</v>
      </c>
      <c r="H1411" s="635" t="s">
        <v>2116</v>
      </c>
      <c r="I1411" s="635" t="s">
        <v>2117</v>
      </c>
      <c r="J1411" s="636">
        <v>5</v>
      </c>
      <c r="K1411" s="637">
        <v>45566</v>
      </c>
      <c r="L1411" s="637">
        <v>45657</v>
      </c>
      <c r="M1411" s="638">
        <f t="shared" si="46"/>
        <v>13</v>
      </c>
      <c r="N1411" s="639">
        <v>1</v>
      </c>
      <c r="O1411" s="635" t="s">
        <v>2118</v>
      </c>
      <c r="P1411" s="639">
        <f t="shared" si="45"/>
        <v>1</v>
      </c>
      <c r="Q1411" s="640" t="str" cm="1">
        <f t="array" aca="1" ref="Q1411" ca="1">IF(ISNUMBER(P1411),IF(P1411=100%,"CUMPLIDA",IF(AND(ISNUMBER(L1411),ISNUMBER(INDIRECT("FECHA_"&amp;$B1411,1))), IF(L1411&lt;=INDIRECT("FECHA_"&amp;$B1411,1),"INCUMPLIDA","PROCESO"), "VERIFICAR FECHA")),"SIN VALOR AVANCE")</f>
        <v>CUMPLIDA</v>
      </c>
    </row>
    <row r="1412" spans="1:17" ht="135">
      <c r="A1412" s="453" t="s">
        <v>18</v>
      </c>
      <c r="B1412" s="454" t="s">
        <v>14</v>
      </c>
      <c r="C1412" s="940" t="s">
        <v>2151</v>
      </c>
      <c r="D1412" s="940" t="s">
        <v>2152</v>
      </c>
      <c r="E1412" s="634" t="s">
        <v>2153</v>
      </c>
      <c r="F1412" s="941" t="s">
        <v>2154</v>
      </c>
      <c r="G1412" s="949" t="s">
        <v>2155</v>
      </c>
      <c r="H1412" s="635" t="s">
        <v>2156</v>
      </c>
      <c r="I1412" s="635" t="s">
        <v>2157</v>
      </c>
      <c r="J1412" s="636">
        <v>1</v>
      </c>
      <c r="K1412" s="637">
        <v>45548</v>
      </c>
      <c r="L1412" s="650">
        <v>45925</v>
      </c>
      <c r="M1412" s="638">
        <f t="shared" si="46"/>
        <v>53.857142857142854</v>
      </c>
      <c r="N1412" s="639">
        <v>0.8</v>
      </c>
      <c r="O1412" s="635" t="s">
        <v>2158</v>
      </c>
      <c r="P1412" s="639">
        <f t="shared" si="45"/>
        <v>0.8</v>
      </c>
      <c r="Q1412" s="640" t="str" cm="1">
        <f t="array" aca="1" ref="Q1412" ca="1">IF(ISNUMBER(P1412),IF(P1412=100%,"CUMPLIDA",IF(AND(ISNUMBER(L1412),ISNUMBER(INDIRECT("FECHA_"&amp;$B1412,1))), IF(L1412&lt;=INDIRECT("FECHA_"&amp;$B1412,1),"INCUMPLIDA","PROCESO"), "VERIFICAR FECHA")),"SIN VALOR AVANCE")</f>
        <v>PROCESO</v>
      </c>
    </row>
    <row r="1413" spans="1:17" ht="120">
      <c r="A1413" s="453" t="s">
        <v>18</v>
      </c>
      <c r="B1413" s="454" t="s">
        <v>14</v>
      </c>
      <c r="C1413" s="940"/>
      <c r="D1413" s="940"/>
      <c r="E1413" s="634" t="s">
        <v>2159</v>
      </c>
      <c r="F1413" s="941"/>
      <c r="G1413" s="949"/>
      <c r="H1413" s="635" t="s">
        <v>2160</v>
      </c>
      <c r="I1413" s="635" t="s">
        <v>2161</v>
      </c>
      <c r="J1413" s="636">
        <v>1</v>
      </c>
      <c r="K1413" s="637">
        <v>45597</v>
      </c>
      <c r="L1413" s="650">
        <v>45925</v>
      </c>
      <c r="M1413" s="638">
        <f t="shared" si="46"/>
        <v>46.857142857142854</v>
      </c>
      <c r="N1413" s="639">
        <v>0.8</v>
      </c>
      <c r="O1413" s="635" t="s">
        <v>2162</v>
      </c>
      <c r="P1413" s="639">
        <f t="shared" si="45"/>
        <v>0.8</v>
      </c>
      <c r="Q1413" s="640" t="str" cm="1">
        <f t="array" aca="1" ref="Q1413" ca="1">IF(ISNUMBER(P1413),IF(P1413=100%,"CUMPLIDA",IF(AND(ISNUMBER(L1413),ISNUMBER(INDIRECT("FECHA_"&amp;$B1413,1))), IF(L1413&lt;=INDIRECT("FECHA_"&amp;$B1413,1),"INCUMPLIDA","PROCESO"), "VERIFICAR FECHA")),"SIN VALOR AVANCE")</f>
        <v>PROCESO</v>
      </c>
    </row>
    <row r="1414" spans="1:17" ht="60.75">
      <c r="A1414" s="453" t="s">
        <v>18</v>
      </c>
      <c r="B1414" s="454" t="s">
        <v>14</v>
      </c>
      <c r="C1414" s="940"/>
      <c r="D1414" s="940"/>
      <c r="E1414" s="634" t="s">
        <v>2163</v>
      </c>
      <c r="F1414" s="941"/>
      <c r="G1414" s="949"/>
      <c r="H1414" s="635" t="s">
        <v>2164</v>
      </c>
      <c r="I1414" s="635" t="s">
        <v>2165</v>
      </c>
      <c r="J1414" s="636">
        <v>1</v>
      </c>
      <c r="K1414" s="637">
        <v>45566</v>
      </c>
      <c r="L1414" s="650">
        <v>45925</v>
      </c>
      <c r="M1414" s="638">
        <f t="shared" si="46"/>
        <v>51.285714285714285</v>
      </c>
      <c r="N1414" s="639">
        <v>0.8</v>
      </c>
      <c r="O1414" s="635" t="s">
        <v>2166</v>
      </c>
      <c r="P1414" s="639">
        <f t="shared" si="45"/>
        <v>0.8</v>
      </c>
      <c r="Q1414" s="640" t="str" cm="1">
        <f t="array" aca="1" ref="Q1414" ca="1">IF(ISNUMBER(P1414),IF(P1414=100%,"CUMPLIDA",IF(AND(ISNUMBER(L1414),ISNUMBER(INDIRECT("FECHA_"&amp;$B1414,1))), IF(L1414&lt;=INDIRECT("FECHA_"&amp;$B1414,1),"INCUMPLIDA","PROCESO"), "VERIFICAR FECHA")),"SIN VALOR AVANCE")</f>
        <v>PROCESO</v>
      </c>
    </row>
    <row r="1415" spans="1:17" ht="90.75">
      <c r="A1415" s="453" t="s">
        <v>18</v>
      </c>
      <c r="B1415" s="454" t="s">
        <v>14</v>
      </c>
      <c r="C1415" s="940"/>
      <c r="D1415" s="940"/>
      <c r="E1415" s="941" t="s">
        <v>2167</v>
      </c>
      <c r="F1415" s="941"/>
      <c r="G1415" s="941" t="s">
        <v>2168</v>
      </c>
      <c r="H1415" s="635" t="s">
        <v>2169</v>
      </c>
      <c r="I1415" s="635" t="s">
        <v>2170</v>
      </c>
      <c r="J1415" s="636">
        <v>1</v>
      </c>
      <c r="K1415" s="637">
        <v>45658</v>
      </c>
      <c r="L1415" s="637">
        <v>45992</v>
      </c>
      <c r="M1415" s="638">
        <f t="shared" si="46"/>
        <v>47.714285714285715</v>
      </c>
      <c r="N1415" s="639">
        <v>1</v>
      </c>
      <c r="O1415" s="635" t="s">
        <v>2171</v>
      </c>
      <c r="P1415" s="639">
        <f t="shared" si="45"/>
        <v>1</v>
      </c>
      <c r="Q1415" s="640" t="str" cm="1">
        <f t="array" aca="1" ref="Q1415" ca="1">IF(ISNUMBER(P1415),IF(P1415=100%,"CUMPLIDA",IF(AND(ISNUMBER(L1415),ISNUMBER(INDIRECT("FECHA_"&amp;$B1415,1))), IF(L1415&lt;=INDIRECT("FECHA_"&amp;$B1415,1),"INCUMPLIDA","PROCESO"), "VERIFICAR FECHA")),"SIN VALOR AVANCE")</f>
        <v>CUMPLIDA</v>
      </c>
    </row>
    <row r="1416" spans="1:17" ht="45.75">
      <c r="A1416" s="453" t="s">
        <v>18</v>
      </c>
      <c r="B1416" s="454" t="s">
        <v>14</v>
      </c>
      <c r="C1416" s="940"/>
      <c r="D1416" s="940"/>
      <c r="E1416" s="941"/>
      <c r="F1416" s="941"/>
      <c r="G1416" s="941"/>
      <c r="H1416" s="635" t="s">
        <v>2172</v>
      </c>
      <c r="I1416" s="635" t="s">
        <v>2173</v>
      </c>
      <c r="J1416" s="636">
        <v>1</v>
      </c>
      <c r="K1416" s="637">
        <v>45717</v>
      </c>
      <c r="L1416" s="637">
        <v>45992</v>
      </c>
      <c r="M1416" s="638">
        <f t="shared" si="46"/>
        <v>39.285714285714285</v>
      </c>
      <c r="N1416" s="639">
        <v>1</v>
      </c>
      <c r="O1416" s="635" t="s">
        <v>2174</v>
      </c>
      <c r="P1416" s="639">
        <f>IF(B1416="ITRC",N1416,N1416/J1416)</f>
        <v>1</v>
      </c>
      <c r="Q1416" s="640" t="str" cm="1">
        <f t="array" aca="1" ref="Q1416" ca="1">IF(ISNUMBER(P1416),IF(P1416=100%,"CUMPLIDA",IF(AND(ISNUMBER(L1416),ISNUMBER(INDIRECT("FECHA_"&amp;$B1416,1))), IF(L1416&lt;=INDIRECT("FECHA_"&amp;$B1416,1),"INCUMPLIDA","PROCESO"), "VERIFICAR FECHA")),"SIN VALOR AVANCE")</f>
        <v>CUMPLIDA</v>
      </c>
    </row>
    <row r="1417" spans="1:17" ht="75.75">
      <c r="A1417" s="453" t="s">
        <v>18</v>
      </c>
      <c r="B1417" s="454" t="s">
        <v>14</v>
      </c>
      <c r="C1417" s="940"/>
      <c r="D1417" s="940"/>
      <c r="E1417" s="941" t="s">
        <v>2175</v>
      </c>
      <c r="F1417" s="941"/>
      <c r="G1417" s="941" t="s">
        <v>2176</v>
      </c>
      <c r="H1417" s="635" t="s">
        <v>2177</v>
      </c>
      <c r="I1417" s="642" t="s">
        <v>2178</v>
      </c>
      <c r="J1417" s="636">
        <v>1</v>
      </c>
      <c r="K1417" s="637">
        <v>45748</v>
      </c>
      <c r="L1417" s="637">
        <v>46022</v>
      </c>
      <c r="M1417" s="638">
        <f t="shared" si="46"/>
        <v>39.142857142857146</v>
      </c>
      <c r="N1417" s="639">
        <v>1</v>
      </c>
      <c r="O1417" s="635" t="s">
        <v>2179</v>
      </c>
      <c r="P1417" s="639">
        <f t="shared" ref="P1417:P1467" si="47">IF(B1417="ITRC",N1417,N1417/J1417)</f>
        <v>1</v>
      </c>
      <c r="Q1417" s="640" t="str" cm="1">
        <f t="array" aca="1" ref="Q1417" ca="1">IF(ISNUMBER(P1417),IF(P1417=100%,"CUMPLIDA",IF(AND(ISNUMBER(L1417),ISNUMBER(INDIRECT("FECHA_"&amp;$B1417,1))), IF(L1417&lt;=INDIRECT("FECHA_"&amp;$B1417,1),"INCUMPLIDA","PROCESO"), "VERIFICAR FECHA")),"SIN VALOR AVANCE")</f>
        <v>CUMPLIDA</v>
      </c>
    </row>
    <row r="1418" spans="1:17" ht="90.75">
      <c r="A1418" s="453" t="s">
        <v>18</v>
      </c>
      <c r="B1418" s="454" t="s">
        <v>14</v>
      </c>
      <c r="C1418" s="940"/>
      <c r="D1418" s="940"/>
      <c r="E1418" s="941" t="s">
        <v>2175</v>
      </c>
      <c r="F1418" s="941"/>
      <c r="G1418" s="941"/>
      <c r="H1418" s="635" t="s">
        <v>2180</v>
      </c>
      <c r="I1418" s="635" t="s">
        <v>2181</v>
      </c>
      <c r="J1418" s="636">
        <v>1</v>
      </c>
      <c r="K1418" s="637">
        <v>45839</v>
      </c>
      <c r="L1418" s="637">
        <v>46022</v>
      </c>
      <c r="M1418" s="638">
        <f t="shared" si="46"/>
        <v>26.142857142857142</v>
      </c>
      <c r="N1418" s="639">
        <v>1</v>
      </c>
      <c r="O1418" s="635" t="s">
        <v>2171</v>
      </c>
      <c r="P1418" s="639">
        <f t="shared" si="47"/>
        <v>1</v>
      </c>
      <c r="Q1418" s="640" t="str" cm="1">
        <f t="array" aca="1" ref="Q1418" ca="1">IF(ISNUMBER(P1418),IF(P1418=100%,"CUMPLIDA",IF(AND(ISNUMBER(L1418),ISNUMBER(INDIRECT("FECHA_"&amp;$B1418,1))), IF(L1418&lt;=INDIRECT("FECHA_"&amp;$B1418,1),"INCUMPLIDA","PROCESO"), "VERIFICAR FECHA")),"SIN VALOR AVANCE")</f>
        <v>CUMPLIDA</v>
      </c>
    </row>
    <row r="1419" spans="1:17" ht="105">
      <c r="A1419" s="453" t="s">
        <v>18</v>
      </c>
      <c r="B1419" s="454" t="s">
        <v>14</v>
      </c>
      <c r="C1419" s="940"/>
      <c r="D1419" s="940"/>
      <c r="E1419" s="941" t="s">
        <v>2182</v>
      </c>
      <c r="F1419" s="941"/>
      <c r="G1419" s="941"/>
      <c r="H1419" s="635" t="s">
        <v>2183</v>
      </c>
      <c r="I1419" s="635" t="s">
        <v>2184</v>
      </c>
      <c r="J1419" s="636">
        <v>1</v>
      </c>
      <c r="K1419" s="637">
        <v>45870</v>
      </c>
      <c r="L1419" s="637">
        <v>46022</v>
      </c>
      <c r="M1419" s="638">
        <f t="shared" si="46"/>
        <v>21.714285714285715</v>
      </c>
      <c r="N1419" s="639">
        <v>1</v>
      </c>
      <c r="O1419" s="635" t="s">
        <v>2174</v>
      </c>
      <c r="P1419" s="639">
        <f t="shared" si="47"/>
        <v>1</v>
      </c>
      <c r="Q1419" s="640" t="str" cm="1">
        <f t="array" aca="1" ref="Q1419" ca="1">IF(ISNUMBER(P1419),IF(P1419=100%,"CUMPLIDA",IF(AND(ISNUMBER(L1419),ISNUMBER(INDIRECT("FECHA_"&amp;$B1419,1))), IF(L1419&lt;=INDIRECT("FECHA_"&amp;$B1419,1),"INCUMPLIDA","PROCESO"), "VERIFICAR FECHA")),"SIN VALOR AVANCE")</f>
        <v>CUMPLIDA</v>
      </c>
    </row>
    <row r="1420" spans="1:17" ht="90.75">
      <c r="A1420" s="453" t="s">
        <v>18</v>
      </c>
      <c r="B1420" s="454" t="s">
        <v>14</v>
      </c>
      <c r="C1420" s="940"/>
      <c r="D1420" s="940"/>
      <c r="E1420" s="941"/>
      <c r="F1420" s="941"/>
      <c r="G1420" s="941" t="s">
        <v>2185</v>
      </c>
      <c r="H1420" s="635" t="s">
        <v>2186</v>
      </c>
      <c r="I1420" s="942" t="s">
        <v>2187</v>
      </c>
      <c r="J1420" s="636">
        <v>1</v>
      </c>
      <c r="K1420" s="637">
        <v>45536</v>
      </c>
      <c r="L1420" s="637">
        <v>45734</v>
      </c>
      <c r="M1420" s="638">
        <f t="shared" si="46"/>
        <v>28.285714285714285</v>
      </c>
      <c r="N1420" s="639">
        <v>1</v>
      </c>
      <c r="O1420" s="635" t="s">
        <v>2158</v>
      </c>
      <c r="P1420" s="639">
        <f t="shared" si="47"/>
        <v>1</v>
      </c>
      <c r="Q1420" s="640" t="str" cm="1">
        <f t="array" aca="1" ref="Q1420" ca="1">IF(ISNUMBER(P1420),IF(P1420=100%,"CUMPLIDA",IF(AND(ISNUMBER(L1420),ISNUMBER(INDIRECT("FECHA_"&amp;$B1420,1))), IF(L1420&lt;=INDIRECT("FECHA_"&amp;$B1420,1),"INCUMPLIDA","PROCESO"), "VERIFICAR FECHA")),"SIN VALOR AVANCE")</f>
        <v>CUMPLIDA</v>
      </c>
    </row>
    <row r="1421" spans="1:17" ht="90.75">
      <c r="A1421" s="453" t="s">
        <v>18</v>
      </c>
      <c r="B1421" s="454" t="s">
        <v>14</v>
      </c>
      <c r="C1421" s="940"/>
      <c r="D1421" s="940"/>
      <c r="E1421" s="941" t="s">
        <v>2188</v>
      </c>
      <c r="F1421" s="941"/>
      <c r="G1421" s="941"/>
      <c r="H1421" s="635" t="s">
        <v>2189</v>
      </c>
      <c r="I1421" s="942"/>
      <c r="J1421" s="636">
        <v>1</v>
      </c>
      <c r="K1421" s="637">
        <v>45643</v>
      </c>
      <c r="L1421" s="637">
        <v>45734</v>
      </c>
      <c r="M1421" s="638">
        <f t="shared" si="46"/>
        <v>13</v>
      </c>
      <c r="N1421" s="639">
        <v>1</v>
      </c>
      <c r="O1421" s="635" t="s">
        <v>2158</v>
      </c>
      <c r="P1421" s="639">
        <f t="shared" si="47"/>
        <v>1</v>
      </c>
      <c r="Q1421" s="640" t="str" cm="1">
        <f t="array" aca="1" ref="Q1421" ca="1">IF(ISNUMBER(P1421),IF(P1421=100%,"CUMPLIDA",IF(AND(ISNUMBER(L1421),ISNUMBER(INDIRECT("FECHA_"&amp;$B1421,1))), IF(L1421&lt;=INDIRECT("FECHA_"&amp;$B1421,1),"INCUMPLIDA","PROCESO"), "VERIFICAR FECHA")),"SIN VALOR AVANCE")</f>
        <v>CUMPLIDA</v>
      </c>
    </row>
    <row r="1422" spans="1:17" ht="90.75">
      <c r="A1422" s="453" t="s">
        <v>18</v>
      </c>
      <c r="B1422" s="454" t="s">
        <v>14</v>
      </c>
      <c r="C1422" s="940"/>
      <c r="D1422" s="940"/>
      <c r="E1422" s="941"/>
      <c r="F1422" s="941"/>
      <c r="G1422" s="941"/>
      <c r="H1422" s="635" t="s">
        <v>2190</v>
      </c>
      <c r="I1422" s="942"/>
      <c r="J1422" s="636">
        <v>1</v>
      </c>
      <c r="K1422" s="637">
        <v>45536</v>
      </c>
      <c r="L1422" s="637">
        <v>45734</v>
      </c>
      <c r="M1422" s="638">
        <f t="shared" si="46"/>
        <v>28.285714285714285</v>
      </c>
      <c r="N1422" s="639">
        <v>1</v>
      </c>
      <c r="O1422" s="635" t="s">
        <v>2158</v>
      </c>
      <c r="P1422" s="639">
        <f t="shared" si="47"/>
        <v>1</v>
      </c>
      <c r="Q1422" s="640" t="str" cm="1">
        <f t="array" aca="1" ref="Q1422" ca="1">IF(ISNUMBER(P1422),IF(P1422=100%,"CUMPLIDA",IF(AND(ISNUMBER(L1422),ISNUMBER(INDIRECT("FECHA_"&amp;$B1422,1))), IF(L1422&lt;=INDIRECT("FECHA_"&amp;$B1422,1),"INCUMPLIDA","PROCESO"), "VERIFICAR FECHA")),"SIN VALOR AVANCE")</f>
        <v>CUMPLIDA</v>
      </c>
    </row>
    <row r="1423" spans="1:17" ht="90">
      <c r="A1423" s="453" t="s">
        <v>18</v>
      </c>
      <c r="B1423" s="454" t="s">
        <v>14</v>
      </c>
      <c r="C1423" s="940"/>
      <c r="D1423" s="940"/>
      <c r="E1423" s="941" t="s">
        <v>2191</v>
      </c>
      <c r="F1423" s="941"/>
      <c r="G1423" s="941"/>
      <c r="H1423" s="635" t="s">
        <v>2192</v>
      </c>
      <c r="I1423" s="635" t="s">
        <v>2193</v>
      </c>
      <c r="J1423" s="636">
        <v>1</v>
      </c>
      <c r="K1423" s="637">
        <v>45643</v>
      </c>
      <c r="L1423" s="637">
        <v>45734</v>
      </c>
      <c r="M1423" s="638">
        <f t="shared" si="46"/>
        <v>13</v>
      </c>
      <c r="N1423" s="639">
        <v>1</v>
      </c>
      <c r="O1423" s="635" t="s">
        <v>2194</v>
      </c>
      <c r="P1423" s="639">
        <f t="shared" si="47"/>
        <v>1</v>
      </c>
      <c r="Q1423" s="640" t="str" cm="1">
        <f t="array" aca="1" ref="Q1423" ca="1">IF(ISNUMBER(P1423),IF(P1423=100%,"CUMPLIDA",IF(AND(ISNUMBER(L1423),ISNUMBER(INDIRECT("FECHA_"&amp;$B1423,1))), IF(L1423&lt;=INDIRECT("FECHA_"&amp;$B1423,1),"INCUMPLIDA","PROCESO"), "VERIFICAR FECHA")),"SIN VALOR AVANCE")</f>
        <v>CUMPLIDA</v>
      </c>
    </row>
    <row r="1424" spans="1:17" ht="180">
      <c r="A1424" s="453" t="s">
        <v>18</v>
      </c>
      <c r="B1424" s="454" t="s">
        <v>14</v>
      </c>
      <c r="C1424" s="940"/>
      <c r="D1424" s="940"/>
      <c r="E1424" s="941"/>
      <c r="F1424" s="941"/>
      <c r="G1424" s="941"/>
      <c r="H1424" s="635" t="s">
        <v>2195</v>
      </c>
      <c r="I1424" s="646" t="s">
        <v>2196</v>
      </c>
      <c r="J1424" s="636">
        <v>1</v>
      </c>
      <c r="K1424" s="637">
        <v>45717</v>
      </c>
      <c r="L1424" s="637">
        <v>45734</v>
      </c>
      <c r="M1424" s="638">
        <f t="shared" si="46"/>
        <v>2.4285714285714284</v>
      </c>
      <c r="N1424" s="639">
        <v>1</v>
      </c>
      <c r="O1424" s="635" t="s">
        <v>2166</v>
      </c>
      <c r="P1424" s="639">
        <f t="shared" si="47"/>
        <v>1</v>
      </c>
      <c r="Q1424" s="640" t="str" cm="1">
        <f t="array" aca="1" ref="Q1424" ca="1">IF(ISNUMBER(P1424),IF(P1424=100%,"CUMPLIDA",IF(AND(ISNUMBER(L1424),ISNUMBER(INDIRECT("FECHA_"&amp;$B1424,1))), IF(L1424&lt;=INDIRECT("FECHA_"&amp;$B1424,1),"INCUMPLIDA","PROCESO"), "VERIFICAR FECHA")),"SIN VALOR AVANCE")</f>
        <v>CUMPLIDA</v>
      </c>
    </row>
    <row r="1425" spans="1:17" ht="60.75">
      <c r="A1425" s="453" t="s">
        <v>17</v>
      </c>
      <c r="B1425" s="454" t="s">
        <v>14</v>
      </c>
      <c r="C1425" s="940" t="s">
        <v>2813</v>
      </c>
      <c r="D1425" s="940" t="s">
        <v>2814</v>
      </c>
      <c r="E1425" s="941" t="s">
        <v>2815</v>
      </c>
      <c r="F1425" s="941" t="s">
        <v>2816</v>
      </c>
      <c r="G1425" s="634" t="s">
        <v>2817</v>
      </c>
      <c r="H1425" s="635" t="s">
        <v>1679</v>
      </c>
      <c r="I1425" s="635" t="s">
        <v>99</v>
      </c>
      <c r="J1425" s="651">
        <v>1</v>
      </c>
      <c r="K1425" s="649">
        <v>45323</v>
      </c>
      <c r="L1425" s="649">
        <v>45747</v>
      </c>
      <c r="M1425" s="638">
        <f t="shared" si="46"/>
        <v>60.571428571428569</v>
      </c>
      <c r="N1425" s="639">
        <v>1</v>
      </c>
      <c r="O1425" s="635" t="s">
        <v>2818</v>
      </c>
      <c r="P1425" s="639">
        <f t="shared" si="47"/>
        <v>1</v>
      </c>
      <c r="Q1425" s="640" t="str" cm="1">
        <f t="array" aca="1" ref="Q1425" ca="1">IF(ISNUMBER(P1425),IF(P1425=100%,"CUMPLIDA",IF(AND(ISNUMBER(L1425),ISNUMBER(INDIRECT("FECHA_"&amp;$B1425,1))), IF(L1425&lt;=INDIRECT("FECHA_"&amp;$B1425,1),"INCUMPLIDA","PROCESO"), "VERIFICAR FECHA")),"SIN VALOR AVANCE")</f>
        <v>CUMPLIDA</v>
      </c>
    </row>
    <row r="1426" spans="1:17" ht="45.75">
      <c r="A1426" s="453" t="s">
        <v>17</v>
      </c>
      <c r="B1426" s="454" t="s">
        <v>14</v>
      </c>
      <c r="C1426" s="940"/>
      <c r="D1426" s="940"/>
      <c r="E1426" s="941"/>
      <c r="F1426" s="941"/>
      <c r="G1426" s="634" t="s">
        <v>2819</v>
      </c>
      <c r="H1426" s="635" t="s">
        <v>101</v>
      </c>
      <c r="I1426" s="635" t="s">
        <v>102</v>
      </c>
      <c r="J1426" s="651">
        <v>1</v>
      </c>
      <c r="K1426" s="649">
        <v>45323</v>
      </c>
      <c r="L1426" s="649">
        <v>45747</v>
      </c>
      <c r="M1426" s="638">
        <f t="shared" si="46"/>
        <v>60.571428571428569</v>
      </c>
      <c r="N1426" s="639">
        <v>1</v>
      </c>
      <c r="O1426" s="635" t="s">
        <v>2820</v>
      </c>
      <c r="P1426" s="639">
        <f t="shared" si="47"/>
        <v>1</v>
      </c>
      <c r="Q1426" s="640" t="str" cm="1">
        <f t="array" aca="1" ref="Q1426" ca="1">IF(ISNUMBER(P1426),IF(P1426=100%,"CUMPLIDA",IF(AND(ISNUMBER(L1426),ISNUMBER(INDIRECT("FECHA_"&amp;$B1426,1))), IF(L1426&lt;=INDIRECT("FECHA_"&amp;$B1426,1),"INCUMPLIDA","PROCESO"), "VERIFICAR FECHA")),"SIN VALOR AVANCE")</f>
        <v>CUMPLIDA</v>
      </c>
    </row>
    <row r="1427" spans="1:17" ht="45.75">
      <c r="A1427" s="453" t="s">
        <v>17</v>
      </c>
      <c r="B1427" s="454" t="s">
        <v>14</v>
      </c>
      <c r="C1427" s="940"/>
      <c r="D1427" s="940"/>
      <c r="E1427" s="941"/>
      <c r="F1427" s="941"/>
      <c r="G1427" s="634" t="s">
        <v>2821</v>
      </c>
      <c r="H1427" s="635" t="s">
        <v>239</v>
      </c>
      <c r="I1427" s="635" t="s">
        <v>240</v>
      </c>
      <c r="J1427" s="651">
        <v>1</v>
      </c>
      <c r="K1427" s="649">
        <v>45231</v>
      </c>
      <c r="L1427" s="649">
        <v>45747</v>
      </c>
      <c r="M1427" s="638">
        <f t="shared" si="46"/>
        <v>73.714285714285708</v>
      </c>
      <c r="N1427" s="639">
        <v>1</v>
      </c>
      <c r="O1427" s="635" t="s">
        <v>2820</v>
      </c>
      <c r="P1427" s="639">
        <f t="shared" si="47"/>
        <v>1</v>
      </c>
      <c r="Q1427" s="640" t="str" cm="1">
        <f t="array" aca="1" ref="Q1427" ca="1">IF(ISNUMBER(P1427),IF(P1427=100%,"CUMPLIDA",IF(AND(ISNUMBER(L1427),ISNUMBER(INDIRECT("FECHA_"&amp;$B1427,1))), IF(L1427&lt;=INDIRECT("FECHA_"&amp;$B1427,1),"INCUMPLIDA","PROCESO"), "VERIFICAR FECHA")),"SIN VALOR AVANCE")</f>
        <v>CUMPLIDA</v>
      </c>
    </row>
    <row r="1428" spans="1:17" ht="60.75">
      <c r="A1428" s="453" t="s">
        <v>17</v>
      </c>
      <c r="B1428" s="454" t="s">
        <v>14</v>
      </c>
      <c r="C1428" s="940"/>
      <c r="D1428" s="940"/>
      <c r="E1428" s="941"/>
      <c r="F1428" s="941"/>
      <c r="G1428" s="634" t="s">
        <v>2822</v>
      </c>
      <c r="H1428" s="635" t="s">
        <v>104</v>
      </c>
      <c r="I1428" s="635" t="s">
        <v>105</v>
      </c>
      <c r="J1428" s="651">
        <v>1</v>
      </c>
      <c r="K1428" s="649">
        <v>45323</v>
      </c>
      <c r="L1428" s="649">
        <v>45747</v>
      </c>
      <c r="M1428" s="638">
        <f t="shared" si="46"/>
        <v>60.571428571428569</v>
      </c>
      <c r="N1428" s="639">
        <v>1</v>
      </c>
      <c r="O1428" s="635" t="s">
        <v>2818</v>
      </c>
      <c r="P1428" s="639">
        <f t="shared" si="47"/>
        <v>1</v>
      </c>
      <c r="Q1428" s="640" t="str" cm="1">
        <f t="array" aca="1" ref="Q1428" ca="1">IF(ISNUMBER(P1428),IF(P1428=100%,"CUMPLIDA",IF(AND(ISNUMBER(L1428),ISNUMBER(INDIRECT("FECHA_"&amp;$B1428,1))), IF(L1428&lt;=INDIRECT("FECHA_"&amp;$B1428,1),"INCUMPLIDA","PROCESO"), "VERIFICAR FECHA")),"SIN VALOR AVANCE")</f>
        <v>CUMPLIDA</v>
      </c>
    </row>
    <row r="1429" spans="1:17" ht="45.75">
      <c r="A1429" s="453" t="s">
        <v>17</v>
      </c>
      <c r="B1429" s="454" t="s">
        <v>14</v>
      </c>
      <c r="C1429" s="940"/>
      <c r="D1429" s="940"/>
      <c r="E1429" s="941"/>
      <c r="F1429" s="941"/>
      <c r="G1429" s="634" t="s">
        <v>2823</v>
      </c>
      <c r="H1429" s="635" t="s">
        <v>106</v>
      </c>
      <c r="I1429" s="635" t="s">
        <v>107</v>
      </c>
      <c r="J1429" s="651">
        <v>1</v>
      </c>
      <c r="K1429" s="649">
        <v>45231</v>
      </c>
      <c r="L1429" s="649">
        <v>45747</v>
      </c>
      <c r="M1429" s="638">
        <f t="shared" si="46"/>
        <v>73.714285714285708</v>
      </c>
      <c r="N1429" s="639">
        <v>1</v>
      </c>
      <c r="O1429" s="635" t="s">
        <v>2820</v>
      </c>
      <c r="P1429" s="639">
        <f t="shared" si="47"/>
        <v>1</v>
      </c>
      <c r="Q1429" s="640" t="str" cm="1">
        <f t="array" aca="1" ref="Q1429" ca="1">IF(ISNUMBER(P1429),IF(P1429=100%,"CUMPLIDA",IF(AND(ISNUMBER(L1429),ISNUMBER(INDIRECT("FECHA_"&amp;$B1429,1))), IF(L1429&lt;=INDIRECT("FECHA_"&amp;$B1429,1),"INCUMPLIDA","PROCESO"), "VERIFICAR FECHA")),"SIN VALOR AVANCE")</f>
        <v>CUMPLIDA</v>
      </c>
    </row>
    <row r="1430" spans="1:17" ht="180.75">
      <c r="A1430" s="453" t="s">
        <v>17</v>
      </c>
      <c r="B1430" s="454" t="s">
        <v>14</v>
      </c>
      <c r="C1430" s="940"/>
      <c r="D1430" s="940"/>
      <c r="E1430" s="941"/>
      <c r="F1430" s="941"/>
      <c r="G1430" s="634" t="s">
        <v>2824</v>
      </c>
      <c r="H1430" s="635" t="s">
        <v>108</v>
      </c>
      <c r="I1430" s="635" t="s">
        <v>109</v>
      </c>
      <c r="J1430" s="651">
        <v>1</v>
      </c>
      <c r="K1430" s="649">
        <v>45231</v>
      </c>
      <c r="L1430" s="649">
        <v>45808</v>
      </c>
      <c r="M1430" s="638">
        <f t="shared" si="46"/>
        <v>82.428571428571431</v>
      </c>
      <c r="N1430" s="639">
        <v>1</v>
      </c>
      <c r="O1430" s="635" t="s">
        <v>2825</v>
      </c>
      <c r="P1430" s="639">
        <f t="shared" si="47"/>
        <v>1</v>
      </c>
      <c r="Q1430" s="640" t="str" cm="1">
        <f t="array" aca="1" ref="Q1430" ca="1">IF(ISNUMBER(P1430),IF(P1430=100%,"CUMPLIDA",IF(AND(ISNUMBER(L1430),ISNUMBER(INDIRECT("FECHA_"&amp;$B1430,1))), IF(L1430&lt;=INDIRECT("FECHA_"&amp;$B1430,1),"INCUMPLIDA","PROCESO"), "VERIFICAR FECHA")),"SIN VALOR AVANCE")</f>
        <v>CUMPLIDA</v>
      </c>
    </row>
    <row r="1431" spans="1:17" ht="45.75">
      <c r="A1431" s="453" t="s">
        <v>17</v>
      </c>
      <c r="B1431" s="454" t="s">
        <v>14</v>
      </c>
      <c r="C1431" s="940"/>
      <c r="D1431" s="940"/>
      <c r="E1431" s="941"/>
      <c r="F1431" s="941"/>
      <c r="G1431" s="634" t="s">
        <v>2826</v>
      </c>
      <c r="H1431" s="635" t="s">
        <v>111</v>
      </c>
      <c r="I1431" s="635" t="s">
        <v>112</v>
      </c>
      <c r="J1431" s="651">
        <v>7</v>
      </c>
      <c r="K1431" s="649">
        <v>45809</v>
      </c>
      <c r="L1431" s="649">
        <v>46387</v>
      </c>
      <c r="M1431" s="638">
        <f t="shared" si="46"/>
        <v>82.571428571428569</v>
      </c>
      <c r="N1431" s="639">
        <v>0</v>
      </c>
      <c r="O1431" s="635" t="s">
        <v>2820</v>
      </c>
      <c r="P1431" s="639">
        <f t="shared" si="47"/>
        <v>0</v>
      </c>
      <c r="Q1431" s="640" t="str" cm="1">
        <f t="array" aca="1" ref="Q1431" ca="1">IF(ISNUMBER(P1431),IF(P1431=100%,"CUMPLIDA",IF(AND(ISNUMBER(L1431),ISNUMBER(INDIRECT("FECHA_"&amp;$B1431,1))), IF(L1431&lt;=INDIRECT("FECHA_"&amp;$B1431,1),"INCUMPLIDA","PROCESO"), "VERIFICAR FECHA")),"SIN VALOR AVANCE")</f>
        <v>PROCESO</v>
      </c>
    </row>
    <row r="1432" spans="1:17" ht="60.75">
      <c r="A1432" s="453" t="s">
        <v>17</v>
      </c>
      <c r="B1432" s="454" t="s">
        <v>14</v>
      </c>
      <c r="C1432" s="940"/>
      <c r="D1432" s="940"/>
      <c r="E1432" s="941"/>
      <c r="F1432" s="941"/>
      <c r="G1432" s="634" t="s">
        <v>2827</v>
      </c>
      <c r="H1432" s="635" t="s">
        <v>115</v>
      </c>
      <c r="I1432" s="635" t="s">
        <v>116</v>
      </c>
      <c r="J1432" s="651">
        <v>1</v>
      </c>
      <c r="K1432" s="649">
        <v>45809</v>
      </c>
      <c r="L1432" s="649">
        <v>46387</v>
      </c>
      <c r="M1432" s="638">
        <f t="shared" si="46"/>
        <v>82.571428571428569</v>
      </c>
      <c r="N1432" s="639">
        <v>0</v>
      </c>
      <c r="O1432" s="635" t="s">
        <v>2818</v>
      </c>
      <c r="P1432" s="639">
        <f t="shared" si="47"/>
        <v>0</v>
      </c>
      <c r="Q1432" s="640" t="str" cm="1">
        <f t="array" aca="1" ref="Q1432" ca="1">IF(ISNUMBER(P1432),IF(P1432=100%,"CUMPLIDA",IF(AND(ISNUMBER(L1432),ISNUMBER(INDIRECT("FECHA_"&amp;$B1432,1))), IF(L1432&lt;=INDIRECT("FECHA_"&amp;$B1432,1),"INCUMPLIDA","PROCESO"), "VERIFICAR FECHA")),"SIN VALOR AVANCE")</f>
        <v>PROCESO</v>
      </c>
    </row>
    <row r="1433" spans="1:17" ht="180.75">
      <c r="A1433" s="453" t="s">
        <v>17</v>
      </c>
      <c r="B1433" s="454" t="s">
        <v>14</v>
      </c>
      <c r="C1433" s="940"/>
      <c r="D1433" s="940"/>
      <c r="E1433" s="941"/>
      <c r="F1433" s="941"/>
      <c r="G1433" s="634" t="s">
        <v>2828</v>
      </c>
      <c r="H1433" s="635" t="s">
        <v>118</v>
      </c>
      <c r="I1433" s="635" t="s">
        <v>119</v>
      </c>
      <c r="J1433" s="651">
        <v>2</v>
      </c>
      <c r="K1433" s="649">
        <v>45809</v>
      </c>
      <c r="L1433" s="649">
        <v>46387</v>
      </c>
      <c r="M1433" s="638">
        <f t="shared" si="46"/>
        <v>82.571428571428569</v>
      </c>
      <c r="N1433" s="639">
        <v>0</v>
      </c>
      <c r="O1433" s="635" t="s">
        <v>2825</v>
      </c>
      <c r="P1433" s="639">
        <f t="shared" si="47"/>
        <v>0</v>
      </c>
      <c r="Q1433" s="640" t="str" cm="1">
        <f t="array" aca="1" ref="Q1433" ca="1">IF(ISNUMBER(P1433),IF(P1433=100%,"CUMPLIDA",IF(AND(ISNUMBER(L1433),ISNUMBER(INDIRECT("FECHA_"&amp;$B1433,1))), IF(L1433&lt;=INDIRECT("FECHA_"&amp;$B1433,1),"INCUMPLIDA","PROCESO"), "VERIFICAR FECHA")),"SIN VALOR AVANCE")</f>
        <v>PROCESO</v>
      </c>
    </row>
    <row r="1434" spans="1:17" ht="165.75">
      <c r="A1434" s="453" t="s">
        <v>17</v>
      </c>
      <c r="B1434" s="454" t="s">
        <v>14</v>
      </c>
      <c r="C1434" s="940"/>
      <c r="D1434" s="940"/>
      <c r="E1434" s="941"/>
      <c r="F1434" s="941"/>
      <c r="G1434" s="634" t="s">
        <v>2829</v>
      </c>
      <c r="H1434" s="635" t="s">
        <v>2830</v>
      </c>
      <c r="I1434" s="635" t="s">
        <v>2831</v>
      </c>
      <c r="J1434" s="652">
        <v>1</v>
      </c>
      <c r="K1434" s="649">
        <v>43831</v>
      </c>
      <c r="L1434" s="649">
        <v>43876</v>
      </c>
      <c r="M1434" s="638">
        <f t="shared" si="46"/>
        <v>6.4285714285714288</v>
      </c>
      <c r="N1434" s="639">
        <v>1</v>
      </c>
      <c r="O1434" s="635" t="s">
        <v>2832</v>
      </c>
      <c r="P1434" s="639">
        <f t="shared" si="47"/>
        <v>1</v>
      </c>
      <c r="Q1434" s="640" t="str" cm="1">
        <f t="array" aca="1" ref="Q1434" ca="1">IF(ISNUMBER(P1434),IF(P1434=100%,"CUMPLIDA",IF(AND(ISNUMBER(L1434),ISNUMBER(INDIRECT("FECHA_"&amp;$B1434,1))), IF(L1434&lt;=INDIRECT("FECHA_"&amp;$B1434,1),"INCUMPLIDA","PROCESO"), "VERIFICAR FECHA")),"SIN VALOR AVANCE")</f>
        <v>CUMPLIDA</v>
      </c>
    </row>
    <row r="1435" spans="1:17" ht="60.75">
      <c r="A1435" s="453" t="s">
        <v>17</v>
      </c>
      <c r="B1435" s="454" t="s">
        <v>14</v>
      </c>
      <c r="C1435" s="940"/>
      <c r="D1435" s="940"/>
      <c r="E1435" s="941"/>
      <c r="F1435" s="941"/>
      <c r="G1435" s="634" t="s">
        <v>2833</v>
      </c>
      <c r="H1435" s="635" t="s">
        <v>2834</v>
      </c>
      <c r="I1435" s="635" t="s">
        <v>2835</v>
      </c>
      <c r="J1435" s="652">
        <v>1</v>
      </c>
      <c r="K1435" s="649">
        <v>43877</v>
      </c>
      <c r="L1435" s="649">
        <v>43905</v>
      </c>
      <c r="M1435" s="638">
        <f t="shared" si="46"/>
        <v>4</v>
      </c>
      <c r="N1435" s="639">
        <v>1</v>
      </c>
      <c r="O1435" s="635" t="s">
        <v>2836</v>
      </c>
      <c r="P1435" s="639">
        <f t="shared" si="47"/>
        <v>1</v>
      </c>
      <c r="Q1435" s="640" t="str" cm="1">
        <f t="array" aca="1" ref="Q1435" ca="1">IF(ISNUMBER(P1435),IF(P1435=100%,"CUMPLIDA",IF(AND(ISNUMBER(L1435),ISNUMBER(INDIRECT("FECHA_"&amp;$B1435,1))), IF(L1435&lt;=INDIRECT("FECHA_"&amp;$B1435,1),"INCUMPLIDA","PROCESO"), "VERIFICAR FECHA")),"SIN VALOR AVANCE")</f>
        <v>CUMPLIDA</v>
      </c>
    </row>
    <row r="1436" spans="1:17" ht="180.75">
      <c r="A1436" s="453" t="s">
        <v>17</v>
      </c>
      <c r="B1436" s="454" t="s">
        <v>14</v>
      </c>
      <c r="C1436" s="940"/>
      <c r="D1436" s="940"/>
      <c r="E1436" s="941"/>
      <c r="F1436" s="941"/>
      <c r="G1436" s="634" t="s">
        <v>2837</v>
      </c>
      <c r="H1436" s="635" t="s">
        <v>2838</v>
      </c>
      <c r="I1436" s="635" t="s">
        <v>2839</v>
      </c>
      <c r="J1436" s="652">
        <v>1</v>
      </c>
      <c r="K1436" s="649">
        <v>43831</v>
      </c>
      <c r="L1436" s="649">
        <v>44742</v>
      </c>
      <c r="M1436" s="638">
        <f t="shared" si="46"/>
        <v>130.14285714285714</v>
      </c>
      <c r="N1436" s="639">
        <v>1</v>
      </c>
      <c r="O1436" s="635" t="s">
        <v>2840</v>
      </c>
      <c r="P1436" s="639">
        <f t="shared" si="47"/>
        <v>1</v>
      </c>
      <c r="Q1436" s="640" t="str" cm="1">
        <f t="array" aca="1" ref="Q1436" ca="1">IF(ISNUMBER(P1436),IF(P1436=100%,"CUMPLIDA",IF(AND(ISNUMBER(L1436),ISNUMBER(INDIRECT("FECHA_"&amp;$B1436,1))), IF(L1436&lt;=INDIRECT("FECHA_"&amp;$B1436,1),"INCUMPLIDA","PROCESO"), "VERIFICAR FECHA")),"SIN VALOR AVANCE")</f>
        <v>CUMPLIDA</v>
      </c>
    </row>
    <row r="1437" spans="1:17" ht="135.75">
      <c r="A1437" s="453" t="s">
        <v>17</v>
      </c>
      <c r="B1437" s="454" t="s">
        <v>14</v>
      </c>
      <c r="C1437" s="940"/>
      <c r="D1437" s="940"/>
      <c r="E1437" s="941"/>
      <c r="F1437" s="941"/>
      <c r="G1437" s="634" t="s">
        <v>2841</v>
      </c>
      <c r="H1437" s="635" t="s">
        <v>2842</v>
      </c>
      <c r="I1437" s="635" t="s">
        <v>2843</v>
      </c>
      <c r="J1437" s="652">
        <v>1</v>
      </c>
      <c r="K1437" s="649">
        <v>43831</v>
      </c>
      <c r="L1437" s="649">
        <v>43889</v>
      </c>
      <c r="M1437" s="638">
        <f t="shared" si="46"/>
        <v>8.2857142857142865</v>
      </c>
      <c r="N1437" s="639">
        <v>1</v>
      </c>
      <c r="O1437" s="635" t="s">
        <v>2844</v>
      </c>
      <c r="P1437" s="639">
        <f t="shared" si="47"/>
        <v>1</v>
      </c>
      <c r="Q1437" s="640" t="str" cm="1">
        <f t="array" aca="1" ref="Q1437" ca="1">IF(ISNUMBER(P1437),IF(P1437=100%,"CUMPLIDA",IF(AND(ISNUMBER(L1437),ISNUMBER(INDIRECT("FECHA_"&amp;$B1437,1))), IF(L1437&lt;=INDIRECT("FECHA_"&amp;$B1437,1),"INCUMPLIDA","PROCESO"), "VERIFICAR FECHA")),"SIN VALOR AVANCE")</f>
        <v>CUMPLIDA</v>
      </c>
    </row>
    <row r="1438" spans="1:17" ht="60.75">
      <c r="A1438" s="453" t="s">
        <v>17</v>
      </c>
      <c r="B1438" s="454" t="s">
        <v>14</v>
      </c>
      <c r="C1438" s="940"/>
      <c r="D1438" s="940"/>
      <c r="E1438" s="941"/>
      <c r="F1438" s="941"/>
      <c r="G1438" s="634" t="s">
        <v>2845</v>
      </c>
      <c r="H1438" s="635" t="s">
        <v>2846</v>
      </c>
      <c r="I1438" s="635" t="s">
        <v>2847</v>
      </c>
      <c r="J1438" s="652">
        <v>4</v>
      </c>
      <c r="K1438" s="649">
        <v>43891</v>
      </c>
      <c r="L1438" s="649">
        <v>44012</v>
      </c>
      <c r="M1438" s="638">
        <f t="shared" si="46"/>
        <v>17.285714285714285</v>
      </c>
      <c r="N1438" s="639">
        <v>1</v>
      </c>
      <c r="O1438" s="635" t="s">
        <v>2848</v>
      </c>
      <c r="P1438" s="639">
        <f t="shared" si="47"/>
        <v>1</v>
      </c>
      <c r="Q1438" s="640" t="str" cm="1">
        <f t="array" aca="1" ref="Q1438" ca="1">IF(ISNUMBER(P1438),IF(P1438=100%,"CUMPLIDA",IF(AND(ISNUMBER(L1438),ISNUMBER(INDIRECT("FECHA_"&amp;$B1438,1))), IF(L1438&lt;=INDIRECT("FECHA_"&amp;$B1438,1),"INCUMPLIDA","PROCESO"), "VERIFICAR FECHA")),"SIN VALOR AVANCE")</f>
        <v>CUMPLIDA</v>
      </c>
    </row>
    <row r="1439" spans="1:17" ht="135.75">
      <c r="A1439" s="453" t="s">
        <v>17</v>
      </c>
      <c r="B1439" s="454" t="s">
        <v>14</v>
      </c>
      <c r="C1439" s="940"/>
      <c r="D1439" s="940"/>
      <c r="E1439" s="941"/>
      <c r="F1439" s="941"/>
      <c r="G1439" s="634" t="s">
        <v>2849</v>
      </c>
      <c r="H1439" s="635" t="s">
        <v>2850</v>
      </c>
      <c r="I1439" s="635" t="s">
        <v>1844</v>
      </c>
      <c r="J1439" s="652">
        <v>1</v>
      </c>
      <c r="K1439" s="649">
        <v>43831</v>
      </c>
      <c r="L1439" s="649">
        <v>43861</v>
      </c>
      <c r="M1439" s="638">
        <f t="shared" si="46"/>
        <v>4.2857142857142856</v>
      </c>
      <c r="N1439" s="639">
        <v>1</v>
      </c>
      <c r="O1439" s="635" t="s">
        <v>2851</v>
      </c>
      <c r="P1439" s="639">
        <f t="shared" si="47"/>
        <v>1</v>
      </c>
      <c r="Q1439" s="640" t="str" cm="1">
        <f t="array" aca="1" ref="Q1439" ca="1">IF(ISNUMBER(P1439),IF(P1439=100%,"CUMPLIDA",IF(AND(ISNUMBER(L1439),ISNUMBER(INDIRECT("FECHA_"&amp;$B1439,1))), IF(L1439&lt;=INDIRECT("FECHA_"&amp;$B1439,1),"INCUMPLIDA","PROCESO"), "VERIFICAR FECHA")),"SIN VALOR AVANCE")</f>
        <v>CUMPLIDA</v>
      </c>
    </row>
    <row r="1440" spans="1:17" ht="135">
      <c r="A1440" s="453" t="s">
        <v>17</v>
      </c>
      <c r="B1440" s="454" t="s">
        <v>14</v>
      </c>
      <c r="C1440" s="940"/>
      <c r="D1440" s="940"/>
      <c r="E1440" s="941"/>
      <c r="F1440" s="941"/>
      <c r="G1440" s="634" t="s">
        <v>2852</v>
      </c>
      <c r="H1440" s="635" t="s">
        <v>2853</v>
      </c>
      <c r="I1440" s="635" t="s">
        <v>2854</v>
      </c>
      <c r="J1440" s="652">
        <v>4</v>
      </c>
      <c r="K1440" s="649">
        <v>43891</v>
      </c>
      <c r="L1440" s="649">
        <v>44012</v>
      </c>
      <c r="M1440" s="638">
        <f t="shared" si="46"/>
        <v>17.285714285714285</v>
      </c>
      <c r="N1440" s="639">
        <v>1</v>
      </c>
      <c r="O1440" s="635" t="s">
        <v>2848</v>
      </c>
      <c r="P1440" s="639">
        <f t="shared" si="47"/>
        <v>1</v>
      </c>
      <c r="Q1440" s="640" t="str" cm="1">
        <f t="array" aca="1" ref="Q1440" ca="1">IF(ISNUMBER(P1440),IF(P1440=100%,"CUMPLIDA",IF(AND(ISNUMBER(L1440),ISNUMBER(INDIRECT("FECHA_"&amp;$B1440,1))), IF(L1440&lt;=INDIRECT("FECHA_"&amp;$B1440,1),"INCUMPLIDA","PROCESO"), "VERIFICAR FECHA")),"SIN VALOR AVANCE")</f>
        <v>CUMPLIDA</v>
      </c>
    </row>
    <row r="1441" spans="1:17" ht="60.75">
      <c r="A1441" s="453" t="s">
        <v>17</v>
      </c>
      <c r="B1441" s="454" t="s">
        <v>14</v>
      </c>
      <c r="C1441" s="940"/>
      <c r="D1441" s="940"/>
      <c r="E1441" s="941"/>
      <c r="F1441" s="941"/>
      <c r="G1441" s="634" t="s">
        <v>2855</v>
      </c>
      <c r="H1441" s="635" t="s">
        <v>2846</v>
      </c>
      <c r="I1441" s="635" t="s">
        <v>2847</v>
      </c>
      <c r="J1441" s="652">
        <v>4</v>
      </c>
      <c r="K1441" s="649">
        <v>43891</v>
      </c>
      <c r="L1441" s="649">
        <v>44012</v>
      </c>
      <c r="M1441" s="638">
        <f t="shared" si="46"/>
        <v>17.285714285714285</v>
      </c>
      <c r="N1441" s="639">
        <v>1</v>
      </c>
      <c r="O1441" s="635" t="s">
        <v>2848</v>
      </c>
      <c r="P1441" s="639">
        <f t="shared" si="47"/>
        <v>1</v>
      </c>
      <c r="Q1441" s="640" t="str" cm="1">
        <f t="array" aca="1" ref="Q1441" ca="1">IF(ISNUMBER(P1441),IF(P1441=100%,"CUMPLIDA",IF(AND(ISNUMBER(L1441),ISNUMBER(INDIRECT("FECHA_"&amp;$B1441,1))), IF(L1441&lt;=INDIRECT("FECHA_"&amp;$B1441,1),"INCUMPLIDA","PROCESO"), "VERIFICAR FECHA")),"SIN VALOR AVANCE")</f>
        <v>CUMPLIDA</v>
      </c>
    </row>
    <row r="1442" spans="1:17" ht="195">
      <c r="A1442" s="453" t="s">
        <v>17</v>
      </c>
      <c r="B1442" s="454" t="s">
        <v>14</v>
      </c>
      <c r="C1442" s="940"/>
      <c r="D1442" s="940"/>
      <c r="E1442" s="941"/>
      <c r="F1442" s="941"/>
      <c r="G1442" s="634" t="s">
        <v>2856</v>
      </c>
      <c r="H1442" s="635" t="s">
        <v>2857</v>
      </c>
      <c r="I1442" s="635" t="s">
        <v>2858</v>
      </c>
      <c r="J1442" s="651">
        <v>1</v>
      </c>
      <c r="K1442" s="649">
        <v>43831</v>
      </c>
      <c r="L1442" s="649">
        <v>43860</v>
      </c>
      <c r="M1442" s="638">
        <f t="shared" si="46"/>
        <v>4.1428571428571432</v>
      </c>
      <c r="N1442" s="639">
        <v>1</v>
      </c>
      <c r="O1442" s="644" t="s">
        <v>2859</v>
      </c>
      <c r="P1442" s="639">
        <f t="shared" si="47"/>
        <v>1</v>
      </c>
      <c r="Q1442" s="640" t="str" cm="1">
        <f t="array" aca="1" ref="Q1442" ca="1">IF(ISNUMBER(P1442),IF(P1442=100%,"CUMPLIDA",IF(AND(ISNUMBER(L1442),ISNUMBER(INDIRECT("FECHA_"&amp;$B1442,1))), IF(L1442&lt;=INDIRECT("FECHA_"&amp;$B1442,1),"INCUMPLIDA","PROCESO"), "VERIFICAR FECHA")),"SIN VALOR AVANCE")</f>
        <v>CUMPLIDA</v>
      </c>
    </row>
    <row r="1443" spans="1:17" ht="150.75">
      <c r="A1443" s="453" t="s">
        <v>17</v>
      </c>
      <c r="B1443" s="454" t="s">
        <v>14</v>
      </c>
      <c r="C1443" s="940"/>
      <c r="D1443" s="940"/>
      <c r="E1443" s="941"/>
      <c r="F1443" s="941"/>
      <c r="G1443" s="634" t="s">
        <v>2860</v>
      </c>
      <c r="H1443" s="635" t="s">
        <v>2861</v>
      </c>
      <c r="I1443" s="635" t="s">
        <v>2862</v>
      </c>
      <c r="J1443" s="651">
        <v>1</v>
      </c>
      <c r="K1443" s="649">
        <v>43862</v>
      </c>
      <c r="L1443" s="649">
        <v>43889</v>
      </c>
      <c r="M1443" s="638">
        <f t="shared" si="46"/>
        <v>3.8571428571428572</v>
      </c>
      <c r="N1443" s="639">
        <v>1</v>
      </c>
      <c r="O1443" s="635" t="s">
        <v>2863</v>
      </c>
      <c r="P1443" s="639">
        <f t="shared" si="47"/>
        <v>1</v>
      </c>
      <c r="Q1443" s="640" t="str" cm="1">
        <f t="array" aca="1" ref="Q1443" ca="1">IF(ISNUMBER(P1443),IF(P1443=100%,"CUMPLIDA",IF(AND(ISNUMBER(L1443),ISNUMBER(INDIRECT("FECHA_"&amp;$B1443,1))), IF(L1443&lt;=INDIRECT("FECHA_"&amp;$B1443,1),"INCUMPLIDA","PROCESO"), "VERIFICAR FECHA")),"SIN VALOR AVANCE")</f>
        <v>CUMPLIDA</v>
      </c>
    </row>
    <row r="1444" spans="1:17" ht="195.75">
      <c r="A1444" s="453" t="s">
        <v>17</v>
      </c>
      <c r="B1444" s="454" t="s">
        <v>14</v>
      </c>
      <c r="C1444" s="940"/>
      <c r="D1444" s="940"/>
      <c r="E1444" s="941"/>
      <c r="F1444" s="941"/>
      <c r="G1444" s="634" t="s">
        <v>2864</v>
      </c>
      <c r="H1444" s="635" t="s">
        <v>2865</v>
      </c>
      <c r="I1444" s="635" t="s">
        <v>2866</v>
      </c>
      <c r="J1444" s="651">
        <v>1</v>
      </c>
      <c r="K1444" s="649">
        <v>43862</v>
      </c>
      <c r="L1444" s="649">
        <v>43889</v>
      </c>
      <c r="M1444" s="638">
        <f t="shared" si="46"/>
        <v>3.8571428571428572</v>
      </c>
      <c r="N1444" s="639">
        <v>1</v>
      </c>
      <c r="O1444" s="635" t="s">
        <v>2867</v>
      </c>
      <c r="P1444" s="639">
        <f t="shared" si="47"/>
        <v>1</v>
      </c>
      <c r="Q1444" s="640" t="str" cm="1">
        <f t="array" aca="1" ref="Q1444" ca="1">IF(ISNUMBER(P1444),IF(P1444=100%,"CUMPLIDA",IF(AND(ISNUMBER(L1444),ISNUMBER(INDIRECT("FECHA_"&amp;$B1444,1))), IF(L1444&lt;=INDIRECT("FECHA_"&amp;$B1444,1),"INCUMPLIDA","PROCESO"), "VERIFICAR FECHA")),"SIN VALOR AVANCE")</f>
        <v>CUMPLIDA</v>
      </c>
    </row>
    <row r="1445" spans="1:17" ht="180">
      <c r="A1445" s="453" t="s">
        <v>17</v>
      </c>
      <c r="B1445" s="454" t="s">
        <v>14</v>
      </c>
      <c r="C1445" s="940"/>
      <c r="D1445" s="940"/>
      <c r="E1445" s="941"/>
      <c r="F1445" s="941"/>
      <c r="G1445" s="634" t="s">
        <v>2868</v>
      </c>
      <c r="H1445" s="635" t="s">
        <v>2869</v>
      </c>
      <c r="I1445" s="635" t="s">
        <v>1844</v>
      </c>
      <c r="J1445" s="651">
        <v>1</v>
      </c>
      <c r="K1445" s="649">
        <v>43831</v>
      </c>
      <c r="L1445" s="649">
        <v>43889</v>
      </c>
      <c r="M1445" s="638">
        <f t="shared" si="46"/>
        <v>8.2857142857142865</v>
      </c>
      <c r="N1445" s="639">
        <v>1</v>
      </c>
      <c r="O1445" s="635" t="s">
        <v>2870</v>
      </c>
      <c r="P1445" s="639">
        <f t="shared" si="47"/>
        <v>1</v>
      </c>
      <c r="Q1445" s="640" t="str" cm="1">
        <f t="array" aca="1" ref="Q1445" ca="1">IF(ISNUMBER(P1445),IF(P1445=100%,"CUMPLIDA",IF(AND(ISNUMBER(L1445),ISNUMBER(INDIRECT("FECHA_"&amp;$B1445,1))), IF(L1445&lt;=INDIRECT("FECHA_"&amp;$B1445,1),"INCUMPLIDA","PROCESO"), "VERIFICAR FECHA")),"SIN VALOR AVANCE")</f>
        <v>CUMPLIDA</v>
      </c>
    </row>
    <row r="1446" spans="1:17" ht="150.75">
      <c r="A1446" s="453" t="s">
        <v>17</v>
      </c>
      <c r="B1446" s="454" t="s">
        <v>14</v>
      </c>
      <c r="C1446" s="940"/>
      <c r="D1446" s="940"/>
      <c r="E1446" s="941"/>
      <c r="F1446" s="941"/>
      <c r="G1446" s="634" t="s">
        <v>2871</v>
      </c>
      <c r="H1446" s="635" t="s">
        <v>2872</v>
      </c>
      <c r="I1446" s="635" t="s">
        <v>2873</v>
      </c>
      <c r="J1446" s="651">
        <v>1</v>
      </c>
      <c r="K1446" s="649">
        <v>43891</v>
      </c>
      <c r="L1446" s="649">
        <v>44012</v>
      </c>
      <c r="M1446" s="638">
        <f t="shared" si="46"/>
        <v>17.285714285714285</v>
      </c>
      <c r="N1446" s="639">
        <v>1</v>
      </c>
      <c r="O1446" s="635" t="s">
        <v>2870</v>
      </c>
      <c r="P1446" s="639">
        <f t="shared" si="47"/>
        <v>1</v>
      </c>
      <c r="Q1446" s="640" t="str" cm="1">
        <f t="array" aca="1" ref="Q1446" ca="1">IF(ISNUMBER(P1446),IF(P1446=100%,"CUMPLIDA",IF(AND(ISNUMBER(L1446),ISNUMBER(INDIRECT("FECHA_"&amp;$B1446,1))), IF(L1446&lt;=INDIRECT("FECHA_"&amp;$B1446,1),"INCUMPLIDA","PROCESO"), "VERIFICAR FECHA")),"SIN VALOR AVANCE")</f>
        <v>CUMPLIDA</v>
      </c>
    </row>
    <row r="1447" spans="1:17" ht="150.75">
      <c r="A1447" s="453" t="s">
        <v>17</v>
      </c>
      <c r="B1447" s="454" t="s">
        <v>14</v>
      </c>
      <c r="C1447" s="940"/>
      <c r="D1447" s="940"/>
      <c r="E1447" s="941"/>
      <c r="F1447" s="941"/>
      <c r="G1447" s="634" t="s">
        <v>2874</v>
      </c>
      <c r="H1447" s="635" t="s">
        <v>2875</v>
      </c>
      <c r="I1447" s="635" t="s">
        <v>2876</v>
      </c>
      <c r="J1447" s="651">
        <v>1</v>
      </c>
      <c r="K1447" s="649">
        <v>44013</v>
      </c>
      <c r="L1447" s="649">
        <v>44073</v>
      </c>
      <c r="M1447" s="638">
        <f t="shared" si="46"/>
        <v>8.5714285714285712</v>
      </c>
      <c r="N1447" s="639">
        <v>1</v>
      </c>
      <c r="O1447" s="635" t="s">
        <v>2870</v>
      </c>
      <c r="P1447" s="639">
        <f t="shared" si="47"/>
        <v>1</v>
      </c>
      <c r="Q1447" s="640" t="str" cm="1">
        <f t="array" aca="1" ref="Q1447" ca="1">IF(ISNUMBER(P1447),IF(P1447=100%,"CUMPLIDA",IF(AND(ISNUMBER(L1447),ISNUMBER(INDIRECT("FECHA_"&amp;$B1447,1))), IF(L1447&lt;=INDIRECT("FECHA_"&amp;$B1447,1),"INCUMPLIDA","PROCESO"), "VERIFICAR FECHA")),"SIN VALOR AVANCE")</f>
        <v>CUMPLIDA</v>
      </c>
    </row>
    <row r="1448" spans="1:17" ht="60.75">
      <c r="A1448" s="453" t="s">
        <v>17</v>
      </c>
      <c r="B1448" s="454" t="s">
        <v>14</v>
      </c>
      <c r="C1448" s="940"/>
      <c r="D1448" s="940"/>
      <c r="E1448" s="941"/>
      <c r="F1448" s="941"/>
      <c r="G1448" s="634" t="s">
        <v>2877</v>
      </c>
      <c r="H1448" s="635" t="s">
        <v>2878</v>
      </c>
      <c r="I1448" s="635" t="s">
        <v>2879</v>
      </c>
      <c r="J1448" s="652">
        <v>1</v>
      </c>
      <c r="K1448" s="649">
        <v>43831</v>
      </c>
      <c r="L1448" s="649">
        <v>43889</v>
      </c>
      <c r="M1448" s="638">
        <f t="shared" si="46"/>
        <v>8.2857142857142865</v>
      </c>
      <c r="N1448" s="639">
        <v>1</v>
      </c>
      <c r="O1448" s="635" t="s">
        <v>2848</v>
      </c>
      <c r="P1448" s="639">
        <f t="shared" si="47"/>
        <v>1</v>
      </c>
      <c r="Q1448" s="640" t="str" cm="1">
        <f t="array" aca="1" ref="Q1448" ca="1">IF(ISNUMBER(P1448),IF(P1448=100%,"CUMPLIDA",IF(AND(ISNUMBER(L1448),ISNUMBER(INDIRECT("FECHA_"&amp;$B1448,1))), IF(L1448&lt;=INDIRECT("FECHA_"&amp;$B1448,1),"INCUMPLIDA","PROCESO"), "VERIFICAR FECHA")),"SIN VALOR AVANCE")</f>
        <v>CUMPLIDA</v>
      </c>
    </row>
    <row r="1449" spans="1:17" ht="150.75">
      <c r="A1449" s="453" t="s">
        <v>17</v>
      </c>
      <c r="B1449" s="454" t="s">
        <v>14</v>
      </c>
      <c r="C1449" s="940"/>
      <c r="D1449" s="940"/>
      <c r="E1449" s="941"/>
      <c r="F1449" s="941"/>
      <c r="G1449" s="634" t="s">
        <v>2880</v>
      </c>
      <c r="H1449" s="635" t="s">
        <v>2881</v>
      </c>
      <c r="I1449" s="635" t="s">
        <v>2882</v>
      </c>
      <c r="J1449" s="652">
        <v>1</v>
      </c>
      <c r="K1449" s="649">
        <v>43891</v>
      </c>
      <c r="L1449" s="649">
        <v>44012</v>
      </c>
      <c r="M1449" s="638">
        <f t="shared" si="46"/>
        <v>17.285714285714285</v>
      </c>
      <c r="N1449" s="639">
        <v>1</v>
      </c>
      <c r="O1449" s="635" t="s">
        <v>2883</v>
      </c>
      <c r="P1449" s="639">
        <f t="shared" si="47"/>
        <v>1</v>
      </c>
      <c r="Q1449" s="640" t="str" cm="1">
        <f t="array" aca="1" ref="Q1449" ca="1">IF(ISNUMBER(P1449),IF(P1449=100%,"CUMPLIDA",IF(AND(ISNUMBER(L1449),ISNUMBER(INDIRECT("FECHA_"&amp;$B1449,1))), IF(L1449&lt;=INDIRECT("FECHA_"&amp;$B1449,1),"INCUMPLIDA","PROCESO"), "VERIFICAR FECHA")),"SIN VALOR AVANCE")</f>
        <v>CUMPLIDA</v>
      </c>
    </row>
    <row r="1450" spans="1:17" ht="150">
      <c r="A1450" s="453" t="s">
        <v>17</v>
      </c>
      <c r="B1450" s="454" t="s">
        <v>14</v>
      </c>
      <c r="C1450" s="940" t="s">
        <v>2884</v>
      </c>
      <c r="D1450" s="940" t="s">
        <v>1518</v>
      </c>
      <c r="E1450" s="941" t="s">
        <v>2885</v>
      </c>
      <c r="F1450" s="941" t="s">
        <v>2886</v>
      </c>
      <c r="G1450" s="634" t="s">
        <v>2887</v>
      </c>
      <c r="H1450" s="635" t="s">
        <v>2888</v>
      </c>
      <c r="I1450" s="635" t="s">
        <v>168</v>
      </c>
      <c r="J1450" s="651">
        <v>1</v>
      </c>
      <c r="K1450" s="641">
        <v>43983</v>
      </c>
      <c r="L1450" s="641">
        <v>44074</v>
      </c>
      <c r="M1450" s="638">
        <f t="shared" ref="M1450:M1467" si="48">(L1450-K1450)/7</f>
        <v>13</v>
      </c>
      <c r="N1450" s="639">
        <v>1</v>
      </c>
      <c r="O1450" s="635" t="s">
        <v>2889</v>
      </c>
      <c r="P1450" s="639">
        <f t="shared" si="47"/>
        <v>1</v>
      </c>
      <c r="Q1450" s="640" t="str" cm="1">
        <f t="array" aca="1" ref="Q1450" ca="1">IF(ISNUMBER(P1450),IF(P1450=100%,"CUMPLIDA",IF(AND(ISNUMBER(L1450),ISNUMBER(INDIRECT("FECHA_"&amp;$B1450,1))), IF(L1450&lt;=INDIRECT("FECHA_"&amp;$B1450,1),"INCUMPLIDA","PROCESO"), "VERIFICAR FECHA")),"SIN VALOR AVANCE")</f>
        <v>CUMPLIDA</v>
      </c>
    </row>
    <row r="1451" spans="1:17" ht="240.75">
      <c r="A1451" s="453" t="s">
        <v>17</v>
      </c>
      <c r="B1451" s="454" t="s">
        <v>14</v>
      </c>
      <c r="C1451" s="940"/>
      <c r="D1451" s="940"/>
      <c r="E1451" s="941"/>
      <c r="F1451" s="941"/>
      <c r="G1451" s="634" t="s">
        <v>2890</v>
      </c>
      <c r="H1451" s="635" t="s">
        <v>2891</v>
      </c>
      <c r="I1451" s="635" t="s">
        <v>2892</v>
      </c>
      <c r="J1451" s="651">
        <v>2</v>
      </c>
      <c r="K1451" s="641">
        <v>44075</v>
      </c>
      <c r="L1451" s="641">
        <v>44228</v>
      </c>
      <c r="M1451" s="638">
        <f t="shared" si="48"/>
        <v>21.857142857142858</v>
      </c>
      <c r="N1451" s="639">
        <v>1</v>
      </c>
      <c r="O1451" s="635" t="s">
        <v>2893</v>
      </c>
      <c r="P1451" s="639">
        <f t="shared" si="47"/>
        <v>1</v>
      </c>
      <c r="Q1451" s="640" t="str" cm="1">
        <f t="array" aca="1" ref="Q1451" ca="1">IF(ISNUMBER(P1451),IF(P1451=100%,"CUMPLIDA",IF(AND(ISNUMBER(L1451),ISNUMBER(INDIRECT("FECHA_"&amp;$B1451,1))), IF(L1451&lt;=INDIRECT("FECHA_"&amp;$B1451,1),"INCUMPLIDA","PROCESO"), "VERIFICAR FECHA")),"SIN VALOR AVANCE")</f>
        <v>CUMPLIDA</v>
      </c>
    </row>
    <row r="1452" spans="1:17" ht="135">
      <c r="A1452" s="453" t="s">
        <v>17</v>
      </c>
      <c r="B1452" s="454" t="s">
        <v>14</v>
      </c>
      <c r="C1452" s="940"/>
      <c r="D1452" s="940"/>
      <c r="E1452" s="941"/>
      <c r="F1452" s="941"/>
      <c r="G1452" s="634" t="s">
        <v>2894</v>
      </c>
      <c r="H1452" s="635" t="s">
        <v>2895</v>
      </c>
      <c r="I1452" s="635" t="s">
        <v>2896</v>
      </c>
      <c r="J1452" s="651">
        <v>1</v>
      </c>
      <c r="K1452" s="641">
        <v>44105</v>
      </c>
      <c r="L1452" s="641">
        <v>44196</v>
      </c>
      <c r="M1452" s="638">
        <f t="shared" si="48"/>
        <v>13</v>
      </c>
      <c r="N1452" s="639">
        <v>1</v>
      </c>
      <c r="O1452" s="635" t="s">
        <v>2889</v>
      </c>
      <c r="P1452" s="639">
        <f t="shared" si="47"/>
        <v>1</v>
      </c>
      <c r="Q1452" s="640" t="str" cm="1">
        <f t="array" aca="1" ref="Q1452" ca="1">IF(ISNUMBER(P1452),IF(P1452=100%,"CUMPLIDA",IF(AND(ISNUMBER(L1452),ISNUMBER(INDIRECT("FECHA_"&amp;$B1452,1))), IF(L1452&lt;=INDIRECT("FECHA_"&amp;$B1452,1),"INCUMPLIDA","PROCESO"), "VERIFICAR FECHA")),"SIN VALOR AVANCE")</f>
        <v>CUMPLIDA</v>
      </c>
    </row>
    <row r="1453" spans="1:17" ht="150.75">
      <c r="A1453" s="453" t="s">
        <v>17</v>
      </c>
      <c r="B1453" s="454" t="s">
        <v>14</v>
      </c>
      <c r="C1453" s="940"/>
      <c r="D1453" s="940"/>
      <c r="E1453" s="941"/>
      <c r="F1453" s="941"/>
      <c r="G1453" s="634" t="s">
        <v>2897</v>
      </c>
      <c r="H1453" s="635" t="s">
        <v>2898</v>
      </c>
      <c r="I1453" s="642" t="s">
        <v>2899</v>
      </c>
      <c r="J1453" s="651">
        <v>1</v>
      </c>
      <c r="K1453" s="641">
        <v>44197</v>
      </c>
      <c r="L1453" s="641">
        <v>44530</v>
      </c>
      <c r="M1453" s="638">
        <f t="shared" si="48"/>
        <v>47.571428571428569</v>
      </c>
      <c r="N1453" s="639">
        <v>1</v>
      </c>
      <c r="O1453" s="635" t="s">
        <v>2900</v>
      </c>
      <c r="P1453" s="639">
        <f t="shared" si="47"/>
        <v>1</v>
      </c>
      <c r="Q1453" s="640" t="str" cm="1">
        <f t="array" aca="1" ref="Q1453" ca="1">IF(ISNUMBER(P1453),IF(P1453=100%,"CUMPLIDA",IF(AND(ISNUMBER(L1453),ISNUMBER(INDIRECT("FECHA_"&amp;$B1453,1))), IF(L1453&lt;=INDIRECT("FECHA_"&amp;$B1453,1),"INCUMPLIDA","PROCESO"), "VERIFICAR FECHA")),"SIN VALOR AVANCE")</f>
        <v>CUMPLIDA</v>
      </c>
    </row>
    <row r="1454" spans="1:17" ht="105.75">
      <c r="A1454" s="453" t="s">
        <v>17</v>
      </c>
      <c r="B1454" s="454" t="s">
        <v>14</v>
      </c>
      <c r="C1454" s="940"/>
      <c r="D1454" s="940"/>
      <c r="E1454" s="941"/>
      <c r="F1454" s="941"/>
      <c r="G1454" s="634" t="s">
        <v>2901</v>
      </c>
      <c r="H1454" s="635" t="s">
        <v>2902</v>
      </c>
      <c r="I1454" s="635" t="s">
        <v>2903</v>
      </c>
      <c r="J1454" s="652">
        <v>1</v>
      </c>
      <c r="K1454" s="641">
        <v>44013</v>
      </c>
      <c r="L1454" s="641">
        <v>44195</v>
      </c>
      <c r="M1454" s="638">
        <f t="shared" si="48"/>
        <v>26</v>
      </c>
      <c r="N1454" s="639">
        <v>1</v>
      </c>
      <c r="O1454" s="635" t="s">
        <v>2904</v>
      </c>
      <c r="P1454" s="639">
        <f t="shared" si="47"/>
        <v>1</v>
      </c>
      <c r="Q1454" s="640" t="str" cm="1">
        <f t="array" aca="1" ref="Q1454" ca="1">IF(ISNUMBER(P1454),IF(P1454=100%,"CUMPLIDA",IF(AND(ISNUMBER(L1454),ISNUMBER(INDIRECT("FECHA_"&amp;$B1454,1))), IF(L1454&lt;=INDIRECT("FECHA_"&amp;$B1454,1),"INCUMPLIDA","PROCESO"), "VERIFICAR FECHA")),"SIN VALOR AVANCE")</f>
        <v>CUMPLIDA</v>
      </c>
    </row>
    <row r="1455" spans="1:17" ht="60.75">
      <c r="A1455" s="453" t="s">
        <v>17</v>
      </c>
      <c r="B1455" s="454" t="s">
        <v>14</v>
      </c>
      <c r="C1455" s="940"/>
      <c r="D1455" s="940"/>
      <c r="E1455" s="941"/>
      <c r="F1455" s="941"/>
      <c r="G1455" s="634" t="s">
        <v>2905</v>
      </c>
      <c r="H1455" s="635" t="s">
        <v>1679</v>
      </c>
      <c r="I1455" s="635" t="s">
        <v>99</v>
      </c>
      <c r="J1455" s="651">
        <v>1</v>
      </c>
      <c r="K1455" s="641">
        <v>45352</v>
      </c>
      <c r="L1455" s="641">
        <v>45747</v>
      </c>
      <c r="M1455" s="638">
        <f t="shared" si="48"/>
        <v>56.428571428571431</v>
      </c>
      <c r="N1455" s="639">
        <v>1</v>
      </c>
      <c r="O1455" s="635" t="s">
        <v>2906</v>
      </c>
      <c r="P1455" s="639">
        <f t="shared" si="47"/>
        <v>1</v>
      </c>
      <c r="Q1455" s="640" t="str" cm="1">
        <f t="array" aca="1" ref="Q1455" ca="1">IF(ISNUMBER(P1455),IF(P1455=100%,"CUMPLIDA",IF(AND(ISNUMBER(L1455),ISNUMBER(INDIRECT("FECHA_"&amp;$B1455,1))), IF(L1455&lt;=INDIRECT("FECHA_"&amp;$B1455,1),"INCUMPLIDA","PROCESO"), "VERIFICAR FECHA")),"SIN VALOR AVANCE")</f>
        <v>CUMPLIDA</v>
      </c>
    </row>
    <row r="1456" spans="1:17" ht="60.75">
      <c r="A1456" s="453" t="s">
        <v>17</v>
      </c>
      <c r="B1456" s="454" t="s">
        <v>14</v>
      </c>
      <c r="C1456" s="940"/>
      <c r="D1456" s="940"/>
      <c r="E1456" s="941"/>
      <c r="F1456" s="941"/>
      <c r="G1456" s="634" t="s">
        <v>2907</v>
      </c>
      <c r="H1456" s="635" t="s">
        <v>101</v>
      </c>
      <c r="I1456" s="635" t="s">
        <v>102</v>
      </c>
      <c r="J1456" s="651">
        <v>1</v>
      </c>
      <c r="K1456" s="641">
        <v>45352</v>
      </c>
      <c r="L1456" s="641">
        <v>45747</v>
      </c>
      <c r="M1456" s="638">
        <f t="shared" si="48"/>
        <v>56.428571428571431</v>
      </c>
      <c r="N1456" s="639">
        <v>1</v>
      </c>
      <c r="O1456" s="635" t="s">
        <v>2908</v>
      </c>
      <c r="P1456" s="639">
        <f t="shared" si="47"/>
        <v>1</v>
      </c>
      <c r="Q1456" s="640" t="str" cm="1">
        <f t="array" aca="1" ref="Q1456" ca="1">IF(ISNUMBER(P1456),IF(P1456=100%,"CUMPLIDA",IF(AND(ISNUMBER(L1456),ISNUMBER(INDIRECT("FECHA_"&amp;$B1456,1))), IF(L1456&lt;=INDIRECT("FECHA_"&amp;$B1456,1),"INCUMPLIDA","PROCESO"), "VERIFICAR FECHA")),"SIN VALOR AVANCE")</f>
        <v>CUMPLIDA</v>
      </c>
    </row>
    <row r="1457" spans="1:17" ht="60.75">
      <c r="A1457" s="453" t="s">
        <v>17</v>
      </c>
      <c r="B1457" s="454" t="s">
        <v>14</v>
      </c>
      <c r="C1457" s="940"/>
      <c r="D1457" s="940"/>
      <c r="E1457" s="941"/>
      <c r="F1457" s="941"/>
      <c r="G1457" s="634" t="s">
        <v>2909</v>
      </c>
      <c r="H1457" s="635" t="s">
        <v>104</v>
      </c>
      <c r="I1457" s="635" t="s">
        <v>105</v>
      </c>
      <c r="J1457" s="651">
        <v>1</v>
      </c>
      <c r="K1457" s="641">
        <v>45352</v>
      </c>
      <c r="L1457" s="641">
        <v>45747</v>
      </c>
      <c r="M1457" s="638">
        <f t="shared" si="48"/>
        <v>56.428571428571431</v>
      </c>
      <c r="N1457" s="639">
        <v>1</v>
      </c>
      <c r="O1457" s="635" t="s">
        <v>2906</v>
      </c>
      <c r="P1457" s="639">
        <f t="shared" si="47"/>
        <v>1</v>
      </c>
      <c r="Q1457" s="640" t="str" cm="1">
        <f t="array" aca="1" ref="Q1457" ca="1">IF(ISNUMBER(P1457),IF(P1457=100%,"CUMPLIDA",IF(AND(ISNUMBER(L1457),ISNUMBER(INDIRECT("FECHA_"&amp;$B1457,1))), IF(L1457&lt;=INDIRECT("FECHA_"&amp;$B1457,1),"INCUMPLIDA","PROCESO"), "VERIFICAR FECHA")),"SIN VALOR AVANCE")</f>
        <v>CUMPLIDA</v>
      </c>
    </row>
    <row r="1458" spans="1:17" ht="60.75">
      <c r="A1458" s="453" t="s">
        <v>17</v>
      </c>
      <c r="B1458" s="454" t="s">
        <v>14</v>
      </c>
      <c r="C1458" s="940"/>
      <c r="D1458" s="940"/>
      <c r="E1458" s="941"/>
      <c r="F1458" s="941"/>
      <c r="G1458" s="634" t="s">
        <v>2910</v>
      </c>
      <c r="H1458" s="635" t="s">
        <v>106</v>
      </c>
      <c r="I1458" s="635" t="s">
        <v>107</v>
      </c>
      <c r="J1458" s="651">
        <v>1</v>
      </c>
      <c r="K1458" s="641">
        <v>45352</v>
      </c>
      <c r="L1458" s="641">
        <v>45747</v>
      </c>
      <c r="M1458" s="638">
        <f t="shared" si="48"/>
        <v>56.428571428571431</v>
      </c>
      <c r="N1458" s="639">
        <v>1</v>
      </c>
      <c r="O1458" s="635" t="s">
        <v>2908</v>
      </c>
      <c r="P1458" s="639">
        <f t="shared" si="47"/>
        <v>1</v>
      </c>
      <c r="Q1458" s="640" t="str" cm="1">
        <f t="array" aca="1" ref="Q1458" ca="1">IF(ISNUMBER(P1458),IF(P1458=100%,"CUMPLIDA",IF(AND(ISNUMBER(L1458),ISNUMBER(INDIRECT("FECHA_"&amp;$B1458,1))), IF(L1458&lt;=INDIRECT("FECHA_"&amp;$B1458,1),"INCUMPLIDA","PROCESO"), "VERIFICAR FECHA")),"SIN VALOR AVANCE")</f>
        <v>CUMPLIDA</v>
      </c>
    </row>
    <row r="1459" spans="1:17" ht="105.75">
      <c r="A1459" s="453" t="s">
        <v>17</v>
      </c>
      <c r="B1459" s="454" t="s">
        <v>14</v>
      </c>
      <c r="C1459" s="940"/>
      <c r="D1459" s="940"/>
      <c r="E1459" s="941"/>
      <c r="F1459" s="941"/>
      <c r="G1459" s="634" t="s">
        <v>2911</v>
      </c>
      <c r="H1459" s="635" t="s">
        <v>108</v>
      </c>
      <c r="I1459" s="635" t="s">
        <v>109</v>
      </c>
      <c r="J1459" s="651">
        <v>1</v>
      </c>
      <c r="K1459" s="641">
        <v>45352</v>
      </c>
      <c r="L1459" s="641">
        <v>45747</v>
      </c>
      <c r="M1459" s="638">
        <f t="shared" si="48"/>
        <v>56.428571428571431</v>
      </c>
      <c r="N1459" s="639">
        <v>1</v>
      </c>
      <c r="O1459" s="635" t="s">
        <v>2912</v>
      </c>
      <c r="P1459" s="639">
        <f t="shared" si="47"/>
        <v>1</v>
      </c>
      <c r="Q1459" s="640" t="str" cm="1">
        <f t="array" aca="1" ref="Q1459" ca="1">IF(ISNUMBER(P1459),IF(P1459=100%,"CUMPLIDA",IF(AND(ISNUMBER(L1459),ISNUMBER(INDIRECT("FECHA_"&amp;$B1459,1))), IF(L1459&lt;=INDIRECT("FECHA_"&amp;$B1459,1),"INCUMPLIDA","PROCESO"), "VERIFICAR FECHA")),"SIN VALOR AVANCE")</f>
        <v>CUMPLIDA</v>
      </c>
    </row>
    <row r="1460" spans="1:17" ht="60.75">
      <c r="A1460" s="453" t="s">
        <v>17</v>
      </c>
      <c r="B1460" s="454" t="s">
        <v>14</v>
      </c>
      <c r="C1460" s="940"/>
      <c r="D1460" s="940"/>
      <c r="E1460" s="941"/>
      <c r="F1460" s="941"/>
      <c r="G1460" s="634" t="s">
        <v>2913</v>
      </c>
      <c r="H1460" s="635" t="s">
        <v>111</v>
      </c>
      <c r="I1460" s="635" t="s">
        <v>112</v>
      </c>
      <c r="J1460" s="651">
        <v>3</v>
      </c>
      <c r="K1460" s="641">
        <v>45748</v>
      </c>
      <c r="L1460" s="641">
        <v>45930</v>
      </c>
      <c r="M1460" s="638">
        <f t="shared" si="48"/>
        <v>26</v>
      </c>
      <c r="N1460" s="639">
        <v>0.69499999999999995</v>
      </c>
      <c r="O1460" s="635" t="s">
        <v>2908</v>
      </c>
      <c r="P1460" s="639">
        <f t="shared" si="47"/>
        <v>0.69499999999999995</v>
      </c>
      <c r="Q1460" s="640" t="str" cm="1">
        <f t="array" aca="1" ref="Q1460" ca="1">IF(ISNUMBER(P1460),IF(P1460=100%,"CUMPLIDA",IF(AND(ISNUMBER(L1460),ISNUMBER(INDIRECT("FECHA_"&amp;$B1460,1))), IF(L1460&lt;=INDIRECT("FECHA_"&amp;$B1460,1),"INCUMPLIDA","PROCESO"), "VERIFICAR FECHA")),"SIN VALOR AVANCE")</f>
        <v>PROCESO</v>
      </c>
    </row>
    <row r="1461" spans="1:17" ht="60.75">
      <c r="A1461" s="453" t="s">
        <v>17</v>
      </c>
      <c r="B1461" s="454" t="s">
        <v>14</v>
      </c>
      <c r="C1461" s="940"/>
      <c r="D1461" s="940"/>
      <c r="E1461" s="941"/>
      <c r="F1461" s="941"/>
      <c r="G1461" s="634" t="s">
        <v>114</v>
      </c>
      <c r="H1461" s="635" t="s">
        <v>115</v>
      </c>
      <c r="I1461" s="635" t="s">
        <v>116</v>
      </c>
      <c r="J1461" s="651">
        <v>1</v>
      </c>
      <c r="K1461" s="641">
        <v>45748</v>
      </c>
      <c r="L1461" s="641">
        <v>45930</v>
      </c>
      <c r="M1461" s="638">
        <f t="shared" si="48"/>
        <v>26</v>
      </c>
      <c r="N1461" s="639">
        <v>0</v>
      </c>
      <c r="O1461" s="635" t="s">
        <v>2906</v>
      </c>
      <c r="P1461" s="639">
        <f t="shared" si="47"/>
        <v>0</v>
      </c>
      <c r="Q1461" s="640" t="str" cm="1">
        <f t="array" aca="1" ref="Q1461" ca="1">IF(ISNUMBER(P1461),IF(P1461=100%,"CUMPLIDA",IF(AND(ISNUMBER(L1461),ISNUMBER(INDIRECT("FECHA_"&amp;$B1461,1))), IF(L1461&lt;=INDIRECT("FECHA_"&amp;$B1461,1),"INCUMPLIDA","PROCESO"), "VERIFICAR FECHA")),"SIN VALOR AVANCE")</f>
        <v>PROCESO</v>
      </c>
    </row>
    <row r="1462" spans="1:17" ht="135">
      <c r="A1462" s="453" t="s">
        <v>17</v>
      </c>
      <c r="B1462" s="454" t="s">
        <v>14</v>
      </c>
      <c r="C1462" s="940"/>
      <c r="D1462" s="940"/>
      <c r="E1462" s="941"/>
      <c r="F1462" s="941"/>
      <c r="G1462" s="634" t="s">
        <v>117</v>
      </c>
      <c r="H1462" s="635" t="s">
        <v>118</v>
      </c>
      <c r="I1462" s="635" t="s">
        <v>119</v>
      </c>
      <c r="J1462" s="651">
        <v>2</v>
      </c>
      <c r="K1462" s="641">
        <v>45748</v>
      </c>
      <c r="L1462" s="641">
        <v>45930</v>
      </c>
      <c r="M1462" s="638">
        <f t="shared" si="48"/>
        <v>26</v>
      </c>
      <c r="N1462" s="639">
        <v>0</v>
      </c>
      <c r="O1462" s="635" t="s">
        <v>2912</v>
      </c>
      <c r="P1462" s="639">
        <f t="shared" si="47"/>
        <v>0</v>
      </c>
      <c r="Q1462" s="640" t="str" cm="1">
        <f t="array" aca="1" ref="Q1462" ca="1">IF(ISNUMBER(P1462),IF(P1462=100%,"CUMPLIDA",IF(AND(ISNUMBER(L1462),ISNUMBER(INDIRECT("FECHA_"&amp;$B1462,1))), IF(L1462&lt;=INDIRECT("FECHA_"&amp;$B1462,1),"INCUMPLIDA","PROCESO"), "VERIFICAR FECHA")),"SIN VALOR AVANCE")</f>
        <v>PROCESO</v>
      </c>
    </row>
    <row r="1463" spans="1:17" ht="120">
      <c r="A1463" s="453" t="s">
        <v>17</v>
      </c>
      <c r="B1463" s="454" t="s">
        <v>14</v>
      </c>
      <c r="C1463" s="940"/>
      <c r="D1463" s="940"/>
      <c r="E1463" s="941"/>
      <c r="F1463" s="941"/>
      <c r="G1463" s="634" t="s">
        <v>2914</v>
      </c>
      <c r="H1463" s="635" t="s">
        <v>2915</v>
      </c>
      <c r="I1463" s="635" t="s">
        <v>2916</v>
      </c>
      <c r="J1463" s="651">
        <v>4</v>
      </c>
      <c r="K1463" s="641">
        <v>45047</v>
      </c>
      <c r="L1463" s="641">
        <v>45473</v>
      </c>
      <c r="M1463" s="638">
        <f t="shared" si="48"/>
        <v>60.857142857142854</v>
      </c>
      <c r="N1463" s="639">
        <v>1</v>
      </c>
      <c r="O1463" s="635" t="s">
        <v>2917</v>
      </c>
      <c r="P1463" s="639">
        <f t="shared" si="47"/>
        <v>1</v>
      </c>
      <c r="Q1463" s="640" t="str" cm="1">
        <f t="array" aca="1" ref="Q1463" ca="1">IF(ISNUMBER(P1463),IF(P1463=100%,"CUMPLIDA",IF(AND(ISNUMBER(L1463),ISNUMBER(INDIRECT("FECHA_"&amp;$B1463,1))), IF(L1463&lt;=INDIRECT("FECHA_"&amp;$B1463,1),"INCUMPLIDA","PROCESO"), "VERIFICAR FECHA")),"SIN VALOR AVANCE")</f>
        <v>CUMPLIDA</v>
      </c>
    </row>
    <row r="1464" spans="1:17" ht="90">
      <c r="A1464" s="453" t="s">
        <v>17</v>
      </c>
      <c r="B1464" s="454" t="s">
        <v>14</v>
      </c>
      <c r="C1464" s="940"/>
      <c r="D1464" s="940"/>
      <c r="E1464" s="941"/>
      <c r="F1464" s="941"/>
      <c r="G1464" s="634" t="s">
        <v>2918</v>
      </c>
      <c r="H1464" s="635" t="s">
        <v>2919</v>
      </c>
      <c r="I1464" s="635" t="s">
        <v>2920</v>
      </c>
      <c r="J1464" s="651">
        <v>2</v>
      </c>
      <c r="K1464" s="641">
        <v>45047</v>
      </c>
      <c r="L1464" s="641">
        <v>45473</v>
      </c>
      <c r="M1464" s="638">
        <f t="shared" si="48"/>
        <v>60.857142857142854</v>
      </c>
      <c r="N1464" s="639">
        <v>1</v>
      </c>
      <c r="O1464" s="635" t="s">
        <v>2921</v>
      </c>
      <c r="P1464" s="639">
        <f t="shared" si="47"/>
        <v>1</v>
      </c>
      <c r="Q1464" s="640" t="str" cm="1">
        <f t="array" aca="1" ref="Q1464" ca="1">IF(ISNUMBER(P1464),IF(P1464=100%,"CUMPLIDA",IF(AND(ISNUMBER(L1464),ISNUMBER(INDIRECT("FECHA_"&amp;$B1464,1))), IF(L1464&lt;=INDIRECT("FECHA_"&amp;$B1464,1),"INCUMPLIDA","PROCESO"), "VERIFICAR FECHA")),"SIN VALOR AVANCE")</f>
        <v>CUMPLIDA</v>
      </c>
    </row>
    <row r="1465" spans="1:17" ht="75.75">
      <c r="A1465" s="453" t="s">
        <v>17</v>
      </c>
      <c r="B1465" s="454" t="s">
        <v>14</v>
      </c>
      <c r="C1465" s="940"/>
      <c r="D1465" s="940"/>
      <c r="E1465" s="941"/>
      <c r="F1465" s="941"/>
      <c r="G1465" s="634" t="s">
        <v>2922</v>
      </c>
      <c r="H1465" s="635" t="s">
        <v>2923</v>
      </c>
      <c r="I1465" s="635" t="s">
        <v>255</v>
      </c>
      <c r="J1465" s="651">
        <v>1</v>
      </c>
      <c r="K1465" s="641">
        <v>43831</v>
      </c>
      <c r="L1465" s="641">
        <v>44043</v>
      </c>
      <c r="M1465" s="638">
        <f t="shared" si="48"/>
        <v>30.285714285714285</v>
      </c>
      <c r="N1465" s="639">
        <v>1</v>
      </c>
      <c r="O1465" s="635" t="s">
        <v>2924</v>
      </c>
      <c r="P1465" s="639">
        <f t="shared" si="47"/>
        <v>1</v>
      </c>
      <c r="Q1465" s="640" t="str" cm="1">
        <f t="array" aca="1" ref="Q1465" ca="1">IF(ISNUMBER(P1465),IF(P1465=100%,"CUMPLIDA",IF(AND(ISNUMBER(L1465),ISNUMBER(INDIRECT("FECHA_"&amp;$B1465,1))), IF(L1465&lt;=INDIRECT("FECHA_"&amp;$B1465,1),"INCUMPLIDA","PROCESO"), "VERIFICAR FECHA")),"SIN VALOR AVANCE")</f>
        <v>CUMPLIDA</v>
      </c>
    </row>
    <row r="1466" spans="1:17" ht="75.75">
      <c r="A1466" s="453" t="s">
        <v>17</v>
      </c>
      <c r="B1466" s="454" t="s">
        <v>14</v>
      </c>
      <c r="C1466" s="940"/>
      <c r="D1466" s="940"/>
      <c r="E1466" s="941"/>
      <c r="F1466" s="941"/>
      <c r="G1466" s="634" t="s">
        <v>2925</v>
      </c>
      <c r="H1466" s="635" t="s">
        <v>2926</v>
      </c>
      <c r="I1466" s="635" t="s">
        <v>2839</v>
      </c>
      <c r="J1466" s="653">
        <v>1</v>
      </c>
      <c r="K1466" s="641">
        <v>43831</v>
      </c>
      <c r="L1466" s="641">
        <v>44742</v>
      </c>
      <c r="M1466" s="638">
        <f t="shared" si="48"/>
        <v>130.14285714285714</v>
      </c>
      <c r="N1466" s="639">
        <v>1</v>
      </c>
      <c r="O1466" s="635" t="s">
        <v>2927</v>
      </c>
      <c r="P1466" s="639">
        <f t="shared" si="47"/>
        <v>1</v>
      </c>
      <c r="Q1466" s="640" t="str" cm="1">
        <f t="array" aca="1" ref="Q1466" ca="1">IF(ISNUMBER(P1466),IF(P1466=100%,"CUMPLIDA",IF(AND(ISNUMBER(L1466),ISNUMBER(INDIRECT("FECHA_"&amp;$B1466,1))), IF(L1466&lt;=INDIRECT("FECHA_"&amp;$B1466,1),"INCUMPLIDA","PROCESO"), "VERIFICAR FECHA")),"SIN VALOR AVANCE")</f>
        <v>CUMPLIDA</v>
      </c>
    </row>
    <row r="1467" spans="1:17" ht="150.75">
      <c r="A1467" s="453" t="s">
        <v>17</v>
      </c>
      <c r="B1467" s="454" t="s">
        <v>14</v>
      </c>
      <c r="C1467" s="940"/>
      <c r="D1467" s="940"/>
      <c r="E1467" s="941"/>
      <c r="F1467" s="941"/>
      <c r="G1467" s="634" t="s">
        <v>2928</v>
      </c>
      <c r="H1467" s="635" t="s">
        <v>2929</v>
      </c>
      <c r="I1467" s="635" t="s">
        <v>2930</v>
      </c>
      <c r="J1467" s="653">
        <v>1</v>
      </c>
      <c r="K1467" s="641">
        <v>43936</v>
      </c>
      <c r="L1467" s="641">
        <v>44043</v>
      </c>
      <c r="M1467" s="638">
        <f t="shared" si="48"/>
        <v>15.285714285714286</v>
      </c>
      <c r="N1467" s="639">
        <v>1</v>
      </c>
      <c r="O1467" s="635" t="s">
        <v>2931</v>
      </c>
      <c r="P1467" s="639">
        <f t="shared" si="47"/>
        <v>1</v>
      </c>
      <c r="Q1467" s="640" t="str" cm="1">
        <f t="array" aca="1" ref="Q1467" ca="1">IF(ISNUMBER(P1467),IF(P1467=100%,"CUMPLIDA",IF(AND(ISNUMBER(L1467),ISNUMBER(INDIRECT("FECHA_"&amp;$B1467,1))), IF(L1467&lt;=INDIRECT("FECHA_"&amp;$B1467,1),"INCUMPLIDA","PROCESO"), "VERIFICAR FECHA")),"SIN VALOR AVANCE")</f>
        <v>CUMPLIDA</v>
      </c>
    </row>
    <row r="1468" spans="1:17" ht="180">
      <c r="A1468" s="453" t="s">
        <v>17</v>
      </c>
      <c r="B1468" s="454" t="s">
        <v>14</v>
      </c>
      <c r="C1468" s="940"/>
      <c r="D1468" s="940"/>
      <c r="E1468" s="941"/>
      <c r="F1468" s="941"/>
      <c r="G1468" s="634" t="s">
        <v>2932</v>
      </c>
      <c r="H1468" s="654" t="s">
        <v>2933</v>
      </c>
      <c r="I1468" s="654" t="s">
        <v>2934</v>
      </c>
      <c r="J1468" s="651">
        <v>1</v>
      </c>
      <c r="K1468" s="655">
        <v>43936</v>
      </c>
      <c r="L1468" s="655">
        <v>43982</v>
      </c>
      <c r="M1468" s="638">
        <f>(L1468-K1468)/7</f>
        <v>6.5714285714285712</v>
      </c>
      <c r="N1468" s="639">
        <v>1</v>
      </c>
      <c r="O1468" s="635" t="s">
        <v>2935</v>
      </c>
      <c r="P1468" s="639">
        <f>IF(B1468="ITRC",N1468,N1468/J1468)</f>
        <v>1</v>
      </c>
      <c r="Q1468" s="640" t="str" cm="1">
        <f t="array" aca="1" ref="Q1468" ca="1">IF(ISNUMBER(P1468),IF(P1468=100%,"CUMPLIDA",IF(AND(ISNUMBER(L1468),ISNUMBER(INDIRECT("FECHA_"&amp;$B1468,1))), IF(L1468&lt;=INDIRECT("FECHA_"&amp;$B1468,1),"INCUMPLIDA","PROCESO"), "VERIFICAR FECHA")),"SIN VALOR AVANCE")</f>
        <v>CUMPLIDA</v>
      </c>
    </row>
    <row r="1469" spans="1:17" ht="150.75">
      <c r="A1469" s="453" t="s">
        <v>17</v>
      </c>
      <c r="B1469" s="454" t="s">
        <v>14</v>
      </c>
      <c r="C1469" s="940" t="s">
        <v>2936</v>
      </c>
      <c r="D1469" s="940" t="s">
        <v>1518</v>
      </c>
      <c r="E1469" s="941" t="s">
        <v>2937</v>
      </c>
      <c r="F1469" s="941" t="s">
        <v>2938</v>
      </c>
      <c r="G1469" s="634" t="s">
        <v>2939</v>
      </c>
      <c r="H1469" s="635" t="s">
        <v>2940</v>
      </c>
      <c r="I1469" s="635" t="s">
        <v>2941</v>
      </c>
      <c r="J1469" s="636">
        <v>40</v>
      </c>
      <c r="K1469" s="637">
        <v>44256</v>
      </c>
      <c r="L1469" s="637">
        <v>44834</v>
      </c>
      <c r="M1469" s="638">
        <f t="shared" ref="M1469:M1509" si="49">(L1469-K1469)/7</f>
        <v>82.571428571428569</v>
      </c>
      <c r="N1469" s="639">
        <v>1</v>
      </c>
      <c r="O1469" s="635" t="s">
        <v>2942</v>
      </c>
      <c r="P1469" s="639">
        <f t="shared" ref="P1469:P1518" si="50">IF(B1469="ITRC",N1469,N1469/J1469)</f>
        <v>1</v>
      </c>
      <c r="Q1469" s="640" t="str" cm="1">
        <f t="array" aca="1" ref="Q1469" ca="1">IF(ISNUMBER(P1469),IF(P1469=100%,"CUMPLIDA",IF(AND(ISNUMBER(L1469),ISNUMBER(INDIRECT("FECHA_"&amp;$B1469,1))), IF(L1469&lt;=INDIRECT("FECHA_"&amp;$B1469,1),"INCUMPLIDA","PROCESO"), "VERIFICAR FECHA")),"SIN VALOR AVANCE")</f>
        <v>CUMPLIDA</v>
      </c>
    </row>
    <row r="1470" spans="1:17" ht="135.75">
      <c r="A1470" s="453" t="s">
        <v>17</v>
      </c>
      <c r="B1470" s="454" t="s">
        <v>14</v>
      </c>
      <c r="C1470" s="940"/>
      <c r="D1470" s="940"/>
      <c r="E1470" s="941"/>
      <c r="F1470" s="941"/>
      <c r="G1470" s="634" t="s">
        <v>2943</v>
      </c>
      <c r="H1470" s="635" t="s">
        <v>2944</v>
      </c>
      <c r="I1470" s="635" t="s">
        <v>2945</v>
      </c>
      <c r="J1470" s="636">
        <v>1</v>
      </c>
      <c r="K1470" s="637">
        <v>44075</v>
      </c>
      <c r="L1470" s="637">
        <v>44926</v>
      </c>
      <c r="M1470" s="638">
        <f t="shared" si="49"/>
        <v>121.57142857142857</v>
      </c>
      <c r="N1470" s="639">
        <v>1</v>
      </c>
      <c r="O1470" s="635" t="s">
        <v>2946</v>
      </c>
      <c r="P1470" s="639">
        <f t="shared" si="50"/>
        <v>1</v>
      </c>
      <c r="Q1470" s="640" t="str" cm="1">
        <f t="array" aca="1" ref="Q1470" ca="1">IF(ISNUMBER(P1470),IF(P1470=100%,"CUMPLIDA",IF(AND(ISNUMBER(L1470),ISNUMBER(INDIRECT("FECHA_"&amp;$B1470,1))), IF(L1470&lt;=INDIRECT("FECHA_"&amp;$B1470,1),"INCUMPLIDA","PROCESO"), "VERIFICAR FECHA")),"SIN VALOR AVANCE")</f>
        <v>CUMPLIDA</v>
      </c>
    </row>
    <row r="1471" spans="1:17" ht="135.75">
      <c r="A1471" s="453" t="s">
        <v>17</v>
      </c>
      <c r="B1471" s="454" t="s">
        <v>14</v>
      </c>
      <c r="C1471" s="940"/>
      <c r="D1471" s="940"/>
      <c r="E1471" s="941"/>
      <c r="F1471" s="941"/>
      <c r="G1471" s="634" t="s">
        <v>2947</v>
      </c>
      <c r="H1471" s="635" t="s">
        <v>2948</v>
      </c>
      <c r="I1471" s="635" t="s">
        <v>2949</v>
      </c>
      <c r="J1471" s="636">
        <v>1</v>
      </c>
      <c r="K1471" s="637">
        <v>44136</v>
      </c>
      <c r="L1471" s="637">
        <v>44286</v>
      </c>
      <c r="M1471" s="638">
        <f t="shared" si="49"/>
        <v>21.428571428571427</v>
      </c>
      <c r="N1471" s="639">
        <v>1</v>
      </c>
      <c r="O1471" s="635" t="s">
        <v>2950</v>
      </c>
      <c r="P1471" s="639">
        <f t="shared" si="50"/>
        <v>1</v>
      </c>
      <c r="Q1471" s="640" t="str" cm="1">
        <f t="array" aca="1" ref="Q1471" ca="1">IF(ISNUMBER(P1471),IF(P1471=100%,"CUMPLIDA",IF(AND(ISNUMBER(L1471),ISNUMBER(INDIRECT("FECHA_"&amp;$B1471,1))), IF(L1471&lt;=INDIRECT("FECHA_"&amp;$B1471,1),"INCUMPLIDA","PROCESO"), "VERIFICAR FECHA")),"SIN VALOR AVANCE")</f>
        <v>CUMPLIDA</v>
      </c>
    </row>
    <row r="1472" spans="1:17" ht="150">
      <c r="A1472" s="453" t="s">
        <v>17</v>
      </c>
      <c r="B1472" s="454" t="s">
        <v>14</v>
      </c>
      <c r="C1472" s="940"/>
      <c r="D1472" s="940"/>
      <c r="E1472" s="941"/>
      <c r="F1472" s="941"/>
      <c r="G1472" s="634" t="s">
        <v>2951</v>
      </c>
      <c r="H1472" s="635" t="s">
        <v>2952</v>
      </c>
      <c r="I1472" s="635" t="s">
        <v>2953</v>
      </c>
      <c r="J1472" s="636">
        <v>1</v>
      </c>
      <c r="K1472" s="637">
        <v>44044</v>
      </c>
      <c r="L1472" s="637">
        <v>44196</v>
      </c>
      <c r="M1472" s="638">
        <f t="shared" si="49"/>
        <v>21.714285714285715</v>
      </c>
      <c r="N1472" s="639">
        <v>1</v>
      </c>
      <c r="O1472" s="635" t="s">
        <v>2946</v>
      </c>
      <c r="P1472" s="639">
        <f t="shared" si="50"/>
        <v>1</v>
      </c>
      <c r="Q1472" s="640" t="str" cm="1">
        <f t="array" aca="1" ref="Q1472" ca="1">IF(ISNUMBER(P1472),IF(P1472=100%,"CUMPLIDA",IF(AND(ISNUMBER(L1472),ISNUMBER(INDIRECT("FECHA_"&amp;$B1472,1))), IF(L1472&lt;=INDIRECT("FECHA_"&amp;$B1472,1),"INCUMPLIDA","PROCESO"), "VERIFICAR FECHA")),"SIN VALOR AVANCE")</f>
        <v>CUMPLIDA</v>
      </c>
    </row>
    <row r="1473" spans="1:17" ht="135.75">
      <c r="A1473" s="453" t="s">
        <v>17</v>
      </c>
      <c r="B1473" s="454" t="s">
        <v>14</v>
      </c>
      <c r="C1473" s="940"/>
      <c r="D1473" s="940"/>
      <c r="E1473" s="941"/>
      <c r="F1473" s="941"/>
      <c r="G1473" s="634" t="s">
        <v>2954</v>
      </c>
      <c r="H1473" s="635" t="s">
        <v>2955</v>
      </c>
      <c r="I1473" s="635" t="s">
        <v>2956</v>
      </c>
      <c r="J1473" s="636">
        <v>2</v>
      </c>
      <c r="K1473" s="637">
        <v>44197</v>
      </c>
      <c r="L1473" s="637">
        <v>44926</v>
      </c>
      <c r="M1473" s="638">
        <f t="shared" si="49"/>
        <v>104.14285714285714</v>
      </c>
      <c r="N1473" s="639">
        <v>1</v>
      </c>
      <c r="O1473" s="635" t="s">
        <v>2946</v>
      </c>
      <c r="P1473" s="639">
        <f t="shared" si="50"/>
        <v>1</v>
      </c>
      <c r="Q1473" s="640" t="str" cm="1">
        <f t="array" aca="1" ref="Q1473" ca="1">IF(ISNUMBER(P1473),IF(P1473=100%,"CUMPLIDA",IF(AND(ISNUMBER(L1473),ISNUMBER(INDIRECT("FECHA_"&amp;$B1473,1))), IF(L1473&lt;=INDIRECT("FECHA_"&amp;$B1473,1),"INCUMPLIDA","PROCESO"), "VERIFICAR FECHA")),"SIN VALOR AVANCE")</f>
        <v>CUMPLIDA</v>
      </c>
    </row>
    <row r="1474" spans="1:17" ht="135.75">
      <c r="A1474" s="453" t="s">
        <v>17</v>
      </c>
      <c r="B1474" s="454" t="s">
        <v>14</v>
      </c>
      <c r="C1474" s="940"/>
      <c r="D1474" s="940"/>
      <c r="E1474" s="941"/>
      <c r="F1474" s="941"/>
      <c r="G1474" s="941" t="s">
        <v>2957</v>
      </c>
      <c r="H1474" s="635" t="s">
        <v>2958</v>
      </c>
      <c r="I1474" s="635" t="s">
        <v>2959</v>
      </c>
      <c r="J1474" s="636">
        <v>1</v>
      </c>
      <c r="K1474" s="637">
        <v>44378</v>
      </c>
      <c r="L1474" s="637">
        <v>44408</v>
      </c>
      <c r="M1474" s="638">
        <f t="shared" si="49"/>
        <v>4.2857142857142856</v>
      </c>
      <c r="N1474" s="639">
        <v>1</v>
      </c>
      <c r="O1474" s="635" t="s">
        <v>2946</v>
      </c>
      <c r="P1474" s="639">
        <f t="shared" si="50"/>
        <v>1</v>
      </c>
      <c r="Q1474" s="640" t="str" cm="1">
        <f t="array" aca="1" ref="Q1474" ca="1">IF(ISNUMBER(P1474),IF(P1474=100%,"CUMPLIDA",IF(AND(ISNUMBER(L1474),ISNUMBER(INDIRECT("FECHA_"&amp;$B1474,1))), IF(L1474&lt;=INDIRECT("FECHA_"&amp;$B1474,1),"INCUMPLIDA","PROCESO"), "VERIFICAR FECHA")),"SIN VALOR AVANCE")</f>
        <v>CUMPLIDA</v>
      </c>
    </row>
    <row r="1475" spans="1:17" ht="135.75">
      <c r="A1475" s="453" t="s">
        <v>17</v>
      </c>
      <c r="B1475" s="454" t="s">
        <v>14</v>
      </c>
      <c r="C1475" s="940"/>
      <c r="D1475" s="940"/>
      <c r="E1475" s="941" t="s">
        <v>2960</v>
      </c>
      <c r="F1475" s="941"/>
      <c r="G1475" s="941"/>
      <c r="H1475" s="635" t="s">
        <v>2958</v>
      </c>
      <c r="I1475" s="635" t="s">
        <v>2961</v>
      </c>
      <c r="J1475" s="636">
        <v>1</v>
      </c>
      <c r="K1475" s="637">
        <v>44409</v>
      </c>
      <c r="L1475" s="637">
        <v>44561</v>
      </c>
      <c r="M1475" s="638">
        <f t="shared" si="49"/>
        <v>21.714285714285715</v>
      </c>
      <c r="N1475" s="639">
        <v>1</v>
      </c>
      <c r="O1475" s="635" t="s">
        <v>2946</v>
      </c>
      <c r="P1475" s="639">
        <f t="shared" si="50"/>
        <v>1</v>
      </c>
      <c r="Q1475" s="640" t="str" cm="1">
        <f t="array" aca="1" ref="Q1475" ca="1">IF(ISNUMBER(P1475),IF(P1475=100%,"CUMPLIDA",IF(AND(ISNUMBER(L1475),ISNUMBER(INDIRECT("FECHA_"&amp;$B1475,1))), IF(L1475&lt;=INDIRECT("FECHA_"&amp;$B1475,1),"INCUMPLIDA","PROCESO"), "VERIFICAR FECHA")),"SIN VALOR AVANCE")</f>
        <v>CUMPLIDA</v>
      </c>
    </row>
    <row r="1476" spans="1:17" ht="135.75">
      <c r="A1476" s="453" t="s">
        <v>17</v>
      </c>
      <c r="B1476" s="454" t="s">
        <v>14</v>
      </c>
      <c r="C1476" s="940"/>
      <c r="D1476" s="940"/>
      <c r="E1476" s="941"/>
      <c r="F1476" s="941"/>
      <c r="G1476" s="941"/>
      <c r="H1476" s="635" t="s">
        <v>2958</v>
      </c>
      <c r="I1476" s="635" t="s">
        <v>2962</v>
      </c>
      <c r="J1476" s="636">
        <v>1</v>
      </c>
      <c r="K1476" s="637">
        <v>44743</v>
      </c>
      <c r="L1476" s="637">
        <v>44773</v>
      </c>
      <c r="M1476" s="638">
        <f t="shared" si="49"/>
        <v>4.2857142857142856</v>
      </c>
      <c r="N1476" s="639">
        <v>1</v>
      </c>
      <c r="O1476" s="635" t="s">
        <v>2946</v>
      </c>
      <c r="P1476" s="639">
        <f t="shared" si="50"/>
        <v>1</v>
      </c>
      <c r="Q1476" s="640" t="str" cm="1">
        <f t="array" aca="1" ref="Q1476" ca="1">IF(ISNUMBER(P1476),IF(P1476=100%,"CUMPLIDA",IF(AND(ISNUMBER(L1476),ISNUMBER(INDIRECT("FECHA_"&amp;$B1476,1))), IF(L1476&lt;=INDIRECT("FECHA_"&amp;$B1476,1),"INCUMPLIDA","PROCESO"), "VERIFICAR FECHA")),"SIN VALOR AVANCE")</f>
        <v>CUMPLIDA</v>
      </c>
    </row>
    <row r="1477" spans="1:17" ht="135.75">
      <c r="A1477" s="453" t="s">
        <v>17</v>
      </c>
      <c r="B1477" s="454" t="s">
        <v>14</v>
      </c>
      <c r="C1477" s="940"/>
      <c r="D1477" s="940"/>
      <c r="E1477" s="941"/>
      <c r="F1477" s="941"/>
      <c r="G1477" s="941"/>
      <c r="H1477" s="635" t="s">
        <v>2958</v>
      </c>
      <c r="I1477" s="635" t="s">
        <v>2961</v>
      </c>
      <c r="J1477" s="636">
        <v>1</v>
      </c>
      <c r="K1477" s="637">
        <v>44774</v>
      </c>
      <c r="L1477" s="637">
        <v>44926</v>
      </c>
      <c r="M1477" s="638">
        <f t="shared" si="49"/>
        <v>21.714285714285715</v>
      </c>
      <c r="N1477" s="639">
        <v>1</v>
      </c>
      <c r="O1477" s="635" t="s">
        <v>2946</v>
      </c>
      <c r="P1477" s="639">
        <f t="shared" si="50"/>
        <v>1</v>
      </c>
      <c r="Q1477" s="640" t="str" cm="1">
        <f t="array" aca="1" ref="Q1477" ca="1">IF(ISNUMBER(P1477),IF(P1477=100%,"CUMPLIDA",IF(AND(ISNUMBER(L1477),ISNUMBER(INDIRECT("FECHA_"&amp;$B1477,1))), IF(L1477&lt;=INDIRECT("FECHA_"&amp;$B1477,1),"INCUMPLIDA","PROCESO"), "VERIFICAR FECHA")),"SIN VALOR AVANCE")</f>
        <v>CUMPLIDA</v>
      </c>
    </row>
    <row r="1478" spans="1:17" ht="135.75">
      <c r="A1478" s="453" t="s">
        <v>17</v>
      </c>
      <c r="B1478" s="454" t="s">
        <v>14</v>
      </c>
      <c r="C1478" s="940"/>
      <c r="D1478" s="940"/>
      <c r="E1478" s="941"/>
      <c r="F1478" s="941"/>
      <c r="G1478" s="634" t="s">
        <v>2963</v>
      </c>
      <c r="H1478" s="635" t="s">
        <v>2964</v>
      </c>
      <c r="I1478" s="635" t="s">
        <v>2965</v>
      </c>
      <c r="J1478" s="636">
        <v>1</v>
      </c>
      <c r="K1478" s="637">
        <v>43800</v>
      </c>
      <c r="L1478" s="637">
        <v>44316</v>
      </c>
      <c r="M1478" s="638">
        <f t="shared" si="49"/>
        <v>73.714285714285708</v>
      </c>
      <c r="N1478" s="639">
        <v>1</v>
      </c>
      <c r="O1478" s="635" t="s">
        <v>2950</v>
      </c>
      <c r="P1478" s="639">
        <f t="shared" si="50"/>
        <v>1</v>
      </c>
      <c r="Q1478" s="640" t="str" cm="1">
        <f t="array" aca="1" ref="Q1478" ca="1">IF(ISNUMBER(P1478),IF(P1478=100%,"CUMPLIDA",IF(AND(ISNUMBER(L1478),ISNUMBER(INDIRECT("FECHA_"&amp;$B1478,1))), IF(L1478&lt;=INDIRECT("FECHA_"&amp;$B1478,1),"INCUMPLIDA","PROCESO"), "VERIFICAR FECHA")),"SIN VALOR AVANCE")</f>
        <v>CUMPLIDA</v>
      </c>
    </row>
    <row r="1479" spans="1:17" ht="90.75">
      <c r="A1479" s="453" t="s">
        <v>17</v>
      </c>
      <c r="B1479" s="454" t="s">
        <v>14</v>
      </c>
      <c r="C1479" s="940"/>
      <c r="D1479" s="940"/>
      <c r="E1479" s="941"/>
      <c r="F1479" s="941"/>
      <c r="G1479" s="941" t="s">
        <v>2966</v>
      </c>
      <c r="H1479" s="635" t="s">
        <v>2967</v>
      </c>
      <c r="I1479" s="635" t="s">
        <v>2968</v>
      </c>
      <c r="J1479" s="636">
        <v>4</v>
      </c>
      <c r="K1479" s="637">
        <v>44197</v>
      </c>
      <c r="L1479" s="637">
        <v>44926</v>
      </c>
      <c r="M1479" s="638">
        <f t="shared" si="49"/>
        <v>104.14285714285714</v>
      </c>
      <c r="N1479" s="639">
        <v>1</v>
      </c>
      <c r="O1479" s="635" t="s">
        <v>2969</v>
      </c>
      <c r="P1479" s="639">
        <f t="shared" si="50"/>
        <v>1</v>
      </c>
      <c r="Q1479" s="640" t="str" cm="1">
        <f t="array" aca="1" ref="Q1479" ca="1">IF(ISNUMBER(P1479),IF(P1479=100%,"CUMPLIDA",IF(AND(ISNUMBER(L1479),ISNUMBER(INDIRECT("FECHA_"&amp;$B1479,1))), IF(L1479&lt;=INDIRECT("FECHA_"&amp;$B1479,1),"INCUMPLIDA","PROCESO"), "VERIFICAR FECHA")),"SIN VALOR AVANCE")</f>
        <v>CUMPLIDA</v>
      </c>
    </row>
    <row r="1480" spans="1:17" ht="150.75">
      <c r="A1480" s="453" t="s">
        <v>17</v>
      </c>
      <c r="B1480" s="454" t="s">
        <v>14</v>
      </c>
      <c r="C1480" s="940"/>
      <c r="D1480" s="940"/>
      <c r="E1480" s="941"/>
      <c r="F1480" s="941"/>
      <c r="G1480" s="941"/>
      <c r="H1480" s="635" t="s">
        <v>2967</v>
      </c>
      <c r="I1480" s="635" t="s">
        <v>2968</v>
      </c>
      <c r="J1480" s="636">
        <v>2</v>
      </c>
      <c r="K1480" s="637">
        <v>44197</v>
      </c>
      <c r="L1480" s="637">
        <v>44561</v>
      </c>
      <c r="M1480" s="638">
        <f t="shared" si="49"/>
        <v>52</v>
      </c>
      <c r="N1480" s="639">
        <v>1</v>
      </c>
      <c r="O1480" s="635" t="s">
        <v>2970</v>
      </c>
      <c r="P1480" s="639">
        <f t="shared" si="50"/>
        <v>1</v>
      </c>
      <c r="Q1480" s="640" t="str" cm="1">
        <f t="array" aca="1" ref="Q1480" ca="1">IF(ISNUMBER(P1480),IF(P1480=100%,"CUMPLIDA",IF(AND(ISNUMBER(L1480),ISNUMBER(INDIRECT("FECHA_"&amp;$B1480,1))), IF(L1480&lt;=INDIRECT("FECHA_"&amp;$B1480,1),"INCUMPLIDA","PROCESO"), "VERIFICAR FECHA")),"SIN VALOR AVANCE")</f>
        <v>CUMPLIDA</v>
      </c>
    </row>
    <row r="1481" spans="1:17" ht="135.75">
      <c r="A1481" s="453" t="s">
        <v>17</v>
      </c>
      <c r="B1481" s="454" t="s">
        <v>14</v>
      </c>
      <c r="C1481" s="940"/>
      <c r="D1481" s="940"/>
      <c r="E1481" s="941" t="s">
        <v>2971</v>
      </c>
      <c r="F1481" s="941"/>
      <c r="G1481" s="941"/>
      <c r="H1481" s="635" t="s">
        <v>2967</v>
      </c>
      <c r="I1481" s="635" t="s">
        <v>2968</v>
      </c>
      <c r="J1481" s="636">
        <v>2</v>
      </c>
      <c r="K1481" s="637">
        <v>44197</v>
      </c>
      <c r="L1481" s="637">
        <v>44561</v>
      </c>
      <c r="M1481" s="638">
        <f t="shared" si="49"/>
        <v>52</v>
      </c>
      <c r="N1481" s="639">
        <v>1</v>
      </c>
      <c r="O1481" s="635" t="s">
        <v>2972</v>
      </c>
      <c r="P1481" s="639">
        <f t="shared" si="50"/>
        <v>1</v>
      </c>
      <c r="Q1481" s="640" t="str" cm="1">
        <f t="array" aca="1" ref="Q1481" ca="1">IF(ISNUMBER(P1481),IF(P1481=100%,"CUMPLIDA",IF(AND(ISNUMBER(L1481),ISNUMBER(INDIRECT("FECHA_"&amp;$B1481,1))), IF(L1481&lt;=INDIRECT("FECHA_"&amp;$B1481,1),"INCUMPLIDA","PROCESO"), "VERIFICAR FECHA")),"SIN VALOR AVANCE")</f>
        <v>CUMPLIDA</v>
      </c>
    </row>
    <row r="1482" spans="1:17" ht="135.75">
      <c r="A1482" s="453" t="s">
        <v>17</v>
      </c>
      <c r="B1482" s="454" t="s">
        <v>14</v>
      </c>
      <c r="C1482" s="940"/>
      <c r="D1482" s="940"/>
      <c r="E1482" s="941"/>
      <c r="F1482" s="941"/>
      <c r="G1482" s="941"/>
      <c r="H1482" s="635" t="s">
        <v>2967</v>
      </c>
      <c r="I1482" s="635" t="s">
        <v>2968</v>
      </c>
      <c r="J1482" s="636">
        <v>2</v>
      </c>
      <c r="K1482" s="637">
        <v>44197</v>
      </c>
      <c r="L1482" s="637">
        <v>44561</v>
      </c>
      <c r="M1482" s="638">
        <f t="shared" si="49"/>
        <v>52</v>
      </c>
      <c r="N1482" s="639">
        <v>1</v>
      </c>
      <c r="O1482" s="635" t="s">
        <v>2973</v>
      </c>
      <c r="P1482" s="639">
        <f t="shared" si="50"/>
        <v>1</v>
      </c>
      <c r="Q1482" s="640" t="str" cm="1">
        <f t="array" aca="1" ref="Q1482" ca="1">IF(ISNUMBER(P1482),IF(P1482=100%,"CUMPLIDA",IF(AND(ISNUMBER(L1482),ISNUMBER(INDIRECT("FECHA_"&amp;$B1482,1))), IF(L1482&lt;=INDIRECT("FECHA_"&amp;$B1482,1),"INCUMPLIDA","PROCESO"), "VERIFICAR FECHA")),"SIN VALOR AVANCE")</f>
        <v>CUMPLIDA</v>
      </c>
    </row>
    <row r="1483" spans="1:17" ht="135.75">
      <c r="A1483" s="453" t="s">
        <v>17</v>
      </c>
      <c r="B1483" s="454" t="s">
        <v>14</v>
      </c>
      <c r="C1483" s="940"/>
      <c r="D1483" s="940"/>
      <c r="E1483" s="941"/>
      <c r="F1483" s="941"/>
      <c r="G1483" s="634" t="s">
        <v>2974</v>
      </c>
      <c r="H1483" s="635" t="s">
        <v>2975</v>
      </c>
      <c r="I1483" s="635" t="s">
        <v>2965</v>
      </c>
      <c r="J1483" s="636">
        <v>1</v>
      </c>
      <c r="K1483" s="637">
        <v>43800</v>
      </c>
      <c r="L1483" s="637">
        <v>44316</v>
      </c>
      <c r="M1483" s="638">
        <f t="shared" si="49"/>
        <v>73.714285714285708</v>
      </c>
      <c r="N1483" s="639">
        <v>1</v>
      </c>
      <c r="O1483" s="635" t="s">
        <v>2950</v>
      </c>
      <c r="P1483" s="639">
        <f t="shared" si="50"/>
        <v>1</v>
      </c>
      <c r="Q1483" s="640" t="str" cm="1">
        <f t="array" aca="1" ref="Q1483" ca="1">IF(ISNUMBER(P1483),IF(P1483=100%,"CUMPLIDA",IF(AND(ISNUMBER(L1483),ISNUMBER(INDIRECT("FECHA_"&amp;$B1483,1))), IF(L1483&lt;=INDIRECT("FECHA_"&amp;$B1483,1),"INCUMPLIDA","PROCESO"), "VERIFICAR FECHA")),"SIN VALOR AVANCE")</f>
        <v>CUMPLIDA</v>
      </c>
    </row>
    <row r="1484" spans="1:17" ht="135.75">
      <c r="A1484" s="453" t="s">
        <v>17</v>
      </c>
      <c r="B1484" s="454" t="s">
        <v>14</v>
      </c>
      <c r="C1484" s="940"/>
      <c r="D1484" s="940"/>
      <c r="E1484" s="941"/>
      <c r="F1484" s="941"/>
      <c r="G1484" s="634" t="s">
        <v>2976</v>
      </c>
      <c r="H1484" s="635" t="s">
        <v>2977</v>
      </c>
      <c r="I1484" s="635" t="s">
        <v>2965</v>
      </c>
      <c r="J1484" s="636">
        <v>1</v>
      </c>
      <c r="K1484" s="637">
        <v>43800</v>
      </c>
      <c r="L1484" s="637">
        <v>44377</v>
      </c>
      <c r="M1484" s="638">
        <f t="shared" si="49"/>
        <v>82.428571428571431</v>
      </c>
      <c r="N1484" s="639">
        <v>1</v>
      </c>
      <c r="O1484" s="635" t="s">
        <v>2950</v>
      </c>
      <c r="P1484" s="639">
        <f t="shared" si="50"/>
        <v>1</v>
      </c>
      <c r="Q1484" s="640" t="str" cm="1">
        <f t="array" aca="1" ref="Q1484" ca="1">IF(ISNUMBER(P1484),IF(P1484=100%,"CUMPLIDA",IF(AND(ISNUMBER(L1484),ISNUMBER(INDIRECT("FECHA_"&amp;$B1484,1))), IF(L1484&lt;=INDIRECT("FECHA_"&amp;$B1484,1),"INCUMPLIDA","PROCESO"), "VERIFICAR FECHA")),"SIN VALOR AVANCE")</f>
        <v>CUMPLIDA</v>
      </c>
    </row>
    <row r="1485" spans="1:17" ht="135.75">
      <c r="A1485" s="453" t="s">
        <v>17</v>
      </c>
      <c r="B1485" s="454" t="s">
        <v>14</v>
      </c>
      <c r="C1485" s="940"/>
      <c r="D1485" s="940"/>
      <c r="E1485" s="941"/>
      <c r="F1485" s="941"/>
      <c r="G1485" s="941" t="s">
        <v>2978</v>
      </c>
      <c r="H1485" s="635" t="s">
        <v>2979</v>
      </c>
      <c r="I1485" s="635" t="s">
        <v>2965</v>
      </c>
      <c r="J1485" s="636">
        <v>1</v>
      </c>
      <c r="K1485" s="637">
        <v>43800</v>
      </c>
      <c r="L1485" s="637">
        <v>44377</v>
      </c>
      <c r="M1485" s="638">
        <f t="shared" si="49"/>
        <v>82.428571428571431</v>
      </c>
      <c r="N1485" s="639">
        <v>1</v>
      </c>
      <c r="O1485" s="635" t="s">
        <v>2950</v>
      </c>
      <c r="P1485" s="639">
        <f t="shared" si="50"/>
        <v>1</v>
      </c>
      <c r="Q1485" s="640" t="str" cm="1">
        <f t="array" aca="1" ref="Q1485" ca="1">IF(ISNUMBER(P1485),IF(P1485=100%,"CUMPLIDA",IF(AND(ISNUMBER(L1485),ISNUMBER(INDIRECT("FECHA_"&amp;$B1485,1))), IF(L1485&lt;=INDIRECT("FECHA_"&amp;$B1485,1),"INCUMPLIDA","PROCESO"), "VERIFICAR FECHA")),"SIN VALOR AVANCE")</f>
        <v>CUMPLIDA</v>
      </c>
    </row>
    <row r="1486" spans="1:17" ht="135.75">
      <c r="A1486" s="453" t="s">
        <v>17</v>
      </c>
      <c r="B1486" s="454" t="s">
        <v>14</v>
      </c>
      <c r="C1486" s="940"/>
      <c r="D1486" s="940"/>
      <c r="E1486" s="941"/>
      <c r="F1486" s="941"/>
      <c r="G1486" s="941"/>
      <c r="H1486" s="635" t="s">
        <v>2980</v>
      </c>
      <c r="I1486" s="635" t="s">
        <v>2965</v>
      </c>
      <c r="J1486" s="636">
        <v>1</v>
      </c>
      <c r="K1486" s="637">
        <v>43800</v>
      </c>
      <c r="L1486" s="637">
        <v>44377</v>
      </c>
      <c r="M1486" s="638">
        <f t="shared" si="49"/>
        <v>82.428571428571431</v>
      </c>
      <c r="N1486" s="639">
        <v>1</v>
      </c>
      <c r="O1486" s="635" t="s">
        <v>2950</v>
      </c>
      <c r="P1486" s="639">
        <f t="shared" si="50"/>
        <v>1</v>
      </c>
      <c r="Q1486" s="640" t="str" cm="1">
        <f t="array" aca="1" ref="Q1486" ca="1">IF(ISNUMBER(P1486),IF(P1486=100%,"CUMPLIDA",IF(AND(ISNUMBER(L1486),ISNUMBER(INDIRECT("FECHA_"&amp;$B1486,1))), IF(L1486&lt;=INDIRECT("FECHA_"&amp;$B1486,1),"INCUMPLIDA","PROCESO"), "VERIFICAR FECHA")),"SIN VALOR AVANCE")</f>
        <v>CUMPLIDA</v>
      </c>
    </row>
    <row r="1487" spans="1:17" ht="135.75">
      <c r="A1487" s="453" t="s">
        <v>17</v>
      </c>
      <c r="B1487" s="454" t="s">
        <v>14</v>
      </c>
      <c r="C1487" s="940"/>
      <c r="D1487" s="940"/>
      <c r="E1487" s="941"/>
      <c r="F1487" s="941"/>
      <c r="G1487" s="634" t="s">
        <v>2981</v>
      </c>
      <c r="H1487" s="635" t="s">
        <v>2982</v>
      </c>
      <c r="I1487" s="635" t="s">
        <v>2965</v>
      </c>
      <c r="J1487" s="636">
        <v>1</v>
      </c>
      <c r="K1487" s="637">
        <v>43800</v>
      </c>
      <c r="L1487" s="637">
        <v>44377</v>
      </c>
      <c r="M1487" s="638">
        <f t="shared" si="49"/>
        <v>82.428571428571431</v>
      </c>
      <c r="N1487" s="639">
        <v>1</v>
      </c>
      <c r="O1487" s="635" t="s">
        <v>2950</v>
      </c>
      <c r="P1487" s="639">
        <f t="shared" si="50"/>
        <v>1</v>
      </c>
      <c r="Q1487" s="640" t="str" cm="1">
        <f t="array" aca="1" ref="Q1487" ca="1">IF(ISNUMBER(P1487),IF(P1487=100%,"CUMPLIDA",IF(AND(ISNUMBER(L1487),ISNUMBER(INDIRECT("FECHA_"&amp;$B1487,1))), IF(L1487&lt;=INDIRECT("FECHA_"&amp;$B1487,1),"INCUMPLIDA","PROCESO"), "VERIFICAR FECHA")),"SIN VALOR AVANCE")</f>
        <v>CUMPLIDA</v>
      </c>
    </row>
    <row r="1488" spans="1:17" ht="150.75">
      <c r="A1488" s="453" t="s">
        <v>17</v>
      </c>
      <c r="B1488" s="454" t="s">
        <v>14</v>
      </c>
      <c r="C1488" s="940" t="s">
        <v>2983</v>
      </c>
      <c r="D1488" s="940" t="s">
        <v>2984</v>
      </c>
      <c r="E1488" s="941" t="s">
        <v>2985</v>
      </c>
      <c r="F1488" s="941" t="s">
        <v>2986</v>
      </c>
      <c r="G1488" s="634" t="s">
        <v>2238</v>
      </c>
      <c r="H1488" s="635" t="s">
        <v>2987</v>
      </c>
      <c r="I1488" s="635" t="s">
        <v>92</v>
      </c>
      <c r="J1488" s="636">
        <v>1</v>
      </c>
      <c r="K1488" s="637">
        <v>45231</v>
      </c>
      <c r="L1488" s="637">
        <v>45504</v>
      </c>
      <c r="M1488" s="638">
        <f t="shared" si="49"/>
        <v>39</v>
      </c>
      <c r="N1488" s="639">
        <v>1</v>
      </c>
      <c r="O1488" s="635" t="s">
        <v>2988</v>
      </c>
      <c r="P1488" s="639">
        <f t="shared" si="50"/>
        <v>1</v>
      </c>
      <c r="Q1488" s="640" t="str" cm="1">
        <f t="array" aca="1" ref="Q1488" ca="1">IF(ISNUMBER(P1488),IF(P1488=100%,"CUMPLIDA",IF(AND(ISNUMBER(L1488),ISNUMBER(INDIRECT("FECHA_"&amp;$B1488,1))), IF(L1488&lt;=INDIRECT("FECHA_"&amp;$B1488,1),"INCUMPLIDA","PROCESO"), "VERIFICAR FECHA")),"SIN VALOR AVANCE")</f>
        <v>CUMPLIDA</v>
      </c>
    </row>
    <row r="1489" spans="1:17" ht="105.75">
      <c r="A1489" s="453" t="s">
        <v>17</v>
      </c>
      <c r="B1489" s="454" t="s">
        <v>14</v>
      </c>
      <c r="C1489" s="940"/>
      <c r="D1489" s="940"/>
      <c r="E1489" s="941"/>
      <c r="F1489" s="941"/>
      <c r="G1489" s="634" t="s">
        <v>2241</v>
      </c>
      <c r="H1489" s="635" t="s">
        <v>99</v>
      </c>
      <c r="I1489" s="635" t="s">
        <v>99</v>
      </c>
      <c r="J1489" s="636">
        <v>1</v>
      </c>
      <c r="K1489" s="641">
        <v>45352</v>
      </c>
      <c r="L1489" s="641">
        <v>45747</v>
      </c>
      <c r="M1489" s="638">
        <f t="shared" si="49"/>
        <v>56.428571428571431</v>
      </c>
      <c r="N1489" s="639">
        <v>1</v>
      </c>
      <c r="O1489" s="635" t="s">
        <v>210</v>
      </c>
      <c r="P1489" s="639">
        <f t="shared" si="50"/>
        <v>1</v>
      </c>
      <c r="Q1489" s="640" t="str" cm="1">
        <f t="array" aca="1" ref="Q1489" ca="1">IF(ISNUMBER(P1489),IF(P1489=100%,"CUMPLIDA",IF(AND(ISNUMBER(L1489),ISNUMBER(INDIRECT("FECHA_"&amp;$B1489,1))), IF(L1489&lt;=INDIRECT("FECHA_"&amp;$B1489,1),"INCUMPLIDA","PROCESO"), "VERIFICAR FECHA")),"SIN VALOR AVANCE")</f>
        <v>CUMPLIDA</v>
      </c>
    </row>
    <row r="1490" spans="1:17" ht="60.75">
      <c r="A1490" s="453" t="s">
        <v>17</v>
      </c>
      <c r="B1490" s="454" t="s">
        <v>14</v>
      </c>
      <c r="C1490" s="940"/>
      <c r="D1490" s="940"/>
      <c r="E1490" s="941"/>
      <c r="F1490" s="941"/>
      <c r="G1490" s="634" t="s">
        <v>2243</v>
      </c>
      <c r="H1490" s="635" t="s">
        <v>102</v>
      </c>
      <c r="I1490" s="635" t="s">
        <v>102</v>
      </c>
      <c r="J1490" s="636">
        <v>1</v>
      </c>
      <c r="K1490" s="641">
        <v>45352</v>
      </c>
      <c r="L1490" s="641">
        <v>45747</v>
      </c>
      <c r="M1490" s="638">
        <f t="shared" si="49"/>
        <v>56.428571428571431</v>
      </c>
      <c r="N1490" s="639">
        <v>1</v>
      </c>
      <c r="O1490" s="635" t="s">
        <v>2989</v>
      </c>
      <c r="P1490" s="639">
        <f t="shared" si="50"/>
        <v>1</v>
      </c>
      <c r="Q1490" s="640" t="str" cm="1">
        <f t="array" aca="1" ref="Q1490" ca="1">IF(ISNUMBER(P1490),IF(P1490=100%,"CUMPLIDA",IF(AND(ISNUMBER(L1490),ISNUMBER(INDIRECT("FECHA_"&amp;$B1490,1))), IF(L1490&lt;=INDIRECT("FECHA_"&amp;$B1490,1),"INCUMPLIDA","PROCESO"), "VERIFICAR FECHA")),"SIN VALOR AVANCE")</f>
        <v>CUMPLIDA</v>
      </c>
    </row>
    <row r="1491" spans="1:17" ht="105.75">
      <c r="A1491" s="453" t="s">
        <v>17</v>
      </c>
      <c r="B1491" s="454" t="s">
        <v>14</v>
      </c>
      <c r="C1491" s="940"/>
      <c r="D1491" s="940"/>
      <c r="E1491" s="941"/>
      <c r="F1491" s="941"/>
      <c r="G1491" s="634" t="s">
        <v>2822</v>
      </c>
      <c r="H1491" s="635" t="s">
        <v>105</v>
      </c>
      <c r="I1491" s="635" t="s">
        <v>105</v>
      </c>
      <c r="J1491" s="636">
        <v>1</v>
      </c>
      <c r="K1491" s="641">
        <v>45352</v>
      </c>
      <c r="L1491" s="641">
        <v>45747</v>
      </c>
      <c r="M1491" s="638">
        <f t="shared" si="49"/>
        <v>56.428571428571431</v>
      </c>
      <c r="N1491" s="639">
        <v>1</v>
      </c>
      <c r="O1491" s="635" t="s">
        <v>210</v>
      </c>
      <c r="P1491" s="639">
        <f t="shared" si="50"/>
        <v>1</v>
      </c>
      <c r="Q1491" s="640" t="str" cm="1">
        <f t="array" aca="1" ref="Q1491" ca="1">IF(ISNUMBER(P1491),IF(P1491=100%,"CUMPLIDA",IF(AND(ISNUMBER(L1491),ISNUMBER(INDIRECT("FECHA_"&amp;$B1491,1))), IF(L1491&lt;=INDIRECT("FECHA_"&amp;$B1491,1),"INCUMPLIDA","PROCESO"), "VERIFICAR FECHA")),"SIN VALOR AVANCE")</f>
        <v>CUMPLIDA</v>
      </c>
    </row>
    <row r="1492" spans="1:17" ht="60.75">
      <c r="A1492" s="453" t="s">
        <v>17</v>
      </c>
      <c r="B1492" s="454" t="s">
        <v>14</v>
      </c>
      <c r="C1492" s="940"/>
      <c r="D1492" s="940"/>
      <c r="E1492" s="941"/>
      <c r="F1492" s="941"/>
      <c r="G1492" s="634" t="s">
        <v>2823</v>
      </c>
      <c r="H1492" s="635" t="s">
        <v>107</v>
      </c>
      <c r="I1492" s="635" t="s">
        <v>107</v>
      </c>
      <c r="J1492" s="636">
        <v>1</v>
      </c>
      <c r="K1492" s="641">
        <v>45352</v>
      </c>
      <c r="L1492" s="641">
        <v>45747</v>
      </c>
      <c r="M1492" s="638">
        <f t="shared" si="49"/>
        <v>56.428571428571431</v>
      </c>
      <c r="N1492" s="639">
        <v>1</v>
      </c>
      <c r="O1492" s="635" t="s">
        <v>2989</v>
      </c>
      <c r="P1492" s="639">
        <f t="shared" si="50"/>
        <v>1</v>
      </c>
      <c r="Q1492" s="640" t="str" cm="1">
        <f t="array" aca="1" ref="Q1492" ca="1">IF(ISNUMBER(P1492),IF(P1492=100%,"CUMPLIDA",IF(AND(ISNUMBER(L1492),ISNUMBER(INDIRECT("FECHA_"&amp;$B1492,1))), IF(L1492&lt;=INDIRECT("FECHA_"&amp;$B1492,1),"INCUMPLIDA","PROCESO"), "VERIFICAR FECHA")),"SIN VALOR AVANCE")</f>
        <v>CUMPLIDA</v>
      </c>
    </row>
    <row r="1493" spans="1:17" ht="60.75">
      <c r="A1493" s="453" t="s">
        <v>17</v>
      </c>
      <c r="B1493" s="454" t="s">
        <v>14</v>
      </c>
      <c r="C1493" s="940"/>
      <c r="D1493" s="940"/>
      <c r="E1493" s="941"/>
      <c r="F1493" s="941"/>
      <c r="G1493" s="634" t="s">
        <v>2824</v>
      </c>
      <c r="H1493" s="635" t="s">
        <v>109</v>
      </c>
      <c r="I1493" s="635" t="s">
        <v>109</v>
      </c>
      <c r="J1493" s="636">
        <v>1</v>
      </c>
      <c r="K1493" s="641">
        <v>45352</v>
      </c>
      <c r="L1493" s="641">
        <v>45747</v>
      </c>
      <c r="M1493" s="638">
        <f t="shared" si="49"/>
        <v>56.428571428571431</v>
      </c>
      <c r="N1493" s="639">
        <v>1</v>
      </c>
      <c r="O1493" s="635" t="s">
        <v>2989</v>
      </c>
      <c r="P1493" s="639">
        <f t="shared" si="50"/>
        <v>1</v>
      </c>
      <c r="Q1493" s="640" t="str" cm="1">
        <f t="array" aca="1" ref="Q1493" ca="1">IF(ISNUMBER(P1493),IF(P1493=100%,"CUMPLIDA",IF(AND(ISNUMBER(L1493),ISNUMBER(INDIRECT("FECHA_"&amp;$B1493,1))), IF(L1493&lt;=INDIRECT("FECHA_"&amp;$B1493,1),"INCUMPLIDA","PROCESO"), "VERIFICAR FECHA")),"SIN VALOR AVANCE")</f>
        <v>CUMPLIDA</v>
      </c>
    </row>
    <row r="1494" spans="1:17" ht="105.75">
      <c r="A1494" s="453" t="s">
        <v>17</v>
      </c>
      <c r="B1494" s="454" t="s">
        <v>14</v>
      </c>
      <c r="C1494" s="940"/>
      <c r="D1494" s="940"/>
      <c r="E1494" s="941"/>
      <c r="F1494" s="941"/>
      <c r="G1494" s="634" t="s">
        <v>2826</v>
      </c>
      <c r="H1494" s="635" t="s">
        <v>112</v>
      </c>
      <c r="I1494" s="635" t="s">
        <v>112</v>
      </c>
      <c r="J1494" s="636">
        <v>2</v>
      </c>
      <c r="K1494" s="641">
        <v>45748</v>
      </c>
      <c r="L1494" s="641">
        <v>45930</v>
      </c>
      <c r="M1494" s="638">
        <f t="shared" si="49"/>
        <v>26</v>
      </c>
      <c r="N1494" s="639">
        <v>0.69499999999999995</v>
      </c>
      <c r="O1494" s="635" t="s">
        <v>210</v>
      </c>
      <c r="P1494" s="639">
        <f t="shared" si="50"/>
        <v>0.69499999999999995</v>
      </c>
      <c r="Q1494" s="640" t="str" cm="1">
        <f t="array" aca="1" ref="Q1494" ca="1">IF(ISNUMBER(P1494),IF(P1494=100%,"CUMPLIDA",IF(AND(ISNUMBER(L1494),ISNUMBER(INDIRECT("FECHA_"&amp;$B1494,1))), IF(L1494&lt;=INDIRECT("FECHA_"&amp;$B1494,1),"INCUMPLIDA","PROCESO"), "VERIFICAR FECHA")),"SIN VALOR AVANCE")</f>
        <v>PROCESO</v>
      </c>
    </row>
    <row r="1495" spans="1:17" ht="105.75">
      <c r="A1495" s="453" t="s">
        <v>17</v>
      </c>
      <c r="B1495" s="454" t="s">
        <v>14</v>
      </c>
      <c r="C1495" s="940"/>
      <c r="D1495" s="940"/>
      <c r="E1495" s="941"/>
      <c r="F1495" s="941"/>
      <c r="G1495" s="634" t="s">
        <v>2827</v>
      </c>
      <c r="H1495" s="635" t="s">
        <v>116</v>
      </c>
      <c r="I1495" s="635" t="s">
        <v>116</v>
      </c>
      <c r="J1495" s="636">
        <v>1</v>
      </c>
      <c r="K1495" s="641">
        <v>45748</v>
      </c>
      <c r="L1495" s="641">
        <v>45930</v>
      </c>
      <c r="M1495" s="638">
        <f t="shared" si="49"/>
        <v>26</v>
      </c>
      <c r="N1495" s="639">
        <v>0</v>
      </c>
      <c r="O1495" s="635" t="s">
        <v>210</v>
      </c>
      <c r="P1495" s="639">
        <f t="shared" si="50"/>
        <v>0</v>
      </c>
      <c r="Q1495" s="640" t="str" cm="1">
        <f t="array" aca="1" ref="Q1495" ca="1">IF(ISNUMBER(P1495),IF(P1495=100%,"CUMPLIDA",IF(AND(ISNUMBER(L1495),ISNUMBER(INDIRECT("FECHA_"&amp;$B1495,1))), IF(L1495&lt;=INDIRECT("FECHA_"&amp;$B1495,1),"INCUMPLIDA","PROCESO"), "VERIFICAR FECHA")),"SIN VALOR AVANCE")</f>
        <v>PROCESO</v>
      </c>
    </row>
    <row r="1496" spans="1:17" ht="150.75">
      <c r="A1496" s="453" t="s">
        <v>17</v>
      </c>
      <c r="B1496" s="454" t="s">
        <v>14</v>
      </c>
      <c r="C1496" s="940"/>
      <c r="D1496" s="940"/>
      <c r="E1496" s="941"/>
      <c r="F1496" s="941"/>
      <c r="G1496" s="634" t="s">
        <v>2828</v>
      </c>
      <c r="H1496" s="635" t="s">
        <v>119</v>
      </c>
      <c r="I1496" s="635" t="s">
        <v>119</v>
      </c>
      <c r="J1496" s="636">
        <v>2</v>
      </c>
      <c r="K1496" s="641">
        <v>45748</v>
      </c>
      <c r="L1496" s="641">
        <v>45930</v>
      </c>
      <c r="M1496" s="638">
        <f t="shared" si="49"/>
        <v>26</v>
      </c>
      <c r="N1496" s="639">
        <v>0</v>
      </c>
      <c r="O1496" s="635" t="s">
        <v>2988</v>
      </c>
      <c r="P1496" s="639">
        <f t="shared" si="50"/>
        <v>0</v>
      </c>
      <c r="Q1496" s="640" t="str" cm="1">
        <f t="array" aca="1" ref="Q1496" ca="1">IF(ISNUMBER(P1496),IF(P1496=100%,"CUMPLIDA",IF(AND(ISNUMBER(L1496),ISNUMBER(INDIRECT("FECHA_"&amp;$B1496,1))), IF(L1496&lt;=INDIRECT("FECHA_"&amp;$B1496,1),"INCUMPLIDA","PROCESO"), "VERIFICAR FECHA")),"SIN VALOR AVANCE")</f>
        <v>PROCESO</v>
      </c>
    </row>
    <row r="1497" spans="1:17" ht="75.75">
      <c r="A1497" s="453" t="s">
        <v>17</v>
      </c>
      <c r="B1497" s="454" t="s">
        <v>14</v>
      </c>
      <c r="C1497" s="940"/>
      <c r="D1497" s="940"/>
      <c r="E1497" s="941"/>
      <c r="F1497" s="941"/>
      <c r="G1497" s="634" t="s">
        <v>2990</v>
      </c>
      <c r="H1497" s="635" t="s">
        <v>2991</v>
      </c>
      <c r="I1497" s="635" t="s">
        <v>2992</v>
      </c>
      <c r="J1497" s="636">
        <v>1</v>
      </c>
      <c r="K1497" s="637">
        <v>45048</v>
      </c>
      <c r="L1497" s="637">
        <v>45291</v>
      </c>
      <c r="M1497" s="638">
        <f t="shared" si="49"/>
        <v>34.714285714285715</v>
      </c>
      <c r="N1497" s="639">
        <v>1</v>
      </c>
      <c r="O1497" s="635" t="s">
        <v>2993</v>
      </c>
      <c r="P1497" s="639">
        <f t="shared" si="50"/>
        <v>1</v>
      </c>
      <c r="Q1497" s="640" t="str" cm="1">
        <f t="array" aca="1" ref="Q1497" ca="1">IF(ISNUMBER(P1497),IF(P1497=100%,"CUMPLIDA",IF(AND(ISNUMBER(L1497),ISNUMBER(INDIRECT("FECHA_"&amp;$B1497,1))), IF(L1497&lt;=INDIRECT("FECHA_"&amp;$B1497,1),"INCUMPLIDA","PROCESO"), "VERIFICAR FECHA")),"SIN VALOR AVANCE")</f>
        <v>CUMPLIDA</v>
      </c>
    </row>
    <row r="1498" spans="1:17" ht="135">
      <c r="A1498" s="453" t="s">
        <v>17</v>
      </c>
      <c r="B1498" s="454" t="s">
        <v>14</v>
      </c>
      <c r="C1498" s="940"/>
      <c r="D1498" s="940"/>
      <c r="E1498" s="941"/>
      <c r="F1498" s="941"/>
      <c r="G1498" s="634" t="s">
        <v>2994</v>
      </c>
      <c r="H1498" s="635" t="s">
        <v>2995</v>
      </c>
      <c r="I1498" s="635" t="s">
        <v>2996</v>
      </c>
      <c r="J1498" s="636">
        <v>4</v>
      </c>
      <c r="K1498" s="637">
        <v>45078</v>
      </c>
      <c r="L1498" s="637">
        <v>45473</v>
      </c>
      <c r="M1498" s="638">
        <f t="shared" si="49"/>
        <v>56.428571428571431</v>
      </c>
      <c r="N1498" s="639">
        <v>1</v>
      </c>
      <c r="O1498" s="635" t="s">
        <v>2997</v>
      </c>
      <c r="P1498" s="639">
        <f t="shared" si="50"/>
        <v>1</v>
      </c>
      <c r="Q1498" s="640" t="str" cm="1">
        <f t="array" aca="1" ref="Q1498" ca="1">IF(ISNUMBER(P1498),IF(P1498=100%,"CUMPLIDA",IF(AND(ISNUMBER(L1498),ISNUMBER(INDIRECT("FECHA_"&amp;$B1498,1))), IF(L1498&lt;=INDIRECT("FECHA_"&amp;$B1498,1),"INCUMPLIDA","PROCESO"), "VERIFICAR FECHA")),"SIN VALOR AVANCE")</f>
        <v>CUMPLIDA</v>
      </c>
    </row>
    <row r="1499" spans="1:17" ht="120.75">
      <c r="A1499" s="453" t="s">
        <v>17</v>
      </c>
      <c r="B1499" s="454" t="s">
        <v>14</v>
      </c>
      <c r="C1499" s="940"/>
      <c r="D1499" s="940"/>
      <c r="E1499" s="941"/>
      <c r="F1499" s="941"/>
      <c r="G1499" s="634" t="s">
        <v>2998</v>
      </c>
      <c r="H1499" s="635" t="s">
        <v>2999</v>
      </c>
      <c r="I1499" s="635" t="s">
        <v>2996</v>
      </c>
      <c r="J1499" s="636">
        <v>4</v>
      </c>
      <c r="K1499" s="637">
        <v>45078</v>
      </c>
      <c r="L1499" s="637">
        <v>45473</v>
      </c>
      <c r="M1499" s="638">
        <f t="shared" si="49"/>
        <v>56.428571428571431</v>
      </c>
      <c r="N1499" s="639">
        <v>1</v>
      </c>
      <c r="O1499" s="635" t="s">
        <v>3000</v>
      </c>
      <c r="P1499" s="639">
        <f t="shared" si="50"/>
        <v>1</v>
      </c>
      <c r="Q1499" s="640" t="str" cm="1">
        <f t="array" aca="1" ref="Q1499" ca="1">IF(ISNUMBER(P1499),IF(P1499=100%,"CUMPLIDA",IF(AND(ISNUMBER(L1499),ISNUMBER(INDIRECT("FECHA_"&amp;$B1499,1))), IF(L1499&lt;=INDIRECT("FECHA_"&amp;$B1499,1),"INCUMPLIDA","PROCESO"), "VERIFICAR FECHA")),"SIN VALOR AVANCE")</f>
        <v>CUMPLIDA</v>
      </c>
    </row>
    <row r="1500" spans="1:17" ht="90">
      <c r="A1500" s="453" t="s">
        <v>17</v>
      </c>
      <c r="B1500" s="454" t="s">
        <v>14</v>
      </c>
      <c r="C1500" s="940"/>
      <c r="D1500" s="940"/>
      <c r="E1500" s="941"/>
      <c r="F1500" s="941"/>
      <c r="G1500" s="634" t="s">
        <v>3001</v>
      </c>
      <c r="H1500" s="635" t="s">
        <v>3002</v>
      </c>
      <c r="I1500" s="635" t="s">
        <v>3003</v>
      </c>
      <c r="J1500" s="636">
        <v>1</v>
      </c>
      <c r="K1500" s="637">
        <v>45048</v>
      </c>
      <c r="L1500" s="637">
        <v>45291</v>
      </c>
      <c r="M1500" s="638">
        <f t="shared" si="49"/>
        <v>34.714285714285715</v>
      </c>
      <c r="N1500" s="639">
        <v>1</v>
      </c>
      <c r="O1500" s="635" t="s">
        <v>3004</v>
      </c>
      <c r="P1500" s="639">
        <f t="shared" si="50"/>
        <v>1</v>
      </c>
      <c r="Q1500" s="640" t="str" cm="1">
        <f t="array" aca="1" ref="Q1500" ca="1">IF(ISNUMBER(P1500),IF(P1500=100%,"CUMPLIDA",IF(AND(ISNUMBER(L1500),ISNUMBER(INDIRECT("FECHA_"&amp;$B1500,1))), IF(L1500&lt;=INDIRECT("FECHA_"&amp;$B1500,1),"INCUMPLIDA","PROCESO"), "VERIFICAR FECHA")),"SIN VALOR AVANCE")</f>
        <v>CUMPLIDA</v>
      </c>
    </row>
    <row r="1501" spans="1:17" ht="120">
      <c r="A1501" s="453" t="s">
        <v>17</v>
      </c>
      <c r="B1501" s="454" t="s">
        <v>14</v>
      </c>
      <c r="C1501" s="940"/>
      <c r="D1501" s="940"/>
      <c r="E1501" s="941"/>
      <c r="F1501" s="941"/>
      <c r="G1501" s="634" t="s">
        <v>3005</v>
      </c>
      <c r="H1501" s="635" t="s">
        <v>3006</v>
      </c>
      <c r="I1501" s="635" t="s">
        <v>3007</v>
      </c>
      <c r="J1501" s="636">
        <v>1</v>
      </c>
      <c r="K1501" s="637">
        <v>45047</v>
      </c>
      <c r="L1501" s="637">
        <v>45504</v>
      </c>
      <c r="M1501" s="638">
        <f t="shared" si="49"/>
        <v>65.285714285714292</v>
      </c>
      <c r="N1501" s="639">
        <v>1</v>
      </c>
      <c r="O1501" s="635" t="s">
        <v>3008</v>
      </c>
      <c r="P1501" s="639">
        <f t="shared" si="50"/>
        <v>1</v>
      </c>
      <c r="Q1501" s="640" t="str" cm="1">
        <f t="array" aca="1" ref="Q1501" ca="1">IF(ISNUMBER(P1501),IF(P1501=100%,"CUMPLIDA",IF(AND(ISNUMBER(L1501),ISNUMBER(INDIRECT("FECHA_"&amp;$B1501,1))), IF(L1501&lt;=INDIRECT("FECHA_"&amp;$B1501,1),"INCUMPLIDA","PROCESO"), "VERIFICAR FECHA")),"SIN VALOR AVANCE")</f>
        <v>CUMPLIDA</v>
      </c>
    </row>
    <row r="1502" spans="1:17" ht="105">
      <c r="A1502" s="453" t="s">
        <v>17</v>
      </c>
      <c r="B1502" s="454" t="s">
        <v>14</v>
      </c>
      <c r="C1502" s="940"/>
      <c r="D1502" s="940"/>
      <c r="E1502" s="941"/>
      <c r="F1502" s="941"/>
      <c r="G1502" s="634" t="s">
        <v>3009</v>
      </c>
      <c r="H1502" s="635" t="s">
        <v>3010</v>
      </c>
      <c r="I1502" s="635" t="s">
        <v>3011</v>
      </c>
      <c r="J1502" s="636">
        <v>2</v>
      </c>
      <c r="K1502" s="637">
        <v>45047</v>
      </c>
      <c r="L1502" s="637">
        <v>45473</v>
      </c>
      <c r="M1502" s="638">
        <f t="shared" si="49"/>
        <v>60.857142857142854</v>
      </c>
      <c r="N1502" s="639">
        <v>1</v>
      </c>
      <c r="O1502" s="635" t="s">
        <v>3012</v>
      </c>
      <c r="P1502" s="639">
        <f t="shared" si="50"/>
        <v>1</v>
      </c>
      <c r="Q1502" s="640" t="str" cm="1">
        <f t="array" aca="1" ref="Q1502" ca="1">IF(ISNUMBER(P1502),IF(P1502=100%,"CUMPLIDA",IF(AND(ISNUMBER(L1502),ISNUMBER(INDIRECT("FECHA_"&amp;$B1502,1))), IF(L1502&lt;=INDIRECT("FECHA_"&amp;$B1502,1),"INCUMPLIDA","PROCESO"), "VERIFICAR FECHA")),"SIN VALOR AVANCE")</f>
        <v>CUMPLIDA</v>
      </c>
    </row>
    <row r="1503" spans="1:17" ht="60">
      <c r="A1503" s="453" t="s">
        <v>17</v>
      </c>
      <c r="B1503" s="454" t="s">
        <v>14</v>
      </c>
      <c r="C1503" s="940"/>
      <c r="D1503" s="940"/>
      <c r="E1503" s="941"/>
      <c r="F1503" s="941"/>
      <c r="G1503" s="634" t="s">
        <v>3013</v>
      </c>
      <c r="H1503" s="635" t="s">
        <v>3014</v>
      </c>
      <c r="I1503" s="635" t="s">
        <v>3015</v>
      </c>
      <c r="J1503" s="636">
        <v>1</v>
      </c>
      <c r="K1503" s="637">
        <v>44879</v>
      </c>
      <c r="L1503" s="637">
        <v>45458</v>
      </c>
      <c r="M1503" s="638">
        <f t="shared" si="49"/>
        <v>82.714285714285708</v>
      </c>
      <c r="N1503" s="639">
        <v>1</v>
      </c>
      <c r="O1503" s="635" t="s">
        <v>3016</v>
      </c>
      <c r="P1503" s="639">
        <f t="shared" si="50"/>
        <v>1</v>
      </c>
      <c r="Q1503" s="640" t="str" cm="1">
        <f t="array" aca="1" ref="Q1503" ca="1">IF(ISNUMBER(P1503),IF(P1503=100%,"CUMPLIDA",IF(AND(ISNUMBER(L1503),ISNUMBER(INDIRECT("FECHA_"&amp;$B1503,1))), IF(L1503&lt;=INDIRECT("FECHA_"&amp;$B1503,1),"INCUMPLIDA","PROCESO"), "VERIFICAR FECHA")),"SIN VALOR AVANCE")</f>
        <v>CUMPLIDA</v>
      </c>
    </row>
    <row r="1504" spans="1:17" ht="45.75">
      <c r="A1504" s="453" t="s">
        <v>17</v>
      </c>
      <c r="B1504" s="454" t="s">
        <v>14</v>
      </c>
      <c r="C1504" s="940"/>
      <c r="D1504" s="940"/>
      <c r="E1504" s="941"/>
      <c r="F1504" s="941"/>
      <c r="G1504" s="634" t="s">
        <v>3017</v>
      </c>
      <c r="H1504" s="635" t="s">
        <v>3018</v>
      </c>
      <c r="I1504" s="635" t="s">
        <v>3019</v>
      </c>
      <c r="J1504" s="636">
        <v>3</v>
      </c>
      <c r="K1504" s="637">
        <v>45323</v>
      </c>
      <c r="L1504" s="637">
        <v>47087</v>
      </c>
      <c r="M1504" s="638">
        <f t="shared" si="49"/>
        <v>252</v>
      </c>
      <c r="N1504" s="639">
        <v>0.2</v>
      </c>
      <c r="O1504" s="635" t="s">
        <v>3016</v>
      </c>
      <c r="P1504" s="639">
        <f t="shared" si="50"/>
        <v>0.2</v>
      </c>
      <c r="Q1504" s="640" t="str" cm="1">
        <f t="array" aca="1" ref="Q1504" ca="1">IF(ISNUMBER(P1504),IF(P1504=100%,"CUMPLIDA",IF(AND(ISNUMBER(L1504),ISNUMBER(INDIRECT("FECHA_"&amp;$B1504,1))), IF(L1504&lt;=INDIRECT("FECHA_"&amp;$B1504,1),"INCUMPLIDA","PROCESO"), "VERIFICAR FECHA")),"SIN VALOR AVANCE")</f>
        <v>PROCESO</v>
      </c>
    </row>
    <row r="1505" spans="1:17" ht="45.75">
      <c r="A1505" s="453" t="s">
        <v>17</v>
      </c>
      <c r="B1505" s="454" t="s">
        <v>14</v>
      </c>
      <c r="C1505" s="940"/>
      <c r="D1505" s="940"/>
      <c r="E1505" s="941"/>
      <c r="F1505" s="941"/>
      <c r="G1505" s="634" t="s">
        <v>3020</v>
      </c>
      <c r="H1505" s="635" t="s">
        <v>3021</v>
      </c>
      <c r="I1505" s="635" t="s">
        <v>3022</v>
      </c>
      <c r="J1505" s="636">
        <v>1</v>
      </c>
      <c r="K1505" s="637">
        <v>44972</v>
      </c>
      <c r="L1505" s="637">
        <v>45747</v>
      </c>
      <c r="M1505" s="638">
        <f t="shared" si="49"/>
        <v>110.71428571428571</v>
      </c>
      <c r="N1505" s="639">
        <v>0</v>
      </c>
      <c r="O1505" s="635" t="s">
        <v>3016</v>
      </c>
      <c r="P1505" s="639">
        <f t="shared" si="50"/>
        <v>0</v>
      </c>
      <c r="Q1505" s="640" t="str" cm="1">
        <f t="array" aca="1" ref="Q1505" ca="1">IF(ISNUMBER(P1505),IF(P1505=100%,"CUMPLIDA",IF(AND(ISNUMBER(L1505),ISNUMBER(INDIRECT("FECHA_"&amp;$B1505,1))), IF(L1505&lt;=INDIRECT("FECHA_"&amp;$B1505,1),"INCUMPLIDA","PROCESO"), "VERIFICAR FECHA")),"SIN VALOR AVANCE")</f>
        <v>INCUMPLIDA</v>
      </c>
    </row>
    <row r="1506" spans="1:17" ht="90">
      <c r="A1506" s="453" t="s">
        <v>17</v>
      </c>
      <c r="B1506" s="454" t="s">
        <v>14</v>
      </c>
      <c r="C1506" s="940"/>
      <c r="D1506" s="940"/>
      <c r="E1506" s="941"/>
      <c r="F1506" s="941"/>
      <c r="G1506" s="634" t="s">
        <v>3023</v>
      </c>
      <c r="H1506" s="635" t="s">
        <v>3024</v>
      </c>
      <c r="I1506" s="635" t="s">
        <v>3022</v>
      </c>
      <c r="J1506" s="636" t="s">
        <v>3025</v>
      </c>
      <c r="K1506" s="637">
        <v>44835</v>
      </c>
      <c r="L1506" s="637">
        <v>46022</v>
      </c>
      <c r="M1506" s="638">
        <f t="shared" si="49"/>
        <v>169.57142857142858</v>
      </c>
      <c r="N1506" s="639">
        <v>0.6</v>
      </c>
      <c r="O1506" s="635" t="s">
        <v>3026</v>
      </c>
      <c r="P1506" s="639">
        <f t="shared" si="50"/>
        <v>0.6</v>
      </c>
      <c r="Q1506" s="640" t="str" cm="1">
        <f t="array" aca="1" ref="Q1506" ca="1">IF(ISNUMBER(P1506),IF(P1506=100%,"CUMPLIDA",IF(AND(ISNUMBER(L1506),ISNUMBER(INDIRECT("FECHA_"&amp;$B1506,1))), IF(L1506&lt;=INDIRECT("FECHA_"&amp;$B1506,1),"INCUMPLIDA","PROCESO"), "VERIFICAR FECHA")),"SIN VALOR AVANCE")</f>
        <v>PROCESO</v>
      </c>
    </row>
    <row r="1507" spans="1:17" ht="45.75">
      <c r="A1507" s="453" t="s">
        <v>17</v>
      </c>
      <c r="B1507" s="454" t="s">
        <v>14</v>
      </c>
      <c r="C1507" s="940"/>
      <c r="D1507" s="940"/>
      <c r="E1507" s="941"/>
      <c r="F1507" s="941"/>
      <c r="G1507" s="634" t="s">
        <v>3027</v>
      </c>
      <c r="H1507" s="635" t="s">
        <v>3028</v>
      </c>
      <c r="I1507" s="635" t="s">
        <v>3029</v>
      </c>
      <c r="J1507" s="636">
        <v>1</v>
      </c>
      <c r="K1507" s="637">
        <v>44927</v>
      </c>
      <c r="L1507" s="637">
        <v>45291</v>
      </c>
      <c r="M1507" s="638">
        <f t="shared" si="49"/>
        <v>52</v>
      </c>
      <c r="N1507" s="639">
        <v>1</v>
      </c>
      <c r="O1507" s="635" t="s">
        <v>3026</v>
      </c>
      <c r="P1507" s="639">
        <f t="shared" si="50"/>
        <v>1</v>
      </c>
      <c r="Q1507" s="640" t="str" cm="1">
        <f t="array" aca="1" ref="Q1507" ca="1">IF(ISNUMBER(P1507),IF(P1507=100%,"CUMPLIDA",IF(AND(ISNUMBER(L1507),ISNUMBER(INDIRECT("FECHA_"&amp;$B1507,1))), IF(L1507&lt;=INDIRECT("FECHA_"&amp;$B1507,1),"INCUMPLIDA","PROCESO"), "VERIFICAR FECHA")),"SIN VALOR AVANCE")</f>
        <v>CUMPLIDA</v>
      </c>
    </row>
    <row r="1508" spans="1:17" ht="105.75">
      <c r="A1508" s="453" t="s">
        <v>17</v>
      </c>
      <c r="B1508" s="454" t="s">
        <v>14</v>
      </c>
      <c r="C1508" s="940"/>
      <c r="D1508" s="940"/>
      <c r="E1508" s="941"/>
      <c r="F1508" s="941"/>
      <c r="G1508" s="634" t="s">
        <v>3030</v>
      </c>
      <c r="H1508" s="635" t="s">
        <v>99</v>
      </c>
      <c r="I1508" s="635" t="s">
        <v>99</v>
      </c>
      <c r="J1508" s="636">
        <v>1</v>
      </c>
      <c r="K1508" s="641">
        <v>45352</v>
      </c>
      <c r="L1508" s="641">
        <v>45747</v>
      </c>
      <c r="M1508" s="638">
        <f t="shared" si="49"/>
        <v>56.428571428571431</v>
      </c>
      <c r="N1508" s="639">
        <v>1</v>
      </c>
      <c r="O1508" s="635" t="s">
        <v>210</v>
      </c>
      <c r="P1508" s="639">
        <f t="shared" si="50"/>
        <v>1</v>
      </c>
      <c r="Q1508" s="640" t="str" cm="1">
        <f t="array" aca="1" ref="Q1508" ca="1">IF(ISNUMBER(P1508),IF(P1508=100%,"CUMPLIDA",IF(AND(ISNUMBER(L1508),ISNUMBER(INDIRECT("FECHA_"&amp;$B1508,1))), IF(L1508&lt;=INDIRECT("FECHA_"&amp;$B1508,1),"INCUMPLIDA","PROCESO"), "VERIFICAR FECHA")),"SIN VALOR AVANCE")</f>
        <v>CUMPLIDA</v>
      </c>
    </row>
    <row r="1509" spans="1:17" ht="60.75">
      <c r="A1509" s="453" t="s">
        <v>17</v>
      </c>
      <c r="B1509" s="454" t="s">
        <v>14</v>
      </c>
      <c r="C1509" s="940"/>
      <c r="D1509" s="940"/>
      <c r="E1509" s="941"/>
      <c r="F1509" s="941"/>
      <c r="G1509" s="634" t="s">
        <v>3031</v>
      </c>
      <c r="H1509" s="635" t="s">
        <v>102</v>
      </c>
      <c r="I1509" s="635" t="s">
        <v>102</v>
      </c>
      <c r="J1509" s="636">
        <v>1</v>
      </c>
      <c r="K1509" s="637">
        <v>45323</v>
      </c>
      <c r="L1509" s="637">
        <v>45747</v>
      </c>
      <c r="M1509" s="638">
        <f t="shared" si="49"/>
        <v>60.571428571428569</v>
      </c>
      <c r="N1509" s="639">
        <v>1</v>
      </c>
      <c r="O1509" s="635" t="s">
        <v>2989</v>
      </c>
      <c r="P1509" s="639">
        <f t="shared" si="50"/>
        <v>1</v>
      </c>
      <c r="Q1509" s="640" t="str" cm="1">
        <f t="array" aca="1" ref="Q1509" ca="1">IF(ISNUMBER(P1509),IF(P1509=100%,"CUMPLIDA",IF(AND(ISNUMBER(L1509),ISNUMBER(INDIRECT("FECHA_"&amp;$B1509,1))), IF(L1509&lt;=INDIRECT("FECHA_"&amp;$B1509,1),"INCUMPLIDA","PROCESO"), "VERIFICAR FECHA")),"SIN VALOR AVANCE")</f>
        <v>CUMPLIDA</v>
      </c>
    </row>
    <row r="1510" spans="1:17" ht="60.75">
      <c r="A1510" s="453" t="s">
        <v>17</v>
      </c>
      <c r="B1510" s="454" t="s">
        <v>14</v>
      </c>
      <c r="C1510" s="940"/>
      <c r="D1510" s="940"/>
      <c r="E1510" s="941"/>
      <c r="F1510" s="941"/>
      <c r="G1510" s="634" t="s">
        <v>3032</v>
      </c>
      <c r="H1510" s="635" t="s">
        <v>240</v>
      </c>
      <c r="I1510" s="635" t="s">
        <v>240</v>
      </c>
      <c r="J1510" s="636">
        <v>1</v>
      </c>
      <c r="K1510" s="637">
        <v>45231</v>
      </c>
      <c r="L1510" s="637">
        <v>45747</v>
      </c>
      <c r="M1510" s="638">
        <f>(L1510-K1510)/7</f>
        <v>73.714285714285708</v>
      </c>
      <c r="N1510" s="639">
        <v>1</v>
      </c>
      <c r="O1510" s="635" t="s">
        <v>2989</v>
      </c>
      <c r="P1510" s="639">
        <f t="shared" si="50"/>
        <v>1</v>
      </c>
      <c r="Q1510" s="640" t="str" cm="1">
        <f t="array" aca="1" ref="Q1510" ca="1">IF(ISNUMBER(P1510),IF(P1510=100%,"CUMPLIDA",IF(AND(ISNUMBER(L1510),ISNUMBER(INDIRECT("FECHA_"&amp;#REF!,1))), IF(L1510&lt;=INDIRECT("FECHA_"&amp;#REF!,1),"INCUMPLIDA","PROCESO"), "VERIFICAR FECHA")),"SIN VALOR AVANCE")</f>
        <v>CUMPLIDA</v>
      </c>
    </row>
    <row r="1511" spans="1:17" ht="105.75">
      <c r="A1511" s="453" t="s">
        <v>17</v>
      </c>
      <c r="B1511" s="454" t="s">
        <v>14</v>
      </c>
      <c r="C1511" s="940"/>
      <c r="D1511" s="940"/>
      <c r="E1511" s="941"/>
      <c r="F1511" s="941"/>
      <c r="G1511" s="634" t="s">
        <v>3033</v>
      </c>
      <c r="H1511" s="635" t="s">
        <v>105</v>
      </c>
      <c r="I1511" s="635" t="s">
        <v>105</v>
      </c>
      <c r="J1511" s="636">
        <v>1</v>
      </c>
      <c r="K1511" s="641">
        <v>45352</v>
      </c>
      <c r="L1511" s="641">
        <v>45747</v>
      </c>
      <c r="M1511" s="638">
        <f>(L1511-K1511)/7</f>
        <v>56.428571428571431</v>
      </c>
      <c r="N1511" s="639">
        <v>1</v>
      </c>
      <c r="O1511" s="635" t="s">
        <v>210</v>
      </c>
      <c r="P1511" s="639">
        <f t="shared" si="50"/>
        <v>1</v>
      </c>
      <c r="Q1511" s="640" t="str" cm="1">
        <f t="array" aca="1" ref="Q1511" ca="1">IF(ISNUMBER(P1511),IF(P1511=100%,"CUMPLIDA",IF(AND(ISNUMBER(L1511),ISNUMBER(INDIRECT("FECHA_"&amp;#REF!,1))), IF(L1511&lt;=INDIRECT("FECHA_"&amp;#REF!,1),"INCUMPLIDA","PROCESO"), "VERIFICAR FECHA")),"SIN VALOR AVANCE")</f>
        <v>CUMPLIDA</v>
      </c>
    </row>
    <row r="1512" spans="1:17" ht="60.75">
      <c r="A1512" s="453" t="s">
        <v>17</v>
      </c>
      <c r="B1512" s="454" t="s">
        <v>14</v>
      </c>
      <c r="C1512" s="940"/>
      <c r="D1512" s="940"/>
      <c r="E1512" s="941"/>
      <c r="F1512" s="941"/>
      <c r="G1512" s="634" t="s">
        <v>3034</v>
      </c>
      <c r="H1512" s="635" t="s">
        <v>107</v>
      </c>
      <c r="I1512" s="635" t="s">
        <v>107</v>
      </c>
      <c r="J1512" s="636">
        <v>1</v>
      </c>
      <c r="K1512" s="637">
        <v>45231</v>
      </c>
      <c r="L1512" s="637">
        <v>45747</v>
      </c>
      <c r="M1512" s="638">
        <f>(L1512-K1512)/7</f>
        <v>73.714285714285708</v>
      </c>
      <c r="N1512" s="639">
        <v>1</v>
      </c>
      <c r="O1512" s="635" t="s">
        <v>2989</v>
      </c>
      <c r="P1512" s="639">
        <f t="shared" si="50"/>
        <v>1</v>
      </c>
      <c r="Q1512" s="640" t="str" cm="1">
        <f t="array" aca="1" ref="Q1512" ca="1">IF(ISNUMBER(P1512),IF(P1512=100%,"CUMPLIDA",IF(AND(ISNUMBER(L1512),ISNUMBER(INDIRECT("FECHA_"&amp;#REF!,1))), IF(L1512&lt;=INDIRECT("FECHA_"&amp;#REF!,1),"INCUMPLIDA","PROCESO"), "VERIFICAR FECHA")),"SIN VALOR AVANCE")</f>
        <v>CUMPLIDA</v>
      </c>
    </row>
    <row r="1513" spans="1:17" ht="150.75">
      <c r="A1513" s="453" t="s">
        <v>17</v>
      </c>
      <c r="B1513" s="454" t="s">
        <v>14</v>
      </c>
      <c r="C1513" s="940"/>
      <c r="D1513" s="940"/>
      <c r="E1513" s="941"/>
      <c r="F1513" s="941"/>
      <c r="G1513" s="634" t="s">
        <v>3035</v>
      </c>
      <c r="H1513" s="635" t="s">
        <v>109</v>
      </c>
      <c r="I1513" s="635" t="s">
        <v>109</v>
      </c>
      <c r="J1513" s="636">
        <v>1</v>
      </c>
      <c r="K1513" s="637">
        <v>45231</v>
      </c>
      <c r="L1513" s="637">
        <v>45808</v>
      </c>
      <c r="M1513" s="638">
        <f t="shared" ref="M1513" si="51">(L1513-K1513)/7</f>
        <v>82.428571428571431</v>
      </c>
      <c r="N1513" s="639">
        <v>1</v>
      </c>
      <c r="O1513" s="635" t="s">
        <v>2988</v>
      </c>
      <c r="P1513" s="639">
        <f t="shared" si="50"/>
        <v>1</v>
      </c>
      <c r="Q1513" s="640" t="str" cm="1">
        <f t="array" aca="1" ref="Q1513" ca="1">IF(ISNUMBER(P1513),IF(P1513=100%,"CUMPLIDA",IF(AND(ISNUMBER(L1513),ISNUMBER(INDIRECT("FECHA_"&amp;$B1513,1))), IF(L1513&lt;=INDIRECT("FECHA_"&amp;$B1513,1),"INCUMPLIDA","PROCESO"), "VERIFICAR FECHA")),"SIN VALOR AVANCE")</f>
        <v>CUMPLIDA</v>
      </c>
    </row>
    <row r="1514" spans="1:17" ht="60.75">
      <c r="A1514" s="453" t="s">
        <v>17</v>
      </c>
      <c r="B1514" s="454" t="s">
        <v>14</v>
      </c>
      <c r="C1514" s="940"/>
      <c r="D1514" s="940"/>
      <c r="E1514" s="941"/>
      <c r="F1514" s="941"/>
      <c r="G1514" s="634" t="s">
        <v>3036</v>
      </c>
      <c r="H1514" s="635" t="s">
        <v>112</v>
      </c>
      <c r="I1514" s="635" t="s">
        <v>112</v>
      </c>
      <c r="J1514" s="636">
        <v>3</v>
      </c>
      <c r="K1514" s="637">
        <v>46204</v>
      </c>
      <c r="L1514" s="637">
        <v>46477</v>
      </c>
      <c r="M1514" s="638">
        <f>(L1514-K1514)/7</f>
        <v>39</v>
      </c>
      <c r="N1514" s="639">
        <v>0</v>
      </c>
      <c r="O1514" s="635" t="s">
        <v>2989</v>
      </c>
      <c r="P1514" s="639">
        <f t="shared" si="50"/>
        <v>0</v>
      </c>
      <c r="Q1514" s="640" t="str" cm="1">
        <f t="array" aca="1" ref="Q1514" ca="1">IF(ISNUMBER(P1514),IF(P1514=100%,"CUMPLIDA",IF(AND(ISNUMBER(L1514),ISNUMBER(INDIRECT("FECHA_"&amp;$B1514,1))), IF(L1514&lt;=INDIRECT("FECHA_"&amp;$B1514,1),"INCUMPLIDA","PROCESO"), "VERIFICAR FECHA")),"SIN VALOR AVANCE")</f>
        <v>PROCESO</v>
      </c>
    </row>
    <row r="1515" spans="1:17" ht="105.75">
      <c r="A1515" s="453" t="s">
        <v>17</v>
      </c>
      <c r="B1515" s="454" t="s">
        <v>14</v>
      </c>
      <c r="C1515" s="940"/>
      <c r="D1515" s="940"/>
      <c r="E1515" s="941"/>
      <c r="F1515" s="941"/>
      <c r="G1515" s="634" t="s">
        <v>3037</v>
      </c>
      <c r="H1515" s="635" t="s">
        <v>116</v>
      </c>
      <c r="I1515" s="635" t="s">
        <v>116</v>
      </c>
      <c r="J1515" s="636">
        <v>1</v>
      </c>
      <c r="K1515" s="637">
        <v>46204</v>
      </c>
      <c r="L1515" s="637">
        <v>46477</v>
      </c>
      <c r="M1515" s="638">
        <f>(L1515-K1515)/7</f>
        <v>39</v>
      </c>
      <c r="N1515" s="639">
        <v>0</v>
      </c>
      <c r="O1515" s="635" t="s">
        <v>210</v>
      </c>
      <c r="P1515" s="639">
        <f t="shared" si="50"/>
        <v>0</v>
      </c>
      <c r="Q1515" s="640" t="str" cm="1">
        <f t="array" aca="1" ref="Q1515" ca="1">IF(ISNUMBER(P1515),IF(P1515=100%,"CUMPLIDA",IF(AND(ISNUMBER(L1515),ISNUMBER(INDIRECT("FECHA_"&amp;$B1515,1))), IF(L1515&lt;=INDIRECT("FECHA_"&amp;$B1515,1),"INCUMPLIDA","PROCESO"), "VERIFICAR FECHA")),"SIN VALOR AVANCE")</f>
        <v>PROCESO</v>
      </c>
    </row>
    <row r="1516" spans="1:17" ht="150.75">
      <c r="A1516" s="453" t="s">
        <v>17</v>
      </c>
      <c r="B1516" s="454" t="s">
        <v>14</v>
      </c>
      <c r="C1516" s="940"/>
      <c r="D1516" s="940"/>
      <c r="E1516" s="941"/>
      <c r="F1516" s="941"/>
      <c r="G1516" s="634" t="s">
        <v>3038</v>
      </c>
      <c r="H1516" s="635" t="s">
        <v>119</v>
      </c>
      <c r="I1516" s="635" t="s">
        <v>119</v>
      </c>
      <c r="J1516" s="636">
        <v>2</v>
      </c>
      <c r="K1516" s="641">
        <v>45748</v>
      </c>
      <c r="L1516" s="641">
        <v>45930</v>
      </c>
      <c r="M1516" s="638">
        <f t="shared" ref="M1516" si="52">(L1516-K1516)/7</f>
        <v>26</v>
      </c>
      <c r="N1516" s="639">
        <v>0</v>
      </c>
      <c r="O1516" s="635" t="s">
        <v>2988</v>
      </c>
      <c r="P1516" s="639">
        <f t="shared" si="50"/>
        <v>0</v>
      </c>
      <c r="Q1516" s="640" t="str" cm="1">
        <f t="array" aca="1" ref="Q1516" ca="1">IF(ISNUMBER(P1516),IF(P1516=100%,"CUMPLIDA",IF(AND(ISNUMBER(L1516),ISNUMBER(INDIRECT("FECHA_"&amp;$B1516,1))), IF(L1516&lt;=INDIRECT("FECHA_"&amp;$B1516,1),"INCUMPLIDA","PROCESO"), "VERIFICAR FECHA")),"SIN VALOR AVANCE")</f>
        <v>PROCESO</v>
      </c>
    </row>
    <row r="1517" spans="1:17" ht="120">
      <c r="A1517" s="453" t="s">
        <v>17</v>
      </c>
      <c r="B1517" s="454" t="s">
        <v>14</v>
      </c>
      <c r="C1517" s="940"/>
      <c r="D1517" s="940"/>
      <c r="E1517" s="941"/>
      <c r="F1517" s="941"/>
      <c r="G1517" s="634" t="s">
        <v>3039</v>
      </c>
      <c r="H1517" s="635" t="s">
        <v>3040</v>
      </c>
      <c r="I1517" s="635" t="s">
        <v>3007</v>
      </c>
      <c r="J1517" s="636">
        <v>1</v>
      </c>
      <c r="K1517" s="637">
        <v>45047</v>
      </c>
      <c r="L1517" s="637">
        <v>45138</v>
      </c>
      <c r="M1517" s="638">
        <f>(L1517-K1517)/7</f>
        <v>13</v>
      </c>
      <c r="N1517" s="639">
        <v>1</v>
      </c>
      <c r="O1517" s="635" t="s">
        <v>3008</v>
      </c>
      <c r="P1517" s="639">
        <f t="shared" si="50"/>
        <v>1</v>
      </c>
      <c r="Q1517" s="640" t="str" cm="1">
        <f t="array" aca="1" ref="Q1517" ca="1">IF(ISNUMBER(P1517),IF(P1517=100%,"CUMPLIDA",IF(AND(ISNUMBER(L1517),ISNUMBER(INDIRECT("FECHA_"&amp;$B1517,1))), IF(L1517&lt;=INDIRECT("FECHA_"&amp;$B1517,1),"INCUMPLIDA","PROCESO"), "VERIFICAR FECHA")),"SIN VALOR AVANCE")</f>
        <v>CUMPLIDA</v>
      </c>
    </row>
    <row r="1518" spans="1:17" ht="90.75">
      <c r="A1518" s="453" t="s">
        <v>17</v>
      </c>
      <c r="B1518" s="454" t="s">
        <v>14</v>
      </c>
      <c r="C1518" s="940"/>
      <c r="D1518" s="940"/>
      <c r="E1518" s="941"/>
      <c r="F1518" s="941"/>
      <c r="G1518" s="634" t="s">
        <v>3041</v>
      </c>
      <c r="H1518" s="635" t="s">
        <v>3042</v>
      </c>
      <c r="I1518" s="635" t="s">
        <v>3011</v>
      </c>
      <c r="J1518" s="636">
        <v>2</v>
      </c>
      <c r="K1518" s="637">
        <v>45047</v>
      </c>
      <c r="L1518" s="637">
        <v>45473</v>
      </c>
      <c r="M1518" s="638">
        <f>(L1518-K1518)/7</f>
        <v>60.857142857142854</v>
      </c>
      <c r="N1518" s="639">
        <v>1</v>
      </c>
      <c r="O1518" s="635" t="s">
        <v>3012</v>
      </c>
      <c r="P1518" s="639">
        <f t="shared" si="50"/>
        <v>1</v>
      </c>
      <c r="Q1518" s="640" t="str" cm="1">
        <f t="array" aca="1" ref="Q1518" ca="1">IF(ISNUMBER(P1518),IF(P1518=100%,"CUMPLIDA",IF(AND(ISNUMBER(L1518),ISNUMBER(INDIRECT("FECHA_"&amp;$B1518,1))), IF(L1518&lt;=INDIRECT("FECHA_"&amp;$B1518,1),"INCUMPLIDA","PROCESO"), "VERIFICAR FECHA")),"SIN VALOR AVANCE")</f>
        <v>CUMPLIDA</v>
      </c>
    </row>
    <row r="1519" spans="1:17" ht="45.75">
      <c r="A1519" s="453" t="s">
        <v>17</v>
      </c>
      <c r="B1519" s="454" t="s">
        <v>14</v>
      </c>
      <c r="C1519" s="940"/>
      <c r="D1519" s="940"/>
      <c r="E1519" s="941"/>
      <c r="F1519" s="941"/>
      <c r="G1519" s="634" t="s">
        <v>3043</v>
      </c>
      <c r="H1519" s="635" t="s">
        <v>112</v>
      </c>
      <c r="I1519" s="635" t="s">
        <v>112</v>
      </c>
      <c r="J1519" s="636">
        <v>9</v>
      </c>
      <c r="K1519" s="637">
        <v>45809</v>
      </c>
      <c r="L1519" s="637">
        <v>46660</v>
      </c>
      <c r="M1519" s="638">
        <f>(L1519-K1519)/7</f>
        <v>121.57142857142857</v>
      </c>
      <c r="N1519" s="639">
        <v>0</v>
      </c>
      <c r="O1519" s="635" t="s">
        <v>3044</v>
      </c>
      <c r="P1519" s="639">
        <f>IF(B1520="ITRC",N1519,N1519/J1519)</f>
        <v>0</v>
      </c>
      <c r="Q1519" s="640" t="str" cm="1">
        <f t="array" aca="1" ref="Q1519" ca="1">IF(ISNUMBER(P1519),IF(P1519=100%,"CUMPLIDA",IF(AND(ISNUMBER(L1519),ISNUMBER(INDIRECT("FECHA_"&amp;$B1520,1))), IF(L1519&lt;=INDIRECT("FECHA_"&amp;$B1520,1),"INCUMPLIDA","PROCESO"), "VERIFICAR FECHA")),"SIN VALOR AVANCE")</f>
        <v>PROCESO</v>
      </c>
    </row>
    <row r="1520" spans="1:17" ht="105.75">
      <c r="A1520" s="453" t="s">
        <v>17</v>
      </c>
      <c r="B1520" s="454" t="s">
        <v>14</v>
      </c>
      <c r="C1520" s="940"/>
      <c r="D1520" s="940"/>
      <c r="E1520" s="941"/>
      <c r="F1520" s="941"/>
      <c r="G1520" s="634" t="s">
        <v>3045</v>
      </c>
      <c r="H1520" s="635" t="s">
        <v>116</v>
      </c>
      <c r="I1520" s="635" t="s">
        <v>116</v>
      </c>
      <c r="J1520" s="636">
        <v>1</v>
      </c>
      <c r="K1520" s="637">
        <v>45809</v>
      </c>
      <c r="L1520" s="637">
        <v>46660</v>
      </c>
      <c r="M1520" s="638">
        <f>(L1520-K1520)/7</f>
        <v>121.57142857142857</v>
      </c>
      <c r="N1520" s="639">
        <v>0</v>
      </c>
      <c r="O1520" s="635" t="s">
        <v>210</v>
      </c>
      <c r="P1520" s="639">
        <f>IF(B1521="ITRC",N1520,N1520/J1520)</f>
        <v>0</v>
      </c>
      <c r="Q1520" s="640" t="str" cm="1">
        <f t="array" aca="1" ref="Q1520" ca="1">IF(ISNUMBER(P1520),IF(P1520=100%,"CUMPLIDA",IF(AND(ISNUMBER(L1520),ISNUMBER(INDIRECT("FECHA_"&amp;$B1521,1))), IF(L1520&lt;=INDIRECT("FECHA_"&amp;$B1521,1),"INCUMPLIDA","PROCESO"), "VERIFICAR FECHA")),"SIN VALOR AVANCE")</f>
        <v>PROCESO</v>
      </c>
    </row>
    <row r="1521" spans="1:17" ht="150.75">
      <c r="A1521" s="453" t="s">
        <v>17</v>
      </c>
      <c r="B1521" s="454" t="s">
        <v>14</v>
      </c>
      <c r="C1521" s="940"/>
      <c r="D1521" s="940"/>
      <c r="E1521" s="941"/>
      <c r="F1521" s="941"/>
      <c r="G1521" s="634" t="s">
        <v>3046</v>
      </c>
      <c r="H1521" s="635" t="s">
        <v>119</v>
      </c>
      <c r="I1521" s="635" t="s">
        <v>119</v>
      </c>
      <c r="J1521" s="636">
        <v>2</v>
      </c>
      <c r="K1521" s="637">
        <v>46204</v>
      </c>
      <c r="L1521" s="637">
        <v>46477</v>
      </c>
      <c r="M1521" s="638">
        <f>(L1521-K1521)/7</f>
        <v>39</v>
      </c>
      <c r="N1521" s="639">
        <v>0</v>
      </c>
      <c r="O1521" s="635" t="s">
        <v>2988</v>
      </c>
      <c r="P1521" s="639">
        <f t="shared" ref="P1521:P1539" si="53">IF(B1521="ITRC",N1521,N1521/J1521)</f>
        <v>0</v>
      </c>
      <c r="Q1521" s="640" t="str" cm="1">
        <f t="array" aca="1" ref="Q1521" ca="1">IF(ISNUMBER(P1521),IF(P1521=100%,"CUMPLIDA",IF(AND(ISNUMBER(L1521),ISNUMBER(INDIRECT("FECHA_"&amp;$B1521,1))), IF(L1521&lt;=INDIRECT("FECHA_"&amp;$B1521,1),"INCUMPLIDA","PROCESO"), "VERIFICAR FECHA")),"SIN VALOR AVANCE")</f>
        <v>PROCESO</v>
      </c>
    </row>
    <row r="1522" spans="1:17" ht="180">
      <c r="A1522" s="453" t="s">
        <v>17</v>
      </c>
      <c r="B1522" s="454" t="s">
        <v>14</v>
      </c>
      <c r="C1522" s="940"/>
      <c r="D1522" s="940"/>
      <c r="E1522" s="941"/>
      <c r="F1522" s="941"/>
      <c r="G1522" s="634" t="s">
        <v>3047</v>
      </c>
      <c r="H1522" s="635" t="s">
        <v>3048</v>
      </c>
      <c r="I1522" s="635" t="s">
        <v>3049</v>
      </c>
      <c r="J1522" s="639">
        <v>1</v>
      </c>
      <c r="K1522" s="641">
        <v>44958</v>
      </c>
      <c r="L1522" s="641">
        <v>45352</v>
      </c>
      <c r="M1522" s="638">
        <f t="shared" ref="M1522:M1585" si="54">(L1522-K1522)/7</f>
        <v>56.285714285714285</v>
      </c>
      <c r="N1522" s="639">
        <v>1</v>
      </c>
      <c r="O1522" s="635" t="s">
        <v>3050</v>
      </c>
      <c r="P1522" s="639">
        <f t="shared" si="53"/>
        <v>1</v>
      </c>
      <c r="Q1522" s="640" t="str" cm="1">
        <f t="array" aca="1" ref="Q1522" ca="1">IF(ISNUMBER(P1522),IF(P1522=100%,"CUMPLIDA",IF(AND(ISNUMBER(L1522),ISNUMBER(INDIRECT("FECHA_"&amp;$B1522,1))), IF(L1522&lt;=INDIRECT("FECHA_"&amp;$B1522,1),"INCUMPLIDA","PROCESO"), "VERIFICAR FECHA")),"SIN VALOR AVANCE")</f>
        <v>CUMPLIDA</v>
      </c>
    </row>
    <row r="1523" spans="1:17" ht="60">
      <c r="A1523" s="453" t="s">
        <v>17</v>
      </c>
      <c r="B1523" s="454" t="s">
        <v>14</v>
      </c>
      <c r="C1523" s="940"/>
      <c r="D1523" s="940"/>
      <c r="E1523" s="941"/>
      <c r="F1523" s="941"/>
      <c r="G1523" s="634" t="s">
        <v>3051</v>
      </c>
      <c r="H1523" s="635" t="s">
        <v>3052</v>
      </c>
      <c r="I1523" s="635" t="s">
        <v>3053</v>
      </c>
      <c r="J1523" s="639">
        <v>1</v>
      </c>
      <c r="K1523" s="641">
        <v>44986</v>
      </c>
      <c r="L1523" s="641">
        <v>45077</v>
      </c>
      <c r="M1523" s="638">
        <f t="shared" si="54"/>
        <v>13</v>
      </c>
      <c r="N1523" s="639">
        <v>1</v>
      </c>
      <c r="O1523" s="635" t="s">
        <v>3050</v>
      </c>
      <c r="P1523" s="639">
        <f t="shared" si="53"/>
        <v>1</v>
      </c>
      <c r="Q1523" s="640" t="str" cm="1">
        <f t="array" aca="1" ref="Q1523" ca="1">IF(ISNUMBER(P1523),IF(P1523=100%,"CUMPLIDA",IF(AND(ISNUMBER(L1523),ISNUMBER(INDIRECT("FECHA_"&amp;$B1523,1))), IF(L1523&lt;=INDIRECT("FECHA_"&amp;$B1523,1),"INCUMPLIDA","PROCESO"), "VERIFICAR FECHA")),"SIN VALOR AVANCE")</f>
        <v>CUMPLIDA</v>
      </c>
    </row>
    <row r="1524" spans="1:17" ht="60.75">
      <c r="A1524" s="453" t="s">
        <v>17</v>
      </c>
      <c r="B1524" s="454" t="s">
        <v>14</v>
      </c>
      <c r="C1524" s="940"/>
      <c r="D1524" s="940"/>
      <c r="E1524" s="941"/>
      <c r="F1524" s="941"/>
      <c r="G1524" s="634" t="s">
        <v>3054</v>
      </c>
      <c r="H1524" s="635" t="s">
        <v>3055</v>
      </c>
      <c r="I1524" s="635" t="s">
        <v>3056</v>
      </c>
      <c r="J1524" s="639">
        <v>1</v>
      </c>
      <c r="K1524" s="641">
        <v>44986</v>
      </c>
      <c r="L1524" s="641">
        <v>45352</v>
      </c>
      <c r="M1524" s="638">
        <f t="shared" si="54"/>
        <v>52.285714285714285</v>
      </c>
      <c r="N1524" s="639">
        <v>1</v>
      </c>
      <c r="O1524" s="635" t="s">
        <v>3057</v>
      </c>
      <c r="P1524" s="639">
        <f t="shared" si="53"/>
        <v>1</v>
      </c>
      <c r="Q1524" s="640" t="str" cm="1">
        <f t="array" aca="1" ref="Q1524" ca="1">IF(ISNUMBER(P1524),IF(P1524=100%,"CUMPLIDA",IF(AND(ISNUMBER(L1524),ISNUMBER(INDIRECT("FECHA_"&amp;$B1524,1))), IF(L1524&lt;=INDIRECT("FECHA_"&amp;$B1524,1),"INCUMPLIDA","PROCESO"), "VERIFICAR FECHA")),"SIN VALOR AVANCE")</f>
        <v>CUMPLIDA</v>
      </c>
    </row>
    <row r="1525" spans="1:17" ht="90">
      <c r="A1525" s="453" t="s">
        <v>17</v>
      </c>
      <c r="B1525" s="454" t="s">
        <v>14</v>
      </c>
      <c r="C1525" s="940"/>
      <c r="D1525" s="940"/>
      <c r="E1525" s="941"/>
      <c r="F1525" s="941"/>
      <c r="G1525" s="634" t="s">
        <v>3058</v>
      </c>
      <c r="H1525" s="635" t="s">
        <v>3059</v>
      </c>
      <c r="I1525" s="635" t="s">
        <v>3060</v>
      </c>
      <c r="J1525" s="639">
        <v>1</v>
      </c>
      <c r="K1525" s="641">
        <v>45047</v>
      </c>
      <c r="L1525" s="641">
        <v>45352</v>
      </c>
      <c r="M1525" s="638">
        <f t="shared" si="54"/>
        <v>43.571428571428569</v>
      </c>
      <c r="N1525" s="639">
        <v>1</v>
      </c>
      <c r="O1525" s="635" t="s">
        <v>3061</v>
      </c>
      <c r="P1525" s="639">
        <f t="shared" si="53"/>
        <v>1</v>
      </c>
      <c r="Q1525" s="640" t="str" cm="1">
        <f t="array" aca="1" ref="Q1525" ca="1">IF(ISNUMBER(P1525),IF(P1525=100%,"CUMPLIDA",IF(AND(ISNUMBER(L1525),ISNUMBER(INDIRECT("FECHA_"&amp;$B1525,1))), IF(L1525&lt;=INDIRECT("FECHA_"&amp;$B1525,1),"INCUMPLIDA","PROCESO"), "VERIFICAR FECHA")),"SIN VALOR AVANCE")</f>
        <v>CUMPLIDA</v>
      </c>
    </row>
    <row r="1526" spans="1:17" ht="60.75">
      <c r="A1526" s="453" t="s">
        <v>17</v>
      </c>
      <c r="B1526" s="454" t="s">
        <v>14</v>
      </c>
      <c r="C1526" s="940"/>
      <c r="D1526" s="940"/>
      <c r="E1526" s="941"/>
      <c r="F1526" s="941"/>
      <c r="G1526" s="634" t="s">
        <v>3062</v>
      </c>
      <c r="H1526" s="635" t="s">
        <v>3063</v>
      </c>
      <c r="I1526" s="635" t="s">
        <v>3064</v>
      </c>
      <c r="J1526" s="639">
        <v>1</v>
      </c>
      <c r="K1526" s="641">
        <v>45078</v>
      </c>
      <c r="L1526" s="641">
        <v>45291</v>
      </c>
      <c r="M1526" s="638">
        <f t="shared" si="54"/>
        <v>30.428571428571427</v>
      </c>
      <c r="N1526" s="639">
        <v>1</v>
      </c>
      <c r="O1526" s="635" t="s">
        <v>3057</v>
      </c>
      <c r="P1526" s="639">
        <f t="shared" si="53"/>
        <v>1</v>
      </c>
      <c r="Q1526" s="640" t="str" cm="1">
        <f t="array" aca="1" ref="Q1526" ca="1">IF(ISNUMBER(P1526),IF(P1526=100%,"CUMPLIDA",IF(AND(ISNUMBER(L1526),ISNUMBER(INDIRECT("FECHA_"&amp;$B1526,1))), IF(L1526&lt;=INDIRECT("FECHA_"&amp;$B1526,1),"INCUMPLIDA","PROCESO"), "VERIFICAR FECHA")),"SIN VALOR AVANCE")</f>
        <v>CUMPLIDA</v>
      </c>
    </row>
    <row r="1527" spans="1:17" ht="165">
      <c r="A1527" s="453" t="s">
        <v>17</v>
      </c>
      <c r="B1527" s="454" t="s">
        <v>14</v>
      </c>
      <c r="C1527" s="940"/>
      <c r="D1527" s="940"/>
      <c r="E1527" s="941"/>
      <c r="F1527" s="941"/>
      <c r="G1527" s="634" t="s">
        <v>3065</v>
      </c>
      <c r="H1527" s="635" t="s">
        <v>3066</v>
      </c>
      <c r="I1527" s="635" t="s">
        <v>3067</v>
      </c>
      <c r="J1527" s="639">
        <v>1</v>
      </c>
      <c r="K1527" s="641">
        <v>45078</v>
      </c>
      <c r="L1527" s="641">
        <v>45352</v>
      </c>
      <c r="M1527" s="638">
        <f t="shared" si="54"/>
        <v>39.142857142857146</v>
      </c>
      <c r="N1527" s="639">
        <v>1</v>
      </c>
      <c r="O1527" s="635" t="s">
        <v>3050</v>
      </c>
      <c r="P1527" s="639">
        <f t="shared" si="53"/>
        <v>1</v>
      </c>
      <c r="Q1527" s="640" t="str" cm="1">
        <f t="array" aca="1" ref="Q1527" ca="1">IF(ISNUMBER(P1527),IF(P1527=100%,"CUMPLIDA",IF(AND(ISNUMBER(L1527),ISNUMBER(INDIRECT("FECHA_"&amp;$B1527,1))), IF(L1527&lt;=INDIRECT("FECHA_"&amp;$B1527,1),"INCUMPLIDA","PROCESO"), "VERIFICAR FECHA")),"SIN VALOR AVANCE")</f>
        <v>CUMPLIDA</v>
      </c>
    </row>
    <row r="1528" spans="1:17" ht="75">
      <c r="A1528" s="453" t="s">
        <v>17</v>
      </c>
      <c r="B1528" s="454" t="s">
        <v>14</v>
      </c>
      <c r="C1528" s="940" t="s">
        <v>3068</v>
      </c>
      <c r="D1528" s="940" t="s">
        <v>3069</v>
      </c>
      <c r="E1528" s="634" t="s">
        <v>3070</v>
      </c>
      <c r="F1528" s="941" t="s">
        <v>3071</v>
      </c>
      <c r="G1528" s="634" t="s">
        <v>3072</v>
      </c>
      <c r="H1528" s="635" t="s">
        <v>3073</v>
      </c>
      <c r="I1528" s="635" t="s">
        <v>3074</v>
      </c>
      <c r="J1528" s="636">
        <v>1</v>
      </c>
      <c r="K1528" s="641">
        <v>44805</v>
      </c>
      <c r="L1528" s="641">
        <v>44864</v>
      </c>
      <c r="M1528" s="638">
        <f t="shared" si="54"/>
        <v>8.4285714285714288</v>
      </c>
      <c r="N1528" s="639">
        <v>1</v>
      </c>
      <c r="O1528" s="635" t="s">
        <v>3075</v>
      </c>
      <c r="P1528" s="639">
        <f t="shared" si="53"/>
        <v>1</v>
      </c>
      <c r="Q1528" s="640" t="str" cm="1">
        <f t="array" aca="1" ref="Q1528" ca="1">IF(ISNUMBER(P1528),IF(P1528=100%,"CUMPLIDA",IF(AND(ISNUMBER(L1528),ISNUMBER(INDIRECT("FECHA_"&amp;$B1528,1))), IF(L1528&lt;=INDIRECT("FECHA_"&amp;$B1528,1),"INCUMPLIDA","PROCESO"), "VERIFICAR FECHA")),"SIN VALOR AVANCE")</f>
        <v>CUMPLIDA</v>
      </c>
    </row>
    <row r="1529" spans="1:17" ht="90">
      <c r="A1529" s="453" t="s">
        <v>17</v>
      </c>
      <c r="B1529" s="454" t="s">
        <v>14</v>
      </c>
      <c r="C1529" s="940"/>
      <c r="D1529" s="940"/>
      <c r="E1529" s="634" t="s">
        <v>3076</v>
      </c>
      <c r="F1529" s="941"/>
      <c r="G1529" s="634" t="s">
        <v>3077</v>
      </c>
      <c r="H1529" s="635" t="s">
        <v>3078</v>
      </c>
      <c r="I1529" s="635" t="s">
        <v>3079</v>
      </c>
      <c r="J1529" s="636">
        <v>2</v>
      </c>
      <c r="K1529" s="641">
        <v>44805</v>
      </c>
      <c r="L1529" s="641">
        <v>44925</v>
      </c>
      <c r="M1529" s="638">
        <f t="shared" si="54"/>
        <v>17.142857142857142</v>
      </c>
      <c r="N1529" s="639">
        <v>1</v>
      </c>
      <c r="O1529" s="635" t="s">
        <v>3075</v>
      </c>
      <c r="P1529" s="639">
        <f t="shared" si="53"/>
        <v>1</v>
      </c>
      <c r="Q1529" s="640" t="str" cm="1">
        <f t="array" aca="1" ref="Q1529" ca="1">IF(ISNUMBER(P1529),IF(P1529=100%,"CUMPLIDA",IF(AND(ISNUMBER(L1529),ISNUMBER(INDIRECT("FECHA_"&amp;$B1529,1))), IF(L1529&lt;=INDIRECT("FECHA_"&amp;$B1529,1),"INCUMPLIDA","PROCESO"), "VERIFICAR FECHA")),"SIN VALOR AVANCE")</f>
        <v>CUMPLIDA</v>
      </c>
    </row>
    <row r="1530" spans="1:17" ht="75">
      <c r="A1530" s="453" t="s">
        <v>17</v>
      </c>
      <c r="B1530" s="454" t="s">
        <v>14</v>
      </c>
      <c r="C1530" s="940"/>
      <c r="D1530" s="940"/>
      <c r="E1530" s="634" t="s">
        <v>3080</v>
      </c>
      <c r="F1530" s="941"/>
      <c r="G1530" s="634" t="s">
        <v>3081</v>
      </c>
      <c r="H1530" s="635" t="s">
        <v>98</v>
      </c>
      <c r="I1530" s="635" t="s">
        <v>99</v>
      </c>
      <c r="J1530" s="636">
        <v>1</v>
      </c>
      <c r="K1530" s="641">
        <v>45352</v>
      </c>
      <c r="L1530" s="641">
        <v>45747</v>
      </c>
      <c r="M1530" s="638">
        <f t="shared" si="54"/>
        <v>56.428571428571431</v>
      </c>
      <c r="N1530" s="639">
        <v>1</v>
      </c>
      <c r="O1530" s="635" t="s">
        <v>2921</v>
      </c>
      <c r="P1530" s="639">
        <f t="shared" si="53"/>
        <v>1</v>
      </c>
      <c r="Q1530" s="640" t="str" cm="1">
        <f t="array" aca="1" ref="Q1530" ca="1">IF(ISNUMBER(P1530),IF(P1530=100%,"CUMPLIDA",IF(AND(ISNUMBER(L1530),ISNUMBER(INDIRECT("FECHA_"&amp;$B1530,1))), IF(L1530&lt;=INDIRECT("FECHA_"&amp;$B1530,1),"INCUMPLIDA","PROCESO"), "VERIFICAR FECHA")),"SIN VALOR AVANCE")</f>
        <v>CUMPLIDA</v>
      </c>
    </row>
    <row r="1531" spans="1:17" ht="120">
      <c r="A1531" s="453" t="s">
        <v>17</v>
      </c>
      <c r="B1531" s="454" t="s">
        <v>14</v>
      </c>
      <c r="C1531" s="940"/>
      <c r="D1531" s="940"/>
      <c r="E1531" s="634" t="s">
        <v>3082</v>
      </c>
      <c r="F1531" s="941"/>
      <c r="G1531" s="634" t="s">
        <v>3083</v>
      </c>
      <c r="H1531" s="635" t="s">
        <v>101</v>
      </c>
      <c r="I1531" s="635" t="s">
        <v>102</v>
      </c>
      <c r="J1531" s="636">
        <v>1</v>
      </c>
      <c r="K1531" s="641">
        <v>45352</v>
      </c>
      <c r="L1531" s="641">
        <v>45747</v>
      </c>
      <c r="M1531" s="638">
        <f t="shared" si="54"/>
        <v>56.428571428571431</v>
      </c>
      <c r="N1531" s="639">
        <v>1</v>
      </c>
      <c r="O1531" s="635" t="s">
        <v>3084</v>
      </c>
      <c r="P1531" s="639">
        <f t="shared" si="53"/>
        <v>1</v>
      </c>
      <c r="Q1531" s="640" t="str" cm="1">
        <f t="array" aca="1" ref="Q1531" ca="1">IF(ISNUMBER(P1531),IF(P1531=100%,"CUMPLIDA",IF(AND(ISNUMBER(L1531),ISNUMBER(INDIRECT("FECHA_"&amp;$B1531,1))), IF(L1531&lt;=INDIRECT("FECHA_"&amp;$B1531,1),"INCUMPLIDA","PROCESO"), "VERIFICAR FECHA")),"SIN VALOR AVANCE")</f>
        <v>CUMPLIDA</v>
      </c>
    </row>
    <row r="1532" spans="1:17" ht="45.75">
      <c r="A1532" s="453" t="s">
        <v>17</v>
      </c>
      <c r="B1532" s="454" t="s">
        <v>14</v>
      </c>
      <c r="C1532" s="940"/>
      <c r="D1532" s="940"/>
      <c r="E1532" s="941" t="s">
        <v>3085</v>
      </c>
      <c r="F1532" s="941"/>
      <c r="G1532" s="634" t="s">
        <v>2245</v>
      </c>
      <c r="H1532" s="635" t="s">
        <v>104</v>
      </c>
      <c r="I1532" s="635" t="s">
        <v>105</v>
      </c>
      <c r="J1532" s="636">
        <v>1</v>
      </c>
      <c r="K1532" s="641">
        <v>45352</v>
      </c>
      <c r="L1532" s="641">
        <v>45747</v>
      </c>
      <c r="M1532" s="638">
        <f t="shared" si="54"/>
        <v>56.428571428571431</v>
      </c>
      <c r="N1532" s="639">
        <v>1</v>
      </c>
      <c r="O1532" s="635" t="s">
        <v>2921</v>
      </c>
      <c r="P1532" s="639">
        <f t="shared" si="53"/>
        <v>1</v>
      </c>
      <c r="Q1532" s="640" t="str" cm="1">
        <f t="array" aca="1" ref="Q1532" ca="1">IF(ISNUMBER(P1532),IF(P1532=100%,"CUMPLIDA",IF(AND(ISNUMBER(L1532),ISNUMBER(INDIRECT("FECHA_"&amp;$B1532,1))), IF(L1532&lt;=INDIRECT("FECHA_"&amp;$B1532,1),"INCUMPLIDA","PROCESO"), "VERIFICAR FECHA")),"SIN VALOR AVANCE")</f>
        <v>CUMPLIDA</v>
      </c>
    </row>
    <row r="1533" spans="1:17" ht="45.75">
      <c r="A1533" s="453" t="s">
        <v>17</v>
      </c>
      <c r="B1533" s="454" t="s">
        <v>14</v>
      </c>
      <c r="C1533" s="940"/>
      <c r="D1533" s="940"/>
      <c r="E1533" s="941"/>
      <c r="F1533" s="941"/>
      <c r="G1533" s="634" t="s">
        <v>2246</v>
      </c>
      <c r="H1533" s="635" t="s">
        <v>106</v>
      </c>
      <c r="I1533" s="635" t="s">
        <v>107</v>
      </c>
      <c r="J1533" s="636">
        <v>1</v>
      </c>
      <c r="K1533" s="641">
        <v>45352</v>
      </c>
      <c r="L1533" s="641">
        <v>45747</v>
      </c>
      <c r="M1533" s="638">
        <f t="shared" si="54"/>
        <v>56.428571428571431</v>
      </c>
      <c r="N1533" s="639">
        <v>1</v>
      </c>
      <c r="O1533" s="635" t="s">
        <v>3084</v>
      </c>
      <c r="P1533" s="639">
        <f t="shared" si="53"/>
        <v>1</v>
      </c>
      <c r="Q1533" s="640" t="str" cm="1">
        <f t="array" aca="1" ref="Q1533" ca="1">IF(ISNUMBER(P1533),IF(P1533=100%,"CUMPLIDA",IF(AND(ISNUMBER(L1533),ISNUMBER(INDIRECT("FECHA_"&amp;$B1533,1))), IF(L1533&lt;=INDIRECT("FECHA_"&amp;$B1533,1),"INCUMPLIDA","PROCESO"), "VERIFICAR FECHA")),"SIN VALOR AVANCE")</f>
        <v>CUMPLIDA</v>
      </c>
    </row>
    <row r="1534" spans="1:17" ht="105.75">
      <c r="A1534" s="453" t="s">
        <v>17</v>
      </c>
      <c r="B1534" s="454" t="s">
        <v>14</v>
      </c>
      <c r="C1534" s="940"/>
      <c r="D1534" s="940"/>
      <c r="E1534" s="941"/>
      <c r="F1534" s="941"/>
      <c r="G1534" s="634" t="s">
        <v>2247</v>
      </c>
      <c r="H1534" s="635" t="s">
        <v>108</v>
      </c>
      <c r="I1534" s="635" t="s">
        <v>109</v>
      </c>
      <c r="J1534" s="636">
        <v>1</v>
      </c>
      <c r="K1534" s="641">
        <v>45352</v>
      </c>
      <c r="L1534" s="641">
        <v>45747</v>
      </c>
      <c r="M1534" s="638">
        <f t="shared" si="54"/>
        <v>56.428571428571431</v>
      </c>
      <c r="N1534" s="639">
        <v>1</v>
      </c>
      <c r="O1534" s="635" t="s">
        <v>3086</v>
      </c>
      <c r="P1534" s="639">
        <f t="shared" si="53"/>
        <v>1</v>
      </c>
      <c r="Q1534" s="640" t="str" cm="1">
        <f t="array" aca="1" ref="Q1534" ca="1">IF(ISNUMBER(P1534),IF(P1534=100%,"CUMPLIDA",IF(AND(ISNUMBER(L1534),ISNUMBER(INDIRECT("FECHA_"&amp;$B1534,1))), IF(L1534&lt;=INDIRECT("FECHA_"&amp;$B1534,1),"INCUMPLIDA","PROCESO"), "VERIFICAR FECHA")),"SIN VALOR AVANCE")</f>
        <v>CUMPLIDA</v>
      </c>
    </row>
    <row r="1535" spans="1:17" ht="45.75">
      <c r="A1535" s="453" t="s">
        <v>17</v>
      </c>
      <c r="B1535" s="454" t="s">
        <v>14</v>
      </c>
      <c r="C1535" s="940"/>
      <c r="D1535" s="940"/>
      <c r="E1535" s="941" t="s">
        <v>3087</v>
      </c>
      <c r="F1535" s="941"/>
      <c r="G1535" s="634" t="s">
        <v>2249</v>
      </c>
      <c r="H1535" s="635" t="s">
        <v>111</v>
      </c>
      <c r="I1535" s="635" t="s">
        <v>112</v>
      </c>
      <c r="J1535" s="636">
        <v>2</v>
      </c>
      <c r="K1535" s="641">
        <v>45748</v>
      </c>
      <c r="L1535" s="641">
        <v>45930</v>
      </c>
      <c r="M1535" s="638">
        <f t="shared" si="54"/>
        <v>26</v>
      </c>
      <c r="N1535" s="639">
        <v>0.69499999999999995</v>
      </c>
      <c r="O1535" s="635" t="s">
        <v>3084</v>
      </c>
      <c r="P1535" s="639">
        <f t="shared" si="53"/>
        <v>0.69499999999999995</v>
      </c>
      <c r="Q1535" s="640" t="str" cm="1">
        <f t="array" aca="1" ref="Q1535" ca="1">IF(ISNUMBER(P1535),IF(P1535=100%,"CUMPLIDA",IF(AND(ISNUMBER(L1535),ISNUMBER(INDIRECT("FECHA_"&amp;$B1535,1))), IF(L1535&lt;=INDIRECT("FECHA_"&amp;$B1535,1),"INCUMPLIDA","PROCESO"), "VERIFICAR FECHA")),"SIN VALOR AVANCE")</f>
        <v>PROCESO</v>
      </c>
    </row>
    <row r="1536" spans="1:17" ht="60">
      <c r="A1536" s="453" t="s">
        <v>17</v>
      </c>
      <c r="B1536" s="454" t="s">
        <v>14</v>
      </c>
      <c r="C1536" s="940"/>
      <c r="D1536" s="940"/>
      <c r="E1536" s="941"/>
      <c r="F1536" s="941"/>
      <c r="G1536" s="634" t="s">
        <v>2250</v>
      </c>
      <c r="H1536" s="635" t="s">
        <v>115</v>
      </c>
      <c r="I1536" s="635" t="s">
        <v>116</v>
      </c>
      <c r="J1536" s="636">
        <v>1</v>
      </c>
      <c r="K1536" s="641">
        <v>45748</v>
      </c>
      <c r="L1536" s="641">
        <v>45930</v>
      </c>
      <c r="M1536" s="638">
        <f t="shared" si="54"/>
        <v>26</v>
      </c>
      <c r="N1536" s="639">
        <v>0</v>
      </c>
      <c r="O1536" s="635" t="s">
        <v>2921</v>
      </c>
      <c r="P1536" s="639">
        <f t="shared" si="53"/>
        <v>0</v>
      </c>
      <c r="Q1536" s="640" t="str" cm="1">
        <f t="array" aca="1" ref="Q1536" ca="1">IF(ISNUMBER(P1536),IF(P1536=100%,"CUMPLIDA",IF(AND(ISNUMBER(L1536),ISNUMBER(INDIRECT("FECHA_"&amp;$B1536,1))), IF(L1536&lt;=INDIRECT("FECHA_"&amp;$B1536,1),"INCUMPLIDA","PROCESO"), "VERIFICAR FECHA")),"SIN VALOR AVANCE")</f>
        <v>PROCESO</v>
      </c>
    </row>
    <row r="1537" spans="1:17" ht="135">
      <c r="A1537" s="453" t="s">
        <v>17</v>
      </c>
      <c r="B1537" s="454" t="s">
        <v>14</v>
      </c>
      <c r="C1537" s="940"/>
      <c r="D1537" s="940"/>
      <c r="E1537" s="941"/>
      <c r="F1537" s="941"/>
      <c r="G1537" s="634" t="s">
        <v>2251</v>
      </c>
      <c r="H1537" s="635" t="s">
        <v>118</v>
      </c>
      <c r="I1537" s="635" t="s">
        <v>119</v>
      </c>
      <c r="J1537" s="636">
        <v>2</v>
      </c>
      <c r="K1537" s="641">
        <v>45748</v>
      </c>
      <c r="L1537" s="641">
        <v>45930</v>
      </c>
      <c r="M1537" s="638">
        <f t="shared" si="54"/>
        <v>26</v>
      </c>
      <c r="N1537" s="639">
        <v>0</v>
      </c>
      <c r="O1537" s="635" t="s">
        <v>3086</v>
      </c>
      <c r="P1537" s="639">
        <f t="shared" si="53"/>
        <v>0</v>
      </c>
      <c r="Q1537" s="640" t="str" cm="1">
        <f t="array" aca="1" ref="Q1537" ca="1">IF(ISNUMBER(P1537),IF(P1537=100%,"CUMPLIDA",IF(AND(ISNUMBER(L1537),ISNUMBER(INDIRECT("FECHA_"&amp;$B1537,1))), IF(L1537&lt;=INDIRECT("FECHA_"&amp;$B1537,1),"INCUMPLIDA","PROCESO"), "VERIFICAR FECHA")),"SIN VALOR AVANCE")</f>
        <v>PROCESO</v>
      </c>
    </row>
    <row r="1538" spans="1:17" ht="45.75">
      <c r="A1538" s="453" t="s">
        <v>17</v>
      </c>
      <c r="B1538" s="454" t="s">
        <v>14</v>
      </c>
      <c r="C1538" s="940"/>
      <c r="D1538" s="940"/>
      <c r="E1538" s="941" t="s">
        <v>3088</v>
      </c>
      <c r="F1538" s="941"/>
      <c r="G1538" s="634" t="s">
        <v>3089</v>
      </c>
      <c r="H1538" s="635" t="s">
        <v>1679</v>
      </c>
      <c r="I1538" s="635" t="s">
        <v>99</v>
      </c>
      <c r="J1538" s="636">
        <v>1</v>
      </c>
      <c r="K1538" s="641">
        <v>45352</v>
      </c>
      <c r="L1538" s="641">
        <v>45747</v>
      </c>
      <c r="M1538" s="638">
        <f t="shared" si="54"/>
        <v>56.428571428571431</v>
      </c>
      <c r="N1538" s="639">
        <v>1</v>
      </c>
      <c r="O1538" s="635" t="s">
        <v>2921</v>
      </c>
      <c r="P1538" s="639">
        <f t="shared" si="53"/>
        <v>1</v>
      </c>
      <c r="Q1538" s="640" t="str" cm="1">
        <f t="array" aca="1" ref="Q1538" ca="1">IF(ISNUMBER(P1538),IF(P1538=100%,"CUMPLIDA",IF(AND(ISNUMBER(L1538),ISNUMBER(INDIRECT("FECHA_"&amp;$B1538,1))), IF(L1538&lt;=INDIRECT("FECHA_"&amp;$B1538,1),"INCUMPLIDA","PROCESO"), "VERIFICAR FECHA")),"SIN VALOR AVANCE")</f>
        <v>CUMPLIDA</v>
      </c>
    </row>
    <row r="1539" spans="1:17" ht="45.75">
      <c r="A1539" s="453" t="s">
        <v>17</v>
      </c>
      <c r="B1539" s="454" t="s">
        <v>14</v>
      </c>
      <c r="C1539" s="940"/>
      <c r="D1539" s="940"/>
      <c r="E1539" s="941"/>
      <c r="F1539" s="941"/>
      <c r="G1539" s="634" t="s">
        <v>3090</v>
      </c>
      <c r="H1539" s="635" t="s">
        <v>101</v>
      </c>
      <c r="I1539" s="635" t="s">
        <v>102</v>
      </c>
      <c r="J1539" s="636">
        <v>1</v>
      </c>
      <c r="K1539" s="641">
        <v>45352</v>
      </c>
      <c r="L1539" s="641">
        <v>45747</v>
      </c>
      <c r="M1539" s="638">
        <f t="shared" si="54"/>
        <v>56.428571428571431</v>
      </c>
      <c r="N1539" s="639">
        <v>1</v>
      </c>
      <c r="O1539" s="635" t="s">
        <v>3084</v>
      </c>
      <c r="P1539" s="639">
        <f t="shared" si="53"/>
        <v>1</v>
      </c>
      <c r="Q1539" s="640" t="str" cm="1">
        <f t="array" aca="1" ref="Q1539" ca="1">IF(ISNUMBER(P1539),IF(P1539=100%,"CUMPLIDA",IF(AND(ISNUMBER(L1539),ISNUMBER(INDIRECT("FECHA_"&amp;$B1539,1))), IF(L1539&lt;=INDIRECT("FECHA_"&amp;$B1539,1),"INCUMPLIDA","PROCESO"), "VERIFICAR FECHA")),"SIN VALOR AVANCE")</f>
        <v>CUMPLIDA</v>
      </c>
    </row>
    <row r="1540" spans="1:17" ht="45.75">
      <c r="A1540" s="453" t="s">
        <v>17</v>
      </c>
      <c r="B1540" s="454" t="s">
        <v>14</v>
      </c>
      <c r="C1540" s="940"/>
      <c r="D1540" s="940"/>
      <c r="E1540" s="941" t="s">
        <v>3091</v>
      </c>
      <c r="F1540" s="941"/>
      <c r="G1540" s="634" t="s">
        <v>3092</v>
      </c>
      <c r="H1540" s="635" t="s">
        <v>104</v>
      </c>
      <c r="I1540" s="635" t="s">
        <v>105</v>
      </c>
      <c r="J1540" s="636">
        <v>1</v>
      </c>
      <c r="K1540" s="641">
        <v>45352</v>
      </c>
      <c r="L1540" s="641">
        <v>45747</v>
      </c>
      <c r="M1540" s="638">
        <f t="shared" si="54"/>
        <v>56.428571428571431</v>
      </c>
      <c r="N1540" s="639">
        <v>1</v>
      </c>
      <c r="O1540" s="635" t="s">
        <v>2921</v>
      </c>
      <c r="P1540" s="639">
        <v>1</v>
      </c>
      <c r="Q1540" s="640" t="str" cm="1">
        <f t="array" aca="1" ref="Q1540" ca="1">IF(ISNUMBER(P1540),IF(P1540=100%,"CUMPLIDA",IF(AND(ISNUMBER(L1540),ISNUMBER(INDIRECT("FECHA_"&amp;$B1540,1))), IF(L1540&lt;=INDIRECT("FECHA_"&amp;$B1540,1),"INCUMPLIDA","PROCESO"), "VERIFICAR FECHA")),"SIN VALOR AVANCE")</f>
        <v>CUMPLIDA</v>
      </c>
    </row>
    <row r="1541" spans="1:17" ht="45.75">
      <c r="A1541" s="453" t="s">
        <v>17</v>
      </c>
      <c r="B1541" s="454" t="s">
        <v>14</v>
      </c>
      <c r="C1541" s="940"/>
      <c r="D1541" s="940"/>
      <c r="E1541" s="941"/>
      <c r="F1541" s="941"/>
      <c r="G1541" s="634" t="s">
        <v>3093</v>
      </c>
      <c r="H1541" s="635" t="s">
        <v>106</v>
      </c>
      <c r="I1541" s="635" t="s">
        <v>107</v>
      </c>
      <c r="J1541" s="636">
        <v>1</v>
      </c>
      <c r="K1541" s="641">
        <v>45352</v>
      </c>
      <c r="L1541" s="641">
        <v>45747</v>
      </c>
      <c r="M1541" s="638">
        <f t="shared" si="54"/>
        <v>56.428571428571431</v>
      </c>
      <c r="N1541" s="639">
        <v>1</v>
      </c>
      <c r="O1541" s="635" t="s">
        <v>3084</v>
      </c>
      <c r="P1541" s="639">
        <v>1</v>
      </c>
      <c r="Q1541" s="640" t="str" cm="1">
        <f t="array" aca="1" ref="Q1541" ca="1">IF(ISNUMBER(P1541),IF(P1541=100%,"CUMPLIDA",IF(AND(ISNUMBER(L1541),ISNUMBER(INDIRECT("FECHA_"&amp;$B1541,1))), IF(L1541&lt;=INDIRECT("FECHA_"&amp;$B1541,1),"INCUMPLIDA","PROCESO"), "VERIFICAR FECHA")),"SIN VALOR AVANCE")</f>
        <v>CUMPLIDA</v>
      </c>
    </row>
    <row r="1542" spans="1:17" ht="105.75">
      <c r="A1542" s="453" t="s">
        <v>17</v>
      </c>
      <c r="B1542" s="454" t="s">
        <v>14</v>
      </c>
      <c r="C1542" s="940"/>
      <c r="D1542" s="940"/>
      <c r="E1542" s="941"/>
      <c r="F1542" s="941"/>
      <c r="G1542" s="634" t="s">
        <v>3094</v>
      </c>
      <c r="H1542" s="635" t="s">
        <v>108</v>
      </c>
      <c r="I1542" s="635" t="s">
        <v>109</v>
      </c>
      <c r="J1542" s="636">
        <v>1</v>
      </c>
      <c r="K1542" s="641">
        <v>45352</v>
      </c>
      <c r="L1542" s="641">
        <v>45747</v>
      </c>
      <c r="M1542" s="638">
        <f t="shared" si="54"/>
        <v>56.428571428571431</v>
      </c>
      <c r="N1542" s="639">
        <v>1</v>
      </c>
      <c r="O1542" s="635" t="s">
        <v>3086</v>
      </c>
      <c r="P1542" s="639">
        <v>1</v>
      </c>
      <c r="Q1542" s="640" t="str" cm="1">
        <f t="array" aca="1" ref="Q1542" ca="1">IF(ISNUMBER(P1542),IF(P1542=100%,"CUMPLIDA",IF(AND(ISNUMBER(L1542),ISNUMBER(INDIRECT("FECHA_"&amp;$B1542,1))), IF(L1542&lt;=INDIRECT("FECHA_"&amp;$B1542,1),"INCUMPLIDA","PROCESO"), "VERIFICAR FECHA")),"SIN VALOR AVANCE")</f>
        <v>CUMPLIDA</v>
      </c>
    </row>
    <row r="1543" spans="1:17" ht="45.75">
      <c r="A1543" s="453" t="s">
        <v>17</v>
      </c>
      <c r="B1543" s="454" t="s">
        <v>14</v>
      </c>
      <c r="C1543" s="940"/>
      <c r="D1543" s="940"/>
      <c r="E1543" s="941"/>
      <c r="F1543" s="941"/>
      <c r="G1543" s="634" t="s">
        <v>3095</v>
      </c>
      <c r="H1543" s="635" t="s">
        <v>111</v>
      </c>
      <c r="I1543" s="635" t="s">
        <v>112</v>
      </c>
      <c r="J1543" s="636">
        <v>2</v>
      </c>
      <c r="K1543" s="641">
        <v>45748</v>
      </c>
      <c r="L1543" s="641">
        <v>45930</v>
      </c>
      <c r="M1543" s="638">
        <f t="shared" si="54"/>
        <v>26</v>
      </c>
      <c r="N1543" s="639">
        <v>0.69499999999999995</v>
      </c>
      <c r="O1543" s="635" t="s">
        <v>3084</v>
      </c>
      <c r="P1543" s="639">
        <f t="shared" ref="P1543:P1590" si="55">IF(B1543="ITRC",N1543,N1543/J1543)</f>
        <v>0.69499999999999995</v>
      </c>
      <c r="Q1543" s="640" t="str" cm="1">
        <f t="array" aca="1" ref="Q1543" ca="1">IF(ISNUMBER(P1543),IF(P1543=100%,"CUMPLIDA",IF(AND(ISNUMBER(L1543),ISNUMBER(INDIRECT("FECHA_"&amp;$B1543,1))), IF(L1543&lt;=INDIRECT("FECHA_"&amp;$B1543,1),"INCUMPLIDA","PROCESO"), "VERIFICAR FECHA")),"SIN VALOR AVANCE")</f>
        <v>PROCESO</v>
      </c>
    </row>
    <row r="1544" spans="1:17" ht="60">
      <c r="A1544" s="453" t="s">
        <v>17</v>
      </c>
      <c r="B1544" s="454" t="s">
        <v>14</v>
      </c>
      <c r="C1544" s="940"/>
      <c r="D1544" s="940"/>
      <c r="E1544" s="941"/>
      <c r="F1544" s="941"/>
      <c r="G1544" s="634" t="s">
        <v>3096</v>
      </c>
      <c r="H1544" s="635" t="s">
        <v>115</v>
      </c>
      <c r="I1544" s="635" t="s">
        <v>116</v>
      </c>
      <c r="J1544" s="636">
        <v>1</v>
      </c>
      <c r="K1544" s="641">
        <v>45748</v>
      </c>
      <c r="L1544" s="641">
        <v>45930</v>
      </c>
      <c r="M1544" s="638">
        <f t="shared" si="54"/>
        <v>26</v>
      </c>
      <c r="N1544" s="639">
        <v>0</v>
      </c>
      <c r="O1544" s="635" t="s">
        <v>2921</v>
      </c>
      <c r="P1544" s="639">
        <f t="shared" si="55"/>
        <v>0</v>
      </c>
      <c r="Q1544" s="640" t="str" cm="1">
        <f t="array" aca="1" ref="Q1544" ca="1">IF(ISNUMBER(P1544),IF(P1544=100%,"CUMPLIDA",IF(AND(ISNUMBER(L1544),ISNUMBER(INDIRECT("FECHA_"&amp;$B1544,1))), IF(L1544&lt;=INDIRECT("FECHA_"&amp;$B1544,1),"INCUMPLIDA","PROCESO"), "VERIFICAR FECHA")),"SIN VALOR AVANCE")</f>
        <v>PROCESO</v>
      </c>
    </row>
    <row r="1545" spans="1:17" ht="135">
      <c r="A1545" s="453" t="s">
        <v>17</v>
      </c>
      <c r="B1545" s="454" t="s">
        <v>14</v>
      </c>
      <c r="C1545" s="940"/>
      <c r="D1545" s="940"/>
      <c r="E1545" s="941"/>
      <c r="F1545" s="941"/>
      <c r="G1545" s="634" t="s">
        <v>3097</v>
      </c>
      <c r="H1545" s="635" t="s">
        <v>118</v>
      </c>
      <c r="I1545" s="635" t="s">
        <v>119</v>
      </c>
      <c r="J1545" s="636">
        <v>2</v>
      </c>
      <c r="K1545" s="641">
        <v>45748</v>
      </c>
      <c r="L1545" s="641">
        <v>45930</v>
      </c>
      <c r="M1545" s="638">
        <f t="shared" si="54"/>
        <v>26</v>
      </c>
      <c r="N1545" s="639">
        <v>0</v>
      </c>
      <c r="O1545" s="635" t="s">
        <v>3086</v>
      </c>
      <c r="P1545" s="639">
        <f t="shared" si="55"/>
        <v>0</v>
      </c>
      <c r="Q1545" s="640" t="str" cm="1">
        <f t="array" aca="1" ref="Q1545" ca="1">IF(ISNUMBER(P1545),IF(P1545=100%,"CUMPLIDA",IF(AND(ISNUMBER(L1545),ISNUMBER(INDIRECT("FECHA_"&amp;$B1545,1))), IF(L1545&lt;=INDIRECT("FECHA_"&amp;$B1545,1),"INCUMPLIDA","PROCESO"), "VERIFICAR FECHA")),"SIN VALOR AVANCE")</f>
        <v>PROCESO</v>
      </c>
    </row>
    <row r="1546" spans="1:17" ht="45.75">
      <c r="A1546" s="453" t="s">
        <v>17</v>
      </c>
      <c r="B1546" s="454" t="s">
        <v>14</v>
      </c>
      <c r="C1546" s="940"/>
      <c r="D1546" s="940"/>
      <c r="E1546" s="941"/>
      <c r="F1546" s="941"/>
      <c r="G1546" s="634" t="s">
        <v>3098</v>
      </c>
      <c r="H1546" s="635" t="s">
        <v>1679</v>
      </c>
      <c r="I1546" s="635" t="s">
        <v>99</v>
      </c>
      <c r="J1546" s="636">
        <v>1</v>
      </c>
      <c r="K1546" s="641">
        <v>45352</v>
      </c>
      <c r="L1546" s="641">
        <v>45747</v>
      </c>
      <c r="M1546" s="638">
        <f t="shared" si="54"/>
        <v>56.428571428571431</v>
      </c>
      <c r="N1546" s="639">
        <v>1</v>
      </c>
      <c r="O1546" s="635" t="s">
        <v>2921</v>
      </c>
      <c r="P1546" s="639">
        <f t="shared" si="55"/>
        <v>1</v>
      </c>
      <c r="Q1546" s="640" t="str" cm="1">
        <f t="array" aca="1" ref="Q1546" ca="1">IF(ISNUMBER(P1546),IF(P1546=100%,"CUMPLIDA",IF(AND(ISNUMBER(L1546),ISNUMBER(INDIRECT("FECHA_"&amp;$B1546,1))), IF(L1546&lt;=INDIRECT("FECHA_"&amp;$B1546,1),"INCUMPLIDA","PROCESO"), "VERIFICAR FECHA")),"SIN VALOR AVANCE")</f>
        <v>CUMPLIDA</v>
      </c>
    </row>
    <row r="1547" spans="1:17" ht="45.75">
      <c r="A1547" s="453" t="s">
        <v>17</v>
      </c>
      <c r="B1547" s="454" t="s">
        <v>14</v>
      </c>
      <c r="C1547" s="940"/>
      <c r="D1547" s="940"/>
      <c r="E1547" s="941"/>
      <c r="F1547" s="941"/>
      <c r="G1547" s="634" t="s">
        <v>3099</v>
      </c>
      <c r="H1547" s="635" t="s">
        <v>101</v>
      </c>
      <c r="I1547" s="635" t="s">
        <v>102</v>
      </c>
      <c r="J1547" s="636">
        <v>1</v>
      </c>
      <c r="K1547" s="641">
        <v>45352</v>
      </c>
      <c r="L1547" s="641">
        <v>45747</v>
      </c>
      <c r="M1547" s="638">
        <f t="shared" si="54"/>
        <v>56.428571428571431</v>
      </c>
      <c r="N1547" s="639">
        <v>1</v>
      </c>
      <c r="O1547" s="635" t="s">
        <v>3084</v>
      </c>
      <c r="P1547" s="639">
        <f t="shared" si="55"/>
        <v>1</v>
      </c>
      <c r="Q1547" s="640" t="str" cm="1">
        <f t="array" aca="1" ref="Q1547" ca="1">IF(ISNUMBER(P1547),IF(P1547=100%,"CUMPLIDA",IF(AND(ISNUMBER(L1547),ISNUMBER(INDIRECT("FECHA_"&amp;$B1547,1))), IF(L1547&lt;=INDIRECT("FECHA_"&amp;$B1547,1),"INCUMPLIDA","PROCESO"), "VERIFICAR FECHA")),"SIN VALOR AVANCE")</f>
        <v>CUMPLIDA</v>
      </c>
    </row>
    <row r="1548" spans="1:17" ht="45.75">
      <c r="A1548" s="453" t="s">
        <v>17</v>
      </c>
      <c r="B1548" s="454" t="s">
        <v>14</v>
      </c>
      <c r="C1548" s="940"/>
      <c r="D1548" s="940"/>
      <c r="E1548" s="941"/>
      <c r="F1548" s="941"/>
      <c r="G1548" s="634" t="s">
        <v>3100</v>
      </c>
      <c r="H1548" s="635" t="s">
        <v>104</v>
      </c>
      <c r="I1548" s="635" t="s">
        <v>105</v>
      </c>
      <c r="J1548" s="636">
        <v>1</v>
      </c>
      <c r="K1548" s="641">
        <v>45352</v>
      </c>
      <c r="L1548" s="641">
        <v>45747</v>
      </c>
      <c r="M1548" s="638">
        <f t="shared" si="54"/>
        <v>56.428571428571431</v>
      </c>
      <c r="N1548" s="639">
        <v>1</v>
      </c>
      <c r="O1548" s="635" t="s">
        <v>2921</v>
      </c>
      <c r="P1548" s="639">
        <f t="shared" si="55"/>
        <v>1</v>
      </c>
      <c r="Q1548" s="640" t="str" cm="1">
        <f t="array" aca="1" ref="Q1548" ca="1">IF(ISNUMBER(P1548),IF(P1548=100%,"CUMPLIDA",IF(AND(ISNUMBER(L1548),ISNUMBER(INDIRECT("FECHA_"&amp;$B1548,1))), IF(L1548&lt;=INDIRECT("FECHA_"&amp;$B1548,1),"INCUMPLIDA","PROCESO"), "VERIFICAR FECHA")),"SIN VALOR AVANCE")</f>
        <v>CUMPLIDA</v>
      </c>
    </row>
    <row r="1549" spans="1:17" ht="45.75">
      <c r="A1549" s="453" t="s">
        <v>17</v>
      </c>
      <c r="B1549" s="454" t="s">
        <v>14</v>
      </c>
      <c r="C1549" s="940"/>
      <c r="D1549" s="940"/>
      <c r="E1549" s="941"/>
      <c r="F1549" s="941"/>
      <c r="G1549" s="634" t="s">
        <v>1606</v>
      </c>
      <c r="H1549" s="635" t="s">
        <v>106</v>
      </c>
      <c r="I1549" s="635" t="s">
        <v>107</v>
      </c>
      <c r="J1549" s="636">
        <v>1</v>
      </c>
      <c r="K1549" s="641">
        <v>45352</v>
      </c>
      <c r="L1549" s="641">
        <v>45747</v>
      </c>
      <c r="M1549" s="638">
        <f t="shared" si="54"/>
        <v>56.428571428571431</v>
      </c>
      <c r="N1549" s="639">
        <v>1</v>
      </c>
      <c r="O1549" s="635" t="s">
        <v>3084</v>
      </c>
      <c r="P1549" s="639">
        <f t="shared" si="55"/>
        <v>1</v>
      </c>
      <c r="Q1549" s="640" t="str" cm="1">
        <f t="array" aca="1" ref="Q1549" ca="1">IF(ISNUMBER(P1549),IF(P1549=100%,"CUMPLIDA",IF(AND(ISNUMBER(L1549),ISNUMBER(INDIRECT("FECHA_"&amp;$B1549,1))), IF(L1549&lt;=INDIRECT("FECHA_"&amp;$B1549,1),"INCUMPLIDA","PROCESO"), "VERIFICAR FECHA")),"SIN VALOR AVANCE")</f>
        <v>CUMPLIDA</v>
      </c>
    </row>
    <row r="1550" spans="1:17" ht="105.75">
      <c r="A1550" s="453" t="s">
        <v>17</v>
      </c>
      <c r="B1550" s="454" t="s">
        <v>14</v>
      </c>
      <c r="C1550" s="940"/>
      <c r="D1550" s="940"/>
      <c r="E1550" s="941"/>
      <c r="F1550" s="941"/>
      <c r="G1550" s="634" t="s">
        <v>3101</v>
      </c>
      <c r="H1550" s="635" t="s">
        <v>108</v>
      </c>
      <c r="I1550" s="635" t="s">
        <v>109</v>
      </c>
      <c r="J1550" s="636">
        <v>1</v>
      </c>
      <c r="K1550" s="641">
        <v>45352</v>
      </c>
      <c r="L1550" s="641">
        <v>45747</v>
      </c>
      <c r="M1550" s="638">
        <f t="shared" si="54"/>
        <v>56.428571428571431</v>
      </c>
      <c r="N1550" s="639">
        <v>1</v>
      </c>
      <c r="O1550" s="635" t="s">
        <v>3086</v>
      </c>
      <c r="P1550" s="639">
        <f t="shared" si="55"/>
        <v>1</v>
      </c>
      <c r="Q1550" s="640" t="str" cm="1">
        <f t="array" aca="1" ref="Q1550" ca="1">IF(ISNUMBER(P1550),IF(P1550=100%,"CUMPLIDA",IF(AND(ISNUMBER(L1550),ISNUMBER(INDIRECT("FECHA_"&amp;$B1550,1))), IF(L1550&lt;=INDIRECT("FECHA_"&amp;$B1550,1),"INCUMPLIDA","PROCESO"), "VERIFICAR FECHA")),"SIN VALOR AVANCE")</f>
        <v>CUMPLIDA</v>
      </c>
    </row>
    <row r="1551" spans="1:17" ht="45.75">
      <c r="A1551" s="453" t="s">
        <v>17</v>
      </c>
      <c r="B1551" s="454" t="s">
        <v>14</v>
      </c>
      <c r="C1551" s="940"/>
      <c r="D1551" s="940"/>
      <c r="E1551" s="941"/>
      <c r="F1551" s="941"/>
      <c r="G1551" s="634" t="s">
        <v>3102</v>
      </c>
      <c r="H1551" s="635" t="s">
        <v>111</v>
      </c>
      <c r="I1551" s="635" t="s">
        <v>112</v>
      </c>
      <c r="J1551" s="636">
        <v>2</v>
      </c>
      <c r="K1551" s="641">
        <v>45748</v>
      </c>
      <c r="L1551" s="641">
        <v>45930</v>
      </c>
      <c r="M1551" s="638">
        <f t="shared" si="54"/>
        <v>26</v>
      </c>
      <c r="N1551" s="639">
        <v>0.69499999999999995</v>
      </c>
      <c r="O1551" s="635" t="s">
        <v>3084</v>
      </c>
      <c r="P1551" s="639">
        <f t="shared" si="55"/>
        <v>0.69499999999999995</v>
      </c>
      <c r="Q1551" s="640" t="str" cm="1">
        <f t="array" aca="1" ref="Q1551" ca="1">IF(ISNUMBER(P1551),IF(P1551=100%,"CUMPLIDA",IF(AND(ISNUMBER(L1551),ISNUMBER(INDIRECT("FECHA_"&amp;$B1551,1))), IF(L1551&lt;=INDIRECT("FECHA_"&amp;$B1551,1),"INCUMPLIDA","PROCESO"), "VERIFICAR FECHA")),"SIN VALOR AVANCE")</f>
        <v>PROCESO</v>
      </c>
    </row>
    <row r="1552" spans="1:17" ht="60">
      <c r="A1552" s="453" t="s">
        <v>17</v>
      </c>
      <c r="B1552" s="454" t="s">
        <v>14</v>
      </c>
      <c r="C1552" s="940"/>
      <c r="D1552" s="940"/>
      <c r="E1552" s="941"/>
      <c r="F1552" s="941"/>
      <c r="G1552" s="634" t="s">
        <v>3103</v>
      </c>
      <c r="H1552" s="635" t="s">
        <v>115</v>
      </c>
      <c r="I1552" s="635" t="s">
        <v>116</v>
      </c>
      <c r="J1552" s="636">
        <v>1</v>
      </c>
      <c r="K1552" s="641">
        <v>45748</v>
      </c>
      <c r="L1552" s="641">
        <v>45930</v>
      </c>
      <c r="M1552" s="638">
        <f t="shared" si="54"/>
        <v>26</v>
      </c>
      <c r="N1552" s="639">
        <v>0</v>
      </c>
      <c r="O1552" s="635" t="s">
        <v>2921</v>
      </c>
      <c r="P1552" s="639">
        <f t="shared" si="55"/>
        <v>0</v>
      </c>
      <c r="Q1552" s="640" t="str" cm="1">
        <f t="array" aca="1" ref="Q1552" ca="1">IF(ISNUMBER(P1552),IF(P1552=100%,"CUMPLIDA",IF(AND(ISNUMBER(L1552),ISNUMBER(INDIRECT("FECHA_"&amp;$B1552,1))), IF(L1552&lt;=INDIRECT("FECHA_"&amp;$B1552,1),"INCUMPLIDA","PROCESO"), "VERIFICAR FECHA")),"SIN VALOR AVANCE")</f>
        <v>PROCESO</v>
      </c>
    </row>
    <row r="1553" spans="1:17" ht="135">
      <c r="A1553" s="453" t="s">
        <v>17</v>
      </c>
      <c r="B1553" s="454" t="s">
        <v>14</v>
      </c>
      <c r="C1553" s="940"/>
      <c r="D1553" s="940"/>
      <c r="E1553" s="941"/>
      <c r="F1553" s="941"/>
      <c r="G1553" s="634" t="s">
        <v>3104</v>
      </c>
      <c r="H1553" s="635" t="s">
        <v>118</v>
      </c>
      <c r="I1553" s="635" t="s">
        <v>119</v>
      </c>
      <c r="J1553" s="636">
        <v>2</v>
      </c>
      <c r="K1553" s="641">
        <v>45748</v>
      </c>
      <c r="L1553" s="641">
        <v>45930</v>
      </c>
      <c r="M1553" s="638">
        <f t="shared" si="54"/>
        <v>26</v>
      </c>
      <c r="N1553" s="639">
        <v>0</v>
      </c>
      <c r="O1553" s="635" t="s">
        <v>3086</v>
      </c>
      <c r="P1553" s="639">
        <f t="shared" si="55"/>
        <v>0</v>
      </c>
      <c r="Q1553" s="640" t="str" cm="1">
        <f t="array" aca="1" ref="Q1553" ca="1">IF(ISNUMBER(P1553),IF(P1553=100%,"CUMPLIDA",IF(AND(ISNUMBER(L1553),ISNUMBER(INDIRECT("FECHA_"&amp;$B1553,1))), IF(L1553&lt;=INDIRECT("FECHA_"&amp;$B1553,1),"INCUMPLIDA","PROCESO"), "VERIFICAR FECHA")),"SIN VALOR AVANCE")</f>
        <v>PROCESO</v>
      </c>
    </row>
    <row r="1554" spans="1:17" ht="90.75">
      <c r="A1554" s="453" t="s">
        <v>17</v>
      </c>
      <c r="B1554" s="454" t="s">
        <v>14</v>
      </c>
      <c r="C1554" s="940"/>
      <c r="D1554" s="940"/>
      <c r="E1554" s="941"/>
      <c r="F1554" s="941"/>
      <c r="G1554" s="634" t="s">
        <v>3105</v>
      </c>
      <c r="H1554" s="635" t="s">
        <v>3106</v>
      </c>
      <c r="I1554" s="635" t="s">
        <v>3107</v>
      </c>
      <c r="J1554" s="636">
        <v>1</v>
      </c>
      <c r="K1554" s="641">
        <v>44805</v>
      </c>
      <c r="L1554" s="641">
        <v>44864</v>
      </c>
      <c r="M1554" s="638">
        <f t="shared" si="54"/>
        <v>8.4285714285714288</v>
      </c>
      <c r="N1554" s="639">
        <v>1</v>
      </c>
      <c r="O1554" s="635" t="s">
        <v>3108</v>
      </c>
      <c r="P1554" s="639">
        <f t="shared" si="55"/>
        <v>1</v>
      </c>
      <c r="Q1554" s="640" t="str" cm="1">
        <f t="array" aca="1" ref="Q1554" ca="1">IF(ISNUMBER(P1554),IF(P1554=100%,"CUMPLIDA",IF(AND(ISNUMBER(L1554),ISNUMBER(INDIRECT("FECHA_"&amp;$B1554,1))), IF(L1554&lt;=INDIRECT("FECHA_"&amp;$B1554,1),"INCUMPLIDA","PROCESO"), "VERIFICAR FECHA")),"SIN VALOR AVANCE")</f>
        <v>CUMPLIDA</v>
      </c>
    </row>
    <row r="1555" spans="1:17" ht="45.75">
      <c r="A1555" s="453" t="s">
        <v>17</v>
      </c>
      <c r="B1555" s="454" t="s">
        <v>14</v>
      </c>
      <c r="C1555" s="940"/>
      <c r="D1555" s="940"/>
      <c r="E1555" s="941"/>
      <c r="F1555" s="941"/>
      <c r="G1555" s="634" t="s">
        <v>3109</v>
      </c>
      <c r="H1555" s="635" t="s">
        <v>1679</v>
      </c>
      <c r="I1555" s="635" t="s">
        <v>99</v>
      </c>
      <c r="J1555" s="636">
        <v>1</v>
      </c>
      <c r="K1555" s="641">
        <v>45352</v>
      </c>
      <c r="L1555" s="641">
        <v>45747</v>
      </c>
      <c r="M1555" s="638">
        <f t="shared" si="54"/>
        <v>56.428571428571431</v>
      </c>
      <c r="N1555" s="639">
        <v>1</v>
      </c>
      <c r="O1555" s="635" t="s">
        <v>2921</v>
      </c>
      <c r="P1555" s="639">
        <f t="shared" si="55"/>
        <v>1</v>
      </c>
      <c r="Q1555" s="640" t="str" cm="1">
        <f t="array" aca="1" ref="Q1555" ca="1">IF(ISNUMBER(P1555),IF(P1555=100%,"CUMPLIDA",IF(AND(ISNUMBER(L1555),ISNUMBER(INDIRECT("FECHA_"&amp;$B1555,1))), IF(L1555&lt;=INDIRECT("FECHA_"&amp;$B1555,1),"INCUMPLIDA","PROCESO"), "VERIFICAR FECHA")),"SIN VALOR AVANCE")</f>
        <v>CUMPLIDA</v>
      </c>
    </row>
    <row r="1556" spans="1:17" ht="45.75">
      <c r="A1556" s="453" t="s">
        <v>17</v>
      </c>
      <c r="B1556" s="454" t="s">
        <v>14</v>
      </c>
      <c r="C1556" s="940"/>
      <c r="D1556" s="940"/>
      <c r="E1556" s="941"/>
      <c r="F1556" s="941"/>
      <c r="G1556" s="634" t="s">
        <v>3110</v>
      </c>
      <c r="H1556" s="635" t="s">
        <v>101</v>
      </c>
      <c r="I1556" s="635" t="s">
        <v>102</v>
      </c>
      <c r="J1556" s="636">
        <v>1</v>
      </c>
      <c r="K1556" s="641">
        <v>45352</v>
      </c>
      <c r="L1556" s="641">
        <v>45747</v>
      </c>
      <c r="M1556" s="638">
        <f t="shared" si="54"/>
        <v>56.428571428571431</v>
      </c>
      <c r="N1556" s="639">
        <v>1</v>
      </c>
      <c r="O1556" s="635" t="s">
        <v>3084</v>
      </c>
      <c r="P1556" s="639">
        <f t="shared" si="55"/>
        <v>1</v>
      </c>
      <c r="Q1556" s="640" t="str" cm="1">
        <f t="array" aca="1" ref="Q1556" ca="1">IF(ISNUMBER(P1556),IF(P1556=100%,"CUMPLIDA",IF(AND(ISNUMBER(L1556),ISNUMBER(INDIRECT("FECHA_"&amp;$B1556,1))), IF(L1556&lt;=INDIRECT("FECHA_"&amp;$B1556,1),"INCUMPLIDA","PROCESO"), "VERIFICAR FECHA")),"SIN VALOR AVANCE")</f>
        <v>CUMPLIDA</v>
      </c>
    </row>
    <row r="1557" spans="1:17" ht="45.75">
      <c r="A1557" s="453" t="s">
        <v>17</v>
      </c>
      <c r="B1557" s="454" t="s">
        <v>14</v>
      </c>
      <c r="C1557" s="940"/>
      <c r="D1557" s="940"/>
      <c r="E1557" s="941"/>
      <c r="F1557" s="941"/>
      <c r="G1557" s="634" t="s">
        <v>3111</v>
      </c>
      <c r="H1557" s="635" t="s">
        <v>104</v>
      </c>
      <c r="I1557" s="635" t="s">
        <v>105</v>
      </c>
      <c r="J1557" s="636">
        <v>1</v>
      </c>
      <c r="K1557" s="641">
        <v>45352</v>
      </c>
      <c r="L1557" s="641">
        <v>45747</v>
      </c>
      <c r="M1557" s="638">
        <f t="shared" si="54"/>
        <v>56.428571428571431</v>
      </c>
      <c r="N1557" s="639">
        <v>1</v>
      </c>
      <c r="O1557" s="635" t="s">
        <v>2921</v>
      </c>
      <c r="P1557" s="639">
        <f t="shared" si="55"/>
        <v>1</v>
      </c>
      <c r="Q1557" s="640" t="str" cm="1">
        <f t="array" aca="1" ref="Q1557" ca="1">IF(ISNUMBER(P1557),IF(P1557=100%,"CUMPLIDA",IF(AND(ISNUMBER(L1557),ISNUMBER(INDIRECT("FECHA_"&amp;$B1557,1))), IF(L1557&lt;=INDIRECT("FECHA_"&amp;$B1557,1),"INCUMPLIDA","PROCESO"), "VERIFICAR FECHA")),"SIN VALOR AVANCE")</f>
        <v>CUMPLIDA</v>
      </c>
    </row>
    <row r="1558" spans="1:17" ht="45.75">
      <c r="A1558" s="453" t="s">
        <v>17</v>
      </c>
      <c r="B1558" s="454" t="s">
        <v>14</v>
      </c>
      <c r="C1558" s="940"/>
      <c r="D1558" s="940"/>
      <c r="E1558" s="941"/>
      <c r="F1558" s="941"/>
      <c r="G1558" s="634" t="s">
        <v>3112</v>
      </c>
      <c r="H1558" s="635" t="s">
        <v>106</v>
      </c>
      <c r="I1558" s="635" t="s">
        <v>107</v>
      </c>
      <c r="J1558" s="636">
        <v>1</v>
      </c>
      <c r="K1558" s="641">
        <v>45352</v>
      </c>
      <c r="L1558" s="641">
        <v>45747</v>
      </c>
      <c r="M1558" s="638">
        <f t="shared" si="54"/>
        <v>56.428571428571431</v>
      </c>
      <c r="N1558" s="639">
        <v>1</v>
      </c>
      <c r="O1558" s="635" t="s">
        <v>3084</v>
      </c>
      <c r="P1558" s="639">
        <f t="shared" si="55"/>
        <v>1</v>
      </c>
      <c r="Q1558" s="640" t="str" cm="1">
        <f t="array" aca="1" ref="Q1558" ca="1">IF(ISNUMBER(P1558),IF(P1558=100%,"CUMPLIDA",IF(AND(ISNUMBER(L1558),ISNUMBER(INDIRECT("FECHA_"&amp;$B1558,1))), IF(L1558&lt;=INDIRECT("FECHA_"&amp;$B1558,1),"INCUMPLIDA","PROCESO"), "VERIFICAR FECHA")),"SIN VALOR AVANCE")</f>
        <v>CUMPLIDA</v>
      </c>
    </row>
    <row r="1559" spans="1:17" ht="105.75">
      <c r="A1559" s="453" t="s">
        <v>17</v>
      </c>
      <c r="B1559" s="454" t="s">
        <v>14</v>
      </c>
      <c r="C1559" s="940"/>
      <c r="D1559" s="940"/>
      <c r="E1559" s="941"/>
      <c r="F1559" s="941"/>
      <c r="G1559" s="634" t="s">
        <v>3113</v>
      </c>
      <c r="H1559" s="635" t="s">
        <v>108</v>
      </c>
      <c r="I1559" s="635" t="s">
        <v>109</v>
      </c>
      <c r="J1559" s="636">
        <v>1</v>
      </c>
      <c r="K1559" s="641">
        <v>45352</v>
      </c>
      <c r="L1559" s="641">
        <v>45747</v>
      </c>
      <c r="M1559" s="638">
        <f t="shared" si="54"/>
        <v>56.428571428571431</v>
      </c>
      <c r="N1559" s="639">
        <v>1</v>
      </c>
      <c r="O1559" s="635" t="s">
        <v>3086</v>
      </c>
      <c r="P1559" s="639">
        <f t="shared" si="55"/>
        <v>1</v>
      </c>
      <c r="Q1559" s="640" t="str" cm="1">
        <f t="array" aca="1" ref="Q1559" ca="1">IF(ISNUMBER(P1559),IF(P1559=100%,"CUMPLIDA",IF(AND(ISNUMBER(L1559),ISNUMBER(INDIRECT("FECHA_"&amp;$B1559,1))), IF(L1559&lt;=INDIRECT("FECHA_"&amp;$B1559,1),"INCUMPLIDA","PROCESO"), "VERIFICAR FECHA")),"SIN VALOR AVANCE")</f>
        <v>CUMPLIDA</v>
      </c>
    </row>
    <row r="1560" spans="1:17" ht="45.75">
      <c r="A1560" s="453" t="s">
        <v>17</v>
      </c>
      <c r="B1560" s="454" t="s">
        <v>14</v>
      </c>
      <c r="C1560" s="940"/>
      <c r="D1560" s="940"/>
      <c r="E1560" s="941"/>
      <c r="F1560" s="941"/>
      <c r="G1560" s="634" t="s">
        <v>3114</v>
      </c>
      <c r="H1560" s="635" t="s">
        <v>111</v>
      </c>
      <c r="I1560" s="635" t="s">
        <v>112</v>
      </c>
      <c r="J1560" s="636">
        <v>2</v>
      </c>
      <c r="K1560" s="641">
        <v>45748</v>
      </c>
      <c r="L1560" s="641">
        <v>45930</v>
      </c>
      <c r="M1560" s="638">
        <f t="shared" si="54"/>
        <v>26</v>
      </c>
      <c r="N1560" s="639">
        <v>0.69499999999999995</v>
      </c>
      <c r="O1560" s="635" t="s">
        <v>3084</v>
      </c>
      <c r="P1560" s="639">
        <f t="shared" si="55"/>
        <v>0.69499999999999995</v>
      </c>
      <c r="Q1560" s="640" t="str" cm="1">
        <f t="array" aca="1" ref="Q1560" ca="1">IF(ISNUMBER(P1560),IF(P1560=100%,"CUMPLIDA",IF(AND(ISNUMBER(L1560),ISNUMBER(INDIRECT("FECHA_"&amp;$B1560,1))), IF(L1560&lt;=INDIRECT("FECHA_"&amp;$B1560,1),"INCUMPLIDA","PROCESO"), "VERIFICAR FECHA")),"SIN VALOR AVANCE")</f>
        <v>PROCESO</v>
      </c>
    </row>
    <row r="1561" spans="1:17" ht="60">
      <c r="A1561" s="453" t="s">
        <v>17</v>
      </c>
      <c r="B1561" s="454" t="s">
        <v>14</v>
      </c>
      <c r="C1561" s="940"/>
      <c r="D1561" s="940"/>
      <c r="E1561" s="941"/>
      <c r="F1561" s="941"/>
      <c r="G1561" s="634" t="s">
        <v>3115</v>
      </c>
      <c r="H1561" s="635" t="s">
        <v>115</v>
      </c>
      <c r="I1561" s="635" t="s">
        <v>116</v>
      </c>
      <c r="J1561" s="636">
        <v>1</v>
      </c>
      <c r="K1561" s="641">
        <v>45748</v>
      </c>
      <c r="L1561" s="641">
        <v>45930</v>
      </c>
      <c r="M1561" s="638">
        <f t="shared" si="54"/>
        <v>26</v>
      </c>
      <c r="N1561" s="639">
        <v>0</v>
      </c>
      <c r="O1561" s="635" t="s">
        <v>2921</v>
      </c>
      <c r="P1561" s="639">
        <f t="shared" si="55"/>
        <v>0</v>
      </c>
      <c r="Q1561" s="640" t="str" cm="1">
        <f t="array" aca="1" ref="Q1561" ca="1">IF(ISNUMBER(P1561),IF(P1561=100%,"CUMPLIDA",IF(AND(ISNUMBER(L1561),ISNUMBER(INDIRECT("FECHA_"&amp;$B1561,1))), IF(L1561&lt;=INDIRECT("FECHA_"&amp;$B1561,1),"INCUMPLIDA","PROCESO"), "VERIFICAR FECHA")),"SIN VALOR AVANCE")</f>
        <v>PROCESO</v>
      </c>
    </row>
    <row r="1562" spans="1:17" ht="135">
      <c r="A1562" s="453" t="s">
        <v>17</v>
      </c>
      <c r="B1562" s="454" t="s">
        <v>14</v>
      </c>
      <c r="C1562" s="940"/>
      <c r="D1562" s="940"/>
      <c r="E1562" s="941"/>
      <c r="F1562" s="941"/>
      <c r="G1562" s="634" t="s">
        <v>3116</v>
      </c>
      <c r="H1562" s="635" t="s">
        <v>118</v>
      </c>
      <c r="I1562" s="635" t="s">
        <v>119</v>
      </c>
      <c r="J1562" s="636">
        <v>2</v>
      </c>
      <c r="K1562" s="641">
        <v>45748</v>
      </c>
      <c r="L1562" s="641">
        <v>45930</v>
      </c>
      <c r="M1562" s="638">
        <f t="shared" si="54"/>
        <v>26</v>
      </c>
      <c r="N1562" s="639">
        <v>0</v>
      </c>
      <c r="O1562" s="635" t="s">
        <v>3086</v>
      </c>
      <c r="P1562" s="639">
        <f t="shared" si="55"/>
        <v>0</v>
      </c>
      <c r="Q1562" s="640" t="str" cm="1">
        <f t="array" aca="1" ref="Q1562" ca="1">IF(ISNUMBER(P1562),IF(P1562=100%,"CUMPLIDA",IF(AND(ISNUMBER(L1562),ISNUMBER(INDIRECT("FECHA_"&amp;$B1562,1))), IF(L1562&lt;=INDIRECT("FECHA_"&amp;$B1562,1),"INCUMPLIDA","PROCESO"), "VERIFICAR FECHA")),"SIN VALOR AVANCE")</f>
        <v>PROCESO</v>
      </c>
    </row>
    <row r="1563" spans="1:17" ht="180">
      <c r="A1563" s="453" t="s">
        <v>17</v>
      </c>
      <c r="B1563" s="454" t="s">
        <v>14</v>
      </c>
      <c r="C1563" s="940" t="s">
        <v>3117</v>
      </c>
      <c r="D1563" s="940" t="s">
        <v>1737</v>
      </c>
      <c r="E1563" s="634" t="s">
        <v>3118</v>
      </c>
      <c r="F1563" s="941" t="s">
        <v>3119</v>
      </c>
      <c r="G1563" s="463" t="s">
        <v>3120</v>
      </c>
      <c r="H1563" s="646" t="s">
        <v>3121</v>
      </c>
      <c r="I1563" s="646" t="s">
        <v>3122</v>
      </c>
      <c r="J1563" s="645">
        <v>1</v>
      </c>
      <c r="K1563" s="637">
        <v>44825</v>
      </c>
      <c r="L1563" s="637">
        <v>45107</v>
      </c>
      <c r="M1563" s="638">
        <f t="shared" si="54"/>
        <v>40.285714285714285</v>
      </c>
      <c r="N1563" s="639">
        <v>1</v>
      </c>
      <c r="O1563" s="635" t="s">
        <v>3123</v>
      </c>
      <c r="P1563" s="639">
        <f t="shared" si="55"/>
        <v>1</v>
      </c>
      <c r="Q1563" s="640" t="str" cm="1">
        <f t="array" aca="1" ref="Q1563" ca="1">IF(ISNUMBER(P1563),IF(P1563=100%,"CUMPLIDA",IF(AND(ISNUMBER(L1563),ISNUMBER(INDIRECT("FECHA_"&amp;$B1563,1))), IF(L1563&lt;=INDIRECT("FECHA_"&amp;$B1563,1),"INCUMPLIDA","PROCESO"), "VERIFICAR FECHA")),"SIN VALOR AVANCE")</f>
        <v>CUMPLIDA</v>
      </c>
    </row>
    <row r="1564" spans="1:17" ht="150">
      <c r="A1564" s="453" t="s">
        <v>17</v>
      </c>
      <c r="B1564" s="454" t="s">
        <v>14</v>
      </c>
      <c r="C1564" s="940"/>
      <c r="D1564" s="940"/>
      <c r="E1564" s="634" t="s">
        <v>3124</v>
      </c>
      <c r="F1564" s="941"/>
      <c r="G1564" s="463" t="s">
        <v>3125</v>
      </c>
      <c r="H1564" s="646" t="s">
        <v>3121</v>
      </c>
      <c r="I1564" s="646" t="s">
        <v>3122</v>
      </c>
      <c r="J1564" s="645">
        <v>1</v>
      </c>
      <c r="K1564" s="637">
        <v>44825</v>
      </c>
      <c r="L1564" s="637">
        <v>45107</v>
      </c>
      <c r="M1564" s="638">
        <f t="shared" si="54"/>
        <v>40.285714285714285</v>
      </c>
      <c r="N1564" s="639">
        <v>1</v>
      </c>
      <c r="O1564" s="635" t="s">
        <v>3123</v>
      </c>
      <c r="P1564" s="639">
        <f t="shared" si="55"/>
        <v>1</v>
      </c>
      <c r="Q1564" s="640" t="str" cm="1">
        <f t="array" aca="1" ref="Q1564" ca="1">IF(ISNUMBER(P1564),IF(P1564=100%,"CUMPLIDA",IF(AND(ISNUMBER(L1564),ISNUMBER(INDIRECT("FECHA_"&amp;$B1564,1))), IF(L1564&lt;=INDIRECT("FECHA_"&amp;$B1564,1),"INCUMPLIDA","PROCESO"), "VERIFICAR FECHA")),"SIN VALOR AVANCE")</f>
        <v>CUMPLIDA</v>
      </c>
    </row>
    <row r="1565" spans="1:17" ht="90">
      <c r="A1565" s="453" t="s">
        <v>17</v>
      </c>
      <c r="B1565" s="454" t="s">
        <v>14</v>
      </c>
      <c r="C1565" s="940"/>
      <c r="D1565" s="940"/>
      <c r="E1565" s="949" t="s">
        <v>3126</v>
      </c>
      <c r="F1565" s="941"/>
      <c r="G1565" s="463" t="s">
        <v>3127</v>
      </c>
      <c r="H1565" s="635" t="s">
        <v>3128</v>
      </c>
      <c r="I1565" s="646" t="s">
        <v>3129</v>
      </c>
      <c r="J1565" s="639">
        <v>1</v>
      </c>
      <c r="K1565" s="637">
        <v>44958</v>
      </c>
      <c r="L1565" s="637">
        <v>45291</v>
      </c>
      <c r="M1565" s="638">
        <f t="shared" si="54"/>
        <v>47.571428571428569</v>
      </c>
      <c r="N1565" s="639">
        <v>1</v>
      </c>
      <c r="O1565" s="635" t="s">
        <v>3130</v>
      </c>
      <c r="P1565" s="639">
        <f t="shared" si="55"/>
        <v>1</v>
      </c>
      <c r="Q1565" s="640" t="str" cm="1">
        <f t="array" aca="1" ref="Q1565" ca="1">IF(ISNUMBER(P1565),IF(P1565=100%,"CUMPLIDA",IF(AND(ISNUMBER(L1565),ISNUMBER(INDIRECT("FECHA_"&amp;$B1565,1))), IF(L1565&lt;=INDIRECT("FECHA_"&amp;$B1565,1),"INCUMPLIDA","PROCESO"), "VERIFICAR FECHA")),"SIN VALOR AVANCE")</f>
        <v>CUMPLIDA</v>
      </c>
    </row>
    <row r="1566" spans="1:17" ht="165">
      <c r="A1566" s="453" t="s">
        <v>17</v>
      </c>
      <c r="B1566" s="454" t="s">
        <v>14</v>
      </c>
      <c r="C1566" s="940"/>
      <c r="D1566" s="940"/>
      <c r="E1566" s="949"/>
      <c r="F1566" s="941"/>
      <c r="G1566" s="463" t="s">
        <v>3131</v>
      </c>
      <c r="H1566" s="646" t="s">
        <v>3132</v>
      </c>
      <c r="I1566" s="646" t="s">
        <v>3129</v>
      </c>
      <c r="J1566" s="639">
        <v>1</v>
      </c>
      <c r="K1566" s="637">
        <v>44941</v>
      </c>
      <c r="L1566" s="637">
        <v>45092</v>
      </c>
      <c r="M1566" s="638">
        <f t="shared" si="54"/>
        <v>21.571428571428573</v>
      </c>
      <c r="N1566" s="639">
        <v>1</v>
      </c>
      <c r="O1566" s="635" t="s">
        <v>3130</v>
      </c>
      <c r="P1566" s="639">
        <f t="shared" si="55"/>
        <v>1</v>
      </c>
      <c r="Q1566" s="640" t="str" cm="1">
        <f t="array" aca="1" ref="Q1566" ca="1">IF(ISNUMBER(P1566),IF(P1566=100%,"CUMPLIDA",IF(AND(ISNUMBER(L1566),ISNUMBER(INDIRECT("FECHA_"&amp;$B1566,1))), IF(L1566&lt;=INDIRECT("FECHA_"&amp;$B1566,1),"INCUMPLIDA","PROCESO"), "VERIFICAR FECHA")),"SIN VALOR AVANCE")</f>
        <v>CUMPLIDA</v>
      </c>
    </row>
    <row r="1567" spans="1:17" ht="135">
      <c r="A1567" s="453" t="s">
        <v>17</v>
      </c>
      <c r="B1567" s="454" t="s">
        <v>14</v>
      </c>
      <c r="C1567" s="940" t="s">
        <v>3133</v>
      </c>
      <c r="D1567" s="940" t="s">
        <v>1737</v>
      </c>
      <c r="E1567" s="941" t="s">
        <v>3134</v>
      </c>
      <c r="F1567" s="941" t="s">
        <v>3135</v>
      </c>
      <c r="G1567" s="634" t="s">
        <v>3136</v>
      </c>
      <c r="H1567" s="635" t="s">
        <v>3137</v>
      </c>
      <c r="I1567" s="635" t="s">
        <v>3138</v>
      </c>
      <c r="J1567" s="645">
        <v>2</v>
      </c>
      <c r="K1567" s="637">
        <v>45047</v>
      </c>
      <c r="L1567" s="637">
        <v>45322</v>
      </c>
      <c r="M1567" s="638">
        <f t="shared" si="54"/>
        <v>39.285714285714285</v>
      </c>
      <c r="N1567" s="639">
        <v>1</v>
      </c>
      <c r="O1567" s="635" t="s">
        <v>3139</v>
      </c>
      <c r="P1567" s="639">
        <f t="shared" si="55"/>
        <v>1</v>
      </c>
      <c r="Q1567" s="640" t="str" cm="1">
        <f t="array" aca="1" ref="Q1567" ca="1">IF(ISNUMBER(P1567),IF(P1567=100%,"CUMPLIDA",IF(AND(ISNUMBER(L1567),ISNUMBER(INDIRECT("FECHA_"&amp;$B1567,1))), IF(L1567&lt;=INDIRECT("FECHA_"&amp;$B1567,1),"INCUMPLIDA","PROCESO"), "VERIFICAR FECHA")),"SIN VALOR AVANCE")</f>
        <v>CUMPLIDA</v>
      </c>
    </row>
    <row r="1568" spans="1:17" ht="165">
      <c r="A1568" s="453" t="s">
        <v>17</v>
      </c>
      <c r="B1568" s="454" t="s">
        <v>14</v>
      </c>
      <c r="C1568" s="940"/>
      <c r="D1568" s="940"/>
      <c r="E1568" s="941"/>
      <c r="F1568" s="941"/>
      <c r="G1568" s="634" t="s">
        <v>3140</v>
      </c>
      <c r="H1568" s="635" t="s">
        <v>3141</v>
      </c>
      <c r="I1568" s="635" t="s">
        <v>3142</v>
      </c>
      <c r="J1568" s="645">
        <v>4</v>
      </c>
      <c r="K1568" s="637">
        <v>45047</v>
      </c>
      <c r="L1568" s="637">
        <v>45322</v>
      </c>
      <c r="M1568" s="638">
        <f t="shared" si="54"/>
        <v>39.285714285714285</v>
      </c>
      <c r="N1568" s="639">
        <v>1</v>
      </c>
      <c r="O1568" s="635" t="s">
        <v>3143</v>
      </c>
      <c r="P1568" s="639">
        <f t="shared" si="55"/>
        <v>1</v>
      </c>
      <c r="Q1568" s="640" t="str" cm="1">
        <f t="array" aca="1" ref="Q1568" ca="1">IF(ISNUMBER(P1568),IF(P1568=100%,"CUMPLIDA",IF(AND(ISNUMBER(L1568),ISNUMBER(INDIRECT("FECHA_"&amp;$B1568,1))), IF(L1568&lt;=INDIRECT("FECHA_"&amp;$B1568,1),"INCUMPLIDA","PROCESO"), "VERIFICAR FECHA")),"SIN VALOR AVANCE")</f>
        <v>CUMPLIDA</v>
      </c>
    </row>
    <row r="1569" spans="1:17" ht="180">
      <c r="A1569" s="453" t="s">
        <v>17</v>
      </c>
      <c r="B1569" s="454" t="s">
        <v>14</v>
      </c>
      <c r="C1569" s="940"/>
      <c r="D1569" s="940"/>
      <c r="E1569" s="941"/>
      <c r="F1569" s="941"/>
      <c r="G1569" s="634" t="s">
        <v>3144</v>
      </c>
      <c r="H1569" s="635" t="s">
        <v>3145</v>
      </c>
      <c r="I1569" s="635" t="s">
        <v>3146</v>
      </c>
      <c r="J1569" s="645">
        <v>1</v>
      </c>
      <c r="K1569" s="637">
        <v>45169</v>
      </c>
      <c r="L1569" s="637">
        <v>45291</v>
      </c>
      <c r="M1569" s="638">
        <f t="shared" si="54"/>
        <v>17.428571428571427</v>
      </c>
      <c r="N1569" s="639">
        <v>1</v>
      </c>
      <c r="O1569" s="635" t="s">
        <v>3147</v>
      </c>
      <c r="P1569" s="639">
        <f t="shared" si="55"/>
        <v>1</v>
      </c>
      <c r="Q1569" s="640" t="str" cm="1">
        <f t="array" aca="1" ref="Q1569" ca="1">IF(ISNUMBER(P1569),IF(P1569=100%,"CUMPLIDA",IF(AND(ISNUMBER(L1569),ISNUMBER(INDIRECT("FECHA_"&amp;$B1569,1))), IF(L1569&lt;=INDIRECT("FECHA_"&amp;$B1569,1),"INCUMPLIDA","PROCESO"), "VERIFICAR FECHA")),"SIN VALOR AVANCE")</f>
        <v>CUMPLIDA</v>
      </c>
    </row>
    <row r="1570" spans="1:17" ht="135">
      <c r="A1570" s="453" t="s">
        <v>17</v>
      </c>
      <c r="B1570" s="454" t="s">
        <v>14</v>
      </c>
      <c r="C1570" s="940"/>
      <c r="D1570" s="940"/>
      <c r="E1570" s="941" t="s">
        <v>3148</v>
      </c>
      <c r="F1570" s="941"/>
      <c r="G1570" s="634" t="s">
        <v>3136</v>
      </c>
      <c r="H1570" s="635" t="s">
        <v>3137</v>
      </c>
      <c r="I1570" s="635" t="s">
        <v>3138</v>
      </c>
      <c r="J1570" s="645">
        <v>2</v>
      </c>
      <c r="K1570" s="637">
        <v>45047</v>
      </c>
      <c r="L1570" s="637">
        <v>45322</v>
      </c>
      <c r="M1570" s="638">
        <f t="shared" si="54"/>
        <v>39.285714285714285</v>
      </c>
      <c r="N1570" s="639">
        <v>1</v>
      </c>
      <c r="O1570" s="635" t="s">
        <v>3149</v>
      </c>
      <c r="P1570" s="639">
        <f t="shared" si="55"/>
        <v>1</v>
      </c>
      <c r="Q1570" s="640" t="str" cm="1">
        <f t="array" aca="1" ref="Q1570" ca="1">IF(ISNUMBER(P1570),IF(P1570=100%,"CUMPLIDA",IF(AND(ISNUMBER(L1570),ISNUMBER(INDIRECT("FECHA_"&amp;$B1570,1))), IF(L1570&lt;=INDIRECT("FECHA_"&amp;$B1570,1),"INCUMPLIDA","PROCESO"), "VERIFICAR FECHA")),"SIN VALOR AVANCE")</f>
        <v>CUMPLIDA</v>
      </c>
    </row>
    <row r="1571" spans="1:17" ht="165">
      <c r="A1571" s="453" t="s">
        <v>17</v>
      </c>
      <c r="B1571" s="454" t="s">
        <v>14</v>
      </c>
      <c r="C1571" s="940"/>
      <c r="D1571" s="940"/>
      <c r="E1571" s="941"/>
      <c r="F1571" s="941"/>
      <c r="G1571" s="634" t="s">
        <v>3150</v>
      </c>
      <c r="H1571" s="635" t="s">
        <v>3141</v>
      </c>
      <c r="I1571" s="635" t="s">
        <v>3142</v>
      </c>
      <c r="J1571" s="645">
        <v>4</v>
      </c>
      <c r="K1571" s="637">
        <v>45047</v>
      </c>
      <c r="L1571" s="637">
        <v>45322</v>
      </c>
      <c r="M1571" s="638">
        <f t="shared" si="54"/>
        <v>39.285714285714285</v>
      </c>
      <c r="N1571" s="639">
        <v>1</v>
      </c>
      <c r="O1571" s="635" t="s">
        <v>3149</v>
      </c>
      <c r="P1571" s="639">
        <f t="shared" si="55"/>
        <v>1</v>
      </c>
      <c r="Q1571" s="640" t="str" cm="1">
        <f t="array" aca="1" ref="Q1571" ca="1">IF(ISNUMBER(P1571),IF(P1571=100%,"CUMPLIDA",IF(AND(ISNUMBER(L1571),ISNUMBER(INDIRECT("FECHA_"&amp;$B1571,1))), IF(L1571&lt;=INDIRECT("FECHA_"&amp;$B1571,1),"INCUMPLIDA","PROCESO"), "VERIFICAR FECHA")),"SIN VALOR AVANCE")</f>
        <v>CUMPLIDA</v>
      </c>
    </row>
    <row r="1572" spans="1:17" ht="180">
      <c r="A1572" s="453" t="s">
        <v>17</v>
      </c>
      <c r="B1572" s="454" t="s">
        <v>14</v>
      </c>
      <c r="C1572" s="940"/>
      <c r="D1572" s="940"/>
      <c r="E1572" s="941"/>
      <c r="F1572" s="941"/>
      <c r="G1572" s="634" t="s">
        <v>3144</v>
      </c>
      <c r="H1572" s="635" t="s">
        <v>3145</v>
      </c>
      <c r="I1572" s="635" t="s">
        <v>3151</v>
      </c>
      <c r="J1572" s="645">
        <v>1</v>
      </c>
      <c r="K1572" s="637">
        <v>45169</v>
      </c>
      <c r="L1572" s="637">
        <v>45322</v>
      </c>
      <c r="M1572" s="638">
        <f t="shared" si="54"/>
        <v>21.857142857142858</v>
      </c>
      <c r="N1572" s="639">
        <v>1</v>
      </c>
      <c r="O1572" s="635" t="s">
        <v>3149</v>
      </c>
      <c r="P1572" s="639">
        <f t="shared" si="55"/>
        <v>1</v>
      </c>
      <c r="Q1572" s="640" t="str" cm="1">
        <f t="array" aca="1" ref="Q1572" ca="1">IF(ISNUMBER(P1572),IF(P1572=100%,"CUMPLIDA",IF(AND(ISNUMBER(L1572),ISNUMBER(INDIRECT("FECHA_"&amp;$B1572,1))), IF(L1572&lt;=INDIRECT("FECHA_"&amp;$B1572,1),"INCUMPLIDA","PROCESO"), "VERIFICAR FECHA")),"SIN VALOR AVANCE")</f>
        <v>CUMPLIDA</v>
      </c>
    </row>
    <row r="1573" spans="1:17" ht="210">
      <c r="A1573" s="453" t="s">
        <v>17</v>
      </c>
      <c r="B1573" s="454" t="s">
        <v>14</v>
      </c>
      <c r="C1573" s="940"/>
      <c r="D1573" s="940"/>
      <c r="E1573" s="941" t="s">
        <v>3152</v>
      </c>
      <c r="F1573" s="941"/>
      <c r="G1573" s="634" t="s">
        <v>3136</v>
      </c>
      <c r="H1573" s="635" t="s">
        <v>3153</v>
      </c>
      <c r="I1573" s="635" t="s">
        <v>3138</v>
      </c>
      <c r="J1573" s="645">
        <v>2</v>
      </c>
      <c r="K1573" s="637">
        <v>45047</v>
      </c>
      <c r="L1573" s="637">
        <v>45322</v>
      </c>
      <c r="M1573" s="638">
        <f t="shared" si="54"/>
        <v>39.285714285714285</v>
      </c>
      <c r="N1573" s="639">
        <v>1</v>
      </c>
      <c r="O1573" s="635" t="s">
        <v>3149</v>
      </c>
      <c r="P1573" s="639">
        <f t="shared" si="55"/>
        <v>1</v>
      </c>
      <c r="Q1573" s="640" t="str" cm="1">
        <f t="array" aca="1" ref="Q1573" ca="1">IF(ISNUMBER(P1573),IF(P1573=100%,"CUMPLIDA",IF(AND(ISNUMBER(L1573),ISNUMBER(INDIRECT("FECHA_"&amp;$B1573,1))), IF(L1573&lt;=INDIRECT("FECHA_"&amp;$B1573,1),"INCUMPLIDA","PROCESO"), "VERIFICAR FECHA")),"SIN VALOR AVANCE")</f>
        <v>CUMPLIDA</v>
      </c>
    </row>
    <row r="1574" spans="1:17" ht="180">
      <c r="A1574" s="453" t="s">
        <v>17</v>
      </c>
      <c r="B1574" s="454" t="s">
        <v>14</v>
      </c>
      <c r="C1574" s="940"/>
      <c r="D1574" s="940"/>
      <c r="E1574" s="941"/>
      <c r="F1574" s="941"/>
      <c r="G1574" s="634" t="s">
        <v>3154</v>
      </c>
      <c r="H1574" s="635" t="s">
        <v>3145</v>
      </c>
      <c r="I1574" s="635" t="s">
        <v>3155</v>
      </c>
      <c r="J1574" s="645">
        <v>1</v>
      </c>
      <c r="K1574" s="637">
        <v>45169</v>
      </c>
      <c r="L1574" s="637">
        <v>45322</v>
      </c>
      <c r="M1574" s="638">
        <f t="shared" si="54"/>
        <v>21.857142857142858</v>
      </c>
      <c r="N1574" s="639">
        <v>1</v>
      </c>
      <c r="O1574" s="635" t="s">
        <v>3149</v>
      </c>
      <c r="P1574" s="639">
        <f t="shared" si="55"/>
        <v>1</v>
      </c>
      <c r="Q1574" s="640" t="str" cm="1">
        <f t="array" aca="1" ref="Q1574" ca="1">IF(ISNUMBER(P1574),IF(P1574=100%,"CUMPLIDA",IF(AND(ISNUMBER(L1574),ISNUMBER(INDIRECT("FECHA_"&amp;$B1574,1))), IF(L1574&lt;=INDIRECT("FECHA_"&amp;$B1574,1),"INCUMPLIDA","PROCESO"), "VERIFICAR FECHA")),"SIN VALOR AVANCE")</f>
        <v>CUMPLIDA</v>
      </c>
    </row>
    <row r="1575" spans="1:17" ht="165">
      <c r="A1575" s="453" t="s">
        <v>17</v>
      </c>
      <c r="B1575" s="454" t="s">
        <v>14</v>
      </c>
      <c r="C1575" s="940"/>
      <c r="D1575" s="940"/>
      <c r="E1575" s="634" t="s">
        <v>3156</v>
      </c>
      <c r="F1575" s="941"/>
      <c r="G1575" s="634" t="s">
        <v>3157</v>
      </c>
      <c r="H1575" s="635" t="s">
        <v>3158</v>
      </c>
      <c r="I1575" s="656" t="s">
        <v>3159</v>
      </c>
      <c r="J1575" s="645">
        <v>1</v>
      </c>
      <c r="K1575" s="637">
        <v>45169</v>
      </c>
      <c r="L1575" s="637">
        <v>45322</v>
      </c>
      <c r="M1575" s="638">
        <f t="shared" si="54"/>
        <v>21.857142857142858</v>
      </c>
      <c r="N1575" s="639">
        <v>1</v>
      </c>
      <c r="O1575" s="635" t="s">
        <v>3149</v>
      </c>
      <c r="P1575" s="639">
        <f t="shared" si="55"/>
        <v>1</v>
      </c>
      <c r="Q1575" s="640" t="str" cm="1">
        <f t="array" aca="1" ref="Q1575" ca="1">IF(ISNUMBER(P1575),IF(P1575=100%,"CUMPLIDA",IF(AND(ISNUMBER(L1575),ISNUMBER(INDIRECT("FECHA_"&amp;$B1575,1))), IF(L1575&lt;=INDIRECT("FECHA_"&amp;$B1575,1),"INCUMPLIDA","PROCESO"), "VERIFICAR FECHA")),"SIN VALOR AVANCE")</f>
        <v>CUMPLIDA</v>
      </c>
    </row>
    <row r="1576" spans="1:17" ht="165.75">
      <c r="A1576" s="453" t="s">
        <v>17</v>
      </c>
      <c r="B1576" s="454" t="s">
        <v>14</v>
      </c>
      <c r="C1576" s="940"/>
      <c r="D1576" s="940"/>
      <c r="E1576" s="941" t="s">
        <v>3160</v>
      </c>
      <c r="F1576" s="941"/>
      <c r="G1576" s="634" t="s">
        <v>3161</v>
      </c>
      <c r="H1576" s="635" t="s">
        <v>3162</v>
      </c>
      <c r="I1576" s="656" t="s">
        <v>3163</v>
      </c>
      <c r="J1576" s="645">
        <v>1</v>
      </c>
      <c r="K1576" s="637">
        <v>45047</v>
      </c>
      <c r="L1576" s="637">
        <v>45169</v>
      </c>
      <c r="M1576" s="638">
        <f t="shared" si="54"/>
        <v>17.428571428571427</v>
      </c>
      <c r="N1576" s="639">
        <v>1</v>
      </c>
      <c r="O1576" s="635" t="s">
        <v>3164</v>
      </c>
      <c r="P1576" s="639">
        <f t="shared" si="55"/>
        <v>1</v>
      </c>
      <c r="Q1576" s="640" t="str" cm="1">
        <f t="array" aca="1" ref="Q1576" ca="1">IF(ISNUMBER(P1576),IF(P1576=100%,"CUMPLIDA",IF(AND(ISNUMBER(L1576),ISNUMBER(INDIRECT("FECHA_"&amp;$B1576,1))), IF(L1576&lt;=INDIRECT("FECHA_"&amp;$B1576,1),"INCUMPLIDA","PROCESO"), "VERIFICAR FECHA")),"SIN VALOR AVANCE")</f>
        <v>CUMPLIDA</v>
      </c>
    </row>
    <row r="1577" spans="1:17" ht="150">
      <c r="A1577" s="453" t="s">
        <v>17</v>
      </c>
      <c r="B1577" s="454" t="s">
        <v>14</v>
      </c>
      <c r="C1577" s="940"/>
      <c r="D1577" s="940"/>
      <c r="E1577" s="941"/>
      <c r="F1577" s="941"/>
      <c r="G1577" s="634" t="s">
        <v>3165</v>
      </c>
      <c r="H1577" s="635" t="s">
        <v>3166</v>
      </c>
      <c r="I1577" s="656" t="s">
        <v>3167</v>
      </c>
      <c r="J1577" s="645">
        <v>1</v>
      </c>
      <c r="K1577" s="637">
        <v>45169</v>
      </c>
      <c r="L1577" s="637">
        <v>45565</v>
      </c>
      <c r="M1577" s="638">
        <f t="shared" si="54"/>
        <v>56.571428571428569</v>
      </c>
      <c r="N1577" s="639">
        <v>1</v>
      </c>
      <c r="O1577" s="635" t="s">
        <v>3149</v>
      </c>
      <c r="P1577" s="639">
        <f t="shared" si="55"/>
        <v>1</v>
      </c>
      <c r="Q1577" s="640" t="str" cm="1">
        <f t="array" aca="1" ref="Q1577" ca="1">IF(ISNUMBER(P1577),IF(P1577=100%,"CUMPLIDA",IF(AND(ISNUMBER(L1577),ISNUMBER(INDIRECT("FECHA_"&amp;$B1577,1))), IF(L1577&lt;=INDIRECT("FECHA_"&amp;$B1577,1),"INCUMPLIDA","PROCESO"), "VERIFICAR FECHA")),"SIN VALOR AVANCE")</f>
        <v>CUMPLIDA</v>
      </c>
    </row>
    <row r="1578" spans="1:17" ht="165.75">
      <c r="A1578" s="453" t="s">
        <v>17</v>
      </c>
      <c r="B1578" s="454" t="s">
        <v>14</v>
      </c>
      <c r="C1578" s="940"/>
      <c r="D1578" s="940"/>
      <c r="E1578" s="941" t="s">
        <v>3168</v>
      </c>
      <c r="F1578" s="941"/>
      <c r="G1578" s="634" t="s">
        <v>3169</v>
      </c>
      <c r="H1578" s="635" t="s">
        <v>3170</v>
      </c>
      <c r="I1578" s="656" t="s">
        <v>3171</v>
      </c>
      <c r="J1578" s="645">
        <v>1</v>
      </c>
      <c r="K1578" s="637">
        <v>45047</v>
      </c>
      <c r="L1578" s="637">
        <v>45107</v>
      </c>
      <c r="M1578" s="638">
        <f t="shared" si="54"/>
        <v>8.5714285714285712</v>
      </c>
      <c r="N1578" s="639">
        <v>1</v>
      </c>
      <c r="O1578" s="635" t="s">
        <v>3164</v>
      </c>
      <c r="P1578" s="639">
        <f t="shared" si="55"/>
        <v>1</v>
      </c>
      <c r="Q1578" s="640" t="str" cm="1">
        <f t="array" aca="1" ref="Q1578" ca="1">IF(ISNUMBER(P1578),IF(P1578=100%,"CUMPLIDA",IF(AND(ISNUMBER(L1578),ISNUMBER(INDIRECT("FECHA_"&amp;$B1578,1))), IF(L1578&lt;=INDIRECT("FECHA_"&amp;$B1578,1),"INCUMPLIDA","PROCESO"), "VERIFICAR FECHA")),"SIN VALOR AVANCE")</f>
        <v>CUMPLIDA</v>
      </c>
    </row>
    <row r="1579" spans="1:17" ht="135">
      <c r="A1579" s="453" t="s">
        <v>17</v>
      </c>
      <c r="B1579" s="454" t="s">
        <v>14</v>
      </c>
      <c r="C1579" s="940"/>
      <c r="D1579" s="940"/>
      <c r="E1579" s="941"/>
      <c r="F1579" s="941"/>
      <c r="G1579" s="634" t="s">
        <v>3172</v>
      </c>
      <c r="H1579" s="635" t="s">
        <v>3173</v>
      </c>
      <c r="I1579" s="656" t="s">
        <v>3174</v>
      </c>
      <c r="J1579" s="645">
        <v>2</v>
      </c>
      <c r="K1579" s="637">
        <v>45017</v>
      </c>
      <c r="L1579" s="649">
        <v>45473</v>
      </c>
      <c r="M1579" s="638">
        <f t="shared" si="54"/>
        <v>65.142857142857139</v>
      </c>
      <c r="N1579" s="639">
        <v>1</v>
      </c>
      <c r="O1579" s="635" t="s">
        <v>2921</v>
      </c>
      <c r="P1579" s="639">
        <f t="shared" si="55"/>
        <v>1</v>
      </c>
      <c r="Q1579" s="640" t="str" cm="1">
        <f t="array" aca="1" ref="Q1579" ca="1">IF(ISNUMBER(P1579),IF(P1579=100%,"CUMPLIDA",IF(AND(ISNUMBER(L1579),ISNUMBER(INDIRECT("FECHA_"&amp;$B1579,1))), IF(L1579&lt;=INDIRECT("FECHA_"&amp;$B1579,1),"INCUMPLIDA","PROCESO"), "VERIFICAR FECHA")),"SIN VALOR AVANCE")</f>
        <v>CUMPLIDA</v>
      </c>
    </row>
    <row r="1580" spans="1:17" ht="90.75">
      <c r="A1580" s="453" t="s">
        <v>17</v>
      </c>
      <c r="B1580" s="454" t="s">
        <v>14</v>
      </c>
      <c r="C1580" s="940"/>
      <c r="D1580" s="940"/>
      <c r="E1580" s="941"/>
      <c r="F1580" s="941"/>
      <c r="G1580" s="634" t="s">
        <v>3175</v>
      </c>
      <c r="H1580" s="635" t="s">
        <v>3176</v>
      </c>
      <c r="I1580" s="656" t="s">
        <v>3177</v>
      </c>
      <c r="J1580" s="645">
        <v>2</v>
      </c>
      <c r="K1580" s="637">
        <v>45199</v>
      </c>
      <c r="L1580" s="641">
        <v>45565</v>
      </c>
      <c r="M1580" s="638">
        <f t="shared" si="54"/>
        <v>52.285714285714285</v>
      </c>
      <c r="N1580" s="639">
        <v>1</v>
      </c>
      <c r="O1580" s="635" t="s">
        <v>3149</v>
      </c>
      <c r="P1580" s="639">
        <f t="shared" si="55"/>
        <v>1</v>
      </c>
      <c r="Q1580" s="640" t="str" cm="1">
        <f t="array" aca="1" ref="Q1580" ca="1">IF(ISNUMBER(P1580),IF(P1580=100%,"CUMPLIDA",IF(AND(ISNUMBER(L1580),ISNUMBER(INDIRECT("FECHA_"&amp;$B1580,1))), IF(L1580&lt;=INDIRECT("FECHA_"&amp;$B1580,1),"INCUMPLIDA","PROCESO"), "VERIFICAR FECHA")),"SIN VALOR AVANCE")</f>
        <v>CUMPLIDA</v>
      </c>
    </row>
    <row r="1581" spans="1:17" ht="165.75">
      <c r="A1581" s="453" t="s">
        <v>17</v>
      </c>
      <c r="B1581" s="454" t="s">
        <v>14</v>
      </c>
      <c r="C1581" s="940"/>
      <c r="D1581" s="940"/>
      <c r="E1581" s="941" t="s">
        <v>3178</v>
      </c>
      <c r="F1581" s="941"/>
      <c r="G1581" s="634" t="s">
        <v>3179</v>
      </c>
      <c r="H1581" s="635" t="s">
        <v>3180</v>
      </c>
      <c r="I1581" s="656" t="s">
        <v>3181</v>
      </c>
      <c r="J1581" s="645">
        <v>1</v>
      </c>
      <c r="K1581" s="637">
        <v>45047</v>
      </c>
      <c r="L1581" s="637">
        <v>45169</v>
      </c>
      <c r="M1581" s="638">
        <f t="shared" si="54"/>
        <v>17.428571428571427</v>
      </c>
      <c r="N1581" s="639">
        <v>1</v>
      </c>
      <c r="O1581" s="635" t="s">
        <v>3164</v>
      </c>
      <c r="P1581" s="639">
        <f t="shared" si="55"/>
        <v>1</v>
      </c>
      <c r="Q1581" s="640" t="str" cm="1">
        <f t="array" aca="1" ref="Q1581" ca="1">IF(ISNUMBER(P1581),IF(P1581=100%,"CUMPLIDA",IF(AND(ISNUMBER(L1581),ISNUMBER(INDIRECT("FECHA_"&amp;$B1581,1))), IF(L1581&lt;=INDIRECT("FECHA_"&amp;$B1581,1),"INCUMPLIDA","PROCESO"), "VERIFICAR FECHA")),"SIN VALOR AVANCE")</f>
        <v>CUMPLIDA</v>
      </c>
    </row>
    <row r="1582" spans="1:17" ht="90.75">
      <c r="A1582" s="453" t="s">
        <v>17</v>
      </c>
      <c r="B1582" s="454" t="s">
        <v>14</v>
      </c>
      <c r="C1582" s="940"/>
      <c r="D1582" s="940"/>
      <c r="E1582" s="941"/>
      <c r="F1582" s="941"/>
      <c r="G1582" s="634" t="s">
        <v>3175</v>
      </c>
      <c r="H1582" s="635" t="s">
        <v>3176</v>
      </c>
      <c r="I1582" s="656" t="s">
        <v>3177</v>
      </c>
      <c r="J1582" s="645">
        <v>2</v>
      </c>
      <c r="K1582" s="637">
        <v>45199</v>
      </c>
      <c r="L1582" s="637">
        <v>45565</v>
      </c>
      <c r="M1582" s="638">
        <f t="shared" si="54"/>
        <v>52.285714285714285</v>
      </c>
      <c r="N1582" s="639">
        <v>1</v>
      </c>
      <c r="O1582" s="635" t="s">
        <v>3149</v>
      </c>
      <c r="P1582" s="639">
        <f t="shared" si="55"/>
        <v>1</v>
      </c>
      <c r="Q1582" s="640" t="str" cm="1">
        <f t="array" aca="1" ref="Q1582" ca="1">IF(ISNUMBER(P1582),IF(P1582=100%,"CUMPLIDA",IF(AND(ISNUMBER(L1582),ISNUMBER(INDIRECT("FECHA_"&amp;$B1582,1))), IF(L1582&lt;=INDIRECT("FECHA_"&amp;$B1582,1),"INCUMPLIDA","PROCESO"), "VERIFICAR FECHA")),"SIN VALOR AVANCE")</f>
        <v>CUMPLIDA</v>
      </c>
    </row>
    <row r="1583" spans="1:17" ht="165">
      <c r="A1583" s="453" t="s">
        <v>17</v>
      </c>
      <c r="B1583" s="454" t="s">
        <v>14</v>
      </c>
      <c r="C1583" s="940"/>
      <c r="D1583" s="940"/>
      <c r="E1583" s="941"/>
      <c r="F1583" s="941"/>
      <c r="G1583" s="634" t="s">
        <v>3182</v>
      </c>
      <c r="H1583" s="635" t="s">
        <v>3183</v>
      </c>
      <c r="I1583" s="656" t="s">
        <v>3184</v>
      </c>
      <c r="J1583" s="645">
        <v>1</v>
      </c>
      <c r="K1583" s="637">
        <v>45199</v>
      </c>
      <c r="L1583" s="637">
        <v>45351</v>
      </c>
      <c r="M1583" s="638">
        <f t="shared" si="54"/>
        <v>21.714285714285715</v>
      </c>
      <c r="N1583" s="639">
        <v>1</v>
      </c>
      <c r="O1583" s="635" t="s">
        <v>3149</v>
      </c>
      <c r="P1583" s="639">
        <f t="shared" si="55"/>
        <v>1</v>
      </c>
      <c r="Q1583" s="640" t="str" cm="1">
        <f t="array" aca="1" ref="Q1583" ca="1">IF(ISNUMBER(P1583),IF(P1583=100%,"CUMPLIDA",IF(AND(ISNUMBER(L1583),ISNUMBER(INDIRECT("FECHA_"&amp;$B1583,1))), IF(L1583&lt;=INDIRECT("FECHA_"&amp;$B1583,1),"INCUMPLIDA","PROCESO"), "VERIFICAR FECHA")),"SIN VALOR AVANCE")</f>
        <v>CUMPLIDA</v>
      </c>
    </row>
    <row r="1584" spans="1:17" ht="165">
      <c r="A1584" s="453" t="s">
        <v>17</v>
      </c>
      <c r="B1584" s="454" t="s">
        <v>14</v>
      </c>
      <c r="C1584" s="940"/>
      <c r="D1584" s="940"/>
      <c r="E1584" s="941" t="s">
        <v>3185</v>
      </c>
      <c r="F1584" s="941"/>
      <c r="G1584" s="634" t="s">
        <v>3186</v>
      </c>
      <c r="H1584" s="635" t="s">
        <v>3187</v>
      </c>
      <c r="I1584" s="656" t="s">
        <v>3188</v>
      </c>
      <c r="J1584" s="645">
        <v>1</v>
      </c>
      <c r="K1584" s="637">
        <v>45047</v>
      </c>
      <c r="L1584" s="637">
        <v>45199</v>
      </c>
      <c r="M1584" s="638">
        <f t="shared" si="54"/>
        <v>21.714285714285715</v>
      </c>
      <c r="N1584" s="639">
        <v>1</v>
      </c>
      <c r="O1584" s="635" t="s">
        <v>3149</v>
      </c>
      <c r="P1584" s="639">
        <f t="shared" si="55"/>
        <v>1</v>
      </c>
      <c r="Q1584" s="640" t="str" cm="1">
        <f t="array" aca="1" ref="Q1584" ca="1">IF(ISNUMBER(P1584),IF(P1584=100%,"CUMPLIDA",IF(AND(ISNUMBER(L1584),ISNUMBER(INDIRECT("FECHA_"&amp;$B1584,1))), IF(L1584&lt;=INDIRECT("FECHA_"&amp;$B1584,1),"INCUMPLIDA","PROCESO"), "VERIFICAR FECHA")),"SIN VALOR AVANCE")</f>
        <v>CUMPLIDA</v>
      </c>
    </row>
    <row r="1585" spans="1:17" ht="75">
      <c r="A1585" s="453" t="s">
        <v>17</v>
      </c>
      <c r="B1585" s="454" t="s">
        <v>14</v>
      </c>
      <c r="C1585" s="940"/>
      <c r="D1585" s="940"/>
      <c r="E1585" s="941"/>
      <c r="F1585" s="941"/>
      <c r="G1585" s="634" t="s">
        <v>3189</v>
      </c>
      <c r="H1585" s="635" t="s">
        <v>3190</v>
      </c>
      <c r="I1585" s="656" t="s">
        <v>3191</v>
      </c>
      <c r="J1585" s="645">
        <v>1</v>
      </c>
      <c r="K1585" s="637">
        <v>45200</v>
      </c>
      <c r="L1585" s="637">
        <v>45808</v>
      </c>
      <c r="M1585" s="638">
        <f t="shared" si="54"/>
        <v>86.857142857142861</v>
      </c>
      <c r="N1585" s="639">
        <v>1</v>
      </c>
      <c r="O1585" s="635" t="s">
        <v>2921</v>
      </c>
      <c r="P1585" s="639">
        <f t="shared" si="55"/>
        <v>1</v>
      </c>
      <c r="Q1585" s="640" t="str" cm="1">
        <f t="array" aca="1" ref="Q1585" ca="1">IF(ISNUMBER(P1585),IF(P1585=100%,"CUMPLIDA",IF(AND(ISNUMBER(L1585),ISNUMBER(INDIRECT("FECHA_"&amp;$B1585,1))), IF(L1585&lt;=INDIRECT("FECHA_"&amp;$B1585,1),"INCUMPLIDA","PROCESO"), "VERIFICAR FECHA")),"SIN VALOR AVANCE")</f>
        <v>CUMPLIDA</v>
      </c>
    </row>
    <row r="1586" spans="1:17" ht="105">
      <c r="A1586" s="453" t="s">
        <v>17</v>
      </c>
      <c r="B1586" s="454" t="s">
        <v>14</v>
      </c>
      <c r="C1586" s="940"/>
      <c r="D1586" s="940"/>
      <c r="E1586" s="941"/>
      <c r="F1586" s="941"/>
      <c r="G1586" s="634" t="s">
        <v>3192</v>
      </c>
      <c r="H1586" s="635" t="s">
        <v>3193</v>
      </c>
      <c r="I1586" s="656" t="s">
        <v>3194</v>
      </c>
      <c r="J1586" s="645">
        <v>1</v>
      </c>
      <c r="K1586" s="637">
        <v>45295</v>
      </c>
      <c r="L1586" s="637">
        <v>45991</v>
      </c>
      <c r="M1586" s="638">
        <f>(L1586-K1586)/7</f>
        <v>99.428571428571431</v>
      </c>
      <c r="N1586" s="639">
        <v>0.32400000000000001</v>
      </c>
      <c r="O1586" s="635" t="s">
        <v>3195</v>
      </c>
      <c r="P1586" s="639">
        <f t="shared" si="55"/>
        <v>0.32400000000000001</v>
      </c>
      <c r="Q1586" s="640" t="str" cm="1">
        <f t="array" aca="1" ref="Q1586" ca="1">IF(ISNUMBER(P1586),IF(P1586=100%,"CUMPLIDA",IF(AND(ISNUMBER(L1586),ISNUMBER(INDIRECT("FECHA_"&amp;$B1586,1))), IF(L1586&lt;=INDIRECT("FECHA_"&amp;$B1586,1),"INCUMPLIDA","PROCESO"), "VERIFICAR FECHA")),"SIN VALOR AVANCE")</f>
        <v>PROCESO</v>
      </c>
    </row>
    <row r="1587" spans="1:17" ht="75">
      <c r="A1587" s="453" t="s">
        <v>17</v>
      </c>
      <c r="B1587" s="454" t="s">
        <v>14</v>
      </c>
      <c r="C1587" s="940" t="s">
        <v>3196</v>
      </c>
      <c r="D1587" s="940" t="s">
        <v>1737</v>
      </c>
      <c r="E1587" s="941" t="s">
        <v>3197</v>
      </c>
      <c r="F1587" s="941" t="s">
        <v>3198</v>
      </c>
      <c r="G1587" s="634" t="s">
        <v>3199</v>
      </c>
      <c r="H1587" s="635" t="s">
        <v>3200</v>
      </c>
      <c r="I1587" s="635" t="s">
        <v>3201</v>
      </c>
      <c r="J1587" s="645">
        <v>1</v>
      </c>
      <c r="K1587" s="637">
        <v>45108</v>
      </c>
      <c r="L1587" s="637">
        <v>45199</v>
      </c>
      <c r="M1587" s="638">
        <f t="shared" ref="M1587:M1651" si="56">(L1587-K1587)/7</f>
        <v>13</v>
      </c>
      <c r="N1587" s="639">
        <v>1</v>
      </c>
      <c r="O1587" s="635" t="s">
        <v>3202</v>
      </c>
      <c r="P1587" s="639">
        <f t="shared" si="55"/>
        <v>1</v>
      </c>
      <c r="Q1587" s="640" t="str" cm="1">
        <f t="array" aca="1" ref="Q1587" ca="1">IF(ISNUMBER(P1587),IF(P1587=100%,"CUMPLIDA",IF(AND(ISNUMBER(L1587),ISNUMBER(INDIRECT("FECHA_"&amp;$B1587,1))), IF(L1587&lt;=INDIRECT("FECHA_"&amp;$B1587,1),"INCUMPLIDA","PROCESO"), "VERIFICAR FECHA")),"SIN VALOR AVANCE")</f>
        <v>CUMPLIDA</v>
      </c>
    </row>
    <row r="1588" spans="1:17" ht="75">
      <c r="A1588" s="453" t="s">
        <v>17</v>
      </c>
      <c r="B1588" s="454" t="s">
        <v>14</v>
      </c>
      <c r="C1588" s="940"/>
      <c r="D1588" s="940"/>
      <c r="E1588" s="941"/>
      <c r="F1588" s="941"/>
      <c r="G1588" s="634" t="s">
        <v>3203</v>
      </c>
      <c r="H1588" s="635" t="s">
        <v>3204</v>
      </c>
      <c r="I1588" s="635" t="s">
        <v>3205</v>
      </c>
      <c r="J1588" s="645">
        <v>2</v>
      </c>
      <c r="K1588" s="637">
        <v>45200</v>
      </c>
      <c r="L1588" s="637">
        <v>45473</v>
      </c>
      <c r="M1588" s="638">
        <f t="shared" si="56"/>
        <v>39</v>
      </c>
      <c r="N1588" s="639">
        <v>1</v>
      </c>
      <c r="O1588" s="635" t="s">
        <v>3206</v>
      </c>
      <c r="P1588" s="639">
        <f t="shared" si="55"/>
        <v>1</v>
      </c>
      <c r="Q1588" s="640" t="str" cm="1">
        <f t="array" aca="1" ref="Q1588" ca="1">IF(ISNUMBER(P1588),IF(P1588=100%,"CUMPLIDA",IF(AND(ISNUMBER(L1588),ISNUMBER(INDIRECT("FECHA_"&amp;$B1588,1))), IF(L1588&lt;=INDIRECT("FECHA_"&amp;$B1588,1),"INCUMPLIDA","PROCESO"), "VERIFICAR FECHA")),"SIN VALOR AVANCE")</f>
        <v>CUMPLIDA</v>
      </c>
    </row>
    <row r="1589" spans="1:17" ht="60">
      <c r="A1589" s="453" t="s">
        <v>17</v>
      </c>
      <c r="B1589" s="454" t="s">
        <v>14</v>
      </c>
      <c r="C1589" s="940"/>
      <c r="D1589" s="940"/>
      <c r="E1589" s="941"/>
      <c r="F1589" s="941"/>
      <c r="G1589" s="634" t="s">
        <v>3207</v>
      </c>
      <c r="H1589" s="635" t="s">
        <v>3208</v>
      </c>
      <c r="I1589" s="635" t="s">
        <v>3209</v>
      </c>
      <c r="J1589" s="653">
        <v>1</v>
      </c>
      <c r="K1589" s="637">
        <v>45292</v>
      </c>
      <c r="L1589" s="637">
        <v>45657</v>
      </c>
      <c r="M1589" s="638">
        <f t="shared" si="56"/>
        <v>52.142857142857146</v>
      </c>
      <c r="N1589" s="639">
        <v>1</v>
      </c>
      <c r="O1589" s="635" t="s">
        <v>3210</v>
      </c>
      <c r="P1589" s="639">
        <f t="shared" si="55"/>
        <v>1</v>
      </c>
      <c r="Q1589" s="640" t="str" cm="1">
        <f t="array" aca="1" ref="Q1589" ca="1">IF(ISNUMBER(P1589),IF(P1589=100%,"CUMPLIDA",IF(AND(ISNUMBER(L1589),ISNUMBER(INDIRECT("FECHA_"&amp;$B1589,1))), IF(L1589&lt;=INDIRECT("FECHA_"&amp;$B1589,1),"INCUMPLIDA","PROCESO"), "VERIFICAR FECHA")),"SIN VALOR AVANCE")</f>
        <v>CUMPLIDA</v>
      </c>
    </row>
    <row r="1590" spans="1:17" ht="210">
      <c r="A1590" s="453" t="s">
        <v>17</v>
      </c>
      <c r="B1590" s="454" t="s">
        <v>14</v>
      </c>
      <c r="C1590" s="940"/>
      <c r="D1590" s="940"/>
      <c r="E1590" s="941" t="s">
        <v>3211</v>
      </c>
      <c r="F1590" s="941"/>
      <c r="G1590" s="634" t="s">
        <v>3212</v>
      </c>
      <c r="H1590" s="635" t="s">
        <v>3213</v>
      </c>
      <c r="I1590" s="635" t="s">
        <v>3214</v>
      </c>
      <c r="J1590" s="645">
        <v>3</v>
      </c>
      <c r="K1590" s="637">
        <v>45078</v>
      </c>
      <c r="L1590" s="637">
        <v>45627</v>
      </c>
      <c r="M1590" s="638">
        <f t="shared" si="56"/>
        <v>78.428571428571431</v>
      </c>
      <c r="N1590" s="639">
        <v>1</v>
      </c>
      <c r="O1590" s="635" t="s">
        <v>3215</v>
      </c>
      <c r="P1590" s="639">
        <f t="shared" si="55"/>
        <v>1</v>
      </c>
      <c r="Q1590" s="640" t="str" cm="1">
        <f t="array" aca="1" ref="Q1590" ca="1">IF(ISNUMBER(P1590),IF(P1590=100%,"CUMPLIDA",IF(AND(ISNUMBER(L1590),ISNUMBER(INDIRECT("FECHA_"&amp;$B1590,1))), IF(L1590&lt;=INDIRECT("FECHA_"&amp;$B1590,1),"INCUMPLIDA","PROCESO"), "VERIFICAR FECHA")),"SIN VALOR AVANCE")</f>
        <v>CUMPLIDA</v>
      </c>
    </row>
    <row r="1591" spans="1:17" ht="195">
      <c r="A1591" s="453" t="s">
        <v>17</v>
      </c>
      <c r="B1591" s="454" t="s">
        <v>14</v>
      </c>
      <c r="C1591" s="940"/>
      <c r="D1591" s="940"/>
      <c r="E1591" s="941"/>
      <c r="F1591" s="941"/>
      <c r="G1591" s="634" t="s">
        <v>3216</v>
      </c>
      <c r="H1591" s="635" t="s">
        <v>3213</v>
      </c>
      <c r="I1591" s="635" t="s">
        <v>3217</v>
      </c>
      <c r="J1591" s="645">
        <v>3</v>
      </c>
      <c r="K1591" s="637">
        <v>45597</v>
      </c>
      <c r="L1591" s="637">
        <v>45961</v>
      </c>
      <c r="M1591" s="638">
        <f t="shared" si="56"/>
        <v>52</v>
      </c>
      <c r="N1591" s="639">
        <v>0.32</v>
      </c>
      <c r="O1591" s="635" t="s">
        <v>3218</v>
      </c>
      <c r="P1591" s="639">
        <v>0.1</v>
      </c>
      <c r="Q1591" s="640" t="str" cm="1">
        <f t="array" aca="1" ref="Q1591" ca="1">IF(ISNUMBER(P1591),IF(P1591=100%,"CUMPLIDA",IF(AND(ISNUMBER(L1591),ISNUMBER(INDIRECT("FECHA_"&amp;$B1591,1))), IF(L1591&lt;=INDIRECT("FECHA_"&amp;$B1591,1),"INCUMPLIDA","PROCESO"), "VERIFICAR FECHA")),"SIN VALOR AVANCE")</f>
        <v>PROCESO</v>
      </c>
    </row>
    <row r="1592" spans="1:17" ht="120">
      <c r="A1592" s="453" t="s">
        <v>17</v>
      </c>
      <c r="B1592" s="454" t="s">
        <v>14</v>
      </c>
      <c r="C1592" s="940"/>
      <c r="D1592" s="940"/>
      <c r="E1592" s="941"/>
      <c r="F1592" s="941"/>
      <c r="G1592" s="634" t="s">
        <v>3219</v>
      </c>
      <c r="H1592" s="635" t="s">
        <v>3220</v>
      </c>
      <c r="I1592" s="635" t="s">
        <v>3221</v>
      </c>
      <c r="J1592" s="645">
        <v>1</v>
      </c>
      <c r="K1592" s="637">
        <v>45078</v>
      </c>
      <c r="L1592" s="637">
        <v>45199</v>
      </c>
      <c r="M1592" s="638">
        <f t="shared" si="56"/>
        <v>17.285714285714285</v>
      </c>
      <c r="N1592" s="639">
        <v>1</v>
      </c>
      <c r="O1592" s="635" t="s">
        <v>3202</v>
      </c>
      <c r="P1592" s="639">
        <f t="shared" ref="P1592:P1609" si="57">IF(B1592="ITRC",N1592,N1592/J1592)</f>
        <v>1</v>
      </c>
      <c r="Q1592" s="640" t="str" cm="1">
        <f t="array" aca="1" ref="Q1592" ca="1">IF(ISNUMBER(P1592),IF(P1592=100%,"CUMPLIDA",IF(AND(ISNUMBER(L1592),ISNUMBER(INDIRECT("FECHA_"&amp;$B1592,1))), IF(L1592&lt;=INDIRECT("FECHA_"&amp;$B1592,1),"INCUMPLIDA","PROCESO"), "VERIFICAR FECHA")),"SIN VALOR AVANCE")</f>
        <v>CUMPLIDA</v>
      </c>
    </row>
    <row r="1593" spans="1:17" ht="120">
      <c r="A1593" s="453" t="s">
        <v>17</v>
      </c>
      <c r="B1593" s="454" t="s">
        <v>14</v>
      </c>
      <c r="C1593" s="940"/>
      <c r="D1593" s="940"/>
      <c r="E1593" s="941"/>
      <c r="F1593" s="941"/>
      <c r="G1593" s="634" t="s">
        <v>3222</v>
      </c>
      <c r="H1593" s="635" t="s">
        <v>3223</v>
      </c>
      <c r="I1593" s="635" t="s">
        <v>3224</v>
      </c>
      <c r="J1593" s="645">
        <v>1</v>
      </c>
      <c r="K1593" s="637">
        <v>45170</v>
      </c>
      <c r="L1593" s="637">
        <v>45473</v>
      </c>
      <c r="M1593" s="638">
        <f t="shared" si="56"/>
        <v>43.285714285714285</v>
      </c>
      <c r="N1593" s="639">
        <v>1</v>
      </c>
      <c r="O1593" s="635" t="s">
        <v>3225</v>
      </c>
      <c r="P1593" s="639">
        <f t="shared" si="57"/>
        <v>1</v>
      </c>
      <c r="Q1593" s="640" t="str" cm="1">
        <f t="array" aca="1" ref="Q1593" ca="1">IF(ISNUMBER(P1593),IF(P1593=100%,"CUMPLIDA",IF(AND(ISNUMBER(L1593),ISNUMBER(INDIRECT("FECHA_"&amp;$B1593,1))), IF(L1593&lt;=INDIRECT("FECHA_"&amp;$B1593,1),"INCUMPLIDA","PROCESO"), "VERIFICAR FECHA")),"SIN VALOR AVANCE")</f>
        <v>CUMPLIDA</v>
      </c>
    </row>
    <row r="1594" spans="1:17" ht="135">
      <c r="A1594" s="453" t="s">
        <v>17</v>
      </c>
      <c r="B1594" s="454" t="s">
        <v>14</v>
      </c>
      <c r="C1594" s="940"/>
      <c r="D1594" s="940"/>
      <c r="E1594" s="941"/>
      <c r="F1594" s="941"/>
      <c r="G1594" s="634" t="s">
        <v>3226</v>
      </c>
      <c r="H1594" s="635" t="s">
        <v>3227</v>
      </c>
      <c r="I1594" s="635" t="s">
        <v>3228</v>
      </c>
      <c r="J1594" s="645">
        <v>5</v>
      </c>
      <c r="K1594" s="637">
        <v>45231</v>
      </c>
      <c r="L1594" s="637">
        <v>45626</v>
      </c>
      <c r="M1594" s="638">
        <f t="shared" si="56"/>
        <v>56.428571428571431</v>
      </c>
      <c r="N1594" s="639">
        <v>1</v>
      </c>
      <c r="O1594" s="635" t="s">
        <v>3202</v>
      </c>
      <c r="P1594" s="639">
        <f t="shared" si="57"/>
        <v>1</v>
      </c>
      <c r="Q1594" s="640" t="str" cm="1">
        <f t="array" aca="1" ref="Q1594" ca="1">IF(ISNUMBER(P1594),IF(P1594=100%,"CUMPLIDA",IF(AND(ISNUMBER(L1594),ISNUMBER(INDIRECT("FECHA_"&amp;$B1594,1))), IF(L1594&lt;=INDIRECT("FECHA_"&amp;$B1594,1),"INCUMPLIDA","PROCESO"), "VERIFICAR FECHA")),"SIN VALOR AVANCE")</f>
        <v>CUMPLIDA</v>
      </c>
    </row>
    <row r="1595" spans="1:17" ht="135">
      <c r="A1595" s="453" t="s">
        <v>17</v>
      </c>
      <c r="B1595" s="454" t="s">
        <v>14</v>
      </c>
      <c r="C1595" s="940"/>
      <c r="D1595" s="940"/>
      <c r="E1595" s="941" t="s">
        <v>3229</v>
      </c>
      <c r="F1595" s="941"/>
      <c r="G1595" s="634" t="s">
        <v>3230</v>
      </c>
      <c r="H1595" s="635" t="s">
        <v>3231</v>
      </c>
      <c r="I1595" s="635" t="s">
        <v>3232</v>
      </c>
      <c r="J1595" s="645">
        <v>4</v>
      </c>
      <c r="K1595" s="637">
        <v>45474</v>
      </c>
      <c r="L1595" s="637">
        <v>45473</v>
      </c>
      <c r="M1595" s="638">
        <f t="shared" si="56"/>
        <v>-0.14285714285714285</v>
      </c>
      <c r="N1595" s="639">
        <v>1</v>
      </c>
      <c r="O1595" s="635" t="s">
        <v>3233</v>
      </c>
      <c r="P1595" s="639">
        <f t="shared" si="57"/>
        <v>1</v>
      </c>
      <c r="Q1595" s="640" t="str" cm="1">
        <f t="array" aca="1" ref="Q1595" ca="1">IF(ISNUMBER(P1595),IF(P1595=100%,"CUMPLIDA",IF(AND(ISNUMBER(L1595),ISNUMBER(INDIRECT("FECHA_"&amp;$B1595,1))), IF(L1595&lt;=INDIRECT("FECHA_"&amp;$B1595,1),"INCUMPLIDA","PROCESO"), "VERIFICAR FECHA")),"SIN VALOR AVANCE")</f>
        <v>CUMPLIDA</v>
      </c>
    </row>
    <row r="1596" spans="1:17" ht="75.75">
      <c r="A1596" s="453" t="s">
        <v>17</v>
      </c>
      <c r="B1596" s="454" t="s">
        <v>14</v>
      </c>
      <c r="C1596" s="940"/>
      <c r="D1596" s="940"/>
      <c r="E1596" s="941"/>
      <c r="F1596" s="941"/>
      <c r="G1596" s="634" t="s">
        <v>3234</v>
      </c>
      <c r="H1596" s="635" t="s">
        <v>2987</v>
      </c>
      <c r="I1596" s="635" t="s">
        <v>92</v>
      </c>
      <c r="J1596" s="645">
        <v>1</v>
      </c>
      <c r="K1596" s="637">
        <v>45231</v>
      </c>
      <c r="L1596" s="637">
        <v>45504</v>
      </c>
      <c r="M1596" s="638">
        <f t="shared" si="56"/>
        <v>39</v>
      </c>
      <c r="N1596" s="639">
        <v>1</v>
      </c>
      <c r="O1596" s="635" t="s">
        <v>3235</v>
      </c>
      <c r="P1596" s="639">
        <f t="shared" si="57"/>
        <v>1</v>
      </c>
      <c r="Q1596" s="640" t="str" cm="1">
        <f t="array" aca="1" ref="Q1596" ca="1">IF(ISNUMBER(P1596),IF(P1596=100%,"CUMPLIDA",IF(AND(ISNUMBER(L1596),ISNUMBER(INDIRECT("FECHA_"&amp;$B1596,1))), IF(L1596&lt;=INDIRECT("FECHA_"&amp;$B1596,1),"INCUMPLIDA","PROCESO"), "VERIFICAR FECHA")),"SIN VALOR AVANCE")</f>
        <v>CUMPLIDA</v>
      </c>
    </row>
    <row r="1597" spans="1:17" ht="30.75">
      <c r="A1597" s="453" t="s">
        <v>17</v>
      </c>
      <c r="B1597" s="454" t="s">
        <v>14</v>
      </c>
      <c r="C1597" s="940"/>
      <c r="D1597" s="940"/>
      <c r="E1597" s="941"/>
      <c r="F1597" s="941"/>
      <c r="G1597" s="634" t="s">
        <v>3236</v>
      </c>
      <c r="H1597" s="635" t="s">
        <v>1679</v>
      </c>
      <c r="I1597" s="635" t="s">
        <v>99</v>
      </c>
      <c r="J1597" s="645">
        <v>1</v>
      </c>
      <c r="K1597" s="641">
        <v>45323</v>
      </c>
      <c r="L1597" s="641">
        <v>45747</v>
      </c>
      <c r="M1597" s="638">
        <f t="shared" si="56"/>
        <v>60.571428571428569</v>
      </c>
      <c r="N1597" s="639">
        <v>1</v>
      </c>
      <c r="O1597" s="635" t="s">
        <v>3237</v>
      </c>
      <c r="P1597" s="639">
        <f t="shared" si="57"/>
        <v>1</v>
      </c>
      <c r="Q1597" s="640" t="str" cm="1">
        <f t="array" aca="1" ref="Q1597" ca="1">IF(ISNUMBER(P1597),IF(P1597=100%,"CUMPLIDA",IF(AND(ISNUMBER(L1597),ISNUMBER(INDIRECT("FECHA_"&amp;$B1597,1))), IF(L1597&lt;=INDIRECT("FECHA_"&amp;$B1597,1),"INCUMPLIDA","PROCESO"), "VERIFICAR FECHA")),"SIN VALOR AVANCE")</f>
        <v>CUMPLIDA</v>
      </c>
    </row>
    <row r="1598" spans="1:17" ht="30.75">
      <c r="A1598" s="453" t="s">
        <v>17</v>
      </c>
      <c r="B1598" s="454" t="s">
        <v>14</v>
      </c>
      <c r="C1598" s="940"/>
      <c r="D1598" s="940"/>
      <c r="E1598" s="941"/>
      <c r="F1598" s="941"/>
      <c r="G1598" s="634" t="s">
        <v>3238</v>
      </c>
      <c r="H1598" s="635" t="s">
        <v>101</v>
      </c>
      <c r="I1598" s="635" t="s">
        <v>102</v>
      </c>
      <c r="J1598" s="645">
        <v>1</v>
      </c>
      <c r="K1598" s="641">
        <v>45323</v>
      </c>
      <c r="L1598" s="641">
        <v>45747</v>
      </c>
      <c r="M1598" s="638">
        <f t="shared" si="56"/>
        <v>60.571428571428569</v>
      </c>
      <c r="N1598" s="639">
        <v>1</v>
      </c>
      <c r="O1598" s="635" t="s">
        <v>3239</v>
      </c>
      <c r="P1598" s="639">
        <f t="shared" si="57"/>
        <v>1</v>
      </c>
      <c r="Q1598" s="640" t="str" cm="1">
        <f t="array" aca="1" ref="Q1598" ca="1">IF(ISNUMBER(P1598),IF(P1598=100%,"CUMPLIDA",IF(AND(ISNUMBER(L1598),ISNUMBER(INDIRECT("FECHA_"&amp;$B1598,1))), IF(L1598&lt;=INDIRECT("FECHA_"&amp;$B1598,1),"INCUMPLIDA","PROCESO"), "VERIFICAR FECHA")),"SIN VALOR AVANCE")</f>
        <v>CUMPLIDA</v>
      </c>
    </row>
    <row r="1599" spans="1:17" ht="45">
      <c r="A1599" s="453" t="s">
        <v>17</v>
      </c>
      <c r="B1599" s="454" t="s">
        <v>14</v>
      </c>
      <c r="C1599" s="940"/>
      <c r="D1599" s="940"/>
      <c r="E1599" s="941"/>
      <c r="F1599" s="941"/>
      <c r="G1599" s="634" t="s">
        <v>3240</v>
      </c>
      <c r="H1599" s="635" t="s">
        <v>239</v>
      </c>
      <c r="I1599" s="635" t="s">
        <v>240</v>
      </c>
      <c r="J1599" s="645">
        <v>1</v>
      </c>
      <c r="K1599" s="641">
        <v>45231</v>
      </c>
      <c r="L1599" s="641">
        <v>45747</v>
      </c>
      <c r="M1599" s="638">
        <f t="shared" si="56"/>
        <v>73.714285714285708</v>
      </c>
      <c r="N1599" s="639">
        <v>1</v>
      </c>
      <c r="O1599" s="635" t="s">
        <v>3239</v>
      </c>
      <c r="P1599" s="639">
        <f t="shared" si="57"/>
        <v>1</v>
      </c>
      <c r="Q1599" s="640" t="str" cm="1">
        <f t="array" aca="1" ref="Q1599" ca="1">IF(ISNUMBER(P1599),IF(P1599=100%,"CUMPLIDA",IF(AND(ISNUMBER(L1599),ISNUMBER(INDIRECT("FECHA_"&amp;$B1599,1))), IF(L1599&lt;=INDIRECT("FECHA_"&amp;$B1599,1),"INCUMPLIDA","PROCESO"), "VERIFICAR FECHA")),"SIN VALOR AVANCE")</f>
        <v>CUMPLIDA</v>
      </c>
    </row>
    <row r="1600" spans="1:17" ht="45">
      <c r="A1600" s="453" t="s">
        <v>17</v>
      </c>
      <c r="B1600" s="454" t="s">
        <v>14</v>
      </c>
      <c r="C1600" s="940"/>
      <c r="D1600" s="940"/>
      <c r="E1600" s="941"/>
      <c r="F1600" s="941"/>
      <c r="G1600" s="634" t="s">
        <v>3092</v>
      </c>
      <c r="H1600" s="635" t="s">
        <v>104</v>
      </c>
      <c r="I1600" s="635" t="s">
        <v>105</v>
      </c>
      <c r="J1600" s="645">
        <v>1</v>
      </c>
      <c r="K1600" s="641">
        <v>45323</v>
      </c>
      <c r="L1600" s="641">
        <v>45747</v>
      </c>
      <c r="M1600" s="638">
        <f t="shared" si="56"/>
        <v>60.571428571428569</v>
      </c>
      <c r="N1600" s="639">
        <v>1</v>
      </c>
      <c r="O1600" s="635" t="s">
        <v>3237</v>
      </c>
      <c r="P1600" s="639">
        <f t="shared" si="57"/>
        <v>1</v>
      </c>
      <c r="Q1600" s="640" t="str" cm="1">
        <f t="array" aca="1" ref="Q1600" ca="1">IF(ISNUMBER(P1600),IF(P1600=100%,"CUMPLIDA",IF(AND(ISNUMBER(L1600),ISNUMBER(INDIRECT("FECHA_"&amp;$B1600,1))), IF(L1600&lt;=INDIRECT("FECHA_"&amp;$B1600,1),"INCUMPLIDA","PROCESO"), "VERIFICAR FECHA")),"SIN VALOR AVANCE")</f>
        <v>CUMPLIDA</v>
      </c>
    </row>
    <row r="1601" spans="1:17" ht="30.75">
      <c r="A1601" s="453" t="s">
        <v>17</v>
      </c>
      <c r="B1601" s="454" t="s">
        <v>14</v>
      </c>
      <c r="C1601" s="940"/>
      <c r="D1601" s="940"/>
      <c r="E1601" s="941"/>
      <c r="F1601" s="941"/>
      <c r="G1601" s="634" t="s">
        <v>3093</v>
      </c>
      <c r="H1601" s="635" t="s">
        <v>106</v>
      </c>
      <c r="I1601" s="635" t="s">
        <v>107</v>
      </c>
      <c r="J1601" s="645">
        <v>1</v>
      </c>
      <c r="K1601" s="641">
        <v>45231</v>
      </c>
      <c r="L1601" s="641">
        <v>45747</v>
      </c>
      <c r="M1601" s="638">
        <f t="shared" si="56"/>
        <v>73.714285714285708</v>
      </c>
      <c r="N1601" s="639">
        <v>1</v>
      </c>
      <c r="O1601" s="635" t="s">
        <v>3241</v>
      </c>
      <c r="P1601" s="639">
        <f t="shared" si="57"/>
        <v>1</v>
      </c>
      <c r="Q1601" s="640" t="str" cm="1">
        <f t="array" aca="1" ref="Q1601" ca="1">IF(ISNUMBER(P1601),IF(P1601=100%,"CUMPLIDA",IF(AND(ISNUMBER(L1601),ISNUMBER(INDIRECT("FECHA_"&amp;$B1601,1))), IF(L1601&lt;=INDIRECT("FECHA_"&amp;$B1601,1),"INCUMPLIDA","PROCESO"), "VERIFICAR FECHA")),"SIN VALOR AVANCE")</f>
        <v>CUMPLIDA</v>
      </c>
    </row>
    <row r="1602" spans="1:17" ht="60.75">
      <c r="A1602" s="453" t="s">
        <v>17</v>
      </c>
      <c r="B1602" s="454" t="s">
        <v>14</v>
      </c>
      <c r="C1602" s="940"/>
      <c r="D1602" s="940"/>
      <c r="E1602" s="941"/>
      <c r="F1602" s="941"/>
      <c r="G1602" s="634" t="s">
        <v>3094</v>
      </c>
      <c r="H1602" s="635" t="s">
        <v>108</v>
      </c>
      <c r="I1602" s="635" t="s">
        <v>109</v>
      </c>
      <c r="J1602" s="645">
        <v>1</v>
      </c>
      <c r="K1602" s="641">
        <v>45231</v>
      </c>
      <c r="L1602" s="641">
        <v>45808</v>
      </c>
      <c r="M1602" s="638">
        <f t="shared" si="56"/>
        <v>82.428571428571431</v>
      </c>
      <c r="N1602" s="639">
        <v>1</v>
      </c>
      <c r="O1602" s="635" t="s">
        <v>3242</v>
      </c>
      <c r="P1602" s="639">
        <f t="shared" si="57"/>
        <v>1</v>
      </c>
      <c r="Q1602" s="640" t="str" cm="1">
        <f t="array" aca="1" ref="Q1602" ca="1">IF(ISNUMBER(P1602),IF(P1602=100%,"CUMPLIDA",IF(AND(ISNUMBER(L1602),ISNUMBER(INDIRECT("FECHA_"&amp;$B1602,1))), IF(L1602&lt;=INDIRECT("FECHA_"&amp;$B1602,1),"INCUMPLIDA","PROCESO"), "VERIFICAR FECHA")),"SIN VALOR AVANCE")</f>
        <v>CUMPLIDA</v>
      </c>
    </row>
    <row r="1603" spans="1:17" ht="30">
      <c r="A1603" s="453" t="s">
        <v>17</v>
      </c>
      <c r="B1603" s="454" t="s">
        <v>14</v>
      </c>
      <c r="C1603" s="940"/>
      <c r="D1603" s="940"/>
      <c r="E1603" s="941"/>
      <c r="F1603" s="941"/>
      <c r="G1603" s="634" t="s">
        <v>3095</v>
      </c>
      <c r="H1603" s="635" t="s">
        <v>111</v>
      </c>
      <c r="I1603" s="635" t="s">
        <v>112</v>
      </c>
      <c r="J1603" s="645">
        <v>2</v>
      </c>
      <c r="K1603" s="641">
        <v>45839</v>
      </c>
      <c r="L1603" s="641">
        <v>46022</v>
      </c>
      <c r="M1603" s="638">
        <f t="shared" si="56"/>
        <v>26.142857142857142</v>
      </c>
      <c r="N1603" s="639">
        <v>0</v>
      </c>
      <c r="O1603" s="635" t="s">
        <v>3243</v>
      </c>
      <c r="P1603" s="639">
        <f t="shared" si="57"/>
        <v>0</v>
      </c>
      <c r="Q1603" s="640" t="str" cm="1">
        <f t="array" aca="1" ref="Q1603" ca="1">IF(ISNUMBER(P1603),IF(P1603=100%,"CUMPLIDA",IF(AND(ISNUMBER(L1603),ISNUMBER(INDIRECT("FECHA_"&amp;$B1603,1))), IF(L1603&lt;=INDIRECT("FECHA_"&amp;$B1603,1),"INCUMPLIDA","PROCESO"), "VERIFICAR FECHA")),"SIN VALOR AVANCE")</f>
        <v>PROCESO</v>
      </c>
    </row>
    <row r="1604" spans="1:17" ht="60">
      <c r="A1604" s="453" t="s">
        <v>17</v>
      </c>
      <c r="B1604" s="454" t="s">
        <v>14</v>
      </c>
      <c r="C1604" s="940"/>
      <c r="D1604" s="940"/>
      <c r="E1604" s="941"/>
      <c r="F1604" s="941"/>
      <c r="G1604" s="634" t="s">
        <v>3096</v>
      </c>
      <c r="H1604" s="635" t="s">
        <v>115</v>
      </c>
      <c r="I1604" s="635" t="s">
        <v>116</v>
      </c>
      <c r="J1604" s="645">
        <v>1</v>
      </c>
      <c r="K1604" s="641">
        <v>45839</v>
      </c>
      <c r="L1604" s="641">
        <v>46022</v>
      </c>
      <c r="M1604" s="638">
        <f t="shared" si="56"/>
        <v>26.142857142857142</v>
      </c>
      <c r="N1604" s="639">
        <v>0</v>
      </c>
      <c r="O1604" s="635" t="s">
        <v>3237</v>
      </c>
      <c r="P1604" s="639">
        <f t="shared" si="57"/>
        <v>0</v>
      </c>
      <c r="Q1604" s="640" t="str" cm="1">
        <f t="array" aca="1" ref="Q1604" ca="1">IF(ISNUMBER(P1604),IF(P1604=100%,"CUMPLIDA",IF(AND(ISNUMBER(L1604),ISNUMBER(INDIRECT("FECHA_"&amp;$B1604,1))), IF(L1604&lt;=INDIRECT("FECHA_"&amp;$B1604,1),"INCUMPLIDA","PROCESO"), "VERIFICAR FECHA")),"SIN VALOR AVANCE")</f>
        <v>PROCESO</v>
      </c>
    </row>
    <row r="1605" spans="1:17" ht="135">
      <c r="A1605" s="453" t="s">
        <v>17</v>
      </c>
      <c r="B1605" s="454" t="s">
        <v>14</v>
      </c>
      <c r="C1605" s="940"/>
      <c r="D1605" s="940"/>
      <c r="E1605" s="941"/>
      <c r="F1605" s="941"/>
      <c r="G1605" s="634" t="s">
        <v>3097</v>
      </c>
      <c r="H1605" s="635" t="s">
        <v>118</v>
      </c>
      <c r="I1605" s="635" t="s">
        <v>119</v>
      </c>
      <c r="J1605" s="645">
        <v>2</v>
      </c>
      <c r="K1605" s="641">
        <v>45839</v>
      </c>
      <c r="L1605" s="641">
        <v>46022</v>
      </c>
      <c r="M1605" s="638">
        <f t="shared" si="56"/>
        <v>26.142857142857142</v>
      </c>
      <c r="N1605" s="639">
        <v>0</v>
      </c>
      <c r="O1605" s="635" t="s">
        <v>3242</v>
      </c>
      <c r="P1605" s="639">
        <f t="shared" si="57"/>
        <v>0</v>
      </c>
      <c r="Q1605" s="640" t="str" cm="1">
        <f t="array" aca="1" ref="Q1605" ca="1">IF(ISNUMBER(P1605),IF(P1605=100%,"CUMPLIDA",IF(AND(ISNUMBER(L1605),ISNUMBER(INDIRECT("FECHA_"&amp;$B1605,1))), IF(L1605&lt;=INDIRECT("FECHA_"&amp;$B1605,1),"INCUMPLIDA","PROCESO"), "VERIFICAR FECHA")),"SIN VALOR AVANCE")</f>
        <v>PROCESO</v>
      </c>
    </row>
    <row r="1606" spans="1:17" ht="75.75">
      <c r="A1606" s="453" t="s">
        <v>17</v>
      </c>
      <c r="B1606" s="454" t="s">
        <v>14</v>
      </c>
      <c r="C1606" s="940"/>
      <c r="D1606" s="940"/>
      <c r="E1606" s="941"/>
      <c r="F1606" s="941"/>
      <c r="G1606" s="634" t="s">
        <v>3234</v>
      </c>
      <c r="H1606" s="635" t="s">
        <v>2987</v>
      </c>
      <c r="I1606" s="635" t="s">
        <v>92</v>
      </c>
      <c r="J1606" s="645">
        <v>1</v>
      </c>
      <c r="K1606" s="637">
        <v>45231</v>
      </c>
      <c r="L1606" s="637">
        <v>45504</v>
      </c>
      <c r="M1606" s="638">
        <f t="shared" si="56"/>
        <v>39</v>
      </c>
      <c r="N1606" s="639">
        <v>1</v>
      </c>
      <c r="O1606" s="635" t="s">
        <v>3235</v>
      </c>
      <c r="P1606" s="639">
        <f t="shared" si="57"/>
        <v>1</v>
      </c>
      <c r="Q1606" s="640" t="str" cm="1">
        <f t="array" aca="1" ref="Q1606" ca="1">IF(ISNUMBER(P1606),IF(P1606=100%,"CUMPLIDA",IF(AND(ISNUMBER(L1606),ISNUMBER(INDIRECT("FECHA_"&amp;$B1606,1))), IF(L1606&lt;=INDIRECT("FECHA_"&amp;$B1606,1),"INCUMPLIDA","PROCESO"), "VERIFICAR FECHA")),"SIN VALOR AVANCE")</f>
        <v>CUMPLIDA</v>
      </c>
    </row>
    <row r="1607" spans="1:17" ht="30.75">
      <c r="A1607" s="453" t="s">
        <v>17</v>
      </c>
      <c r="B1607" s="454" t="s">
        <v>14</v>
      </c>
      <c r="C1607" s="940"/>
      <c r="D1607" s="940"/>
      <c r="E1607" s="941"/>
      <c r="F1607" s="941"/>
      <c r="G1607" s="634" t="s">
        <v>3236</v>
      </c>
      <c r="H1607" s="635" t="s">
        <v>1679</v>
      </c>
      <c r="I1607" s="635" t="s">
        <v>99</v>
      </c>
      <c r="J1607" s="645">
        <v>1</v>
      </c>
      <c r="K1607" s="641">
        <v>45323</v>
      </c>
      <c r="L1607" s="641">
        <v>45747</v>
      </c>
      <c r="M1607" s="638">
        <f t="shared" si="56"/>
        <v>60.571428571428569</v>
      </c>
      <c r="N1607" s="639">
        <v>1</v>
      </c>
      <c r="O1607" s="635" t="s">
        <v>3237</v>
      </c>
      <c r="P1607" s="639">
        <f t="shared" si="57"/>
        <v>1</v>
      </c>
      <c r="Q1607" s="640" t="str" cm="1">
        <f t="array" aca="1" ref="Q1607" ca="1">IF(ISNUMBER(P1607),IF(P1607=100%,"CUMPLIDA",IF(AND(ISNUMBER(L1607),ISNUMBER(INDIRECT("FECHA_"&amp;$B1607,1))), IF(L1607&lt;=INDIRECT("FECHA_"&amp;$B1607,1),"INCUMPLIDA","PROCESO"), "VERIFICAR FECHA")),"SIN VALOR AVANCE")</f>
        <v>CUMPLIDA</v>
      </c>
    </row>
    <row r="1608" spans="1:17" ht="30.75">
      <c r="A1608" s="453" t="s">
        <v>17</v>
      </c>
      <c r="B1608" s="454" t="s">
        <v>14</v>
      </c>
      <c r="C1608" s="940"/>
      <c r="D1608" s="940"/>
      <c r="E1608" s="941"/>
      <c r="F1608" s="941"/>
      <c r="G1608" s="634" t="s">
        <v>3238</v>
      </c>
      <c r="H1608" s="635" t="s">
        <v>101</v>
      </c>
      <c r="I1608" s="635" t="s">
        <v>102</v>
      </c>
      <c r="J1608" s="645">
        <v>1</v>
      </c>
      <c r="K1608" s="641">
        <v>45323</v>
      </c>
      <c r="L1608" s="641">
        <v>45747</v>
      </c>
      <c r="M1608" s="638">
        <f t="shared" si="56"/>
        <v>60.571428571428569</v>
      </c>
      <c r="N1608" s="639">
        <v>1</v>
      </c>
      <c r="O1608" s="635" t="s">
        <v>3239</v>
      </c>
      <c r="P1608" s="639">
        <f t="shared" si="57"/>
        <v>1</v>
      </c>
      <c r="Q1608" s="640" t="str" cm="1">
        <f t="array" aca="1" ref="Q1608" ca="1">IF(ISNUMBER(P1608),IF(P1608=100%,"CUMPLIDA",IF(AND(ISNUMBER(L1608),ISNUMBER(INDIRECT("FECHA_"&amp;$B1608,1))), IF(L1608&lt;=INDIRECT("FECHA_"&amp;$B1608,1),"INCUMPLIDA","PROCESO"), "VERIFICAR FECHA")),"SIN VALOR AVANCE")</f>
        <v>CUMPLIDA</v>
      </c>
    </row>
    <row r="1609" spans="1:17" ht="45">
      <c r="A1609" s="453" t="s">
        <v>17</v>
      </c>
      <c r="B1609" s="454" t="s">
        <v>14</v>
      </c>
      <c r="C1609" s="940"/>
      <c r="D1609" s="940"/>
      <c r="E1609" s="941"/>
      <c r="F1609" s="941"/>
      <c r="G1609" s="634" t="s">
        <v>3240</v>
      </c>
      <c r="H1609" s="635" t="s">
        <v>239</v>
      </c>
      <c r="I1609" s="635" t="s">
        <v>240</v>
      </c>
      <c r="J1609" s="645">
        <v>1</v>
      </c>
      <c r="K1609" s="641">
        <v>45231</v>
      </c>
      <c r="L1609" s="641">
        <v>45747</v>
      </c>
      <c r="M1609" s="638">
        <f t="shared" si="56"/>
        <v>73.714285714285708</v>
      </c>
      <c r="N1609" s="639">
        <v>1</v>
      </c>
      <c r="O1609" s="635" t="s">
        <v>3239</v>
      </c>
      <c r="P1609" s="639">
        <f t="shared" si="57"/>
        <v>1</v>
      </c>
      <c r="Q1609" s="640" t="str" cm="1">
        <f t="array" aca="1" ref="Q1609" ca="1">IF(ISNUMBER(P1609),IF(P1609=100%,"CUMPLIDA",IF(AND(ISNUMBER(L1609),ISNUMBER(INDIRECT("FECHA_"&amp;$B1609,1))), IF(L1609&lt;=INDIRECT("FECHA_"&amp;$B1609,1),"INCUMPLIDA","PROCESO"), "VERIFICAR FECHA")),"SIN VALOR AVANCE")</f>
        <v>CUMPLIDA</v>
      </c>
    </row>
    <row r="1610" spans="1:17" ht="45">
      <c r="A1610" s="453" t="s">
        <v>17</v>
      </c>
      <c r="B1610" s="454" t="s">
        <v>14</v>
      </c>
      <c r="C1610" s="940"/>
      <c r="D1610" s="940"/>
      <c r="E1610" s="941"/>
      <c r="F1610" s="941"/>
      <c r="G1610" s="634" t="s">
        <v>3092</v>
      </c>
      <c r="H1610" s="635" t="s">
        <v>104</v>
      </c>
      <c r="I1610" s="635" t="s">
        <v>105</v>
      </c>
      <c r="J1610" s="645">
        <v>1</v>
      </c>
      <c r="K1610" s="641">
        <v>45323</v>
      </c>
      <c r="L1610" s="641">
        <v>45747</v>
      </c>
      <c r="M1610" s="638">
        <f t="shared" si="56"/>
        <v>60.571428571428569</v>
      </c>
      <c r="N1610" s="639">
        <v>1</v>
      </c>
      <c r="O1610" s="635" t="s">
        <v>3244</v>
      </c>
      <c r="P1610" s="639">
        <v>1</v>
      </c>
      <c r="Q1610" s="640" t="str" cm="1">
        <f t="array" aca="1" ref="Q1610" ca="1">IF(ISNUMBER(P1610),IF(P1610=100%,"CUMPLIDA",IF(AND(ISNUMBER(L1610),ISNUMBER(INDIRECT("FECHA_"&amp;$B1610,1))), IF(L1610&lt;=INDIRECT("FECHA_"&amp;$B1610,1),"INCUMPLIDA","PROCESO"), "VERIFICAR FECHA")),"SIN VALOR AVANCE")</f>
        <v>CUMPLIDA</v>
      </c>
    </row>
    <row r="1611" spans="1:17" ht="30.75">
      <c r="A1611" s="453" t="s">
        <v>17</v>
      </c>
      <c r="B1611" s="454" t="s">
        <v>14</v>
      </c>
      <c r="C1611" s="940"/>
      <c r="D1611" s="940"/>
      <c r="E1611" s="941"/>
      <c r="F1611" s="941"/>
      <c r="G1611" s="634" t="s">
        <v>3093</v>
      </c>
      <c r="H1611" s="635" t="s">
        <v>106</v>
      </c>
      <c r="I1611" s="635" t="s">
        <v>107</v>
      </c>
      <c r="J1611" s="645">
        <v>1</v>
      </c>
      <c r="K1611" s="641">
        <v>45231</v>
      </c>
      <c r="L1611" s="641">
        <v>45747</v>
      </c>
      <c r="M1611" s="638">
        <f t="shared" si="56"/>
        <v>73.714285714285708</v>
      </c>
      <c r="N1611" s="639">
        <v>1</v>
      </c>
      <c r="O1611" s="635" t="s">
        <v>3239</v>
      </c>
      <c r="P1611" s="639">
        <v>1</v>
      </c>
      <c r="Q1611" s="640" t="str" cm="1">
        <f t="array" aca="1" ref="Q1611" ca="1">IF(ISNUMBER(P1611),IF(P1611=100%,"CUMPLIDA",IF(AND(ISNUMBER(L1611),ISNUMBER(INDIRECT("FECHA_"&amp;$B1611,1))), IF(L1611&lt;=INDIRECT("FECHA_"&amp;$B1611,1),"INCUMPLIDA","PROCESO"), "VERIFICAR FECHA")),"SIN VALOR AVANCE")</f>
        <v>CUMPLIDA</v>
      </c>
    </row>
    <row r="1612" spans="1:17" ht="60.75">
      <c r="A1612" s="453" t="s">
        <v>17</v>
      </c>
      <c r="B1612" s="454" t="s">
        <v>14</v>
      </c>
      <c r="C1612" s="940"/>
      <c r="D1612" s="940"/>
      <c r="E1612" s="941"/>
      <c r="F1612" s="941"/>
      <c r="G1612" s="634" t="s">
        <v>3094</v>
      </c>
      <c r="H1612" s="635" t="s">
        <v>108</v>
      </c>
      <c r="I1612" s="635" t="s">
        <v>109</v>
      </c>
      <c r="J1612" s="645">
        <v>1</v>
      </c>
      <c r="K1612" s="641">
        <v>45231</v>
      </c>
      <c r="L1612" s="641">
        <v>45808</v>
      </c>
      <c r="M1612" s="638">
        <f t="shared" si="56"/>
        <v>82.428571428571431</v>
      </c>
      <c r="N1612" s="639">
        <v>1</v>
      </c>
      <c r="O1612" s="635" t="s">
        <v>3245</v>
      </c>
      <c r="P1612" s="639">
        <f t="shared" ref="P1612:P1630" si="58">IF(B1612="ITRC",N1612,N1612/J1612)</f>
        <v>1</v>
      </c>
      <c r="Q1612" s="640" t="str" cm="1">
        <f t="array" aca="1" ref="Q1612" ca="1">IF(ISNUMBER(P1612),IF(P1612=100%,"CUMPLIDA",IF(AND(ISNUMBER(L1612),ISNUMBER(INDIRECT("FECHA_"&amp;$B1612,1))), IF(L1612&lt;=INDIRECT("FECHA_"&amp;$B1612,1),"INCUMPLIDA","PROCESO"), "VERIFICAR FECHA")),"SIN VALOR AVANCE")</f>
        <v>CUMPLIDA</v>
      </c>
    </row>
    <row r="1613" spans="1:17" ht="30.75">
      <c r="A1613" s="453" t="s">
        <v>17</v>
      </c>
      <c r="B1613" s="454" t="s">
        <v>14</v>
      </c>
      <c r="C1613" s="940"/>
      <c r="D1613" s="940"/>
      <c r="E1613" s="941"/>
      <c r="F1613" s="941"/>
      <c r="G1613" s="634" t="s">
        <v>3095</v>
      </c>
      <c r="H1613" s="635" t="s">
        <v>111</v>
      </c>
      <c r="I1613" s="635" t="s">
        <v>112</v>
      </c>
      <c r="J1613" s="645">
        <v>2</v>
      </c>
      <c r="K1613" s="641">
        <v>45839</v>
      </c>
      <c r="L1613" s="641">
        <v>46022</v>
      </c>
      <c r="M1613" s="638">
        <f t="shared" si="56"/>
        <v>26.142857142857142</v>
      </c>
      <c r="N1613" s="639">
        <v>0</v>
      </c>
      <c r="O1613" s="635" t="s">
        <v>3239</v>
      </c>
      <c r="P1613" s="639">
        <f t="shared" si="58"/>
        <v>0</v>
      </c>
      <c r="Q1613" s="640" t="str" cm="1">
        <f t="array" aca="1" ref="Q1613" ca="1">IF(ISNUMBER(P1613),IF(P1613=100%,"CUMPLIDA",IF(AND(ISNUMBER(L1613),ISNUMBER(INDIRECT("FECHA_"&amp;$B1613,1))), IF(L1613&lt;=INDIRECT("FECHA_"&amp;$B1613,1),"INCUMPLIDA","PROCESO"), "VERIFICAR FECHA")),"SIN VALOR AVANCE")</f>
        <v>PROCESO</v>
      </c>
    </row>
    <row r="1614" spans="1:17" ht="60">
      <c r="A1614" s="453" t="s">
        <v>17</v>
      </c>
      <c r="B1614" s="454" t="s">
        <v>14</v>
      </c>
      <c r="C1614" s="940"/>
      <c r="D1614" s="940"/>
      <c r="E1614" s="941"/>
      <c r="F1614" s="941"/>
      <c r="G1614" s="634" t="s">
        <v>3096</v>
      </c>
      <c r="H1614" s="635" t="s">
        <v>115</v>
      </c>
      <c r="I1614" s="635" t="s">
        <v>116</v>
      </c>
      <c r="J1614" s="645">
        <v>1</v>
      </c>
      <c r="K1614" s="641">
        <v>45839</v>
      </c>
      <c r="L1614" s="641">
        <v>46022</v>
      </c>
      <c r="M1614" s="638">
        <f t="shared" si="56"/>
        <v>26.142857142857142</v>
      </c>
      <c r="N1614" s="639">
        <v>0</v>
      </c>
      <c r="O1614" s="635" t="s">
        <v>3244</v>
      </c>
      <c r="P1614" s="639">
        <f t="shared" si="58"/>
        <v>0</v>
      </c>
      <c r="Q1614" s="640" t="str" cm="1">
        <f t="array" aca="1" ref="Q1614" ca="1">IF(ISNUMBER(P1614),IF(P1614=100%,"CUMPLIDA",IF(AND(ISNUMBER(L1614),ISNUMBER(INDIRECT("FECHA_"&amp;$B1614,1))), IF(L1614&lt;=INDIRECT("FECHA_"&amp;$B1614,1),"INCUMPLIDA","PROCESO"), "VERIFICAR FECHA")),"SIN VALOR AVANCE")</f>
        <v>PROCESO</v>
      </c>
    </row>
    <row r="1615" spans="1:17" ht="135">
      <c r="A1615" s="453" t="s">
        <v>17</v>
      </c>
      <c r="B1615" s="454" t="s">
        <v>14</v>
      </c>
      <c r="C1615" s="940"/>
      <c r="D1615" s="940"/>
      <c r="E1615" s="941"/>
      <c r="F1615" s="941"/>
      <c r="G1615" s="634" t="s">
        <v>3097</v>
      </c>
      <c r="H1615" s="635" t="s">
        <v>118</v>
      </c>
      <c r="I1615" s="635" t="s">
        <v>119</v>
      </c>
      <c r="J1615" s="645">
        <v>2</v>
      </c>
      <c r="K1615" s="641">
        <v>45839</v>
      </c>
      <c r="L1615" s="641">
        <v>46022</v>
      </c>
      <c r="M1615" s="638">
        <f t="shared" si="56"/>
        <v>26.142857142857142</v>
      </c>
      <c r="N1615" s="639">
        <v>0</v>
      </c>
      <c r="O1615" s="635" t="s">
        <v>3245</v>
      </c>
      <c r="P1615" s="639">
        <f t="shared" si="58"/>
        <v>0</v>
      </c>
      <c r="Q1615" s="640" t="str" cm="1">
        <f t="array" aca="1" ref="Q1615" ca="1">IF(ISNUMBER(P1615),IF(P1615=100%,"CUMPLIDA",IF(AND(ISNUMBER(L1615),ISNUMBER(INDIRECT("FECHA_"&amp;$B1615,1))), IF(L1615&lt;=INDIRECT("FECHA_"&amp;$B1615,1),"INCUMPLIDA","PROCESO"), "VERIFICAR FECHA")),"SIN VALOR AVANCE")</f>
        <v>PROCESO</v>
      </c>
    </row>
    <row r="1616" spans="1:17" ht="120">
      <c r="A1616" s="453" t="s">
        <v>17</v>
      </c>
      <c r="B1616" s="454" t="s">
        <v>14</v>
      </c>
      <c r="C1616" s="940"/>
      <c r="D1616" s="940"/>
      <c r="E1616" s="941" t="s">
        <v>3246</v>
      </c>
      <c r="F1616" s="941"/>
      <c r="G1616" s="634" t="s">
        <v>3247</v>
      </c>
      <c r="H1616" s="635" t="s">
        <v>3248</v>
      </c>
      <c r="I1616" s="635" t="s">
        <v>3249</v>
      </c>
      <c r="J1616" s="645">
        <v>2</v>
      </c>
      <c r="K1616" s="637">
        <v>45108</v>
      </c>
      <c r="L1616" s="637">
        <v>45169</v>
      </c>
      <c r="M1616" s="638">
        <f t="shared" si="56"/>
        <v>8.7142857142857135</v>
      </c>
      <c r="N1616" s="639">
        <v>1</v>
      </c>
      <c r="O1616" s="635" t="s">
        <v>3250</v>
      </c>
      <c r="P1616" s="639">
        <f t="shared" si="58"/>
        <v>1</v>
      </c>
      <c r="Q1616" s="640" t="str" cm="1">
        <f t="array" aca="1" ref="Q1616" ca="1">IF(ISNUMBER(P1616),IF(P1616=100%,"CUMPLIDA",IF(AND(ISNUMBER(L1616),ISNUMBER(INDIRECT("FECHA_"&amp;$B1616,1))), IF(L1616&lt;=INDIRECT("FECHA_"&amp;$B1616,1),"INCUMPLIDA","PROCESO"), "VERIFICAR FECHA")),"SIN VALOR AVANCE")</f>
        <v>CUMPLIDA</v>
      </c>
    </row>
    <row r="1617" spans="1:17" ht="90">
      <c r="A1617" s="453" t="s">
        <v>17</v>
      </c>
      <c r="B1617" s="454" t="s">
        <v>14</v>
      </c>
      <c r="C1617" s="940"/>
      <c r="D1617" s="940"/>
      <c r="E1617" s="941"/>
      <c r="F1617" s="941"/>
      <c r="G1617" s="634" t="s">
        <v>3251</v>
      </c>
      <c r="H1617" s="635" t="s">
        <v>3252</v>
      </c>
      <c r="I1617" s="635" t="s">
        <v>3253</v>
      </c>
      <c r="J1617" s="645">
        <v>2</v>
      </c>
      <c r="K1617" s="637">
        <v>45170</v>
      </c>
      <c r="L1617" s="637">
        <v>45291</v>
      </c>
      <c r="M1617" s="638">
        <f t="shared" si="56"/>
        <v>17.285714285714285</v>
      </c>
      <c r="N1617" s="639">
        <v>1</v>
      </c>
      <c r="O1617" s="635" t="s">
        <v>3250</v>
      </c>
      <c r="P1617" s="639">
        <f t="shared" si="58"/>
        <v>1</v>
      </c>
      <c r="Q1617" s="640" t="str" cm="1">
        <f t="array" aca="1" ref="Q1617" ca="1">IF(ISNUMBER(P1617),IF(P1617=100%,"CUMPLIDA",IF(AND(ISNUMBER(L1617),ISNUMBER(INDIRECT("FECHA_"&amp;$B1617,1))), IF(L1617&lt;=INDIRECT("FECHA_"&amp;$B1617,1),"INCUMPLIDA","PROCESO"), "VERIFICAR FECHA")),"SIN VALOR AVANCE")</f>
        <v>CUMPLIDA</v>
      </c>
    </row>
    <row r="1618" spans="1:17" ht="60.75">
      <c r="A1618" s="453" t="s">
        <v>17</v>
      </c>
      <c r="B1618" s="454" t="s">
        <v>14</v>
      </c>
      <c r="C1618" s="940"/>
      <c r="D1618" s="940"/>
      <c r="E1618" s="941"/>
      <c r="F1618" s="941"/>
      <c r="G1618" s="634" t="s">
        <v>3234</v>
      </c>
      <c r="H1618" s="635" t="s">
        <v>2987</v>
      </c>
      <c r="I1618" s="635" t="s">
        <v>92</v>
      </c>
      <c r="J1618" s="645">
        <v>1</v>
      </c>
      <c r="K1618" s="637">
        <v>45231</v>
      </c>
      <c r="L1618" s="637">
        <v>45504</v>
      </c>
      <c r="M1618" s="638">
        <f t="shared" si="56"/>
        <v>39</v>
      </c>
      <c r="N1618" s="639">
        <v>1</v>
      </c>
      <c r="O1618" s="635" t="s">
        <v>3254</v>
      </c>
      <c r="P1618" s="639">
        <f t="shared" si="58"/>
        <v>1</v>
      </c>
      <c r="Q1618" s="640" t="str" cm="1">
        <f t="array" aca="1" ref="Q1618" ca="1">IF(ISNUMBER(P1618),IF(P1618=100%,"CUMPLIDA",IF(AND(ISNUMBER(L1618),ISNUMBER(INDIRECT("FECHA_"&amp;$B1618,1))), IF(L1618&lt;=INDIRECT("FECHA_"&amp;$B1618,1),"INCUMPLIDA","PROCESO"), "VERIFICAR FECHA")),"SIN VALOR AVANCE")</f>
        <v>CUMPLIDA</v>
      </c>
    </row>
    <row r="1619" spans="1:17" ht="30.75">
      <c r="A1619" s="453" t="s">
        <v>17</v>
      </c>
      <c r="B1619" s="454" t="s">
        <v>14</v>
      </c>
      <c r="C1619" s="940"/>
      <c r="D1619" s="940"/>
      <c r="E1619" s="941"/>
      <c r="F1619" s="941"/>
      <c r="G1619" s="634" t="s">
        <v>3236</v>
      </c>
      <c r="H1619" s="635" t="s">
        <v>1679</v>
      </c>
      <c r="I1619" s="635" t="s">
        <v>99</v>
      </c>
      <c r="J1619" s="645">
        <v>1</v>
      </c>
      <c r="K1619" s="641">
        <v>45323</v>
      </c>
      <c r="L1619" s="641">
        <v>45747</v>
      </c>
      <c r="M1619" s="638">
        <f t="shared" si="56"/>
        <v>60.571428571428569</v>
      </c>
      <c r="N1619" s="639">
        <v>1</v>
      </c>
      <c r="O1619" s="635" t="s">
        <v>3237</v>
      </c>
      <c r="P1619" s="639">
        <f t="shared" si="58"/>
        <v>1</v>
      </c>
      <c r="Q1619" s="640" t="str" cm="1">
        <f t="array" aca="1" ref="Q1619" ca="1">IF(ISNUMBER(P1619),IF(P1619=100%,"CUMPLIDA",IF(AND(ISNUMBER(L1619),ISNUMBER(INDIRECT("FECHA_"&amp;$B1619,1))), IF(L1619&lt;=INDIRECT("FECHA_"&amp;$B1619,1),"INCUMPLIDA","PROCESO"), "VERIFICAR FECHA")),"SIN VALOR AVANCE")</f>
        <v>CUMPLIDA</v>
      </c>
    </row>
    <row r="1620" spans="1:17" ht="30.75">
      <c r="A1620" s="453" t="s">
        <v>17</v>
      </c>
      <c r="B1620" s="454" t="s">
        <v>14</v>
      </c>
      <c r="C1620" s="940"/>
      <c r="D1620" s="940"/>
      <c r="E1620" s="941"/>
      <c r="F1620" s="941"/>
      <c r="G1620" s="634" t="s">
        <v>3238</v>
      </c>
      <c r="H1620" s="635" t="s">
        <v>101</v>
      </c>
      <c r="I1620" s="635" t="s">
        <v>102</v>
      </c>
      <c r="J1620" s="645">
        <v>1</v>
      </c>
      <c r="K1620" s="641">
        <v>45323</v>
      </c>
      <c r="L1620" s="641">
        <v>45747</v>
      </c>
      <c r="M1620" s="638">
        <f t="shared" si="56"/>
        <v>60.571428571428569</v>
      </c>
      <c r="N1620" s="639">
        <v>1</v>
      </c>
      <c r="O1620" s="635" t="s">
        <v>3239</v>
      </c>
      <c r="P1620" s="639">
        <f t="shared" si="58"/>
        <v>1</v>
      </c>
      <c r="Q1620" s="640" t="str" cm="1">
        <f t="array" aca="1" ref="Q1620" ca="1">IF(ISNUMBER(P1620),IF(P1620=100%,"CUMPLIDA",IF(AND(ISNUMBER(L1620),ISNUMBER(INDIRECT("FECHA_"&amp;$B1620,1))), IF(L1620&lt;=INDIRECT("FECHA_"&amp;$B1620,1),"INCUMPLIDA","PROCESO"), "VERIFICAR FECHA")),"SIN VALOR AVANCE")</f>
        <v>CUMPLIDA</v>
      </c>
    </row>
    <row r="1621" spans="1:17" ht="45">
      <c r="A1621" s="453" t="s">
        <v>17</v>
      </c>
      <c r="B1621" s="454" t="s">
        <v>14</v>
      </c>
      <c r="C1621" s="940"/>
      <c r="D1621" s="940"/>
      <c r="E1621" s="941"/>
      <c r="F1621" s="941"/>
      <c r="G1621" s="634" t="s">
        <v>3240</v>
      </c>
      <c r="H1621" s="635" t="s">
        <v>239</v>
      </c>
      <c r="I1621" s="635" t="s">
        <v>240</v>
      </c>
      <c r="J1621" s="645">
        <v>1</v>
      </c>
      <c r="K1621" s="641">
        <v>45231</v>
      </c>
      <c r="L1621" s="641">
        <v>45747</v>
      </c>
      <c r="M1621" s="638">
        <f t="shared" si="56"/>
        <v>73.714285714285708</v>
      </c>
      <c r="N1621" s="639">
        <v>1</v>
      </c>
      <c r="O1621" s="635" t="s">
        <v>3239</v>
      </c>
      <c r="P1621" s="639">
        <f t="shared" si="58"/>
        <v>1</v>
      </c>
      <c r="Q1621" s="640" t="str" cm="1">
        <f t="array" aca="1" ref="Q1621" ca="1">IF(ISNUMBER(P1621),IF(P1621=100%,"CUMPLIDA",IF(AND(ISNUMBER(L1621),ISNUMBER(INDIRECT("FECHA_"&amp;$B1621,1))), IF(L1621&lt;=INDIRECT("FECHA_"&amp;$B1621,1),"INCUMPLIDA","PROCESO"), "VERIFICAR FECHA")),"SIN VALOR AVANCE")</f>
        <v>CUMPLIDA</v>
      </c>
    </row>
    <row r="1622" spans="1:17" ht="45">
      <c r="A1622" s="453" t="s">
        <v>17</v>
      </c>
      <c r="B1622" s="454" t="s">
        <v>14</v>
      </c>
      <c r="C1622" s="940"/>
      <c r="D1622" s="940"/>
      <c r="E1622" s="941"/>
      <c r="F1622" s="941"/>
      <c r="G1622" s="634" t="s">
        <v>3092</v>
      </c>
      <c r="H1622" s="635" t="s">
        <v>104</v>
      </c>
      <c r="I1622" s="635" t="s">
        <v>105</v>
      </c>
      <c r="J1622" s="645">
        <v>1</v>
      </c>
      <c r="K1622" s="641">
        <v>45323</v>
      </c>
      <c r="L1622" s="641">
        <v>45747</v>
      </c>
      <c r="M1622" s="638">
        <f t="shared" si="56"/>
        <v>60.571428571428569</v>
      </c>
      <c r="N1622" s="639">
        <v>1</v>
      </c>
      <c r="O1622" s="635" t="s">
        <v>3237</v>
      </c>
      <c r="P1622" s="639">
        <f t="shared" si="58"/>
        <v>1</v>
      </c>
      <c r="Q1622" s="640" t="str" cm="1">
        <f t="array" aca="1" ref="Q1622" ca="1">IF(ISNUMBER(P1622),IF(P1622=100%,"CUMPLIDA",IF(AND(ISNUMBER(L1622),ISNUMBER(INDIRECT("FECHA_"&amp;$B1622,1))), IF(L1622&lt;=INDIRECT("FECHA_"&amp;$B1622,1),"INCUMPLIDA","PROCESO"), "VERIFICAR FECHA")),"SIN VALOR AVANCE")</f>
        <v>CUMPLIDA</v>
      </c>
    </row>
    <row r="1623" spans="1:17" ht="30.75">
      <c r="A1623" s="453" t="s">
        <v>17</v>
      </c>
      <c r="B1623" s="454" t="s">
        <v>14</v>
      </c>
      <c r="C1623" s="940"/>
      <c r="D1623" s="940"/>
      <c r="E1623" s="941"/>
      <c r="F1623" s="941"/>
      <c r="G1623" s="634" t="s">
        <v>3093</v>
      </c>
      <c r="H1623" s="635" t="s">
        <v>106</v>
      </c>
      <c r="I1623" s="635" t="s">
        <v>107</v>
      </c>
      <c r="J1623" s="645">
        <v>1</v>
      </c>
      <c r="K1623" s="641">
        <v>45231</v>
      </c>
      <c r="L1623" s="641">
        <v>45747</v>
      </c>
      <c r="M1623" s="638">
        <f t="shared" si="56"/>
        <v>73.714285714285708</v>
      </c>
      <c r="N1623" s="639">
        <v>1</v>
      </c>
      <c r="O1623" s="635" t="s">
        <v>3239</v>
      </c>
      <c r="P1623" s="639">
        <f t="shared" si="58"/>
        <v>1</v>
      </c>
      <c r="Q1623" s="640" t="str" cm="1">
        <f t="array" aca="1" ref="Q1623" ca="1">IF(ISNUMBER(P1623),IF(P1623=100%,"CUMPLIDA",IF(AND(ISNUMBER(L1623),ISNUMBER(INDIRECT("FECHA_"&amp;$B1623,1))), IF(L1623&lt;=INDIRECT("FECHA_"&amp;$B1623,1),"INCUMPLIDA","PROCESO"), "VERIFICAR FECHA")),"SIN VALOR AVANCE")</f>
        <v>CUMPLIDA</v>
      </c>
    </row>
    <row r="1624" spans="1:17" ht="60.75">
      <c r="A1624" s="453" t="s">
        <v>17</v>
      </c>
      <c r="B1624" s="454" t="s">
        <v>14</v>
      </c>
      <c r="C1624" s="940"/>
      <c r="D1624" s="940"/>
      <c r="E1624" s="941"/>
      <c r="F1624" s="941"/>
      <c r="G1624" s="634" t="s">
        <v>3094</v>
      </c>
      <c r="H1624" s="635" t="s">
        <v>108</v>
      </c>
      <c r="I1624" s="635" t="s">
        <v>109</v>
      </c>
      <c r="J1624" s="645">
        <v>1</v>
      </c>
      <c r="K1624" s="641">
        <v>45231</v>
      </c>
      <c r="L1624" s="641">
        <v>45808</v>
      </c>
      <c r="M1624" s="638">
        <f t="shared" si="56"/>
        <v>82.428571428571431</v>
      </c>
      <c r="N1624" s="639">
        <v>1</v>
      </c>
      <c r="O1624" s="635" t="s">
        <v>3242</v>
      </c>
      <c r="P1624" s="639">
        <f t="shared" si="58"/>
        <v>1</v>
      </c>
      <c r="Q1624" s="640" t="str" cm="1">
        <f t="array" aca="1" ref="Q1624" ca="1">IF(ISNUMBER(P1624),IF(P1624=100%,"CUMPLIDA",IF(AND(ISNUMBER(L1624),ISNUMBER(INDIRECT("FECHA_"&amp;$B1624,1))), IF(L1624&lt;=INDIRECT("FECHA_"&amp;$B1624,1),"INCUMPLIDA","PROCESO"), "VERIFICAR FECHA")),"SIN VALOR AVANCE")</f>
        <v>CUMPLIDA</v>
      </c>
    </row>
    <row r="1625" spans="1:17" ht="30.75">
      <c r="A1625" s="453" t="s">
        <v>17</v>
      </c>
      <c r="B1625" s="454" t="s">
        <v>14</v>
      </c>
      <c r="C1625" s="940"/>
      <c r="D1625" s="940"/>
      <c r="E1625" s="941"/>
      <c r="F1625" s="941"/>
      <c r="G1625" s="634" t="s">
        <v>3095</v>
      </c>
      <c r="H1625" s="635" t="s">
        <v>111</v>
      </c>
      <c r="I1625" s="635" t="s">
        <v>112</v>
      </c>
      <c r="J1625" s="645">
        <v>2</v>
      </c>
      <c r="K1625" s="641">
        <v>45839</v>
      </c>
      <c r="L1625" s="641">
        <v>46022</v>
      </c>
      <c r="M1625" s="638">
        <f t="shared" si="56"/>
        <v>26.142857142857142</v>
      </c>
      <c r="N1625" s="639">
        <v>0</v>
      </c>
      <c r="O1625" s="635" t="s">
        <v>3239</v>
      </c>
      <c r="P1625" s="639">
        <f t="shared" si="58"/>
        <v>0</v>
      </c>
      <c r="Q1625" s="640" t="str" cm="1">
        <f t="array" aca="1" ref="Q1625" ca="1">IF(ISNUMBER(P1625),IF(P1625=100%,"CUMPLIDA",IF(AND(ISNUMBER(L1625),ISNUMBER(INDIRECT("FECHA_"&amp;$B1625,1))), IF(L1625&lt;=INDIRECT("FECHA_"&amp;$B1625,1),"INCUMPLIDA","PROCESO"), "VERIFICAR FECHA")),"SIN VALOR AVANCE")</f>
        <v>PROCESO</v>
      </c>
    </row>
    <row r="1626" spans="1:17" ht="60">
      <c r="A1626" s="453" t="s">
        <v>17</v>
      </c>
      <c r="B1626" s="454" t="s">
        <v>14</v>
      </c>
      <c r="C1626" s="940"/>
      <c r="D1626" s="940"/>
      <c r="E1626" s="941"/>
      <c r="F1626" s="941"/>
      <c r="G1626" s="634" t="s">
        <v>3096</v>
      </c>
      <c r="H1626" s="635" t="s">
        <v>115</v>
      </c>
      <c r="I1626" s="635" t="s">
        <v>116</v>
      </c>
      <c r="J1626" s="645">
        <v>1</v>
      </c>
      <c r="K1626" s="641">
        <v>45839</v>
      </c>
      <c r="L1626" s="641">
        <v>46022</v>
      </c>
      <c r="M1626" s="638">
        <f t="shared" si="56"/>
        <v>26.142857142857142</v>
      </c>
      <c r="N1626" s="639">
        <v>0</v>
      </c>
      <c r="O1626" s="635" t="s">
        <v>3237</v>
      </c>
      <c r="P1626" s="639">
        <f t="shared" si="58"/>
        <v>0</v>
      </c>
      <c r="Q1626" s="640" t="str" cm="1">
        <f t="array" aca="1" ref="Q1626" ca="1">IF(ISNUMBER(P1626),IF(P1626=100%,"CUMPLIDA",IF(AND(ISNUMBER(L1626),ISNUMBER(INDIRECT("FECHA_"&amp;$B1626,1))), IF(L1626&lt;=INDIRECT("FECHA_"&amp;$B1626,1),"INCUMPLIDA","PROCESO"), "VERIFICAR FECHA")),"SIN VALOR AVANCE")</f>
        <v>PROCESO</v>
      </c>
    </row>
    <row r="1627" spans="1:17" ht="135">
      <c r="A1627" s="453" t="s">
        <v>17</v>
      </c>
      <c r="B1627" s="454" t="s">
        <v>14</v>
      </c>
      <c r="C1627" s="940"/>
      <c r="D1627" s="940"/>
      <c r="E1627" s="941"/>
      <c r="F1627" s="941"/>
      <c r="G1627" s="634" t="s">
        <v>3097</v>
      </c>
      <c r="H1627" s="635" t="s">
        <v>118</v>
      </c>
      <c r="I1627" s="635" t="s">
        <v>119</v>
      </c>
      <c r="J1627" s="645">
        <v>2</v>
      </c>
      <c r="K1627" s="641">
        <v>45839</v>
      </c>
      <c r="L1627" s="641">
        <v>46022</v>
      </c>
      <c r="M1627" s="638">
        <f t="shared" si="56"/>
        <v>26.142857142857142</v>
      </c>
      <c r="N1627" s="639">
        <v>0</v>
      </c>
      <c r="O1627" s="635" t="s">
        <v>3242</v>
      </c>
      <c r="P1627" s="639">
        <f t="shared" si="58"/>
        <v>0</v>
      </c>
      <c r="Q1627" s="640" t="str" cm="1">
        <f t="array" aca="1" ref="Q1627" ca="1">IF(ISNUMBER(P1627),IF(P1627=100%,"CUMPLIDA",IF(AND(ISNUMBER(L1627),ISNUMBER(INDIRECT("FECHA_"&amp;$B1627,1))), IF(L1627&lt;=INDIRECT("FECHA_"&amp;$B1627,1),"INCUMPLIDA","PROCESO"), "VERIFICAR FECHA")),"SIN VALOR AVANCE")</f>
        <v>PROCESO</v>
      </c>
    </row>
    <row r="1628" spans="1:17" ht="60.75">
      <c r="A1628" s="453" t="s">
        <v>17</v>
      </c>
      <c r="B1628" s="454" t="s">
        <v>14</v>
      </c>
      <c r="C1628" s="940"/>
      <c r="D1628" s="940"/>
      <c r="E1628" s="949" t="s">
        <v>3255</v>
      </c>
      <c r="F1628" s="941"/>
      <c r="G1628" s="634" t="s">
        <v>3256</v>
      </c>
      <c r="H1628" s="635" t="s">
        <v>3257</v>
      </c>
      <c r="I1628" s="635" t="s">
        <v>3258</v>
      </c>
      <c r="J1628" s="645">
        <v>6</v>
      </c>
      <c r="K1628" s="637">
        <v>45108</v>
      </c>
      <c r="L1628" s="637">
        <v>45291</v>
      </c>
      <c r="M1628" s="638">
        <f t="shared" si="56"/>
        <v>26.142857142857142</v>
      </c>
      <c r="N1628" s="639">
        <v>1</v>
      </c>
      <c r="O1628" s="635" t="s">
        <v>3233</v>
      </c>
      <c r="P1628" s="639">
        <f t="shared" si="58"/>
        <v>1</v>
      </c>
      <c r="Q1628" s="640" t="str" cm="1">
        <f t="array" aca="1" ref="Q1628" ca="1">IF(ISNUMBER(P1628),IF(P1628=100%,"CUMPLIDA",IF(AND(ISNUMBER(L1628),ISNUMBER(INDIRECT("FECHA_"&amp;$B1628,1))), IF(L1628&lt;=INDIRECT("FECHA_"&amp;$B1628,1),"INCUMPLIDA","PROCESO"), "VERIFICAR FECHA")),"SIN VALOR AVANCE")</f>
        <v>CUMPLIDA</v>
      </c>
    </row>
    <row r="1629" spans="1:17" ht="60.75">
      <c r="A1629" s="453" t="s">
        <v>17</v>
      </c>
      <c r="B1629" s="454" t="s">
        <v>14</v>
      </c>
      <c r="C1629" s="940"/>
      <c r="D1629" s="940"/>
      <c r="E1629" s="949"/>
      <c r="F1629" s="941"/>
      <c r="G1629" s="634" t="s">
        <v>3234</v>
      </c>
      <c r="H1629" s="635" t="s">
        <v>2987</v>
      </c>
      <c r="I1629" s="635" t="s">
        <v>92</v>
      </c>
      <c r="J1629" s="645">
        <v>1</v>
      </c>
      <c r="K1629" s="637">
        <v>45231</v>
      </c>
      <c r="L1629" s="637">
        <v>45504</v>
      </c>
      <c r="M1629" s="638">
        <f t="shared" si="56"/>
        <v>39</v>
      </c>
      <c r="N1629" s="639">
        <v>1</v>
      </c>
      <c r="O1629" s="635" t="s">
        <v>3254</v>
      </c>
      <c r="P1629" s="639">
        <f t="shared" si="58"/>
        <v>1</v>
      </c>
      <c r="Q1629" s="640" t="str" cm="1">
        <f t="array" aca="1" ref="Q1629" ca="1">IF(ISNUMBER(P1629),IF(P1629=100%,"CUMPLIDA",IF(AND(ISNUMBER(L1629),ISNUMBER(INDIRECT("FECHA_"&amp;$B1629,1))), IF(L1629&lt;=INDIRECT("FECHA_"&amp;$B1629,1),"INCUMPLIDA","PROCESO"), "VERIFICAR FECHA")),"SIN VALOR AVANCE")</f>
        <v>CUMPLIDA</v>
      </c>
    </row>
    <row r="1630" spans="1:17" ht="30.75">
      <c r="A1630" s="453" t="s">
        <v>17</v>
      </c>
      <c r="B1630" s="454" t="s">
        <v>14</v>
      </c>
      <c r="C1630" s="940"/>
      <c r="D1630" s="940"/>
      <c r="E1630" s="949"/>
      <c r="F1630" s="941"/>
      <c r="G1630" s="634" t="s">
        <v>3236</v>
      </c>
      <c r="H1630" s="635" t="s">
        <v>1679</v>
      </c>
      <c r="I1630" s="635" t="s">
        <v>99</v>
      </c>
      <c r="J1630" s="645">
        <v>1</v>
      </c>
      <c r="K1630" s="641">
        <v>45323</v>
      </c>
      <c r="L1630" s="641">
        <v>45747</v>
      </c>
      <c r="M1630" s="638">
        <f t="shared" si="56"/>
        <v>60.571428571428569</v>
      </c>
      <c r="N1630" s="639">
        <v>1</v>
      </c>
      <c r="O1630" s="635" t="s">
        <v>3237</v>
      </c>
      <c r="P1630" s="639">
        <f t="shared" si="58"/>
        <v>1</v>
      </c>
      <c r="Q1630" s="640" t="str" cm="1">
        <f t="array" aca="1" ref="Q1630" ca="1">IF(ISNUMBER(P1630),IF(P1630=100%,"CUMPLIDA",IF(AND(ISNUMBER(L1630),ISNUMBER(INDIRECT("FECHA_"&amp;$B1630,1))), IF(L1630&lt;=INDIRECT("FECHA_"&amp;$B1630,1),"INCUMPLIDA","PROCESO"), "VERIFICAR FECHA")),"SIN VALOR AVANCE")</f>
        <v>CUMPLIDA</v>
      </c>
    </row>
    <row r="1631" spans="1:17" ht="30.75">
      <c r="A1631" s="453" t="s">
        <v>17</v>
      </c>
      <c r="B1631" s="454" t="s">
        <v>14</v>
      </c>
      <c r="C1631" s="940"/>
      <c r="D1631" s="940"/>
      <c r="E1631" s="949"/>
      <c r="F1631" s="941"/>
      <c r="G1631" s="634" t="s">
        <v>3238</v>
      </c>
      <c r="H1631" s="635" t="s">
        <v>101</v>
      </c>
      <c r="I1631" s="635" t="s">
        <v>102</v>
      </c>
      <c r="J1631" s="645">
        <v>1</v>
      </c>
      <c r="K1631" s="641">
        <v>45323</v>
      </c>
      <c r="L1631" s="641">
        <v>45747</v>
      </c>
      <c r="M1631" s="638">
        <f t="shared" si="56"/>
        <v>60.571428571428569</v>
      </c>
      <c r="N1631" s="639">
        <v>1</v>
      </c>
      <c r="O1631" s="635" t="s">
        <v>3239</v>
      </c>
      <c r="P1631" s="639">
        <v>1</v>
      </c>
      <c r="Q1631" s="640" t="str" cm="1">
        <f t="array" aca="1" ref="Q1631" ca="1">IF(ISNUMBER(P1631),IF(P1631=100%,"CUMPLIDA",IF(AND(ISNUMBER(L1631),ISNUMBER(INDIRECT("FECHA_"&amp;$B1631,1))), IF(L1631&lt;=INDIRECT("FECHA_"&amp;$B1631,1),"INCUMPLIDA","PROCESO"), "VERIFICAR FECHA")),"SIN VALOR AVANCE")</f>
        <v>CUMPLIDA</v>
      </c>
    </row>
    <row r="1632" spans="1:17" ht="45">
      <c r="A1632" s="453" t="s">
        <v>17</v>
      </c>
      <c r="B1632" s="454" t="s">
        <v>14</v>
      </c>
      <c r="C1632" s="940"/>
      <c r="D1632" s="940"/>
      <c r="E1632" s="949"/>
      <c r="F1632" s="941"/>
      <c r="G1632" s="634" t="s">
        <v>3240</v>
      </c>
      <c r="H1632" s="635" t="s">
        <v>239</v>
      </c>
      <c r="I1632" s="635" t="s">
        <v>240</v>
      </c>
      <c r="J1632" s="645">
        <v>1</v>
      </c>
      <c r="K1632" s="641">
        <v>45231</v>
      </c>
      <c r="L1632" s="641">
        <v>45747</v>
      </c>
      <c r="M1632" s="638">
        <f t="shared" si="56"/>
        <v>73.714285714285708</v>
      </c>
      <c r="N1632" s="639">
        <v>1</v>
      </c>
      <c r="O1632" s="635" t="s">
        <v>3239</v>
      </c>
      <c r="P1632" s="639">
        <v>1</v>
      </c>
      <c r="Q1632" s="640" t="str" cm="1">
        <f t="array" aca="1" ref="Q1632" ca="1">IF(ISNUMBER(P1632),IF(P1632=100%,"CUMPLIDA",IF(AND(ISNUMBER(L1632),ISNUMBER(INDIRECT("FECHA_"&amp;$B1632,1))), IF(L1632&lt;=INDIRECT("FECHA_"&amp;$B1632,1),"INCUMPLIDA","PROCESO"), "VERIFICAR FECHA")),"SIN VALOR AVANCE")</f>
        <v>CUMPLIDA</v>
      </c>
    </row>
    <row r="1633" spans="1:17" ht="45">
      <c r="A1633" s="453" t="s">
        <v>17</v>
      </c>
      <c r="B1633" s="454" t="s">
        <v>14</v>
      </c>
      <c r="C1633" s="940"/>
      <c r="D1633" s="940"/>
      <c r="E1633" s="949"/>
      <c r="F1633" s="941"/>
      <c r="G1633" s="634" t="s">
        <v>3092</v>
      </c>
      <c r="H1633" s="635" t="s">
        <v>104</v>
      </c>
      <c r="I1633" s="635" t="s">
        <v>105</v>
      </c>
      <c r="J1633" s="645">
        <v>1</v>
      </c>
      <c r="K1633" s="641">
        <v>45323</v>
      </c>
      <c r="L1633" s="641">
        <v>45747</v>
      </c>
      <c r="M1633" s="638">
        <f t="shared" si="56"/>
        <v>60.571428571428569</v>
      </c>
      <c r="N1633" s="639">
        <v>1</v>
      </c>
      <c r="O1633" s="635" t="s">
        <v>3237</v>
      </c>
      <c r="P1633" s="639">
        <v>1</v>
      </c>
      <c r="Q1633" s="640" t="str" cm="1">
        <f t="array" aca="1" ref="Q1633" ca="1">IF(ISNUMBER(P1633),IF(P1633=100%,"CUMPLIDA",IF(AND(ISNUMBER(L1633),ISNUMBER(INDIRECT("FECHA_"&amp;$B1633,1))), IF(L1633&lt;=INDIRECT("FECHA_"&amp;$B1633,1),"INCUMPLIDA","PROCESO"), "VERIFICAR FECHA")),"SIN VALOR AVANCE")</f>
        <v>CUMPLIDA</v>
      </c>
    </row>
    <row r="1634" spans="1:17" ht="30.75">
      <c r="A1634" s="453" t="s">
        <v>17</v>
      </c>
      <c r="B1634" s="454" t="s">
        <v>14</v>
      </c>
      <c r="C1634" s="940"/>
      <c r="D1634" s="940"/>
      <c r="E1634" s="949"/>
      <c r="F1634" s="941"/>
      <c r="G1634" s="634" t="s">
        <v>3093</v>
      </c>
      <c r="H1634" s="635" t="s">
        <v>106</v>
      </c>
      <c r="I1634" s="635" t="s">
        <v>107</v>
      </c>
      <c r="J1634" s="645">
        <v>1</v>
      </c>
      <c r="K1634" s="641">
        <v>45231</v>
      </c>
      <c r="L1634" s="641">
        <v>45747</v>
      </c>
      <c r="M1634" s="638">
        <f t="shared" si="56"/>
        <v>73.714285714285708</v>
      </c>
      <c r="N1634" s="639">
        <v>1</v>
      </c>
      <c r="O1634" s="635" t="s">
        <v>3239</v>
      </c>
      <c r="P1634" s="639">
        <v>1</v>
      </c>
      <c r="Q1634" s="640" t="str" cm="1">
        <f t="array" aca="1" ref="Q1634" ca="1">IF(ISNUMBER(P1634),IF(P1634=100%,"CUMPLIDA",IF(AND(ISNUMBER(L1634),ISNUMBER(INDIRECT("FECHA_"&amp;$B1634,1))), IF(L1634&lt;=INDIRECT("FECHA_"&amp;$B1634,1),"INCUMPLIDA","PROCESO"), "VERIFICAR FECHA")),"SIN VALOR AVANCE")</f>
        <v>CUMPLIDA</v>
      </c>
    </row>
    <row r="1635" spans="1:17" ht="60.75">
      <c r="A1635" s="453" t="s">
        <v>17</v>
      </c>
      <c r="B1635" s="454" t="s">
        <v>14</v>
      </c>
      <c r="C1635" s="940"/>
      <c r="D1635" s="940"/>
      <c r="E1635" s="949"/>
      <c r="F1635" s="941"/>
      <c r="G1635" s="634" t="s">
        <v>3094</v>
      </c>
      <c r="H1635" s="635" t="s">
        <v>108</v>
      </c>
      <c r="I1635" s="635" t="s">
        <v>109</v>
      </c>
      <c r="J1635" s="645">
        <v>1</v>
      </c>
      <c r="K1635" s="641">
        <v>45231</v>
      </c>
      <c r="L1635" s="641">
        <v>45808</v>
      </c>
      <c r="M1635" s="638">
        <f t="shared" si="56"/>
        <v>82.428571428571431</v>
      </c>
      <c r="N1635" s="639">
        <v>1</v>
      </c>
      <c r="O1635" s="635" t="s">
        <v>3242</v>
      </c>
      <c r="P1635" s="639">
        <f t="shared" ref="P1635:P1700" si="59">IF(B1635="ITRC",N1635,N1635/J1635)</f>
        <v>1</v>
      </c>
      <c r="Q1635" s="640" t="str" cm="1">
        <f t="array" aca="1" ref="Q1635" ca="1">IF(ISNUMBER(P1635),IF(P1635=100%,"CUMPLIDA",IF(AND(ISNUMBER(L1635),ISNUMBER(INDIRECT("FECHA_"&amp;$B1635,1))), IF(L1635&lt;=INDIRECT("FECHA_"&amp;$B1635,1),"INCUMPLIDA","PROCESO"), "VERIFICAR FECHA")),"SIN VALOR AVANCE")</f>
        <v>CUMPLIDA</v>
      </c>
    </row>
    <row r="1636" spans="1:17" ht="30.75">
      <c r="A1636" s="453" t="s">
        <v>17</v>
      </c>
      <c r="B1636" s="454" t="s">
        <v>14</v>
      </c>
      <c r="C1636" s="940"/>
      <c r="D1636" s="940"/>
      <c r="E1636" s="949"/>
      <c r="F1636" s="941"/>
      <c r="G1636" s="634" t="s">
        <v>3095</v>
      </c>
      <c r="H1636" s="635" t="s">
        <v>111</v>
      </c>
      <c r="I1636" s="635" t="s">
        <v>112</v>
      </c>
      <c r="J1636" s="645">
        <v>2</v>
      </c>
      <c r="K1636" s="641">
        <v>45839</v>
      </c>
      <c r="L1636" s="641">
        <v>46022</v>
      </c>
      <c r="M1636" s="638">
        <f t="shared" si="56"/>
        <v>26.142857142857142</v>
      </c>
      <c r="N1636" s="639">
        <v>0</v>
      </c>
      <c r="O1636" s="635" t="s">
        <v>3239</v>
      </c>
      <c r="P1636" s="639">
        <f t="shared" si="59"/>
        <v>0</v>
      </c>
      <c r="Q1636" s="640" t="str" cm="1">
        <f t="array" aca="1" ref="Q1636" ca="1">IF(ISNUMBER(P1636),IF(P1636=100%,"CUMPLIDA",IF(AND(ISNUMBER(L1636),ISNUMBER(INDIRECT("FECHA_"&amp;$B1636,1))), IF(L1636&lt;=INDIRECT("FECHA_"&amp;$B1636,1),"INCUMPLIDA","PROCESO"), "VERIFICAR FECHA")),"SIN VALOR AVANCE")</f>
        <v>PROCESO</v>
      </c>
    </row>
    <row r="1637" spans="1:17" ht="60">
      <c r="A1637" s="453" t="s">
        <v>17</v>
      </c>
      <c r="B1637" s="454" t="s">
        <v>14</v>
      </c>
      <c r="C1637" s="940"/>
      <c r="D1637" s="940"/>
      <c r="E1637" s="949"/>
      <c r="F1637" s="941"/>
      <c r="G1637" s="634" t="s">
        <v>3096</v>
      </c>
      <c r="H1637" s="635" t="s">
        <v>115</v>
      </c>
      <c r="I1637" s="635" t="s">
        <v>116</v>
      </c>
      <c r="J1637" s="645">
        <v>1</v>
      </c>
      <c r="K1637" s="641">
        <v>45839</v>
      </c>
      <c r="L1637" s="641">
        <v>46022</v>
      </c>
      <c r="M1637" s="638">
        <f t="shared" si="56"/>
        <v>26.142857142857142</v>
      </c>
      <c r="N1637" s="639">
        <v>0</v>
      </c>
      <c r="O1637" s="635" t="s">
        <v>3237</v>
      </c>
      <c r="P1637" s="639">
        <f t="shared" si="59"/>
        <v>0</v>
      </c>
      <c r="Q1637" s="640" t="str" cm="1">
        <f t="array" aca="1" ref="Q1637" ca="1">IF(ISNUMBER(P1637),IF(P1637=100%,"CUMPLIDA",IF(AND(ISNUMBER(L1637),ISNUMBER(INDIRECT("FECHA_"&amp;$B1637,1))), IF(L1637&lt;=INDIRECT("FECHA_"&amp;$B1637,1),"INCUMPLIDA","PROCESO"), "VERIFICAR FECHA")),"SIN VALOR AVANCE")</f>
        <v>PROCESO</v>
      </c>
    </row>
    <row r="1638" spans="1:17" ht="135">
      <c r="A1638" s="453" t="s">
        <v>17</v>
      </c>
      <c r="B1638" s="454" t="s">
        <v>14</v>
      </c>
      <c r="C1638" s="940"/>
      <c r="D1638" s="940"/>
      <c r="E1638" s="949"/>
      <c r="F1638" s="941"/>
      <c r="G1638" s="634" t="s">
        <v>3097</v>
      </c>
      <c r="H1638" s="635" t="s">
        <v>118</v>
      </c>
      <c r="I1638" s="635" t="s">
        <v>119</v>
      </c>
      <c r="J1638" s="645">
        <v>2</v>
      </c>
      <c r="K1638" s="641">
        <v>45839</v>
      </c>
      <c r="L1638" s="641">
        <v>46022</v>
      </c>
      <c r="M1638" s="638">
        <f t="shared" si="56"/>
        <v>26.142857142857142</v>
      </c>
      <c r="N1638" s="639">
        <v>0</v>
      </c>
      <c r="O1638" s="635" t="s">
        <v>3242</v>
      </c>
      <c r="P1638" s="639">
        <f t="shared" si="59"/>
        <v>0</v>
      </c>
      <c r="Q1638" s="640" t="str" cm="1">
        <f t="array" aca="1" ref="Q1638" ca="1">IF(ISNUMBER(P1638),IF(P1638=100%,"CUMPLIDA",IF(AND(ISNUMBER(L1638),ISNUMBER(INDIRECT("FECHA_"&amp;$B1638,1))), IF(L1638&lt;=INDIRECT("FECHA_"&amp;$B1638,1),"INCUMPLIDA","PROCESO"), "VERIFICAR FECHA")),"SIN VALOR AVANCE")</f>
        <v>PROCESO</v>
      </c>
    </row>
    <row r="1639" spans="1:17" ht="120">
      <c r="A1639" s="453" t="s">
        <v>17</v>
      </c>
      <c r="B1639" s="454" t="s">
        <v>14</v>
      </c>
      <c r="C1639" s="940"/>
      <c r="D1639" s="940"/>
      <c r="E1639" s="949" t="s">
        <v>3259</v>
      </c>
      <c r="F1639" s="941"/>
      <c r="G1639" s="634" t="s">
        <v>3260</v>
      </c>
      <c r="H1639" s="635" t="s">
        <v>3261</v>
      </c>
      <c r="I1639" s="635" t="s">
        <v>3262</v>
      </c>
      <c r="J1639" s="645">
        <v>1</v>
      </c>
      <c r="K1639" s="637">
        <v>45108</v>
      </c>
      <c r="L1639" s="637">
        <v>45657</v>
      </c>
      <c r="M1639" s="638">
        <f t="shared" si="56"/>
        <v>78.428571428571431</v>
      </c>
      <c r="N1639" s="639">
        <v>1</v>
      </c>
      <c r="O1639" s="635" t="s">
        <v>3233</v>
      </c>
      <c r="P1639" s="639">
        <f t="shared" si="59"/>
        <v>1</v>
      </c>
      <c r="Q1639" s="640" t="str" cm="1">
        <f t="array" aca="1" ref="Q1639" ca="1">IF(ISNUMBER(P1639),IF(P1639=100%,"CUMPLIDA",IF(AND(ISNUMBER(L1639),ISNUMBER(INDIRECT("FECHA_"&amp;$B1639,1))), IF(L1639&lt;=INDIRECT("FECHA_"&amp;$B1639,1),"INCUMPLIDA","PROCESO"), "VERIFICAR FECHA")),"SIN VALOR AVANCE")</f>
        <v>CUMPLIDA</v>
      </c>
    </row>
    <row r="1640" spans="1:17" ht="75">
      <c r="A1640" s="453" t="s">
        <v>17</v>
      </c>
      <c r="B1640" s="454" t="s">
        <v>14</v>
      </c>
      <c r="C1640" s="940"/>
      <c r="D1640" s="940"/>
      <c r="E1640" s="949"/>
      <c r="F1640" s="941"/>
      <c r="G1640" s="634" t="s">
        <v>3263</v>
      </c>
      <c r="H1640" s="635" t="s">
        <v>3264</v>
      </c>
      <c r="I1640" s="635" t="s">
        <v>3265</v>
      </c>
      <c r="J1640" s="645">
        <v>2</v>
      </c>
      <c r="K1640" s="637">
        <v>45108</v>
      </c>
      <c r="L1640" s="637">
        <v>45291</v>
      </c>
      <c r="M1640" s="638">
        <f t="shared" si="56"/>
        <v>26.142857142857142</v>
      </c>
      <c r="N1640" s="639">
        <v>1</v>
      </c>
      <c r="O1640" s="635" t="s">
        <v>3202</v>
      </c>
      <c r="P1640" s="639">
        <f t="shared" si="59"/>
        <v>1</v>
      </c>
      <c r="Q1640" s="640" t="str" cm="1">
        <f t="array" aca="1" ref="Q1640" ca="1">IF(ISNUMBER(P1640),IF(P1640=100%,"CUMPLIDA",IF(AND(ISNUMBER(L1640),ISNUMBER(INDIRECT("FECHA_"&amp;$B1640,1))), IF(L1640&lt;=INDIRECT("FECHA_"&amp;$B1640,1),"INCUMPLIDA","PROCESO"), "VERIFICAR FECHA")),"SIN VALOR AVANCE")</f>
        <v>CUMPLIDA</v>
      </c>
    </row>
    <row r="1641" spans="1:17" ht="120">
      <c r="A1641" s="453" t="s">
        <v>17</v>
      </c>
      <c r="B1641" s="454" t="s">
        <v>14</v>
      </c>
      <c r="C1641" s="940"/>
      <c r="D1641" s="940"/>
      <c r="E1641" s="949" t="s">
        <v>3266</v>
      </c>
      <c r="F1641" s="941"/>
      <c r="G1641" s="634" t="s">
        <v>3267</v>
      </c>
      <c r="H1641" s="635" t="s">
        <v>3268</v>
      </c>
      <c r="I1641" s="635" t="s">
        <v>3269</v>
      </c>
      <c r="J1641" s="645">
        <v>1</v>
      </c>
      <c r="K1641" s="637">
        <v>45108</v>
      </c>
      <c r="L1641" s="637">
        <v>45199</v>
      </c>
      <c r="M1641" s="638">
        <f t="shared" si="56"/>
        <v>13</v>
      </c>
      <c r="N1641" s="639">
        <v>1</v>
      </c>
      <c r="O1641" s="635" t="s">
        <v>3202</v>
      </c>
      <c r="P1641" s="639">
        <f t="shared" si="59"/>
        <v>1</v>
      </c>
      <c r="Q1641" s="640" t="str" cm="1">
        <f t="array" aca="1" ref="Q1641" ca="1">IF(ISNUMBER(P1641),IF(P1641=100%,"CUMPLIDA",IF(AND(ISNUMBER(L1641),ISNUMBER(INDIRECT("FECHA_"&amp;$B1641,1))), IF(L1641&lt;=INDIRECT("FECHA_"&amp;$B1641,1),"INCUMPLIDA","PROCESO"), "VERIFICAR FECHA")),"SIN VALOR AVANCE")</f>
        <v>CUMPLIDA</v>
      </c>
    </row>
    <row r="1642" spans="1:17" ht="90">
      <c r="A1642" s="453" t="s">
        <v>17</v>
      </c>
      <c r="B1642" s="454" t="s">
        <v>14</v>
      </c>
      <c r="C1642" s="940"/>
      <c r="D1642" s="940"/>
      <c r="E1642" s="949"/>
      <c r="F1642" s="941"/>
      <c r="G1642" s="634" t="s">
        <v>3270</v>
      </c>
      <c r="H1642" s="635" t="s">
        <v>3271</v>
      </c>
      <c r="I1642" s="635" t="s">
        <v>3272</v>
      </c>
      <c r="J1642" s="645">
        <v>1</v>
      </c>
      <c r="K1642" s="637">
        <v>45139</v>
      </c>
      <c r="L1642" s="637">
        <v>45291</v>
      </c>
      <c r="M1642" s="638">
        <f t="shared" si="56"/>
        <v>21.714285714285715</v>
      </c>
      <c r="N1642" s="639">
        <v>1</v>
      </c>
      <c r="O1642" s="635" t="s">
        <v>3202</v>
      </c>
      <c r="P1642" s="639">
        <f t="shared" si="59"/>
        <v>1</v>
      </c>
      <c r="Q1642" s="640" t="str" cm="1">
        <f t="array" aca="1" ref="Q1642" ca="1">IF(ISNUMBER(P1642),IF(P1642=100%,"CUMPLIDA",IF(AND(ISNUMBER(L1642),ISNUMBER(INDIRECT("FECHA_"&amp;$B1642,1))), IF(L1642&lt;=INDIRECT("FECHA_"&amp;$B1642,1),"INCUMPLIDA","PROCESO"), "VERIFICAR FECHA")),"SIN VALOR AVANCE")</f>
        <v>CUMPLIDA</v>
      </c>
    </row>
    <row r="1643" spans="1:17" ht="195">
      <c r="A1643" s="453" t="s">
        <v>17</v>
      </c>
      <c r="B1643" s="454" t="s">
        <v>14</v>
      </c>
      <c r="C1643" s="940" t="s">
        <v>3273</v>
      </c>
      <c r="D1643" s="940" t="s">
        <v>1737</v>
      </c>
      <c r="E1643" s="941" t="s">
        <v>3274</v>
      </c>
      <c r="F1643" s="941" t="s">
        <v>3275</v>
      </c>
      <c r="G1643" s="634" t="s">
        <v>3276</v>
      </c>
      <c r="H1643" s="635" t="s">
        <v>3277</v>
      </c>
      <c r="I1643" s="646" t="s">
        <v>3278</v>
      </c>
      <c r="J1643" s="645" t="s">
        <v>3279</v>
      </c>
      <c r="K1643" s="637">
        <v>45536</v>
      </c>
      <c r="L1643" s="637">
        <v>45900</v>
      </c>
      <c r="M1643" s="638">
        <f t="shared" si="56"/>
        <v>52</v>
      </c>
      <c r="N1643" s="639">
        <v>0.6</v>
      </c>
      <c r="O1643" s="635" t="s">
        <v>3280</v>
      </c>
      <c r="P1643" s="639">
        <f t="shared" si="59"/>
        <v>0.6</v>
      </c>
      <c r="Q1643" s="640" t="str" cm="1">
        <f t="array" aca="1" ref="Q1643" ca="1">IF(ISNUMBER(P1643),IF(P1643=100%,"CUMPLIDA",IF(AND(ISNUMBER(L1643),ISNUMBER(INDIRECT("FECHA_"&amp;$B1643,1))), IF(L1643&lt;=INDIRECT("FECHA_"&amp;$B1643,1),"INCUMPLIDA","PROCESO"), "VERIFICAR FECHA")),"SIN VALOR AVANCE")</f>
        <v>PROCESO</v>
      </c>
    </row>
    <row r="1644" spans="1:17" ht="105.75">
      <c r="A1644" s="453" t="s">
        <v>17</v>
      </c>
      <c r="B1644" s="454" t="s">
        <v>14</v>
      </c>
      <c r="C1644" s="940"/>
      <c r="D1644" s="940"/>
      <c r="E1644" s="941"/>
      <c r="F1644" s="941"/>
      <c r="G1644" s="634" t="s">
        <v>3281</v>
      </c>
      <c r="H1644" s="635" t="s">
        <v>3282</v>
      </c>
      <c r="I1644" s="646" t="s">
        <v>3283</v>
      </c>
      <c r="J1644" s="645">
        <v>1</v>
      </c>
      <c r="K1644" s="637">
        <v>45413</v>
      </c>
      <c r="L1644" s="637">
        <v>45657</v>
      </c>
      <c r="M1644" s="638">
        <f t="shared" si="56"/>
        <v>34.857142857142854</v>
      </c>
      <c r="N1644" s="639">
        <v>1</v>
      </c>
      <c r="O1644" s="635" t="s">
        <v>3284</v>
      </c>
      <c r="P1644" s="639">
        <f t="shared" si="59"/>
        <v>1</v>
      </c>
      <c r="Q1644" s="640" t="str" cm="1">
        <f t="array" aca="1" ref="Q1644" ca="1">IF(ISNUMBER(P1644),IF(P1644=100%,"CUMPLIDA",IF(AND(ISNUMBER(L1644),ISNUMBER(INDIRECT("FECHA_"&amp;$B1644,1))), IF(L1644&lt;=INDIRECT("FECHA_"&amp;$B1644,1),"INCUMPLIDA","PROCESO"), "VERIFICAR FECHA")),"SIN VALOR AVANCE")</f>
        <v>CUMPLIDA</v>
      </c>
    </row>
    <row r="1645" spans="1:17" ht="240">
      <c r="A1645" s="453" t="s">
        <v>17</v>
      </c>
      <c r="B1645" s="454" t="s">
        <v>14</v>
      </c>
      <c r="C1645" s="940"/>
      <c r="D1645" s="940"/>
      <c r="E1645" s="941" t="s">
        <v>3285</v>
      </c>
      <c r="F1645" s="941"/>
      <c r="G1645" s="634" t="s">
        <v>3286</v>
      </c>
      <c r="H1645" s="635" t="s">
        <v>3287</v>
      </c>
      <c r="I1645" s="635" t="s">
        <v>3288</v>
      </c>
      <c r="J1645" s="645">
        <v>3</v>
      </c>
      <c r="K1645" s="637">
        <v>45383</v>
      </c>
      <c r="L1645" s="637">
        <v>45657</v>
      </c>
      <c r="M1645" s="638">
        <f t="shared" si="56"/>
        <v>39.142857142857146</v>
      </c>
      <c r="N1645" s="639">
        <v>1</v>
      </c>
      <c r="O1645" s="635" t="s">
        <v>3289</v>
      </c>
      <c r="P1645" s="639">
        <f t="shared" si="59"/>
        <v>1</v>
      </c>
      <c r="Q1645" s="640" t="str" cm="1">
        <f t="array" aca="1" ref="Q1645" ca="1">IF(ISNUMBER(P1645),IF(P1645=100%,"CUMPLIDA",IF(AND(ISNUMBER(L1645),ISNUMBER(INDIRECT("FECHA_"&amp;$B1645,1))), IF(L1645&lt;=INDIRECT("FECHA_"&amp;$B1645,1),"INCUMPLIDA","PROCESO"), "VERIFICAR FECHA")),"SIN VALOR AVANCE")</f>
        <v>CUMPLIDA</v>
      </c>
    </row>
    <row r="1646" spans="1:17" ht="150.75">
      <c r="A1646" s="453" t="s">
        <v>17</v>
      </c>
      <c r="B1646" s="454" t="s">
        <v>14</v>
      </c>
      <c r="C1646" s="940"/>
      <c r="D1646" s="940"/>
      <c r="E1646" s="941"/>
      <c r="F1646" s="941"/>
      <c r="G1646" s="634" t="s">
        <v>3290</v>
      </c>
      <c r="H1646" s="635" t="s">
        <v>3291</v>
      </c>
      <c r="I1646" s="635" t="s">
        <v>3292</v>
      </c>
      <c r="J1646" s="645">
        <v>1</v>
      </c>
      <c r="K1646" s="637">
        <v>45383</v>
      </c>
      <c r="L1646" s="637">
        <v>45961</v>
      </c>
      <c r="M1646" s="638">
        <f t="shared" si="56"/>
        <v>82.571428571428569</v>
      </c>
      <c r="N1646" s="639">
        <v>0.27</v>
      </c>
      <c r="O1646" s="635" t="s">
        <v>3293</v>
      </c>
      <c r="P1646" s="639">
        <f t="shared" si="59"/>
        <v>0.27</v>
      </c>
      <c r="Q1646" s="640" t="str" cm="1">
        <f t="array" aca="1" ref="Q1646" ca="1">IF(ISNUMBER(P1646),IF(P1646=100%,"CUMPLIDA",IF(AND(ISNUMBER(L1646),ISNUMBER(INDIRECT("FECHA_"&amp;$B1646,1))), IF(L1646&lt;=INDIRECT("FECHA_"&amp;$B1646,1),"INCUMPLIDA","PROCESO"), "VERIFICAR FECHA")),"SIN VALOR AVANCE")</f>
        <v>PROCESO</v>
      </c>
    </row>
    <row r="1647" spans="1:17" ht="240">
      <c r="A1647" s="453" t="s">
        <v>17</v>
      </c>
      <c r="B1647" s="454" t="s">
        <v>14</v>
      </c>
      <c r="C1647" s="940"/>
      <c r="D1647" s="940"/>
      <c r="E1647" s="941"/>
      <c r="F1647" s="941"/>
      <c r="G1647" s="634" t="s">
        <v>3294</v>
      </c>
      <c r="H1647" s="635" t="s">
        <v>3295</v>
      </c>
      <c r="I1647" s="635" t="s">
        <v>3296</v>
      </c>
      <c r="J1647" s="645">
        <v>3</v>
      </c>
      <c r="K1647" s="637">
        <v>45383</v>
      </c>
      <c r="L1647" s="637">
        <v>45838</v>
      </c>
      <c r="M1647" s="638">
        <f t="shared" si="56"/>
        <v>65</v>
      </c>
      <c r="N1647" s="639">
        <v>1</v>
      </c>
      <c r="O1647" s="635" t="s">
        <v>3297</v>
      </c>
      <c r="P1647" s="639">
        <f t="shared" si="59"/>
        <v>1</v>
      </c>
      <c r="Q1647" s="640" t="str" cm="1">
        <f t="array" aca="1" ref="Q1647" ca="1">IF(ISNUMBER(P1647),IF(P1647=100%,"CUMPLIDA",IF(AND(ISNUMBER(L1647),ISNUMBER(INDIRECT("FECHA_"&amp;$B1647,1))), IF(L1647&lt;=INDIRECT("FECHA_"&amp;$B1647,1),"INCUMPLIDA","PROCESO"), "VERIFICAR FECHA")),"SIN VALOR AVANCE")</f>
        <v>CUMPLIDA</v>
      </c>
    </row>
    <row r="1648" spans="1:17" ht="210">
      <c r="A1648" s="453" t="s">
        <v>17</v>
      </c>
      <c r="B1648" s="454" t="s">
        <v>14</v>
      </c>
      <c r="C1648" s="940"/>
      <c r="D1648" s="940"/>
      <c r="E1648" s="941" t="s">
        <v>3298</v>
      </c>
      <c r="F1648" s="941"/>
      <c r="G1648" s="634" t="s">
        <v>3299</v>
      </c>
      <c r="H1648" s="635" t="s">
        <v>3300</v>
      </c>
      <c r="I1648" s="635" t="s">
        <v>3301</v>
      </c>
      <c r="J1648" s="645" t="s">
        <v>3302</v>
      </c>
      <c r="K1648" s="637">
        <v>45413</v>
      </c>
      <c r="L1648" s="637">
        <v>45961</v>
      </c>
      <c r="M1648" s="638">
        <f t="shared" si="56"/>
        <v>78.285714285714292</v>
      </c>
      <c r="N1648" s="639">
        <v>0.55000000000000004</v>
      </c>
      <c r="O1648" s="635" t="s">
        <v>3293</v>
      </c>
      <c r="P1648" s="639">
        <f t="shared" si="59"/>
        <v>0.55000000000000004</v>
      </c>
      <c r="Q1648" s="640" t="str" cm="1">
        <f t="array" aca="1" ref="Q1648" ca="1">IF(ISNUMBER(P1648),IF(P1648=100%,"CUMPLIDA",IF(AND(ISNUMBER(L1648),ISNUMBER(INDIRECT("FECHA_"&amp;$B1648,1))), IF(L1648&lt;=INDIRECT("FECHA_"&amp;$B1648,1),"INCUMPLIDA","PROCESO"), "VERIFICAR FECHA")),"SIN VALOR AVANCE")</f>
        <v>PROCESO</v>
      </c>
    </row>
    <row r="1649" spans="1:17" ht="105.75">
      <c r="A1649" s="453" t="s">
        <v>17</v>
      </c>
      <c r="B1649" s="454" t="s">
        <v>14</v>
      </c>
      <c r="C1649" s="940"/>
      <c r="D1649" s="940"/>
      <c r="E1649" s="941"/>
      <c r="F1649" s="941"/>
      <c r="G1649" s="634" t="s">
        <v>3303</v>
      </c>
      <c r="H1649" s="635" t="s">
        <v>3304</v>
      </c>
      <c r="I1649" s="635" t="s">
        <v>3283</v>
      </c>
      <c r="J1649" s="645">
        <v>1</v>
      </c>
      <c r="K1649" s="637">
        <v>45413</v>
      </c>
      <c r="L1649" s="637">
        <v>45657</v>
      </c>
      <c r="M1649" s="638">
        <f t="shared" si="56"/>
        <v>34.857142857142854</v>
      </c>
      <c r="N1649" s="639">
        <v>1</v>
      </c>
      <c r="O1649" s="635" t="s">
        <v>3284</v>
      </c>
      <c r="P1649" s="639">
        <f t="shared" si="59"/>
        <v>1</v>
      </c>
      <c r="Q1649" s="640" t="str" cm="1">
        <f t="array" aca="1" ref="Q1649" ca="1">IF(ISNUMBER(P1649),IF(P1649=100%,"CUMPLIDA",IF(AND(ISNUMBER(L1649),ISNUMBER(INDIRECT("FECHA_"&amp;$B1649,1))), IF(L1649&lt;=INDIRECT("FECHA_"&amp;$B1649,1),"INCUMPLIDA","PROCESO"), "VERIFICAR FECHA")),"SIN VALOR AVANCE")</f>
        <v>CUMPLIDA</v>
      </c>
    </row>
    <row r="1650" spans="1:17" ht="75.75">
      <c r="A1650" s="453" t="s">
        <v>17</v>
      </c>
      <c r="B1650" s="454" t="s">
        <v>14</v>
      </c>
      <c r="C1650" s="940"/>
      <c r="D1650" s="940"/>
      <c r="E1650" s="941" t="s">
        <v>3305</v>
      </c>
      <c r="F1650" s="941"/>
      <c r="G1650" s="634" t="s">
        <v>3306</v>
      </c>
      <c r="H1650" s="635" t="s">
        <v>3307</v>
      </c>
      <c r="I1650" s="635" t="s">
        <v>3308</v>
      </c>
      <c r="J1650" s="645">
        <v>1</v>
      </c>
      <c r="K1650" s="637">
        <v>45413</v>
      </c>
      <c r="L1650" s="637">
        <v>45535</v>
      </c>
      <c r="M1650" s="638">
        <f t="shared" si="56"/>
        <v>17.428571428571427</v>
      </c>
      <c r="N1650" s="639">
        <v>1</v>
      </c>
      <c r="O1650" s="635" t="s">
        <v>3289</v>
      </c>
      <c r="P1650" s="639">
        <f t="shared" si="59"/>
        <v>1</v>
      </c>
      <c r="Q1650" s="640" t="str" cm="1">
        <f t="array" aca="1" ref="Q1650" ca="1">IF(ISNUMBER(P1650),IF(P1650=100%,"CUMPLIDA",IF(AND(ISNUMBER(L1650),ISNUMBER(INDIRECT("FECHA_"&amp;$B1650,1))), IF(L1650&lt;=INDIRECT("FECHA_"&amp;$B1650,1),"INCUMPLIDA","PROCESO"), "VERIFICAR FECHA")),"SIN VALOR AVANCE")</f>
        <v>CUMPLIDA</v>
      </c>
    </row>
    <row r="1651" spans="1:17" ht="60.75">
      <c r="A1651" s="453" t="s">
        <v>17</v>
      </c>
      <c r="B1651" s="454" t="s">
        <v>14</v>
      </c>
      <c r="C1651" s="940"/>
      <c r="D1651" s="940"/>
      <c r="E1651" s="941"/>
      <c r="F1651" s="941"/>
      <c r="G1651" s="634" t="s">
        <v>3309</v>
      </c>
      <c r="H1651" s="635" t="s">
        <v>3310</v>
      </c>
      <c r="I1651" s="635" t="s">
        <v>2843</v>
      </c>
      <c r="J1651" s="645">
        <v>1</v>
      </c>
      <c r="K1651" s="637">
        <v>45413</v>
      </c>
      <c r="L1651" s="637">
        <v>45535</v>
      </c>
      <c r="M1651" s="638">
        <f t="shared" si="56"/>
        <v>17.428571428571427</v>
      </c>
      <c r="N1651" s="639">
        <v>1</v>
      </c>
      <c r="O1651" s="635" t="s">
        <v>3311</v>
      </c>
      <c r="P1651" s="639">
        <f t="shared" si="59"/>
        <v>1</v>
      </c>
      <c r="Q1651" s="640" t="str" cm="1">
        <f t="array" aca="1" ref="Q1651" ca="1">IF(ISNUMBER(P1651),IF(P1651=100%,"CUMPLIDA",IF(AND(ISNUMBER(L1651),ISNUMBER(INDIRECT("FECHA_"&amp;$B1651,1))), IF(L1651&lt;=INDIRECT("FECHA_"&amp;$B1651,1),"INCUMPLIDA","PROCESO"), "VERIFICAR FECHA")),"SIN VALOR AVANCE")</f>
        <v>CUMPLIDA</v>
      </c>
    </row>
    <row r="1652" spans="1:17" ht="135">
      <c r="A1652" s="453" t="s">
        <v>17</v>
      </c>
      <c r="B1652" s="454" t="s">
        <v>14</v>
      </c>
      <c r="C1652" s="940"/>
      <c r="D1652" s="940"/>
      <c r="E1652" s="941"/>
      <c r="F1652" s="941"/>
      <c r="G1652" s="634" t="s">
        <v>3312</v>
      </c>
      <c r="H1652" s="635" t="s">
        <v>3313</v>
      </c>
      <c r="I1652" s="635" t="s">
        <v>3314</v>
      </c>
      <c r="J1652" s="645">
        <v>3</v>
      </c>
      <c r="K1652" s="637">
        <v>45413</v>
      </c>
      <c r="L1652" s="637">
        <v>45657</v>
      </c>
      <c r="M1652" s="638">
        <f t="shared" ref="M1652:M1662" si="60">(L1652-K1652)/7</f>
        <v>34.857142857142854</v>
      </c>
      <c r="N1652" s="639">
        <v>1</v>
      </c>
      <c r="O1652" s="635" t="s">
        <v>3289</v>
      </c>
      <c r="P1652" s="639">
        <f t="shared" si="59"/>
        <v>1</v>
      </c>
      <c r="Q1652" s="640" t="str" cm="1">
        <f t="array" aca="1" ref="Q1652" ca="1">IF(ISNUMBER(P1652),IF(P1652=100%,"CUMPLIDA",IF(AND(ISNUMBER(L1652),ISNUMBER(INDIRECT("FECHA_"&amp;$B1652,1))), IF(L1652&lt;=INDIRECT("FECHA_"&amp;$B1652,1),"INCUMPLIDA","PROCESO"), "VERIFICAR FECHA")),"SIN VALOR AVANCE")</f>
        <v>CUMPLIDA</v>
      </c>
    </row>
    <row r="1653" spans="1:17" ht="150">
      <c r="A1653" s="453" t="s">
        <v>17</v>
      </c>
      <c r="B1653" s="454" t="s">
        <v>14</v>
      </c>
      <c r="C1653" s="940"/>
      <c r="D1653" s="940"/>
      <c r="E1653" s="941" t="s">
        <v>3315</v>
      </c>
      <c r="F1653" s="941"/>
      <c r="G1653" s="634" t="s">
        <v>3316</v>
      </c>
      <c r="H1653" s="635" t="s">
        <v>3317</v>
      </c>
      <c r="I1653" s="635" t="s">
        <v>3318</v>
      </c>
      <c r="J1653" s="645">
        <v>4</v>
      </c>
      <c r="K1653" s="637">
        <v>45413</v>
      </c>
      <c r="L1653" s="637">
        <v>45535</v>
      </c>
      <c r="M1653" s="638">
        <f t="shared" si="60"/>
        <v>17.428571428571427</v>
      </c>
      <c r="N1653" s="639">
        <v>1</v>
      </c>
      <c r="O1653" s="635" t="s">
        <v>3319</v>
      </c>
      <c r="P1653" s="639">
        <f t="shared" si="59"/>
        <v>1</v>
      </c>
      <c r="Q1653" s="640" t="str" cm="1">
        <f t="array" aca="1" ref="Q1653" ca="1">IF(ISNUMBER(P1653),IF(P1653=100%,"CUMPLIDA",IF(AND(ISNUMBER(L1653),ISNUMBER(INDIRECT("FECHA_"&amp;$B1653,1))), IF(L1653&lt;=INDIRECT("FECHA_"&amp;$B1653,1),"INCUMPLIDA","PROCESO"), "VERIFICAR FECHA")),"SIN VALOR AVANCE")</f>
        <v>CUMPLIDA</v>
      </c>
    </row>
    <row r="1654" spans="1:17" ht="75.75">
      <c r="A1654" s="453" t="s">
        <v>17</v>
      </c>
      <c r="B1654" s="454" t="s">
        <v>14</v>
      </c>
      <c r="C1654" s="940"/>
      <c r="D1654" s="940"/>
      <c r="E1654" s="941"/>
      <c r="F1654" s="941"/>
      <c r="G1654" s="634" t="s">
        <v>3320</v>
      </c>
      <c r="H1654" s="635" t="s">
        <v>3321</v>
      </c>
      <c r="I1654" s="635" t="s">
        <v>3322</v>
      </c>
      <c r="J1654" s="645">
        <v>5</v>
      </c>
      <c r="K1654" s="637">
        <v>45413</v>
      </c>
      <c r="L1654" s="637">
        <v>45626</v>
      </c>
      <c r="M1654" s="638">
        <f t="shared" si="60"/>
        <v>30.428571428571427</v>
      </c>
      <c r="N1654" s="639">
        <v>1</v>
      </c>
      <c r="O1654" s="635" t="s">
        <v>3289</v>
      </c>
      <c r="P1654" s="639">
        <f t="shared" si="59"/>
        <v>1</v>
      </c>
      <c r="Q1654" s="640" t="str" cm="1">
        <f t="array" aca="1" ref="Q1654" ca="1">IF(ISNUMBER(P1654),IF(P1654=100%,"CUMPLIDA",IF(AND(ISNUMBER(L1654),ISNUMBER(INDIRECT("FECHA_"&amp;$B1654,1))), IF(L1654&lt;=INDIRECT("FECHA_"&amp;$B1654,1),"INCUMPLIDA","PROCESO"), "VERIFICAR FECHA")),"SIN VALOR AVANCE")</f>
        <v>CUMPLIDA</v>
      </c>
    </row>
    <row r="1655" spans="1:17" ht="120">
      <c r="A1655" s="453" t="s">
        <v>17</v>
      </c>
      <c r="B1655" s="454" t="s">
        <v>14</v>
      </c>
      <c r="C1655" s="940"/>
      <c r="D1655" s="940"/>
      <c r="E1655" s="941" t="s">
        <v>3323</v>
      </c>
      <c r="F1655" s="941"/>
      <c r="G1655" s="634" t="s">
        <v>3324</v>
      </c>
      <c r="H1655" s="635" t="s">
        <v>3325</v>
      </c>
      <c r="I1655" s="635" t="s">
        <v>3326</v>
      </c>
      <c r="J1655" s="645">
        <v>1</v>
      </c>
      <c r="K1655" s="637">
        <v>45413</v>
      </c>
      <c r="L1655" s="637">
        <v>45565</v>
      </c>
      <c r="M1655" s="638">
        <f t="shared" si="60"/>
        <v>21.714285714285715</v>
      </c>
      <c r="N1655" s="639">
        <v>1</v>
      </c>
      <c r="O1655" s="635" t="s">
        <v>3289</v>
      </c>
      <c r="P1655" s="639">
        <f t="shared" si="59"/>
        <v>1</v>
      </c>
      <c r="Q1655" s="640" t="str" cm="1">
        <f t="array" aca="1" ref="Q1655" ca="1">IF(ISNUMBER(P1655),IF(P1655=100%,"CUMPLIDA",IF(AND(ISNUMBER(L1655),ISNUMBER(INDIRECT("FECHA_"&amp;$B1655,1))), IF(L1655&lt;=INDIRECT("FECHA_"&amp;$B1655,1),"INCUMPLIDA","PROCESO"), "VERIFICAR FECHA")),"SIN VALOR AVANCE")</f>
        <v>CUMPLIDA</v>
      </c>
    </row>
    <row r="1656" spans="1:17" ht="75.75">
      <c r="A1656" s="453" t="s">
        <v>17</v>
      </c>
      <c r="B1656" s="454" t="s">
        <v>14</v>
      </c>
      <c r="C1656" s="940"/>
      <c r="D1656" s="940"/>
      <c r="E1656" s="941"/>
      <c r="F1656" s="941"/>
      <c r="G1656" s="634" t="s">
        <v>3327</v>
      </c>
      <c r="H1656" s="635" t="s">
        <v>3328</v>
      </c>
      <c r="I1656" s="635" t="s">
        <v>3329</v>
      </c>
      <c r="J1656" s="645">
        <v>3</v>
      </c>
      <c r="K1656" s="637">
        <v>45413</v>
      </c>
      <c r="L1656" s="637">
        <v>45657</v>
      </c>
      <c r="M1656" s="638">
        <f t="shared" si="60"/>
        <v>34.857142857142854</v>
      </c>
      <c r="N1656" s="639">
        <v>1</v>
      </c>
      <c r="O1656" s="635" t="s">
        <v>3289</v>
      </c>
      <c r="P1656" s="639">
        <f t="shared" si="59"/>
        <v>1</v>
      </c>
      <c r="Q1656" s="640" t="str" cm="1">
        <f t="array" aca="1" ref="Q1656" ca="1">IF(ISNUMBER(P1656),IF(P1656=100%,"CUMPLIDA",IF(AND(ISNUMBER(L1656),ISNUMBER(INDIRECT("FECHA_"&amp;$B1656,1))), IF(L1656&lt;=INDIRECT("FECHA_"&amp;$B1656,1),"INCUMPLIDA","PROCESO"), "VERIFICAR FECHA")),"SIN VALOR AVANCE")</f>
        <v>CUMPLIDA</v>
      </c>
    </row>
    <row r="1657" spans="1:17" ht="150.75">
      <c r="A1657" s="453" t="s">
        <v>17</v>
      </c>
      <c r="B1657" s="454" t="s">
        <v>14</v>
      </c>
      <c r="C1657" s="940"/>
      <c r="D1657" s="940"/>
      <c r="E1657" s="941"/>
      <c r="F1657" s="941"/>
      <c r="G1657" s="634" t="s">
        <v>3330</v>
      </c>
      <c r="H1657" s="635" t="s">
        <v>3331</v>
      </c>
      <c r="I1657" s="635" t="s">
        <v>3332</v>
      </c>
      <c r="J1657" s="645" t="s">
        <v>3333</v>
      </c>
      <c r="K1657" s="657">
        <v>45413</v>
      </c>
      <c r="L1657" s="658">
        <v>45961</v>
      </c>
      <c r="M1657" s="638">
        <f t="shared" si="60"/>
        <v>78.285714285714292</v>
      </c>
      <c r="N1657" s="639">
        <v>0.2</v>
      </c>
      <c r="O1657" s="635" t="s">
        <v>3293</v>
      </c>
      <c r="P1657" s="639">
        <f t="shared" si="59"/>
        <v>0.2</v>
      </c>
      <c r="Q1657" s="640" t="str" cm="1">
        <f t="array" aca="1" ref="Q1657" ca="1">IF(ISNUMBER(P1657),IF(P1657=100%,"CUMPLIDA",IF(AND(ISNUMBER(L1657),ISNUMBER(INDIRECT("FECHA_"&amp;$B1657,1))), IF(L1657&lt;=INDIRECT("FECHA_"&amp;$B1657,1),"INCUMPLIDA","PROCESO"), "VERIFICAR FECHA")),"SIN VALOR AVANCE")</f>
        <v>PROCESO</v>
      </c>
    </row>
    <row r="1658" spans="1:17" ht="150.75">
      <c r="A1658" s="453" t="s">
        <v>17</v>
      </c>
      <c r="B1658" s="454" t="s">
        <v>14</v>
      </c>
      <c r="C1658" s="940"/>
      <c r="D1658" s="940"/>
      <c r="E1658" s="634" t="s">
        <v>3334</v>
      </c>
      <c r="F1658" s="941"/>
      <c r="G1658" s="634" t="s">
        <v>3335</v>
      </c>
      <c r="H1658" s="656" t="s">
        <v>3336</v>
      </c>
      <c r="I1658" s="656" t="s">
        <v>3337</v>
      </c>
      <c r="J1658" s="659" t="s">
        <v>3338</v>
      </c>
      <c r="K1658" s="637">
        <v>45413</v>
      </c>
      <c r="L1658" s="637">
        <v>45961</v>
      </c>
      <c r="M1658" s="638">
        <f t="shared" si="60"/>
        <v>78.285714285714292</v>
      </c>
      <c r="N1658" s="639">
        <v>0.3</v>
      </c>
      <c r="O1658" s="635" t="s">
        <v>3293</v>
      </c>
      <c r="P1658" s="639">
        <f t="shared" si="59"/>
        <v>0.3</v>
      </c>
      <c r="Q1658" s="640" t="str" cm="1">
        <f t="array" aca="1" ref="Q1658" ca="1">IF(ISNUMBER(P1658),IF(P1658=100%,"CUMPLIDA",IF(AND(ISNUMBER(L1658),ISNUMBER(INDIRECT("FECHA_"&amp;$B1658,1))), IF(L1658&lt;=INDIRECT("FECHA_"&amp;$B1658,1),"INCUMPLIDA","PROCESO"), "VERIFICAR FECHA")),"SIN VALOR AVANCE")</f>
        <v>PROCESO</v>
      </c>
    </row>
    <row r="1659" spans="1:17" ht="180.75">
      <c r="A1659" s="453" t="s">
        <v>17</v>
      </c>
      <c r="B1659" s="454" t="s">
        <v>14</v>
      </c>
      <c r="C1659" s="940"/>
      <c r="D1659" s="940"/>
      <c r="E1659" s="634" t="s">
        <v>3339</v>
      </c>
      <c r="F1659" s="941"/>
      <c r="G1659" s="634" t="s">
        <v>3340</v>
      </c>
      <c r="H1659" s="635" t="s">
        <v>3336</v>
      </c>
      <c r="I1659" s="635" t="s">
        <v>3341</v>
      </c>
      <c r="J1659" s="645" t="s">
        <v>3342</v>
      </c>
      <c r="K1659" s="637">
        <v>45413</v>
      </c>
      <c r="L1659" s="637">
        <v>45961</v>
      </c>
      <c r="M1659" s="638">
        <f t="shared" si="60"/>
        <v>78.285714285714292</v>
      </c>
      <c r="N1659" s="639">
        <v>0.9</v>
      </c>
      <c r="O1659" s="635" t="s">
        <v>3343</v>
      </c>
      <c r="P1659" s="639">
        <f t="shared" si="59"/>
        <v>0.9</v>
      </c>
      <c r="Q1659" s="640" t="str" cm="1">
        <f t="array" aca="1" ref="Q1659" ca="1">IF(ISNUMBER(P1659),IF(P1659=100%,"CUMPLIDA",IF(AND(ISNUMBER(L1659),ISNUMBER(INDIRECT("FECHA_"&amp;$B1659,1))), IF(L1659&lt;=INDIRECT("FECHA_"&amp;$B1659,1),"INCUMPLIDA","PROCESO"), "VERIFICAR FECHA")),"SIN VALOR AVANCE")</f>
        <v>PROCESO</v>
      </c>
    </row>
    <row r="1660" spans="1:17" ht="285">
      <c r="A1660" s="453" t="s">
        <v>17</v>
      </c>
      <c r="B1660" s="454" t="s">
        <v>14</v>
      </c>
      <c r="C1660" s="940" t="s">
        <v>3273</v>
      </c>
      <c r="D1660" s="940" t="s">
        <v>3344</v>
      </c>
      <c r="E1660" s="941" t="s">
        <v>3345</v>
      </c>
      <c r="F1660" s="941" t="s">
        <v>3346</v>
      </c>
      <c r="G1660" s="634" t="s">
        <v>3347</v>
      </c>
      <c r="H1660" s="635" t="s">
        <v>3348</v>
      </c>
      <c r="I1660" s="635" t="s">
        <v>3349</v>
      </c>
      <c r="J1660" s="645">
        <v>3</v>
      </c>
      <c r="K1660" s="637">
        <v>45444</v>
      </c>
      <c r="L1660" s="637">
        <v>46022</v>
      </c>
      <c r="M1660" s="638">
        <f t="shared" si="60"/>
        <v>82.571428571428569</v>
      </c>
      <c r="N1660" s="639">
        <v>0</v>
      </c>
      <c r="O1660" s="635" t="s">
        <v>3350</v>
      </c>
      <c r="P1660" s="639">
        <f t="shared" si="59"/>
        <v>0</v>
      </c>
      <c r="Q1660" s="640" t="str" cm="1">
        <f t="array" aca="1" ref="Q1660" ca="1">IF(ISNUMBER(P1660),IF(P1660=100%,"CUMPLIDA",IF(AND(ISNUMBER(L1660),ISNUMBER(INDIRECT("FECHA_"&amp;$B1660,1))), IF(L1660&lt;=INDIRECT("FECHA_"&amp;$B1660,1),"INCUMPLIDA","PROCESO"), "VERIFICAR FECHA")),"SIN VALOR AVANCE")</f>
        <v>PROCESO</v>
      </c>
    </row>
    <row r="1661" spans="1:17" ht="225">
      <c r="A1661" s="453" t="s">
        <v>17</v>
      </c>
      <c r="B1661" s="454" t="s">
        <v>14</v>
      </c>
      <c r="C1661" s="940"/>
      <c r="D1661" s="940"/>
      <c r="E1661" s="941"/>
      <c r="F1661" s="941"/>
      <c r="G1661" s="634" t="s">
        <v>3351</v>
      </c>
      <c r="H1661" s="635" t="s">
        <v>3352</v>
      </c>
      <c r="I1661" s="635" t="s">
        <v>3353</v>
      </c>
      <c r="J1661" s="660" t="s">
        <v>3354</v>
      </c>
      <c r="K1661" s="641">
        <v>45413</v>
      </c>
      <c r="L1661" s="641">
        <v>45961</v>
      </c>
      <c r="M1661" s="638">
        <f t="shared" si="60"/>
        <v>78.285714285714292</v>
      </c>
      <c r="N1661" s="639">
        <v>0.69499999999999995</v>
      </c>
      <c r="O1661" s="635" t="s">
        <v>3355</v>
      </c>
      <c r="P1661" s="639">
        <f t="shared" si="59"/>
        <v>0.69499999999999995</v>
      </c>
      <c r="Q1661" s="640" t="str" cm="1">
        <f t="array" aca="1" ref="Q1661" ca="1">IF(ISNUMBER(P1661),IF(P1661=100%,"CUMPLIDA",IF(AND(ISNUMBER(L1661),ISNUMBER(INDIRECT("FECHA_"&amp;$B1661,1))), IF(L1661&lt;=INDIRECT("FECHA_"&amp;$B1661,1),"INCUMPLIDA","PROCESO"), "VERIFICAR FECHA")),"SIN VALOR AVANCE")</f>
        <v>PROCESO</v>
      </c>
    </row>
    <row r="1662" spans="1:17" ht="135">
      <c r="A1662" s="453" t="s">
        <v>17</v>
      </c>
      <c r="B1662" s="454" t="s">
        <v>14</v>
      </c>
      <c r="C1662" s="940"/>
      <c r="D1662" s="940"/>
      <c r="E1662" s="941"/>
      <c r="F1662" s="941"/>
      <c r="G1662" s="634" t="s">
        <v>3356</v>
      </c>
      <c r="H1662" s="635" t="s">
        <v>3357</v>
      </c>
      <c r="I1662" s="635" t="s">
        <v>3358</v>
      </c>
      <c r="J1662" s="645">
        <v>1</v>
      </c>
      <c r="K1662" s="637">
        <v>45474</v>
      </c>
      <c r="L1662" s="637">
        <v>45716</v>
      </c>
      <c r="M1662" s="638">
        <f t="shared" si="60"/>
        <v>34.571428571428569</v>
      </c>
      <c r="N1662" s="639">
        <v>1</v>
      </c>
      <c r="O1662" s="635" t="s">
        <v>3359</v>
      </c>
      <c r="P1662" s="639">
        <f t="shared" si="59"/>
        <v>1</v>
      </c>
      <c r="Q1662" s="640" t="str" cm="1">
        <f t="array" aca="1" ref="Q1662" ca="1">IF(ISNUMBER(P1662),IF(P1662=100%,"CUMPLIDA",IF(AND(ISNUMBER(L1662),ISNUMBER(INDIRECT("FECHA_"&amp;$B1662,1))), IF(L1662&lt;=INDIRECT("FECHA_"&amp;$B1662,1),"INCUMPLIDA","PROCESO"), "VERIFICAR FECHA")),"SIN VALOR AVANCE")</f>
        <v>CUMPLIDA</v>
      </c>
    </row>
    <row r="1663" spans="1:17" ht="120.75">
      <c r="A1663" s="453" t="s">
        <v>17</v>
      </c>
      <c r="B1663" s="454" t="s">
        <v>14</v>
      </c>
      <c r="C1663" s="940"/>
      <c r="D1663" s="940"/>
      <c r="E1663" s="941"/>
      <c r="F1663" s="941"/>
      <c r="G1663" s="634" t="s">
        <v>3360</v>
      </c>
      <c r="H1663" s="635" t="s">
        <v>3304</v>
      </c>
      <c r="I1663" s="635" t="s">
        <v>3361</v>
      </c>
      <c r="J1663" s="645">
        <v>1</v>
      </c>
      <c r="K1663" s="637">
        <v>45294</v>
      </c>
      <c r="L1663" s="637">
        <v>45657</v>
      </c>
      <c r="M1663" s="638">
        <f>(L1663-K1663)/7</f>
        <v>51.857142857142854</v>
      </c>
      <c r="N1663" s="639">
        <v>1</v>
      </c>
      <c r="O1663" s="635" t="s">
        <v>3362</v>
      </c>
      <c r="P1663" s="639">
        <f t="shared" si="59"/>
        <v>1</v>
      </c>
      <c r="Q1663" s="640" t="str" cm="1">
        <f t="array" aca="1" ref="Q1663" ca="1">IF(ISNUMBER(P1663),IF(P1663=100%,"CUMPLIDA",IF(AND(ISNUMBER(L1663),ISNUMBER(INDIRECT("FECHA_"&amp;$B1663,1))), IF(L1663&lt;=INDIRECT("FECHA_"&amp;$B1663,1),"INCUMPLIDA","PROCESO"), "VERIFICAR FECHA")),"SIN VALOR AVANCE")</f>
        <v>CUMPLIDA</v>
      </c>
    </row>
    <row r="1664" spans="1:17" ht="90.75">
      <c r="A1664" s="453" t="s">
        <v>17</v>
      </c>
      <c r="B1664" s="454" t="s">
        <v>14</v>
      </c>
      <c r="C1664" s="940" t="s">
        <v>3363</v>
      </c>
      <c r="D1664" s="940" t="s">
        <v>1737</v>
      </c>
      <c r="E1664" s="941" t="s">
        <v>3364</v>
      </c>
      <c r="F1664" s="941" t="s">
        <v>3365</v>
      </c>
      <c r="G1664" s="634" t="s">
        <v>3366</v>
      </c>
      <c r="H1664" s="635" t="s">
        <v>3367</v>
      </c>
      <c r="I1664" s="635" t="s">
        <v>3368</v>
      </c>
      <c r="J1664" s="645">
        <v>1</v>
      </c>
      <c r="K1664" s="637">
        <v>45413</v>
      </c>
      <c r="L1664" s="637">
        <v>45747</v>
      </c>
      <c r="M1664" s="638">
        <f t="shared" ref="M1664:M1682" si="61">(L1664-K1664)/7</f>
        <v>47.714285714285715</v>
      </c>
      <c r="N1664" s="639">
        <v>1</v>
      </c>
      <c r="O1664" s="635" t="s">
        <v>3075</v>
      </c>
      <c r="P1664" s="639">
        <f t="shared" si="59"/>
        <v>1</v>
      </c>
      <c r="Q1664" s="640" t="str" cm="1">
        <f t="array" aca="1" ref="Q1664" ca="1">IF(ISNUMBER(P1664),IF(P1664=100%,"CUMPLIDA",IF(AND(ISNUMBER(L1664),ISNUMBER(INDIRECT("FECHA_"&amp;$B1664,1))), IF(L1664&lt;=INDIRECT("FECHA_"&amp;$B1664,1),"INCUMPLIDA","PROCESO"), "VERIFICAR FECHA")),"SIN VALOR AVANCE")</f>
        <v>CUMPLIDA</v>
      </c>
    </row>
    <row r="1665" spans="1:17" ht="136.5">
      <c r="A1665" s="453" t="s">
        <v>17</v>
      </c>
      <c r="B1665" s="454" t="s">
        <v>14</v>
      </c>
      <c r="C1665" s="940"/>
      <c r="D1665" s="940"/>
      <c r="E1665" s="941"/>
      <c r="F1665" s="941"/>
      <c r="G1665" s="634" t="s">
        <v>3369</v>
      </c>
      <c r="H1665" s="635" t="s">
        <v>3370</v>
      </c>
      <c r="I1665" s="635" t="s">
        <v>3371</v>
      </c>
      <c r="J1665" s="645">
        <v>1</v>
      </c>
      <c r="K1665" s="637">
        <v>45596</v>
      </c>
      <c r="L1665" s="637">
        <v>46112</v>
      </c>
      <c r="M1665" s="638">
        <f t="shared" si="61"/>
        <v>73.714285714285708</v>
      </c>
      <c r="N1665" s="639">
        <v>0</v>
      </c>
      <c r="O1665" s="635" t="s">
        <v>3075</v>
      </c>
      <c r="P1665" s="639">
        <f t="shared" si="59"/>
        <v>0</v>
      </c>
      <c r="Q1665" s="640" t="str" cm="1">
        <f t="array" aca="1" ref="Q1665" ca="1">IF(ISNUMBER(P1665),IF(P1665=100%,"CUMPLIDA",IF(AND(ISNUMBER(L1665),ISNUMBER(INDIRECT("FECHA_"&amp;$B1665,1))), IF(L1665&lt;=INDIRECT("FECHA_"&amp;$B1665,1),"INCUMPLIDA","PROCESO"), "VERIFICAR FECHA")),"SIN VALOR AVANCE")</f>
        <v>PROCESO</v>
      </c>
    </row>
    <row r="1666" spans="1:17" ht="60.75">
      <c r="A1666" s="453" t="s">
        <v>17</v>
      </c>
      <c r="B1666" s="454" t="s">
        <v>14</v>
      </c>
      <c r="C1666" s="940"/>
      <c r="D1666" s="940"/>
      <c r="E1666" s="941"/>
      <c r="F1666" s="941"/>
      <c r="G1666" s="634" t="s">
        <v>3372</v>
      </c>
      <c r="H1666" s="635" t="s">
        <v>3373</v>
      </c>
      <c r="I1666" s="661" t="s">
        <v>3374</v>
      </c>
      <c r="J1666" s="645">
        <v>1</v>
      </c>
      <c r="K1666" s="637">
        <v>45779</v>
      </c>
      <c r="L1666" s="637">
        <v>45961</v>
      </c>
      <c r="M1666" s="638">
        <f t="shared" si="61"/>
        <v>26</v>
      </c>
      <c r="N1666" s="639">
        <v>0</v>
      </c>
      <c r="O1666" s="635" t="s">
        <v>3075</v>
      </c>
      <c r="P1666" s="639">
        <f t="shared" si="59"/>
        <v>0</v>
      </c>
      <c r="Q1666" s="640" t="str" cm="1">
        <f t="array" aca="1" ref="Q1666" ca="1">IF(ISNUMBER(P1666),IF(P1666=100%,"CUMPLIDA",IF(AND(ISNUMBER(L1666),ISNUMBER(INDIRECT("FECHA_"&amp;$B1666,1))), IF(L1666&lt;=INDIRECT("FECHA_"&amp;$B1666,1),"INCUMPLIDA","PROCESO"), "VERIFICAR FECHA")),"SIN VALOR AVANCE")</f>
        <v>PROCESO</v>
      </c>
    </row>
    <row r="1667" spans="1:17" ht="182.25">
      <c r="A1667" s="453" t="s">
        <v>17</v>
      </c>
      <c r="B1667" s="454" t="s">
        <v>14</v>
      </c>
      <c r="C1667" s="940"/>
      <c r="D1667" s="940"/>
      <c r="E1667" s="941"/>
      <c r="F1667" s="941"/>
      <c r="G1667" s="634" t="s">
        <v>3375</v>
      </c>
      <c r="H1667" s="635" t="s">
        <v>3376</v>
      </c>
      <c r="I1667" s="635" t="s">
        <v>3377</v>
      </c>
      <c r="J1667" s="645">
        <v>1</v>
      </c>
      <c r="K1667" s="637">
        <v>45413</v>
      </c>
      <c r="L1667" s="637">
        <v>45747</v>
      </c>
      <c r="M1667" s="638">
        <f t="shared" si="61"/>
        <v>47.714285714285715</v>
      </c>
      <c r="N1667" s="639">
        <v>1</v>
      </c>
      <c r="O1667" s="635" t="s">
        <v>3075</v>
      </c>
      <c r="P1667" s="639">
        <f t="shared" si="59"/>
        <v>1</v>
      </c>
      <c r="Q1667" s="640" t="str" cm="1">
        <f t="array" aca="1" ref="Q1667" ca="1">IF(ISNUMBER(P1667),IF(P1667=100%,"CUMPLIDA",IF(AND(ISNUMBER(L1667),ISNUMBER(INDIRECT("FECHA_"&amp;$B1667,1))), IF(L1667&lt;=INDIRECT("FECHA_"&amp;$B1667,1),"INCUMPLIDA","PROCESO"), "VERIFICAR FECHA")),"SIN VALOR AVANCE")</f>
        <v>CUMPLIDA</v>
      </c>
    </row>
    <row r="1668" spans="1:17" ht="195">
      <c r="A1668" s="453" t="s">
        <v>17</v>
      </c>
      <c r="B1668" s="454" t="s">
        <v>14</v>
      </c>
      <c r="C1668" s="940"/>
      <c r="D1668" s="940"/>
      <c r="E1668" s="941"/>
      <c r="F1668" s="941"/>
      <c r="G1668" s="634" t="s">
        <v>3378</v>
      </c>
      <c r="H1668" s="635" t="s">
        <v>3379</v>
      </c>
      <c r="I1668" s="635" t="s">
        <v>3380</v>
      </c>
      <c r="J1668" s="645">
        <v>1</v>
      </c>
      <c r="K1668" s="637">
        <v>45414</v>
      </c>
      <c r="L1668" s="637">
        <v>45899</v>
      </c>
      <c r="M1668" s="638">
        <f t="shared" si="61"/>
        <v>69.285714285714292</v>
      </c>
      <c r="N1668" s="639">
        <v>0.5</v>
      </c>
      <c r="O1668" s="635" t="s">
        <v>3381</v>
      </c>
      <c r="P1668" s="639">
        <f t="shared" si="59"/>
        <v>0.5</v>
      </c>
      <c r="Q1668" s="640" t="str" cm="1">
        <f t="array" aca="1" ref="Q1668" ca="1">IF(ISNUMBER(P1668),IF(P1668=100%,"CUMPLIDA",IF(AND(ISNUMBER(L1668),ISNUMBER(INDIRECT("FECHA_"&amp;$B1668,1))), IF(L1668&lt;=INDIRECT("FECHA_"&amp;$B1668,1),"INCUMPLIDA","PROCESO"), "VERIFICAR FECHA")),"SIN VALOR AVANCE")</f>
        <v>PROCESO</v>
      </c>
    </row>
    <row r="1669" spans="1:17" ht="121.5">
      <c r="A1669" s="453" t="s">
        <v>17</v>
      </c>
      <c r="B1669" s="454" t="s">
        <v>14</v>
      </c>
      <c r="C1669" s="940"/>
      <c r="D1669" s="940"/>
      <c r="E1669" s="941"/>
      <c r="F1669" s="941"/>
      <c r="G1669" s="634" t="s">
        <v>3382</v>
      </c>
      <c r="H1669" s="635" t="s">
        <v>3383</v>
      </c>
      <c r="I1669" s="635" t="s">
        <v>3384</v>
      </c>
      <c r="J1669" s="645">
        <v>1</v>
      </c>
      <c r="K1669" s="637">
        <v>45413</v>
      </c>
      <c r="L1669" s="637">
        <v>45747</v>
      </c>
      <c r="M1669" s="638">
        <f t="shared" si="61"/>
        <v>47.714285714285715</v>
      </c>
      <c r="N1669" s="639">
        <v>1</v>
      </c>
      <c r="O1669" s="635" t="s">
        <v>3075</v>
      </c>
      <c r="P1669" s="639">
        <f t="shared" si="59"/>
        <v>1</v>
      </c>
      <c r="Q1669" s="640" t="str" cm="1">
        <f t="array" aca="1" ref="Q1669" ca="1">IF(ISNUMBER(P1669),IF(P1669=100%,"CUMPLIDA",IF(AND(ISNUMBER(L1669),ISNUMBER(INDIRECT("FECHA_"&amp;$B1669,1))), IF(L1669&lt;=INDIRECT("FECHA_"&amp;$B1669,1),"INCUMPLIDA","PROCESO"), "VERIFICAR FECHA")),"SIN VALOR AVANCE")</f>
        <v>CUMPLIDA</v>
      </c>
    </row>
    <row r="1670" spans="1:17" ht="90">
      <c r="A1670" s="453" t="s">
        <v>17</v>
      </c>
      <c r="B1670" s="454" t="s">
        <v>14</v>
      </c>
      <c r="C1670" s="940"/>
      <c r="D1670" s="940"/>
      <c r="E1670" s="941"/>
      <c r="F1670" s="941"/>
      <c r="G1670" s="634" t="s">
        <v>3385</v>
      </c>
      <c r="H1670" s="635" t="s">
        <v>3386</v>
      </c>
      <c r="I1670" s="635" t="s">
        <v>3387</v>
      </c>
      <c r="J1670" s="645">
        <v>1</v>
      </c>
      <c r="K1670" s="637">
        <v>45413</v>
      </c>
      <c r="L1670" s="637">
        <v>45838</v>
      </c>
      <c r="M1670" s="638">
        <f t="shared" si="61"/>
        <v>60.714285714285715</v>
      </c>
      <c r="N1670" s="639">
        <v>1</v>
      </c>
      <c r="O1670" s="635" t="s">
        <v>3075</v>
      </c>
      <c r="P1670" s="639">
        <f t="shared" si="59"/>
        <v>1</v>
      </c>
      <c r="Q1670" s="640" t="str" cm="1">
        <f t="array" aca="1" ref="Q1670" ca="1">IF(ISNUMBER(P1670),IF(P1670=100%,"CUMPLIDA",IF(AND(ISNUMBER(L1670),ISNUMBER(INDIRECT("FECHA_"&amp;$B1670,1))), IF(L1670&lt;=INDIRECT("FECHA_"&amp;$B1670,1),"INCUMPLIDA","PROCESO"), "VERIFICAR FECHA")),"SIN VALOR AVANCE")</f>
        <v>CUMPLIDA</v>
      </c>
    </row>
    <row r="1671" spans="1:17" ht="210">
      <c r="A1671" s="453" t="s">
        <v>17</v>
      </c>
      <c r="B1671" s="454" t="s">
        <v>14</v>
      </c>
      <c r="C1671" s="940"/>
      <c r="D1671" s="940"/>
      <c r="E1671" s="941"/>
      <c r="F1671" s="941"/>
      <c r="G1671" s="634" t="s">
        <v>3388</v>
      </c>
      <c r="H1671" s="635" t="s">
        <v>3389</v>
      </c>
      <c r="I1671" s="635" t="s">
        <v>3390</v>
      </c>
      <c r="J1671" s="645">
        <v>7</v>
      </c>
      <c r="K1671" s="637">
        <v>45413</v>
      </c>
      <c r="L1671" s="637">
        <v>45657</v>
      </c>
      <c r="M1671" s="638">
        <f t="shared" si="61"/>
        <v>34.857142857142854</v>
      </c>
      <c r="N1671" s="639">
        <v>1</v>
      </c>
      <c r="O1671" s="635" t="s">
        <v>3391</v>
      </c>
      <c r="P1671" s="639">
        <f t="shared" si="59"/>
        <v>1</v>
      </c>
      <c r="Q1671" s="640" t="str" cm="1">
        <f t="array" aca="1" ref="Q1671" ca="1">IF(ISNUMBER(P1671),IF(P1671=100%,"CUMPLIDA",IF(AND(ISNUMBER(L1671),ISNUMBER(INDIRECT("FECHA_"&amp;$B1671,1))), IF(L1671&lt;=INDIRECT("FECHA_"&amp;$B1671,1),"INCUMPLIDA","PROCESO"), "VERIFICAR FECHA")),"SIN VALOR AVANCE")</f>
        <v>CUMPLIDA</v>
      </c>
    </row>
    <row r="1672" spans="1:17" ht="90.75">
      <c r="A1672" s="453" t="s">
        <v>17</v>
      </c>
      <c r="B1672" s="454" t="s">
        <v>14</v>
      </c>
      <c r="C1672" s="940"/>
      <c r="D1672" s="940"/>
      <c r="E1672" s="949" t="s">
        <v>3392</v>
      </c>
      <c r="F1672" s="941"/>
      <c r="G1672" s="634" t="s">
        <v>3393</v>
      </c>
      <c r="H1672" s="635" t="s">
        <v>3394</v>
      </c>
      <c r="I1672" s="635" t="s">
        <v>3368</v>
      </c>
      <c r="J1672" s="645">
        <v>1</v>
      </c>
      <c r="K1672" s="637">
        <v>45383</v>
      </c>
      <c r="L1672" s="637">
        <v>45747</v>
      </c>
      <c r="M1672" s="638">
        <f t="shared" si="61"/>
        <v>52</v>
      </c>
      <c r="N1672" s="639">
        <v>1</v>
      </c>
      <c r="O1672" s="635" t="s">
        <v>3075</v>
      </c>
      <c r="P1672" s="639">
        <f t="shared" si="59"/>
        <v>1</v>
      </c>
      <c r="Q1672" s="640" t="str" cm="1">
        <f t="array" aca="1" ref="Q1672" ca="1">IF(ISNUMBER(P1672),IF(P1672=100%,"CUMPLIDA",IF(AND(ISNUMBER(L1672),ISNUMBER(INDIRECT("FECHA_"&amp;$B1672,1))), IF(L1672&lt;=INDIRECT("FECHA_"&amp;$B1672,1),"INCUMPLIDA","PROCESO"), "VERIFICAR FECHA")),"SIN VALOR AVANCE")</f>
        <v>CUMPLIDA</v>
      </c>
    </row>
    <row r="1673" spans="1:17" ht="180">
      <c r="A1673" s="453" t="s">
        <v>17</v>
      </c>
      <c r="B1673" s="454" t="s">
        <v>14</v>
      </c>
      <c r="C1673" s="940"/>
      <c r="D1673" s="940"/>
      <c r="E1673" s="949"/>
      <c r="F1673" s="941"/>
      <c r="G1673" s="634" t="s">
        <v>3395</v>
      </c>
      <c r="H1673" s="635" t="s">
        <v>3396</v>
      </c>
      <c r="I1673" s="635" t="s">
        <v>3371</v>
      </c>
      <c r="J1673" s="645">
        <v>1</v>
      </c>
      <c r="K1673" s="637">
        <v>45596</v>
      </c>
      <c r="L1673" s="637">
        <v>46112</v>
      </c>
      <c r="M1673" s="638">
        <f t="shared" si="61"/>
        <v>73.714285714285708</v>
      </c>
      <c r="N1673" s="639">
        <v>0</v>
      </c>
      <c r="O1673" s="635" t="s">
        <v>3075</v>
      </c>
      <c r="P1673" s="639">
        <f t="shared" si="59"/>
        <v>0</v>
      </c>
      <c r="Q1673" s="640" t="str" cm="1">
        <f t="array" aca="1" ref="Q1673" ca="1">IF(ISNUMBER(P1673),IF(P1673=100%,"CUMPLIDA",IF(AND(ISNUMBER(L1673),ISNUMBER(INDIRECT("FECHA_"&amp;$B1673,1))), IF(L1673&lt;=INDIRECT("FECHA_"&amp;$B1673,1),"INCUMPLIDA","PROCESO"), "VERIFICAR FECHA")),"SIN VALOR AVANCE")</f>
        <v>PROCESO</v>
      </c>
    </row>
    <row r="1674" spans="1:17" ht="60.75">
      <c r="A1674" s="453" t="s">
        <v>17</v>
      </c>
      <c r="B1674" s="454" t="s">
        <v>14</v>
      </c>
      <c r="C1674" s="940"/>
      <c r="D1674" s="940"/>
      <c r="E1674" s="463"/>
      <c r="F1674" s="941"/>
      <c r="G1674" s="634" t="s">
        <v>3397</v>
      </c>
      <c r="H1674" s="635" t="s">
        <v>3398</v>
      </c>
      <c r="I1674" s="635" t="s">
        <v>3399</v>
      </c>
      <c r="J1674" s="645">
        <v>1</v>
      </c>
      <c r="K1674" s="637">
        <v>45779</v>
      </c>
      <c r="L1674" s="637">
        <v>45961</v>
      </c>
      <c r="M1674" s="638">
        <f t="shared" si="61"/>
        <v>26</v>
      </c>
      <c r="N1674" s="639">
        <v>0</v>
      </c>
      <c r="O1674" s="635" t="s">
        <v>3075</v>
      </c>
      <c r="P1674" s="639">
        <f t="shared" si="59"/>
        <v>0</v>
      </c>
      <c r="Q1674" s="640" t="str" cm="1">
        <f t="array" aca="1" ref="Q1674" ca="1">IF(ISNUMBER(P1674),IF(P1674=100%,"CUMPLIDA",IF(AND(ISNUMBER(L1674),ISNUMBER(INDIRECT("FECHA_"&amp;$B1674,1))), IF(L1674&lt;=INDIRECT("FECHA_"&amp;$B1674,1),"INCUMPLIDA","PROCESO"), "VERIFICAR FECHA")),"SIN VALOR AVANCE")</f>
        <v>PROCESO</v>
      </c>
    </row>
    <row r="1675" spans="1:17" ht="195">
      <c r="A1675" s="453" t="s">
        <v>17</v>
      </c>
      <c r="B1675" s="454" t="s">
        <v>14</v>
      </c>
      <c r="C1675" s="940"/>
      <c r="D1675" s="940"/>
      <c r="E1675" s="941" t="s">
        <v>3400</v>
      </c>
      <c r="F1675" s="941"/>
      <c r="G1675" s="634" t="s">
        <v>3378</v>
      </c>
      <c r="H1675" s="635" t="s">
        <v>3379</v>
      </c>
      <c r="I1675" s="635" t="s">
        <v>3380</v>
      </c>
      <c r="J1675" s="645">
        <v>1</v>
      </c>
      <c r="K1675" s="637">
        <v>45414</v>
      </c>
      <c r="L1675" s="637">
        <v>45899</v>
      </c>
      <c r="M1675" s="638">
        <f t="shared" si="61"/>
        <v>69.285714285714292</v>
      </c>
      <c r="N1675" s="639">
        <v>0</v>
      </c>
      <c r="O1675" s="635" t="s">
        <v>3381</v>
      </c>
      <c r="P1675" s="639">
        <f t="shared" si="59"/>
        <v>0</v>
      </c>
      <c r="Q1675" s="640" t="str" cm="1">
        <f t="array" aca="1" ref="Q1675" ca="1">IF(ISNUMBER(P1675),IF(P1675=100%,"CUMPLIDA",IF(AND(ISNUMBER(L1675),ISNUMBER(INDIRECT("FECHA_"&amp;$B1675,1))), IF(L1675&lt;=INDIRECT("FECHA_"&amp;$B1675,1),"INCUMPLIDA","PROCESO"), "VERIFICAR FECHA")),"SIN VALOR AVANCE")</f>
        <v>PROCESO</v>
      </c>
    </row>
    <row r="1676" spans="1:17" ht="150">
      <c r="A1676" s="453" t="s">
        <v>17</v>
      </c>
      <c r="B1676" s="454" t="s">
        <v>14</v>
      </c>
      <c r="C1676" s="940"/>
      <c r="D1676" s="940"/>
      <c r="E1676" s="941"/>
      <c r="F1676" s="941"/>
      <c r="G1676" s="634" t="s">
        <v>3401</v>
      </c>
      <c r="H1676" s="635" t="s">
        <v>3402</v>
      </c>
      <c r="I1676" s="635" t="s">
        <v>3403</v>
      </c>
      <c r="J1676" s="645">
        <v>6</v>
      </c>
      <c r="K1676" s="637">
        <v>45413</v>
      </c>
      <c r="L1676" s="637">
        <v>45596</v>
      </c>
      <c r="M1676" s="638">
        <f t="shared" si="61"/>
        <v>26.142857142857142</v>
      </c>
      <c r="N1676" s="639">
        <v>1</v>
      </c>
      <c r="O1676" s="635" t="s">
        <v>3404</v>
      </c>
      <c r="P1676" s="639">
        <f t="shared" si="59"/>
        <v>1</v>
      </c>
      <c r="Q1676" s="640" t="str" cm="1">
        <f t="array" aca="1" ref="Q1676" ca="1">IF(ISNUMBER(P1676),IF(P1676=100%,"CUMPLIDA",IF(AND(ISNUMBER(L1676),ISNUMBER(INDIRECT("FECHA_"&amp;$B1676,1))), IF(L1676&lt;=INDIRECT("FECHA_"&amp;$B1676,1),"INCUMPLIDA","PROCESO"), "VERIFICAR FECHA")),"SIN VALOR AVANCE")</f>
        <v>CUMPLIDA</v>
      </c>
    </row>
    <row r="1677" spans="1:17" ht="195">
      <c r="A1677" s="453" t="s">
        <v>17</v>
      </c>
      <c r="B1677" s="454" t="s">
        <v>14</v>
      </c>
      <c r="C1677" s="940"/>
      <c r="D1677" s="940"/>
      <c r="E1677" s="949" t="s">
        <v>3405</v>
      </c>
      <c r="F1677" s="941"/>
      <c r="G1677" s="634" t="s">
        <v>3378</v>
      </c>
      <c r="H1677" s="635" t="s">
        <v>3379</v>
      </c>
      <c r="I1677" s="635" t="s">
        <v>3380</v>
      </c>
      <c r="J1677" s="645">
        <v>1</v>
      </c>
      <c r="K1677" s="637">
        <v>45414</v>
      </c>
      <c r="L1677" s="637">
        <v>45899</v>
      </c>
      <c r="M1677" s="638">
        <f t="shared" si="61"/>
        <v>69.285714285714292</v>
      </c>
      <c r="N1677" s="639">
        <v>0</v>
      </c>
      <c r="O1677" s="635" t="s">
        <v>3381</v>
      </c>
      <c r="P1677" s="639">
        <f t="shared" si="59"/>
        <v>0</v>
      </c>
      <c r="Q1677" s="640" t="str" cm="1">
        <f t="array" aca="1" ref="Q1677" ca="1">IF(ISNUMBER(P1677),IF(P1677=100%,"CUMPLIDA",IF(AND(ISNUMBER(L1677),ISNUMBER(INDIRECT("FECHA_"&amp;$B1677,1))), IF(L1677&lt;=INDIRECT("FECHA_"&amp;$B1677,1),"INCUMPLIDA","PROCESO"), "VERIFICAR FECHA")),"SIN VALOR AVANCE")</f>
        <v>PROCESO</v>
      </c>
    </row>
    <row r="1678" spans="1:17" ht="135.75">
      <c r="A1678" s="453" t="s">
        <v>17</v>
      </c>
      <c r="B1678" s="454" t="s">
        <v>14</v>
      </c>
      <c r="C1678" s="940"/>
      <c r="D1678" s="940"/>
      <c r="E1678" s="949"/>
      <c r="F1678" s="941"/>
      <c r="G1678" s="634" t="s">
        <v>3406</v>
      </c>
      <c r="H1678" s="635" t="s">
        <v>3407</v>
      </c>
      <c r="I1678" s="646" t="s">
        <v>3408</v>
      </c>
      <c r="J1678" s="645">
        <v>1</v>
      </c>
      <c r="K1678" s="637">
        <v>45327</v>
      </c>
      <c r="L1678" s="637">
        <v>45777</v>
      </c>
      <c r="M1678" s="638">
        <f t="shared" si="61"/>
        <v>64.285714285714292</v>
      </c>
      <c r="N1678" s="639">
        <v>1</v>
      </c>
      <c r="O1678" s="635" t="s">
        <v>3409</v>
      </c>
      <c r="P1678" s="639">
        <f t="shared" si="59"/>
        <v>1</v>
      </c>
      <c r="Q1678" s="640" t="str" cm="1">
        <f t="array" aca="1" ref="Q1678" ca="1">IF(ISNUMBER(P1678),IF(P1678=100%,"CUMPLIDA",IF(AND(ISNUMBER(L1678),ISNUMBER(INDIRECT("FECHA_"&amp;$B1678,1))), IF(L1678&lt;=INDIRECT("FECHA_"&amp;$B1678,1),"INCUMPLIDA","PROCESO"), "VERIFICAR FECHA")),"SIN VALOR AVANCE")</f>
        <v>CUMPLIDA</v>
      </c>
    </row>
    <row r="1679" spans="1:17" ht="75">
      <c r="A1679" s="453" t="s">
        <v>17</v>
      </c>
      <c r="B1679" s="454" t="s">
        <v>14</v>
      </c>
      <c r="C1679" s="940"/>
      <c r="D1679" s="940"/>
      <c r="E1679" s="949" t="s">
        <v>3410</v>
      </c>
      <c r="F1679" s="941"/>
      <c r="G1679" s="634" t="s">
        <v>3411</v>
      </c>
      <c r="H1679" s="635" t="s">
        <v>3412</v>
      </c>
      <c r="I1679" s="646" t="s">
        <v>3413</v>
      </c>
      <c r="J1679" s="645">
        <v>1</v>
      </c>
      <c r="K1679" s="637">
        <v>45442</v>
      </c>
      <c r="L1679" s="637">
        <v>45626</v>
      </c>
      <c r="M1679" s="638">
        <f t="shared" si="61"/>
        <v>26.285714285714285</v>
      </c>
      <c r="N1679" s="639">
        <v>1</v>
      </c>
      <c r="O1679" s="635" t="s">
        <v>3414</v>
      </c>
      <c r="P1679" s="639">
        <f t="shared" si="59"/>
        <v>1</v>
      </c>
      <c r="Q1679" s="640" t="str" cm="1">
        <f t="array" aca="1" ref="Q1679" ca="1">IF(ISNUMBER(P1679),IF(P1679=100%,"CUMPLIDA",IF(AND(ISNUMBER(L1679),ISNUMBER(INDIRECT("FECHA_"&amp;$B1679,1))), IF(L1679&lt;=INDIRECT("FECHA_"&amp;$B1679,1),"INCUMPLIDA","PROCESO"), "VERIFICAR FECHA")),"SIN VALOR AVANCE")</f>
        <v>CUMPLIDA</v>
      </c>
    </row>
    <row r="1680" spans="1:17" ht="75">
      <c r="A1680" s="453" t="s">
        <v>17</v>
      </c>
      <c r="B1680" s="454" t="s">
        <v>14</v>
      </c>
      <c r="C1680" s="940"/>
      <c r="D1680" s="940"/>
      <c r="E1680" s="949"/>
      <c r="F1680" s="941"/>
      <c r="G1680" s="634" t="s">
        <v>3415</v>
      </c>
      <c r="H1680" s="635" t="s">
        <v>3416</v>
      </c>
      <c r="I1680" s="646" t="s">
        <v>3417</v>
      </c>
      <c r="J1680" s="645">
        <v>1</v>
      </c>
      <c r="K1680" s="637">
        <v>45442</v>
      </c>
      <c r="L1680" s="637">
        <v>45626</v>
      </c>
      <c r="M1680" s="638">
        <f t="shared" si="61"/>
        <v>26.285714285714285</v>
      </c>
      <c r="N1680" s="639">
        <v>1</v>
      </c>
      <c r="O1680" s="635" t="s">
        <v>3418</v>
      </c>
      <c r="P1680" s="639">
        <f t="shared" si="59"/>
        <v>1</v>
      </c>
      <c r="Q1680" s="640" t="str" cm="1">
        <f t="array" aca="1" ref="Q1680" ca="1">IF(ISNUMBER(P1680),IF(P1680=100%,"CUMPLIDA",IF(AND(ISNUMBER(L1680),ISNUMBER(INDIRECT("FECHA_"&amp;$B1680,1))), IF(L1680&lt;=INDIRECT("FECHA_"&amp;$B1680,1),"INCUMPLIDA","PROCESO"), "VERIFICAR FECHA")),"SIN VALOR AVANCE")</f>
        <v>CUMPLIDA</v>
      </c>
    </row>
    <row r="1681" spans="1:17" ht="165">
      <c r="A1681" s="453" t="s">
        <v>17</v>
      </c>
      <c r="B1681" s="454" t="s">
        <v>14</v>
      </c>
      <c r="C1681" s="940"/>
      <c r="D1681" s="940"/>
      <c r="E1681" s="463" t="s">
        <v>3419</v>
      </c>
      <c r="F1681" s="941"/>
      <c r="G1681" s="634" t="s">
        <v>3420</v>
      </c>
      <c r="H1681" s="635" t="s">
        <v>3421</v>
      </c>
      <c r="I1681" s="635" t="s">
        <v>3422</v>
      </c>
      <c r="J1681" s="645">
        <v>3</v>
      </c>
      <c r="K1681" s="637">
        <v>45413</v>
      </c>
      <c r="L1681" s="637">
        <v>45687</v>
      </c>
      <c r="M1681" s="638">
        <f t="shared" si="61"/>
        <v>39.142857142857146</v>
      </c>
      <c r="N1681" s="639">
        <v>1</v>
      </c>
      <c r="O1681" s="635" t="s">
        <v>3423</v>
      </c>
      <c r="P1681" s="639">
        <f t="shared" si="59"/>
        <v>1</v>
      </c>
      <c r="Q1681" s="640" t="str" cm="1">
        <f t="array" aca="1" ref="Q1681" ca="1">IF(ISNUMBER(P1681),IF(P1681=100%,"CUMPLIDA",IF(AND(ISNUMBER(L1681),ISNUMBER(INDIRECT("FECHA_"&amp;$B1681,1))), IF(L1681&lt;=INDIRECT("FECHA_"&amp;$B1681,1),"INCUMPLIDA","PROCESO"), "VERIFICAR FECHA")),"SIN VALOR AVANCE")</f>
        <v>CUMPLIDA</v>
      </c>
    </row>
    <row r="1682" spans="1:17" ht="180">
      <c r="A1682" s="453" t="s">
        <v>17</v>
      </c>
      <c r="B1682" s="454" t="s">
        <v>14</v>
      </c>
      <c r="C1682" s="940"/>
      <c r="D1682" s="940"/>
      <c r="E1682" s="463" t="s">
        <v>3424</v>
      </c>
      <c r="F1682" s="941"/>
      <c r="G1682" s="634" t="s">
        <v>3425</v>
      </c>
      <c r="H1682" s="635" t="s">
        <v>3426</v>
      </c>
      <c r="I1682" s="635" t="s">
        <v>3427</v>
      </c>
      <c r="J1682" s="645">
        <v>1</v>
      </c>
      <c r="K1682" s="637">
        <v>45413</v>
      </c>
      <c r="L1682" s="637">
        <v>45565</v>
      </c>
      <c r="M1682" s="638">
        <f t="shared" si="61"/>
        <v>21.714285714285715</v>
      </c>
      <c r="N1682" s="639">
        <v>1</v>
      </c>
      <c r="O1682" s="635" t="s">
        <v>3428</v>
      </c>
      <c r="P1682" s="639">
        <f t="shared" si="59"/>
        <v>1</v>
      </c>
      <c r="Q1682" s="640" t="str" cm="1">
        <f t="array" aca="1" ref="Q1682" ca="1">IF(ISNUMBER(P1682),IF(P1682=100%,"CUMPLIDA",IF(AND(ISNUMBER(L1682),ISNUMBER(INDIRECT("FECHA_"&amp;$B1682,1))), IF(L1682&lt;=INDIRECT("FECHA_"&amp;$B1682,1),"INCUMPLIDA","PROCESO"), "VERIFICAR FECHA")),"SIN VALOR AVANCE")</f>
        <v>CUMPLIDA</v>
      </c>
    </row>
    <row r="1683" spans="1:17" ht="120">
      <c r="A1683" s="453" t="s">
        <v>17</v>
      </c>
      <c r="B1683" s="454" t="s">
        <v>14</v>
      </c>
      <c r="C1683" s="940"/>
      <c r="D1683" s="940"/>
      <c r="E1683" s="463" t="s">
        <v>3429</v>
      </c>
      <c r="F1683" s="941"/>
      <c r="G1683" s="634" t="s">
        <v>3430</v>
      </c>
      <c r="H1683" s="635" t="s">
        <v>3367</v>
      </c>
      <c r="I1683" s="635" t="s">
        <v>3431</v>
      </c>
      <c r="J1683" s="645">
        <v>1</v>
      </c>
      <c r="K1683" s="637">
        <v>45565</v>
      </c>
      <c r="L1683" s="637">
        <v>45747</v>
      </c>
      <c r="M1683" s="638">
        <f>(L1683-K1683)/7</f>
        <v>26</v>
      </c>
      <c r="N1683" s="639">
        <v>1</v>
      </c>
      <c r="O1683" s="635" t="s">
        <v>2921</v>
      </c>
      <c r="P1683" s="639">
        <f t="shared" si="59"/>
        <v>1</v>
      </c>
      <c r="Q1683" s="640" t="str" cm="1">
        <f t="array" aca="1" ref="Q1683" ca="1">IF(ISNUMBER(P1683),IF(P1683=100%,"CUMPLIDA",IF(AND(ISNUMBER(L1683),ISNUMBER(INDIRECT("FECHA_"&amp;$B1683,1))), IF(L1683&lt;=INDIRECT("FECHA_"&amp;$B1683,1),"INCUMPLIDA","PROCESO"), "VERIFICAR FECHA")),"SIN VALOR AVANCE")</f>
        <v>CUMPLIDA</v>
      </c>
    </row>
    <row r="1684" spans="1:17" ht="150">
      <c r="A1684" s="453" t="s">
        <v>17</v>
      </c>
      <c r="B1684" s="454" t="s">
        <v>14</v>
      </c>
      <c r="C1684" s="940" t="s">
        <v>3432</v>
      </c>
      <c r="D1684" s="940" t="s">
        <v>3433</v>
      </c>
      <c r="E1684" s="941" t="s">
        <v>3434</v>
      </c>
      <c r="F1684" s="941" t="s">
        <v>3435</v>
      </c>
      <c r="G1684" s="634" t="s">
        <v>3436</v>
      </c>
      <c r="H1684" s="635" t="s">
        <v>3437</v>
      </c>
      <c r="I1684" s="635" t="s">
        <v>3438</v>
      </c>
      <c r="J1684" s="645">
        <v>1</v>
      </c>
      <c r="K1684" s="637">
        <v>45536</v>
      </c>
      <c r="L1684" s="637">
        <v>45687</v>
      </c>
      <c r="M1684" s="638">
        <f t="shared" ref="M1684:M1747" si="62">(L1684-K1684)/7</f>
        <v>21.571428571428573</v>
      </c>
      <c r="N1684" s="639">
        <v>1</v>
      </c>
      <c r="O1684" s="635" t="s">
        <v>3439</v>
      </c>
      <c r="P1684" s="639">
        <f t="shared" si="59"/>
        <v>1</v>
      </c>
      <c r="Q1684" s="640" t="str" cm="1">
        <f t="array" aca="1" ref="Q1684" ca="1">IF(ISNUMBER(P1684),IF(P1684=100%,"CUMPLIDA",IF(AND(ISNUMBER(L1684),ISNUMBER(INDIRECT("FECHA_"&amp;$B1684,1))), IF(L1684&lt;=INDIRECT("FECHA_"&amp;$B1684,1),"INCUMPLIDA","PROCESO"), "VERIFICAR FECHA")),"SIN VALOR AVANCE")</f>
        <v>CUMPLIDA</v>
      </c>
    </row>
    <row r="1685" spans="1:17" ht="210">
      <c r="A1685" s="453" t="s">
        <v>17</v>
      </c>
      <c r="B1685" s="454" t="s">
        <v>14</v>
      </c>
      <c r="C1685" s="940"/>
      <c r="D1685" s="940"/>
      <c r="E1685" s="941"/>
      <c r="F1685" s="941"/>
      <c r="G1685" s="634" t="s">
        <v>3440</v>
      </c>
      <c r="H1685" s="635" t="s">
        <v>3441</v>
      </c>
      <c r="I1685" s="635" t="s">
        <v>3442</v>
      </c>
      <c r="J1685" s="645">
        <v>12</v>
      </c>
      <c r="K1685" s="637">
        <v>45658</v>
      </c>
      <c r="L1685" s="637">
        <v>46022</v>
      </c>
      <c r="M1685" s="638">
        <f t="shared" si="62"/>
        <v>52</v>
      </c>
      <c r="N1685" s="639">
        <v>0.25</v>
      </c>
      <c r="O1685" s="635" t="s">
        <v>3443</v>
      </c>
      <c r="P1685" s="639">
        <f t="shared" si="59"/>
        <v>0.25</v>
      </c>
      <c r="Q1685" s="640" t="str" cm="1">
        <f t="array" aca="1" ref="Q1685" ca="1">IF(ISNUMBER(P1685),IF(P1685=100%,"CUMPLIDA",IF(AND(ISNUMBER(L1685),ISNUMBER(INDIRECT("FECHA_"&amp;$B1685,1))), IF(L1685&lt;=INDIRECT("FECHA_"&amp;$B1685,1),"INCUMPLIDA","PROCESO"), "VERIFICAR FECHA")),"SIN VALOR AVANCE")</f>
        <v>PROCESO</v>
      </c>
    </row>
    <row r="1686" spans="1:17" ht="90">
      <c r="A1686" s="453" t="s">
        <v>17</v>
      </c>
      <c r="B1686" s="454" t="s">
        <v>14</v>
      </c>
      <c r="C1686" s="940"/>
      <c r="D1686" s="940"/>
      <c r="E1686" s="941"/>
      <c r="F1686" s="941"/>
      <c r="G1686" s="634" t="s">
        <v>3444</v>
      </c>
      <c r="H1686" s="635" t="s">
        <v>3445</v>
      </c>
      <c r="I1686" s="635" t="s">
        <v>3446</v>
      </c>
      <c r="J1686" s="645">
        <v>1</v>
      </c>
      <c r="K1686" s="637">
        <v>45536</v>
      </c>
      <c r="L1686" s="637">
        <v>45656</v>
      </c>
      <c r="M1686" s="638">
        <f t="shared" si="62"/>
        <v>17.142857142857142</v>
      </c>
      <c r="N1686" s="639">
        <v>1</v>
      </c>
      <c r="O1686" s="635" t="s">
        <v>3439</v>
      </c>
      <c r="P1686" s="639">
        <f t="shared" si="59"/>
        <v>1</v>
      </c>
      <c r="Q1686" s="640" t="str" cm="1">
        <f t="array" aca="1" ref="Q1686" ca="1">IF(ISNUMBER(P1686),IF(P1686=100%,"CUMPLIDA",IF(AND(ISNUMBER(L1686),ISNUMBER(INDIRECT("FECHA_"&amp;$B1686,1))), IF(L1686&lt;=INDIRECT("FECHA_"&amp;$B1686,1),"INCUMPLIDA","PROCESO"), "VERIFICAR FECHA")),"SIN VALOR AVANCE")</f>
        <v>CUMPLIDA</v>
      </c>
    </row>
    <row r="1687" spans="1:17" ht="300">
      <c r="A1687" s="453" t="s">
        <v>17</v>
      </c>
      <c r="B1687" s="454" t="s">
        <v>14</v>
      </c>
      <c r="C1687" s="940"/>
      <c r="D1687" s="940"/>
      <c r="E1687" s="941"/>
      <c r="F1687" s="941"/>
      <c r="G1687" s="634" t="s">
        <v>3447</v>
      </c>
      <c r="H1687" s="635" t="s">
        <v>3448</v>
      </c>
      <c r="I1687" s="635" t="s">
        <v>3449</v>
      </c>
      <c r="J1687" s="645">
        <v>12</v>
      </c>
      <c r="K1687" s="637">
        <v>45658</v>
      </c>
      <c r="L1687" s="637">
        <v>46022</v>
      </c>
      <c r="M1687" s="638">
        <f t="shared" si="62"/>
        <v>52</v>
      </c>
      <c r="N1687" s="639">
        <v>0.25</v>
      </c>
      <c r="O1687" s="635" t="s">
        <v>3443</v>
      </c>
      <c r="P1687" s="639">
        <f t="shared" si="59"/>
        <v>0.25</v>
      </c>
      <c r="Q1687" s="640" t="str" cm="1">
        <f t="array" aca="1" ref="Q1687" ca="1">IF(ISNUMBER(P1687),IF(P1687=100%,"CUMPLIDA",IF(AND(ISNUMBER(L1687),ISNUMBER(INDIRECT("FECHA_"&amp;$B1687,1))), IF(L1687&lt;=INDIRECT("FECHA_"&amp;$B1687,1),"INCUMPLIDA","PROCESO"), "VERIFICAR FECHA")),"SIN VALOR AVANCE")</f>
        <v>PROCESO</v>
      </c>
    </row>
    <row r="1688" spans="1:17" ht="195">
      <c r="A1688" s="453" t="s">
        <v>17</v>
      </c>
      <c r="B1688" s="454" t="s">
        <v>14</v>
      </c>
      <c r="C1688" s="940"/>
      <c r="D1688" s="940"/>
      <c r="E1688" s="941"/>
      <c r="F1688" s="941"/>
      <c r="G1688" s="634" t="s">
        <v>3450</v>
      </c>
      <c r="H1688" s="635" t="s">
        <v>3451</v>
      </c>
      <c r="I1688" s="635" t="s">
        <v>3452</v>
      </c>
      <c r="J1688" s="645">
        <v>6</v>
      </c>
      <c r="K1688" s="637">
        <v>45595</v>
      </c>
      <c r="L1688" s="637">
        <v>46052</v>
      </c>
      <c r="M1688" s="638">
        <f t="shared" si="62"/>
        <v>65.285714285714292</v>
      </c>
      <c r="N1688" s="639">
        <v>0.67</v>
      </c>
      <c r="O1688" s="635" t="s">
        <v>3439</v>
      </c>
      <c r="P1688" s="639">
        <f t="shared" si="59"/>
        <v>0.67</v>
      </c>
      <c r="Q1688" s="640" t="str" cm="1">
        <f t="array" aca="1" ref="Q1688" ca="1">IF(ISNUMBER(P1688),IF(P1688=100%,"CUMPLIDA",IF(AND(ISNUMBER(L1688),ISNUMBER(INDIRECT("FECHA_"&amp;$B1688,1))), IF(L1688&lt;=INDIRECT("FECHA_"&amp;$B1688,1),"INCUMPLIDA","PROCESO"), "VERIFICAR FECHA")),"SIN VALOR AVANCE")</f>
        <v>PROCESO</v>
      </c>
    </row>
    <row r="1689" spans="1:17" ht="120">
      <c r="A1689" s="453" t="s">
        <v>17</v>
      </c>
      <c r="B1689" s="454" t="s">
        <v>14</v>
      </c>
      <c r="C1689" s="940"/>
      <c r="D1689" s="940"/>
      <c r="E1689" s="941" t="s">
        <v>3453</v>
      </c>
      <c r="F1689" s="941"/>
      <c r="G1689" s="634" t="s">
        <v>3454</v>
      </c>
      <c r="H1689" s="635" t="s">
        <v>3455</v>
      </c>
      <c r="I1689" s="635" t="s">
        <v>3456</v>
      </c>
      <c r="J1689" s="645">
        <v>6</v>
      </c>
      <c r="K1689" s="637">
        <v>45658</v>
      </c>
      <c r="L1689" s="637">
        <v>46233</v>
      </c>
      <c r="M1689" s="638">
        <f t="shared" si="62"/>
        <v>82.142857142857139</v>
      </c>
      <c r="N1689" s="639">
        <v>0.33</v>
      </c>
      <c r="O1689" s="635" t="s">
        <v>3457</v>
      </c>
      <c r="P1689" s="639">
        <f t="shared" si="59"/>
        <v>0.33</v>
      </c>
      <c r="Q1689" s="640" t="str" cm="1">
        <f t="array" aca="1" ref="Q1689" ca="1">IF(ISNUMBER(P1689),IF(P1689=100%,"CUMPLIDA",IF(AND(ISNUMBER(L1689),ISNUMBER(INDIRECT("FECHA_"&amp;$B1689,1))), IF(L1689&lt;=INDIRECT("FECHA_"&amp;$B1689,1),"INCUMPLIDA","PROCESO"), "VERIFICAR FECHA")),"SIN VALOR AVANCE")</f>
        <v>PROCESO</v>
      </c>
    </row>
    <row r="1690" spans="1:17" ht="75">
      <c r="A1690" s="453" t="s">
        <v>17</v>
      </c>
      <c r="B1690" s="454" t="s">
        <v>14</v>
      </c>
      <c r="C1690" s="940"/>
      <c r="D1690" s="940"/>
      <c r="E1690" s="941"/>
      <c r="F1690" s="941"/>
      <c r="G1690" s="634" t="s">
        <v>3458</v>
      </c>
      <c r="H1690" s="635" t="s">
        <v>3459</v>
      </c>
      <c r="I1690" s="635" t="s">
        <v>3460</v>
      </c>
      <c r="J1690" s="645">
        <v>6</v>
      </c>
      <c r="K1690" s="637">
        <v>45566</v>
      </c>
      <c r="L1690" s="637">
        <v>46142</v>
      </c>
      <c r="M1690" s="638">
        <f t="shared" si="62"/>
        <v>82.285714285714292</v>
      </c>
      <c r="N1690" s="639">
        <v>0.5</v>
      </c>
      <c r="O1690" s="635" t="s">
        <v>3457</v>
      </c>
      <c r="P1690" s="639">
        <f t="shared" si="59"/>
        <v>0.5</v>
      </c>
      <c r="Q1690" s="640" t="str" cm="1">
        <f t="array" aca="1" ref="Q1690" ca="1">IF(ISNUMBER(P1690),IF(P1690=100%,"CUMPLIDA",IF(AND(ISNUMBER(L1690),ISNUMBER(INDIRECT("FECHA_"&amp;$B1690,1))), IF(L1690&lt;=INDIRECT("FECHA_"&amp;$B1690,1),"INCUMPLIDA","PROCESO"), "VERIFICAR FECHA")),"SIN VALOR AVANCE")</f>
        <v>PROCESO</v>
      </c>
    </row>
    <row r="1691" spans="1:17" ht="75">
      <c r="A1691" s="453" t="s">
        <v>17</v>
      </c>
      <c r="B1691" s="454" t="s">
        <v>14</v>
      </c>
      <c r="C1691" s="940"/>
      <c r="D1691" s="940"/>
      <c r="E1691" s="941"/>
      <c r="F1691" s="941"/>
      <c r="G1691" s="634" t="s">
        <v>3461</v>
      </c>
      <c r="H1691" s="635" t="s">
        <v>3462</v>
      </c>
      <c r="I1691" s="635" t="s">
        <v>3463</v>
      </c>
      <c r="J1691" s="645">
        <v>6</v>
      </c>
      <c r="K1691" s="637">
        <v>45658</v>
      </c>
      <c r="L1691" s="637">
        <v>46233</v>
      </c>
      <c r="M1691" s="638">
        <f t="shared" si="62"/>
        <v>82.142857142857139</v>
      </c>
      <c r="N1691" s="639">
        <v>0.5</v>
      </c>
      <c r="O1691" s="635" t="s">
        <v>3457</v>
      </c>
      <c r="P1691" s="639">
        <f t="shared" si="59"/>
        <v>0.5</v>
      </c>
      <c r="Q1691" s="640" t="str" cm="1">
        <f t="array" aca="1" ref="Q1691" ca="1">IF(ISNUMBER(P1691),IF(P1691=100%,"CUMPLIDA",IF(AND(ISNUMBER(L1691),ISNUMBER(INDIRECT("FECHA_"&amp;$B1691,1))), IF(L1691&lt;=INDIRECT("FECHA_"&amp;$B1691,1),"INCUMPLIDA","PROCESO"), "VERIFICAR FECHA")),"SIN VALOR AVANCE")</f>
        <v>PROCESO</v>
      </c>
    </row>
    <row r="1692" spans="1:17" ht="120">
      <c r="A1692" s="453" t="s">
        <v>17</v>
      </c>
      <c r="B1692" s="454" t="s">
        <v>14</v>
      </c>
      <c r="C1692" s="940"/>
      <c r="D1692" s="940"/>
      <c r="E1692" s="941"/>
      <c r="F1692" s="941"/>
      <c r="G1692" s="634" t="s">
        <v>3464</v>
      </c>
      <c r="H1692" s="635" t="s">
        <v>3465</v>
      </c>
      <c r="I1692" s="635" t="s">
        <v>3466</v>
      </c>
      <c r="J1692" s="645">
        <v>1</v>
      </c>
      <c r="K1692" s="637">
        <v>45536</v>
      </c>
      <c r="L1692" s="641">
        <v>45838</v>
      </c>
      <c r="M1692" s="638">
        <f t="shared" si="62"/>
        <v>43.142857142857146</v>
      </c>
      <c r="N1692" s="639">
        <v>1</v>
      </c>
      <c r="O1692" s="635" t="s">
        <v>3457</v>
      </c>
      <c r="P1692" s="639">
        <f t="shared" si="59"/>
        <v>1</v>
      </c>
      <c r="Q1692" s="640" t="str" cm="1">
        <f t="array" aca="1" ref="Q1692" ca="1">IF(ISNUMBER(P1692),IF(P1692=100%,"CUMPLIDA",IF(AND(ISNUMBER(L1692),ISNUMBER(INDIRECT("FECHA_"&amp;$B1692,1))), IF(L1692&lt;=INDIRECT("FECHA_"&amp;$B1692,1),"INCUMPLIDA","PROCESO"), "VERIFICAR FECHA")),"SIN VALOR AVANCE")</f>
        <v>CUMPLIDA</v>
      </c>
    </row>
    <row r="1693" spans="1:17" ht="135">
      <c r="A1693" s="453" t="s">
        <v>17</v>
      </c>
      <c r="B1693" s="454" t="s">
        <v>14</v>
      </c>
      <c r="C1693" s="940"/>
      <c r="D1693" s="940"/>
      <c r="E1693" s="941"/>
      <c r="F1693" s="941"/>
      <c r="G1693" s="634" t="s">
        <v>3467</v>
      </c>
      <c r="H1693" s="635" t="s">
        <v>3468</v>
      </c>
      <c r="I1693" s="635" t="s">
        <v>3469</v>
      </c>
      <c r="J1693" s="645">
        <v>2</v>
      </c>
      <c r="K1693" s="637">
        <v>45536</v>
      </c>
      <c r="L1693" s="637">
        <v>45658</v>
      </c>
      <c r="M1693" s="638">
        <f t="shared" si="62"/>
        <v>17.428571428571427</v>
      </c>
      <c r="N1693" s="639">
        <v>1</v>
      </c>
      <c r="O1693" s="635" t="s">
        <v>3439</v>
      </c>
      <c r="P1693" s="639">
        <f t="shared" si="59"/>
        <v>1</v>
      </c>
      <c r="Q1693" s="640" t="str" cm="1">
        <f t="array" aca="1" ref="Q1693" ca="1">IF(ISNUMBER(P1693),IF(P1693=100%,"CUMPLIDA",IF(AND(ISNUMBER(L1693),ISNUMBER(INDIRECT("FECHA_"&amp;$B1693,1))), IF(L1693&lt;=INDIRECT("FECHA_"&amp;$B1693,1),"INCUMPLIDA","PROCESO"), "VERIFICAR FECHA")),"SIN VALOR AVANCE")</f>
        <v>CUMPLIDA</v>
      </c>
    </row>
    <row r="1694" spans="1:17" ht="195">
      <c r="A1694" s="453" t="s">
        <v>17</v>
      </c>
      <c r="B1694" s="454" t="s">
        <v>14</v>
      </c>
      <c r="C1694" s="940"/>
      <c r="D1694" s="940"/>
      <c r="E1694" s="941"/>
      <c r="F1694" s="941"/>
      <c r="G1694" s="634" t="s">
        <v>3470</v>
      </c>
      <c r="H1694" s="635" t="s">
        <v>3471</v>
      </c>
      <c r="I1694" s="635" t="s">
        <v>3472</v>
      </c>
      <c r="J1694" s="645">
        <v>6</v>
      </c>
      <c r="K1694" s="637">
        <v>45658</v>
      </c>
      <c r="L1694" s="637">
        <v>46203</v>
      </c>
      <c r="M1694" s="638">
        <f t="shared" si="62"/>
        <v>77.857142857142861</v>
      </c>
      <c r="N1694" s="639">
        <v>0.33</v>
      </c>
      <c r="O1694" s="635" t="s">
        <v>3457</v>
      </c>
      <c r="P1694" s="639">
        <f t="shared" si="59"/>
        <v>0.33</v>
      </c>
      <c r="Q1694" s="640" t="str" cm="1">
        <f t="array" aca="1" ref="Q1694" ca="1">IF(ISNUMBER(P1694),IF(P1694=100%,"CUMPLIDA",IF(AND(ISNUMBER(L1694),ISNUMBER(INDIRECT("FECHA_"&amp;$B1694,1))), IF(L1694&lt;=INDIRECT("FECHA_"&amp;$B1694,1),"INCUMPLIDA","PROCESO"), "VERIFICAR FECHA")),"SIN VALOR AVANCE")</f>
        <v>PROCESO</v>
      </c>
    </row>
    <row r="1695" spans="1:17" ht="195">
      <c r="A1695" s="453" t="s">
        <v>17</v>
      </c>
      <c r="B1695" s="454" t="s">
        <v>14</v>
      </c>
      <c r="C1695" s="940"/>
      <c r="D1695" s="940"/>
      <c r="E1695" s="941" t="s">
        <v>3473</v>
      </c>
      <c r="F1695" s="941"/>
      <c r="G1695" s="634" t="s">
        <v>3474</v>
      </c>
      <c r="H1695" s="635" t="s">
        <v>3475</v>
      </c>
      <c r="I1695" s="635" t="s">
        <v>3476</v>
      </c>
      <c r="J1695" s="645">
        <v>6</v>
      </c>
      <c r="K1695" s="637">
        <v>45658</v>
      </c>
      <c r="L1695" s="637">
        <v>46234</v>
      </c>
      <c r="M1695" s="638">
        <f t="shared" si="62"/>
        <v>82.285714285714292</v>
      </c>
      <c r="N1695" s="639">
        <v>0.33</v>
      </c>
      <c r="O1695" s="635" t="s">
        <v>3457</v>
      </c>
      <c r="P1695" s="639">
        <f t="shared" si="59"/>
        <v>0.33</v>
      </c>
      <c r="Q1695" s="640" t="str" cm="1">
        <f t="array" aca="1" ref="Q1695" ca="1">IF(ISNUMBER(P1695),IF(P1695=100%,"CUMPLIDA",IF(AND(ISNUMBER(L1695),ISNUMBER(INDIRECT("FECHA_"&amp;$B1695,1))), IF(L1695&lt;=INDIRECT("FECHA_"&amp;$B1695,1),"INCUMPLIDA","PROCESO"), "VERIFICAR FECHA")),"SIN VALOR AVANCE")</f>
        <v>PROCESO</v>
      </c>
    </row>
    <row r="1696" spans="1:17" ht="120">
      <c r="A1696" s="453" t="s">
        <v>17</v>
      </c>
      <c r="B1696" s="454" t="s">
        <v>14</v>
      </c>
      <c r="C1696" s="940"/>
      <c r="D1696" s="940"/>
      <c r="E1696" s="941"/>
      <c r="F1696" s="941"/>
      <c r="G1696" s="634" t="s">
        <v>3464</v>
      </c>
      <c r="H1696" s="635" t="s">
        <v>3465</v>
      </c>
      <c r="I1696" s="635" t="s">
        <v>3466</v>
      </c>
      <c r="J1696" s="645">
        <v>1</v>
      </c>
      <c r="K1696" s="637">
        <v>45536</v>
      </c>
      <c r="L1696" s="641">
        <v>45838</v>
      </c>
      <c r="M1696" s="638">
        <f t="shared" si="62"/>
        <v>43.142857142857146</v>
      </c>
      <c r="N1696" s="639">
        <v>1</v>
      </c>
      <c r="O1696" s="635" t="s">
        <v>3457</v>
      </c>
      <c r="P1696" s="639">
        <f t="shared" si="59"/>
        <v>1</v>
      </c>
      <c r="Q1696" s="640" t="str" cm="1">
        <f t="array" aca="1" ref="Q1696" ca="1">IF(ISNUMBER(P1696),IF(P1696=100%,"CUMPLIDA",IF(AND(ISNUMBER(L1696),ISNUMBER(INDIRECT("FECHA_"&amp;$B1696,1))), IF(L1696&lt;=INDIRECT("FECHA_"&amp;$B1696,1),"INCUMPLIDA","PROCESO"), "VERIFICAR FECHA")),"SIN VALOR AVANCE")</f>
        <v>CUMPLIDA</v>
      </c>
    </row>
    <row r="1697" spans="1:17" ht="405">
      <c r="A1697" s="453" t="s">
        <v>17</v>
      </c>
      <c r="B1697" s="454" t="s">
        <v>14</v>
      </c>
      <c r="C1697" s="940"/>
      <c r="D1697" s="940"/>
      <c r="E1697" s="941" t="s">
        <v>3477</v>
      </c>
      <c r="F1697" s="941"/>
      <c r="G1697" s="634" t="s">
        <v>3478</v>
      </c>
      <c r="H1697" s="635" t="s">
        <v>3479</v>
      </c>
      <c r="I1697" s="635" t="s">
        <v>3480</v>
      </c>
      <c r="J1697" s="645">
        <v>27</v>
      </c>
      <c r="K1697" s="637">
        <v>45323</v>
      </c>
      <c r="L1697" s="637">
        <v>47483</v>
      </c>
      <c r="M1697" s="638">
        <f t="shared" si="62"/>
        <v>308.57142857142856</v>
      </c>
      <c r="N1697" s="639">
        <v>0.3</v>
      </c>
      <c r="O1697" s="635" t="s">
        <v>3481</v>
      </c>
      <c r="P1697" s="639">
        <f t="shared" si="59"/>
        <v>0.3</v>
      </c>
      <c r="Q1697" s="640" t="str" cm="1">
        <f t="array" aca="1" ref="Q1697" ca="1">IF(ISNUMBER(P1697),IF(P1697=100%,"CUMPLIDA",IF(AND(ISNUMBER(L1697),ISNUMBER(INDIRECT("FECHA_"&amp;$B1697,1))), IF(L1697&lt;=INDIRECT("FECHA_"&amp;$B1697,1),"INCUMPLIDA","PROCESO"), "VERIFICAR FECHA")),"SIN VALOR AVANCE")</f>
        <v>PROCESO</v>
      </c>
    </row>
    <row r="1698" spans="1:17" ht="210">
      <c r="A1698" s="453" t="s">
        <v>17</v>
      </c>
      <c r="B1698" s="454" t="s">
        <v>14</v>
      </c>
      <c r="C1698" s="940"/>
      <c r="D1698" s="940"/>
      <c r="E1698" s="941"/>
      <c r="F1698" s="941"/>
      <c r="G1698" s="634" t="s">
        <v>3482</v>
      </c>
      <c r="H1698" s="635" t="s">
        <v>3483</v>
      </c>
      <c r="I1698" s="635" t="s">
        <v>3484</v>
      </c>
      <c r="J1698" s="645">
        <v>2</v>
      </c>
      <c r="K1698" s="641">
        <v>45536</v>
      </c>
      <c r="L1698" s="641">
        <v>45626</v>
      </c>
      <c r="M1698" s="638">
        <f t="shared" si="62"/>
        <v>12.857142857142858</v>
      </c>
      <c r="N1698" s="639">
        <v>1</v>
      </c>
      <c r="O1698" s="635" t="s">
        <v>3457</v>
      </c>
      <c r="P1698" s="639">
        <f t="shared" si="59"/>
        <v>1</v>
      </c>
      <c r="Q1698" s="640" t="str" cm="1">
        <f t="array" aca="1" ref="Q1698" ca="1">IF(ISNUMBER(P1698),IF(P1698=100%,"CUMPLIDA",IF(AND(ISNUMBER(L1698),ISNUMBER(INDIRECT("FECHA_"&amp;$B1698,1))), IF(L1698&lt;=INDIRECT("FECHA_"&amp;$B1698,1),"INCUMPLIDA","PROCESO"), "VERIFICAR FECHA")),"SIN VALOR AVANCE")</f>
        <v>CUMPLIDA</v>
      </c>
    </row>
    <row r="1699" spans="1:17" ht="135">
      <c r="A1699" s="453" t="s">
        <v>17</v>
      </c>
      <c r="B1699" s="454" t="s">
        <v>14</v>
      </c>
      <c r="C1699" s="940"/>
      <c r="D1699" s="940"/>
      <c r="E1699" s="941"/>
      <c r="F1699" s="941"/>
      <c r="G1699" s="634" t="s">
        <v>3485</v>
      </c>
      <c r="H1699" s="635" t="s">
        <v>3486</v>
      </c>
      <c r="I1699" s="635" t="s">
        <v>3487</v>
      </c>
      <c r="J1699" s="645">
        <v>1</v>
      </c>
      <c r="K1699" s="637">
        <v>45536</v>
      </c>
      <c r="L1699" s="637">
        <v>45868</v>
      </c>
      <c r="M1699" s="638">
        <f t="shared" si="62"/>
        <v>47.428571428571431</v>
      </c>
      <c r="N1699" s="639">
        <v>0.5</v>
      </c>
      <c r="O1699" s="635" t="s">
        <v>3457</v>
      </c>
      <c r="P1699" s="639">
        <f t="shared" si="59"/>
        <v>0.5</v>
      </c>
      <c r="Q1699" s="640" t="str" cm="1">
        <f t="array" aca="1" ref="Q1699" ca="1">IF(ISNUMBER(P1699),IF(P1699=100%,"CUMPLIDA",IF(AND(ISNUMBER(L1699),ISNUMBER(INDIRECT("FECHA_"&amp;$B1699,1))), IF(L1699&lt;=INDIRECT("FECHA_"&amp;$B1699,1),"INCUMPLIDA","PROCESO"), "VERIFICAR FECHA")),"SIN VALOR AVANCE")</f>
        <v>PROCESO</v>
      </c>
    </row>
    <row r="1700" spans="1:17" ht="135">
      <c r="A1700" s="453" t="s">
        <v>17</v>
      </c>
      <c r="B1700" s="454" t="s">
        <v>14</v>
      </c>
      <c r="C1700" s="940"/>
      <c r="D1700" s="940"/>
      <c r="E1700" s="463" t="s">
        <v>3488</v>
      </c>
      <c r="F1700" s="941"/>
      <c r="G1700" s="634" t="s">
        <v>3489</v>
      </c>
      <c r="H1700" s="635" t="s">
        <v>3486</v>
      </c>
      <c r="I1700" s="635" t="s">
        <v>3487</v>
      </c>
      <c r="J1700" s="645">
        <v>1</v>
      </c>
      <c r="K1700" s="637">
        <v>45536</v>
      </c>
      <c r="L1700" s="637">
        <v>45868</v>
      </c>
      <c r="M1700" s="638">
        <f t="shared" si="62"/>
        <v>47.428571428571431</v>
      </c>
      <c r="N1700" s="639">
        <v>0.5</v>
      </c>
      <c r="O1700" s="635" t="s">
        <v>3457</v>
      </c>
      <c r="P1700" s="639">
        <f t="shared" si="59"/>
        <v>0.5</v>
      </c>
      <c r="Q1700" s="640" t="str" cm="1">
        <f t="array" aca="1" ref="Q1700" ca="1">IF(ISNUMBER(P1700),IF(P1700=100%,"CUMPLIDA",IF(AND(ISNUMBER(L1700),ISNUMBER(INDIRECT("FECHA_"&amp;$B1700,1))), IF(L1700&lt;=INDIRECT("FECHA_"&amp;$B1700,1),"INCUMPLIDA","PROCESO"), "VERIFICAR FECHA")),"SIN VALOR AVANCE")</f>
        <v>PROCESO</v>
      </c>
    </row>
    <row r="1701" spans="1:17" ht="75">
      <c r="A1701" s="453" t="s">
        <v>17</v>
      </c>
      <c r="B1701" s="454" t="s">
        <v>14</v>
      </c>
      <c r="C1701" s="940"/>
      <c r="D1701" s="940"/>
      <c r="E1701" s="941" t="s">
        <v>3490</v>
      </c>
      <c r="F1701" s="941"/>
      <c r="G1701" s="634" t="s">
        <v>3491</v>
      </c>
      <c r="H1701" s="635" t="s">
        <v>3492</v>
      </c>
      <c r="I1701" s="646" t="s">
        <v>1844</v>
      </c>
      <c r="J1701" s="645">
        <v>1</v>
      </c>
      <c r="K1701" s="637">
        <v>45536</v>
      </c>
      <c r="L1701" s="637">
        <v>45626</v>
      </c>
      <c r="M1701" s="638">
        <f t="shared" si="62"/>
        <v>12.857142857142858</v>
      </c>
      <c r="N1701" s="639">
        <v>1</v>
      </c>
      <c r="O1701" s="635" t="s">
        <v>3439</v>
      </c>
      <c r="P1701" s="639">
        <f t="shared" ref="P1701:P1718" si="63">IF(B1701="ITRC",N1701,N1701/J1701)</f>
        <v>1</v>
      </c>
      <c r="Q1701" s="640" t="str" cm="1">
        <f t="array" aca="1" ref="Q1701" ca="1">IF(ISNUMBER(P1701),IF(P1701=100%,"CUMPLIDA",IF(AND(ISNUMBER(L1701),ISNUMBER(INDIRECT("FECHA_"&amp;$B1701,1))), IF(L1701&lt;=INDIRECT("FECHA_"&amp;$B1701,1),"INCUMPLIDA","PROCESO"), "VERIFICAR FECHA")),"SIN VALOR AVANCE")</f>
        <v>CUMPLIDA</v>
      </c>
    </row>
    <row r="1702" spans="1:17" ht="45.75">
      <c r="A1702" s="453" t="s">
        <v>17</v>
      </c>
      <c r="B1702" s="454" t="s">
        <v>14</v>
      </c>
      <c r="C1702" s="940"/>
      <c r="D1702" s="940"/>
      <c r="E1702" s="941"/>
      <c r="F1702" s="941"/>
      <c r="G1702" s="634" t="s">
        <v>3493</v>
      </c>
      <c r="H1702" s="635" t="s">
        <v>3494</v>
      </c>
      <c r="I1702" s="635" t="s">
        <v>3495</v>
      </c>
      <c r="J1702" s="645">
        <v>1</v>
      </c>
      <c r="K1702" s="637">
        <v>45536</v>
      </c>
      <c r="L1702" s="637">
        <v>45746</v>
      </c>
      <c r="M1702" s="638">
        <f t="shared" si="62"/>
        <v>30</v>
      </c>
      <c r="N1702" s="639">
        <v>1</v>
      </c>
      <c r="O1702" s="635" t="s">
        <v>3439</v>
      </c>
      <c r="P1702" s="639">
        <f t="shared" si="63"/>
        <v>1</v>
      </c>
      <c r="Q1702" s="640" t="str" cm="1">
        <f t="array" aca="1" ref="Q1702" ca="1">IF(ISNUMBER(P1702),IF(P1702=100%,"CUMPLIDA",IF(AND(ISNUMBER(L1702),ISNUMBER(INDIRECT("FECHA_"&amp;$B1702,1))), IF(L1702&lt;=INDIRECT("FECHA_"&amp;$B1702,1),"INCUMPLIDA","PROCESO"), "VERIFICAR FECHA")),"SIN VALOR AVANCE")</f>
        <v>CUMPLIDA</v>
      </c>
    </row>
    <row r="1703" spans="1:17" ht="165">
      <c r="A1703" s="453" t="s">
        <v>17</v>
      </c>
      <c r="B1703" s="454" t="s">
        <v>14</v>
      </c>
      <c r="C1703" s="940"/>
      <c r="D1703" s="940"/>
      <c r="E1703" s="941" t="s">
        <v>3496</v>
      </c>
      <c r="F1703" s="941"/>
      <c r="G1703" s="634" t="s">
        <v>3497</v>
      </c>
      <c r="H1703" s="635" t="s">
        <v>3498</v>
      </c>
      <c r="I1703" s="635" t="s">
        <v>3499</v>
      </c>
      <c r="J1703" s="645">
        <v>2</v>
      </c>
      <c r="K1703" s="637">
        <v>45566</v>
      </c>
      <c r="L1703" s="637">
        <v>45687</v>
      </c>
      <c r="M1703" s="638">
        <f t="shared" si="62"/>
        <v>17.285714285714285</v>
      </c>
      <c r="N1703" s="639">
        <v>1</v>
      </c>
      <c r="O1703" s="635" t="s">
        <v>3457</v>
      </c>
      <c r="P1703" s="639">
        <f t="shared" si="63"/>
        <v>1</v>
      </c>
      <c r="Q1703" s="640" t="str" cm="1">
        <f t="array" aca="1" ref="Q1703" ca="1">IF(ISNUMBER(P1703),IF(P1703=100%,"CUMPLIDA",IF(AND(ISNUMBER(L1703),ISNUMBER(INDIRECT("FECHA_"&amp;$B1703,1))), IF(L1703&lt;=INDIRECT("FECHA_"&amp;$B1703,1),"INCUMPLIDA","PROCESO"), "VERIFICAR FECHA")),"SIN VALOR AVANCE")</f>
        <v>CUMPLIDA</v>
      </c>
    </row>
    <row r="1704" spans="1:17" ht="135">
      <c r="A1704" s="453" t="s">
        <v>17</v>
      </c>
      <c r="B1704" s="454" t="s">
        <v>14</v>
      </c>
      <c r="C1704" s="940"/>
      <c r="D1704" s="940"/>
      <c r="E1704" s="941"/>
      <c r="F1704" s="941"/>
      <c r="G1704" s="634" t="s">
        <v>3489</v>
      </c>
      <c r="H1704" s="635" t="s">
        <v>3486</v>
      </c>
      <c r="I1704" s="635" t="s">
        <v>3487</v>
      </c>
      <c r="J1704" s="645">
        <v>1</v>
      </c>
      <c r="K1704" s="637">
        <v>45536</v>
      </c>
      <c r="L1704" s="637">
        <v>45868</v>
      </c>
      <c r="M1704" s="638">
        <f t="shared" si="62"/>
        <v>47.428571428571431</v>
      </c>
      <c r="N1704" s="639">
        <v>0.5</v>
      </c>
      <c r="O1704" s="635" t="s">
        <v>3457</v>
      </c>
      <c r="P1704" s="639">
        <f t="shared" si="63"/>
        <v>0.5</v>
      </c>
      <c r="Q1704" s="640" t="str" cm="1">
        <f t="array" aca="1" ref="Q1704" ca="1">IF(ISNUMBER(P1704),IF(P1704=100%,"CUMPLIDA",IF(AND(ISNUMBER(L1704),ISNUMBER(INDIRECT("FECHA_"&amp;$B1704,1))), IF(L1704&lt;=INDIRECT("FECHA_"&amp;$B1704,1),"INCUMPLIDA","PROCESO"), "VERIFICAR FECHA")),"SIN VALOR AVANCE")</f>
        <v>PROCESO</v>
      </c>
    </row>
    <row r="1705" spans="1:17" ht="285">
      <c r="A1705" s="453" t="s">
        <v>17</v>
      </c>
      <c r="B1705" s="454" t="s">
        <v>14</v>
      </c>
      <c r="C1705" s="940"/>
      <c r="D1705" s="940"/>
      <c r="E1705" s="634" t="s">
        <v>3500</v>
      </c>
      <c r="F1705" s="941"/>
      <c r="G1705" s="463" t="s">
        <v>3501</v>
      </c>
      <c r="H1705" s="635" t="s">
        <v>3502</v>
      </c>
      <c r="I1705" s="635" t="s">
        <v>3503</v>
      </c>
      <c r="J1705" s="645">
        <v>3</v>
      </c>
      <c r="K1705" s="637">
        <v>45536</v>
      </c>
      <c r="L1705" s="637">
        <v>45626</v>
      </c>
      <c r="M1705" s="638">
        <f t="shared" si="62"/>
        <v>12.857142857142858</v>
      </c>
      <c r="N1705" s="639">
        <v>1</v>
      </c>
      <c r="O1705" s="635" t="s">
        <v>3504</v>
      </c>
      <c r="P1705" s="639">
        <f t="shared" si="63"/>
        <v>1</v>
      </c>
      <c r="Q1705" s="640" t="str" cm="1">
        <f t="array" aca="1" ref="Q1705" ca="1">IF(ISNUMBER(P1705),IF(P1705=100%,"CUMPLIDA",IF(AND(ISNUMBER(L1705),ISNUMBER(INDIRECT("FECHA_"&amp;$B1705,1))), IF(L1705&lt;=INDIRECT("FECHA_"&amp;$B1705,1),"INCUMPLIDA","PROCESO"), "VERIFICAR FECHA")),"SIN VALOR AVANCE")</f>
        <v>CUMPLIDA</v>
      </c>
    </row>
    <row r="1706" spans="1:17" ht="165">
      <c r="A1706" s="453" t="s">
        <v>17</v>
      </c>
      <c r="B1706" s="454" t="s">
        <v>14</v>
      </c>
      <c r="C1706" s="940"/>
      <c r="D1706" s="940"/>
      <c r="E1706" s="463" t="s">
        <v>3505</v>
      </c>
      <c r="F1706" s="941"/>
      <c r="G1706" s="634" t="s">
        <v>3497</v>
      </c>
      <c r="H1706" s="635" t="s">
        <v>3498</v>
      </c>
      <c r="I1706" s="635" t="s">
        <v>3499</v>
      </c>
      <c r="J1706" s="645">
        <v>2</v>
      </c>
      <c r="K1706" s="637">
        <v>45566</v>
      </c>
      <c r="L1706" s="637">
        <v>45687</v>
      </c>
      <c r="M1706" s="638">
        <f t="shared" si="62"/>
        <v>17.285714285714285</v>
      </c>
      <c r="N1706" s="639">
        <v>1</v>
      </c>
      <c r="O1706" s="635" t="s">
        <v>3457</v>
      </c>
      <c r="P1706" s="639">
        <f t="shared" si="63"/>
        <v>1</v>
      </c>
      <c r="Q1706" s="640" t="str" cm="1">
        <f t="array" aca="1" ref="Q1706" ca="1">IF(ISNUMBER(P1706),IF(P1706=100%,"CUMPLIDA",IF(AND(ISNUMBER(L1706),ISNUMBER(INDIRECT("FECHA_"&amp;$B1706,1))), IF(L1706&lt;=INDIRECT("FECHA_"&amp;$B1706,1),"INCUMPLIDA","PROCESO"), "VERIFICAR FECHA")),"SIN VALOR AVANCE")</f>
        <v>CUMPLIDA</v>
      </c>
    </row>
    <row r="1707" spans="1:17" ht="135">
      <c r="A1707" s="453" t="s">
        <v>17</v>
      </c>
      <c r="B1707" s="454" t="s">
        <v>14</v>
      </c>
      <c r="C1707" s="940"/>
      <c r="D1707" s="940"/>
      <c r="E1707" s="634" t="s">
        <v>3506</v>
      </c>
      <c r="F1707" s="941"/>
      <c r="G1707" s="634" t="s">
        <v>3507</v>
      </c>
      <c r="H1707" s="635" t="s">
        <v>3508</v>
      </c>
      <c r="I1707" s="635" t="s">
        <v>3509</v>
      </c>
      <c r="J1707" s="645">
        <v>5</v>
      </c>
      <c r="K1707" s="637">
        <v>45595</v>
      </c>
      <c r="L1707" s="637">
        <v>45960</v>
      </c>
      <c r="M1707" s="638">
        <f t="shared" si="62"/>
        <v>52.142857142857146</v>
      </c>
      <c r="N1707" s="639">
        <v>0.6</v>
      </c>
      <c r="O1707" s="635" t="s">
        <v>3510</v>
      </c>
      <c r="P1707" s="639">
        <f t="shared" si="63"/>
        <v>0.6</v>
      </c>
      <c r="Q1707" s="640" t="str" cm="1">
        <f t="array" aca="1" ref="Q1707" ca="1">IF(ISNUMBER(P1707),IF(P1707=100%,"CUMPLIDA",IF(AND(ISNUMBER(L1707),ISNUMBER(INDIRECT("FECHA_"&amp;$B1707,1))), IF(L1707&lt;=INDIRECT("FECHA_"&amp;$B1707,1),"INCUMPLIDA","PROCESO"), "VERIFICAR FECHA")),"SIN VALOR AVANCE")</f>
        <v>PROCESO</v>
      </c>
    </row>
    <row r="1708" spans="1:17" ht="240">
      <c r="A1708" s="453" t="s">
        <v>17</v>
      </c>
      <c r="B1708" s="454" t="s">
        <v>14</v>
      </c>
      <c r="C1708" s="940"/>
      <c r="D1708" s="940"/>
      <c r="E1708" s="634" t="s">
        <v>3511</v>
      </c>
      <c r="F1708" s="941"/>
      <c r="G1708" s="634" t="s">
        <v>3489</v>
      </c>
      <c r="H1708" s="635" t="s">
        <v>3486</v>
      </c>
      <c r="I1708" s="635" t="s">
        <v>3487</v>
      </c>
      <c r="J1708" s="645">
        <v>1</v>
      </c>
      <c r="K1708" s="637">
        <v>45536</v>
      </c>
      <c r="L1708" s="637">
        <v>45868</v>
      </c>
      <c r="M1708" s="638">
        <f t="shared" si="62"/>
        <v>47.428571428571431</v>
      </c>
      <c r="N1708" s="639">
        <v>0.5</v>
      </c>
      <c r="O1708" s="635" t="s">
        <v>3457</v>
      </c>
      <c r="P1708" s="639">
        <f t="shared" si="63"/>
        <v>0.5</v>
      </c>
      <c r="Q1708" s="640" t="str" cm="1">
        <f t="array" aca="1" ref="Q1708" ca="1">IF(ISNUMBER(P1708),IF(P1708=100%,"CUMPLIDA",IF(AND(ISNUMBER(L1708),ISNUMBER(INDIRECT("FECHA_"&amp;$B1708,1))), IF(L1708&lt;=INDIRECT("FECHA_"&amp;$B1708,1),"INCUMPLIDA","PROCESO"), "VERIFICAR FECHA")),"SIN VALOR AVANCE")</f>
        <v>PROCESO</v>
      </c>
    </row>
    <row r="1709" spans="1:17" ht="180.75">
      <c r="A1709" s="453" t="s">
        <v>17</v>
      </c>
      <c r="B1709" s="454" t="s">
        <v>14</v>
      </c>
      <c r="C1709" s="940" t="s">
        <v>3512</v>
      </c>
      <c r="D1709" s="940" t="s">
        <v>3513</v>
      </c>
      <c r="E1709" s="941" t="s">
        <v>3514</v>
      </c>
      <c r="F1709" s="941" t="s">
        <v>3515</v>
      </c>
      <c r="G1709" s="634" t="s">
        <v>3516</v>
      </c>
      <c r="H1709" s="646" t="s">
        <v>3517</v>
      </c>
      <c r="I1709" s="646" t="s">
        <v>3517</v>
      </c>
      <c r="J1709" s="645">
        <v>1</v>
      </c>
      <c r="K1709" s="637">
        <v>45658</v>
      </c>
      <c r="L1709" s="637">
        <v>46387</v>
      </c>
      <c r="M1709" s="638">
        <f t="shared" si="62"/>
        <v>104.14285714285714</v>
      </c>
      <c r="N1709" s="639">
        <v>0</v>
      </c>
      <c r="O1709" s="635" t="s">
        <v>3518</v>
      </c>
      <c r="P1709" s="639">
        <f t="shared" si="63"/>
        <v>0</v>
      </c>
      <c r="Q1709" s="640" t="str" cm="1">
        <f t="array" aca="1" ref="Q1709" ca="1">IF(ISNUMBER(P1709),IF(P1709=100%,"CUMPLIDA",IF(AND(ISNUMBER(L1709),ISNUMBER(INDIRECT("FECHA_"&amp;$B1709,1))), IF(L1709&lt;=INDIRECT("FECHA_"&amp;$B1709,1),"INCUMPLIDA","PROCESO"), "VERIFICAR FECHA")),"SIN VALOR AVANCE")</f>
        <v>PROCESO</v>
      </c>
    </row>
    <row r="1710" spans="1:17" ht="405">
      <c r="A1710" s="453" t="s">
        <v>17</v>
      </c>
      <c r="B1710" s="454" t="s">
        <v>14</v>
      </c>
      <c r="C1710" s="940"/>
      <c r="D1710" s="940"/>
      <c r="E1710" s="941"/>
      <c r="F1710" s="941"/>
      <c r="G1710" s="634" t="s">
        <v>3519</v>
      </c>
      <c r="H1710" s="635" t="s">
        <v>3479</v>
      </c>
      <c r="I1710" s="635" t="s">
        <v>3480</v>
      </c>
      <c r="J1710" s="645">
        <v>27</v>
      </c>
      <c r="K1710" s="637">
        <v>45323</v>
      </c>
      <c r="L1710" s="637">
        <v>47483</v>
      </c>
      <c r="M1710" s="638">
        <f t="shared" si="62"/>
        <v>308.57142857142856</v>
      </c>
      <c r="N1710" s="639">
        <v>0.25</v>
      </c>
      <c r="O1710" s="635" t="s">
        <v>3518</v>
      </c>
      <c r="P1710" s="639">
        <f t="shared" si="63"/>
        <v>0.25</v>
      </c>
      <c r="Q1710" s="640" t="str" cm="1">
        <f t="array" aca="1" ref="Q1710" ca="1">IF(ISNUMBER(P1710),IF(P1710=100%,"CUMPLIDA",IF(AND(ISNUMBER(L1710),ISNUMBER(INDIRECT("FECHA_"&amp;$B1710,1))), IF(L1710&lt;=INDIRECT("FECHA_"&amp;$B1710,1),"INCUMPLIDA","PROCESO"), "VERIFICAR FECHA")),"SIN VALOR AVANCE")</f>
        <v>PROCESO</v>
      </c>
    </row>
    <row r="1711" spans="1:17" ht="405">
      <c r="A1711" s="453" t="s">
        <v>17</v>
      </c>
      <c r="B1711" s="454" t="s">
        <v>14</v>
      </c>
      <c r="C1711" s="940"/>
      <c r="D1711" s="940"/>
      <c r="E1711" s="941" t="s">
        <v>3520</v>
      </c>
      <c r="F1711" s="941"/>
      <c r="G1711" s="634" t="s">
        <v>3521</v>
      </c>
      <c r="H1711" s="635" t="s">
        <v>3479</v>
      </c>
      <c r="I1711" s="635" t="s">
        <v>3480</v>
      </c>
      <c r="J1711" s="645">
        <v>27</v>
      </c>
      <c r="K1711" s="637">
        <v>45323</v>
      </c>
      <c r="L1711" s="637">
        <v>47483</v>
      </c>
      <c r="M1711" s="638">
        <f t="shared" si="62"/>
        <v>308.57142857142856</v>
      </c>
      <c r="N1711" s="639">
        <v>0.35</v>
      </c>
      <c r="O1711" s="635" t="s">
        <v>3522</v>
      </c>
      <c r="P1711" s="639">
        <f t="shared" si="63"/>
        <v>0.35</v>
      </c>
      <c r="Q1711" s="640" t="str" cm="1">
        <f t="array" aca="1" ref="Q1711" ca="1">IF(ISNUMBER(P1711),IF(P1711=100%,"CUMPLIDA",IF(AND(ISNUMBER(L1711),ISNUMBER(INDIRECT("FECHA_"&amp;$B1711,1))), IF(L1711&lt;=INDIRECT("FECHA_"&amp;$B1711,1),"INCUMPLIDA","PROCESO"), "VERIFICAR FECHA")),"SIN VALOR AVANCE")</f>
        <v>PROCESO</v>
      </c>
    </row>
    <row r="1712" spans="1:17" ht="225">
      <c r="A1712" s="453" t="s">
        <v>17</v>
      </c>
      <c r="B1712" s="454" t="s">
        <v>14</v>
      </c>
      <c r="C1712" s="940"/>
      <c r="D1712" s="940"/>
      <c r="E1712" s="941"/>
      <c r="F1712" s="941"/>
      <c r="G1712" s="463" t="s">
        <v>3523</v>
      </c>
      <c r="H1712" s="635" t="s">
        <v>3524</v>
      </c>
      <c r="I1712" s="635" t="s">
        <v>3525</v>
      </c>
      <c r="J1712" s="645" t="s">
        <v>3526</v>
      </c>
      <c r="K1712" s="637">
        <v>45597</v>
      </c>
      <c r="L1712" s="637">
        <v>45809</v>
      </c>
      <c r="M1712" s="638">
        <f t="shared" si="62"/>
        <v>30.285714285714285</v>
      </c>
      <c r="N1712" s="639">
        <v>1</v>
      </c>
      <c r="O1712" s="635" t="s">
        <v>3527</v>
      </c>
      <c r="P1712" s="639">
        <f t="shared" si="63"/>
        <v>1</v>
      </c>
      <c r="Q1712" s="640" t="str" cm="1">
        <f t="array" aca="1" ref="Q1712" ca="1">IF(ISNUMBER(P1712),IF(P1712=100%,"CUMPLIDA",IF(AND(ISNUMBER(L1712),ISNUMBER(INDIRECT("FECHA_"&amp;$B1712,1))), IF(L1712&lt;=INDIRECT("FECHA_"&amp;$B1712,1),"INCUMPLIDA","PROCESO"), "VERIFICAR FECHA")),"SIN VALOR AVANCE")</f>
        <v>CUMPLIDA</v>
      </c>
    </row>
    <row r="1713" spans="1:17" ht="405">
      <c r="A1713" s="453" t="s">
        <v>17</v>
      </c>
      <c r="B1713" s="454" t="s">
        <v>14</v>
      </c>
      <c r="C1713" s="940"/>
      <c r="D1713" s="940"/>
      <c r="E1713" s="941" t="s">
        <v>3528</v>
      </c>
      <c r="F1713" s="941"/>
      <c r="G1713" s="634" t="s">
        <v>3529</v>
      </c>
      <c r="H1713" s="635" t="s">
        <v>3479</v>
      </c>
      <c r="I1713" s="635" t="s">
        <v>3480</v>
      </c>
      <c r="J1713" s="645">
        <v>27</v>
      </c>
      <c r="K1713" s="637">
        <v>45323</v>
      </c>
      <c r="L1713" s="637">
        <v>47483</v>
      </c>
      <c r="M1713" s="638">
        <f t="shared" si="62"/>
        <v>308.57142857142856</v>
      </c>
      <c r="N1713" s="639">
        <v>0.35</v>
      </c>
      <c r="O1713" s="635" t="s">
        <v>3530</v>
      </c>
      <c r="P1713" s="639">
        <f t="shared" si="63"/>
        <v>0.35</v>
      </c>
      <c r="Q1713" s="640" t="str" cm="1">
        <f t="array" aca="1" ref="Q1713" ca="1">IF(ISNUMBER(P1713),IF(P1713=100%,"CUMPLIDA",IF(AND(ISNUMBER(L1713),ISNUMBER(INDIRECT("FECHA_"&amp;$B1713,1))), IF(L1713&lt;=INDIRECT("FECHA_"&amp;$B1713,1),"INCUMPLIDA","PROCESO"), "VERIFICAR FECHA")),"SIN VALOR AVANCE")</f>
        <v>PROCESO</v>
      </c>
    </row>
    <row r="1714" spans="1:17" ht="120">
      <c r="A1714" s="453" t="s">
        <v>17</v>
      </c>
      <c r="B1714" s="454" t="s">
        <v>14</v>
      </c>
      <c r="C1714" s="940"/>
      <c r="D1714" s="940"/>
      <c r="E1714" s="941"/>
      <c r="F1714" s="941"/>
      <c r="G1714" s="463" t="s">
        <v>3531</v>
      </c>
      <c r="H1714" s="635" t="s">
        <v>3532</v>
      </c>
      <c r="I1714" s="635" t="s">
        <v>3533</v>
      </c>
      <c r="J1714" s="645">
        <v>4</v>
      </c>
      <c r="K1714" s="637">
        <v>45597</v>
      </c>
      <c r="L1714" s="637">
        <v>45838</v>
      </c>
      <c r="M1714" s="638">
        <f t="shared" si="62"/>
        <v>34.428571428571431</v>
      </c>
      <c r="N1714" s="639">
        <v>1</v>
      </c>
      <c r="O1714" s="635" t="s">
        <v>3527</v>
      </c>
      <c r="P1714" s="639">
        <f t="shared" si="63"/>
        <v>1</v>
      </c>
      <c r="Q1714" s="640" t="str" cm="1">
        <f t="array" aca="1" ref="Q1714" ca="1">IF(ISNUMBER(P1714),IF(P1714=100%,"CUMPLIDA",IF(AND(ISNUMBER(L1714),ISNUMBER(INDIRECT("FECHA_"&amp;$B1714,1))), IF(L1714&lt;=INDIRECT("FECHA_"&amp;$B1714,1),"INCUMPLIDA","PROCESO"), "VERIFICAR FECHA")),"SIN VALOR AVANCE")</f>
        <v>CUMPLIDA</v>
      </c>
    </row>
    <row r="1715" spans="1:17" ht="165">
      <c r="A1715" s="453" t="s">
        <v>17</v>
      </c>
      <c r="B1715" s="454" t="s">
        <v>14</v>
      </c>
      <c r="C1715" s="940"/>
      <c r="D1715" s="940"/>
      <c r="E1715" s="941"/>
      <c r="F1715" s="941"/>
      <c r="G1715" s="634" t="s">
        <v>3534</v>
      </c>
      <c r="H1715" s="635" t="s">
        <v>3535</v>
      </c>
      <c r="I1715" s="635" t="s">
        <v>3536</v>
      </c>
      <c r="J1715" s="645" t="s">
        <v>3537</v>
      </c>
      <c r="K1715" s="637">
        <v>45505</v>
      </c>
      <c r="L1715" s="637">
        <v>45657</v>
      </c>
      <c r="M1715" s="638">
        <f t="shared" si="62"/>
        <v>21.714285714285715</v>
      </c>
      <c r="N1715" s="639">
        <v>1</v>
      </c>
      <c r="O1715" s="635" t="s">
        <v>3538</v>
      </c>
      <c r="P1715" s="639">
        <f t="shared" si="63"/>
        <v>1</v>
      </c>
      <c r="Q1715" s="640" t="str" cm="1">
        <f t="array" aca="1" ref="Q1715" ca="1">IF(ISNUMBER(P1715),IF(P1715=100%,"CUMPLIDA",IF(AND(ISNUMBER(L1715),ISNUMBER(INDIRECT("FECHA_"&amp;$B1715,1))), IF(L1715&lt;=INDIRECT("FECHA_"&amp;$B1715,1),"INCUMPLIDA","PROCESO"), "VERIFICAR FECHA")),"SIN VALOR AVANCE")</f>
        <v>CUMPLIDA</v>
      </c>
    </row>
    <row r="1716" spans="1:17" ht="405">
      <c r="A1716" s="453" t="s">
        <v>17</v>
      </c>
      <c r="B1716" s="454" t="s">
        <v>14</v>
      </c>
      <c r="C1716" s="940"/>
      <c r="D1716" s="940"/>
      <c r="E1716" s="941" t="s">
        <v>3539</v>
      </c>
      <c r="F1716" s="941"/>
      <c r="G1716" s="634" t="s">
        <v>3540</v>
      </c>
      <c r="H1716" s="635" t="s">
        <v>3479</v>
      </c>
      <c r="I1716" s="635" t="s">
        <v>3480</v>
      </c>
      <c r="J1716" s="645">
        <v>27</v>
      </c>
      <c r="K1716" s="637">
        <v>45323</v>
      </c>
      <c r="L1716" s="637">
        <v>47483</v>
      </c>
      <c r="M1716" s="638">
        <f t="shared" si="62"/>
        <v>308.57142857142856</v>
      </c>
      <c r="N1716" s="639">
        <v>0.35</v>
      </c>
      <c r="O1716" s="635" t="s">
        <v>3541</v>
      </c>
      <c r="P1716" s="639">
        <f t="shared" si="63"/>
        <v>0.35</v>
      </c>
      <c r="Q1716" s="640" t="str" cm="1">
        <f t="array" aca="1" ref="Q1716" ca="1">IF(ISNUMBER(P1716),IF(P1716=100%,"CUMPLIDA",IF(AND(ISNUMBER(L1716),ISNUMBER(INDIRECT("FECHA_"&amp;$B1716,1))), IF(L1716&lt;=INDIRECT("FECHA_"&amp;$B1716,1),"INCUMPLIDA","PROCESO"), "VERIFICAR FECHA")),"SIN VALOR AVANCE")</f>
        <v>PROCESO</v>
      </c>
    </row>
    <row r="1717" spans="1:17" ht="135">
      <c r="A1717" s="453" t="s">
        <v>17</v>
      </c>
      <c r="B1717" s="454" t="s">
        <v>14</v>
      </c>
      <c r="C1717" s="940"/>
      <c r="D1717" s="940"/>
      <c r="E1717" s="941"/>
      <c r="F1717" s="941"/>
      <c r="G1717" s="634" t="s">
        <v>3542</v>
      </c>
      <c r="H1717" s="635" t="s">
        <v>3543</v>
      </c>
      <c r="I1717" s="635" t="s">
        <v>3544</v>
      </c>
      <c r="J1717" s="645" t="s">
        <v>3545</v>
      </c>
      <c r="K1717" s="637">
        <v>45597</v>
      </c>
      <c r="L1717" s="637">
        <v>45838</v>
      </c>
      <c r="M1717" s="638">
        <f t="shared" si="62"/>
        <v>34.428571428571431</v>
      </c>
      <c r="N1717" s="639">
        <v>1</v>
      </c>
      <c r="O1717" s="635" t="s">
        <v>3527</v>
      </c>
      <c r="P1717" s="639">
        <f t="shared" si="63"/>
        <v>1</v>
      </c>
      <c r="Q1717" s="640" t="str" cm="1">
        <f t="array" aca="1" ref="Q1717" ca="1">IF(ISNUMBER(P1717),IF(P1717=100%,"CUMPLIDA",IF(AND(ISNUMBER(L1717),ISNUMBER(INDIRECT("FECHA_"&amp;$B1717,1))), IF(L1717&lt;=INDIRECT("FECHA_"&amp;$B1717,1),"INCUMPLIDA","PROCESO"), "VERIFICAR FECHA")),"SIN VALOR AVANCE")</f>
        <v>CUMPLIDA</v>
      </c>
    </row>
    <row r="1718" spans="1:17" ht="90.75">
      <c r="A1718" s="453" t="s">
        <v>17</v>
      </c>
      <c r="B1718" s="454" t="s">
        <v>14</v>
      </c>
      <c r="C1718" s="940"/>
      <c r="D1718" s="940"/>
      <c r="E1718" s="941"/>
      <c r="F1718" s="941"/>
      <c r="G1718" s="634" t="s">
        <v>3546</v>
      </c>
      <c r="H1718" s="635" t="s">
        <v>3547</v>
      </c>
      <c r="I1718" s="635" t="s">
        <v>3548</v>
      </c>
      <c r="J1718" s="639">
        <v>1</v>
      </c>
      <c r="K1718" s="637">
        <v>45597</v>
      </c>
      <c r="L1718" s="637">
        <v>45868</v>
      </c>
      <c r="M1718" s="638">
        <f t="shared" si="62"/>
        <v>38.714285714285715</v>
      </c>
      <c r="N1718" s="639">
        <v>0.7</v>
      </c>
      <c r="O1718" s="635" t="s">
        <v>3527</v>
      </c>
      <c r="P1718" s="639">
        <f t="shared" si="63"/>
        <v>0.7</v>
      </c>
      <c r="Q1718" s="640" t="str" cm="1">
        <f t="array" aca="1" ref="Q1718" ca="1">IF(ISNUMBER(P1718),IF(P1718=100%,"CUMPLIDA",IF(AND(ISNUMBER(L1718),ISNUMBER(INDIRECT("FECHA_"&amp;$B1718,1))), IF(L1718&lt;=INDIRECT("FECHA_"&amp;$B1718,1),"INCUMPLIDA","PROCESO"), "VERIFICAR FECHA")),"SIN VALOR AVANCE")</f>
        <v>PROCESO</v>
      </c>
    </row>
    <row r="1719" spans="1:17" ht="255">
      <c r="A1719" s="453" t="s">
        <v>17</v>
      </c>
      <c r="B1719" s="454" t="s">
        <v>14</v>
      </c>
      <c r="C1719" s="940"/>
      <c r="D1719" s="940"/>
      <c r="E1719" s="941" t="s">
        <v>3549</v>
      </c>
      <c r="F1719" s="941"/>
      <c r="G1719" s="634" t="s">
        <v>3550</v>
      </c>
      <c r="H1719" s="646" t="s">
        <v>3551</v>
      </c>
      <c r="I1719" s="635" t="s">
        <v>3552</v>
      </c>
      <c r="J1719" s="645">
        <v>1</v>
      </c>
      <c r="K1719" s="637">
        <v>45597</v>
      </c>
      <c r="L1719" s="662">
        <v>45991</v>
      </c>
      <c r="M1719" s="638">
        <f t="shared" si="62"/>
        <v>56.285714285714285</v>
      </c>
      <c r="N1719" s="639">
        <v>0</v>
      </c>
      <c r="O1719" s="635" t="s">
        <v>3553</v>
      </c>
      <c r="P1719" s="639">
        <f>IF(B1719="ITRC",N1719,N1719/J1719)</f>
        <v>0</v>
      </c>
      <c r="Q1719" s="640" t="str" cm="1">
        <f t="array" aca="1" ref="Q1719" ca="1">IF(ISNUMBER(P1719),IF(P1719=100%,"CUMPLIDA",IF(AND(ISNUMBER(L1719),ISNUMBER(INDIRECT("FECHA_"&amp;$B1719,1))), IF(L1719&lt;=INDIRECT("FECHA_"&amp;$B1719,1),"INCUMPLIDA","PROCESO"), "VERIFICAR FECHA")),"SIN VALOR AVANCE")</f>
        <v>PROCESO</v>
      </c>
    </row>
    <row r="1720" spans="1:17" ht="345">
      <c r="A1720" s="453" t="s">
        <v>17</v>
      </c>
      <c r="B1720" s="454" t="s">
        <v>14</v>
      </c>
      <c r="C1720" s="940"/>
      <c r="D1720" s="940"/>
      <c r="E1720" s="941"/>
      <c r="F1720" s="941"/>
      <c r="G1720" s="634" t="s">
        <v>3554</v>
      </c>
      <c r="H1720" s="656" t="s">
        <v>3555</v>
      </c>
      <c r="I1720" s="656" t="s">
        <v>3556</v>
      </c>
      <c r="J1720" s="645" t="s">
        <v>3557</v>
      </c>
      <c r="K1720" s="637">
        <v>45323</v>
      </c>
      <c r="L1720" s="637">
        <v>47483</v>
      </c>
      <c r="M1720" s="638">
        <f t="shared" si="62"/>
        <v>308.57142857142856</v>
      </c>
      <c r="N1720" s="639">
        <v>0.35</v>
      </c>
      <c r="O1720" s="635" t="s">
        <v>3518</v>
      </c>
      <c r="P1720" s="639">
        <f>IF(B1721="ITRC",N1720,N1720/J1720)</f>
        <v>0.35</v>
      </c>
      <c r="Q1720" s="640" t="str" cm="1">
        <f t="array" aca="1" ref="Q1720" ca="1">IF(ISNUMBER(P1720),IF(P1720=100%,"CUMPLIDA",IF(AND(ISNUMBER(L1720),ISNUMBER(INDIRECT("FECHA_"&amp;$B1720,1))), IF(L1720&lt;=INDIRECT("FECHA_"&amp;$B1720,1),"INCUMPLIDA","PROCESO"), "VERIFICAR FECHA")),"SIN VALOR AVANCE")</f>
        <v>PROCESO</v>
      </c>
    </row>
    <row r="1721" spans="1:17" ht="195">
      <c r="A1721" s="453" t="s">
        <v>17</v>
      </c>
      <c r="B1721" s="454" t="s">
        <v>14</v>
      </c>
      <c r="C1721" s="940"/>
      <c r="D1721" s="940"/>
      <c r="E1721" s="941"/>
      <c r="F1721" s="941"/>
      <c r="G1721" s="647" t="s">
        <v>3558</v>
      </c>
      <c r="H1721" s="656" t="s">
        <v>3559</v>
      </c>
      <c r="I1721" s="656" t="s">
        <v>3560</v>
      </c>
      <c r="J1721" s="645" t="s">
        <v>3561</v>
      </c>
      <c r="K1721" s="650">
        <v>45597</v>
      </c>
      <c r="L1721" s="662">
        <v>45991</v>
      </c>
      <c r="M1721" s="638">
        <f t="shared" si="62"/>
        <v>56.285714285714285</v>
      </c>
      <c r="N1721" s="639">
        <v>0</v>
      </c>
      <c r="O1721" s="635" t="s">
        <v>3518</v>
      </c>
      <c r="P1721" s="639">
        <f>IF(B1722="ITRC",N1721,N1721/J1721)</f>
        <v>0</v>
      </c>
      <c r="Q1721" s="640" t="str" cm="1">
        <f t="array" aca="1" ref="Q1721" ca="1">IF(ISNUMBER(P1721),IF(P1721=100%,"CUMPLIDA",IF(AND(ISNUMBER(L1721),ISNUMBER(INDIRECT("FECHA_"&amp;$B1721,1))), IF(L1721&lt;=INDIRECT("FECHA_"&amp;$B1721,1),"INCUMPLIDA","PROCESO"), "VERIFICAR FECHA")),"SIN VALOR AVANCE")</f>
        <v>PROCESO</v>
      </c>
    </row>
    <row r="1722" spans="1:17" ht="165">
      <c r="A1722" s="453" t="s">
        <v>17</v>
      </c>
      <c r="B1722" s="454" t="s">
        <v>14</v>
      </c>
      <c r="C1722" s="940" t="s">
        <v>3562</v>
      </c>
      <c r="D1722" s="940" t="s">
        <v>3513</v>
      </c>
      <c r="E1722" s="950" t="s">
        <v>3563</v>
      </c>
      <c r="F1722" s="941" t="s">
        <v>3564</v>
      </c>
      <c r="G1722" s="647" t="s">
        <v>3565</v>
      </c>
      <c r="H1722" s="635" t="s">
        <v>3566</v>
      </c>
      <c r="I1722" s="635" t="s">
        <v>3567</v>
      </c>
      <c r="J1722" s="645">
        <v>2</v>
      </c>
      <c r="K1722" s="637">
        <v>45698</v>
      </c>
      <c r="L1722" s="637">
        <v>46022</v>
      </c>
      <c r="M1722" s="638">
        <f t="shared" si="62"/>
        <v>46.285714285714285</v>
      </c>
      <c r="N1722" s="639">
        <v>0.6</v>
      </c>
      <c r="O1722" s="466" t="s">
        <v>3568</v>
      </c>
      <c r="P1722" s="639">
        <f t="shared" ref="P1722:P1785" si="64">IF(B1722="ITRC",N1722,N1722/J1722)</f>
        <v>0.6</v>
      </c>
      <c r="Q1722" s="640" t="str" cm="1">
        <f t="array" aca="1" ref="Q1722" ca="1">IF(ISNUMBER(P1722),IF(P1722=100%,"CUMPLIDA",IF(AND(ISNUMBER(L1722),ISNUMBER(INDIRECT("FECHA_"&amp;$B1722,1))), IF(L1722&lt;=INDIRECT("FECHA_"&amp;$B1722,1),"INCUMPLIDA","PROCESO"), "VERIFICAR FECHA")),"SIN VALOR AVANCE")</f>
        <v>PROCESO</v>
      </c>
    </row>
    <row r="1723" spans="1:17" ht="165">
      <c r="A1723" s="453" t="s">
        <v>17</v>
      </c>
      <c r="B1723" s="454" t="s">
        <v>14</v>
      </c>
      <c r="C1723" s="940"/>
      <c r="D1723" s="940"/>
      <c r="E1723" s="950"/>
      <c r="F1723" s="941"/>
      <c r="G1723" s="634" t="s">
        <v>3569</v>
      </c>
      <c r="H1723" s="635" t="s">
        <v>3570</v>
      </c>
      <c r="I1723" s="635" t="s">
        <v>3571</v>
      </c>
      <c r="J1723" s="645">
        <v>1</v>
      </c>
      <c r="K1723" s="637">
        <v>45722</v>
      </c>
      <c r="L1723" s="637">
        <v>46022</v>
      </c>
      <c r="M1723" s="638">
        <f t="shared" si="62"/>
        <v>42.857142857142854</v>
      </c>
      <c r="N1723" s="639">
        <v>0</v>
      </c>
      <c r="O1723" s="466" t="s">
        <v>3568</v>
      </c>
      <c r="P1723" s="639">
        <f t="shared" si="64"/>
        <v>0</v>
      </c>
      <c r="Q1723" s="640" t="str" cm="1">
        <f t="array" aca="1" ref="Q1723" ca="1">IF(ISNUMBER(P1723),IF(P1723=100%,"CUMPLIDA",IF(AND(ISNUMBER(L1723),ISNUMBER(INDIRECT("FECHA_"&amp;$B1723,1))), IF(L1723&lt;=INDIRECT("FECHA_"&amp;$B1723,1),"INCUMPLIDA","PROCESO"), "VERIFICAR FECHA")),"SIN VALOR AVANCE")</f>
        <v>PROCESO</v>
      </c>
    </row>
    <row r="1724" spans="1:17" ht="105">
      <c r="A1724" s="453" t="s">
        <v>17</v>
      </c>
      <c r="B1724" s="454" t="s">
        <v>14</v>
      </c>
      <c r="C1724" s="940"/>
      <c r="D1724" s="940"/>
      <c r="E1724" s="950"/>
      <c r="F1724" s="941"/>
      <c r="G1724" s="634" t="s">
        <v>3572</v>
      </c>
      <c r="H1724" s="635" t="s">
        <v>3573</v>
      </c>
      <c r="I1724" s="646" t="s">
        <v>3574</v>
      </c>
      <c r="J1724" s="645">
        <v>1</v>
      </c>
      <c r="K1724" s="637">
        <v>45698</v>
      </c>
      <c r="L1724" s="637">
        <v>46022</v>
      </c>
      <c r="M1724" s="638">
        <f t="shared" si="62"/>
        <v>46.285714285714285</v>
      </c>
      <c r="N1724" s="639">
        <v>0</v>
      </c>
      <c r="O1724" s="466" t="s">
        <v>3575</v>
      </c>
      <c r="P1724" s="639">
        <f t="shared" si="64"/>
        <v>0</v>
      </c>
      <c r="Q1724" s="640" t="str" cm="1">
        <f t="array" aca="1" ref="Q1724" ca="1">IF(ISNUMBER(P1724),IF(P1724=100%,"CUMPLIDA",IF(AND(ISNUMBER(L1724),ISNUMBER(INDIRECT("FECHA_"&amp;$B1724,1))), IF(L1724&lt;=INDIRECT("FECHA_"&amp;$B1724,1),"INCUMPLIDA","PROCESO"), "VERIFICAR FECHA")),"SIN VALOR AVANCE")</f>
        <v>PROCESO</v>
      </c>
    </row>
    <row r="1725" spans="1:17" ht="105">
      <c r="A1725" s="453" t="s">
        <v>17</v>
      </c>
      <c r="B1725" s="454" t="s">
        <v>14</v>
      </c>
      <c r="C1725" s="940"/>
      <c r="D1725" s="940"/>
      <c r="E1725" s="950" t="s">
        <v>3576</v>
      </c>
      <c r="F1725" s="941"/>
      <c r="G1725" s="463" t="s">
        <v>3577</v>
      </c>
      <c r="H1725" s="635" t="s">
        <v>3578</v>
      </c>
      <c r="I1725" s="635" t="s">
        <v>3579</v>
      </c>
      <c r="J1725" s="645">
        <v>1</v>
      </c>
      <c r="K1725" s="637">
        <v>45698</v>
      </c>
      <c r="L1725" s="637">
        <v>45747</v>
      </c>
      <c r="M1725" s="638">
        <f t="shared" si="62"/>
        <v>7</v>
      </c>
      <c r="N1725" s="639">
        <v>1</v>
      </c>
      <c r="O1725" s="663" t="s">
        <v>3580</v>
      </c>
      <c r="P1725" s="639">
        <f t="shared" si="64"/>
        <v>1</v>
      </c>
      <c r="Q1725" s="640" t="str" cm="1">
        <f t="array" aca="1" ref="Q1725" ca="1">IF(ISNUMBER(P1725),IF(P1725=100%,"CUMPLIDA",IF(AND(ISNUMBER(L1725),ISNUMBER(INDIRECT("FECHA_"&amp;$B1725,1))), IF(L1725&lt;=INDIRECT("FECHA_"&amp;$B1725,1),"INCUMPLIDA","PROCESO"), "VERIFICAR FECHA")),"SIN VALOR AVANCE")</f>
        <v>CUMPLIDA</v>
      </c>
    </row>
    <row r="1726" spans="1:17" ht="105">
      <c r="A1726" s="453" t="s">
        <v>17</v>
      </c>
      <c r="B1726" s="454" t="s">
        <v>14</v>
      </c>
      <c r="C1726" s="940"/>
      <c r="D1726" s="940"/>
      <c r="E1726" s="950"/>
      <c r="F1726" s="941"/>
      <c r="G1726" s="463" t="s">
        <v>3581</v>
      </c>
      <c r="H1726" s="635" t="s">
        <v>3582</v>
      </c>
      <c r="I1726" s="635" t="s">
        <v>3583</v>
      </c>
      <c r="J1726" s="645">
        <v>2</v>
      </c>
      <c r="K1726" s="637">
        <v>45719</v>
      </c>
      <c r="L1726" s="637">
        <v>46022</v>
      </c>
      <c r="M1726" s="638">
        <f t="shared" si="62"/>
        <v>43.285714285714285</v>
      </c>
      <c r="N1726" s="639">
        <v>0.6</v>
      </c>
      <c r="O1726" s="663" t="s">
        <v>3584</v>
      </c>
      <c r="P1726" s="639">
        <f t="shared" si="64"/>
        <v>0.6</v>
      </c>
      <c r="Q1726" s="640" t="str" cm="1">
        <f t="array" aca="1" ref="Q1726" ca="1">IF(ISNUMBER(P1726),IF(P1726=100%,"CUMPLIDA",IF(AND(ISNUMBER(L1726),ISNUMBER(INDIRECT("FECHA_"&amp;$B1726,1))), IF(L1726&lt;=INDIRECT("FECHA_"&amp;$B1726,1),"INCUMPLIDA","PROCESO"), "VERIFICAR FECHA")),"SIN VALOR AVANCE")</f>
        <v>PROCESO</v>
      </c>
    </row>
    <row r="1727" spans="1:17" ht="150">
      <c r="A1727" s="453" t="s">
        <v>17</v>
      </c>
      <c r="B1727" s="454" t="s">
        <v>14</v>
      </c>
      <c r="C1727" s="940"/>
      <c r="D1727" s="940"/>
      <c r="E1727" s="950" t="s">
        <v>3585</v>
      </c>
      <c r="F1727" s="941"/>
      <c r="G1727" s="647" t="s">
        <v>3586</v>
      </c>
      <c r="H1727" s="635" t="s">
        <v>3587</v>
      </c>
      <c r="I1727" s="656" t="s">
        <v>3588</v>
      </c>
      <c r="J1727" s="645">
        <v>1</v>
      </c>
      <c r="K1727" s="637">
        <v>45698</v>
      </c>
      <c r="L1727" s="637">
        <v>46022</v>
      </c>
      <c r="M1727" s="638">
        <f t="shared" si="62"/>
        <v>46.285714285714285</v>
      </c>
      <c r="N1727" s="639">
        <v>0</v>
      </c>
      <c r="O1727" s="656" t="s">
        <v>3589</v>
      </c>
      <c r="P1727" s="639">
        <f t="shared" si="64"/>
        <v>0</v>
      </c>
      <c r="Q1727" s="640" t="str" cm="1">
        <f t="array" aca="1" ref="Q1727" ca="1">IF(ISNUMBER(P1727),IF(P1727=100%,"CUMPLIDA",IF(AND(ISNUMBER(L1727),ISNUMBER(INDIRECT("FECHA_"&amp;$B1727,1))), IF(L1727&lt;=INDIRECT("FECHA_"&amp;$B1727,1),"INCUMPLIDA","PROCESO"), "VERIFICAR FECHA")),"SIN VALOR AVANCE")</f>
        <v>PROCESO</v>
      </c>
    </row>
    <row r="1728" spans="1:17" ht="120">
      <c r="A1728" s="453" t="s">
        <v>17</v>
      </c>
      <c r="B1728" s="454" t="s">
        <v>14</v>
      </c>
      <c r="C1728" s="940"/>
      <c r="D1728" s="940"/>
      <c r="E1728" s="950"/>
      <c r="F1728" s="941"/>
      <c r="G1728" s="634" t="s">
        <v>3590</v>
      </c>
      <c r="H1728" s="635" t="s">
        <v>3591</v>
      </c>
      <c r="I1728" s="635" t="s">
        <v>3592</v>
      </c>
      <c r="J1728" s="645">
        <v>1</v>
      </c>
      <c r="K1728" s="637">
        <v>45698</v>
      </c>
      <c r="L1728" s="637">
        <v>46022</v>
      </c>
      <c r="M1728" s="638">
        <f t="shared" si="62"/>
        <v>46.285714285714285</v>
      </c>
      <c r="N1728" s="639">
        <v>0.4</v>
      </c>
      <c r="O1728" s="656" t="s">
        <v>3589</v>
      </c>
      <c r="P1728" s="639">
        <f t="shared" si="64"/>
        <v>0.4</v>
      </c>
      <c r="Q1728" s="640" t="str" cm="1">
        <f t="array" aca="1" ref="Q1728" ca="1">IF(ISNUMBER(P1728),IF(P1728=100%,"CUMPLIDA",IF(AND(ISNUMBER(L1728),ISNUMBER(INDIRECT("FECHA_"&amp;$B1728,1))), IF(L1728&lt;=INDIRECT("FECHA_"&amp;$B1728,1),"INCUMPLIDA","PROCESO"), "VERIFICAR FECHA")),"SIN VALOR AVANCE")</f>
        <v>PROCESO</v>
      </c>
    </row>
    <row r="1729" spans="1:17" ht="255">
      <c r="A1729" s="453" t="s">
        <v>17</v>
      </c>
      <c r="B1729" s="454" t="s">
        <v>14</v>
      </c>
      <c r="C1729" s="940"/>
      <c r="D1729" s="940"/>
      <c r="E1729" s="950"/>
      <c r="F1729" s="941"/>
      <c r="G1729" s="634" t="s">
        <v>3593</v>
      </c>
      <c r="H1729" s="635" t="s">
        <v>3594</v>
      </c>
      <c r="I1729" s="635" t="s">
        <v>3595</v>
      </c>
      <c r="J1729" s="645">
        <v>1</v>
      </c>
      <c r="K1729" s="637">
        <v>45698</v>
      </c>
      <c r="L1729" s="637">
        <v>46022</v>
      </c>
      <c r="M1729" s="638">
        <f t="shared" si="62"/>
        <v>46.285714285714285</v>
      </c>
      <c r="N1729" s="639">
        <v>0</v>
      </c>
      <c r="O1729" s="656" t="s">
        <v>3596</v>
      </c>
      <c r="P1729" s="639">
        <f t="shared" si="64"/>
        <v>0</v>
      </c>
      <c r="Q1729" s="640" t="str" cm="1">
        <f t="array" aca="1" ref="Q1729" ca="1">IF(ISNUMBER(P1729),IF(P1729=100%,"CUMPLIDA",IF(AND(ISNUMBER(L1729),ISNUMBER(INDIRECT("FECHA_"&amp;$B1729,1))), IF(L1729&lt;=INDIRECT("FECHA_"&amp;$B1729,1),"INCUMPLIDA","PROCESO"), "VERIFICAR FECHA")),"SIN VALOR AVANCE")</f>
        <v>PROCESO</v>
      </c>
    </row>
    <row r="1730" spans="1:17" ht="105">
      <c r="A1730" s="453" t="s">
        <v>17</v>
      </c>
      <c r="B1730" s="454" t="s">
        <v>14</v>
      </c>
      <c r="C1730" s="940"/>
      <c r="D1730" s="940"/>
      <c r="E1730" s="950" t="s">
        <v>3597</v>
      </c>
      <c r="F1730" s="941"/>
      <c r="G1730" s="647" t="s">
        <v>3598</v>
      </c>
      <c r="H1730" s="635" t="s">
        <v>3599</v>
      </c>
      <c r="I1730" s="656" t="s">
        <v>3600</v>
      </c>
      <c r="J1730" s="645">
        <v>1</v>
      </c>
      <c r="K1730" s="650">
        <v>45698</v>
      </c>
      <c r="L1730" s="650">
        <v>46022</v>
      </c>
      <c r="M1730" s="638">
        <f t="shared" si="62"/>
        <v>46.285714285714285</v>
      </c>
      <c r="N1730" s="639">
        <v>0.25</v>
      </c>
      <c r="O1730" s="656" t="s">
        <v>3589</v>
      </c>
      <c r="P1730" s="639">
        <f t="shared" si="64"/>
        <v>0.25</v>
      </c>
      <c r="Q1730" s="640" t="str" cm="1">
        <f t="array" aca="1" ref="Q1730" ca="1">IF(ISNUMBER(P1730),IF(P1730=100%,"CUMPLIDA",IF(AND(ISNUMBER(L1730),ISNUMBER(INDIRECT("FECHA_"&amp;$B1730,1))), IF(L1730&lt;=INDIRECT("FECHA_"&amp;$B1730,1),"INCUMPLIDA","PROCESO"), "VERIFICAR FECHA")),"SIN VALOR AVANCE")</f>
        <v>PROCESO</v>
      </c>
    </row>
    <row r="1731" spans="1:17" ht="120">
      <c r="A1731" s="453" t="s">
        <v>17</v>
      </c>
      <c r="B1731" s="454" t="s">
        <v>14</v>
      </c>
      <c r="C1731" s="940"/>
      <c r="D1731" s="940"/>
      <c r="E1731" s="950"/>
      <c r="F1731" s="941"/>
      <c r="G1731" s="647" t="s">
        <v>3601</v>
      </c>
      <c r="H1731" s="635" t="s">
        <v>3602</v>
      </c>
      <c r="I1731" s="635" t="s">
        <v>3603</v>
      </c>
      <c r="J1731" s="645">
        <v>1</v>
      </c>
      <c r="K1731" s="649">
        <v>45698</v>
      </c>
      <c r="L1731" s="649">
        <v>46022</v>
      </c>
      <c r="M1731" s="638">
        <f t="shared" si="62"/>
        <v>46.285714285714285</v>
      </c>
      <c r="N1731" s="639">
        <v>0.25</v>
      </c>
      <c r="O1731" s="656" t="s">
        <v>3589</v>
      </c>
      <c r="P1731" s="639">
        <f t="shared" si="64"/>
        <v>0.25</v>
      </c>
      <c r="Q1731" s="640" t="str" cm="1">
        <f t="array" aca="1" ref="Q1731" ca="1">IF(ISNUMBER(P1731),IF(P1731=100%,"CUMPLIDA",IF(AND(ISNUMBER(L1731),ISNUMBER(INDIRECT("FECHA_"&amp;$B1731,1))), IF(L1731&lt;=INDIRECT("FECHA_"&amp;$B1731,1),"INCUMPLIDA","PROCESO"), "VERIFICAR FECHA")),"SIN VALOR AVANCE")</f>
        <v>PROCESO</v>
      </c>
    </row>
    <row r="1732" spans="1:17" ht="180.75">
      <c r="A1732" s="453" t="s">
        <v>17</v>
      </c>
      <c r="B1732" s="454" t="s">
        <v>14</v>
      </c>
      <c r="C1732" s="940"/>
      <c r="D1732" s="940"/>
      <c r="E1732" s="950" t="s">
        <v>3604</v>
      </c>
      <c r="F1732" s="941"/>
      <c r="G1732" s="647" t="s">
        <v>3605</v>
      </c>
      <c r="H1732" s="635" t="s">
        <v>3606</v>
      </c>
      <c r="I1732" s="656" t="s">
        <v>3607</v>
      </c>
      <c r="J1732" s="645">
        <v>1</v>
      </c>
      <c r="K1732" s="650">
        <v>45698</v>
      </c>
      <c r="L1732" s="650">
        <v>45900</v>
      </c>
      <c r="M1732" s="638">
        <f t="shared" si="62"/>
        <v>28.857142857142858</v>
      </c>
      <c r="N1732" s="639">
        <v>0.7</v>
      </c>
      <c r="O1732" s="656" t="s">
        <v>3608</v>
      </c>
      <c r="P1732" s="639">
        <f t="shared" si="64"/>
        <v>0.7</v>
      </c>
      <c r="Q1732" s="640" t="str" cm="1">
        <f t="array" aca="1" ref="Q1732" ca="1">IF(ISNUMBER(P1732),IF(P1732=100%,"CUMPLIDA",IF(AND(ISNUMBER(L1732),ISNUMBER(INDIRECT("FECHA_"&amp;$B1732,1))), IF(L1732&lt;=INDIRECT("FECHA_"&amp;$B1732,1),"INCUMPLIDA","PROCESO"), "VERIFICAR FECHA")),"SIN VALOR AVANCE")</f>
        <v>PROCESO</v>
      </c>
    </row>
    <row r="1733" spans="1:17" ht="165.75">
      <c r="A1733" s="453" t="s">
        <v>17</v>
      </c>
      <c r="B1733" s="454" t="s">
        <v>14</v>
      </c>
      <c r="C1733" s="940"/>
      <c r="D1733" s="940"/>
      <c r="E1733" s="950"/>
      <c r="F1733" s="941"/>
      <c r="G1733" s="634" t="s">
        <v>3609</v>
      </c>
      <c r="H1733" s="635" t="s">
        <v>3610</v>
      </c>
      <c r="I1733" s="635" t="s">
        <v>3607</v>
      </c>
      <c r="J1733" s="645">
        <v>1</v>
      </c>
      <c r="K1733" s="649">
        <v>45698</v>
      </c>
      <c r="L1733" s="649">
        <v>45900</v>
      </c>
      <c r="M1733" s="638">
        <f t="shared" si="62"/>
        <v>28.857142857142858</v>
      </c>
      <c r="N1733" s="639">
        <v>1</v>
      </c>
      <c r="O1733" s="635" t="s">
        <v>3611</v>
      </c>
      <c r="P1733" s="639">
        <f t="shared" si="64"/>
        <v>1</v>
      </c>
      <c r="Q1733" s="640" t="str" cm="1">
        <f t="array" aca="1" ref="Q1733" ca="1">IF(ISNUMBER(P1733),IF(P1733=100%,"CUMPLIDA",IF(AND(ISNUMBER(L1733),ISNUMBER(INDIRECT("FECHA_"&amp;$B1733,1))), IF(L1733&lt;=INDIRECT("FECHA_"&amp;$B1733,1),"INCUMPLIDA","PROCESO"), "VERIFICAR FECHA")),"SIN VALOR AVANCE")</f>
        <v>CUMPLIDA</v>
      </c>
    </row>
    <row r="1734" spans="1:17" ht="210">
      <c r="A1734" s="453" t="s">
        <v>17</v>
      </c>
      <c r="B1734" s="454" t="s">
        <v>14</v>
      </c>
      <c r="C1734" s="940"/>
      <c r="D1734" s="940"/>
      <c r="E1734" s="950"/>
      <c r="F1734" s="941"/>
      <c r="G1734" s="634" t="s">
        <v>3612</v>
      </c>
      <c r="H1734" s="635" t="s">
        <v>3613</v>
      </c>
      <c r="I1734" s="635" t="s">
        <v>3614</v>
      </c>
      <c r="J1734" s="645">
        <v>1</v>
      </c>
      <c r="K1734" s="649">
        <v>45332</v>
      </c>
      <c r="L1734" s="649">
        <v>45900</v>
      </c>
      <c r="M1734" s="638">
        <f t="shared" si="62"/>
        <v>81.142857142857139</v>
      </c>
      <c r="N1734" s="639">
        <v>0.7</v>
      </c>
      <c r="O1734" s="635" t="s">
        <v>3615</v>
      </c>
      <c r="P1734" s="639">
        <f t="shared" si="64"/>
        <v>0.7</v>
      </c>
      <c r="Q1734" s="640" t="str" cm="1">
        <f t="array" aca="1" ref="Q1734" ca="1">IF(ISNUMBER(P1734),IF(P1734=100%,"CUMPLIDA",IF(AND(ISNUMBER(L1734),ISNUMBER(INDIRECT("FECHA_"&amp;$B1734,1))), IF(L1734&lt;=INDIRECT("FECHA_"&amp;$B1734,1),"INCUMPLIDA","PROCESO"), "VERIFICAR FECHA")),"SIN VALOR AVANCE")</f>
        <v>PROCESO</v>
      </c>
    </row>
    <row r="1735" spans="1:17" ht="135">
      <c r="A1735" s="453" t="s">
        <v>17</v>
      </c>
      <c r="B1735" s="454" t="s">
        <v>14</v>
      </c>
      <c r="C1735" s="940"/>
      <c r="D1735" s="940"/>
      <c r="E1735" s="950"/>
      <c r="F1735" s="941"/>
      <c r="G1735" s="647" t="s">
        <v>3616</v>
      </c>
      <c r="H1735" s="635" t="s">
        <v>3617</v>
      </c>
      <c r="I1735" s="656" t="s">
        <v>3618</v>
      </c>
      <c r="J1735" s="645">
        <v>1</v>
      </c>
      <c r="K1735" s="649">
        <v>45332</v>
      </c>
      <c r="L1735" s="649">
        <v>45900</v>
      </c>
      <c r="M1735" s="638">
        <f t="shared" si="62"/>
        <v>81.142857142857139</v>
      </c>
      <c r="N1735" s="639">
        <v>0.7</v>
      </c>
      <c r="O1735" s="656" t="s">
        <v>3619</v>
      </c>
      <c r="P1735" s="639">
        <f t="shared" si="64"/>
        <v>0.7</v>
      </c>
      <c r="Q1735" s="640" t="str" cm="1">
        <f t="array" aca="1" ref="Q1735" ca="1">IF(ISNUMBER(P1735),IF(P1735=100%,"CUMPLIDA",IF(AND(ISNUMBER(L1735),ISNUMBER(INDIRECT("FECHA_"&amp;$B1735,1))), IF(L1735&lt;=INDIRECT("FECHA_"&amp;$B1735,1),"INCUMPLIDA","PROCESO"), "VERIFICAR FECHA")),"SIN VALOR AVANCE")</f>
        <v>PROCESO</v>
      </c>
    </row>
    <row r="1736" spans="1:17" ht="90">
      <c r="A1736" s="453" t="s">
        <v>17</v>
      </c>
      <c r="B1736" s="454" t="s">
        <v>14</v>
      </c>
      <c r="C1736" s="940"/>
      <c r="D1736" s="940"/>
      <c r="E1736" s="950"/>
      <c r="F1736" s="941"/>
      <c r="G1736" s="647" t="s">
        <v>3620</v>
      </c>
      <c r="H1736" s="635" t="s">
        <v>3621</v>
      </c>
      <c r="I1736" s="656" t="s">
        <v>3618</v>
      </c>
      <c r="J1736" s="645">
        <v>1</v>
      </c>
      <c r="K1736" s="649">
        <v>45332</v>
      </c>
      <c r="L1736" s="649">
        <v>45900</v>
      </c>
      <c r="M1736" s="638">
        <f t="shared" si="62"/>
        <v>81.142857142857139</v>
      </c>
      <c r="N1736" s="639">
        <v>0.2</v>
      </c>
      <c r="O1736" s="656" t="s">
        <v>3622</v>
      </c>
      <c r="P1736" s="639">
        <f t="shared" si="64"/>
        <v>0.2</v>
      </c>
      <c r="Q1736" s="640" t="str" cm="1">
        <f t="array" aca="1" ref="Q1736" ca="1">IF(ISNUMBER(P1736),IF(P1736=100%,"CUMPLIDA",IF(AND(ISNUMBER(L1736),ISNUMBER(INDIRECT("FECHA_"&amp;$B1736,1))), IF(L1736&lt;=INDIRECT("FECHA_"&amp;$B1736,1),"INCUMPLIDA","PROCESO"), "VERIFICAR FECHA")),"SIN VALOR AVANCE")</f>
        <v>PROCESO</v>
      </c>
    </row>
    <row r="1737" spans="1:17" ht="195">
      <c r="A1737" s="453" t="s">
        <v>17</v>
      </c>
      <c r="B1737" s="454" t="s">
        <v>14</v>
      </c>
      <c r="C1737" s="940"/>
      <c r="D1737" s="940"/>
      <c r="E1737" s="950"/>
      <c r="F1737" s="941"/>
      <c r="G1737" s="647" t="s">
        <v>3623</v>
      </c>
      <c r="H1737" s="635" t="s">
        <v>3624</v>
      </c>
      <c r="I1737" s="656" t="s">
        <v>3625</v>
      </c>
      <c r="J1737" s="645">
        <v>3</v>
      </c>
      <c r="K1737" s="649">
        <v>45717</v>
      </c>
      <c r="L1737" s="649">
        <v>46022</v>
      </c>
      <c r="M1737" s="638">
        <f t="shared" si="62"/>
        <v>43.571428571428569</v>
      </c>
      <c r="N1737" s="639">
        <v>0.1</v>
      </c>
      <c r="O1737" s="656" t="s">
        <v>3619</v>
      </c>
      <c r="P1737" s="639">
        <f t="shared" si="64"/>
        <v>0.1</v>
      </c>
      <c r="Q1737" s="640" t="str" cm="1">
        <f t="array" aca="1" ref="Q1737" ca="1">IF(ISNUMBER(P1737),IF(P1737=100%,"CUMPLIDA",IF(AND(ISNUMBER(L1737),ISNUMBER(INDIRECT("FECHA_"&amp;$B1737,1))), IF(L1737&lt;=INDIRECT("FECHA_"&amp;$B1737,1),"INCUMPLIDA","PROCESO"), "VERIFICAR FECHA")),"SIN VALOR AVANCE")</f>
        <v>PROCESO</v>
      </c>
    </row>
    <row r="1738" spans="1:17" ht="195">
      <c r="A1738" s="453" t="s">
        <v>17</v>
      </c>
      <c r="B1738" s="454" t="s">
        <v>14</v>
      </c>
      <c r="C1738" s="940"/>
      <c r="D1738" s="940"/>
      <c r="E1738" s="950"/>
      <c r="F1738" s="941"/>
      <c r="G1738" s="647" t="s">
        <v>3626</v>
      </c>
      <c r="H1738" s="635" t="s">
        <v>3627</v>
      </c>
      <c r="I1738" s="656" t="s">
        <v>3625</v>
      </c>
      <c r="J1738" s="645">
        <v>3</v>
      </c>
      <c r="K1738" s="649">
        <v>45717</v>
      </c>
      <c r="L1738" s="649">
        <v>46022</v>
      </c>
      <c r="M1738" s="638">
        <f t="shared" si="62"/>
        <v>43.571428571428569</v>
      </c>
      <c r="N1738" s="639">
        <v>0.1</v>
      </c>
      <c r="O1738" s="656" t="s">
        <v>3619</v>
      </c>
      <c r="P1738" s="639">
        <f t="shared" si="64"/>
        <v>0.1</v>
      </c>
      <c r="Q1738" s="640" t="str" cm="1">
        <f t="array" aca="1" ref="Q1738" ca="1">IF(ISNUMBER(P1738),IF(P1738=100%,"CUMPLIDA",IF(AND(ISNUMBER(L1738),ISNUMBER(INDIRECT("FECHA_"&amp;$B1738,1))), IF(L1738&lt;=INDIRECT("FECHA_"&amp;$B1738,1),"INCUMPLIDA","PROCESO"), "VERIFICAR FECHA")),"SIN VALOR AVANCE")</f>
        <v>PROCESO</v>
      </c>
    </row>
    <row r="1739" spans="1:17" ht="135">
      <c r="A1739" s="453" t="s">
        <v>17</v>
      </c>
      <c r="B1739" s="454" t="s">
        <v>14</v>
      </c>
      <c r="C1739" s="940"/>
      <c r="D1739" s="940"/>
      <c r="E1739" s="950"/>
      <c r="F1739" s="941"/>
      <c r="G1739" s="647" t="s">
        <v>3628</v>
      </c>
      <c r="H1739" s="635" t="s">
        <v>3629</v>
      </c>
      <c r="I1739" s="656" t="s">
        <v>3630</v>
      </c>
      <c r="J1739" s="645">
        <v>1</v>
      </c>
      <c r="K1739" s="649">
        <v>45698</v>
      </c>
      <c r="L1739" s="649">
        <v>45838</v>
      </c>
      <c r="M1739" s="638">
        <f t="shared" si="62"/>
        <v>20</v>
      </c>
      <c r="N1739" s="639">
        <v>1</v>
      </c>
      <c r="O1739" s="656" t="s">
        <v>3631</v>
      </c>
      <c r="P1739" s="639">
        <f t="shared" si="64"/>
        <v>1</v>
      </c>
      <c r="Q1739" s="640" t="str" cm="1">
        <f t="array" aca="1" ref="Q1739" ca="1">IF(ISNUMBER(P1739),IF(P1739=100%,"CUMPLIDA",IF(AND(ISNUMBER(L1739),ISNUMBER(INDIRECT("FECHA_"&amp;$B1739,1))), IF(L1739&lt;=INDIRECT("FECHA_"&amp;$B1739,1),"INCUMPLIDA","PROCESO"), "VERIFICAR FECHA")),"SIN VALOR AVANCE")</f>
        <v>CUMPLIDA</v>
      </c>
    </row>
    <row r="1740" spans="1:17" ht="135">
      <c r="A1740" s="453" t="s">
        <v>17</v>
      </c>
      <c r="B1740" s="454" t="s">
        <v>14</v>
      </c>
      <c r="C1740" s="940"/>
      <c r="D1740" s="940"/>
      <c r="E1740" s="950" t="s">
        <v>3632</v>
      </c>
      <c r="F1740" s="941"/>
      <c r="G1740" s="647" t="s">
        <v>3633</v>
      </c>
      <c r="H1740" s="635" t="s">
        <v>3634</v>
      </c>
      <c r="I1740" s="656" t="s">
        <v>3630</v>
      </c>
      <c r="J1740" s="645">
        <v>1</v>
      </c>
      <c r="K1740" s="649">
        <v>45703</v>
      </c>
      <c r="L1740" s="649">
        <v>45838</v>
      </c>
      <c r="M1740" s="638">
        <f t="shared" si="62"/>
        <v>19.285714285714285</v>
      </c>
      <c r="N1740" s="639">
        <v>1</v>
      </c>
      <c r="O1740" s="656" t="s">
        <v>3631</v>
      </c>
      <c r="P1740" s="639">
        <f t="shared" si="64"/>
        <v>1</v>
      </c>
      <c r="Q1740" s="640" t="str" cm="1">
        <f t="array" aca="1" ref="Q1740" ca="1">IF(ISNUMBER(P1740),IF(P1740=100%,"CUMPLIDA",IF(AND(ISNUMBER(L1740),ISNUMBER(INDIRECT("FECHA_"&amp;$B1740,1))), IF(L1740&lt;=INDIRECT("FECHA_"&amp;$B1740,1),"INCUMPLIDA","PROCESO"), "VERIFICAR FECHA")),"SIN VALOR AVANCE")</f>
        <v>CUMPLIDA</v>
      </c>
    </row>
    <row r="1741" spans="1:17" ht="90">
      <c r="A1741" s="453" t="s">
        <v>17</v>
      </c>
      <c r="B1741" s="454" t="s">
        <v>14</v>
      </c>
      <c r="C1741" s="940"/>
      <c r="D1741" s="940"/>
      <c r="E1741" s="950"/>
      <c r="F1741" s="941"/>
      <c r="G1741" s="647" t="s">
        <v>3635</v>
      </c>
      <c r="H1741" s="635" t="s">
        <v>3636</v>
      </c>
      <c r="I1741" s="656" t="s">
        <v>3637</v>
      </c>
      <c r="J1741" s="645">
        <v>2</v>
      </c>
      <c r="K1741" s="649">
        <v>45703</v>
      </c>
      <c r="L1741" s="649">
        <v>45777</v>
      </c>
      <c r="M1741" s="638">
        <f t="shared" si="62"/>
        <v>10.571428571428571</v>
      </c>
      <c r="N1741" s="639">
        <v>1</v>
      </c>
      <c r="O1741" s="656" t="s">
        <v>3631</v>
      </c>
      <c r="P1741" s="639">
        <f t="shared" si="64"/>
        <v>1</v>
      </c>
      <c r="Q1741" s="640" t="str" cm="1">
        <f t="array" aca="1" ref="Q1741" ca="1">IF(ISNUMBER(P1741),IF(P1741=100%,"CUMPLIDA",IF(AND(ISNUMBER(L1741),ISNUMBER(INDIRECT("FECHA_"&amp;$B1741,1))), IF(L1741&lt;=INDIRECT("FECHA_"&amp;$B1741,1),"INCUMPLIDA","PROCESO"), "VERIFICAR FECHA")),"SIN VALOR AVANCE")</f>
        <v>CUMPLIDA</v>
      </c>
    </row>
    <row r="1742" spans="1:17" ht="90">
      <c r="A1742" s="453" t="s">
        <v>17</v>
      </c>
      <c r="B1742" s="454" t="s">
        <v>14</v>
      </c>
      <c r="C1742" s="940"/>
      <c r="D1742" s="940"/>
      <c r="E1742" s="950"/>
      <c r="F1742" s="941"/>
      <c r="G1742" s="647" t="s">
        <v>3638</v>
      </c>
      <c r="H1742" s="635" t="s">
        <v>3639</v>
      </c>
      <c r="I1742" s="656" t="s">
        <v>3637</v>
      </c>
      <c r="J1742" s="645">
        <v>2</v>
      </c>
      <c r="K1742" s="649">
        <v>45839</v>
      </c>
      <c r="L1742" s="649">
        <v>45869</v>
      </c>
      <c r="M1742" s="638">
        <f t="shared" si="62"/>
        <v>4.2857142857142856</v>
      </c>
      <c r="N1742" s="639">
        <v>0</v>
      </c>
      <c r="O1742" s="656" t="s">
        <v>3631</v>
      </c>
      <c r="P1742" s="639">
        <f t="shared" si="64"/>
        <v>0</v>
      </c>
      <c r="Q1742" s="640" t="str" cm="1">
        <f t="array" aca="1" ref="Q1742" ca="1">IF(ISNUMBER(P1742),IF(P1742=100%,"CUMPLIDA",IF(AND(ISNUMBER(L1742),ISNUMBER(INDIRECT("FECHA_"&amp;$B1742,1))), IF(L1742&lt;=INDIRECT("FECHA_"&amp;$B1742,1),"INCUMPLIDA","PROCESO"), "VERIFICAR FECHA")),"SIN VALOR AVANCE")</f>
        <v>PROCESO</v>
      </c>
    </row>
    <row r="1743" spans="1:17" ht="105.75">
      <c r="A1743" s="453" t="s">
        <v>17</v>
      </c>
      <c r="B1743" s="454" t="s">
        <v>14</v>
      </c>
      <c r="C1743" s="940"/>
      <c r="D1743" s="940"/>
      <c r="E1743" s="950" t="s">
        <v>3640</v>
      </c>
      <c r="F1743" s="941"/>
      <c r="G1743" s="647" t="s">
        <v>3641</v>
      </c>
      <c r="H1743" s="635" t="s">
        <v>3642</v>
      </c>
      <c r="I1743" s="656" t="s">
        <v>3643</v>
      </c>
      <c r="J1743" s="645">
        <v>1</v>
      </c>
      <c r="K1743" s="649">
        <v>45698</v>
      </c>
      <c r="L1743" s="649">
        <v>45869</v>
      </c>
      <c r="M1743" s="638">
        <f t="shared" si="62"/>
        <v>24.428571428571427</v>
      </c>
      <c r="N1743" s="639">
        <v>0.65</v>
      </c>
      <c r="O1743" s="656" t="s">
        <v>3644</v>
      </c>
      <c r="P1743" s="639">
        <f t="shared" si="64"/>
        <v>0.65</v>
      </c>
      <c r="Q1743" s="640" t="str" cm="1">
        <f t="array" aca="1" ref="Q1743" ca="1">IF(ISNUMBER(P1743),IF(P1743=100%,"CUMPLIDA",IF(AND(ISNUMBER(L1743),ISNUMBER(INDIRECT("FECHA_"&amp;$B1743,1))), IF(L1743&lt;=INDIRECT("FECHA_"&amp;$B1743,1),"INCUMPLIDA","PROCESO"), "VERIFICAR FECHA")),"SIN VALOR AVANCE")</f>
        <v>PROCESO</v>
      </c>
    </row>
    <row r="1744" spans="1:17" ht="120">
      <c r="A1744" s="453" t="s">
        <v>17</v>
      </c>
      <c r="B1744" s="454" t="s">
        <v>14</v>
      </c>
      <c r="C1744" s="940"/>
      <c r="D1744" s="940"/>
      <c r="E1744" s="950"/>
      <c r="F1744" s="941"/>
      <c r="G1744" s="647" t="s">
        <v>3645</v>
      </c>
      <c r="H1744" s="635" t="s">
        <v>3646</v>
      </c>
      <c r="I1744" s="656" t="s">
        <v>3647</v>
      </c>
      <c r="J1744" s="645">
        <v>1</v>
      </c>
      <c r="K1744" s="649">
        <v>45870</v>
      </c>
      <c r="L1744" s="649">
        <v>45930</v>
      </c>
      <c r="M1744" s="638">
        <f t="shared" si="62"/>
        <v>8.5714285714285712</v>
      </c>
      <c r="N1744" s="639">
        <v>0.9</v>
      </c>
      <c r="O1744" s="635" t="s">
        <v>3648</v>
      </c>
      <c r="P1744" s="639">
        <f t="shared" si="64"/>
        <v>0.9</v>
      </c>
      <c r="Q1744" s="640" t="str" cm="1">
        <f t="array" aca="1" ref="Q1744" ca="1">IF(ISNUMBER(P1744),IF(P1744=100%,"CUMPLIDA",IF(AND(ISNUMBER(L1744),ISNUMBER(INDIRECT("FECHA_"&amp;$B1744,1))), IF(L1744&lt;=INDIRECT("FECHA_"&amp;$B1744,1),"INCUMPLIDA","PROCESO"), "VERIFICAR FECHA")),"SIN VALOR AVANCE")</f>
        <v>PROCESO</v>
      </c>
    </row>
    <row r="1745" spans="1:17" ht="105">
      <c r="A1745" s="453" t="s">
        <v>17</v>
      </c>
      <c r="B1745" s="454" t="s">
        <v>14</v>
      </c>
      <c r="C1745" s="940"/>
      <c r="D1745" s="940"/>
      <c r="E1745" s="950"/>
      <c r="F1745" s="941"/>
      <c r="G1745" s="647" t="s">
        <v>3649</v>
      </c>
      <c r="H1745" s="635" t="s">
        <v>3650</v>
      </c>
      <c r="I1745" s="656" t="s">
        <v>3651</v>
      </c>
      <c r="J1745" s="645">
        <v>2</v>
      </c>
      <c r="K1745" s="649">
        <v>45931</v>
      </c>
      <c r="L1745" s="649">
        <v>46053</v>
      </c>
      <c r="M1745" s="638">
        <f t="shared" si="62"/>
        <v>17.428571428571427</v>
      </c>
      <c r="N1745" s="639">
        <v>0.1</v>
      </c>
      <c r="O1745" s="635" t="s">
        <v>3652</v>
      </c>
      <c r="P1745" s="639">
        <f t="shared" si="64"/>
        <v>0.1</v>
      </c>
      <c r="Q1745" s="640" t="str" cm="1">
        <f t="array" aca="1" ref="Q1745" ca="1">IF(ISNUMBER(P1745),IF(P1745=100%,"CUMPLIDA",IF(AND(ISNUMBER(L1745),ISNUMBER(INDIRECT("FECHA_"&amp;$B1745,1))), IF(L1745&lt;=INDIRECT("FECHA_"&amp;$B1745,1),"INCUMPLIDA","PROCESO"), "VERIFICAR FECHA")),"SIN VALOR AVANCE")</f>
        <v>PROCESO</v>
      </c>
    </row>
    <row r="1746" spans="1:17" ht="240">
      <c r="A1746" s="453" t="s">
        <v>17</v>
      </c>
      <c r="B1746" s="454" t="s">
        <v>14</v>
      </c>
      <c r="C1746" s="940"/>
      <c r="D1746" s="940"/>
      <c r="E1746" s="950"/>
      <c r="F1746" s="941"/>
      <c r="G1746" s="647" t="s">
        <v>3653</v>
      </c>
      <c r="H1746" s="635" t="s">
        <v>3654</v>
      </c>
      <c r="I1746" s="656" t="s">
        <v>3655</v>
      </c>
      <c r="J1746" s="645">
        <v>3</v>
      </c>
      <c r="K1746" s="649">
        <v>45698</v>
      </c>
      <c r="L1746" s="649">
        <v>46203</v>
      </c>
      <c r="M1746" s="638">
        <f t="shared" si="62"/>
        <v>72.142857142857139</v>
      </c>
      <c r="N1746" s="639">
        <v>0.1</v>
      </c>
      <c r="O1746" s="635" t="s">
        <v>3656</v>
      </c>
      <c r="P1746" s="639">
        <f t="shared" si="64"/>
        <v>0.1</v>
      </c>
      <c r="Q1746" s="640" t="str" cm="1">
        <f t="array" aca="1" ref="Q1746" ca="1">IF(ISNUMBER(P1746),IF(P1746=100%,"CUMPLIDA",IF(AND(ISNUMBER(L1746),ISNUMBER(INDIRECT("FECHA_"&amp;$B1746,1))), IF(L1746&lt;=INDIRECT("FECHA_"&amp;$B1746,1),"INCUMPLIDA","PROCESO"), "VERIFICAR FECHA")),"SIN VALOR AVANCE")</f>
        <v>PROCESO</v>
      </c>
    </row>
    <row r="1747" spans="1:17" ht="300">
      <c r="A1747" s="453" t="s">
        <v>17</v>
      </c>
      <c r="B1747" s="454" t="s">
        <v>14</v>
      </c>
      <c r="C1747" s="940"/>
      <c r="D1747" s="940"/>
      <c r="E1747" s="950"/>
      <c r="F1747" s="941"/>
      <c r="G1747" s="647" t="s">
        <v>3657</v>
      </c>
      <c r="H1747" s="635" t="s">
        <v>3658</v>
      </c>
      <c r="I1747" s="656" t="s">
        <v>3659</v>
      </c>
      <c r="J1747" s="645">
        <v>11</v>
      </c>
      <c r="K1747" s="649">
        <v>45698</v>
      </c>
      <c r="L1747" s="649">
        <v>46022</v>
      </c>
      <c r="M1747" s="638">
        <f t="shared" si="62"/>
        <v>46.285714285714285</v>
      </c>
      <c r="N1747" s="639">
        <v>0.15</v>
      </c>
      <c r="O1747" s="635" t="s">
        <v>3660</v>
      </c>
      <c r="P1747" s="639">
        <f t="shared" si="64"/>
        <v>0.15</v>
      </c>
      <c r="Q1747" s="640" t="str" cm="1">
        <f t="array" aca="1" ref="Q1747" ca="1">IF(ISNUMBER(P1747),IF(P1747=100%,"CUMPLIDA",IF(AND(ISNUMBER(L1747),ISNUMBER(INDIRECT("FECHA_"&amp;$B1747,1))), IF(L1747&lt;=INDIRECT("FECHA_"&amp;$B1747,1),"INCUMPLIDA","PROCESO"), "VERIFICAR FECHA")),"SIN VALOR AVANCE")</f>
        <v>PROCESO</v>
      </c>
    </row>
    <row r="1748" spans="1:17" ht="90.75">
      <c r="A1748" s="453" t="s">
        <v>17</v>
      </c>
      <c r="B1748" s="454" t="s">
        <v>14</v>
      </c>
      <c r="C1748" s="940"/>
      <c r="D1748" s="940"/>
      <c r="E1748" s="950"/>
      <c r="F1748" s="941"/>
      <c r="G1748" s="634" t="s">
        <v>3661</v>
      </c>
      <c r="H1748" s="635" t="s">
        <v>3662</v>
      </c>
      <c r="I1748" s="635" t="s">
        <v>3663</v>
      </c>
      <c r="J1748" s="645">
        <v>1</v>
      </c>
      <c r="K1748" s="649">
        <v>45698</v>
      </c>
      <c r="L1748" s="649">
        <v>45869</v>
      </c>
      <c r="M1748" s="638">
        <f t="shared" ref="M1748:M1811" si="65">(L1748-K1748)/7</f>
        <v>24.428571428571427</v>
      </c>
      <c r="N1748" s="639">
        <v>0.5</v>
      </c>
      <c r="O1748" s="635" t="s">
        <v>3664</v>
      </c>
      <c r="P1748" s="639">
        <f t="shared" si="64"/>
        <v>0.5</v>
      </c>
      <c r="Q1748" s="640" t="str" cm="1">
        <f t="array" aca="1" ref="Q1748" ca="1">IF(ISNUMBER(P1748),IF(P1748=100%,"CUMPLIDA",IF(AND(ISNUMBER(L1748),ISNUMBER(INDIRECT("FECHA_"&amp;$B1748,1))), IF(L1748&lt;=INDIRECT("FECHA_"&amp;$B1748,1),"INCUMPLIDA","PROCESO"), "VERIFICAR FECHA")),"SIN VALOR AVANCE")</f>
        <v>PROCESO</v>
      </c>
    </row>
    <row r="1749" spans="1:17" ht="150">
      <c r="A1749" s="453" t="s">
        <v>17</v>
      </c>
      <c r="B1749" s="454" t="s">
        <v>14</v>
      </c>
      <c r="C1749" s="940"/>
      <c r="D1749" s="940"/>
      <c r="E1749" s="950" t="s">
        <v>3665</v>
      </c>
      <c r="F1749" s="941"/>
      <c r="G1749" s="647" t="s">
        <v>3641</v>
      </c>
      <c r="H1749" s="635" t="s">
        <v>3666</v>
      </c>
      <c r="I1749" s="656" t="s">
        <v>3643</v>
      </c>
      <c r="J1749" s="645">
        <v>1</v>
      </c>
      <c r="K1749" s="649">
        <v>45698</v>
      </c>
      <c r="L1749" s="649">
        <v>45869</v>
      </c>
      <c r="M1749" s="638">
        <f t="shared" si="65"/>
        <v>24.428571428571427</v>
      </c>
      <c r="N1749" s="639">
        <v>0.65</v>
      </c>
      <c r="O1749" s="656" t="s">
        <v>3667</v>
      </c>
      <c r="P1749" s="639">
        <f t="shared" si="64"/>
        <v>0.65</v>
      </c>
      <c r="Q1749" s="640" t="str" cm="1">
        <f t="array" aca="1" ref="Q1749" ca="1">IF(ISNUMBER(P1749),IF(P1749=100%,"CUMPLIDA",IF(AND(ISNUMBER(L1749),ISNUMBER(INDIRECT("FECHA_"&amp;$B1749,1))), IF(L1749&lt;=INDIRECT("FECHA_"&amp;$B1749,1),"INCUMPLIDA","PROCESO"), "VERIFICAR FECHA")),"SIN VALOR AVANCE")</f>
        <v>PROCESO</v>
      </c>
    </row>
    <row r="1750" spans="1:17" ht="105.75">
      <c r="A1750" s="453" t="s">
        <v>17</v>
      </c>
      <c r="B1750" s="454" t="s">
        <v>14</v>
      </c>
      <c r="C1750" s="940"/>
      <c r="D1750" s="940"/>
      <c r="E1750" s="950"/>
      <c r="F1750" s="941"/>
      <c r="G1750" s="647" t="s">
        <v>3645</v>
      </c>
      <c r="H1750" s="635" t="s">
        <v>3668</v>
      </c>
      <c r="I1750" s="656" t="s">
        <v>3647</v>
      </c>
      <c r="J1750" s="645">
        <v>1</v>
      </c>
      <c r="K1750" s="649">
        <v>45870</v>
      </c>
      <c r="L1750" s="649">
        <v>45930</v>
      </c>
      <c r="M1750" s="638">
        <f t="shared" si="65"/>
        <v>8.5714285714285712</v>
      </c>
      <c r="N1750" s="639">
        <v>0.9</v>
      </c>
      <c r="O1750" s="635" t="s">
        <v>3648</v>
      </c>
      <c r="P1750" s="639">
        <f t="shared" si="64"/>
        <v>0.9</v>
      </c>
      <c r="Q1750" s="640" t="str" cm="1">
        <f t="array" aca="1" ref="Q1750" ca="1">IF(ISNUMBER(P1750),IF(P1750=100%,"CUMPLIDA",IF(AND(ISNUMBER(L1750),ISNUMBER(INDIRECT("FECHA_"&amp;$B1750,1))), IF(L1750&lt;=INDIRECT("FECHA_"&amp;$B1750,1),"INCUMPLIDA","PROCESO"), "VERIFICAR FECHA")),"SIN VALOR AVANCE")</f>
        <v>PROCESO</v>
      </c>
    </row>
    <row r="1751" spans="1:17" ht="105">
      <c r="A1751" s="453" t="s">
        <v>17</v>
      </c>
      <c r="B1751" s="454" t="s">
        <v>14</v>
      </c>
      <c r="C1751" s="940"/>
      <c r="D1751" s="940"/>
      <c r="E1751" s="950"/>
      <c r="F1751" s="941"/>
      <c r="G1751" s="647" t="s">
        <v>3649</v>
      </c>
      <c r="H1751" s="635" t="s">
        <v>3669</v>
      </c>
      <c r="I1751" s="656" t="s">
        <v>3651</v>
      </c>
      <c r="J1751" s="645">
        <v>2</v>
      </c>
      <c r="K1751" s="649">
        <v>45931</v>
      </c>
      <c r="L1751" s="649">
        <v>46053</v>
      </c>
      <c r="M1751" s="638">
        <f t="shared" si="65"/>
        <v>17.428571428571427</v>
      </c>
      <c r="N1751" s="639">
        <v>0.1</v>
      </c>
      <c r="O1751" s="635" t="s">
        <v>3670</v>
      </c>
      <c r="P1751" s="639">
        <f t="shared" si="64"/>
        <v>0.1</v>
      </c>
      <c r="Q1751" s="640" t="str" cm="1">
        <f t="array" aca="1" ref="Q1751" ca="1">IF(ISNUMBER(P1751),IF(P1751=100%,"CUMPLIDA",IF(AND(ISNUMBER(L1751),ISNUMBER(INDIRECT("FECHA_"&amp;$B1751,1))), IF(L1751&lt;=INDIRECT("FECHA_"&amp;$B1751,1),"INCUMPLIDA","PROCESO"), "VERIFICAR FECHA")),"SIN VALOR AVANCE")</f>
        <v>PROCESO</v>
      </c>
    </row>
    <row r="1752" spans="1:17" ht="240">
      <c r="A1752" s="453" t="s">
        <v>17</v>
      </c>
      <c r="B1752" s="454" t="s">
        <v>14</v>
      </c>
      <c r="C1752" s="940"/>
      <c r="D1752" s="940"/>
      <c r="E1752" s="950"/>
      <c r="F1752" s="941"/>
      <c r="G1752" s="647" t="s">
        <v>3671</v>
      </c>
      <c r="H1752" s="635" t="s">
        <v>3672</v>
      </c>
      <c r="I1752" s="656" t="s">
        <v>3655</v>
      </c>
      <c r="J1752" s="645">
        <v>3</v>
      </c>
      <c r="K1752" s="649">
        <v>45698</v>
      </c>
      <c r="L1752" s="649">
        <v>46203</v>
      </c>
      <c r="M1752" s="638">
        <f t="shared" si="65"/>
        <v>72.142857142857139</v>
      </c>
      <c r="N1752" s="639">
        <v>0.1</v>
      </c>
      <c r="O1752" s="635" t="s">
        <v>3673</v>
      </c>
      <c r="P1752" s="639">
        <f t="shared" si="64"/>
        <v>0.1</v>
      </c>
      <c r="Q1752" s="640" t="str" cm="1">
        <f t="array" aca="1" ref="Q1752" ca="1">IF(ISNUMBER(P1752),IF(P1752=100%,"CUMPLIDA",IF(AND(ISNUMBER(L1752),ISNUMBER(INDIRECT("FECHA_"&amp;$B1752,1))), IF(L1752&lt;=INDIRECT("FECHA_"&amp;$B1752,1),"INCUMPLIDA","PROCESO"), "VERIFICAR FECHA")),"SIN VALOR AVANCE")</f>
        <v>PROCESO</v>
      </c>
    </row>
    <row r="1753" spans="1:17" ht="270">
      <c r="A1753" s="453" t="s">
        <v>17</v>
      </c>
      <c r="B1753" s="454" t="s">
        <v>14</v>
      </c>
      <c r="C1753" s="940"/>
      <c r="D1753" s="940"/>
      <c r="E1753" s="950"/>
      <c r="F1753" s="941"/>
      <c r="G1753" s="647" t="s">
        <v>3657</v>
      </c>
      <c r="H1753" s="635" t="s">
        <v>3674</v>
      </c>
      <c r="I1753" s="656" t="s">
        <v>3659</v>
      </c>
      <c r="J1753" s="645">
        <v>11</v>
      </c>
      <c r="K1753" s="649">
        <v>45698</v>
      </c>
      <c r="L1753" s="649">
        <v>46022</v>
      </c>
      <c r="M1753" s="638">
        <f t="shared" si="65"/>
        <v>46.285714285714285</v>
      </c>
      <c r="N1753" s="639">
        <v>0.15</v>
      </c>
      <c r="O1753" s="635" t="s">
        <v>3660</v>
      </c>
      <c r="P1753" s="639">
        <f t="shared" si="64"/>
        <v>0.15</v>
      </c>
      <c r="Q1753" s="640" t="str" cm="1">
        <f t="array" aca="1" ref="Q1753" ca="1">IF(ISNUMBER(P1753),IF(P1753=100%,"CUMPLIDA",IF(AND(ISNUMBER(L1753),ISNUMBER(INDIRECT("FECHA_"&amp;$B1753,1))), IF(L1753&lt;=INDIRECT("FECHA_"&amp;$B1753,1),"INCUMPLIDA","PROCESO"), "VERIFICAR FECHA")),"SIN VALOR AVANCE")</f>
        <v>PROCESO</v>
      </c>
    </row>
    <row r="1754" spans="1:17" ht="90">
      <c r="A1754" s="453" t="s">
        <v>17</v>
      </c>
      <c r="B1754" s="454" t="s">
        <v>14</v>
      </c>
      <c r="C1754" s="940"/>
      <c r="D1754" s="940"/>
      <c r="E1754" s="950"/>
      <c r="F1754" s="941"/>
      <c r="G1754" s="634" t="s">
        <v>3675</v>
      </c>
      <c r="H1754" s="635" t="s">
        <v>3676</v>
      </c>
      <c r="I1754" s="635" t="s">
        <v>3677</v>
      </c>
      <c r="J1754" s="645">
        <v>1</v>
      </c>
      <c r="K1754" s="649">
        <v>45698</v>
      </c>
      <c r="L1754" s="649">
        <v>45868</v>
      </c>
      <c r="M1754" s="638">
        <f t="shared" si="65"/>
        <v>24.285714285714285</v>
      </c>
      <c r="N1754" s="639">
        <v>1</v>
      </c>
      <c r="O1754" s="635" t="s">
        <v>3670</v>
      </c>
      <c r="P1754" s="639">
        <f t="shared" si="64"/>
        <v>1</v>
      </c>
      <c r="Q1754" s="640" t="str" cm="1">
        <f t="array" aca="1" ref="Q1754" ca="1">IF(ISNUMBER(P1754),IF(P1754=100%,"CUMPLIDA",IF(AND(ISNUMBER(L1754),ISNUMBER(INDIRECT("FECHA_"&amp;$B1754,1))), IF(L1754&lt;=INDIRECT("FECHA_"&amp;$B1754,1),"INCUMPLIDA","PROCESO"), "VERIFICAR FECHA")),"SIN VALOR AVANCE")</f>
        <v>CUMPLIDA</v>
      </c>
    </row>
    <row r="1755" spans="1:17" ht="60">
      <c r="A1755" s="453" t="s">
        <v>17</v>
      </c>
      <c r="B1755" s="454" t="s">
        <v>14</v>
      </c>
      <c r="C1755" s="940"/>
      <c r="D1755" s="940"/>
      <c r="E1755" s="950"/>
      <c r="F1755" s="941"/>
      <c r="G1755" s="634" t="s">
        <v>3678</v>
      </c>
      <c r="H1755" s="635" t="s">
        <v>3679</v>
      </c>
      <c r="I1755" s="635" t="s">
        <v>3680</v>
      </c>
      <c r="J1755" s="645">
        <v>5</v>
      </c>
      <c r="K1755" s="649">
        <v>45870</v>
      </c>
      <c r="L1755" s="649">
        <v>46021</v>
      </c>
      <c r="M1755" s="638">
        <f t="shared" si="65"/>
        <v>21.571428571428573</v>
      </c>
      <c r="N1755" s="639">
        <v>0</v>
      </c>
      <c r="O1755" s="635" t="s">
        <v>3670</v>
      </c>
      <c r="P1755" s="639">
        <f t="shared" si="64"/>
        <v>0</v>
      </c>
      <c r="Q1755" s="640" t="str" cm="1">
        <f t="array" aca="1" ref="Q1755" ca="1">IF(ISNUMBER(P1755),IF(P1755=100%,"CUMPLIDA",IF(AND(ISNUMBER(L1755),ISNUMBER(INDIRECT("FECHA_"&amp;$B1755,1))), IF(L1755&lt;=INDIRECT("FECHA_"&amp;$B1755,1),"INCUMPLIDA","PROCESO"), "VERIFICAR FECHA")),"SIN VALOR AVANCE")</f>
        <v>PROCESO</v>
      </c>
    </row>
    <row r="1756" spans="1:17" ht="120">
      <c r="A1756" s="453" t="s">
        <v>17</v>
      </c>
      <c r="B1756" s="454" t="s">
        <v>14</v>
      </c>
      <c r="C1756" s="940"/>
      <c r="D1756" s="940"/>
      <c r="E1756" s="950" t="s">
        <v>3681</v>
      </c>
      <c r="F1756" s="941"/>
      <c r="G1756" s="647" t="s">
        <v>3682</v>
      </c>
      <c r="H1756" s="635" t="s">
        <v>3683</v>
      </c>
      <c r="I1756" s="656" t="s">
        <v>3684</v>
      </c>
      <c r="J1756" s="645">
        <v>3</v>
      </c>
      <c r="K1756" s="649">
        <v>45717</v>
      </c>
      <c r="L1756" s="649">
        <v>45808</v>
      </c>
      <c r="M1756" s="638">
        <f t="shared" si="65"/>
        <v>13</v>
      </c>
      <c r="N1756" s="639">
        <v>1</v>
      </c>
      <c r="O1756" s="656" t="s">
        <v>3685</v>
      </c>
      <c r="P1756" s="639">
        <f t="shared" si="64"/>
        <v>1</v>
      </c>
      <c r="Q1756" s="640" t="str" cm="1">
        <f t="array" aca="1" ref="Q1756" ca="1">IF(ISNUMBER(P1756),IF(P1756=100%,"CUMPLIDA",IF(AND(ISNUMBER(L1756),ISNUMBER(INDIRECT("FECHA_"&amp;$B1756,1))), IF(L1756&lt;=INDIRECT("FECHA_"&amp;$B1756,1),"INCUMPLIDA","PROCESO"), "VERIFICAR FECHA")),"SIN VALOR AVANCE")</f>
        <v>CUMPLIDA</v>
      </c>
    </row>
    <row r="1757" spans="1:17" ht="135">
      <c r="A1757" s="453" t="s">
        <v>17</v>
      </c>
      <c r="B1757" s="454" t="s">
        <v>14</v>
      </c>
      <c r="C1757" s="940"/>
      <c r="D1757" s="940"/>
      <c r="E1757" s="950"/>
      <c r="F1757" s="941"/>
      <c r="G1757" s="647" t="s">
        <v>3686</v>
      </c>
      <c r="H1757" s="635" t="s">
        <v>3687</v>
      </c>
      <c r="I1757" s="656" t="s">
        <v>3688</v>
      </c>
      <c r="J1757" s="645">
        <v>2</v>
      </c>
      <c r="K1757" s="649">
        <v>45698</v>
      </c>
      <c r="L1757" s="649">
        <v>45746</v>
      </c>
      <c r="M1757" s="638">
        <f t="shared" si="65"/>
        <v>6.8571428571428568</v>
      </c>
      <c r="N1757" s="639">
        <v>1</v>
      </c>
      <c r="O1757" s="656" t="s">
        <v>3652</v>
      </c>
      <c r="P1757" s="639">
        <f t="shared" si="64"/>
        <v>1</v>
      </c>
      <c r="Q1757" s="640" t="str" cm="1">
        <f t="array" aca="1" ref="Q1757" ca="1">IF(ISNUMBER(P1757),IF(P1757=100%,"CUMPLIDA",IF(AND(ISNUMBER(L1757),ISNUMBER(INDIRECT("FECHA_"&amp;$B1757,1))), IF(L1757&lt;=INDIRECT("FECHA_"&amp;$B1757,1),"INCUMPLIDA","PROCESO"), "VERIFICAR FECHA")),"SIN VALOR AVANCE")</f>
        <v>CUMPLIDA</v>
      </c>
    </row>
    <row r="1758" spans="1:17" ht="75">
      <c r="A1758" s="453" t="s">
        <v>17</v>
      </c>
      <c r="B1758" s="454" t="s">
        <v>14</v>
      </c>
      <c r="C1758" s="940"/>
      <c r="D1758" s="940"/>
      <c r="E1758" s="950"/>
      <c r="F1758" s="941"/>
      <c r="G1758" s="647" t="s">
        <v>3689</v>
      </c>
      <c r="H1758" s="635" t="s">
        <v>3690</v>
      </c>
      <c r="I1758" s="664" t="s">
        <v>3691</v>
      </c>
      <c r="J1758" s="645">
        <v>1</v>
      </c>
      <c r="K1758" s="649">
        <v>45748</v>
      </c>
      <c r="L1758" s="649">
        <v>45777</v>
      </c>
      <c r="M1758" s="638">
        <f t="shared" si="65"/>
        <v>4.1428571428571432</v>
      </c>
      <c r="N1758" s="639">
        <v>1</v>
      </c>
      <c r="O1758" s="656" t="s">
        <v>3652</v>
      </c>
      <c r="P1758" s="639">
        <f t="shared" si="64"/>
        <v>1</v>
      </c>
      <c r="Q1758" s="640" t="str" cm="1">
        <f t="array" aca="1" ref="Q1758" ca="1">IF(ISNUMBER(P1758),IF(P1758=100%,"CUMPLIDA",IF(AND(ISNUMBER(L1758),ISNUMBER(INDIRECT("FECHA_"&amp;$B1758,1))), IF(L1758&lt;=INDIRECT("FECHA_"&amp;$B1758,1),"INCUMPLIDA","PROCESO"), "VERIFICAR FECHA")),"SIN VALOR AVANCE")</f>
        <v>CUMPLIDA</v>
      </c>
    </row>
    <row r="1759" spans="1:17" ht="120">
      <c r="A1759" s="453" t="s">
        <v>17</v>
      </c>
      <c r="B1759" s="454" t="s">
        <v>14</v>
      </c>
      <c r="C1759" s="940"/>
      <c r="D1759" s="940"/>
      <c r="E1759" s="950"/>
      <c r="F1759" s="941"/>
      <c r="G1759" s="647" t="s">
        <v>3692</v>
      </c>
      <c r="H1759" s="646" t="s">
        <v>3693</v>
      </c>
      <c r="I1759" s="664" t="s">
        <v>3694</v>
      </c>
      <c r="J1759" s="645">
        <v>2</v>
      </c>
      <c r="K1759" s="649">
        <v>45778</v>
      </c>
      <c r="L1759" s="649">
        <v>45853</v>
      </c>
      <c r="M1759" s="638">
        <f t="shared" si="65"/>
        <v>10.714285714285714</v>
      </c>
      <c r="N1759" s="639">
        <v>0.30380000000000001</v>
      </c>
      <c r="O1759" s="656" t="s">
        <v>3652</v>
      </c>
      <c r="P1759" s="639">
        <f t="shared" si="64"/>
        <v>0.30380000000000001</v>
      </c>
      <c r="Q1759" s="640" t="str" cm="1">
        <f t="array" aca="1" ref="Q1759" ca="1">IF(ISNUMBER(P1759),IF(P1759=100%,"CUMPLIDA",IF(AND(ISNUMBER(L1759),ISNUMBER(INDIRECT("FECHA_"&amp;$B1759,1))), IF(L1759&lt;=INDIRECT("FECHA_"&amp;$B1759,1),"INCUMPLIDA","PROCESO"), "VERIFICAR FECHA")),"SIN VALOR AVANCE")</f>
        <v>PROCESO</v>
      </c>
    </row>
    <row r="1760" spans="1:17" ht="135">
      <c r="A1760" s="453" t="s">
        <v>17</v>
      </c>
      <c r="B1760" s="454" t="s">
        <v>14</v>
      </c>
      <c r="C1760" s="940"/>
      <c r="D1760" s="940"/>
      <c r="E1760" s="647" t="s">
        <v>3695</v>
      </c>
      <c r="F1760" s="941"/>
      <c r="G1760" s="647" t="s">
        <v>3696</v>
      </c>
      <c r="H1760" s="656" t="s">
        <v>3697</v>
      </c>
      <c r="I1760" s="664" t="s">
        <v>3698</v>
      </c>
      <c r="J1760" s="645">
        <v>1</v>
      </c>
      <c r="K1760" s="649">
        <v>45931</v>
      </c>
      <c r="L1760" s="649">
        <v>46053</v>
      </c>
      <c r="M1760" s="638">
        <f t="shared" si="65"/>
        <v>17.428571428571427</v>
      </c>
      <c r="N1760" s="639">
        <v>0.5</v>
      </c>
      <c r="O1760" s="656" t="s">
        <v>3652</v>
      </c>
      <c r="P1760" s="639">
        <f t="shared" si="64"/>
        <v>0.5</v>
      </c>
      <c r="Q1760" s="640" t="str" cm="1">
        <f t="array" aca="1" ref="Q1760" ca="1">IF(ISNUMBER(P1760),IF(P1760=100%,"CUMPLIDA",IF(AND(ISNUMBER(L1760),ISNUMBER(INDIRECT("FECHA_"&amp;$B1760,1))), IF(L1760&lt;=INDIRECT("FECHA_"&amp;$B1760,1),"INCUMPLIDA","PROCESO"), "VERIFICAR FECHA")),"SIN VALOR AVANCE")</f>
        <v>PROCESO</v>
      </c>
    </row>
    <row r="1761" spans="1:17" ht="195.75">
      <c r="A1761" s="453" t="s">
        <v>17</v>
      </c>
      <c r="B1761" s="454" t="s">
        <v>14</v>
      </c>
      <c r="C1761" s="940" t="s">
        <v>3699</v>
      </c>
      <c r="D1761" s="940" t="s">
        <v>1737</v>
      </c>
      <c r="E1761" s="950" t="s">
        <v>3700</v>
      </c>
      <c r="F1761" s="940" t="s">
        <v>3701</v>
      </c>
      <c r="G1761" s="647" t="s">
        <v>3702</v>
      </c>
      <c r="H1761" s="656" t="s">
        <v>3703</v>
      </c>
      <c r="I1761" s="656" t="s">
        <v>3704</v>
      </c>
      <c r="J1761" s="645">
        <v>1</v>
      </c>
      <c r="K1761" s="649">
        <v>45853</v>
      </c>
      <c r="L1761" s="649">
        <v>46022</v>
      </c>
      <c r="M1761" s="638">
        <f t="shared" si="65"/>
        <v>24.142857142857142</v>
      </c>
      <c r="N1761" s="639">
        <v>0</v>
      </c>
      <c r="O1761" s="656" t="s">
        <v>3705</v>
      </c>
      <c r="P1761" s="639">
        <f t="shared" si="64"/>
        <v>0</v>
      </c>
      <c r="Q1761" s="640" t="str" cm="1">
        <f t="array" aca="1" ref="Q1761" ca="1">IF(ISNUMBER(P1761),IF(P1761=100%,"CUMPLIDA",IF(AND(ISNUMBER(L1761),ISNUMBER(INDIRECT("FECHA_"&amp;$B1761,1))), IF(L1761&lt;=INDIRECT("FECHA_"&amp;$B1761,1),"INCUMPLIDA","PROCESO"), "VERIFICAR FECHA")),"SIN VALOR AVANCE")</f>
        <v>PROCESO</v>
      </c>
    </row>
    <row r="1762" spans="1:17" ht="285">
      <c r="A1762" s="453" t="s">
        <v>17</v>
      </c>
      <c r="B1762" s="454" t="s">
        <v>14</v>
      </c>
      <c r="C1762" s="940"/>
      <c r="D1762" s="940"/>
      <c r="E1762" s="950"/>
      <c r="F1762" s="940"/>
      <c r="G1762" s="647" t="s">
        <v>3706</v>
      </c>
      <c r="H1762" s="656" t="s">
        <v>3707</v>
      </c>
      <c r="I1762" s="656" t="s">
        <v>3708</v>
      </c>
      <c r="J1762" s="645">
        <v>6</v>
      </c>
      <c r="K1762" s="649">
        <v>45839</v>
      </c>
      <c r="L1762" s="649">
        <v>46204</v>
      </c>
      <c r="M1762" s="638">
        <f t="shared" si="65"/>
        <v>52.142857142857146</v>
      </c>
      <c r="N1762" s="639">
        <v>0</v>
      </c>
      <c r="O1762" s="656" t="s">
        <v>3709</v>
      </c>
      <c r="P1762" s="639">
        <f t="shared" si="64"/>
        <v>0</v>
      </c>
      <c r="Q1762" s="640" t="str" cm="1">
        <f t="array" aca="1" ref="Q1762" ca="1">IF(ISNUMBER(P1762),IF(P1762=100%,"CUMPLIDA",IF(AND(ISNUMBER(L1762),ISNUMBER(INDIRECT("FECHA_"&amp;$B1762,1))), IF(L1762&lt;=INDIRECT("FECHA_"&amp;$B1762,1),"INCUMPLIDA","PROCESO"), "VERIFICAR FECHA")),"SIN VALOR AVANCE")</f>
        <v>PROCESO</v>
      </c>
    </row>
    <row r="1763" spans="1:17" ht="180">
      <c r="A1763" s="453" t="s">
        <v>17</v>
      </c>
      <c r="B1763" s="454" t="s">
        <v>14</v>
      </c>
      <c r="C1763" s="940"/>
      <c r="D1763" s="940"/>
      <c r="E1763" s="950" t="s">
        <v>3710</v>
      </c>
      <c r="F1763" s="940"/>
      <c r="G1763" s="647" t="s">
        <v>3711</v>
      </c>
      <c r="H1763" s="656" t="s">
        <v>3712</v>
      </c>
      <c r="I1763" s="656" t="s">
        <v>3713</v>
      </c>
      <c r="J1763" s="645">
        <v>1</v>
      </c>
      <c r="K1763" s="649">
        <v>45839</v>
      </c>
      <c r="L1763" s="649">
        <v>46204</v>
      </c>
      <c r="M1763" s="638">
        <f t="shared" si="65"/>
        <v>52.142857142857146</v>
      </c>
      <c r="N1763" s="639">
        <v>0</v>
      </c>
      <c r="O1763" s="656" t="s">
        <v>3714</v>
      </c>
      <c r="P1763" s="639">
        <f t="shared" si="64"/>
        <v>0</v>
      </c>
      <c r="Q1763" s="640" t="str" cm="1">
        <f t="array" aca="1" ref="Q1763" ca="1">IF(ISNUMBER(P1763),IF(P1763=100%,"CUMPLIDA",IF(AND(ISNUMBER(L1763),ISNUMBER(INDIRECT("FECHA_"&amp;$B1763,1))), IF(L1763&lt;=INDIRECT("FECHA_"&amp;$B1763,1),"INCUMPLIDA","PROCESO"), "VERIFICAR FECHA")),"SIN VALOR AVANCE")</f>
        <v>PROCESO</v>
      </c>
    </row>
    <row r="1764" spans="1:17" ht="90">
      <c r="A1764" s="453" t="s">
        <v>17</v>
      </c>
      <c r="B1764" s="454" t="s">
        <v>14</v>
      </c>
      <c r="C1764" s="940"/>
      <c r="D1764" s="940"/>
      <c r="E1764" s="950"/>
      <c r="F1764" s="940"/>
      <c r="G1764" s="647" t="s">
        <v>3715</v>
      </c>
      <c r="H1764" s="656" t="s">
        <v>3716</v>
      </c>
      <c r="I1764" s="656" t="s">
        <v>3717</v>
      </c>
      <c r="J1764" s="645">
        <v>1</v>
      </c>
      <c r="K1764" s="649">
        <v>45839</v>
      </c>
      <c r="L1764" s="649">
        <v>46204</v>
      </c>
      <c r="M1764" s="638">
        <f t="shared" si="65"/>
        <v>52.142857142857146</v>
      </c>
      <c r="N1764" s="639">
        <v>0</v>
      </c>
      <c r="O1764" s="656" t="s">
        <v>3718</v>
      </c>
      <c r="P1764" s="639">
        <f t="shared" si="64"/>
        <v>0</v>
      </c>
      <c r="Q1764" s="640" t="str" cm="1">
        <f t="array" aca="1" ref="Q1764" ca="1">IF(ISNUMBER(P1764),IF(P1764=100%,"CUMPLIDA",IF(AND(ISNUMBER(L1764),ISNUMBER(INDIRECT("FECHA_"&amp;$B1764,1))), IF(L1764&lt;=INDIRECT("FECHA_"&amp;$B1764,1),"INCUMPLIDA","PROCESO"), "VERIFICAR FECHA")),"SIN VALOR AVANCE")</f>
        <v>PROCESO</v>
      </c>
    </row>
    <row r="1765" spans="1:17" ht="409.5">
      <c r="A1765" s="453" t="s">
        <v>17</v>
      </c>
      <c r="B1765" s="454" t="s">
        <v>14</v>
      </c>
      <c r="C1765" s="940"/>
      <c r="D1765" s="940"/>
      <c r="E1765" s="950" t="s">
        <v>3719</v>
      </c>
      <c r="F1765" s="940"/>
      <c r="G1765" s="647" t="s">
        <v>3720</v>
      </c>
      <c r="H1765" s="656" t="s">
        <v>3721</v>
      </c>
      <c r="I1765" s="656" t="s">
        <v>3722</v>
      </c>
      <c r="J1765" s="645">
        <v>10</v>
      </c>
      <c r="K1765" s="649">
        <v>45839</v>
      </c>
      <c r="L1765" s="649">
        <v>47483</v>
      </c>
      <c r="M1765" s="638">
        <f t="shared" si="65"/>
        <v>234.85714285714286</v>
      </c>
      <c r="N1765" s="639">
        <v>0</v>
      </c>
      <c r="O1765" s="656" t="s">
        <v>3723</v>
      </c>
      <c r="P1765" s="639">
        <f t="shared" si="64"/>
        <v>0</v>
      </c>
      <c r="Q1765" s="640" t="str" cm="1">
        <f t="array" aca="1" ref="Q1765" ca="1">IF(ISNUMBER(P1765),IF(P1765=100%,"CUMPLIDA",IF(AND(ISNUMBER(L1765),ISNUMBER(INDIRECT("FECHA_"&amp;$B1765,1))), IF(L1765&lt;=INDIRECT("FECHA_"&amp;$B1765,1),"INCUMPLIDA","PROCESO"), "VERIFICAR FECHA")),"SIN VALOR AVANCE")</f>
        <v>PROCESO</v>
      </c>
    </row>
    <row r="1766" spans="1:17" ht="123">
      <c r="A1766" s="453" t="s">
        <v>17</v>
      </c>
      <c r="B1766" s="454" t="s">
        <v>14</v>
      </c>
      <c r="C1766" s="940"/>
      <c r="D1766" s="940"/>
      <c r="E1766" s="950"/>
      <c r="F1766" s="940"/>
      <c r="G1766" s="647" t="s">
        <v>3724</v>
      </c>
      <c r="H1766" s="656" t="s">
        <v>3725</v>
      </c>
      <c r="I1766" s="656" t="s">
        <v>3726</v>
      </c>
      <c r="J1766" s="645">
        <v>1</v>
      </c>
      <c r="K1766" s="649">
        <v>45839</v>
      </c>
      <c r="L1766" s="649">
        <v>45930</v>
      </c>
      <c r="M1766" s="638">
        <f t="shared" si="65"/>
        <v>13</v>
      </c>
      <c r="N1766" s="639">
        <v>0</v>
      </c>
      <c r="O1766" s="656" t="s">
        <v>3727</v>
      </c>
      <c r="P1766" s="639">
        <f t="shared" si="64"/>
        <v>0</v>
      </c>
      <c r="Q1766" s="640" t="str" cm="1">
        <f t="array" aca="1" ref="Q1766" ca="1">IF(ISNUMBER(P1766),IF(P1766=100%,"CUMPLIDA",IF(AND(ISNUMBER(L1766),ISNUMBER(INDIRECT("FECHA_"&amp;$B1766,1))), IF(L1766&lt;=INDIRECT("FECHA_"&amp;$B1766,1),"INCUMPLIDA","PROCESO"), "VERIFICAR FECHA")),"SIN VALOR AVANCE")</f>
        <v>PROCESO</v>
      </c>
    </row>
    <row r="1767" spans="1:17" ht="150">
      <c r="A1767" s="453" t="s">
        <v>17</v>
      </c>
      <c r="B1767" s="454" t="s">
        <v>14</v>
      </c>
      <c r="C1767" s="940"/>
      <c r="D1767" s="940"/>
      <c r="E1767" s="950" t="s">
        <v>3728</v>
      </c>
      <c r="F1767" s="940"/>
      <c r="G1767" s="950" t="s">
        <v>3729</v>
      </c>
      <c r="H1767" s="656" t="s">
        <v>3730</v>
      </c>
      <c r="I1767" s="656" t="s">
        <v>3731</v>
      </c>
      <c r="J1767" s="645">
        <v>2</v>
      </c>
      <c r="K1767" s="649">
        <v>45839</v>
      </c>
      <c r="L1767" s="649">
        <v>46021</v>
      </c>
      <c r="M1767" s="638">
        <f t="shared" si="65"/>
        <v>26</v>
      </c>
      <c r="N1767" s="639">
        <v>0</v>
      </c>
      <c r="O1767" s="656" t="s">
        <v>3732</v>
      </c>
      <c r="P1767" s="639">
        <f t="shared" si="64"/>
        <v>0</v>
      </c>
      <c r="Q1767" s="640" t="str" cm="1">
        <f t="array" aca="1" ref="Q1767" ca="1">IF(ISNUMBER(P1767),IF(P1767=100%,"CUMPLIDA",IF(AND(ISNUMBER(L1767),ISNUMBER(INDIRECT("FECHA_"&amp;$B1767,1))), IF(L1767&lt;=INDIRECT("FECHA_"&amp;$B1767,1),"INCUMPLIDA","PROCESO"), "VERIFICAR FECHA")),"SIN VALOR AVANCE")</f>
        <v>PROCESO</v>
      </c>
    </row>
    <row r="1768" spans="1:17" ht="120">
      <c r="A1768" s="453" t="s">
        <v>17</v>
      </c>
      <c r="B1768" s="454" t="s">
        <v>14</v>
      </c>
      <c r="C1768" s="940"/>
      <c r="D1768" s="940"/>
      <c r="E1768" s="950"/>
      <c r="F1768" s="940"/>
      <c r="G1768" s="950"/>
      <c r="H1768" s="656" t="s">
        <v>3733</v>
      </c>
      <c r="I1768" s="656" t="s">
        <v>3734</v>
      </c>
      <c r="J1768" s="645">
        <v>2</v>
      </c>
      <c r="K1768" s="649">
        <v>45839</v>
      </c>
      <c r="L1768" s="649">
        <v>46021</v>
      </c>
      <c r="M1768" s="638">
        <f t="shared" si="65"/>
        <v>26</v>
      </c>
      <c r="N1768" s="639">
        <v>0</v>
      </c>
      <c r="O1768" s="656" t="s">
        <v>3735</v>
      </c>
      <c r="P1768" s="639">
        <f t="shared" si="64"/>
        <v>0</v>
      </c>
      <c r="Q1768" s="640" t="str" cm="1">
        <f t="array" aca="1" ref="Q1768" ca="1">IF(ISNUMBER(P1768),IF(P1768=100%,"CUMPLIDA",IF(AND(ISNUMBER(L1768),ISNUMBER(INDIRECT("FECHA_"&amp;$B1768,1))), IF(L1768&lt;=INDIRECT("FECHA_"&amp;$B1768,1),"INCUMPLIDA","PROCESO"), "VERIFICAR FECHA")),"SIN VALOR AVANCE")</f>
        <v>PROCESO</v>
      </c>
    </row>
    <row r="1769" spans="1:17" ht="409.5">
      <c r="A1769" s="453" t="s">
        <v>17</v>
      </c>
      <c r="B1769" s="454" t="s">
        <v>14</v>
      </c>
      <c r="C1769" s="940"/>
      <c r="D1769" s="940"/>
      <c r="E1769" s="950" t="s">
        <v>3736</v>
      </c>
      <c r="F1769" s="940"/>
      <c r="G1769" s="647" t="s">
        <v>3737</v>
      </c>
      <c r="H1769" s="656" t="s">
        <v>3721</v>
      </c>
      <c r="I1769" s="656" t="s">
        <v>3722</v>
      </c>
      <c r="J1769" s="645">
        <v>10</v>
      </c>
      <c r="K1769" s="649">
        <v>45839</v>
      </c>
      <c r="L1769" s="649">
        <v>47483</v>
      </c>
      <c r="M1769" s="638">
        <f t="shared" si="65"/>
        <v>234.85714285714286</v>
      </c>
      <c r="N1769" s="639">
        <v>0</v>
      </c>
      <c r="O1769" s="656" t="s">
        <v>3738</v>
      </c>
      <c r="P1769" s="639">
        <f t="shared" si="64"/>
        <v>0</v>
      </c>
      <c r="Q1769" s="640" t="str" cm="1">
        <f t="array" aca="1" ref="Q1769" ca="1">IF(ISNUMBER(P1769),IF(P1769=100%,"CUMPLIDA",IF(AND(ISNUMBER(L1769),ISNUMBER(INDIRECT("FECHA_"&amp;$B1769,1))), IF(L1769&lt;=INDIRECT("FECHA_"&amp;$B1769,1),"INCUMPLIDA","PROCESO"), "VERIFICAR FECHA")),"SIN VALOR AVANCE")</f>
        <v>PROCESO</v>
      </c>
    </row>
    <row r="1770" spans="1:17" ht="120">
      <c r="A1770" s="453" t="s">
        <v>17</v>
      </c>
      <c r="B1770" s="454" t="s">
        <v>14</v>
      </c>
      <c r="C1770" s="940"/>
      <c r="D1770" s="940"/>
      <c r="E1770" s="950"/>
      <c r="F1770" s="940"/>
      <c r="G1770" s="647" t="s">
        <v>3739</v>
      </c>
      <c r="H1770" s="656" t="s">
        <v>3740</v>
      </c>
      <c r="I1770" s="656" t="s">
        <v>3741</v>
      </c>
      <c r="J1770" s="645">
        <v>6</v>
      </c>
      <c r="K1770" s="649">
        <v>45839</v>
      </c>
      <c r="L1770" s="649">
        <v>46204</v>
      </c>
      <c r="M1770" s="638">
        <f t="shared" si="65"/>
        <v>52.142857142857146</v>
      </c>
      <c r="N1770" s="639">
        <v>0</v>
      </c>
      <c r="O1770" s="656" t="s">
        <v>3742</v>
      </c>
      <c r="P1770" s="639">
        <f t="shared" si="64"/>
        <v>0</v>
      </c>
      <c r="Q1770" s="640" t="str" cm="1">
        <f t="array" aca="1" ref="Q1770" ca="1">IF(ISNUMBER(P1770),IF(P1770=100%,"CUMPLIDA",IF(AND(ISNUMBER(L1770),ISNUMBER(INDIRECT("FECHA_"&amp;$B1770,1))), IF(L1770&lt;=INDIRECT("FECHA_"&amp;$B1770,1),"INCUMPLIDA","PROCESO"), "VERIFICAR FECHA")),"SIN VALOR AVANCE")</f>
        <v>PROCESO</v>
      </c>
    </row>
    <row r="1771" spans="1:17" ht="120">
      <c r="A1771" s="453" t="s">
        <v>17</v>
      </c>
      <c r="B1771" s="454" t="s">
        <v>14</v>
      </c>
      <c r="C1771" s="940"/>
      <c r="D1771" s="940"/>
      <c r="E1771" s="950" t="s">
        <v>3743</v>
      </c>
      <c r="F1771" s="940"/>
      <c r="G1771" s="647" t="s">
        <v>3744</v>
      </c>
      <c r="H1771" s="656" t="s">
        <v>3745</v>
      </c>
      <c r="I1771" s="656" t="s">
        <v>3746</v>
      </c>
      <c r="J1771" s="645">
        <v>1</v>
      </c>
      <c r="K1771" s="649">
        <v>45839</v>
      </c>
      <c r="L1771" s="649">
        <v>46022</v>
      </c>
      <c r="M1771" s="638">
        <f t="shared" si="65"/>
        <v>26.142857142857142</v>
      </c>
      <c r="N1771" s="639">
        <v>0</v>
      </c>
      <c r="O1771" s="656" t="s">
        <v>3747</v>
      </c>
      <c r="P1771" s="639">
        <f t="shared" si="64"/>
        <v>0</v>
      </c>
      <c r="Q1771" s="640" t="str" cm="1">
        <f t="array" aca="1" ref="Q1771" ca="1">IF(ISNUMBER(P1771),IF(P1771=100%,"CUMPLIDA",IF(AND(ISNUMBER(L1771),ISNUMBER(INDIRECT("FECHA_"&amp;$B1771,1))), IF(L1771&lt;=INDIRECT("FECHA_"&amp;$B1771,1),"INCUMPLIDA","PROCESO"), "VERIFICAR FECHA")),"SIN VALOR AVANCE")</f>
        <v>PROCESO</v>
      </c>
    </row>
    <row r="1772" spans="1:17" ht="180">
      <c r="A1772" s="453" t="s">
        <v>17</v>
      </c>
      <c r="B1772" s="454" t="s">
        <v>14</v>
      </c>
      <c r="C1772" s="940"/>
      <c r="D1772" s="940"/>
      <c r="E1772" s="950"/>
      <c r="F1772" s="940"/>
      <c r="G1772" s="647" t="s">
        <v>3748</v>
      </c>
      <c r="H1772" s="656" t="s">
        <v>3749</v>
      </c>
      <c r="I1772" s="656" t="s">
        <v>3750</v>
      </c>
      <c r="J1772" s="645">
        <v>1</v>
      </c>
      <c r="K1772" s="649">
        <v>45839</v>
      </c>
      <c r="L1772" s="649">
        <v>46022</v>
      </c>
      <c r="M1772" s="638">
        <f t="shared" si="65"/>
        <v>26.142857142857142</v>
      </c>
      <c r="N1772" s="639">
        <v>0</v>
      </c>
      <c r="O1772" s="656" t="s">
        <v>3751</v>
      </c>
      <c r="P1772" s="639">
        <f t="shared" si="64"/>
        <v>0</v>
      </c>
      <c r="Q1772" s="640" t="str" cm="1">
        <f t="array" aca="1" ref="Q1772" ca="1">IF(ISNUMBER(P1772),IF(P1772=100%,"CUMPLIDA",IF(AND(ISNUMBER(L1772),ISNUMBER(INDIRECT("FECHA_"&amp;$B1772,1))), IF(L1772&lt;=INDIRECT("FECHA_"&amp;$B1772,1),"INCUMPLIDA","PROCESO"), "VERIFICAR FECHA")),"SIN VALOR AVANCE")</f>
        <v>PROCESO</v>
      </c>
    </row>
    <row r="1773" spans="1:17" ht="120.75">
      <c r="A1773" s="453" t="s">
        <v>17</v>
      </c>
      <c r="B1773" s="454" t="s">
        <v>14</v>
      </c>
      <c r="C1773" s="940"/>
      <c r="D1773" s="940"/>
      <c r="E1773" s="950" t="s">
        <v>3752</v>
      </c>
      <c r="F1773" s="940"/>
      <c r="G1773" s="647" t="s">
        <v>3753</v>
      </c>
      <c r="H1773" s="656" t="s">
        <v>3740</v>
      </c>
      <c r="I1773" s="656" t="s">
        <v>3741</v>
      </c>
      <c r="J1773" s="645">
        <v>6</v>
      </c>
      <c r="K1773" s="649">
        <v>45839</v>
      </c>
      <c r="L1773" s="649">
        <v>46204</v>
      </c>
      <c r="M1773" s="638">
        <f t="shared" si="65"/>
        <v>52.142857142857146</v>
      </c>
      <c r="N1773" s="639">
        <v>0</v>
      </c>
      <c r="O1773" s="656" t="s">
        <v>3754</v>
      </c>
      <c r="P1773" s="639">
        <f t="shared" si="64"/>
        <v>0</v>
      </c>
      <c r="Q1773" s="640" t="str" cm="1">
        <f t="array" aca="1" ref="Q1773" ca="1">IF(ISNUMBER(P1773),IF(P1773=100%,"CUMPLIDA",IF(AND(ISNUMBER(L1773),ISNUMBER(INDIRECT("FECHA_"&amp;$B1773,1))), IF(L1773&lt;=INDIRECT("FECHA_"&amp;$B1773,1),"INCUMPLIDA","PROCESO"), "VERIFICAR FECHA")),"SIN VALOR AVANCE")</f>
        <v>PROCESO</v>
      </c>
    </row>
    <row r="1774" spans="1:17" ht="225">
      <c r="A1774" s="453" t="s">
        <v>17</v>
      </c>
      <c r="B1774" s="454" t="s">
        <v>14</v>
      </c>
      <c r="C1774" s="940"/>
      <c r="D1774" s="940"/>
      <c r="E1774" s="950"/>
      <c r="F1774" s="940"/>
      <c r="G1774" s="647" t="s">
        <v>3755</v>
      </c>
      <c r="H1774" s="656" t="s">
        <v>3756</v>
      </c>
      <c r="I1774" s="656" t="s">
        <v>3757</v>
      </c>
      <c r="J1774" s="645">
        <v>2</v>
      </c>
      <c r="K1774" s="649">
        <v>45839</v>
      </c>
      <c r="L1774" s="649">
        <v>46204</v>
      </c>
      <c r="M1774" s="638">
        <f t="shared" si="65"/>
        <v>52.142857142857146</v>
      </c>
      <c r="N1774" s="639">
        <v>0</v>
      </c>
      <c r="O1774" s="656" t="s">
        <v>3747</v>
      </c>
      <c r="P1774" s="639">
        <f t="shared" si="64"/>
        <v>0</v>
      </c>
      <c r="Q1774" s="640" t="str" cm="1">
        <f t="array" aca="1" ref="Q1774" ca="1">IF(ISNUMBER(P1774),IF(P1774=100%,"CUMPLIDA",IF(AND(ISNUMBER(L1774),ISNUMBER(INDIRECT("FECHA_"&amp;$B1774,1))), IF(L1774&lt;=INDIRECT("FECHA_"&amp;$B1774,1),"INCUMPLIDA","PROCESO"), "VERIFICAR FECHA")),"SIN VALOR AVANCE")</f>
        <v>PROCESO</v>
      </c>
    </row>
    <row r="1775" spans="1:17" ht="165">
      <c r="A1775" s="453" t="s">
        <v>17</v>
      </c>
      <c r="B1775" s="454" t="s">
        <v>14</v>
      </c>
      <c r="C1775" s="940"/>
      <c r="D1775" s="940"/>
      <c r="E1775" s="950"/>
      <c r="F1775" s="940"/>
      <c r="G1775" s="647" t="s">
        <v>3758</v>
      </c>
      <c r="H1775" s="656" t="s">
        <v>3759</v>
      </c>
      <c r="I1775" s="656" t="s">
        <v>3760</v>
      </c>
      <c r="J1775" s="645">
        <v>1</v>
      </c>
      <c r="K1775" s="649">
        <v>45839</v>
      </c>
      <c r="L1775" s="649">
        <v>46022</v>
      </c>
      <c r="M1775" s="638">
        <f t="shared" si="65"/>
        <v>26.142857142857142</v>
      </c>
      <c r="N1775" s="639">
        <v>0</v>
      </c>
      <c r="O1775" s="656" t="s">
        <v>3751</v>
      </c>
      <c r="P1775" s="639">
        <f t="shared" si="64"/>
        <v>0</v>
      </c>
      <c r="Q1775" s="640" t="str" cm="1">
        <f t="array" aca="1" ref="Q1775" ca="1">IF(ISNUMBER(P1775),IF(P1775=100%,"CUMPLIDA",IF(AND(ISNUMBER(L1775),ISNUMBER(INDIRECT("FECHA_"&amp;$B1775,1))), IF(L1775&lt;=INDIRECT("FECHA_"&amp;$B1775,1),"INCUMPLIDA","PROCESO"), "VERIFICAR FECHA")),"SIN VALOR AVANCE")</f>
        <v>PROCESO</v>
      </c>
    </row>
    <row r="1776" spans="1:17" ht="240">
      <c r="A1776" s="453" t="s">
        <v>17</v>
      </c>
      <c r="B1776" s="454" t="s">
        <v>14</v>
      </c>
      <c r="C1776" s="940"/>
      <c r="D1776" s="940"/>
      <c r="E1776" s="647" t="s">
        <v>3761</v>
      </c>
      <c r="F1776" s="940"/>
      <c r="G1776" s="647" t="s">
        <v>3762</v>
      </c>
      <c r="H1776" s="656" t="s">
        <v>3763</v>
      </c>
      <c r="I1776" s="656" t="s">
        <v>3764</v>
      </c>
      <c r="J1776" s="645">
        <v>3</v>
      </c>
      <c r="K1776" s="649">
        <v>45839</v>
      </c>
      <c r="L1776" s="649">
        <v>46022</v>
      </c>
      <c r="M1776" s="638">
        <f t="shared" si="65"/>
        <v>26.142857142857142</v>
      </c>
      <c r="N1776" s="639">
        <v>0</v>
      </c>
      <c r="O1776" s="656" t="s">
        <v>3765</v>
      </c>
      <c r="P1776" s="639">
        <f t="shared" si="64"/>
        <v>0</v>
      </c>
      <c r="Q1776" s="640" t="str" cm="1">
        <f t="array" aca="1" ref="Q1776" ca="1">IF(ISNUMBER(P1776),IF(P1776=100%,"CUMPLIDA",IF(AND(ISNUMBER(L1776),ISNUMBER(INDIRECT("FECHA_"&amp;$B1776,1))), IF(L1776&lt;=INDIRECT("FECHA_"&amp;$B1776,1),"INCUMPLIDA","PROCESO"), "VERIFICAR FECHA")),"SIN VALOR AVANCE")</f>
        <v>PROCESO</v>
      </c>
    </row>
    <row r="1777" spans="1:17" ht="255">
      <c r="A1777" s="453" t="s">
        <v>17</v>
      </c>
      <c r="B1777" s="454" t="s">
        <v>14</v>
      </c>
      <c r="C1777" s="940" t="s">
        <v>3766</v>
      </c>
      <c r="D1777" s="940" t="s">
        <v>1737</v>
      </c>
      <c r="E1777" s="951" t="s">
        <v>3767</v>
      </c>
      <c r="F1777" s="940" t="s">
        <v>3768</v>
      </c>
      <c r="G1777" s="647" t="s">
        <v>3769</v>
      </c>
      <c r="H1777" s="665" t="s">
        <v>3770</v>
      </c>
      <c r="I1777" s="656" t="s">
        <v>3771</v>
      </c>
      <c r="J1777" s="645">
        <v>1</v>
      </c>
      <c r="K1777" s="666">
        <v>45824</v>
      </c>
      <c r="L1777" s="666">
        <v>46007</v>
      </c>
      <c r="M1777" s="638">
        <f t="shared" si="65"/>
        <v>26.142857142857142</v>
      </c>
      <c r="N1777" s="639">
        <v>0</v>
      </c>
      <c r="O1777" s="667" t="s">
        <v>3772</v>
      </c>
      <c r="P1777" s="639">
        <f t="shared" si="64"/>
        <v>0</v>
      </c>
      <c r="Q1777" s="640" t="str" cm="1">
        <f t="array" aca="1" ref="Q1777" ca="1">IF(ISNUMBER(P1777),IF(P1777=100%,"CUMPLIDA",IF(AND(ISNUMBER(L1777),ISNUMBER(INDIRECT("FECHA_"&amp;$B1777,1))), IF(L1777&lt;=INDIRECT("FECHA_"&amp;$B1777,1),"INCUMPLIDA","PROCESO"), "VERIFICAR FECHA")),"SIN VALOR AVANCE")</f>
        <v>PROCESO</v>
      </c>
    </row>
    <row r="1778" spans="1:17" ht="120">
      <c r="A1778" s="453" t="s">
        <v>17</v>
      </c>
      <c r="B1778" s="454" t="s">
        <v>14</v>
      </c>
      <c r="C1778" s="940"/>
      <c r="D1778" s="940"/>
      <c r="E1778" s="951"/>
      <c r="F1778" s="940"/>
      <c r="G1778" s="647" t="s">
        <v>3773</v>
      </c>
      <c r="H1778" s="665" t="s">
        <v>3774</v>
      </c>
      <c r="I1778" s="668" t="s">
        <v>3775</v>
      </c>
      <c r="J1778" s="645">
        <v>1</v>
      </c>
      <c r="K1778" s="666">
        <v>45824</v>
      </c>
      <c r="L1778" s="666">
        <v>46007</v>
      </c>
      <c r="M1778" s="638">
        <f t="shared" si="65"/>
        <v>26.142857142857142</v>
      </c>
      <c r="N1778" s="639">
        <v>0</v>
      </c>
      <c r="O1778" s="667" t="s">
        <v>3772</v>
      </c>
      <c r="P1778" s="639">
        <f t="shared" si="64"/>
        <v>0</v>
      </c>
      <c r="Q1778" s="640" t="str" cm="1">
        <f t="array" aca="1" ref="Q1778" ca="1">IF(ISNUMBER(P1778),IF(P1778=100%,"CUMPLIDA",IF(AND(ISNUMBER(L1778),ISNUMBER(INDIRECT("FECHA_"&amp;$B1778,1))), IF(L1778&lt;=INDIRECT("FECHA_"&amp;$B1778,1),"INCUMPLIDA","PROCESO"), "VERIFICAR FECHA")),"SIN VALOR AVANCE")</f>
        <v>PROCESO</v>
      </c>
    </row>
    <row r="1779" spans="1:17" ht="105.75">
      <c r="A1779" s="453" t="s">
        <v>17</v>
      </c>
      <c r="B1779" s="454" t="s">
        <v>14</v>
      </c>
      <c r="C1779" s="940"/>
      <c r="D1779" s="940"/>
      <c r="E1779" s="951" t="s">
        <v>3776</v>
      </c>
      <c r="F1779" s="940"/>
      <c r="G1779" s="634" t="s">
        <v>3777</v>
      </c>
      <c r="H1779" s="634" t="s">
        <v>3778</v>
      </c>
      <c r="I1779" s="635" t="s">
        <v>112</v>
      </c>
      <c r="J1779" s="645">
        <v>2</v>
      </c>
      <c r="K1779" s="666">
        <v>45839</v>
      </c>
      <c r="L1779" s="666">
        <v>46568</v>
      </c>
      <c r="M1779" s="638">
        <f t="shared" si="65"/>
        <v>104.14285714285714</v>
      </c>
      <c r="N1779" s="639">
        <v>0</v>
      </c>
      <c r="O1779" s="667" t="s">
        <v>3779</v>
      </c>
      <c r="P1779" s="639">
        <f t="shared" si="64"/>
        <v>0</v>
      </c>
      <c r="Q1779" s="640" t="str" cm="1">
        <f t="array" aca="1" ref="Q1779" ca="1">IF(ISNUMBER(P1779),IF(P1779=100%,"CUMPLIDA",IF(AND(ISNUMBER(L1779),ISNUMBER(INDIRECT("FECHA_"&amp;$B1779,1))), IF(L1779&lt;=INDIRECT("FECHA_"&amp;$B1779,1),"INCUMPLIDA","PROCESO"), "VERIFICAR FECHA")),"SIN VALOR AVANCE")</f>
        <v>PROCESO</v>
      </c>
    </row>
    <row r="1780" spans="1:17" ht="105.75">
      <c r="A1780" s="453" t="s">
        <v>17</v>
      </c>
      <c r="B1780" s="454" t="s">
        <v>14</v>
      </c>
      <c r="C1780" s="940"/>
      <c r="D1780" s="940"/>
      <c r="E1780" s="951"/>
      <c r="F1780" s="940"/>
      <c r="G1780" s="634" t="s">
        <v>3780</v>
      </c>
      <c r="H1780" s="634" t="s">
        <v>3781</v>
      </c>
      <c r="I1780" s="635" t="s">
        <v>3782</v>
      </c>
      <c r="J1780" s="645">
        <v>1</v>
      </c>
      <c r="K1780" s="666">
        <v>45839</v>
      </c>
      <c r="L1780" s="666">
        <v>46568</v>
      </c>
      <c r="M1780" s="638">
        <f t="shared" si="65"/>
        <v>104.14285714285714</v>
      </c>
      <c r="N1780" s="639">
        <v>0</v>
      </c>
      <c r="O1780" s="667" t="s">
        <v>3779</v>
      </c>
      <c r="P1780" s="639">
        <f t="shared" si="64"/>
        <v>0</v>
      </c>
      <c r="Q1780" s="640" t="str" cm="1">
        <f t="array" aca="1" ref="Q1780" ca="1">IF(ISNUMBER(P1780),IF(P1780=100%,"CUMPLIDA",IF(AND(ISNUMBER(L1780),ISNUMBER(INDIRECT("FECHA_"&amp;$B1780,1))), IF(L1780&lt;=INDIRECT("FECHA_"&amp;$B1780,1),"INCUMPLIDA","PROCESO"), "VERIFICAR FECHA")),"SIN VALOR AVANCE")</f>
        <v>PROCESO</v>
      </c>
    </row>
    <row r="1781" spans="1:17" ht="135">
      <c r="A1781" s="453" t="s">
        <v>17</v>
      </c>
      <c r="B1781" s="454" t="s">
        <v>14</v>
      </c>
      <c r="C1781" s="940"/>
      <c r="D1781" s="940"/>
      <c r="E1781" s="951" t="s">
        <v>3783</v>
      </c>
      <c r="F1781" s="940"/>
      <c r="G1781" s="634" t="s">
        <v>3784</v>
      </c>
      <c r="H1781" s="634" t="s">
        <v>3785</v>
      </c>
      <c r="I1781" s="635" t="s">
        <v>2807</v>
      </c>
      <c r="J1781" s="645">
        <v>2</v>
      </c>
      <c r="K1781" s="666">
        <v>45839</v>
      </c>
      <c r="L1781" s="666">
        <v>46568</v>
      </c>
      <c r="M1781" s="638">
        <f t="shared" si="65"/>
        <v>104.14285714285714</v>
      </c>
      <c r="N1781" s="639">
        <v>0</v>
      </c>
      <c r="O1781" s="667" t="s">
        <v>3779</v>
      </c>
      <c r="P1781" s="639">
        <f t="shared" si="64"/>
        <v>0</v>
      </c>
      <c r="Q1781" s="640" t="str" cm="1">
        <f t="array" aca="1" ref="Q1781" ca="1">IF(ISNUMBER(P1781),IF(P1781=100%,"CUMPLIDA",IF(AND(ISNUMBER(L1781),ISNUMBER(INDIRECT("FECHA_"&amp;$B1781,1))), IF(L1781&lt;=INDIRECT("FECHA_"&amp;$B1781,1),"INCUMPLIDA","PROCESO"), "VERIFICAR FECHA")),"SIN VALOR AVANCE")</f>
        <v>PROCESO</v>
      </c>
    </row>
    <row r="1782" spans="1:17" ht="210">
      <c r="A1782" s="453" t="s">
        <v>17</v>
      </c>
      <c r="B1782" s="454" t="s">
        <v>14</v>
      </c>
      <c r="C1782" s="940"/>
      <c r="D1782" s="940"/>
      <c r="E1782" s="951"/>
      <c r="F1782" s="940"/>
      <c r="G1782" s="669" t="s">
        <v>3786</v>
      </c>
      <c r="H1782" s="669" t="s">
        <v>3787</v>
      </c>
      <c r="I1782" s="670" t="s">
        <v>3232</v>
      </c>
      <c r="J1782" s="645">
        <v>4</v>
      </c>
      <c r="K1782" s="666">
        <v>45839</v>
      </c>
      <c r="L1782" s="666">
        <v>46203</v>
      </c>
      <c r="M1782" s="638">
        <f t="shared" si="65"/>
        <v>52</v>
      </c>
      <c r="N1782" s="639">
        <v>0</v>
      </c>
      <c r="O1782" s="667" t="s">
        <v>3788</v>
      </c>
      <c r="P1782" s="639">
        <f t="shared" si="64"/>
        <v>0</v>
      </c>
      <c r="Q1782" s="640" t="str" cm="1">
        <f t="array" aca="1" ref="Q1782" ca="1">IF(ISNUMBER(P1782),IF(P1782=100%,"CUMPLIDA",IF(AND(ISNUMBER(L1782),ISNUMBER(INDIRECT("FECHA_"&amp;$B1782,1))), IF(L1782&lt;=INDIRECT("FECHA_"&amp;$B1782,1),"INCUMPLIDA","PROCESO"), "VERIFICAR FECHA")),"SIN VALOR AVANCE")</f>
        <v>PROCESO</v>
      </c>
    </row>
    <row r="1783" spans="1:17" ht="180">
      <c r="A1783" s="453" t="s">
        <v>17</v>
      </c>
      <c r="B1783" s="454" t="s">
        <v>14</v>
      </c>
      <c r="C1783" s="940"/>
      <c r="D1783" s="940"/>
      <c r="E1783" s="665" t="s">
        <v>3789</v>
      </c>
      <c r="F1783" s="940"/>
      <c r="G1783" s="665" t="s">
        <v>3790</v>
      </c>
      <c r="H1783" s="665" t="s">
        <v>3791</v>
      </c>
      <c r="I1783" s="668" t="s">
        <v>3792</v>
      </c>
      <c r="J1783" s="645">
        <v>2</v>
      </c>
      <c r="K1783" s="666">
        <v>45839</v>
      </c>
      <c r="L1783" s="666">
        <v>46203</v>
      </c>
      <c r="M1783" s="638">
        <f t="shared" si="65"/>
        <v>52</v>
      </c>
      <c r="N1783" s="639">
        <v>0</v>
      </c>
      <c r="O1783" s="667" t="s">
        <v>3793</v>
      </c>
      <c r="P1783" s="639">
        <f t="shared" si="64"/>
        <v>0</v>
      </c>
      <c r="Q1783" s="640" t="str" cm="1">
        <f t="array" aca="1" ref="Q1783" ca="1">IF(ISNUMBER(P1783),IF(P1783=100%,"CUMPLIDA",IF(AND(ISNUMBER(L1783),ISNUMBER(INDIRECT("FECHA_"&amp;$B1783,1))), IF(L1783&lt;=INDIRECT("FECHA_"&amp;$B1783,1),"INCUMPLIDA","PROCESO"), "VERIFICAR FECHA")),"SIN VALOR AVANCE")</f>
        <v>PROCESO</v>
      </c>
    </row>
    <row r="1784" spans="1:17" ht="120">
      <c r="A1784" s="453" t="s">
        <v>17</v>
      </c>
      <c r="B1784" s="454" t="s">
        <v>14</v>
      </c>
      <c r="C1784" s="940"/>
      <c r="D1784" s="940"/>
      <c r="E1784" s="665" t="s">
        <v>3794</v>
      </c>
      <c r="F1784" s="940"/>
      <c r="G1784" s="665" t="s">
        <v>3795</v>
      </c>
      <c r="H1784" s="665" t="s">
        <v>3791</v>
      </c>
      <c r="I1784" s="668" t="s">
        <v>3796</v>
      </c>
      <c r="J1784" s="645">
        <v>12</v>
      </c>
      <c r="K1784" s="666">
        <v>45839</v>
      </c>
      <c r="L1784" s="666">
        <v>46203</v>
      </c>
      <c r="M1784" s="638">
        <f t="shared" si="65"/>
        <v>52</v>
      </c>
      <c r="N1784" s="639">
        <v>0</v>
      </c>
      <c r="O1784" s="667" t="s">
        <v>3793</v>
      </c>
      <c r="P1784" s="639">
        <f t="shared" si="64"/>
        <v>0</v>
      </c>
      <c r="Q1784" s="640" t="str" cm="1">
        <f t="array" aca="1" ref="Q1784" ca="1">IF(ISNUMBER(P1784),IF(P1784=100%,"CUMPLIDA",IF(AND(ISNUMBER(L1784),ISNUMBER(INDIRECT("FECHA_"&amp;$B1784,1))), IF(L1784&lt;=INDIRECT("FECHA_"&amp;$B1784,1),"INCUMPLIDA","PROCESO"), "VERIFICAR FECHA")),"SIN VALOR AVANCE")</f>
        <v>PROCESO</v>
      </c>
    </row>
    <row r="1785" spans="1:17" ht="210">
      <c r="A1785" s="453" t="s">
        <v>17</v>
      </c>
      <c r="B1785" s="454" t="s">
        <v>14</v>
      </c>
      <c r="C1785" s="940"/>
      <c r="D1785" s="940"/>
      <c r="E1785" s="665" t="s">
        <v>3797</v>
      </c>
      <c r="F1785" s="940"/>
      <c r="G1785" s="665" t="s">
        <v>3798</v>
      </c>
      <c r="H1785" s="665" t="s">
        <v>3799</v>
      </c>
      <c r="I1785" s="668" t="s">
        <v>3800</v>
      </c>
      <c r="J1785" s="645">
        <v>2</v>
      </c>
      <c r="K1785" s="666">
        <v>45839</v>
      </c>
      <c r="L1785" s="666">
        <v>46203</v>
      </c>
      <c r="M1785" s="638">
        <f t="shared" si="65"/>
        <v>52</v>
      </c>
      <c r="N1785" s="639">
        <v>0</v>
      </c>
      <c r="O1785" s="667" t="s">
        <v>3801</v>
      </c>
      <c r="P1785" s="639">
        <f t="shared" si="64"/>
        <v>0</v>
      </c>
      <c r="Q1785" s="640" t="str" cm="1">
        <f t="array" aca="1" ref="Q1785" ca="1">IF(ISNUMBER(P1785),IF(P1785=100%,"CUMPLIDA",IF(AND(ISNUMBER(L1785),ISNUMBER(INDIRECT("FECHA_"&amp;$B1785,1))), IF(L1785&lt;=INDIRECT("FECHA_"&amp;$B1785,1),"INCUMPLIDA","PROCESO"), "VERIFICAR FECHA")),"SIN VALOR AVANCE")</f>
        <v>PROCESO</v>
      </c>
    </row>
    <row r="1786" spans="1:17" ht="240">
      <c r="A1786" s="453" t="s">
        <v>17</v>
      </c>
      <c r="B1786" s="454" t="s">
        <v>14</v>
      </c>
      <c r="C1786" s="940"/>
      <c r="D1786" s="940"/>
      <c r="E1786" s="951" t="s">
        <v>3802</v>
      </c>
      <c r="F1786" s="940"/>
      <c r="G1786" s="671" t="s">
        <v>3803</v>
      </c>
      <c r="H1786" s="671" t="s">
        <v>3804</v>
      </c>
      <c r="I1786" s="672" t="s">
        <v>3214</v>
      </c>
      <c r="J1786" s="645">
        <v>3</v>
      </c>
      <c r="K1786" s="666">
        <v>45839</v>
      </c>
      <c r="L1786" s="666">
        <v>45961</v>
      </c>
      <c r="M1786" s="638">
        <f t="shared" si="65"/>
        <v>17.428571428571427</v>
      </c>
      <c r="N1786" s="639">
        <v>0</v>
      </c>
      <c r="O1786" s="667" t="s">
        <v>3805</v>
      </c>
      <c r="P1786" s="639">
        <f t="shared" ref="P1786:P1794" si="66">IF(B1786="ITRC",N1786,N1786/J1786)</f>
        <v>0</v>
      </c>
      <c r="Q1786" s="640" t="str" cm="1">
        <f t="array" aca="1" ref="Q1786" ca="1">IF(ISNUMBER(P1786),IF(P1786=100%,"CUMPLIDA",IF(AND(ISNUMBER(L1786),ISNUMBER(INDIRECT("FECHA_"&amp;$B1786,1))), IF(L1786&lt;=INDIRECT("FECHA_"&amp;$B1786,1),"INCUMPLIDA","PROCESO"), "VERIFICAR FECHA")),"SIN VALOR AVANCE")</f>
        <v>PROCESO</v>
      </c>
    </row>
    <row r="1787" spans="1:17" ht="75.75">
      <c r="A1787" s="453" t="s">
        <v>17</v>
      </c>
      <c r="B1787" s="454" t="s">
        <v>14</v>
      </c>
      <c r="C1787" s="940"/>
      <c r="D1787" s="940"/>
      <c r="E1787" s="951"/>
      <c r="F1787" s="940"/>
      <c r="G1787" s="671" t="s">
        <v>3806</v>
      </c>
      <c r="H1787" s="671" t="s">
        <v>3807</v>
      </c>
      <c r="I1787" s="672" t="s">
        <v>3808</v>
      </c>
      <c r="J1787" s="645">
        <v>1</v>
      </c>
      <c r="K1787" s="666">
        <v>45839</v>
      </c>
      <c r="L1787" s="666">
        <v>45961</v>
      </c>
      <c r="M1787" s="638">
        <f t="shared" si="65"/>
        <v>17.428571428571427</v>
      </c>
      <c r="N1787" s="639">
        <v>0</v>
      </c>
      <c r="O1787" s="667" t="s">
        <v>3809</v>
      </c>
      <c r="P1787" s="639">
        <f t="shared" si="66"/>
        <v>0</v>
      </c>
      <c r="Q1787" s="640" t="str" cm="1">
        <f t="array" aca="1" ref="Q1787" ca="1">IF(ISNUMBER(P1787),IF(P1787=100%,"CUMPLIDA",IF(AND(ISNUMBER(L1787),ISNUMBER(INDIRECT("FECHA_"&amp;$B1787,1))), IF(L1787&lt;=INDIRECT("FECHA_"&amp;$B1787,1),"INCUMPLIDA","PROCESO"), "VERIFICAR FECHA")),"SIN VALOR AVANCE")</f>
        <v>PROCESO</v>
      </c>
    </row>
    <row r="1788" spans="1:17" ht="285">
      <c r="A1788" s="453" t="s">
        <v>17</v>
      </c>
      <c r="B1788" s="454" t="s">
        <v>14</v>
      </c>
      <c r="C1788" s="940"/>
      <c r="D1788" s="940"/>
      <c r="E1788" s="951"/>
      <c r="F1788" s="940"/>
      <c r="G1788" s="665" t="s">
        <v>3810</v>
      </c>
      <c r="H1788" s="665" t="s">
        <v>3791</v>
      </c>
      <c r="I1788" s="668" t="s">
        <v>3811</v>
      </c>
      <c r="J1788" s="645">
        <v>14</v>
      </c>
      <c r="K1788" s="666">
        <v>45839</v>
      </c>
      <c r="L1788" s="666">
        <v>46203</v>
      </c>
      <c r="M1788" s="638">
        <f t="shared" si="65"/>
        <v>52</v>
      </c>
      <c r="N1788" s="639">
        <v>0</v>
      </c>
      <c r="O1788" s="667" t="s">
        <v>3801</v>
      </c>
      <c r="P1788" s="639">
        <f t="shared" si="66"/>
        <v>0</v>
      </c>
      <c r="Q1788" s="640" t="str" cm="1">
        <f t="array" aca="1" ref="Q1788" ca="1">IF(ISNUMBER(P1788),IF(P1788=100%,"CUMPLIDA",IF(AND(ISNUMBER(L1788),ISNUMBER(INDIRECT("FECHA_"&amp;$B1788,1))), IF(L1788&lt;=INDIRECT("FECHA_"&amp;$B1788,1),"INCUMPLIDA","PROCESO"), "VERIFICAR FECHA")),"SIN VALOR AVANCE")</f>
        <v>PROCESO</v>
      </c>
    </row>
    <row r="1789" spans="1:17" ht="123">
      <c r="A1789" s="453" t="s">
        <v>17</v>
      </c>
      <c r="B1789" s="454" t="s">
        <v>14</v>
      </c>
      <c r="C1789" s="940"/>
      <c r="D1789" s="940"/>
      <c r="E1789" s="951"/>
      <c r="F1789" s="940"/>
      <c r="G1789" s="669" t="s">
        <v>3812</v>
      </c>
      <c r="H1789" s="671" t="s">
        <v>3813</v>
      </c>
      <c r="I1789" s="673" t="s">
        <v>3221</v>
      </c>
      <c r="J1789" s="645">
        <v>1</v>
      </c>
      <c r="K1789" s="666">
        <v>45839</v>
      </c>
      <c r="L1789" s="666">
        <v>46052</v>
      </c>
      <c r="M1789" s="638">
        <f t="shared" si="65"/>
        <v>30.428571428571427</v>
      </c>
      <c r="N1789" s="639">
        <v>0</v>
      </c>
      <c r="O1789" s="667" t="s">
        <v>3814</v>
      </c>
      <c r="P1789" s="639">
        <f t="shared" si="66"/>
        <v>0</v>
      </c>
      <c r="Q1789" s="640" t="str" cm="1">
        <f t="array" aca="1" ref="Q1789" ca="1">IF(ISNUMBER(P1789),IF(P1789=100%,"CUMPLIDA",IF(AND(ISNUMBER(L1789),ISNUMBER(INDIRECT("FECHA_"&amp;$B1789,1))), IF(L1789&lt;=INDIRECT("FECHA_"&amp;$B1789,1),"INCUMPLIDA","PROCESO"), "VERIFICAR FECHA")),"SIN VALOR AVANCE")</f>
        <v>PROCESO</v>
      </c>
    </row>
    <row r="1790" spans="1:17" ht="120">
      <c r="A1790" s="453" t="s">
        <v>17</v>
      </c>
      <c r="B1790" s="454" t="s">
        <v>14</v>
      </c>
      <c r="C1790" s="940"/>
      <c r="D1790" s="940"/>
      <c r="E1790" s="951"/>
      <c r="F1790" s="940"/>
      <c r="G1790" s="669" t="s">
        <v>3815</v>
      </c>
      <c r="H1790" s="671" t="s">
        <v>3223</v>
      </c>
      <c r="I1790" s="672" t="s">
        <v>3816</v>
      </c>
      <c r="J1790" s="645">
        <v>1</v>
      </c>
      <c r="K1790" s="666">
        <v>45839</v>
      </c>
      <c r="L1790" s="666">
        <v>46052</v>
      </c>
      <c r="M1790" s="638">
        <f t="shared" si="65"/>
        <v>30.428571428571427</v>
      </c>
      <c r="N1790" s="639">
        <v>0</v>
      </c>
      <c r="O1790" s="667" t="s">
        <v>3817</v>
      </c>
      <c r="P1790" s="639">
        <f t="shared" si="66"/>
        <v>0</v>
      </c>
      <c r="Q1790" s="640" t="str" cm="1">
        <f t="array" aca="1" ref="Q1790" ca="1">IF(ISNUMBER(P1790),IF(P1790=100%,"CUMPLIDA",IF(AND(ISNUMBER(L1790),ISNUMBER(INDIRECT("FECHA_"&amp;$B1790,1))), IF(L1790&lt;=INDIRECT("FECHA_"&amp;$B1790,1),"INCUMPLIDA","PROCESO"), "VERIFICAR FECHA")),"SIN VALOR AVANCE")</f>
        <v>PROCESO</v>
      </c>
    </row>
    <row r="1791" spans="1:17" ht="120">
      <c r="A1791" s="453" t="s">
        <v>17</v>
      </c>
      <c r="B1791" s="454" t="s">
        <v>14</v>
      </c>
      <c r="C1791" s="940"/>
      <c r="D1791" s="940"/>
      <c r="E1791" s="951" t="s">
        <v>3818</v>
      </c>
      <c r="F1791" s="940"/>
      <c r="G1791" s="669" t="s">
        <v>3819</v>
      </c>
      <c r="H1791" s="671" t="s">
        <v>3227</v>
      </c>
      <c r="I1791" s="672" t="s">
        <v>3228</v>
      </c>
      <c r="J1791" s="645">
        <v>5</v>
      </c>
      <c r="K1791" s="666">
        <v>45839</v>
      </c>
      <c r="L1791" s="666">
        <v>46052</v>
      </c>
      <c r="M1791" s="638">
        <f t="shared" si="65"/>
        <v>30.428571428571427</v>
      </c>
      <c r="N1791" s="639">
        <v>0</v>
      </c>
      <c r="O1791" s="667" t="s">
        <v>3801</v>
      </c>
      <c r="P1791" s="639">
        <f t="shared" si="66"/>
        <v>0</v>
      </c>
      <c r="Q1791" s="640" t="str" cm="1">
        <f t="array" aca="1" ref="Q1791" ca="1">IF(ISNUMBER(P1791),IF(P1791=100%,"CUMPLIDA",IF(AND(ISNUMBER(L1791),ISNUMBER(INDIRECT("FECHA_"&amp;$B1791,1))), IF(L1791&lt;=INDIRECT("FECHA_"&amp;$B1791,1),"INCUMPLIDA","PROCESO"), "VERIFICAR FECHA")),"SIN VALOR AVANCE")</f>
        <v>PROCESO</v>
      </c>
    </row>
    <row r="1792" spans="1:17" ht="210">
      <c r="A1792" s="453" t="s">
        <v>17</v>
      </c>
      <c r="B1792" s="454" t="s">
        <v>14</v>
      </c>
      <c r="C1792" s="940"/>
      <c r="D1792" s="940"/>
      <c r="E1792" s="951"/>
      <c r="F1792" s="940"/>
      <c r="G1792" s="669" t="s">
        <v>3820</v>
      </c>
      <c r="H1792" s="669" t="s">
        <v>3787</v>
      </c>
      <c r="I1792" s="670" t="s">
        <v>3232</v>
      </c>
      <c r="J1792" s="645">
        <v>4</v>
      </c>
      <c r="K1792" s="666">
        <v>45839</v>
      </c>
      <c r="L1792" s="666">
        <v>46203</v>
      </c>
      <c r="M1792" s="638">
        <f t="shared" si="65"/>
        <v>52</v>
      </c>
      <c r="N1792" s="639">
        <v>0</v>
      </c>
      <c r="O1792" s="667" t="s">
        <v>3821</v>
      </c>
      <c r="P1792" s="639">
        <f t="shared" si="66"/>
        <v>0</v>
      </c>
      <c r="Q1792" s="640" t="str" cm="1">
        <f t="array" aca="1" ref="Q1792" ca="1">IF(ISNUMBER(P1792),IF(P1792=100%,"CUMPLIDA",IF(AND(ISNUMBER(L1792),ISNUMBER(INDIRECT("FECHA_"&amp;$B1792,1))), IF(L1792&lt;=INDIRECT("FECHA_"&amp;$B1792,1),"INCUMPLIDA","PROCESO"), "VERIFICAR FECHA")),"SIN VALOR AVANCE")</f>
        <v>PROCESO</v>
      </c>
    </row>
    <row r="1793" spans="1:17" ht="210">
      <c r="A1793" s="453" t="s">
        <v>17</v>
      </c>
      <c r="B1793" s="454" t="s">
        <v>14</v>
      </c>
      <c r="C1793" s="940"/>
      <c r="D1793" s="940"/>
      <c r="E1793" s="951"/>
      <c r="F1793" s="940"/>
      <c r="G1793" s="669" t="s">
        <v>3822</v>
      </c>
      <c r="H1793" s="669" t="s">
        <v>3787</v>
      </c>
      <c r="I1793" s="670" t="s">
        <v>3232</v>
      </c>
      <c r="J1793" s="645">
        <v>4</v>
      </c>
      <c r="K1793" s="666">
        <v>45839</v>
      </c>
      <c r="L1793" s="666">
        <v>46203</v>
      </c>
      <c r="M1793" s="638">
        <f t="shared" si="65"/>
        <v>52</v>
      </c>
      <c r="N1793" s="639">
        <v>0</v>
      </c>
      <c r="O1793" s="667" t="s">
        <v>3821</v>
      </c>
      <c r="P1793" s="639">
        <f t="shared" si="66"/>
        <v>0</v>
      </c>
      <c r="Q1793" s="640" t="str" cm="1">
        <f t="array" aca="1" ref="Q1793" ca="1">IF(ISNUMBER(P1793),IF(P1793=100%,"CUMPLIDA",IF(AND(ISNUMBER(L1793),ISNUMBER(INDIRECT("FECHA_"&amp;$B1793,1))), IF(L1793&lt;=INDIRECT("FECHA_"&amp;$B1793,1),"INCUMPLIDA","PROCESO"), "VERIFICAR FECHA")),"SIN VALOR AVANCE")</f>
        <v>PROCESO</v>
      </c>
    </row>
    <row r="1794" spans="1:17" ht="90">
      <c r="A1794" s="453" t="s">
        <v>17</v>
      </c>
      <c r="B1794" s="454" t="s">
        <v>14</v>
      </c>
      <c r="C1794" s="940"/>
      <c r="D1794" s="940"/>
      <c r="E1794" s="951" t="s">
        <v>3823</v>
      </c>
      <c r="F1794" s="940"/>
      <c r="G1794" s="665" t="s">
        <v>3824</v>
      </c>
      <c r="H1794" s="665" t="s">
        <v>3825</v>
      </c>
      <c r="I1794" s="668" t="s">
        <v>3826</v>
      </c>
      <c r="J1794" s="645">
        <v>1</v>
      </c>
      <c r="K1794" s="666">
        <v>45839</v>
      </c>
      <c r="L1794" s="666">
        <v>46203</v>
      </c>
      <c r="M1794" s="638">
        <f t="shared" si="65"/>
        <v>52</v>
      </c>
      <c r="N1794" s="639">
        <v>0</v>
      </c>
      <c r="O1794" s="667" t="s">
        <v>3827</v>
      </c>
      <c r="P1794" s="639">
        <f t="shared" si="66"/>
        <v>0</v>
      </c>
      <c r="Q1794" s="640" t="str" cm="1">
        <f t="array" aca="1" ref="Q1794" ca="1">IF(ISNUMBER(P1794),IF(P1794=100%,"CUMPLIDA",IF(AND(ISNUMBER(L1794),ISNUMBER(INDIRECT("FECHA_"&amp;$B1794,1))), IF(L1794&lt;=INDIRECT("FECHA_"&amp;$B1794,1),"INCUMPLIDA","PROCESO"), "VERIFICAR FECHA")),"SIN VALOR AVANCE")</f>
        <v>PROCESO</v>
      </c>
    </row>
    <row r="1795" spans="1:17" ht="75">
      <c r="A1795" s="453" t="s">
        <v>17</v>
      </c>
      <c r="B1795" s="454" t="s">
        <v>14</v>
      </c>
      <c r="C1795" s="940"/>
      <c r="D1795" s="940"/>
      <c r="E1795" s="951"/>
      <c r="F1795" s="940"/>
      <c r="G1795" s="665" t="s">
        <v>3828</v>
      </c>
      <c r="H1795" s="665" t="s">
        <v>3829</v>
      </c>
      <c r="I1795" s="668" t="s">
        <v>3830</v>
      </c>
      <c r="J1795" s="645">
        <v>1</v>
      </c>
      <c r="K1795" s="666">
        <v>46233</v>
      </c>
      <c r="L1795" s="666">
        <v>46356</v>
      </c>
      <c r="M1795" s="638">
        <f t="shared" si="65"/>
        <v>17.571428571428573</v>
      </c>
      <c r="N1795" s="639">
        <v>0</v>
      </c>
      <c r="O1795" s="667" t="s">
        <v>3831</v>
      </c>
      <c r="P1795" s="639">
        <f>IF(B1795="ITRC",N1795,N1795/I1795)</f>
        <v>0</v>
      </c>
      <c r="Q1795" s="640" t="str" cm="1">
        <f t="array" aca="1" ref="Q1795" ca="1">IF(ISNUMBER(P1795),IF(P1795=100%,"CUMPLIDA",IF(AND(ISNUMBER(L1795),ISNUMBER(INDIRECT("FECHA_"&amp;$B1795,1))), IF(L1795&lt;=INDIRECT("FECHA_"&amp;$B1795,1),"INCUMPLIDA","PROCESO"), "VERIFICAR FECHA")),"SIN VALOR AVANCE")</f>
        <v>PROCESO</v>
      </c>
    </row>
    <row r="1796" spans="1:17" ht="225.75">
      <c r="A1796" s="453" t="s">
        <v>19</v>
      </c>
      <c r="B1796" s="633" t="s">
        <v>14</v>
      </c>
      <c r="C1796" s="940" t="s">
        <v>2197</v>
      </c>
      <c r="D1796" s="940" t="s">
        <v>1737</v>
      </c>
      <c r="E1796" s="941" t="s">
        <v>2198</v>
      </c>
      <c r="F1796" s="941" t="s">
        <v>2199</v>
      </c>
      <c r="G1796" s="941" t="s">
        <v>2200</v>
      </c>
      <c r="H1796" s="635" t="s">
        <v>2201</v>
      </c>
      <c r="I1796" s="635" t="s">
        <v>255</v>
      </c>
      <c r="J1796" s="645">
        <v>1</v>
      </c>
      <c r="K1796" s="637">
        <v>43570</v>
      </c>
      <c r="L1796" s="637">
        <v>43830</v>
      </c>
      <c r="M1796" s="638">
        <f t="shared" si="65"/>
        <v>37.142857142857146</v>
      </c>
      <c r="N1796" s="639">
        <v>1</v>
      </c>
      <c r="O1796" s="674" t="s">
        <v>2202</v>
      </c>
      <c r="P1796" s="639">
        <f t="shared" ref="P1796:P1859" si="67">IF(B1796="ITRC",N1796,N1796/J1796)</f>
        <v>1</v>
      </c>
      <c r="Q1796" s="640" t="str" cm="1">
        <f t="array" aca="1" ref="Q1796" ca="1">IF(ISNUMBER(P1796),IF(P1796=100%,"CUMPLIDA",IF(AND(ISNUMBER(L1796),ISNUMBER(INDIRECT("FECHA_"&amp;$B1796,1))), IF(L1796&lt;=INDIRECT("FECHA_"&amp;$B1796,1),"INCUMPLIDA","PROCESO"), "VERIFICAR FECHA")),"SIN VALOR AVANCE")</f>
        <v>CUMPLIDA</v>
      </c>
    </row>
    <row r="1797" spans="1:17" ht="225.75">
      <c r="A1797" s="453" t="s">
        <v>19</v>
      </c>
      <c r="B1797" s="633" t="s">
        <v>14</v>
      </c>
      <c r="C1797" s="940"/>
      <c r="D1797" s="940"/>
      <c r="E1797" s="941"/>
      <c r="F1797" s="941"/>
      <c r="G1797" s="941"/>
      <c r="H1797" s="635" t="s">
        <v>2203</v>
      </c>
      <c r="I1797" s="635" t="s">
        <v>2204</v>
      </c>
      <c r="J1797" s="645">
        <v>1</v>
      </c>
      <c r="K1797" s="637">
        <v>43570</v>
      </c>
      <c r="L1797" s="637">
        <v>43830</v>
      </c>
      <c r="M1797" s="638">
        <f t="shared" si="65"/>
        <v>37.142857142857146</v>
      </c>
      <c r="N1797" s="639">
        <v>1</v>
      </c>
      <c r="O1797" s="674" t="s">
        <v>2202</v>
      </c>
      <c r="P1797" s="639">
        <f t="shared" si="67"/>
        <v>1</v>
      </c>
      <c r="Q1797" s="640" t="str" cm="1">
        <f t="array" aca="1" ref="Q1797" ca="1">IF(ISNUMBER(P1797),IF(P1797=100%,"CUMPLIDA",IF(AND(ISNUMBER(L1797),ISNUMBER(INDIRECT("FECHA_"&amp;$B1797,1))), IF(L1797&lt;=INDIRECT("FECHA_"&amp;$B1797,1),"INCUMPLIDA","PROCESO"), "VERIFICAR FECHA")),"SIN VALOR AVANCE")</f>
        <v>CUMPLIDA</v>
      </c>
    </row>
    <row r="1798" spans="1:17" ht="285.75">
      <c r="A1798" s="453" t="s">
        <v>19</v>
      </c>
      <c r="B1798" s="633" t="s">
        <v>14</v>
      </c>
      <c r="C1798" s="940"/>
      <c r="D1798" s="940"/>
      <c r="E1798" s="941"/>
      <c r="F1798" s="941"/>
      <c r="G1798" s="941"/>
      <c r="H1798" s="635" t="s">
        <v>2205</v>
      </c>
      <c r="I1798" s="635" t="s">
        <v>2206</v>
      </c>
      <c r="J1798" s="645">
        <v>1</v>
      </c>
      <c r="K1798" s="637">
        <v>43570</v>
      </c>
      <c r="L1798" s="637">
        <v>43830</v>
      </c>
      <c r="M1798" s="638">
        <f t="shared" si="65"/>
        <v>37.142857142857146</v>
      </c>
      <c r="N1798" s="639">
        <v>1</v>
      </c>
      <c r="O1798" s="674" t="s">
        <v>2207</v>
      </c>
      <c r="P1798" s="639">
        <f t="shared" si="67"/>
        <v>1</v>
      </c>
      <c r="Q1798" s="640" t="str" cm="1">
        <f t="array" aca="1" ref="Q1798" ca="1">IF(ISNUMBER(P1798),IF(P1798=100%,"CUMPLIDA",IF(AND(ISNUMBER(L1798),ISNUMBER(INDIRECT("FECHA_"&amp;$B1798,1))), IF(L1798&lt;=INDIRECT("FECHA_"&amp;$B1798,1),"INCUMPLIDA","PROCESO"), "VERIFICAR FECHA")),"SIN VALOR AVANCE")</f>
        <v>CUMPLIDA</v>
      </c>
    </row>
    <row r="1799" spans="1:17" ht="285.75">
      <c r="A1799" s="453" t="s">
        <v>19</v>
      </c>
      <c r="B1799" s="633" t="s">
        <v>14</v>
      </c>
      <c r="C1799" s="940"/>
      <c r="D1799" s="940"/>
      <c r="E1799" s="941"/>
      <c r="F1799" s="941"/>
      <c r="G1799" s="941" t="s">
        <v>2208</v>
      </c>
      <c r="H1799" s="635" t="s">
        <v>2209</v>
      </c>
      <c r="I1799" s="635" t="s">
        <v>2210</v>
      </c>
      <c r="J1799" s="645">
        <v>2</v>
      </c>
      <c r="K1799" s="637">
        <v>43570</v>
      </c>
      <c r="L1799" s="637">
        <v>43830</v>
      </c>
      <c r="M1799" s="638">
        <f t="shared" si="65"/>
        <v>37.142857142857146</v>
      </c>
      <c r="N1799" s="639">
        <v>1</v>
      </c>
      <c r="O1799" s="674" t="s">
        <v>2207</v>
      </c>
      <c r="P1799" s="639">
        <f t="shared" si="67"/>
        <v>1</v>
      </c>
      <c r="Q1799" s="640" t="str" cm="1">
        <f t="array" aca="1" ref="Q1799" ca="1">IF(ISNUMBER(P1799),IF(P1799=100%,"CUMPLIDA",IF(AND(ISNUMBER(L1799),ISNUMBER(INDIRECT("FECHA_"&amp;$B1799,1))), IF(L1799&lt;=INDIRECT("FECHA_"&amp;$B1799,1),"INCUMPLIDA","PROCESO"), "VERIFICAR FECHA")),"SIN VALOR AVANCE")</f>
        <v>CUMPLIDA</v>
      </c>
    </row>
    <row r="1800" spans="1:17" ht="285.75">
      <c r="A1800" s="453" t="s">
        <v>19</v>
      </c>
      <c r="B1800" s="633" t="s">
        <v>14</v>
      </c>
      <c r="C1800" s="940"/>
      <c r="D1800" s="940"/>
      <c r="E1800" s="941"/>
      <c r="F1800" s="941"/>
      <c r="G1800" s="941"/>
      <c r="H1800" s="635" t="s">
        <v>2211</v>
      </c>
      <c r="I1800" s="635" t="s">
        <v>2204</v>
      </c>
      <c r="J1800" s="645">
        <v>1</v>
      </c>
      <c r="K1800" s="637">
        <v>43570</v>
      </c>
      <c r="L1800" s="637">
        <v>43830</v>
      </c>
      <c r="M1800" s="638">
        <f t="shared" si="65"/>
        <v>37.142857142857146</v>
      </c>
      <c r="N1800" s="639">
        <v>1</v>
      </c>
      <c r="O1800" s="674" t="s">
        <v>2207</v>
      </c>
      <c r="P1800" s="639">
        <f t="shared" si="67"/>
        <v>1</v>
      </c>
      <c r="Q1800" s="640" t="str" cm="1">
        <f t="array" aca="1" ref="Q1800" ca="1">IF(ISNUMBER(P1800),IF(P1800=100%,"CUMPLIDA",IF(AND(ISNUMBER(L1800),ISNUMBER(INDIRECT("FECHA_"&amp;$B1800,1))), IF(L1800&lt;=INDIRECT("FECHA_"&amp;$B1800,1),"INCUMPLIDA","PROCESO"), "VERIFICAR FECHA")),"SIN VALOR AVANCE")</f>
        <v>CUMPLIDA</v>
      </c>
    </row>
    <row r="1801" spans="1:17" ht="285.75">
      <c r="A1801" s="453" t="s">
        <v>19</v>
      </c>
      <c r="B1801" s="633" t="s">
        <v>14</v>
      </c>
      <c r="C1801" s="940"/>
      <c r="D1801" s="940"/>
      <c r="E1801" s="941"/>
      <c r="F1801" s="941"/>
      <c r="G1801" s="941"/>
      <c r="H1801" s="635" t="s">
        <v>2212</v>
      </c>
      <c r="I1801" s="635" t="s">
        <v>2213</v>
      </c>
      <c r="J1801" s="645">
        <v>1</v>
      </c>
      <c r="K1801" s="637">
        <v>43570</v>
      </c>
      <c r="L1801" s="637">
        <v>43830</v>
      </c>
      <c r="M1801" s="638">
        <f t="shared" si="65"/>
        <v>37.142857142857146</v>
      </c>
      <c r="N1801" s="639">
        <v>1</v>
      </c>
      <c r="O1801" s="674" t="s">
        <v>2207</v>
      </c>
      <c r="P1801" s="639">
        <f t="shared" si="67"/>
        <v>1</v>
      </c>
      <c r="Q1801" s="640" t="str" cm="1">
        <f t="array" aca="1" ref="Q1801" ca="1">IF(ISNUMBER(P1801),IF(P1801=100%,"CUMPLIDA",IF(AND(ISNUMBER(L1801),ISNUMBER(INDIRECT("FECHA_"&amp;$B1801,1))), IF(L1801&lt;=INDIRECT("FECHA_"&amp;$B1801,1),"INCUMPLIDA","PROCESO"), "VERIFICAR FECHA")),"SIN VALOR AVANCE")</f>
        <v>CUMPLIDA</v>
      </c>
    </row>
    <row r="1802" spans="1:17" ht="225.75">
      <c r="A1802" s="453" t="s">
        <v>19</v>
      </c>
      <c r="B1802" s="633" t="s">
        <v>14</v>
      </c>
      <c r="C1802" s="940"/>
      <c r="D1802" s="940"/>
      <c r="E1802" s="941"/>
      <c r="F1802" s="941"/>
      <c r="G1802" s="941" t="s">
        <v>2214</v>
      </c>
      <c r="H1802" s="635" t="s">
        <v>2215</v>
      </c>
      <c r="I1802" s="635" t="s">
        <v>2216</v>
      </c>
      <c r="J1802" s="645">
        <v>22</v>
      </c>
      <c r="K1802" s="637">
        <v>43570</v>
      </c>
      <c r="L1802" s="637">
        <v>44196</v>
      </c>
      <c r="M1802" s="638">
        <f t="shared" si="65"/>
        <v>89.428571428571431</v>
      </c>
      <c r="N1802" s="639">
        <v>1</v>
      </c>
      <c r="O1802" s="674" t="s">
        <v>2202</v>
      </c>
      <c r="P1802" s="639">
        <f t="shared" si="67"/>
        <v>1</v>
      </c>
      <c r="Q1802" s="640" t="str" cm="1">
        <f t="array" aca="1" ref="Q1802" ca="1">IF(ISNUMBER(P1802),IF(P1802=100%,"CUMPLIDA",IF(AND(ISNUMBER(L1802),ISNUMBER(INDIRECT("FECHA_"&amp;$B1802,1))), IF(L1802&lt;=INDIRECT("FECHA_"&amp;$B1802,1),"INCUMPLIDA","PROCESO"), "VERIFICAR FECHA")),"SIN VALOR AVANCE")</f>
        <v>CUMPLIDA</v>
      </c>
    </row>
    <row r="1803" spans="1:17" ht="285.75">
      <c r="A1803" s="453" t="s">
        <v>19</v>
      </c>
      <c r="B1803" s="633" t="s">
        <v>14</v>
      </c>
      <c r="C1803" s="940"/>
      <c r="D1803" s="940"/>
      <c r="E1803" s="941"/>
      <c r="F1803" s="941"/>
      <c r="G1803" s="941"/>
      <c r="H1803" s="635" t="s">
        <v>2217</v>
      </c>
      <c r="I1803" s="635" t="s">
        <v>2216</v>
      </c>
      <c r="J1803" s="645">
        <v>28</v>
      </c>
      <c r="K1803" s="637">
        <v>43570</v>
      </c>
      <c r="L1803" s="637">
        <v>44196</v>
      </c>
      <c r="M1803" s="638">
        <f t="shared" si="65"/>
        <v>89.428571428571431</v>
      </c>
      <c r="N1803" s="639">
        <v>1</v>
      </c>
      <c r="O1803" s="674" t="s">
        <v>2207</v>
      </c>
      <c r="P1803" s="639">
        <f t="shared" si="67"/>
        <v>1</v>
      </c>
      <c r="Q1803" s="640" t="str" cm="1">
        <f t="array" aca="1" ref="Q1803" ca="1">IF(ISNUMBER(P1803),IF(P1803=100%,"CUMPLIDA",IF(AND(ISNUMBER(L1803),ISNUMBER(INDIRECT("FECHA_"&amp;$B1803,1))), IF(L1803&lt;=INDIRECT("FECHA_"&amp;$B1803,1),"INCUMPLIDA","PROCESO"), "VERIFICAR FECHA")),"SIN VALOR AVANCE")</f>
        <v>CUMPLIDA</v>
      </c>
    </row>
    <row r="1804" spans="1:17" ht="285.75">
      <c r="A1804" s="453" t="s">
        <v>19</v>
      </c>
      <c r="B1804" s="633" t="s">
        <v>14</v>
      </c>
      <c r="C1804" s="940"/>
      <c r="D1804" s="940"/>
      <c r="E1804" s="941"/>
      <c r="F1804" s="941"/>
      <c r="G1804" s="941"/>
      <c r="H1804" s="635" t="s">
        <v>2218</v>
      </c>
      <c r="I1804" s="635" t="s">
        <v>2216</v>
      </c>
      <c r="J1804" s="645">
        <v>27</v>
      </c>
      <c r="K1804" s="637">
        <v>43570</v>
      </c>
      <c r="L1804" s="637">
        <v>44196</v>
      </c>
      <c r="M1804" s="638">
        <f t="shared" si="65"/>
        <v>89.428571428571431</v>
      </c>
      <c r="N1804" s="639">
        <v>1</v>
      </c>
      <c r="O1804" s="674" t="s">
        <v>2207</v>
      </c>
      <c r="P1804" s="639">
        <f t="shared" si="67"/>
        <v>1</v>
      </c>
      <c r="Q1804" s="640" t="str" cm="1">
        <f t="array" aca="1" ref="Q1804" ca="1">IF(ISNUMBER(P1804),IF(P1804=100%,"CUMPLIDA",IF(AND(ISNUMBER(L1804),ISNUMBER(INDIRECT("FECHA_"&amp;$B1804,1))), IF(L1804&lt;=INDIRECT("FECHA_"&amp;$B1804,1),"INCUMPLIDA","PROCESO"), "VERIFICAR FECHA")),"SIN VALOR AVANCE")</f>
        <v>CUMPLIDA</v>
      </c>
    </row>
    <row r="1805" spans="1:17" ht="285.75">
      <c r="A1805" s="453" t="s">
        <v>19</v>
      </c>
      <c r="B1805" s="633" t="s">
        <v>14</v>
      </c>
      <c r="C1805" s="940"/>
      <c r="D1805" s="940"/>
      <c r="E1805" s="941"/>
      <c r="F1805" s="941"/>
      <c r="G1805" s="941" t="s">
        <v>2219</v>
      </c>
      <c r="H1805" s="635" t="s">
        <v>2220</v>
      </c>
      <c r="I1805" s="635" t="s">
        <v>2216</v>
      </c>
      <c r="J1805" s="645">
        <v>22</v>
      </c>
      <c r="K1805" s="637">
        <v>43570</v>
      </c>
      <c r="L1805" s="637">
        <v>44196</v>
      </c>
      <c r="M1805" s="638">
        <f t="shared" si="65"/>
        <v>89.428571428571431</v>
      </c>
      <c r="N1805" s="639">
        <v>1</v>
      </c>
      <c r="O1805" s="674" t="s">
        <v>2207</v>
      </c>
      <c r="P1805" s="639">
        <f t="shared" si="67"/>
        <v>1</v>
      </c>
      <c r="Q1805" s="640" t="str" cm="1">
        <f t="array" aca="1" ref="Q1805" ca="1">IF(ISNUMBER(P1805),IF(P1805=100%,"CUMPLIDA",IF(AND(ISNUMBER(L1805),ISNUMBER(INDIRECT("FECHA_"&amp;$B1805,1))), IF(L1805&lt;=INDIRECT("FECHA_"&amp;$B1805,1),"INCUMPLIDA","PROCESO"), "VERIFICAR FECHA")),"SIN VALOR AVANCE")</f>
        <v>CUMPLIDA</v>
      </c>
    </row>
    <row r="1806" spans="1:17" ht="285.75">
      <c r="A1806" s="453" t="s">
        <v>19</v>
      </c>
      <c r="B1806" s="633" t="s">
        <v>14</v>
      </c>
      <c r="C1806" s="940"/>
      <c r="D1806" s="940"/>
      <c r="E1806" s="941"/>
      <c r="F1806" s="941"/>
      <c r="G1806" s="941"/>
      <c r="H1806" s="635" t="s">
        <v>2221</v>
      </c>
      <c r="I1806" s="635" t="s">
        <v>2216</v>
      </c>
      <c r="J1806" s="645">
        <v>28</v>
      </c>
      <c r="K1806" s="637">
        <v>43570</v>
      </c>
      <c r="L1806" s="637">
        <v>44196</v>
      </c>
      <c r="M1806" s="638">
        <f t="shared" si="65"/>
        <v>89.428571428571431</v>
      </c>
      <c r="N1806" s="639">
        <v>1</v>
      </c>
      <c r="O1806" s="674" t="s">
        <v>2207</v>
      </c>
      <c r="P1806" s="639">
        <f t="shared" si="67"/>
        <v>1</v>
      </c>
      <c r="Q1806" s="640" t="str" cm="1">
        <f t="array" aca="1" ref="Q1806" ca="1">IF(ISNUMBER(P1806),IF(P1806=100%,"CUMPLIDA",IF(AND(ISNUMBER(L1806),ISNUMBER(INDIRECT("FECHA_"&amp;$B1806,1))), IF(L1806&lt;=INDIRECT("FECHA_"&amp;$B1806,1),"INCUMPLIDA","PROCESO"), "VERIFICAR FECHA")),"SIN VALOR AVANCE")</f>
        <v>CUMPLIDA</v>
      </c>
    </row>
    <row r="1807" spans="1:17" ht="285.75">
      <c r="A1807" s="453" t="s">
        <v>19</v>
      </c>
      <c r="B1807" s="633" t="s">
        <v>14</v>
      </c>
      <c r="C1807" s="940"/>
      <c r="D1807" s="940"/>
      <c r="E1807" s="941"/>
      <c r="F1807" s="941"/>
      <c r="G1807" s="941"/>
      <c r="H1807" s="635" t="s">
        <v>2222</v>
      </c>
      <c r="I1807" s="635" t="s">
        <v>2216</v>
      </c>
      <c r="J1807" s="645">
        <v>27</v>
      </c>
      <c r="K1807" s="637">
        <v>43570</v>
      </c>
      <c r="L1807" s="637">
        <v>44196</v>
      </c>
      <c r="M1807" s="638">
        <f t="shared" si="65"/>
        <v>89.428571428571431</v>
      </c>
      <c r="N1807" s="639">
        <v>1</v>
      </c>
      <c r="O1807" s="674" t="s">
        <v>2207</v>
      </c>
      <c r="P1807" s="639">
        <f t="shared" si="67"/>
        <v>1</v>
      </c>
      <c r="Q1807" s="640" t="str" cm="1">
        <f t="array" aca="1" ref="Q1807" ca="1">IF(ISNUMBER(P1807),IF(P1807=100%,"CUMPLIDA",IF(AND(ISNUMBER(L1807),ISNUMBER(INDIRECT("FECHA_"&amp;$B1807,1))), IF(L1807&lt;=INDIRECT("FECHA_"&amp;$B1807,1),"INCUMPLIDA","PROCESO"), "VERIFICAR FECHA")),"SIN VALOR AVANCE")</f>
        <v>CUMPLIDA</v>
      </c>
    </row>
    <row r="1808" spans="1:17" ht="285.75">
      <c r="A1808" s="453" t="s">
        <v>19</v>
      </c>
      <c r="B1808" s="633" t="s">
        <v>14</v>
      </c>
      <c r="C1808" s="940"/>
      <c r="D1808" s="940"/>
      <c r="E1808" s="941"/>
      <c r="F1808" s="941"/>
      <c r="G1808" s="941" t="s">
        <v>2223</v>
      </c>
      <c r="H1808" s="635" t="s">
        <v>2224</v>
      </c>
      <c r="I1808" s="635" t="s">
        <v>2216</v>
      </c>
      <c r="J1808" s="645">
        <v>22</v>
      </c>
      <c r="K1808" s="637">
        <v>43570</v>
      </c>
      <c r="L1808" s="637">
        <v>44196</v>
      </c>
      <c r="M1808" s="638">
        <f t="shared" si="65"/>
        <v>89.428571428571431</v>
      </c>
      <c r="N1808" s="639">
        <v>1</v>
      </c>
      <c r="O1808" s="674" t="s">
        <v>2207</v>
      </c>
      <c r="P1808" s="639">
        <f t="shared" si="67"/>
        <v>1</v>
      </c>
      <c r="Q1808" s="640" t="str" cm="1">
        <f t="array" aca="1" ref="Q1808" ca="1">IF(ISNUMBER(P1808),IF(P1808=100%,"CUMPLIDA",IF(AND(ISNUMBER(L1808),ISNUMBER(INDIRECT("FECHA_"&amp;$B1808,1))), IF(L1808&lt;=INDIRECT("FECHA_"&amp;$B1808,1),"INCUMPLIDA","PROCESO"), "VERIFICAR FECHA")),"SIN VALOR AVANCE")</f>
        <v>CUMPLIDA</v>
      </c>
    </row>
    <row r="1809" spans="1:17" ht="285.75">
      <c r="A1809" s="453" t="s">
        <v>19</v>
      </c>
      <c r="B1809" s="633" t="s">
        <v>14</v>
      </c>
      <c r="C1809" s="940"/>
      <c r="D1809" s="940"/>
      <c r="E1809" s="941"/>
      <c r="F1809" s="941"/>
      <c r="G1809" s="941"/>
      <c r="H1809" s="635" t="s">
        <v>2225</v>
      </c>
      <c r="I1809" s="635" t="s">
        <v>2216</v>
      </c>
      <c r="J1809" s="645">
        <v>28</v>
      </c>
      <c r="K1809" s="637">
        <v>43570</v>
      </c>
      <c r="L1809" s="637">
        <v>44196</v>
      </c>
      <c r="M1809" s="638">
        <f t="shared" si="65"/>
        <v>89.428571428571431</v>
      </c>
      <c r="N1809" s="639">
        <v>1</v>
      </c>
      <c r="O1809" s="674" t="s">
        <v>2207</v>
      </c>
      <c r="P1809" s="639">
        <f t="shared" si="67"/>
        <v>1</v>
      </c>
      <c r="Q1809" s="640" t="str" cm="1">
        <f t="array" aca="1" ref="Q1809" ca="1">IF(ISNUMBER(P1809),IF(P1809=100%,"CUMPLIDA",IF(AND(ISNUMBER(L1809),ISNUMBER(INDIRECT("FECHA_"&amp;$B1809,1))), IF(L1809&lt;=INDIRECT("FECHA_"&amp;$B1809,1),"INCUMPLIDA","PROCESO"), "VERIFICAR FECHA")),"SIN VALOR AVANCE")</f>
        <v>CUMPLIDA</v>
      </c>
    </row>
    <row r="1810" spans="1:17" ht="285.75">
      <c r="A1810" s="453" t="s">
        <v>19</v>
      </c>
      <c r="B1810" s="633" t="s">
        <v>14</v>
      </c>
      <c r="C1810" s="940"/>
      <c r="D1810" s="940"/>
      <c r="E1810" s="941"/>
      <c r="F1810" s="941"/>
      <c r="G1810" s="941"/>
      <c r="H1810" s="635" t="s">
        <v>2226</v>
      </c>
      <c r="I1810" s="635" t="s">
        <v>2216</v>
      </c>
      <c r="J1810" s="645">
        <v>27</v>
      </c>
      <c r="K1810" s="637">
        <v>43570</v>
      </c>
      <c r="L1810" s="637">
        <v>44196</v>
      </c>
      <c r="M1810" s="638">
        <f t="shared" si="65"/>
        <v>89.428571428571431</v>
      </c>
      <c r="N1810" s="639">
        <v>1</v>
      </c>
      <c r="O1810" s="674" t="s">
        <v>2207</v>
      </c>
      <c r="P1810" s="639">
        <f t="shared" si="67"/>
        <v>1</v>
      </c>
      <c r="Q1810" s="640" t="str" cm="1">
        <f t="array" aca="1" ref="Q1810" ca="1">IF(ISNUMBER(P1810),IF(P1810=100%,"CUMPLIDA",IF(AND(ISNUMBER(L1810),ISNUMBER(INDIRECT("FECHA_"&amp;$B1810,1))), IF(L1810&lt;=INDIRECT("FECHA_"&amp;$B1810,1),"INCUMPLIDA","PROCESO"), "VERIFICAR FECHA")),"SIN VALOR AVANCE")</f>
        <v>CUMPLIDA</v>
      </c>
    </row>
    <row r="1811" spans="1:17" ht="285.75">
      <c r="A1811" s="453" t="s">
        <v>19</v>
      </c>
      <c r="B1811" s="633" t="s">
        <v>14</v>
      </c>
      <c r="C1811" s="940"/>
      <c r="D1811" s="940"/>
      <c r="E1811" s="941"/>
      <c r="F1811" s="941"/>
      <c r="G1811" s="941" t="s">
        <v>2227</v>
      </c>
      <c r="H1811" s="635" t="s">
        <v>2228</v>
      </c>
      <c r="I1811" s="635" t="s">
        <v>2229</v>
      </c>
      <c r="J1811" s="645">
        <v>1</v>
      </c>
      <c r="K1811" s="637">
        <v>43570</v>
      </c>
      <c r="L1811" s="637">
        <v>43830</v>
      </c>
      <c r="M1811" s="638">
        <f t="shared" si="65"/>
        <v>37.142857142857146</v>
      </c>
      <c r="N1811" s="639">
        <v>1</v>
      </c>
      <c r="O1811" s="674" t="s">
        <v>2207</v>
      </c>
      <c r="P1811" s="639">
        <f t="shared" si="67"/>
        <v>1</v>
      </c>
      <c r="Q1811" s="640" t="str" cm="1">
        <f t="array" aca="1" ref="Q1811" ca="1">IF(ISNUMBER(P1811),IF(P1811=100%,"CUMPLIDA",IF(AND(ISNUMBER(L1811),ISNUMBER(INDIRECT("FECHA_"&amp;$B1811,1))), IF(L1811&lt;=INDIRECT("FECHA_"&amp;$B1811,1),"INCUMPLIDA","PROCESO"), "VERIFICAR FECHA")),"SIN VALOR AVANCE")</f>
        <v>CUMPLIDA</v>
      </c>
    </row>
    <row r="1812" spans="1:17" ht="285.75">
      <c r="A1812" s="453" t="s">
        <v>19</v>
      </c>
      <c r="B1812" s="633" t="s">
        <v>14</v>
      </c>
      <c r="C1812" s="940"/>
      <c r="D1812" s="940"/>
      <c r="E1812" s="941"/>
      <c r="F1812" s="941"/>
      <c r="G1812" s="941"/>
      <c r="H1812" s="635" t="s">
        <v>2230</v>
      </c>
      <c r="I1812" s="635" t="s">
        <v>2231</v>
      </c>
      <c r="J1812" s="645">
        <v>1</v>
      </c>
      <c r="K1812" s="637">
        <v>43570</v>
      </c>
      <c r="L1812" s="637">
        <v>43830</v>
      </c>
      <c r="M1812" s="638">
        <f t="shared" ref="M1812:M1875" si="68">(L1812-K1812)/7</f>
        <v>37.142857142857146</v>
      </c>
      <c r="N1812" s="639">
        <v>1</v>
      </c>
      <c r="O1812" s="674" t="s">
        <v>2207</v>
      </c>
      <c r="P1812" s="639">
        <f t="shared" si="67"/>
        <v>1</v>
      </c>
      <c r="Q1812" s="640" t="str" cm="1">
        <f t="array" aca="1" ref="Q1812" ca="1">IF(ISNUMBER(P1812),IF(P1812=100%,"CUMPLIDA",IF(AND(ISNUMBER(L1812),ISNUMBER(INDIRECT("FECHA_"&amp;$B1812,1))), IF(L1812&lt;=INDIRECT("FECHA_"&amp;$B1812,1),"INCUMPLIDA","PROCESO"), "VERIFICAR FECHA")),"SIN VALOR AVANCE")</f>
        <v>CUMPLIDA</v>
      </c>
    </row>
    <row r="1813" spans="1:17" ht="285.75">
      <c r="A1813" s="453" t="s">
        <v>19</v>
      </c>
      <c r="B1813" s="633" t="s">
        <v>14</v>
      </c>
      <c r="C1813" s="940"/>
      <c r="D1813" s="940"/>
      <c r="E1813" s="941"/>
      <c r="F1813" s="941"/>
      <c r="G1813" s="941"/>
      <c r="H1813" s="635" t="s">
        <v>2232</v>
      </c>
      <c r="I1813" s="635" t="s">
        <v>2233</v>
      </c>
      <c r="J1813" s="645">
        <v>1</v>
      </c>
      <c r="K1813" s="637">
        <v>43570</v>
      </c>
      <c r="L1813" s="637">
        <v>43830</v>
      </c>
      <c r="M1813" s="638">
        <f t="shared" si="68"/>
        <v>37.142857142857146</v>
      </c>
      <c r="N1813" s="639">
        <v>1</v>
      </c>
      <c r="O1813" s="674" t="s">
        <v>2207</v>
      </c>
      <c r="P1813" s="639">
        <f t="shared" si="67"/>
        <v>1</v>
      </c>
      <c r="Q1813" s="640" t="str" cm="1">
        <f t="array" aca="1" ref="Q1813" ca="1">IF(ISNUMBER(P1813),IF(P1813=100%,"CUMPLIDA",IF(AND(ISNUMBER(L1813),ISNUMBER(INDIRECT("FECHA_"&amp;$B1813,1))), IF(L1813&lt;=INDIRECT("FECHA_"&amp;$B1813,1),"INCUMPLIDA","PROCESO"), "VERIFICAR FECHA")),"SIN VALOR AVANCE")</f>
        <v>CUMPLIDA</v>
      </c>
    </row>
    <row r="1814" spans="1:17" ht="285.75">
      <c r="A1814" s="453" t="s">
        <v>19</v>
      </c>
      <c r="B1814" s="633" t="s">
        <v>14</v>
      </c>
      <c r="C1814" s="940"/>
      <c r="D1814" s="940"/>
      <c r="E1814" s="941"/>
      <c r="F1814" s="941"/>
      <c r="G1814" s="941" t="s">
        <v>2234</v>
      </c>
      <c r="H1814" s="635" t="s">
        <v>2201</v>
      </c>
      <c r="I1814" s="635" t="s">
        <v>255</v>
      </c>
      <c r="J1814" s="645">
        <v>1</v>
      </c>
      <c r="K1814" s="637">
        <v>43570</v>
      </c>
      <c r="L1814" s="637">
        <v>43830</v>
      </c>
      <c r="M1814" s="638">
        <f t="shared" si="68"/>
        <v>37.142857142857146</v>
      </c>
      <c r="N1814" s="639">
        <v>1</v>
      </c>
      <c r="O1814" s="674" t="s">
        <v>2207</v>
      </c>
      <c r="P1814" s="639">
        <f t="shared" si="67"/>
        <v>1</v>
      </c>
      <c r="Q1814" s="640" t="str" cm="1">
        <f t="array" aca="1" ref="Q1814" ca="1">IF(ISNUMBER(P1814),IF(P1814=100%,"CUMPLIDA",IF(AND(ISNUMBER(L1814),ISNUMBER(INDIRECT("FECHA_"&amp;$B1814,1))), IF(L1814&lt;=INDIRECT("FECHA_"&amp;$B1814,1),"INCUMPLIDA","PROCESO"), "VERIFICAR FECHA")),"SIN VALOR AVANCE")</f>
        <v>CUMPLIDA</v>
      </c>
    </row>
    <row r="1815" spans="1:17" ht="285.75">
      <c r="A1815" s="453" t="s">
        <v>19</v>
      </c>
      <c r="B1815" s="633" t="s">
        <v>14</v>
      </c>
      <c r="C1815" s="940"/>
      <c r="D1815" s="940"/>
      <c r="E1815" s="941"/>
      <c r="F1815" s="941"/>
      <c r="G1815" s="941"/>
      <c r="H1815" s="635" t="s">
        <v>2203</v>
      </c>
      <c r="I1815" s="635" t="s">
        <v>2204</v>
      </c>
      <c r="J1815" s="645">
        <v>1</v>
      </c>
      <c r="K1815" s="637">
        <v>43570</v>
      </c>
      <c r="L1815" s="637">
        <v>43830</v>
      </c>
      <c r="M1815" s="638">
        <f t="shared" si="68"/>
        <v>37.142857142857146</v>
      </c>
      <c r="N1815" s="639">
        <v>1</v>
      </c>
      <c r="O1815" s="674" t="s">
        <v>2207</v>
      </c>
      <c r="P1815" s="639">
        <f t="shared" si="67"/>
        <v>1</v>
      </c>
      <c r="Q1815" s="640" t="str" cm="1">
        <f t="array" aca="1" ref="Q1815" ca="1">IF(ISNUMBER(P1815),IF(P1815=100%,"CUMPLIDA",IF(AND(ISNUMBER(L1815),ISNUMBER(INDIRECT("FECHA_"&amp;$B1815,1))), IF(L1815&lt;=INDIRECT("FECHA_"&amp;$B1815,1),"INCUMPLIDA","PROCESO"), "VERIFICAR FECHA")),"SIN VALOR AVANCE")</f>
        <v>CUMPLIDA</v>
      </c>
    </row>
    <row r="1816" spans="1:17" ht="285.75">
      <c r="A1816" s="453" t="s">
        <v>19</v>
      </c>
      <c r="B1816" s="633" t="s">
        <v>14</v>
      </c>
      <c r="C1816" s="940"/>
      <c r="D1816" s="940"/>
      <c r="E1816" s="941"/>
      <c r="F1816" s="941"/>
      <c r="G1816" s="941"/>
      <c r="H1816" s="635" t="s">
        <v>2205</v>
      </c>
      <c r="I1816" s="635" t="s">
        <v>2206</v>
      </c>
      <c r="J1816" s="645">
        <v>1</v>
      </c>
      <c r="K1816" s="637">
        <v>43570</v>
      </c>
      <c r="L1816" s="637">
        <v>43830</v>
      </c>
      <c r="M1816" s="638">
        <f t="shared" si="68"/>
        <v>37.142857142857146</v>
      </c>
      <c r="N1816" s="639">
        <v>1</v>
      </c>
      <c r="O1816" s="674" t="s">
        <v>2207</v>
      </c>
      <c r="P1816" s="639">
        <f t="shared" si="67"/>
        <v>1</v>
      </c>
      <c r="Q1816" s="640" t="str" cm="1">
        <f t="array" aca="1" ref="Q1816" ca="1">IF(ISNUMBER(P1816),IF(P1816=100%,"CUMPLIDA",IF(AND(ISNUMBER(L1816),ISNUMBER(INDIRECT("FECHA_"&amp;$B1816,1))), IF(L1816&lt;=INDIRECT("FECHA_"&amp;$B1816,1),"INCUMPLIDA","PROCESO"), "VERIFICAR FECHA")),"SIN VALOR AVANCE")</f>
        <v>CUMPLIDA</v>
      </c>
    </row>
    <row r="1817" spans="1:17" ht="30.75">
      <c r="A1817" s="453" t="s">
        <v>19</v>
      </c>
      <c r="B1817" s="454" t="s">
        <v>14</v>
      </c>
      <c r="C1817" s="940" t="s">
        <v>2235</v>
      </c>
      <c r="D1817" s="940" t="s">
        <v>1518</v>
      </c>
      <c r="E1817" s="941" t="s">
        <v>2236</v>
      </c>
      <c r="F1817" s="941" t="s">
        <v>2237</v>
      </c>
      <c r="G1817" s="634" t="s">
        <v>2238</v>
      </c>
      <c r="H1817" s="635" t="s">
        <v>2239</v>
      </c>
      <c r="I1817" s="635" t="s">
        <v>1676</v>
      </c>
      <c r="J1817" s="645">
        <v>1</v>
      </c>
      <c r="K1817" s="637">
        <v>45231</v>
      </c>
      <c r="L1817" s="637">
        <v>45504</v>
      </c>
      <c r="M1817" s="638">
        <f t="shared" si="68"/>
        <v>39</v>
      </c>
      <c r="N1817" s="639">
        <v>1</v>
      </c>
      <c r="O1817" s="635" t="s">
        <v>2240</v>
      </c>
      <c r="P1817" s="639">
        <f t="shared" si="67"/>
        <v>1</v>
      </c>
      <c r="Q1817" s="640" t="str" cm="1">
        <f t="array" aca="1" ref="Q1817" ca="1">IF(ISNUMBER(P1817),IF(P1817=100%,"CUMPLIDA",IF(AND(ISNUMBER(L1817),ISNUMBER(INDIRECT("FECHA_"&amp;$B1817,1))), IF(L1817&lt;=INDIRECT("FECHA_"&amp;$B1817,1),"INCUMPLIDA","PROCESO"), "VERIFICAR FECHA")),"SIN VALOR AVANCE")</f>
        <v>CUMPLIDA</v>
      </c>
    </row>
    <row r="1818" spans="1:17" ht="105.75">
      <c r="A1818" s="453" t="s">
        <v>19</v>
      </c>
      <c r="B1818" s="454" t="s">
        <v>14</v>
      </c>
      <c r="C1818" s="940"/>
      <c r="D1818" s="940"/>
      <c r="E1818" s="941"/>
      <c r="F1818" s="941"/>
      <c r="G1818" s="634" t="s">
        <v>2241</v>
      </c>
      <c r="H1818" s="635" t="s">
        <v>1679</v>
      </c>
      <c r="I1818" s="635" t="s">
        <v>99</v>
      </c>
      <c r="J1818" s="645">
        <v>1</v>
      </c>
      <c r="K1818" s="637">
        <v>45323</v>
      </c>
      <c r="L1818" s="637">
        <v>45747</v>
      </c>
      <c r="M1818" s="638">
        <f t="shared" si="68"/>
        <v>60.571428571428569</v>
      </c>
      <c r="N1818" s="639">
        <v>1</v>
      </c>
      <c r="O1818" s="635" t="s">
        <v>2242</v>
      </c>
      <c r="P1818" s="639">
        <f t="shared" si="67"/>
        <v>1</v>
      </c>
      <c r="Q1818" s="640" t="str" cm="1">
        <f t="array" aca="1" ref="Q1818" ca="1">IF(ISNUMBER(P1818),IF(P1818=100%,"CUMPLIDA",IF(AND(ISNUMBER(L1818),ISNUMBER(INDIRECT("FECHA_"&amp;$B1818,1))), IF(L1818&lt;=INDIRECT("FECHA_"&amp;$B1818,1),"INCUMPLIDA","PROCESO"), "VERIFICAR FECHA")),"SIN VALOR AVANCE")</f>
        <v>CUMPLIDA</v>
      </c>
    </row>
    <row r="1819" spans="1:17" ht="30.75">
      <c r="A1819" s="453" t="s">
        <v>19</v>
      </c>
      <c r="B1819" s="454" t="s">
        <v>14</v>
      </c>
      <c r="C1819" s="940"/>
      <c r="D1819" s="940"/>
      <c r="E1819" s="941"/>
      <c r="F1819" s="941"/>
      <c r="G1819" s="634" t="s">
        <v>2243</v>
      </c>
      <c r="H1819" s="635" t="s">
        <v>101</v>
      </c>
      <c r="I1819" s="635" t="s">
        <v>102</v>
      </c>
      <c r="J1819" s="645">
        <v>1</v>
      </c>
      <c r="K1819" s="637">
        <v>45323</v>
      </c>
      <c r="L1819" s="637">
        <v>45747</v>
      </c>
      <c r="M1819" s="638">
        <f t="shared" si="68"/>
        <v>60.571428571428569</v>
      </c>
      <c r="N1819" s="639">
        <v>1</v>
      </c>
      <c r="O1819" s="635" t="s">
        <v>2240</v>
      </c>
      <c r="P1819" s="639">
        <f t="shared" si="67"/>
        <v>1</v>
      </c>
      <c r="Q1819" s="640" t="str" cm="1">
        <f t="array" aca="1" ref="Q1819" ca="1">IF(ISNUMBER(P1819),IF(P1819=100%,"CUMPLIDA",IF(AND(ISNUMBER(L1819),ISNUMBER(INDIRECT("FECHA_"&amp;$B1819,1))), IF(L1819&lt;=INDIRECT("FECHA_"&amp;$B1819,1),"INCUMPLIDA","PROCESO"), "VERIFICAR FECHA")),"SIN VALOR AVANCE")</f>
        <v>CUMPLIDA</v>
      </c>
    </row>
    <row r="1820" spans="1:17" ht="45">
      <c r="A1820" s="453" t="s">
        <v>19</v>
      </c>
      <c r="B1820" s="454" t="s">
        <v>14</v>
      </c>
      <c r="C1820" s="940"/>
      <c r="D1820" s="940"/>
      <c r="E1820" s="941"/>
      <c r="F1820" s="941"/>
      <c r="G1820" s="634" t="s">
        <v>2244</v>
      </c>
      <c r="H1820" s="635" t="s">
        <v>239</v>
      </c>
      <c r="I1820" s="635" t="s">
        <v>240</v>
      </c>
      <c r="J1820" s="645">
        <v>1</v>
      </c>
      <c r="K1820" s="637">
        <v>45231</v>
      </c>
      <c r="L1820" s="637">
        <v>45747</v>
      </c>
      <c r="M1820" s="638">
        <f t="shared" si="68"/>
        <v>73.714285714285708</v>
      </c>
      <c r="N1820" s="639">
        <v>1</v>
      </c>
      <c r="O1820" s="635" t="s">
        <v>2240</v>
      </c>
      <c r="P1820" s="639">
        <f t="shared" si="67"/>
        <v>1</v>
      </c>
      <c r="Q1820" s="640" t="str" cm="1">
        <f t="array" aca="1" ref="Q1820" ca="1">IF(ISNUMBER(P1820),IF(P1820=100%,"CUMPLIDA",IF(AND(ISNUMBER(L1820),ISNUMBER(INDIRECT("FECHA_"&amp;$B1820,1))), IF(L1820&lt;=INDIRECT("FECHA_"&amp;$B1820,1),"INCUMPLIDA","PROCESO"), "VERIFICAR FECHA")),"SIN VALOR AVANCE")</f>
        <v>CUMPLIDA</v>
      </c>
    </row>
    <row r="1821" spans="1:17" ht="105.75">
      <c r="A1821" s="453" t="s">
        <v>19</v>
      </c>
      <c r="B1821" s="454" t="s">
        <v>14</v>
      </c>
      <c r="C1821" s="940"/>
      <c r="D1821" s="940"/>
      <c r="E1821" s="941"/>
      <c r="F1821" s="941"/>
      <c r="G1821" s="634" t="s">
        <v>2245</v>
      </c>
      <c r="H1821" s="635" t="s">
        <v>104</v>
      </c>
      <c r="I1821" s="635" t="s">
        <v>105</v>
      </c>
      <c r="J1821" s="645">
        <v>1</v>
      </c>
      <c r="K1821" s="637">
        <v>45323</v>
      </c>
      <c r="L1821" s="637">
        <v>45747</v>
      </c>
      <c r="M1821" s="638">
        <f t="shared" si="68"/>
        <v>60.571428571428569</v>
      </c>
      <c r="N1821" s="639">
        <v>1</v>
      </c>
      <c r="O1821" s="635" t="s">
        <v>2242</v>
      </c>
      <c r="P1821" s="639">
        <f t="shared" si="67"/>
        <v>1</v>
      </c>
      <c r="Q1821" s="640" t="str" cm="1">
        <f t="array" aca="1" ref="Q1821" ca="1">IF(ISNUMBER(P1821),IF(P1821=100%,"CUMPLIDA",IF(AND(ISNUMBER(L1821),ISNUMBER(INDIRECT("FECHA_"&amp;$B1821,1))), IF(L1821&lt;=INDIRECT("FECHA_"&amp;$B1821,1),"INCUMPLIDA","PROCESO"), "VERIFICAR FECHA")),"SIN VALOR AVANCE")</f>
        <v>CUMPLIDA</v>
      </c>
    </row>
    <row r="1822" spans="1:17" ht="30.75">
      <c r="A1822" s="453" t="s">
        <v>19</v>
      </c>
      <c r="B1822" s="454" t="s">
        <v>14</v>
      </c>
      <c r="C1822" s="940"/>
      <c r="D1822" s="940"/>
      <c r="E1822" s="941"/>
      <c r="F1822" s="941"/>
      <c r="G1822" s="634" t="s">
        <v>2246</v>
      </c>
      <c r="H1822" s="635" t="s">
        <v>106</v>
      </c>
      <c r="I1822" s="635" t="s">
        <v>107</v>
      </c>
      <c r="J1822" s="645">
        <v>1</v>
      </c>
      <c r="K1822" s="637">
        <v>45231</v>
      </c>
      <c r="L1822" s="637">
        <v>45747</v>
      </c>
      <c r="M1822" s="638">
        <f t="shared" si="68"/>
        <v>73.714285714285708</v>
      </c>
      <c r="N1822" s="639">
        <v>1</v>
      </c>
      <c r="O1822" s="635" t="s">
        <v>2240</v>
      </c>
      <c r="P1822" s="639">
        <f t="shared" si="67"/>
        <v>1</v>
      </c>
      <c r="Q1822" s="640" t="str" cm="1">
        <f t="array" aca="1" ref="Q1822" ca="1">IF(ISNUMBER(P1822),IF(P1822=100%,"CUMPLIDA",IF(AND(ISNUMBER(L1822),ISNUMBER(INDIRECT("FECHA_"&amp;$B1822,1))), IF(L1822&lt;=INDIRECT("FECHA_"&amp;$B1822,1),"INCUMPLIDA","PROCESO"), "VERIFICAR FECHA")),"SIN VALOR AVANCE")</f>
        <v>CUMPLIDA</v>
      </c>
    </row>
    <row r="1823" spans="1:17" ht="135.75">
      <c r="A1823" s="453" t="s">
        <v>19</v>
      </c>
      <c r="B1823" s="454" t="s">
        <v>14</v>
      </c>
      <c r="C1823" s="940"/>
      <c r="D1823" s="940"/>
      <c r="E1823" s="941"/>
      <c r="F1823" s="941"/>
      <c r="G1823" s="634" t="s">
        <v>2247</v>
      </c>
      <c r="H1823" s="635" t="s">
        <v>108</v>
      </c>
      <c r="I1823" s="635" t="s">
        <v>109</v>
      </c>
      <c r="J1823" s="645">
        <v>1</v>
      </c>
      <c r="K1823" s="637">
        <v>45231</v>
      </c>
      <c r="L1823" s="637">
        <v>45808</v>
      </c>
      <c r="M1823" s="638">
        <f t="shared" si="68"/>
        <v>82.428571428571431</v>
      </c>
      <c r="N1823" s="639">
        <v>1</v>
      </c>
      <c r="O1823" s="635" t="s">
        <v>2248</v>
      </c>
      <c r="P1823" s="639">
        <f t="shared" si="67"/>
        <v>1</v>
      </c>
      <c r="Q1823" s="640" t="str" cm="1">
        <f t="array" aca="1" ref="Q1823" ca="1">IF(ISNUMBER(P1823),IF(P1823=100%,"CUMPLIDA",IF(AND(ISNUMBER(L1823),ISNUMBER(INDIRECT("FECHA_"&amp;$B1823,1))), IF(L1823&lt;=INDIRECT("FECHA_"&amp;$B1823,1),"INCUMPLIDA","PROCESO"), "VERIFICAR FECHA")),"SIN VALOR AVANCE")</f>
        <v>CUMPLIDA</v>
      </c>
    </row>
    <row r="1824" spans="1:17" ht="30.75">
      <c r="A1824" s="453" t="s">
        <v>19</v>
      </c>
      <c r="B1824" s="454" t="s">
        <v>14</v>
      </c>
      <c r="C1824" s="940"/>
      <c r="D1824" s="940"/>
      <c r="E1824" s="941"/>
      <c r="F1824" s="941"/>
      <c r="G1824" s="634" t="s">
        <v>2249</v>
      </c>
      <c r="H1824" s="635" t="s">
        <v>111</v>
      </c>
      <c r="I1824" s="635" t="s">
        <v>112</v>
      </c>
      <c r="J1824" s="645">
        <v>10</v>
      </c>
      <c r="K1824" s="637">
        <v>45809</v>
      </c>
      <c r="L1824" s="637">
        <v>46752</v>
      </c>
      <c r="M1824" s="638">
        <f t="shared" si="68"/>
        <v>134.71428571428572</v>
      </c>
      <c r="N1824" s="639">
        <v>0</v>
      </c>
      <c r="O1824" s="635" t="s">
        <v>2240</v>
      </c>
      <c r="P1824" s="639">
        <f t="shared" si="67"/>
        <v>0</v>
      </c>
      <c r="Q1824" s="640" t="str" cm="1">
        <f t="array" aca="1" ref="Q1824" ca="1">IF(ISNUMBER(P1824),IF(P1824=100%,"CUMPLIDA",IF(AND(ISNUMBER(L1824),ISNUMBER(INDIRECT("FECHA_"&amp;$B1824,1))), IF(L1824&lt;=INDIRECT("FECHA_"&amp;$B1824,1),"INCUMPLIDA","PROCESO"), "VERIFICAR FECHA")),"SIN VALOR AVANCE")</f>
        <v>PROCESO</v>
      </c>
    </row>
    <row r="1825" spans="1:17" ht="105.75">
      <c r="A1825" s="453" t="s">
        <v>19</v>
      </c>
      <c r="B1825" s="454" t="s">
        <v>14</v>
      </c>
      <c r="C1825" s="940"/>
      <c r="D1825" s="940"/>
      <c r="E1825" s="941"/>
      <c r="F1825" s="941"/>
      <c r="G1825" s="634" t="s">
        <v>2250</v>
      </c>
      <c r="H1825" s="635" t="s">
        <v>115</v>
      </c>
      <c r="I1825" s="635" t="s">
        <v>116</v>
      </c>
      <c r="J1825" s="645">
        <v>1</v>
      </c>
      <c r="K1825" s="637">
        <v>45809</v>
      </c>
      <c r="L1825" s="637">
        <v>46752</v>
      </c>
      <c r="M1825" s="638">
        <f t="shared" si="68"/>
        <v>134.71428571428572</v>
      </c>
      <c r="N1825" s="639">
        <v>0</v>
      </c>
      <c r="O1825" s="635" t="s">
        <v>2242</v>
      </c>
      <c r="P1825" s="639">
        <f t="shared" si="67"/>
        <v>0</v>
      </c>
      <c r="Q1825" s="640" t="str" cm="1">
        <f t="array" aca="1" ref="Q1825" ca="1">IF(ISNUMBER(P1825),IF(P1825=100%,"CUMPLIDA",IF(AND(ISNUMBER(L1825),ISNUMBER(INDIRECT("FECHA_"&amp;$B1825,1))), IF(L1825&lt;=INDIRECT("FECHA_"&amp;$B1825,1),"INCUMPLIDA","PROCESO"), "VERIFICAR FECHA")),"SIN VALOR AVANCE")</f>
        <v>PROCESO</v>
      </c>
    </row>
    <row r="1826" spans="1:17" ht="135.75">
      <c r="A1826" s="453" t="s">
        <v>19</v>
      </c>
      <c r="B1826" s="454" t="s">
        <v>14</v>
      </c>
      <c r="C1826" s="940"/>
      <c r="D1826" s="940"/>
      <c r="E1826" s="941"/>
      <c r="F1826" s="941"/>
      <c r="G1826" s="634" t="s">
        <v>2251</v>
      </c>
      <c r="H1826" s="635" t="s">
        <v>118</v>
      </c>
      <c r="I1826" s="635" t="s">
        <v>119</v>
      </c>
      <c r="J1826" s="645">
        <v>2</v>
      </c>
      <c r="K1826" s="637">
        <v>45809</v>
      </c>
      <c r="L1826" s="637">
        <v>46752</v>
      </c>
      <c r="M1826" s="638">
        <f t="shared" si="68"/>
        <v>134.71428571428572</v>
      </c>
      <c r="N1826" s="639">
        <v>0</v>
      </c>
      <c r="O1826" s="635" t="s">
        <v>2248</v>
      </c>
      <c r="P1826" s="639">
        <f t="shared" si="67"/>
        <v>0</v>
      </c>
      <c r="Q1826" s="640" t="str" cm="1">
        <f t="array" aca="1" ref="Q1826" ca="1">IF(ISNUMBER(P1826),IF(P1826=100%,"CUMPLIDA",IF(AND(ISNUMBER(L1826),ISNUMBER(INDIRECT("FECHA_"&amp;$B1826,1))), IF(L1826&lt;=INDIRECT("FECHA_"&amp;$B1826,1),"INCUMPLIDA","PROCESO"), "VERIFICAR FECHA")),"SIN VALOR AVANCE")</f>
        <v>PROCESO</v>
      </c>
    </row>
    <row r="1827" spans="1:17" ht="90.75">
      <c r="A1827" s="453" t="s">
        <v>19</v>
      </c>
      <c r="B1827" s="454" t="s">
        <v>14</v>
      </c>
      <c r="C1827" s="940"/>
      <c r="D1827" s="940"/>
      <c r="E1827" s="941" t="s">
        <v>2252</v>
      </c>
      <c r="F1827" s="941"/>
      <c r="G1827" s="634" t="s">
        <v>2253</v>
      </c>
      <c r="H1827" s="635" t="s">
        <v>2254</v>
      </c>
      <c r="I1827" s="635" t="s">
        <v>2255</v>
      </c>
      <c r="J1827" s="645">
        <v>1</v>
      </c>
      <c r="K1827" s="637">
        <v>43862</v>
      </c>
      <c r="L1827" s="637">
        <v>43982</v>
      </c>
      <c r="M1827" s="638">
        <f t="shared" si="68"/>
        <v>17.142857142857142</v>
      </c>
      <c r="N1827" s="639">
        <v>1</v>
      </c>
      <c r="O1827" s="635" t="s">
        <v>2256</v>
      </c>
      <c r="P1827" s="639">
        <f t="shared" si="67"/>
        <v>1</v>
      </c>
      <c r="Q1827" s="640" t="str" cm="1">
        <f t="array" aca="1" ref="Q1827" ca="1">IF(ISNUMBER(P1827),IF(P1827=100%,"CUMPLIDA",IF(AND(ISNUMBER(L1827),ISNUMBER(INDIRECT("FECHA_"&amp;$B1827,1))), IF(L1827&lt;=INDIRECT("FECHA_"&amp;$B1827,1),"INCUMPLIDA","PROCESO"), "VERIFICAR FECHA")),"SIN VALOR AVANCE")</f>
        <v>CUMPLIDA</v>
      </c>
    </row>
    <row r="1828" spans="1:17" ht="150.75">
      <c r="A1828" s="453" t="s">
        <v>19</v>
      </c>
      <c r="B1828" s="454" t="s">
        <v>14</v>
      </c>
      <c r="C1828" s="940"/>
      <c r="D1828" s="940"/>
      <c r="E1828" s="941"/>
      <c r="F1828" s="941"/>
      <c r="G1828" s="634" t="s">
        <v>2257</v>
      </c>
      <c r="H1828" s="635" t="s">
        <v>2258</v>
      </c>
      <c r="I1828" s="635" t="s">
        <v>2259</v>
      </c>
      <c r="J1828" s="645">
        <v>1</v>
      </c>
      <c r="K1828" s="637">
        <v>43983</v>
      </c>
      <c r="L1828" s="637">
        <v>44043</v>
      </c>
      <c r="M1828" s="638">
        <f t="shared" si="68"/>
        <v>8.5714285714285712</v>
      </c>
      <c r="N1828" s="639">
        <v>1</v>
      </c>
      <c r="O1828" s="635" t="s">
        <v>2260</v>
      </c>
      <c r="P1828" s="639">
        <f t="shared" si="67"/>
        <v>1</v>
      </c>
      <c r="Q1828" s="640" t="str" cm="1">
        <f t="array" aca="1" ref="Q1828" ca="1">IF(ISNUMBER(P1828),IF(P1828=100%,"CUMPLIDA",IF(AND(ISNUMBER(L1828),ISNUMBER(INDIRECT("FECHA_"&amp;$B1828,1))), IF(L1828&lt;=INDIRECT("FECHA_"&amp;$B1828,1),"INCUMPLIDA","PROCESO"), "VERIFICAR FECHA")),"SIN VALOR AVANCE")</f>
        <v>CUMPLIDA</v>
      </c>
    </row>
    <row r="1829" spans="1:17" ht="135.75">
      <c r="A1829" s="453" t="s">
        <v>19</v>
      </c>
      <c r="B1829" s="454" t="s">
        <v>14</v>
      </c>
      <c r="C1829" s="940"/>
      <c r="D1829" s="940"/>
      <c r="E1829" s="941" t="s">
        <v>2261</v>
      </c>
      <c r="F1829" s="941"/>
      <c r="G1829" s="634" t="s">
        <v>2262</v>
      </c>
      <c r="H1829" s="635" t="s">
        <v>2263</v>
      </c>
      <c r="I1829" s="635" t="s">
        <v>423</v>
      </c>
      <c r="J1829" s="645">
        <v>1</v>
      </c>
      <c r="K1829" s="637">
        <v>44044</v>
      </c>
      <c r="L1829" s="637">
        <v>44196</v>
      </c>
      <c r="M1829" s="638">
        <f t="shared" si="68"/>
        <v>21.714285714285715</v>
      </c>
      <c r="N1829" s="639">
        <v>1</v>
      </c>
      <c r="O1829" s="635" t="s">
        <v>2248</v>
      </c>
      <c r="P1829" s="639">
        <f t="shared" si="67"/>
        <v>1</v>
      </c>
      <c r="Q1829" s="640" t="str" cm="1">
        <f t="array" aca="1" ref="Q1829" ca="1">IF(ISNUMBER(P1829),IF(P1829=100%,"CUMPLIDA",IF(AND(ISNUMBER(L1829),ISNUMBER(INDIRECT("FECHA_"&amp;$B1829,1))), IF(L1829&lt;=INDIRECT("FECHA_"&amp;$B1829,1),"INCUMPLIDA","PROCESO"), "VERIFICAR FECHA")),"SIN VALOR AVANCE")</f>
        <v>CUMPLIDA</v>
      </c>
    </row>
    <row r="1830" spans="1:17" ht="135.75">
      <c r="A1830" s="453" t="s">
        <v>19</v>
      </c>
      <c r="B1830" s="454" t="s">
        <v>14</v>
      </c>
      <c r="C1830" s="940"/>
      <c r="D1830" s="940"/>
      <c r="E1830" s="941"/>
      <c r="F1830" s="941"/>
      <c r="G1830" s="634" t="s">
        <v>2264</v>
      </c>
      <c r="H1830" s="635" t="s">
        <v>2265</v>
      </c>
      <c r="I1830" s="635" t="s">
        <v>2259</v>
      </c>
      <c r="J1830" s="645">
        <v>3</v>
      </c>
      <c r="K1830" s="637">
        <v>44197</v>
      </c>
      <c r="L1830" s="637">
        <v>44469</v>
      </c>
      <c r="M1830" s="638">
        <f t="shared" si="68"/>
        <v>38.857142857142854</v>
      </c>
      <c r="N1830" s="639">
        <v>1</v>
      </c>
      <c r="O1830" s="635" t="s">
        <v>2248</v>
      </c>
      <c r="P1830" s="639">
        <f t="shared" si="67"/>
        <v>1</v>
      </c>
      <c r="Q1830" s="640" t="str" cm="1">
        <f t="array" aca="1" ref="Q1830" ca="1">IF(ISNUMBER(P1830),IF(P1830=100%,"CUMPLIDA",IF(AND(ISNUMBER(L1830),ISNUMBER(INDIRECT("FECHA_"&amp;$B1830,1))), IF(L1830&lt;=INDIRECT("FECHA_"&amp;$B1830,1),"INCUMPLIDA","PROCESO"), "VERIFICAR FECHA")),"SIN VALOR AVANCE")</f>
        <v>CUMPLIDA</v>
      </c>
    </row>
    <row r="1831" spans="1:17" ht="150.75">
      <c r="A1831" s="453" t="s">
        <v>19</v>
      </c>
      <c r="B1831" s="454" t="s">
        <v>14</v>
      </c>
      <c r="C1831" s="940" t="s">
        <v>2266</v>
      </c>
      <c r="D1831" s="940" t="s">
        <v>2267</v>
      </c>
      <c r="E1831" s="941" t="s">
        <v>2268</v>
      </c>
      <c r="F1831" s="941" t="s">
        <v>2269</v>
      </c>
      <c r="G1831" s="634" t="s">
        <v>2270</v>
      </c>
      <c r="H1831" s="635" t="s">
        <v>2271</v>
      </c>
      <c r="I1831" s="635" t="s">
        <v>2272</v>
      </c>
      <c r="J1831" s="645">
        <v>1</v>
      </c>
      <c r="K1831" s="637">
        <v>44242</v>
      </c>
      <c r="L1831" s="637">
        <v>44561</v>
      </c>
      <c r="M1831" s="638">
        <f t="shared" si="68"/>
        <v>45.571428571428569</v>
      </c>
      <c r="N1831" s="639">
        <v>1</v>
      </c>
      <c r="O1831" s="635" t="s">
        <v>2273</v>
      </c>
      <c r="P1831" s="639">
        <f t="shared" si="67"/>
        <v>1</v>
      </c>
      <c r="Q1831" s="640" t="str" cm="1">
        <f t="array" aca="1" ref="Q1831" ca="1">IF(ISNUMBER(P1831),IF(P1831=100%,"CUMPLIDA",IF(AND(ISNUMBER(L1831),ISNUMBER(INDIRECT("FECHA_"&amp;$B1831,1))), IF(L1831&lt;=INDIRECT("FECHA_"&amp;$B1831,1),"INCUMPLIDA","PROCESO"), "VERIFICAR FECHA")),"SIN VALOR AVANCE")</f>
        <v>CUMPLIDA</v>
      </c>
    </row>
    <row r="1832" spans="1:17" ht="150.75">
      <c r="A1832" s="453" t="s">
        <v>19</v>
      </c>
      <c r="B1832" s="454" t="s">
        <v>14</v>
      </c>
      <c r="C1832" s="940"/>
      <c r="D1832" s="940"/>
      <c r="E1832" s="941"/>
      <c r="F1832" s="941"/>
      <c r="G1832" s="634" t="s">
        <v>2274</v>
      </c>
      <c r="H1832" s="635" t="s">
        <v>2275</v>
      </c>
      <c r="I1832" s="635" t="s">
        <v>2276</v>
      </c>
      <c r="J1832" s="645">
        <v>1</v>
      </c>
      <c r="K1832" s="637">
        <v>44242</v>
      </c>
      <c r="L1832" s="637">
        <v>44285</v>
      </c>
      <c r="M1832" s="638">
        <f t="shared" si="68"/>
        <v>6.1428571428571432</v>
      </c>
      <c r="N1832" s="639">
        <v>1</v>
      </c>
      <c r="O1832" s="635" t="s">
        <v>2273</v>
      </c>
      <c r="P1832" s="639">
        <f t="shared" si="67"/>
        <v>1</v>
      </c>
      <c r="Q1832" s="640" t="str" cm="1">
        <f t="array" aca="1" ref="Q1832" ca="1">IF(ISNUMBER(P1832),IF(P1832=100%,"CUMPLIDA",IF(AND(ISNUMBER(L1832),ISNUMBER(INDIRECT("FECHA_"&amp;$B1832,1))), IF(L1832&lt;=INDIRECT("FECHA_"&amp;$B1832,1),"INCUMPLIDA","PROCESO"), "VERIFICAR FECHA")),"SIN VALOR AVANCE")</f>
        <v>CUMPLIDA</v>
      </c>
    </row>
    <row r="1833" spans="1:17" ht="180.75">
      <c r="A1833" s="453" t="s">
        <v>19</v>
      </c>
      <c r="B1833" s="454" t="s">
        <v>14</v>
      </c>
      <c r="C1833" s="940"/>
      <c r="D1833" s="940"/>
      <c r="E1833" s="941" t="s">
        <v>2277</v>
      </c>
      <c r="F1833" s="941"/>
      <c r="G1833" s="634" t="s">
        <v>2278</v>
      </c>
      <c r="H1833" s="635" t="s">
        <v>2279</v>
      </c>
      <c r="I1833" s="635" t="s">
        <v>2280</v>
      </c>
      <c r="J1833" s="645">
        <v>1</v>
      </c>
      <c r="K1833" s="637">
        <v>44228</v>
      </c>
      <c r="L1833" s="637">
        <v>44286</v>
      </c>
      <c r="M1833" s="638">
        <f t="shared" si="68"/>
        <v>8.2857142857142865</v>
      </c>
      <c r="N1833" s="639">
        <v>1</v>
      </c>
      <c r="O1833" s="635" t="s">
        <v>2281</v>
      </c>
      <c r="P1833" s="639">
        <f t="shared" si="67"/>
        <v>1</v>
      </c>
      <c r="Q1833" s="640" t="str" cm="1">
        <f t="array" aca="1" ref="Q1833" ca="1">IF(ISNUMBER(P1833),IF(P1833=100%,"CUMPLIDA",IF(AND(ISNUMBER(L1833),ISNUMBER(INDIRECT("FECHA_"&amp;$B1833,1))), IF(L1833&lt;=INDIRECT("FECHA_"&amp;$B1833,1),"INCUMPLIDA","PROCESO"), "VERIFICAR FECHA")),"SIN VALOR AVANCE")</f>
        <v>CUMPLIDA</v>
      </c>
    </row>
    <row r="1834" spans="1:17" ht="180.75">
      <c r="A1834" s="453" t="s">
        <v>19</v>
      </c>
      <c r="B1834" s="454" t="s">
        <v>14</v>
      </c>
      <c r="C1834" s="940"/>
      <c r="D1834" s="940"/>
      <c r="E1834" s="941"/>
      <c r="F1834" s="941"/>
      <c r="G1834" s="634" t="s">
        <v>2282</v>
      </c>
      <c r="H1834" s="635" t="s">
        <v>2279</v>
      </c>
      <c r="I1834" s="635" t="s">
        <v>2280</v>
      </c>
      <c r="J1834" s="645">
        <v>1</v>
      </c>
      <c r="K1834" s="637">
        <v>44228</v>
      </c>
      <c r="L1834" s="637">
        <v>44286</v>
      </c>
      <c r="M1834" s="638">
        <f t="shared" si="68"/>
        <v>8.2857142857142865</v>
      </c>
      <c r="N1834" s="639">
        <v>1</v>
      </c>
      <c r="O1834" s="635" t="s">
        <v>2281</v>
      </c>
      <c r="P1834" s="639">
        <f t="shared" si="67"/>
        <v>1</v>
      </c>
      <c r="Q1834" s="640" t="str" cm="1">
        <f t="array" aca="1" ref="Q1834" ca="1">IF(ISNUMBER(P1834),IF(P1834=100%,"CUMPLIDA",IF(AND(ISNUMBER(L1834),ISNUMBER(INDIRECT("FECHA_"&amp;$B1834,1))), IF(L1834&lt;=INDIRECT("FECHA_"&amp;$B1834,1),"INCUMPLIDA","PROCESO"), "VERIFICAR FECHA")),"SIN VALOR AVANCE")</f>
        <v>CUMPLIDA</v>
      </c>
    </row>
    <row r="1835" spans="1:17" ht="240">
      <c r="A1835" s="453" t="s">
        <v>19</v>
      </c>
      <c r="B1835" s="454" t="s">
        <v>14</v>
      </c>
      <c r="C1835" s="940"/>
      <c r="D1835" s="940"/>
      <c r="E1835" s="941" t="s">
        <v>2283</v>
      </c>
      <c r="F1835" s="941"/>
      <c r="G1835" s="634" t="s">
        <v>2284</v>
      </c>
      <c r="H1835" s="635" t="s">
        <v>2285</v>
      </c>
      <c r="I1835" s="635" t="s">
        <v>2286</v>
      </c>
      <c r="J1835" s="645">
        <v>1</v>
      </c>
      <c r="K1835" s="637">
        <v>44286</v>
      </c>
      <c r="L1835" s="637">
        <v>44561</v>
      </c>
      <c r="M1835" s="638">
        <f t="shared" si="68"/>
        <v>39.285714285714285</v>
      </c>
      <c r="N1835" s="639">
        <v>1</v>
      </c>
      <c r="O1835" s="635" t="s">
        <v>2281</v>
      </c>
      <c r="P1835" s="639">
        <f t="shared" si="67"/>
        <v>1</v>
      </c>
      <c r="Q1835" s="640" t="str" cm="1">
        <f t="array" aca="1" ref="Q1835" ca="1">IF(ISNUMBER(P1835),IF(P1835=100%,"CUMPLIDA",IF(AND(ISNUMBER(L1835),ISNUMBER(INDIRECT("FECHA_"&amp;$B1835,1))), IF(L1835&lt;=INDIRECT("FECHA_"&amp;$B1835,1),"INCUMPLIDA","PROCESO"), "VERIFICAR FECHA")),"SIN VALOR AVANCE")</f>
        <v>CUMPLIDA</v>
      </c>
    </row>
    <row r="1836" spans="1:17" ht="195">
      <c r="A1836" s="453" t="s">
        <v>19</v>
      </c>
      <c r="B1836" s="454" t="s">
        <v>14</v>
      </c>
      <c r="C1836" s="940"/>
      <c r="D1836" s="940"/>
      <c r="E1836" s="941"/>
      <c r="F1836" s="941"/>
      <c r="G1836" s="634" t="s">
        <v>2287</v>
      </c>
      <c r="H1836" s="635" t="s">
        <v>2288</v>
      </c>
      <c r="I1836" s="635" t="s">
        <v>2289</v>
      </c>
      <c r="J1836" s="645">
        <v>1</v>
      </c>
      <c r="K1836" s="637">
        <v>44286</v>
      </c>
      <c r="L1836" s="637">
        <v>44561</v>
      </c>
      <c r="M1836" s="638">
        <f t="shared" si="68"/>
        <v>39.285714285714285</v>
      </c>
      <c r="N1836" s="639">
        <v>1</v>
      </c>
      <c r="O1836" s="635" t="s">
        <v>2281</v>
      </c>
      <c r="P1836" s="639">
        <f t="shared" si="67"/>
        <v>1</v>
      </c>
      <c r="Q1836" s="640" t="str" cm="1">
        <f t="array" aca="1" ref="Q1836" ca="1">IF(ISNUMBER(P1836),IF(P1836=100%,"CUMPLIDA",IF(AND(ISNUMBER(L1836),ISNUMBER(INDIRECT("FECHA_"&amp;$B1836,1))), IF(L1836&lt;=INDIRECT("FECHA_"&amp;$B1836,1),"INCUMPLIDA","PROCESO"), "VERIFICAR FECHA")),"SIN VALOR AVANCE")</f>
        <v>CUMPLIDA</v>
      </c>
    </row>
    <row r="1837" spans="1:17" ht="225">
      <c r="A1837" s="453" t="s">
        <v>19</v>
      </c>
      <c r="B1837" s="454" t="s">
        <v>14</v>
      </c>
      <c r="C1837" s="940"/>
      <c r="D1837" s="940"/>
      <c r="E1837" s="941" t="s">
        <v>2290</v>
      </c>
      <c r="F1837" s="941"/>
      <c r="G1837" s="634" t="s">
        <v>2291</v>
      </c>
      <c r="H1837" s="635" t="s">
        <v>2292</v>
      </c>
      <c r="I1837" s="635" t="s">
        <v>2293</v>
      </c>
      <c r="J1837" s="645">
        <v>2</v>
      </c>
      <c r="K1837" s="637">
        <v>44256</v>
      </c>
      <c r="L1837" s="637">
        <v>44439</v>
      </c>
      <c r="M1837" s="638">
        <f t="shared" si="68"/>
        <v>26.142857142857142</v>
      </c>
      <c r="N1837" s="639">
        <v>1</v>
      </c>
      <c r="O1837" s="635" t="s">
        <v>2281</v>
      </c>
      <c r="P1837" s="639">
        <f t="shared" si="67"/>
        <v>1</v>
      </c>
      <c r="Q1837" s="640" t="str" cm="1">
        <f t="array" aca="1" ref="Q1837" ca="1">IF(ISNUMBER(P1837),IF(P1837=100%,"CUMPLIDA",IF(AND(ISNUMBER(L1837),ISNUMBER(INDIRECT("FECHA_"&amp;$B1837,1))), IF(L1837&lt;=INDIRECT("FECHA_"&amp;$B1837,1),"INCUMPLIDA","PROCESO"), "VERIFICAR FECHA")),"SIN VALOR AVANCE")</f>
        <v>CUMPLIDA</v>
      </c>
    </row>
    <row r="1838" spans="1:17" ht="180.75">
      <c r="A1838" s="453" t="s">
        <v>19</v>
      </c>
      <c r="B1838" s="454" t="s">
        <v>14</v>
      </c>
      <c r="C1838" s="940"/>
      <c r="D1838" s="940"/>
      <c r="E1838" s="941"/>
      <c r="F1838" s="941"/>
      <c r="G1838" s="634" t="s">
        <v>2294</v>
      </c>
      <c r="H1838" s="635" t="s">
        <v>2295</v>
      </c>
      <c r="I1838" s="635" t="s">
        <v>2296</v>
      </c>
      <c r="J1838" s="645">
        <v>2</v>
      </c>
      <c r="K1838" s="637">
        <v>44256</v>
      </c>
      <c r="L1838" s="637">
        <v>44439</v>
      </c>
      <c r="M1838" s="638">
        <f t="shared" si="68"/>
        <v>26.142857142857142</v>
      </c>
      <c r="N1838" s="639">
        <v>1</v>
      </c>
      <c r="O1838" s="635" t="s">
        <v>2281</v>
      </c>
      <c r="P1838" s="639">
        <f t="shared" si="67"/>
        <v>1</v>
      </c>
      <c r="Q1838" s="640" t="str" cm="1">
        <f t="array" aca="1" ref="Q1838" ca="1">IF(ISNUMBER(P1838),IF(P1838=100%,"CUMPLIDA",IF(AND(ISNUMBER(L1838),ISNUMBER(INDIRECT("FECHA_"&amp;$B1838,1))), IF(L1838&lt;=INDIRECT("FECHA_"&amp;$B1838,1),"INCUMPLIDA","PROCESO"), "VERIFICAR FECHA")),"SIN VALOR AVANCE")</f>
        <v>CUMPLIDA</v>
      </c>
    </row>
    <row r="1839" spans="1:17" ht="75">
      <c r="A1839" s="453" t="s">
        <v>19</v>
      </c>
      <c r="B1839" s="454" t="s">
        <v>14</v>
      </c>
      <c r="C1839" s="940"/>
      <c r="D1839" s="940"/>
      <c r="E1839" s="941" t="s">
        <v>2297</v>
      </c>
      <c r="F1839" s="941"/>
      <c r="G1839" s="634" t="s">
        <v>2298</v>
      </c>
      <c r="H1839" s="635" t="s">
        <v>2299</v>
      </c>
      <c r="I1839" s="635" t="s">
        <v>2300</v>
      </c>
      <c r="J1839" s="645">
        <v>1</v>
      </c>
      <c r="K1839" s="637">
        <v>44228</v>
      </c>
      <c r="L1839" s="637">
        <v>44316</v>
      </c>
      <c r="M1839" s="638">
        <f t="shared" si="68"/>
        <v>12.571428571428571</v>
      </c>
      <c r="N1839" s="639">
        <v>1</v>
      </c>
      <c r="O1839" s="635" t="s">
        <v>2301</v>
      </c>
      <c r="P1839" s="639">
        <f t="shared" si="67"/>
        <v>1</v>
      </c>
      <c r="Q1839" s="640" t="str" cm="1">
        <f t="array" aca="1" ref="Q1839" ca="1">IF(ISNUMBER(P1839),IF(P1839=100%,"CUMPLIDA",IF(AND(ISNUMBER(L1839),ISNUMBER(INDIRECT("FECHA_"&amp;$B1839,1))), IF(L1839&lt;=INDIRECT("FECHA_"&amp;$B1839,1),"INCUMPLIDA","PROCESO"), "VERIFICAR FECHA")),"SIN VALOR AVANCE")</f>
        <v>CUMPLIDA</v>
      </c>
    </row>
    <row r="1840" spans="1:17" ht="135">
      <c r="A1840" s="453" t="s">
        <v>19</v>
      </c>
      <c r="B1840" s="454" t="s">
        <v>14</v>
      </c>
      <c r="C1840" s="940"/>
      <c r="D1840" s="940"/>
      <c r="E1840" s="941"/>
      <c r="F1840" s="941"/>
      <c r="G1840" s="634" t="s">
        <v>2302</v>
      </c>
      <c r="H1840" s="635" t="s">
        <v>2303</v>
      </c>
      <c r="I1840" s="635" t="s">
        <v>2304</v>
      </c>
      <c r="J1840" s="645">
        <v>1</v>
      </c>
      <c r="K1840" s="637">
        <v>44228</v>
      </c>
      <c r="L1840" s="637">
        <v>44316</v>
      </c>
      <c r="M1840" s="638">
        <f t="shared" si="68"/>
        <v>12.571428571428571</v>
      </c>
      <c r="N1840" s="639">
        <v>1</v>
      </c>
      <c r="O1840" s="635" t="s">
        <v>2301</v>
      </c>
      <c r="P1840" s="639">
        <f t="shared" si="67"/>
        <v>1</v>
      </c>
      <c r="Q1840" s="640" t="str" cm="1">
        <f t="array" aca="1" ref="Q1840" ca="1">IF(ISNUMBER(P1840),IF(P1840=100%,"CUMPLIDA",IF(AND(ISNUMBER(L1840),ISNUMBER(INDIRECT("FECHA_"&amp;$B1840,1))), IF(L1840&lt;=INDIRECT("FECHA_"&amp;$B1840,1),"INCUMPLIDA","PROCESO"), "VERIFICAR FECHA")),"SIN VALOR AVANCE")</f>
        <v>CUMPLIDA</v>
      </c>
    </row>
    <row r="1841" spans="1:17" ht="210">
      <c r="A1841" s="453" t="s">
        <v>19</v>
      </c>
      <c r="B1841" s="454" t="s">
        <v>14</v>
      </c>
      <c r="C1841" s="940"/>
      <c r="D1841" s="940"/>
      <c r="E1841" s="634" t="s">
        <v>2305</v>
      </c>
      <c r="F1841" s="941"/>
      <c r="G1841" s="634" t="s">
        <v>2306</v>
      </c>
      <c r="H1841" s="635" t="s">
        <v>2307</v>
      </c>
      <c r="I1841" s="635" t="s">
        <v>2308</v>
      </c>
      <c r="J1841" s="645">
        <v>1</v>
      </c>
      <c r="K1841" s="637">
        <v>44256</v>
      </c>
      <c r="L1841" s="637">
        <v>44412</v>
      </c>
      <c r="M1841" s="638">
        <f t="shared" si="68"/>
        <v>22.285714285714285</v>
      </c>
      <c r="N1841" s="639">
        <v>1</v>
      </c>
      <c r="O1841" s="635" t="s">
        <v>2309</v>
      </c>
      <c r="P1841" s="639">
        <f t="shared" si="67"/>
        <v>1</v>
      </c>
      <c r="Q1841" s="640" t="str" cm="1">
        <f t="array" aca="1" ref="Q1841" ca="1">IF(ISNUMBER(P1841),IF(P1841=100%,"CUMPLIDA",IF(AND(ISNUMBER(L1841),ISNUMBER(INDIRECT("FECHA_"&amp;$B1841,1))), IF(L1841&lt;=INDIRECT("FECHA_"&amp;$B1841,1),"INCUMPLIDA","PROCESO"), "VERIFICAR FECHA")),"SIN VALOR AVANCE")</f>
        <v>CUMPLIDA</v>
      </c>
    </row>
    <row r="1842" spans="1:17" ht="60.75">
      <c r="A1842" s="453" t="s">
        <v>19</v>
      </c>
      <c r="B1842" s="454" t="s">
        <v>14</v>
      </c>
      <c r="C1842" s="940"/>
      <c r="D1842" s="940"/>
      <c r="E1842" s="941" t="s">
        <v>2310</v>
      </c>
      <c r="F1842" s="941"/>
      <c r="G1842" s="634" t="s">
        <v>2311</v>
      </c>
      <c r="H1842" s="635" t="s">
        <v>2312</v>
      </c>
      <c r="I1842" s="635" t="s">
        <v>2313</v>
      </c>
      <c r="J1842" s="645">
        <v>1</v>
      </c>
      <c r="K1842" s="637">
        <v>44409</v>
      </c>
      <c r="L1842" s="637">
        <v>44592</v>
      </c>
      <c r="M1842" s="638">
        <f t="shared" si="68"/>
        <v>26.142857142857142</v>
      </c>
      <c r="N1842" s="639">
        <v>1</v>
      </c>
      <c r="O1842" s="635" t="s">
        <v>2314</v>
      </c>
      <c r="P1842" s="639">
        <f t="shared" si="67"/>
        <v>1</v>
      </c>
      <c r="Q1842" s="640" t="str" cm="1">
        <f t="array" aca="1" ref="Q1842" ca="1">IF(ISNUMBER(P1842),IF(P1842=100%,"CUMPLIDA",IF(AND(ISNUMBER(L1842),ISNUMBER(INDIRECT("FECHA_"&amp;$B1842,1))), IF(L1842&lt;=INDIRECT("FECHA_"&amp;$B1842,1),"INCUMPLIDA","PROCESO"), "VERIFICAR FECHA")),"SIN VALOR AVANCE")</f>
        <v>CUMPLIDA</v>
      </c>
    </row>
    <row r="1843" spans="1:17" ht="225">
      <c r="A1843" s="453" t="s">
        <v>19</v>
      </c>
      <c r="B1843" s="454" t="s">
        <v>14</v>
      </c>
      <c r="C1843" s="940"/>
      <c r="D1843" s="940"/>
      <c r="E1843" s="941"/>
      <c r="F1843" s="941"/>
      <c r="G1843" s="634" t="s">
        <v>2315</v>
      </c>
      <c r="H1843" s="635" t="s">
        <v>2316</v>
      </c>
      <c r="I1843" s="635" t="s">
        <v>2317</v>
      </c>
      <c r="J1843" s="645">
        <v>1</v>
      </c>
      <c r="K1843" s="637">
        <v>44228</v>
      </c>
      <c r="L1843" s="637">
        <v>44286</v>
      </c>
      <c r="M1843" s="638">
        <f t="shared" si="68"/>
        <v>8.2857142857142865</v>
      </c>
      <c r="N1843" s="639">
        <v>1</v>
      </c>
      <c r="O1843" s="635" t="s">
        <v>2301</v>
      </c>
      <c r="P1843" s="639">
        <f t="shared" si="67"/>
        <v>1</v>
      </c>
      <c r="Q1843" s="640" t="str" cm="1">
        <f t="array" aca="1" ref="Q1843" ca="1">IF(ISNUMBER(P1843),IF(P1843=100%,"CUMPLIDA",IF(AND(ISNUMBER(L1843),ISNUMBER(INDIRECT("FECHA_"&amp;$B1843,1))), IF(L1843&lt;=INDIRECT("FECHA_"&amp;$B1843,1),"INCUMPLIDA","PROCESO"), "VERIFICAR FECHA")),"SIN VALOR AVANCE")</f>
        <v>CUMPLIDA</v>
      </c>
    </row>
    <row r="1844" spans="1:17" ht="225">
      <c r="A1844" s="453" t="s">
        <v>19</v>
      </c>
      <c r="B1844" s="454" t="s">
        <v>14</v>
      </c>
      <c r="C1844" s="940"/>
      <c r="D1844" s="940"/>
      <c r="E1844" s="941"/>
      <c r="F1844" s="941"/>
      <c r="G1844" s="634" t="s">
        <v>2318</v>
      </c>
      <c r="H1844" s="635" t="s">
        <v>2319</v>
      </c>
      <c r="I1844" s="635" t="s">
        <v>2320</v>
      </c>
      <c r="J1844" s="645">
        <v>1</v>
      </c>
      <c r="K1844" s="637">
        <v>44287</v>
      </c>
      <c r="L1844" s="637">
        <v>44439</v>
      </c>
      <c r="M1844" s="638">
        <f t="shared" si="68"/>
        <v>21.714285714285715</v>
      </c>
      <c r="N1844" s="639">
        <v>1</v>
      </c>
      <c r="O1844" s="635" t="s">
        <v>2301</v>
      </c>
      <c r="P1844" s="639">
        <f t="shared" si="67"/>
        <v>1</v>
      </c>
      <c r="Q1844" s="640" t="str" cm="1">
        <f t="array" aca="1" ref="Q1844" ca="1">IF(ISNUMBER(P1844),IF(P1844=100%,"CUMPLIDA",IF(AND(ISNUMBER(L1844),ISNUMBER(INDIRECT("FECHA_"&amp;$B1844,1))), IF(L1844&lt;=INDIRECT("FECHA_"&amp;$B1844,1),"INCUMPLIDA","PROCESO"), "VERIFICAR FECHA")),"SIN VALOR AVANCE")</f>
        <v>CUMPLIDA</v>
      </c>
    </row>
    <row r="1845" spans="1:17" ht="105">
      <c r="A1845" s="453" t="s">
        <v>19</v>
      </c>
      <c r="B1845" s="454" t="s">
        <v>14</v>
      </c>
      <c r="C1845" s="940"/>
      <c r="D1845" s="940"/>
      <c r="E1845" s="941" t="s">
        <v>2321</v>
      </c>
      <c r="F1845" s="941"/>
      <c r="G1845" s="634" t="s">
        <v>2322</v>
      </c>
      <c r="H1845" s="635" t="s">
        <v>2323</v>
      </c>
      <c r="I1845" s="635" t="s">
        <v>255</v>
      </c>
      <c r="J1845" s="645">
        <v>1</v>
      </c>
      <c r="K1845" s="637">
        <v>44228</v>
      </c>
      <c r="L1845" s="637">
        <v>44377</v>
      </c>
      <c r="M1845" s="638">
        <f t="shared" si="68"/>
        <v>21.285714285714285</v>
      </c>
      <c r="N1845" s="639">
        <v>1</v>
      </c>
      <c r="O1845" s="635" t="s">
        <v>2301</v>
      </c>
      <c r="P1845" s="639">
        <f t="shared" si="67"/>
        <v>1</v>
      </c>
      <c r="Q1845" s="640" t="str" cm="1">
        <f t="array" aca="1" ref="Q1845" ca="1">IF(ISNUMBER(P1845),IF(P1845=100%,"CUMPLIDA",IF(AND(ISNUMBER(L1845),ISNUMBER(INDIRECT("FECHA_"&amp;$B1845,1))), IF(L1845&lt;=INDIRECT("FECHA_"&amp;$B1845,1),"INCUMPLIDA","PROCESO"), "VERIFICAR FECHA")),"SIN VALOR AVANCE")</f>
        <v>CUMPLIDA</v>
      </c>
    </row>
    <row r="1846" spans="1:17" ht="255">
      <c r="A1846" s="453" t="s">
        <v>19</v>
      </c>
      <c r="B1846" s="454" t="s">
        <v>14</v>
      </c>
      <c r="C1846" s="940"/>
      <c r="D1846" s="940"/>
      <c r="E1846" s="941"/>
      <c r="F1846" s="941"/>
      <c r="G1846" s="634" t="s">
        <v>2324</v>
      </c>
      <c r="H1846" s="635" t="s">
        <v>2325</v>
      </c>
      <c r="I1846" s="635" t="s">
        <v>2326</v>
      </c>
      <c r="J1846" s="645">
        <v>1</v>
      </c>
      <c r="K1846" s="637">
        <v>44378</v>
      </c>
      <c r="L1846" s="637">
        <v>44681</v>
      </c>
      <c r="M1846" s="638">
        <f t="shared" si="68"/>
        <v>43.285714285714285</v>
      </c>
      <c r="N1846" s="639">
        <v>1</v>
      </c>
      <c r="O1846" s="635" t="s">
        <v>2327</v>
      </c>
      <c r="P1846" s="639">
        <f t="shared" si="67"/>
        <v>1</v>
      </c>
      <c r="Q1846" s="640" t="str" cm="1">
        <f t="array" aca="1" ref="Q1846" ca="1">IF(ISNUMBER(P1846),IF(P1846=100%,"CUMPLIDA",IF(AND(ISNUMBER(L1846),ISNUMBER(INDIRECT("FECHA_"&amp;$B1846,1))), IF(L1846&lt;=INDIRECT("FECHA_"&amp;$B1846,1),"INCUMPLIDA","PROCESO"), "VERIFICAR FECHA")),"SIN VALOR AVANCE")</f>
        <v>CUMPLIDA</v>
      </c>
    </row>
    <row r="1847" spans="1:17" ht="120">
      <c r="A1847" s="453" t="s">
        <v>19</v>
      </c>
      <c r="B1847" s="454" t="s">
        <v>14</v>
      </c>
      <c r="C1847" s="940"/>
      <c r="D1847" s="940"/>
      <c r="E1847" s="941" t="s">
        <v>2328</v>
      </c>
      <c r="F1847" s="941"/>
      <c r="G1847" s="634" t="s">
        <v>2329</v>
      </c>
      <c r="H1847" s="635" t="s">
        <v>2330</v>
      </c>
      <c r="I1847" s="635" t="s">
        <v>2331</v>
      </c>
      <c r="J1847" s="645">
        <v>1</v>
      </c>
      <c r="K1847" s="637">
        <v>44378</v>
      </c>
      <c r="L1847" s="637">
        <v>44408</v>
      </c>
      <c r="M1847" s="638">
        <f t="shared" si="68"/>
        <v>4.2857142857142856</v>
      </c>
      <c r="N1847" s="639">
        <v>1</v>
      </c>
      <c r="O1847" s="635" t="s">
        <v>2301</v>
      </c>
      <c r="P1847" s="639">
        <f t="shared" si="67"/>
        <v>1</v>
      </c>
      <c r="Q1847" s="640" t="str" cm="1">
        <f t="array" aca="1" ref="Q1847" ca="1">IF(ISNUMBER(P1847),IF(P1847=100%,"CUMPLIDA",IF(AND(ISNUMBER(L1847),ISNUMBER(INDIRECT("FECHA_"&amp;$B1847,1))), IF(L1847&lt;=INDIRECT("FECHA_"&amp;$B1847,1),"INCUMPLIDA","PROCESO"), "VERIFICAR FECHA")),"SIN VALOR AVANCE")</f>
        <v>CUMPLIDA</v>
      </c>
    </row>
    <row r="1848" spans="1:17" ht="180">
      <c r="A1848" s="453" t="s">
        <v>19</v>
      </c>
      <c r="B1848" s="454" t="s">
        <v>14</v>
      </c>
      <c r="C1848" s="940"/>
      <c r="D1848" s="940"/>
      <c r="E1848" s="941"/>
      <c r="F1848" s="941"/>
      <c r="G1848" s="634" t="s">
        <v>2332</v>
      </c>
      <c r="H1848" s="635" t="s">
        <v>2333</v>
      </c>
      <c r="I1848" s="635" t="s">
        <v>2334</v>
      </c>
      <c r="J1848" s="645">
        <v>6</v>
      </c>
      <c r="K1848" s="637">
        <v>44256</v>
      </c>
      <c r="L1848" s="637">
        <v>44408</v>
      </c>
      <c r="M1848" s="638">
        <f t="shared" si="68"/>
        <v>21.714285714285715</v>
      </c>
      <c r="N1848" s="639">
        <v>1</v>
      </c>
      <c r="O1848" s="635" t="s">
        <v>2309</v>
      </c>
      <c r="P1848" s="639">
        <f t="shared" si="67"/>
        <v>1</v>
      </c>
      <c r="Q1848" s="640" t="str" cm="1">
        <f t="array" aca="1" ref="Q1848" ca="1">IF(ISNUMBER(P1848),IF(P1848=100%,"CUMPLIDA",IF(AND(ISNUMBER(L1848),ISNUMBER(INDIRECT("FECHA_"&amp;$B1848,1))), IF(L1848&lt;=INDIRECT("FECHA_"&amp;$B1848,1),"INCUMPLIDA","PROCESO"), "VERIFICAR FECHA")),"SIN VALOR AVANCE")</f>
        <v>CUMPLIDA</v>
      </c>
    </row>
    <row r="1849" spans="1:17" ht="75.75">
      <c r="A1849" s="453" t="s">
        <v>19</v>
      </c>
      <c r="B1849" s="454" t="s">
        <v>14</v>
      </c>
      <c r="C1849" s="940"/>
      <c r="D1849" s="940"/>
      <c r="E1849" s="941" t="s">
        <v>2335</v>
      </c>
      <c r="F1849" s="941"/>
      <c r="G1849" s="634" t="s">
        <v>2336</v>
      </c>
      <c r="H1849" s="635" t="s">
        <v>2239</v>
      </c>
      <c r="I1849" s="635" t="s">
        <v>1676</v>
      </c>
      <c r="J1849" s="645">
        <v>1</v>
      </c>
      <c r="K1849" s="637">
        <v>45231</v>
      </c>
      <c r="L1849" s="637">
        <v>45504</v>
      </c>
      <c r="M1849" s="638">
        <f t="shared" si="68"/>
        <v>39</v>
      </c>
      <c r="N1849" s="639">
        <v>1</v>
      </c>
      <c r="O1849" s="635" t="s">
        <v>2337</v>
      </c>
      <c r="P1849" s="639">
        <f t="shared" si="67"/>
        <v>1</v>
      </c>
      <c r="Q1849" s="640" t="str" cm="1">
        <f t="array" aca="1" ref="Q1849" ca="1">IF(ISNUMBER(P1849),IF(P1849=100%,"CUMPLIDA",IF(AND(ISNUMBER(L1849),ISNUMBER(INDIRECT("FECHA_"&amp;$B1849,1))), IF(L1849&lt;=INDIRECT("FECHA_"&amp;$B1849,1),"INCUMPLIDA","PROCESO"), "VERIFICAR FECHA")),"SIN VALOR AVANCE")</f>
        <v>CUMPLIDA</v>
      </c>
    </row>
    <row r="1850" spans="1:17" ht="120.75">
      <c r="A1850" s="453" t="s">
        <v>19</v>
      </c>
      <c r="B1850" s="454" t="s">
        <v>14</v>
      </c>
      <c r="C1850" s="940"/>
      <c r="D1850" s="940"/>
      <c r="E1850" s="941"/>
      <c r="F1850" s="941"/>
      <c r="G1850" s="634" t="s">
        <v>2338</v>
      </c>
      <c r="H1850" s="635" t="s">
        <v>1679</v>
      </c>
      <c r="I1850" s="635" t="s">
        <v>99</v>
      </c>
      <c r="J1850" s="645">
        <v>1</v>
      </c>
      <c r="K1850" s="637">
        <v>45323</v>
      </c>
      <c r="L1850" s="637">
        <v>45747</v>
      </c>
      <c r="M1850" s="638">
        <f t="shared" si="68"/>
        <v>60.571428571428569</v>
      </c>
      <c r="N1850" s="639">
        <v>1</v>
      </c>
      <c r="O1850" s="635" t="s">
        <v>2339</v>
      </c>
      <c r="P1850" s="639">
        <f t="shared" si="67"/>
        <v>1</v>
      </c>
      <c r="Q1850" s="640" t="str" cm="1">
        <f t="array" aca="1" ref="Q1850" ca="1">IF(ISNUMBER(P1850),IF(P1850=100%,"CUMPLIDA",IF(AND(ISNUMBER(L1850),ISNUMBER(INDIRECT("FECHA_"&amp;$B1850,1))), IF(L1850&lt;=INDIRECT("FECHA_"&amp;$B1850,1),"INCUMPLIDA","PROCESO"), "VERIFICAR FECHA")),"SIN VALOR AVANCE")</f>
        <v>CUMPLIDA</v>
      </c>
    </row>
    <row r="1851" spans="1:17" ht="45.75">
      <c r="A1851" s="453" t="s">
        <v>19</v>
      </c>
      <c r="B1851" s="454" t="s">
        <v>14</v>
      </c>
      <c r="C1851" s="940"/>
      <c r="D1851" s="940"/>
      <c r="E1851" s="941" t="s">
        <v>2340</v>
      </c>
      <c r="F1851" s="941"/>
      <c r="G1851" s="634" t="s">
        <v>2341</v>
      </c>
      <c r="H1851" s="635" t="s">
        <v>101</v>
      </c>
      <c r="I1851" s="635" t="s">
        <v>102</v>
      </c>
      <c r="J1851" s="645">
        <v>1</v>
      </c>
      <c r="K1851" s="637">
        <v>45323</v>
      </c>
      <c r="L1851" s="637">
        <v>45747</v>
      </c>
      <c r="M1851" s="638">
        <f t="shared" si="68"/>
        <v>60.571428571428569</v>
      </c>
      <c r="N1851" s="639">
        <v>1</v>
      </c>
      <c r="O1851" s="635" t="s">
        <v>2342</v>
      </c>
      <c r="P1851" s="639">
        <f t="shared" si="67"/>
        <v>1</v>
      </c>
      <c r="Q1851" s="640" t="str" cm="1">
        <f t="array" aca="1" ref="Q1851" ca="1">IF(ISNUMBER(P1851),IF(P1851=100%,"CUMPLIDA",IF(AND(ISNUMBER(L1851),ISNUMBER(INDIRECT("FECHA_"&amp;$B1851,1))), IF(L1851&lt;=INDIRECT("FECHA_"&amp;$B1851,1),"INCUMPLIDA","PROCESO"), "VERIFICAR FECHA")),"SIN VALOR AVANCE")</f>
        <v>CUMPLIDA</v>
      </c>
    </row>
    <row r="1852" spans="1:17" ht="45.75">
      <c r="A1852" s="453" t="s">
        <v>19</v>
      </c>
      <c r="B1852" s="454" t="s">
        <v>14</v>
      </c>
      <c r="C1852" s="940"/>
      <c r="D1852" s="940"/>
      <c r="E1852" s="941"/>
      <c r="F1852" s="941"/>
      <c r="G1852" s="634" t="s">
        <v>2343</v>
      </c>
      <c r="H1852" s="635" t="s">
        <v>239</v>
      </c>
      <c r="I1852" s="635" t="s">
        <v>240</v>
      </c>
      <c r="J1852" s="645">
        <v>1</v>
      </c>
      <c r="K1852" s="637">
        <v>45231</v>
      </c>
      <c r="L1852" s="637">
        <v>45747</v>
      </c>
      <c r="M1852" s="638">
        <f t="shared" si="68"/>
        <v>73.714285714285708</v>
      </c>
      <c r="N1852" s="639">
        <v>1</v>
      </c>
      <c r="O1852" s="635" t="s">
        <v>2342</v>
      </c>
      <c r="P1852" s="639">
        <f t="shared" si="67"/>
        <v>1</v>
      </c>
      <c r="Q1852" s="640" t="str" cm="1">
        <f t="array" aca="1" ref="Q1852" ca="1">IF(ISNUMBER(P1852),IF(P1852=100%,"CUMPLIDA",IF(AND(ISNUMBER(L1852),ISNUMBER(INDIRECT("FECHA_"&amp;$B1852,1))), IF(L1852&lt;=INDIRECT("FECHA_"&amp;$B1852,1),"INCUMPLIDA","PROCESO"), "VERIFICAR FECHA")),"SIN VALOR AVANCE")</f>
        <v>CUMPLIDA</v>
      </c>
    </row>
    <row r="1853" spans="1:17" ht="120.75">
      <c r="A1853" s="453" t="s">
        <v>19</v>
      </c>
      <c r="B1853" s="454" t="s">
        <v>14</v>
      </c>
      <c r="C1853" s="940"/>
      <c r="D1853" s="940"/>
      <c r="E1853" s="941"/>
      <c r="F1853" s="941"/>
      <c r="G1853" s="634" t="s">
        <v>2344</v>
      </c>
      <c r="H1853" s="635" t="s">
        <v>104</v>
      </c>
      <c r="I1853" s="635" t="s">
        <v>105</v>
      </c>
      <c r="J1853" s="645">
        <v>1</v>
      </c>
      <c r="K1853" s="637">
        <v>45323</v>
      </c>
      <c r="L1853" s="637">
        <v>45747</v>
      </c>
      <c r="M1853" s="638">
        <f t="shared" si="68"/>
        <v>60.571428571428569</v>
      </c>
      <c r="N1853" s="639">
        <v>1</v>
      </c>
      <c r="O1853" s="635" t="s">
        <v>2339</v>
      </c>
      <c r="P1853" s="639">
        <f t="shared" si="67"/>
        <v>1</v>
      </c>
      <c r="Q1853" s="640" t="str" cm="1">
        <f t="array" aca="1" ref="Q1853" ca="1">IF(ISNUMBER(P1853),IF(P1853=100%,"CUMPLIDA",IF(AND(ISNUMBER(L1853),ISNUMBER(INDIRECT("FECHA_"&amp;$B1853,1))), IF(L1853&lt;=INDIRECT("FECHA_"&amp;$B1853,1),"INCUMPLIDA","PROCESO"), "VERIFICAR FECHA")),"SIN VALOR AVANCE")</f>
        <v>CUMPLIDA</v>
      </c>
    </row>
    <row r="1854" spans="1:17" ht="45.75">
      <c r="A1854" s="453" t="s">
        <v>19</v>
      </c>
      <c r="B1854" s="454" t="s">
        <v>14</v>
      </c>
      <c r="C1854" s="940"/>
      <c r="D1854" s="940"/>
      <c r="E1854" s="941"/>
      <c r="F1854" s="941"/>
      <c r="G1854" s="634" t="s">
        <v>2345</v>
      </c>
      <c r="H1854" s="635" t="s">
        <v>106</v>
      </c>
      <c r="I1854" s="635" t="s">
        <v>107</v>
      </c>
      <c r="J1854" s="645">
        <v>1</v>
      </c>
      <c r="K1854" s="641">
        <v>45231</v>
      </c>
      <c r="L1854" s="641">
        <v>45747</v>
      </c>
      <c r="M1854" s="638">
        <f t="shared" si="68"/>
        <v>73.714285714285708</v>
      </c>
      <c r="N1854" s="639">
        <v>1</v>
      </c>
      <c r="O1854" s="635" t="s">
        <v>2342</v>
      </c>
      <c r="P1854" s="639">
        <f t="shared" si="67"/>
        <v>1</v>
      </c>
      <c r="Q1854" s="640" t="str" cm="1">
        <f t="array" aca="1" ref="Q1854" ca="1">IF(ISNUMBER(P1854),IF(P1854=100%,"CUMPLIDA",IF(AND(ISNUMBER(L1854),ISNUMBER(INDIRECT("FECHA_"&amp;$B1854,1))), IF(L1854&lt;=INDIRECT("FECHA_"&amp;$B1854,1),"INCUMPLIDA","PROCESO"), "VERIFICAR FECHA")),"SIN VALOR AVANCE")</f>
        <v>CUMPLIDA</v>
      </c>
    </row>
    <row r="1855" spans="1:17" ht="150.75">
      <c r="A1855" s="453" t="s">
        <v>19</v>
      </c>
      <c r="B1855" s="454" t="s">
        <v>14</v>
      </c>
      <c r="C1855" s="940"/>
      <c r="D1855" s="940"/>
      <c r="E1855" s="941"/>
      <c r="F1855" s="941"/>
      <c r="G1855" s="634" t="s">
        <v>2346</v>
      </c>
      <c r="H1855" s="635" t="s">
        <v>108</v>
      </c>
      <c r="I1855" s="635" t="s">
        <v>109</v>
      </c>
      <c r="J1855" s="645">
        <v>1</v>
      </c>
      <c r="K1855" s="641">
        <v>45231</v>
      </c>
      <c r="L1855" s="641">
        <v>45808</v>
      </c>
      <c r="M1855" s="638">
        <f t="shared" si="68"/>
        <v>82.428571428571431</v>
      </c>
      <c r="N1855" s="639">
        <v>1</v>
      </c>
      <c r="O1855" s="635" t="s">
        <v>2347</v>
      </c>
      <c r="P1855" s="639">
        <f t="shared" si="67"/>
        <v>1</v>
      </c>
      <c r="Q1855" s="640" t="str" cm="1">
        <f t="array" aca="1" ref="Q1855" ca="1">IF(ISNUMBER(P1855),IF(P1855=100%,"CUMPLIDA",IF(AND(ISNUMBER(L1855),ISNUMBER(INDIRECT("FECHA_"&amp;$B1855,1))), IF(L1855&lt;=INDIRECT("FECHA_"&amp;$B1855,1),"INCUMPLIDA","PROCESO"), "VERIFICAR FECHA")),"SIN VALOR AVANCE")</f>
        <v>CUMPLIDA</v>
      </c>
    </row>
    <row r="1856" spans="1:17" ht="225">
      <c r="A1856" s="453" t="s">
        <v>19</v>
      </c>
      <c r="B1856" s="454" t="s">
        <v>14</v>
      </c>
      <c r="C1856" s="940"/>
      <c r="D1856" s="940"/>
      <c r="E1856" s="634" t="s">
        <v>2348</v>
      </c>
      <c r="F1856" s="941"/>
      <c r="G1856" s="634" t="s">
        <v>2349</v>
      </c>
      <c r="H1856" s="635" t="s">
        <v>111</v>
      </c>
      <c r="I1856" s="635" t="s">
        <v>112</v>
      </c>
      <c r="J1856" s="645">
        <v>8</v>
      </c>
      <c r="K1856" s="641">
        <v>45839</v>
      </c>
      <c r="L1856" s="641">
        <v>46568</v>
      </c>
      <c r="M1856" s="638">
        <f t="shared" si="68"/>
        <v>104.14285714285714</v>
      </c>
      <c r="N1856" s="639">
        <v>0</v>
      </c>
      <c r="O1856" s="635" t="s">
        <v>2342</v>
      </c>
      <c r="P1856" s="639">
        <f t="shared" si="67"/>
        <v>0</v>
      </c>
      <c r="Q1856" s="640" t="str" cm="1">
        <f t="array" aca="1" ref="Q1856" ca="1">IF(ISNUMBER(P1856),IF(P1856=100%,"CUMPLIDA",IF(AND(ISNUMBER(L1856),ISNUMBER(INDIRECT("FECHA_"&amp;$B1856,1))), IF(L1856&lt;=INDIRECT("FECHA_"&amp;$B1856,1),"INCUMPLIDA","PROCESO"), "VERIFICAR FECHA")),"SIN VALOR AVANCE")</f>
        <v>PROCESO</v>
      </c>
    </row>
    <row r="1857" spans="1:17" ht="120.75">
      <c r="A1857" s="453" t="s">
        <v>19</v>
      </c>
      <c r="B1857" s="454" t="s">
        <v>14</v>
      </c>
      <c r="C1857" s="940"/>
      <c r="D1857" s="940"/>
      <c r="E1857" s="634" t="s">
        <v>2350</v>
      </c>
      <c r="F1857" s="941"/>
      <c r="G1857" s="634" t="s">
        <v>2351</v>
      </c>
      <c r="H1857" s="635" t="s">
        <v>115</v>
      </c>
      <c r="I1857" s="635" t="s">
        <v>116</v>
      </c>
      <c r="J1857" s="645">
        <v>1</v>
      </c>
      <c r="K1857" s="641">
        <v>45839</v>
      </c>
      <c r="L1857" s="641">
        <v>46568</v>
      </c>
      <c r="M1857" s="638">
        <f t="shared" si="68"/>
        <v>104.14285714285714</v>
      </c>
      <c r="N1857" s="639">
        <v>0</v>
      </c>
      <c r="O1857" s="635" t="s">
        <v>2339</v>
      </c>
      <c r="P1857" s="639">
        <f t="shared" si="67"/>
        <v>0</v>
      </c>
      <c r="Q1857" s="640" t="str" cm="1">
        <f t="array" aca="1" ref="Q1857" ca="1">IF(ISNUMBER(P1857),IF(P1857=100%,"CUMPLIDA",IF(AND(ISNUMBER(L1857),ISNUMBER(INDIRECT("FECHA_"&amp;$B1857,1))), IF(L1857&lt;=INDIRECT("FECHA_"&amp;$B1857,1),"INCUMPLIDA","PROCESO"), "VERIFICAR FECHA")),"SIN VALOR AVANCE")</f>
        <v>PROCESO</v>
      </c>
    </row>
    <row r="1858" spans="1:17" ht="150.75">
      <c r="A1858" s="453" t="s">
        <v>19</v>
      </c>
      <c r="B1858" s="454" t="s">
        <v>14</v>
      </c>
      <c r="C1858" s="940"/>
      <c r="D1858" s="940"/>
      <c r="E1858" s="941" t="s">
        <v>2352</v>
      </c>
      <c r="F1858" s="941"/>
      <c r="G1858" s="634" t="s">
        <v>2353</v>
      </c>
      <c r="H1858" s="635" t="s">
        <v>118</v>
      </c>
      <c r="I1858" s="635" t="s">
        <v>119</v>
      </c>
      <c r="J1858" s="645">
        <v>2</v>
      </c>
      <c r="K1858" s="641">
        <v>45839</v>
      </c>
      <c r="L1858" s="641">
        <v>46568</v>
      </c>
      <c r="M1858" s="638">
        <f t="shared" si="68"/>
        <v>104.14285714285714</v>
      </c>
      <c r="N1858" s="639">
        <v>0</v>
      </c>
      <c r="O1858" s="635" t="s">
        <v>2347</v>
      </c>
      <c r="P1858" s="639">
        <f t="shared" si="67"/>
        <v>0</v>
      </c>
      <c r="Q1858" s="640" t="str" cm="1">
        <f t="array" aca="1" ref="Q1858" ca="1">IF(ISNUMBER(P1858),IF(P1858=100%,"CUMPLIDA",IF(AND(ISNUMBER(L1858),ISNUMBER(INDIRECT("FECHA_"&amp;$B1858,1))), IF(L1858&lt;=INDIRECT("FECHA_"&amp;$B1858,1),"INCUMPLIDA","PROCESO"), "VERIFICAR FECHA")),"SIN VALOR AVANCE")</f>
        <v>PROCESO</v>
      </c>
    </row>
    <row r="1859" spans="1:17" ht="30.75">
      <c r="A1859" s="453" t="s">
        <v>19</v>
      </c>
      <c r="B1859" s="454" t="s">
        <v>14</v>
      </c>
      <c r="C1859" s="940"/>
      <c r="D1859" s="940"/>
      <c r="E1859" s="941"/>
      <c r="F1859" s="941"/>
      <c r="G1859" s="634" t="s">
        <v>2354</v>
      </c>
      <c r="H1859" s="656" t="s">
        <v>2355</v>
      </c>
      <c r="I1859" s="656" t="s">
        <v>2356</v>
      </c>
      <c r="J1859" s="645">
        <v>35</v>
      </c>
      <c r="K1859" s="650">
        <v>45061</v>
      </c>
      <c r="L1859" s="650">
        <v>45275</v>
      </c>
      <c r="M1859" s="638">
        <f t="shared" si="68"/>
        <v>30.571428571428573</v>
      </c>
      <c r="N1859" s="639">
        <v>1</v>
      </c>
      <c r="O1859" s="635" t="s">
        <v>2357</v>
      </c>
      <c r="P1859" s="639">
        <f t="shared" si="67"/>
        <v>1</v>
      </c>
      <c r="Q1859" s="640" t="str" cm="1">
        <f t="array" aca="1" ref="Q1859" ca="1">IF(ISNUMBER(P1859),IF(P1859=100%,"CUMPLIDA",IF(AND(ISNUMBER(L1859),ISNUMBER(INDIRECT("FECHA_"&amp;$B1859,1))), IF(L1859&lt;=INDIRECT("FECHA_"&amp;$B1859,1),"INCUMPLIDA","PROCESO"), "VERIFICAR FECHA")),"SIN VALOR AVANCE")</f>
        <v>CUMPLIDA</v>
      </c>
    </row>
    <row r="1860" spans="1:17" ht="105">
      <c r="A1860" s="453" t="s">
        <v>19</v>
      </c>
      <c r="B1860" s="454" t="s">
        <v>14</v>
      </c>
      <c r="C1860" s="940"/>
      <c r="D1860" s="940"/>
      <c r="E1860" s="941"/>
      <c r="F1860" s="941"/>
      <c r="G1860" s="647" t="s">
        <v>2358</v>
      </c>
      <c r="H1860" s="656" t="s">
        <v>2359</v>
      </c>
      <c r="I1860" s="656" t="s">
        <v>2360</v>
      </c>
      <c r="J1860" s="645">
        <v>1</v>
      </c>
      <c r="K1860" s="650">
        <v>44774</v>
      </c>
      <c r="L1860" s="650">
        <v>46387</v>
      </c>
      <c r="M1860" s="638">
        <f t="shared" si="68"/>
        <v>230.42857142857142</v>
      </c>
      <c r="N1860" s="639">
        <v>0.13</v>
      </c>
      <c r="O1860" s="635" t="s">
        <v>2342</v>
      </c>
      <c r="P1860" s="639">
        <f t="shared" ref="P1860:P1896" si="69">IF(B1860="ITRC",N1860,N1860/J1860)</f>
        <v>0.13</v>
      </c>
      <c r="Q1860" s="640" t="str" cm="1">
        <f t="array" aca="1" ref="Q1860" ca="1">IF(ISNUMBER(P1860),IF(P1860=100%,"CUMPLIDA",IF(AND(ISNUMBER(L1860),ISNUMBER(INDIRECT("FECHA_"&amp;$B1860,1))), IF(L1860&lt;=INDIRECT("FECHA_"&amp;$B1860,1),"INCUMPLIDA","PROCESO"), "VERIFICAR FECHA")),"SIN VALOR AVANCE")</f>
        <v>PROCESO</v>
      </c>
    </row>
    <row r="1861" spans="1:17" ht="225">
      <c r="A1861" s="453" t="s">
        <v>19</v>
      </c>
      <c r="B1861" s="454" t="s">
        <v>14</v>
      </c>
      <c r="C1861" s="940" t="s">
        <v>2361</v>
      </c>
      <c r="D1861" s="940" t="s">
        <v>1737</v>
      </c>
      <c r="E1861" s="941" t="s">
        <v>2362</v>
      </c>
      <c r="F1861" s="941" t="s">
        <v>2363</v>
      </c>
      <c r="G1861" s="634" t="s">
        <v>2364</v>
      </c>
      <c r="H1861" s="635" t="s">
        <v>2365</v>
      </c>
      <c r="I1861" s="635" t="s">
        <v>2366</v>
      </c>
      <c r="J1861" s="645">
        <v>1</v>
      </c>
      <c r="K1861" s="637">
        <v>44228</v>
      </c>
      <c r="L1861" s="637">
        <v>44561</v>
      </c>
      <c r="M1861" s="638">
        <f t="shared" si="68"/>
        <v>47.571428571428569</v>
      </c>
      <c r="N1861" s="639">
        <v>1</v>
      </c>
      <c r="O1861" s="635" t="s">
        <v>2367</v>
      </c>
      <c r="P1861" s="639">
        <f t="shared" si="69"/>
        <v>1</v>
      </c>
      <c r="Q1861" s="640" t="str" cm="1">
        <f t="array" aca="1" ref="Q1861" ca="1">IF(ISNUMBER(P1861),IF(P1861=100%,"CUMPLIDA",IF(AND(ISNUMBER(L1861),ISNUMBER(INDIRECT("FECHA_"&amp;$B1861,1))), IF(L1861&lt;=INDIRECT("FECHA_"&amp;$B1861,1),"INCUMPLIDA","PROCESO"), "VERIFICAR FECHA")),"SIN VALOR AVANCE")</f>
        <v>CUMPLIDA</v>
      </c>
    </row>
    <row r="1862" spans="1:17" ht="150">
      <c r="A1862" s="453" t="s">
        <v>19</v>
      </c>
      <c r="B1862" s="454" t="s">
        <v>14</v>
      </c>
      <c r="C1862" s="940"/>
      <c r="D1862" s="940"/>
      <c r="E1862" s="941"/>
      <c r="F1862" s="941"/>
      <c r="G1862" s="634" t="s">
        <v>2368</v>
      </c>
      <c r="H1862" s="635" t="s">
        <v>2369</v>
      </c>
      <c r="I1862" s="635" t="s">
        <v>2370</v>
      </c>
      <c r="J1862" s="645">
        <v>1</v>
      </c>
      <c r="K1862" s="637">
        <v>44228</v>
      </c>
      <c r="L1862" s="637">
        <v>44316</v>
      </c>
      <c r="M1862" s="638">
        <f t="shared" si="68"/>
        <v>12.571428571428571</v>
      </c>
      <c r="N1862" s="639">
        <v>1</v>
      </c>
      <c r="O1862" s="635" t="s">
        <v>2367</v>
      </c>
      <c r="P1862" s="639">
        <f t="shared" si="69"/>
        <v>1</v>
      </c>
      <c r="Q1862" s="640" t="str" cm="1">
        <f t="array" aca="1" ref="Q1862" ca="1">IF(ISNUMBER(P1862),IF(P1862=100%,"CUMPLIDA",IF(AND(ISNUMBER(L1862),ISNUMBER(INDIRECT("FECHA_"&amp;$B1862,1))), IF(L1862&lt;=INDIRECT("FECHA_"&amp;$B1862,1),"INCUMPLIDA","PROCESO"), "VERIFICAR FECHA")),"SIN VALOR AVANCE")</f>
        <v>CUMPLIDA</v>
      </c>
    </row>
    <row r="1863" spans="1:17" ht="210">
      <c r="A1863" s="453" t="s">
        <v>19</v>
      </c>
      <c r="B1863" s="454" t="s">
        <v>14</v>
      </c>
      <c r="C1863" s="940"/>
      <c r="D1863" s="940"/>
      <c r="E1863" s="941" t="s">
        <v>2371</v>
      </c>
      <c r="F1863" s="941"/>
      <c r="G1863" s="634" t="s">
        <v>2372</v>
      </c>
      <c r="H1863" s="635" t="s">
        <v>2365</v>
      </c>
      <c r="I1863" s="635" t="s">
        <v>2373</v>
      </c>
      <c r="J1863" s="645">
        <v>1</v>
      </c>
      <c r="K1863" s="637">
        <v>44228</v>
      </c>
      <c r="L1863" s="637">
        <v>44561</v>
      </c>
      <c r="M1863" s="638">
        <f t="shared" si="68"/>
        <v>47.571428571428569</v>
      </c>
      <c r="N1863" s="639">
        <v>1</v>
      </c>
      <c r="O1863" s="635" t="s">
        <v>2367</v>
      </c>
      <c r="P1863" s="639">
        <f t="shared" si="69"/>
        <v>1</v>
      </c>
      <c r="Q1863" s="640" t="str" cm="1">
        <f t="array" aca="1" ref="Q1863" ca="1">IF(ISNUMBER(P1863),IF(P1863=100%,"CUMPLIDA",IF(AND(ISNUMBER(L1863),ISNUMBER(INDIRECT("FECHA_"&amp;$B1863,1))), IF(L1863&lt;=INDIRECT("FECHA_"&amp;$B1863,1),"INCUMPLIDA","PROCESO"), "VERIFICAR FECHA")),"SIN VALOR AVANCE")</f>
        <v>CUMPLIDA</v>
      </c>
    </row>
    <row r="1864" spans="1:17" ht="120.75">
      <c r="A1864" s="453" t="s">
        <v>19</v>
      </c>
      <c r="B1864" s="454" t="s">
        <v>14</v>
      </c>
      <c r="C1864" s="940"/>
      <c r="D1864" s="940"/>
      <c r="E1864" s="941"/>
      <c r="F1864" s="941"/>
      <c r="G1864" s="941" t="s">
        <v>2374</v>
      </c>
      <c r="H1864" s="635" t="s">
        <v>2375</v>
      </c>
      <c r="I1864" s="635" t="s">
        <v>2376</v>
      </c>
      <c r="J1864" s="645">
        <v>6</v>
      </c>
      <c r="K1864" s="637">
        <v>44256</v>
      </c>
      <c r="L1864" s="637">
        <v>44440</v>
      </c>
      <c r="M1864" s="638">
        <f t="shared" si="68"/>
        <v>26.285714285714285</v>
      </c>
      <c r="N1864" s="639">
        <v>1</v>
      </c>
      <c r="O1864" s="635" t="s">
        <v>2367</v>
      </c>
      <c r="P1864" s="639">
        <f t="shared" si="69"/>
        <v>1</v>
      </c>
      <c r="Q1864" s="640" t="str" cm="1">
        <f t="array" aca="1" ref="Q1864" ca="1">IF(ISNUMBER(P1864),IF(P1864=100%,"CUMPLIDA",IF(AND(ISNUMBER(L1864),ISNUMBER(INDIRECT("FECHA_"&amp;$B1864,1))), IF(L1864&lt;=INDIRECT("FECHA_"&amp;$B1864,1),"INCUMPLIDA","PROCESO"), "VERIFICAR FECHA")),"SIN VALOR AVANCE")</f>
        <v>CUMPLIDA</v>
      </c>
    </row>
    <row r="1865" spans="1:17" ht="120.75">
      <c r="A1865" s="453" t="s">
        <v>19</v>
      </c>
      <c r="B1865" s="454" t="s">
        <v>14</v>
      </c>
      <c r="C1865" s="940"/>
      <c r="D1865" s="940"/>
      <c r="E1865" s="634" t="s">
        <v>2377</v>
      </c>
      <c r="F1865" s="941"/>
      <c r="G1865" s="941"/>
      <c r="H1865" s="635" t="s">
        <v>2378</v>
      </c>
      <c r="I1865" s="635" t="s">
        <v>2379</v>
      </c>
      <c r="J1865" s="645">
        <v>2</v>
      </c>
      <c r="K1865" s="637">
        <v>44256</v>
      </c>
      <c r="L1865" s="637">
        <v>44440</v>
      </c>
      <c r="M1865" s="638">
        <f t="shared" si="68"/>
        <v>26.285714285714285</v>
      </c>
      <c r="N1865" s="639">
        <v>1</v>
      </c>
      <c r="O1865" s="635" t="s">
        <v>2367</v>
      </c>
      <c r="P1865" s="639">
        <f t="shared" si="69"/>
        <v>1</v>
      </c>
      <c r="Q1865" s="640" t="str" cm="1">
        <f t="array" aca="1" ref="Q1865" ca="1">IF(ISNUMBER(P1865),IF(P1865=100%,"CUMPLIDA",IF(AND(ISNUMBER(L1865),ISNUMBER(INDIRECT("FECHA_"&amp;$B1865,1))), IF(L1865&lt;=INDIRECT("FECHA_"&amp;$B1865,1),"INCUMPLIDA","PROCESO"), "VERIFICAR FECHA")),"SIN VALOR AVANCE")</f>
        <v>CUMPLIDA</v>
      </c>
    </row>
    <row r="1866" spans="1:17" ht="165">
      <c r="A1866" s="453" t="s">
        <v>19</v>
      </c>
      <c r="B1866" s="454" t="s">
        <v>14</v>
      </c>
      <c r="C1866" s="940"/>
      <c r="D1866" s="940"/>
      <c r="E1866" s="634" t="s">
        <v>2380</v>
      </c>
      <c r="F1866" s="941"/>
      <c r="G1866" s="634" t="s">
        <v>2381</v>
      </c>
      <c r="H1866" s="635" t="s">
        <v>2382</v>
      </c>
      <c r="I1866" s="635" t="s">
        <v>1669</v>
      </c>
      <c r="J1866" s="645">
        <v>1</v>
      </c>
      <c r="K1866" s="637">
        <v>44228</v>
      </c>
      <c r="L1866" s="637">
        <v>44316</v>
      </c>
      <c r="M1866" s="638">
        <f t="shared" si="68"/>
        <v>12.571428571428571</v>
      </c>
      <c r="N1866" s="639">
        <v>1</v>
      </c>
      <c r="O1866" s="635" t="s">
        <v>2367</v>
      </c>
      <c r="P1866" s="639">
        <f t="shared" si="69"/>
        <v>1</v>
      </c>
      <c r="Q1866" s="640" t="str" cm="1">
        <f t="array" aca="1" ref="Q1866" ca="1">IF(ISNUMBER(P1866),IF(P1866=100%,"CUMPLIDA",IF(AND(ISNUMBER(L1866),ISNUMBER(INDIRECT("FECHA_"&amp;$B1866,1))), IF(L1866&lt;=INDIRECT("FECHA_"&amp;$B1866,1),"INCUMPLIDA","PROCESO"), "VERIFICAR FECHA")),"SIN VALOR AVANCE")</f>
        <v>CUMPLIDA</v>
      </c>
    </row>
    <row r="1867" spans="1:17" ht="195.75">
      <c r="A1867" s="453" t="s">
        <v>19</v>
      </c>
      <c r="B1867" s="454" t="s">
        <v>14</v>
      </c>
      <c r="C1867" s="940" t="s">
        <v>2383</v>
      </c>
      <c r="D1867" s="940" t="s">
        <v>2384</v>
      </c>
      <c r="E1867" s="941" t="s">
        <v>2385</v>
      </c>
      <c r="F1867" s="941" t="s">
        <v>2386</v>
      </c>
      <c r="G1867" s="634" t="s">
        <v>2387</v>
      </c>
      <c r="H1867" s="635" t="s">
        <v>2388</v>
      </c>
      <c r="I1867" s="635" t="s">
        <v>1669</v>
      </c>
      <c r="J1867" s="645">
        <v>6</v>
      </c>
      <c r="K1867" s="637">
        <v>44378</v>
      </c>
      <c r="L1867" s="637">
        <v>44469</v>
      </c>
      <c r="M1867" s="638">
        <f t="shared" si="68"/>
        <v>13</v>
      </c>
      <c r="N1867" s="639">
        <v>1</v>
      </c>
      <c r="O1867" s="675" t="s">
        <v>2389</v>
      </c>
      <c r="P1867" s="639">
        <f t="shared" si="69"/>
        <v>1</v>
      </c>
      <c r="Q1867" s="640" t="str" cm="1">
        <f t="array" aca="1" ref="Q1867" ca="1">IF(ISNUMBER(P1867),IF(P1867=100%,"CUMPLIDA",IF(AND(ISNUMBER(L1867),ISNUMBER(INDIRECT("FECHA_"&amp;$B1867,1))), IF(L1867&lt;=INDIRECT("FECHA_"&amp;$B1867,1),"INCUMPLIDA","PROCESO"), "VERIFICAR FECHA")),"SIN VALOR AVANCE")</f>
        <v>CUMPLIDA</v>
      </c>
    </row>
    <row r="1868" spans="1:17" ht="150.75">
      <c r="A1868" s="453" t="s">
        <v>19</v>
      </c>
      <c r="B1868" s="454" t="s">
        <v>14</v>
      </c>
      <c r="C1868" s="940"/>
      <c r="D1868" s="940"/>
      <c r="E1868" s="941"/>
      <c r="F1868" s="941"/>
      <c r="G1868" s="634" t="s">
        <v>2390</v>
      </c>
      <c r="H1868" s="635" t="s">
        <v>2391</v>
      </c>
      <c r="I1868" s="635" t="s">
        <v>2392</v>
      </c>
      <c r="J1868" s="645">
        <v>12</v>
      </c>
      <c r="K1868" s="637">
        <v>44378</v>
      </c>
      <c r="L1868" s="637">
        <v>44742</v>
      </c>
      <c r="M1868" s="638">
        <f t="shared" si="68"/>
        <v>52</v>
      </c>
      <c r="N1868" s="639">
        <v>1</v>
      </c>
      <c r="O1868" s="675" t="s">
        <v>2393</v>
      </c>
      <c r="P1868" s="639">
        <f t="shared" si="69"/>
        <v>1</v>
      </c>
      <c r="Q1868" s="640" t="str" cm="1">
        <f t="array" aca="1" ref="Q1868" ca="1">IF(ISNUMBER(P1868),IF(P1868=100%,"CUMPLIDA",IF(AND(ISNUMBER(L1868),ISNUMBER(INDIRECT("FECHA_"&amp;$B1868,1))), IF(L1868&lt;=INDIRECT("FECHA_"&amp;$B1868,1),"INCUMPLIDA","PROCESO"), "VERIFICAR FECHA")),"SIN VALOR AVANCE")</f>
        <v>CUMPLIDA</v>
      </c>
    </row>
    <row r="1869" spans="1:17" ht="120.75">
      <c r="A1869" s="453" t="s">
        <v>19</v>
      </c>
      <c r="B1869" s="454" t="s">
        <v>14</v>
      </c>
      <c r="C1869" s="940"/>
      <c r="D1869" s="940"/>
      <c r="E1869" s="941"/>
      <c r="F1869" s="941"/>
      <c r="G1869" s="634" t="s">
        <v>2394</v>
      </c>
      <c r="H1869" s="635" t="s">
        <v>2395</v>
      </c>
      <c r="I1869" s="635" t="s">
        <v>676</v>
      </c>
      <c r="J1869" s="645">
        <v>1</v>
      </c>
      <c r="K1869" s="637">
        <v>45231</v>
      </c>
      <c r="L1869" s="637">
        <v>45504</v>
      </c>
      <c r="M1869" s="638">
        <f t="shared" si="68"/>
        <v>39</v>
      </c>
      <c r="N1869" s="639">
        <v>1</v>
      </c>
      <c r="O1869" s="635" t="s">
        <v>2396</v>
      </c>
      <c r="P1869" s="639">
        <f t="shared" si="69"/>
        <v>1</v>
      </c>
      <c r="Q1869" s="640" t="str" cm="1">
        <f t="array" aca="1" ref="Q1869" ca="1">IF(ISNUMBER(P1869),IF(P1869=100%,"CUMPLIDA",IF(AND(ISNUMBER(L1869),ISNUMBER(INDIRECT("FECHA_"&amp;$B1869,1))), IF(L1869&lt;=INDIRECT("FECHA_"&amp;$B1869,1),"INCUMPLIDA","PROCESO"), "VERIFICAR FECHA")),"SIN VALOR AVANCE")</f>
        <v>CUMPLIDA</v>
      </c>
    </row>
    <row r="1870" spans="1:17" ht="135.75">
      <c r="A1870" s="453" t="s">
        <v>19</v>
      </c>
      <c r="B1870" s="454" t="s">
        <v>14</v>
      </c>
      <c r="C1870" s="940"/>
      <c r="D1870" s="940"/>
      <c r="E1870" s="941"/>
      <c r="F1870" s="941"/>
      <c r="G1870" s="634" t="s">
        <v>1678</v>
      </c>
      <c r="H1870" s="635" t="s">
        <v>1679</v>
      </c>
      <c r="I1870" s="635" t="s">
        <v>99</v>
      </c>
      <c r="J1870" s="645">
        <v>1</v>
      </c>
      <c r="K1870" s="641">
        <v>45323</v>
      </c>
      <c r="L1870" s="641">
        <v>45747</v>
      </c>
      <c r="M1870" s="638">
        <f t="shared" si="68"/>
        <v>60.571428571428569</v>
      </c>
      <c r="N1870" s="639">
        <v>1</v>
      </c>
      <c r="O1870" s="644" t="s">
        <v>2397</v>
      </c>
      <c r="P1870" s="639">
        <f t="shared" si="69"/>
        <v>1</v>
      </c>
      <c r="Q1870" s="640" t="str" cm="1">
        <f t="array" aca="1" ref="Q1870" ca="1">IF(ISNUMBER(P1870),IF(P1870=100%,"CUMPLIDA",IF(AND(ISNUMBER(L1870),ISNUMBER(INDIRECT("FECHA_"&amp;$B1870,1))), IF(L1870&lt;=INDIRECT("FECHA_"&amp;$B1870,1),"INCUMPLIDA","PROCESO"), "VERIFICAR FECHA")),"SIN VALOR AVANCE")</f>
        <v>CUMPLIDA</v>
      </c>
    </row>
    <row r="1871" spans="1:17" ht="105.75">
      <c r="A1871" s="453" t="s">
        <v>19</v>
      </c>
      <c r="B1871" s="454" t="s">
        <v>14</v>
      </c>
      <c r="C1871" s="940"/>
      <c r="D1871" s="940"/>
      <c r="E1871" s="941"/>
      <c r="F1871" s="941"/>
      <c r="G1871" s="634" t="s">
        <v>1681</v>
      </c>
      <c r="H1871" s="635" t="s">
        <v>101</v>
      </c>
      <c r="I1871" s="635" t="s">
        <v>102</v>
      </c>
      <c r="J1871" s="645">
        <v>1</v>
      </c>
      <c r="K1871" s="641">
        <v>45323</v>
      </c>
      <c r="L1871" s="641">
        <v>45747</v>
      </c>
      <c r="M1871" s="638">
        <f t="shared" si="68"/>
        <v>60.571428571428569</v>
      </c>
      <c r="N1871" s="639">
        <v>1</v>
      </c>
      <c r="O1871" s="644" t="s">
        <v>2398</v>
      </c>
      <c r="P1871" s="639">
        <f t="shared" si="69"/>
        <v>1</v>
      </c>
      <c r="Q1871" s="640" t="str" cm="1">
        <f t="array" aca="1" ref="Q1871" ca="1">IF(ISNUMBER(P1871),IF(P1871=100%,"CUMPLIDA",IF(AND(ISNUMBER(L1871),ISNUMBER(INDIRECT("FECHA_"&amp;$B1871,1))), IF(L1871&lt;=INDIRECT("FECHA_"&amp;$B1871,1),"INCUMPLIDA","PROCESO"), "VERIFICAR FECHA")),"SIN VALOR AVANCE")</f>
        <v>CUMPLIDA</v>
      </c>
    </row>
    <row r="1872" spans="1:17" ht="105.75">
      <c r="A1872" s="453" t="s">
        <v>19</v>
      </c>
      <c r="B1872" s="454" t="s">
        <v>14</v>
      </c>
      <c r="C1872" s="940"/>
      <c r="D1872" s="940"/>
      <c r="E1872" s="941"/>
      <c r="F1872" s="941"/>
      <c r="G1872" s="634" t="s">
        <v>1683</v>
      </c>
      <c r="H1872" s="635" t="s">
        <v>239</v>
      </c>
      <c r="I1872" s="635" t="s">
        <v>240</v>
      </c>
      <c r="J1872" s="645">
        <v>1</v>
      </c>
      <c r="K1872" s="641">
        <v>45231</v>
      </c>
      <c r="L1872" s="641">
        <v>45747</v>
      </c>
      <c r="M1872" s="638">
        <f t="shared" si="68"/>
        <v>73.714285714285708</v>
      </c>
      <c r="N1872" s="639">
        <v>1</v>
      </c>
      <c r="O1872" s="644" t="s">
        <v>2398</v>
      </c>
      <c r="P1872" s="639">
        <f t="shared" si="69"/>
        <v>1</v>
      </c>
      <c r="Q1872" s="640" t="str" cm="1">
        <f t="array" aca="1" ref="Q1872" ca="1">IF(ISNUMBER(P1872),IF(P1872=100%,"CUMPLIDA",IF(AND(ISNUMBER(L1872),ISNUMBER(INDIRECT("FECHA_"&amp;$B1872,1))), IF(L1872&lt;=INDIRECT("FECHA_"&amp;$B1872,1),"INCUMPLIDA","PROCESO"), "VERIFICAR FECHA")),"SIN VALOR AVANCE")</f>
        <v>CUMPLIDA</v>
      </c>
    </row>
    <row r="1873" spans="1:17" ht="135.75">
      <c r="A1873" s="453" t="s">
        <v>19</v>
      </c>
      <c r="B1873" s="454" t="s">
        <v>14</v>
      </c>
      <c r="C1873" s="940"/>
      <c r="D1873" s="940"/>
      <c r="E1873" s="941"/>
      <c r="F1873" s="941"/>
      <c r="G1873" s="634" t="s">
        <v>1684</v>
      </c>
      <c r="H1873" s="635" t="s">
        <v>104</v>
      </c>
      <c r="I1873" s="635" t="s">
        <v>105</v>
      </c>
      <c r="J1873" s="645">
        <v>1</v>
      </c>
      <c r="K1873" s="641">
        <v>45323</v>
      </c>
      <c r="L1873" s="641">
        <v>45747</v>
      </c>
      <c r="M1873" s="638">
        <f t="shared" si="68"/>
        <v>60.571428571428569</v>
      </c>
      <c r="N1873" s="639">
        <v>1</v>
      </c>
      <c r="O1873" s="644" t="s">
        <v>2397</v>
      </c>
      <c r="P1873" s="639">
        <f t="shared" si="69"/>
        <v>1</v>
      </c>
      <c r="Q1873" s="640" t="str" cm="1">
        <f t="array" aca="1" ref="Q1873" ca="1">IF(ISNUMBER(P1873),IF(P1873=100%,"CUMPLIDA",IF(AND(ISNUMBER(L1873),ISNUMBER(INDIRECT("FECHA_"&amp;$B1873,1))), IF(L1873&lt;=INDIRECT("FECHA_"&amp;$B1873,1),"INCUMPLIDA","PROCESO"), "VERIFICAR FECHA")),"SIN VALOR AVANCE")</f>
        <v>CUMPLIDA</v>
      </c>
    </row>
    <row r="1874" spans="1:17" ht="105.75">
      <c r="A1874" s="453" t="s">
        <v>19</v>
      </c>
      <c r="B1874" s="454" t="s">
        <v>14</v>
      </c>
      <c r="C1874" s="940"/>
      <c r="D1874" s="940"/>
      <c r="E1874" s="941"/>
      <c r="F1874" s="941"/>
      <c r="G1874" s="634" t="s">
        <v>1685</v>
      </c>
      <c r="H1874" s="635" t="s">
        <v>106</v>
      </c>
      <c r="I1874" s="635" t="s">
        <v>107</v>
      </c>
      <c r="J1874" s="645">
        <v>1</v>
      </c>
      <c r="K1874" s="641">
        <v>45231</v>
      </c>
      <c r="L1874" s="641">
        <v>45747</v>
      </c>
      <c r="M1874" s="638">
        <f t="shared" si="68"/>
        <v>73.714285714285708</v>
      </c>
      <c r="N1874" s="639">
        <v>1</v>
      </c>
      <c r="O1874" s="644" t="s">
        <v>2398</v>
      </c>
      <c r="P1874" s="639">
        <f t="shared" si="69"/>
        <v>1</v>
      </c>
      <c r="Q1874" s="640" t="str" cm="1">
        <f t="array" aca="1" ref="Q1874" ca="1">IF(ISNUMBER(P1874),IF(P1874=100%,"CUMPLIDA",IF(AND(ISNUMBER(L1874),ISNUMBER(INDIRECT("FECHA_"&amp;$B1874,1))), IF(L1874&lt;=INDIRECT("FECHA_"&amp;$B1874,1),"INCUMPLIDA","PROCESO"), "VERIFICAR FECHA")),"SIN VALOR AVANCE")</f>
        <v>CUMPLIDA</v>
      </c>
    </row>
    <row r="1875" spans="1:17" ht="240.75">
      <c r="A1875" s="453" t="s">
        <v>19</v>
      </c>
      <c r="B1875" s="454" t="s">
        <v>14</v>
      </c>
      <c r="C1875" s="940"/>
      <c r="D1875" s="940"/>
      <c r="E1875" s="941"/>
      <c r="F1875" s="941"/>
      <c r="G1875" s="634" t="s">
        <v>1686</v>
      </c>
      <c r="H1875" s="635" t="s">
        <v>108</v>
      </c>
      <c r="I1875" s="635" t="s">
        <v>109</v>
      </c>
      <c r="J1875" s="645">
        <v>1</v>
      </c>
      <c r="K1875" s="641">
        <v>45231</v>
      </c>
      <c r="L1875" s="641">
        <v>45808</v>
      </c>
      <c r="M1875" s="638">
        <f t="shared" si="68"/>
        <v>82.428571428571431</v>
      </c>
      <c r="N1875" s="639">
        <v>1</v>
      </c>
      <c r="O1875" s="635" t="s">
        <v>2399</v>
      </c>
      <c r="P1875" s="639">
        <f t="shared" si="69"/>
        <v>1</v>
      </c>
      <c r="Q1875" s="640" t="str" cm="1">
        <f t="array" aca="1" ref="Q1875" ca="1">IF(ISNUMBER(P1875),IF(P1875=100%,"CUMPLIDA",IF(AND(ISNUMBER(L1875),ISNUMBER(INDIRECT("FECHA_"&amp;$B1875,1))), IF(L1875&lt;=INDIRECT("FECHA_"&amp;$B1875,1),"INCUMPLIDA","PROCESO"), "VERIFICAR FECHA")),"SIN VALOR AVANCE")</f>
        <v>CUMPLIDA</v>
      </c>
    </row>
    <row r="1876" spans="1:17" ht="105.75">
      <c r="A1876" s="453" t="s">
        <v>19</v>
      </c>
      <c r="B1876" s="454" t="s">
        <v>14</v>
      </c>
      <c r="C1876" s="940"/>
      <c r="D1876" s="940"/>
      <c r="E1876" s="941"/>
      <c r="F1876" s="941"/>
      <c r="G1876" s="634" t="s">
        <v>1688</v>
      </c>
      <c r="H1876" s="635" t="s">
        <v>111</v>
      </c>
      <c r="I1876" s="635" t="s">
        <v>112</v>
      </c>
      <c r="J1876" s="645">
        <v>7</v>
      </c>
      <c r="K1876" s="641">
        <v>46024</v>
      </c>
      <c r="L1876" s="641">
        <v>46660</v>
      </c>
      <c r="M1876" s="638">
        <f t="shared" ref="M1876:M1887" si="70">(L1876-K1876)/7</f>
        <v>90.857142857142861</v>
      </c>
      <c r="N1876" s="639">
        <v>0</v>
      </c>
      <c r="O1876" s="644" t="s">
        <v>2398</v>
      </c>
      <c r="P1876" s="639">
        <f t="shared" si="69"/>
        <v>0</v>
      </c>
      <c r="Q1876" s="640" t="str" cm="1">
        <f t="array" aca="1" ref="Q1876" ca="1">IF(ISNUMBER(P1876),IF(P1876=100%,"CUMPLIDA",IF(AND(ISNUMBER(L1876),ISNUMBER(INDIRECT("FECHA_"&amp;$B1876,1))), IF(L1876&lt;=INDIRECT("FECHA_"&amp;$B1876,1),"INCUMPLIDA","PROCESO"), "VERIFICAR FECHA")),"SIN VALOR AVANCE")</f>
        <v>PROCESO</v>
      </c>
    </row>
    <row r="1877" spans="1:17" ht="135.75">
      <c r="A1877" s="453" t="s">
        <v>19</v>
      </c>
      <c r="B1877" s="454" t="s">
        <v>14</v>
      </c>
      <c r="C1877" s="940"/>
      <c r="D1877" s="940"/>
      <c r="E1877" s="941"/>
      <c r="F1877" s="941"/>
      <c r="G1877" s="634" t="s">
        <v>1689</v>
      </c>
      <c r="H1877" s="635" t="s">
        <v>115</v>
      </c>
      <c r="I1877" s="635" t="s">
        <v>116</v>
      </c>
      <c r="J1877" s="645">
        <v>1</v>
      </c>
      <c r="K1877" s="641">
        <v>46024</v>
      </c>
      <c r="L1877" s="641">
        <v>46660</v>
      </c>
      <c r="M1877" s="638">
        <f t="shared" si="70"/>
        <v>90.857142857142861</v>
      </c>
      <c r="N1877" s="639">
        <v>0</v>
      </c>
      <c r="O1877" s="644" t="s">
        <v>2397</v>
      </c>
      <c r="P1877" s="639">
        <f t="shared" si="69"/>
        <v>0</v>
      </c>
      <c r="Q1877" s="640" t="str" cm="1">
        <f t="array" aca="1" ref="Q1877" ca="1">IF(ISNUMBER(P1877),IF(P1877=100%,"CUMPLIDA",IF(AND(ISNUMBER(L1877),ISNUMBER(INDIRECT("FECHA_"&amp;$B1877,1))), IF(L1877&lt;=INDIRECT("FECHA_"&amp;$B1877,1),"INCUMPLIDA","PROCESO"), "VERIFICAR FECHA")),"SIN VALOR AVANCE")</f>
        <v>PROCESO</v>
      </c>
    </row>
    <row r="1878" spans="1:17" ht="240.75">
      <c r="A1878" s="453" t="s">
        <v>19</v>
      </c>
      <c r="B1878" s="454" t="s">
        <v>14</v>
      </c>
      <c r="C1878" s="940"/>
      <c r="D1878" s="940"/>
      <c r="E1878" s="941"/>
      <c r="F1878" s="941"/>
      <c r="G1878" s="634" t="s">
        <v>1690</v>
      </c>
      <c r="H1878" s="635" t="s">
        <v>118</v>
      </c>
      <c r="I1878" s="635" t="s">
        <v>119</v>
      </c>
      <c r="J1878" s="645">
        <v>2</v>
      </c>
      <c r="K1878" s="641">
        <v>46024</v>
      </c>
      <c r="L1878" s="641">
        <v>46660</v>
      </c>
      <c r="M1878" s="638">
        <f t="shared" si="70"/>
        <v>90.857142857142861</v>
      </c>
      <c r="N1878" s="639">
        <v>0</v>
      </c>
      <c r="O1878" s="635" t="s">
        <v>2399</v>
      </c>
      <c r="P1878" s="639">
        <f t="shared" si="69"/>
        <v>0</v>
      </c>
      <c r="Q1878" s="640" t="str" cm="1">
        <f t="array" aca="1" ref="Q1878" ca="1">IF(ISNUMBER(P1878),IF(P1878=100%,"CUMPLIDA",IF(AND(ISNUMBER(L1878),ISNUMBER(INDIRECT("FECHA_"&amp;$B1878,1))), IF(L1878&lt;=INDIRECT("FECHA_"&amp;$B1878,1),"INCUMPLIDA","PROCESO"), "VERIFICAR FECHA")),"SIN VALOR AVANCE")</f>
        <v>PROCESO</v>
      </c>
    </row>
    <row r="1879" spans="1:17" ht="165">
      <c r="A1879" s="453" t="s">
        <v>19</v>
      </c>
      <c r="B1879" s="454" t="s">
        <v>14</v>
      </c>
      <c r="C1879" s="940"/>
      <c r="D1879" s="940"/>
      <c r="E1879" s="941"/>
      <c r="F1879" s="941"/>
      <c r="G1879" s="634" t="s">
        <v>2400</v>
      </c>
      <c r="H1879" s="635" t="s">
        <v>2401</v>
      </c>
      <c r="I1879" s="635" t="s">
        <v>2402</v>
      </c>
      <c r="J1879" s="645">
        <v>12</v>
      </c>
      <c r="K1879" s="637">
        <v>44378</v>
      </c>
      <c r="L1879" s="637">
        <v>44742</v>
      </c>
      <c r="M1879" s="638">
        <f t="shared" si="70"/>
        <v>52</v>
      </c>
      <c r="N1879" s="639">
        <v>1</v>
      </c>
      <c r="O1879" s="675" t="s">
        <v>2403</v>
      </c>
      <c r="P1879" s="639">
        <f t="shared" si="69"/>
        <v>1</v>
      </c>
      <c r="Q1879" s="640" t="str" cm="1">
        <f t="array" aca="1" ref="Q1879" ca="1">IF(ISNUMBER(P1879),IF(P1879=100%,"CUMPLIDA",IF(AND(ISNUMBER(L1879),ISNUMBER(INDIRECT("FECHA_"&amp;$B1879,1))), IF(L1879&lt;=INDIRECT("FECHA_"&amp;$B1879,1),"INCUMPLIDA","PROCESO"), "VERIFICAR FECHA")),"SIN VALOR AVANCE")</f>
        <v>CUMPLIDA</v>
      </c>
    </row>
    <row r="1880" spans="1:17" ht="90">
      <c r="A1880" s="453" t="s">
        <v>19</v>
      </c>
      <c r="B1880" s="454" t="s">
        <v>14</v>
      </c>
      <c r="C1880" s="940" t="s">
        <v>2404</v>
      </c>
      <c r="D1880" s="940" t="s">
        <v>1737</v>
      </c>
      <c r="E1880" s="941" t="s">
        <v>2405</v>
      </c>
      <c r="F1880" s="941" t="s">
        <v>2406</v>
      </c>
      <c r="G1880" s="941" t="s">
        <v>2407</v>
      </c>
      <c r="H1880" s="635" t="s">
        <v>2408</v>
      </c>
      <c r="I1880" s="635" t="s">
        <v>2409</v>
      </c>
      <c r="J1880" s="645">
        <v>1</v>
      </c>
      <c r="K1880" s="637">
        <v>44621</v>
      </c>
      <c r="L1880" s="637">
        <v>44804</v>
      </c>
      <c r="M1880" s="638">
        <f t="shared" si="70"/>
        <v>26.142857142857142</v>
      </c>
      <c r="N1880" s="639">
        <v>1</v>
      </c>
      <c r="O1880" s="635" t="s">
        <v>2410</v>
      </c>
      <c r="P1880" s="639">
        <f t="shared" si="69"/>
        <v>1</v>
      </c>
      <c r="Q1880" s="640" t="str" cm="1">
        <f t="array" aca="1" ref="Q1880" ca="1">IF(ISNUMBER(P1880),IF(P1880=100%,"CUMPLIDA",IF(AND(ISNUMBER(L1880),ISNUMBER(INDIRECT("FECHA_"&amp;$B1880,1))), IF(L1880&lt;=INDIRECT("FECHA_"&amp;$B1880,1),"INCUMPLIDA","PROCESO"), "VERIFICAR FECHA")),"SIN VALOR AVANCE")</f>
        <v>CUMPLIDA</v>
      </c>
    </row>
    <row r="1881" spans="1:17" ht="135">
      <c r="A1881" s="453" t="s">
        <v>19</v>
      </c>
      <c r="B1881" s="454" t="s">
        <v>14</v>
      </c>
      <c r="C1881" s="940"/>
      <c r="D1881" s="940"/>
      <c r="E1881" s="941"/>
      <c r="F1881" s="941"/>
      <c r="G1881" s="941"/>
      <c r="H1881" s="635" t="s">
        <v>2411</v>
      </c>
      <c r="I1881" s="635" t="s">
        <v>2412</v>
      </c>
      <c r="J1881" s="645">
        <v>1</v>
      </c>
      <c r="K1881" s="637">
        <v>44774</v>
      </c>
      <c r="L1881" s="637">
        <v>44834</v>
      </c>
      <c r="M1881" s="638">
        <f t="shared" si="70"/>
        <v>8.5714285714285712</v>
      </c>
      <c r="N1881" s="639">
        <v>1</v>
      </c>
      <c r="O1881" s="635" t="s">
        <v>2410</v>
      </c>
      <c r="P1881" s="639">
        <f t="shared" si="69"/>
        <v>1</v>
      </c>
      <c r="Q1881" s="640" t="str" cm="1">
        <f t="array" aca="1" ref="Q1881" ca="1">IF(ISNUMBER(P1881),IF(P1881=100%,"CUMPLIDA",IF(AND(ISNUMBER(L1881),ISNUMBER(INDIRECT("FECHA_"&amp;$B1881,1))), IF(L1881&lt;=INDIRECT("FECHA_"&amp;$B1881,1),"INCUMPLIDA","PROCESO"), "VERIFICAR FECHA")),"SIN VALOR AVANCE")</f>
        <v>CUMPLIDA</v>
      </c>
    </row>
    <row r="1882" spans="1:17" ht="285">
      <c r="A1882" s="453" t="s">
        <v>19</v>
      </c>
      <c r="B1882" s="454" t="s">
        <v>14</v>
      </c>
      <c r="C1882" s="940"/>
      <c r="D1882" s="940"/>
      <c r="E1882" s="941"/>
      <c r="F1882" s="941"/>
      <c r="G1882" s="634" t="s">
        <v>2413</v>
      </c>
      <c r="H1882" s="635" t="s">
        <v>2411</v>
      </c>
      <c r="I1882" s="635" t="s">
        <v>2414</v>
      </c>
      <c r="J1882" s="645">
        <v>11</v>
      </c>
      <c r="K1882" s="637">
        <v>44621</v>
      </c>
      <c r="L1882" s="637">
        <v>44773</v>
      </c>
      <c r="M1882" s="638">
        <f t="shared" si="70"/>
        <v>21.714285714285715</v>
      </c>
      <c r="N1882" s="639">
        <v>1</v>
      </c>
      <c r="O1882" s="635" t="s">
        <v>2410</v>
      </c>
      <c r="P1882" s="639">
        <f t="shared" si="69"/>
        <v>1</v>
      </c>
      <c r="Q1882" s="640" t="str" cm="1">
        <f t="array" aca="1" ref="Q1882" ca="1">IF(ISNUMBER(P1882),IF(P1882=100%,"CUMPLIDA",IF(AND(ISNUMBER(L1882),ISNUMBER(INDIRECT("FECHA_"&amp;$B1882,1))), IF(L1882&lt;=INDIRECT("FECHA_"&amp;$B1882,1),"INCUMPLIDA","PROCESO"), "VERIFICAR FECHA")),"SIN VALOR AVANCE")</f>
        <v>CUMPLIDA</v>
      </c>
    </row>
    <row r="1883" spans="1:17" ht="45.75">
      <c r="A1883" s="453" t="s">
        <v>19</v>
      </c>
      <c r="B1883" s="454" t="s">
        <v>14</v>
      </c>
      <c r="C1883" s="940"/>
      <c r="D1883" s="940"/>
      <c r="E1883" s="941"/>
      <c r="F1883" s="941"/>
      <c r="G1883" s="634" t="s">
        <v>1674</v>
      </c>
      <c r="H1883" s="635" t="s">
        <v>2239</v>
      </c>
      <c r="I1883" s="635" t="s">
        <v>1676</v>
      </c>
      <c r="J1883" s="645">
        <v>1</v>
      </c>
      <c r="K1883" s="637">
        <v>45231</v>
      </c>
      <c r="L1883" s="637">
        <v>45504</v>
      </c>
      <c r="M1883" s="638">
        <f t="shared" si="70"/>
        <v>39</v>
      </c>
      <c r="N1883" s="639">
        <v>1</v>
      </c>
      <c r="O1883" s="635" t="s">
        <v>2415</v>
      </c>
      <c r="P1883" s="639">
        <f t="shared" si="69"/>
        <v>1</v>
      </c>
      <c r="Q1883" s="640" t="str" cm="1">
        <f t="array" aca="1" ref="Q1883" ca="1">IF(ISNUMBER(P1883),IF(P1883=100%,"CUMPLIDA",IF(AND(ISNUMBER(L1883),ISNUMBER(INDIRECT("FECHA_"&amp;$B1883,1))), IF(L1883&lt;=INDIRECT("FECHA_"&amp;$B1883,1),"INCUMPLIDA","PROCESO"), "VERIFICAR FECHA")),"SIN VALOR AVANCE")</f>
        <v>CUMPLIDA</v>
      </c>
    </row>
    <row r="1884" spans="1:17" ht="210.75">
      <c r="A1884" s="453" t="s">
        <v>19</v>
      </c>
      <c r="B1884" s="454" t="s">
        <v>14</v>
      </c>
      <c r="C1884" s="940"/>
      <c r="D1884" s="940"/>
      <c r="E1884" s="941"/>
      <c r="F1884" s="941"/>
      <c r="G1884" s="634" t="s">
        <v>1678</v>
      </c>
      <c r="H1884" s="635" t="s">
        <v>2416</v>
      </c>
      <c r="I1884" s="635" t="s">
        <v>99</v>
      </c>
      <c r="J1884" s="645">
        <v>1</v>
      </c>
      <c r="K1884" s="641">
        <v>45323</v>
      </c>
      <c r="L1884" s="641">
        <v>45747</v>
      </c>
      <c r="M1884" s="638">
        <f t="shared" si="70"/>
        <v>60.571428571428569</v>
      </c>
      <c r="N1884" s="639">
        <v>1</v>
      </c>
      <c r="O1884" s="635" t="s">
        <v>2417</v>
      </c>
      <c r="P1884" s="639">
        <f t="shared" si="69"/>
        <v>1</v>
      </c>
      <c r="Q1884" s="640" t="str" cm="1">
        <f t="array" aca="1" ref="Q1884" ca="1">IF(ISNUMBER(P1884),IF(P1884=100%,"CUMPLIDA",IF(AND(ISNUMBER(L1884),ISNUMBER(INDIRECT("FECHA_"&amp;$B1884,1))), IF(L1884&lt;=INDIRECT("FECHA_"&amp;$B1884,1),"INCUMPLIDA","PROCESO"), "VERIFICAR FECHA")),"SIN VALOR AVANCE")</f>
        <v>CUMPLIDA</v>
      </c>
    </row>
    <row r="1885" spans="1:17" ht="45.75">
      <c r="A1885" s="453" t="s">
        <v>19</v>
      </c>
      <c r="B1885" s="454" t="s">
        <v>14</v>
      </c>
      <c r="C1885" s="940"/>
      <c r="D1885" s="940"/>
      <c r="E1885" s="941" t="s">
        <v>2418</v>
      </c>
      <c r="F1885" s="941"/>
      <c r="G1885" s="634" t="s">
        <v>1681</v>
      </c>
      <c r="H1885" s="635" t="s">
        <v>101</v>
      </c>
      <c r="I1885" s="635" t="s">
        <v>102</v>
      </c>
      <c r="J1885" s="645">
        <v>1</v>
      </c>
      <c r="K1885" s="641">
        <v>45323</v>
      </c>
      <c r="L1885" s="641">
        <v>45747</v>
      </c>
      <c r="M1885" s="638">
        <f t="shared" si="70"/>
        <v>60.571428571428569</v>
      </c>
      <c r="N1885" s="639">
        <v>1</v>
      </c>
      <c r="O1885" s="635" t="s">
        <v>2415</v>
      </c>
      <c r="P1885" s="639">
        <f t="shared" si="69"/>
        <v>1</v>
      </c>
      <c r="Q1885" s="640" t="str" cm="1">
        <f t="array" aca="1" ref="Q1885" ca="1">IF(ISNUMBER(P1885),IF(P1885=100%,"CUMPLIDA",IF(AND(ISNUMBER(L1885),ISNUMBER(INDIRECT("FECHA_"&amp;$B1885,1))), IF(L1885&lt;=INDIRECT("FECHA_"&amp;$B1885,1),"INCUMPLIDA","PROCESO"), "VERIFICAR FECHA")),"SIN VALOR AVANCE")</f>
        <v>CUMPLIDA</v>
      </c>
    </row>
    <row r="1886" spans="1:17" ht="45.75">
      <c r="A1886" s="453" t="s">
        <v>19</v>
      </c>
      <c r="B1886" s="454" t="s">
        <v>14</v>
      </c>
      <c r="C1886" s="940"/>
      <c r="D1886" s="940"/>
      <c r="E1886" s="941"/>
      <c r="F1886" s="941"/>
      <c r="G1886" s="634" t="s">
        <v>1683</v>
      </c>
      <c r="H1886" s="635" t="s">
        <v>239</v>
      </c>
      <c r="I1886" s="635" t="s">
        <v>240</v>
      </c>
      <c r="J1886" s="645">
        <v>1</v>
      </c>
      <c r="K1886" s="641">
        <v>45231</v>
      </c>
      <c r="L1886" s="641">
        <v>45747</v>
      </c>
      <c r="M1886" s="638">
        <f t="shared" si="70"/>
        <v>73.714285714285708</v>
      </c>
      <c r="N1886" s="639">
        <v>1</v>
      </c>
      <c r="O1886" s="635" t="s">
        <v>2415</v>
      </c>
      <c r="P1886" s="639">
        <f t="shared" si="69"/>
        <v>1</v>
      </c>
      <c r="Q1886" s="640" t="str" cm="1">
        <f t="array" aca="1" ref="Q1886" ca="1">IF(ISNUMBER(P1886),IF(P1886=100%,"CUMPLIDA",IF(AND(ISNUMBER(L1886),ISNUMBER(INDIRECT("FECHA_"&amp;$B1886,1))), IF(L1886&lt;=INDIRECT("FECHA_"&amp;$B1886,1),"INCUMPLIDA","PROCESO"), "VERIFICAR FECHA")),"SIN VALOR AVANCE")</f>
        <v>CUMPLIDA</v>
      </c>
    </row>
    <row r="1887" spans="1:17" ht="210.75">
      <c r="A1887" s="453" t="s">
        <v>19</v>
      </c>
      <c r="B1887" s="454" t="s">
        <v>14</v>
      </c>
      <c r="C1887" s="940"/>
      <c r="D1887" s="940"/>
      <c r="E1887" s="941"/>
      <c r="F1887" s="941"/>
      <c r="G1887" s="634" t="s">
        <v>1684</v>
      </c>
      <c r="H1887" s="635" t="s">
        <v>104</v>
      </c>
      <c r="I1887" s="635" t="s">
        <v>105</v>
      </c>
      <c r="J1887" s="645">
        <v>1</v>
      </c>
      <c r="K1887" s="641">
        <v>45323</v>
      </c>
      <c r="L1887" s="641">
        <v>45747</v>
      </c>
      <c r="M1887" s="638">
        <f t="shared" si="70"/>
        <v>60.571428571428569</v>
      </c>
      <c r="N1887" s="639">
        <v>1</v>
      </c>
      <c r="O1887" s="635" t="s">
        <v>2417</v>
      </c>
      <c r="P1887" s="639">
        <f t="shared" si="69"/>
        <v>1</v>
      </c>
      <c r="Q1887" s="640" t="str" cm="1">
        <f t="array" aca="1" ref="Q1887" ca="1">IF(ISNUMBER(P1887),IF(P1887=100%,"CUMPLIDA",IF(AND(ISNUMBER(L1887),ISNUMBER(INDIRECT("FECHA_"&amp;$B1887,1))), IF(L1887&lt;=INDIRECT("FECHA_"&amp;$B1887,1),"INCUMPLIDA","PROCESO"), "VERIFICAR FECHA")),"SIN VALOR AVANCE")</f>
        <v>CUMPLIDA</v>
      </c>
    </row>
    <row r="1888" spans="1:17" ht="45.75">
      <c r="A1888" s="453" t="s">
        <v>19</v>
      </c>
      <c r="B1888" s="454" t="s">
        <v>14</v>
      </c>
      <c r="C1888" s="940"/>
      <c r="D1888" s="940"/>
      <c r="E1888" s="941"/>
      <c r="F1888" s="941"/>
      <c r="G1888" s="634" t="s">
        <v>1685</v>
      </c>
      <c r="H1888" s="635" t="s">
        <v>106</v>
      </c>
      <c r="I1888" s="635" t="s">
        <v>107</v>
      </c>
      <c r="J1888" s="645">
        <v>1</v>
      </c>
      <c r="K1888" s="641">
        <v>45231</v>
      </c>
      <c r="L1888" s="641">
        <v>45747</v>
      </c>
      <c r="M1888" s="638">
        <f>(L1888-K1888)/7</f>
        <v>73.714285714285708</v>
      </c>
      <c r="N1888" s="639">
        <v>1</v>
      </c>
      <c r="O1888" s="635" t="s">
        <v>2415</v>
      </c>
      <c r="P1888" s="639">
        <f t="shared" si="69"/>
        <v>1</v>
      </c>
      <c r="Q1888" s="640" t="str" cm="1">
        <f t="array" aca="1" ref="Q1888" ca="1">IF(ISNUMBER(P1888),IF(P1888=100%,"CUMPLIDA",IF(AND(ISNUMBER(L1888),ISNUMBER(INDIRECT("FECHA_"&amp;$B1888,1))), IF(L1888&lt;=INDIRECT("FECHA_"&amp;$B1888,1),"INCUMPLIDA","PROCESO"), "VERIFICAR FECHA")),"SIN VALOR AVANCE")</f>
        <v>CUMPLIDA</v>
      </c>
    </row>
    <row r="1889" spans="1:17" ht="240.75">
      <c r="A1889" s="453" t="s">
        <v>19</v>
      </c>
      <c r="B1889" s="454" t="s">
        <v>14</v>
      </c>
      <c r="C1889" s="940"/>
      <c r="D1889" s="940"/>
      <c r="E1889" s="941"/>
      <c r="F1889" s="941"/>
      <c r="G1889" s="634" t="s">
        <v>1686</v>
      </c>
      <c r="H1889" s="635" t="s">
        <v>108</v>
      </c>
      <c r="I1889" s="635" t="s">
        <v>109</v>
      </c>
      <c r="J1889" s="645">
        <v>1</v>
      </c>
      <c r="K1889" s="641">
        <v>45231</v>
      </c>
      <c r="L1889" s="641">
        <v>45808</v>
      </c>
      <c r="M1889" s="638">
        <f t="shared" ref="M1889:M1895" si="71">(L1889-K1889)/7</f>
        <v>82.428571428571431</v>
      </c>
      <c r="N1889" s="639">
        <v>1</v>
      </c>
      <c r="O1889" s="635" t="s">
        <v>2399</v>
      </c>
      <c r="P1889" s="639">
        <f t="shared" si="69"/>
        <v>1</v>
      </c>
      <c r="Q1889" s="640" t="str" cm="1">
        <f t="array" aca="1" ref="Q1889" ca="1">IF(ISNUMBER(P1889),IF(P1889=100%,"CUMPLIDA",IF(AND(ISNUMBER(L1889),ISNUMBER(INDIRECT("FECHA_"&amp;$B1889,1))), IF(L1889&lt;=INDIRECT("FECHA_"&amp;$B1889,1),"INCUMPLIDA","PROCESO"), "VERIFICAR FECHA")),"SIN VALOR AVANCE")</f>
        <v>CUMPLIDA</v>
      </c>
    </row>
    <row r="1890" spans="1:17" ht="45.75">
      <c r="A1890" s="453" t="s">
        <v>19</v>
      </c>
      <c r="B1890" s="454" t="s">
        <v>14</v>
      </c>
      <c r="C1890" s="940"/>
      <c r="D1890" s="940"/>
      <c r="E1890" s="941"/>
      <c r="F1890" s="941"/>
      <c r="G1890" s="634" t="s">
        <v>1688</v>
      </c>
      <c r="H1890" s="635" t="s">
        <v>111</v>
      </c>
      <c r="I1890" s="635" t="s">
        <v>112</v>
      </c>
      <c r="J1890" s="645">
        <v>8</v>
      </c>
      <c r="K1890" s="641">
        <v>45839</v>
      </c>
      <c r="L1890" s="641">
        <v>46568</v>
      </c>
      <c r="M1890" s="638">
        <f t="shared" si="71"/>
        <v>104.14285714285714</v>
      </c>
      <c r="N1890" s="639">
        <v>0</v>
      </c>
      <c r="O1890" s="635" t="s">
        <v>2415</v>
      </c>
      <c r="P1890" s="639">
        <f t="shared" si="69"/>
        <v>0</v>
      </c>
      <c r="Q1890" s="640" t="str" cm="1">
        <f t="array" aca="1" ref="Q1890" ca="1">IF(ISNUMBER(P1890),IF(P1890=100%,"CUMPLIDA",IF(AND(ISNUMBER(L1890),ISNUMBER(INDIRECT("FECHA_"&amp;$B1890,1))), IF(L1890&lt;=INDIRECT("FECHA_"&amp;$B1890,1),"INCUMPLIDA","PROCESO"), "VERIFICAR FECHA")),"SIN VALOR AVANCE")</f>
        <v>PROCESO</v>
      </c>
    </row>
    <row r="1891" spans="1:17" ht="150.75">
      <c r="A1891" s="453" t="s">
        <v>19</v>
      </c>
      <c r="B1891" s="454" t="s">
        <v>14</v>
      </c>
      <c r="C1891" s="940"/>
      <c r="D1891" s="940"/>
      <c r="E1891" s="941"/>
      <c r="F1891" s="941"/>
      <c r="G1891" s="634" t="s">
        <v>1689</v>
      </c>
      <c r="H1891" s="635" t="s">
        <v>115</v>
      </c>
      <c r="I1891" s="635" t="s">
        <v>116</v>
      </c>
      <c r="J1891" s="645">
        <v>1</v>
      </c>
      <c r="K1891" s="641">
        <v>45839</v>
      </c>
      <c r="L1891" s="641">
        <v>46568</v>
      </c>
      <c r="M1891" s="638">
        <f t="shared" si="71"/>
        <v>104.14285714285714</v>
      </c>
      <c r="N1891" s="639">
        <v>0</v>
      </c>
      <c r="O1891" s="635" t="s">
        <v>2419</v>
      </c>
      <c r="P1891" s="639">
        <f t="shared" si="69"/>
        <v>0</v>
      </c>
      <c r="Q1891" s="640" t="str" cm="1">
        <f t="array" aca="1" ref="Q1891" ca="1">IF(ISNUMBER(P1891),IF(P1891=100%,"CUMPLIDA",IF(AND(ISNUMBER(L1891),ISNUMBER(INDIRECT("FECHA_"&amp;$B1891,1))), IF(L1891&lt;=INDIRECT("FECHA_"&amp;$B1891,1),"INCUMPLIDA","PROCESO"), "VERIFICAR FECHA")),"SIN VALOR AVANCE")</f>
        <v>PROCESO</v>
      </c>
    </row>
    <row r="1892" spans="1:17" ht="240.75">
      <c r="A1892" s="453" t="s">
        <v>19</v>
      </c>
      <c r="B1892" s="454" t="s">
        <v>14</v>
      </c>
      <c r="C1892" s="940"/>
      <c r="D1892" s="940"/>
      <c r="E1892" s="941"/>
      <c r="F1892" s="941"/>
      <c r="G1892" s="634" t="s">
        <v>1690</v>
      </c>
      <c r="H1892" s="635" t="s">
        <v>118</v>
      </c>
      <c r="I1892" s="635" t="s">
        <v>119</v>
      </c>
      <c r="J1892" s="645">
        <v>2</v>
      </c>
      <c r="K1892" s="641">
        <v>45839</v>
      </c>
      <c r="L1892" s="641">
        <v>46568</v>
      </c>
      <c r="M1892" s="638">
        <f t="shared" si="71"/>
        <v>104.14285714285714</v>
      </c>
      <c r="N1892" s="639">
        <v>0</v>
      </c>
      <c r="O1892" s="635" t="s">
        <v>2399</v>
      </c>
      <c r="P1892" s="639">
        <f t="shared" si="69"/>
        <v>0</v>
      </c>
      <c r="Q1892" s="640" t="str" cm="1">
        <f t="array" aca="1" ref="Q1892" ca="1">IF(ISNUMBER(P1892),IF(P1892=100%,"CUMPLIDA",IF(AND(ISNUMBER(L1892),ISNUMBER(INDIRECT("FECHA_"&amp;$B1892,1))), IF(L1892&lt;=INDIRECT("FECHA_"&amp;$B1892,1),"INCUMPLIDA","PROCESO"), "VERIFICAR FECHA")),"SIN VALOR AVANCE")</f>
        <v>PROCESO</v>
      </c>
    </row>
    <row r="1893" spans="1:17" ht="375">
      <c r="A1893" s="453" t="s">
        <v>19</v>
      </c>
      <c r="B1893" s="454" t="s">
        <v>14</v>
      </c>
      <c r="C1893" s="940"/>
      <c r="D1893" s="940"/>
      <c r="E1893" s="941"/>
      <c r="F1893" s="941"/>
      <c r="G1893" s="634" t="s">
        <v>2420</v>
      </c>
      <c r="H1893" s="635" t="s">
        <v>2421</v>
      </c>
      <c r="I1893" s="635" t="s">
        <v>2422</v>
      </c>
      <c r="J1893" s="645">
        <v>1</v>
      </c>
      <c r="K1893" s="637">
        <v>44621</v>
      </c>
      <c r="L1893" s="637">
        <v>44773</v>
      </c>
      <c r="M1893" s="638">
        <f t="shared" si="71"/>
        <v>21.714285714285715</v>
      </c>
      <c r="N1893" s="639">
        <v>1</v>
      </c>
      <c r="O1893" s="635" t="s">
        <v>2410</v>
      </c>
      <c r="P1893" s="639">
        <f t="shared" si="69"/>
        <v>1</v>
      </c>
      <c r="Q1893" s="640" t="str" cm="1">
        <f t="array" aca="1" ref="Q1893" ca="1">IF(ISNUMBER(P1893),IF(P1893=100%,"CUMPLIDA",IF(AND(ISNUMBER(L1893),ISNUMBER(INDIRECT("FECHA_"&amp;$B1893,1))), IF(L1893&lt;=INDIRECT("FECHA_"&amp;$B1893,1),"INCUMPLIDA","PROCESO"), "VERIFICAR FECHA")),"SIN VALOR AVANCE")</f>
        <v>CUMPLIDA</v>
      </c>
    </row>
    <row r="1894" spans="1:17" ht="45.75">
      <c r="A1894" s="453" t="s">
        <v>19</v>
      </c>
      <c r="B1894" s="454" t="s">
        <v>14</v>
      </c>
      <c r="C1894" s="940"/>
      <c r="D1894" s="940"/>
      <c r="E1894" s="941" t="s">
        <v>2423</v>
      </c>
      <c r="F1894" s="941"/>
      <c r="G1894" s="941" t="s">
        <v>2424</v>
      </c>
      <c r="H1894" s="635" t="s">
        <v>2425</v>
      </c>
      <c r="I1894" s="635" t="s">
        <v>2426</v>
      </c>
      <c r="J1894" s="645">
        <v>1</v>
      </c>
      <c r="K1894" s="637">
        <v>44652</v>
      </c>
      <c r="L1894" s="637">
        <v>44712</v>
      </c>
      <c r="M1894" s="638">
        <f t="shared" si="71"/>
        <v>8.5714285714285712</v>
      </c>
      <c r="N1894" s="639">
        <v>1</v>
      </c>
      <c r="O1894" s="635" t="s">
        <v>2410</v>
      </c>
      <c r="P1894" s="639">
        <f t="shared" si="69"/>
        <v>1</v>
      </c>
      <c r="Q1894" s="640" t="str" cm="1">
        <f t="array" aca="1" ref="Q1894" ca="1">IF(ISNUMBER(P1894),IF(P1894=100%,"CUMPLIDA",IF(AND(ISNUMBER(L1894),ISNUMBER(INDIRECT("FECHA_"&amp;$B1894,1))), IF(L1894&lt;=INDIRECT("FECHA_"&amp;$B1894,1),"INCUMPLIDA","PROCESO"), "VERIFICAR FECHA")),"SIN VALOR AVANCE")</f>
        <v>CUMPLIDA</v>
      </c>
    </row>
    <row r="1895" spans="1:17" ht="45.75">
      <c r="A1895" s="453" t="s">
        <v>19</v>
      </c>
      <c r="B1895" s="454" t="s">
        <v>14</v>
      </c>
      <c r="C1895" s="940"/>
      <c r="D1895" s="940"/>
      <c r="E1895" s="941"/>
      <c r="F1895" s="941"/>
      <c r="G1895" s="941"/>
      <c r="H1895" s="635" t="s">
        <v>2427</v>
      </c>
      <c r="I1895" s="635" t="s">
        <v>2428</v>
      </c>
      <c r="J1895" s="645">
        <v>1</v>
      </c>
      <c r="K1895" s="637">
        <v>44713</v>
      </c>
      <c r="L1895" s="637">
        <v>44803</v>
      </c>
      <c r="M1895" s="638">
        <f t="shared" si="71"/>
        <v>12.857142857142858</v>
      </c>
      <c r="N1895" s="639">
        <v>1</v>
      </c>
      <c r="O1895" s="635" t="s">
        <v>2410</v>
      </c>
      <c r="P1895" s="639">
        <f t="shared" si="69"/>
        <v>1</v>
      </c>
      <c r="Q1895" s="640" t="str" cm="1">
        <f t="array" aca="1" ref="Q1895" ca="1">IF(ISNUMBER(P1895),IF(P1895=100%,"CUMPLIDA",IF(AND(ISNUMBER(L1895),ISNUMBER(INDIRECT("FECHA_"&amp;$B1895,1))), IF(L1895&lt;=INDIRECT("FECHA_"&amp;$B1895,1),"INCUMPLIDA","PROCESO"), "VERIFICAR FECHA")),"SIN VALOR AVANCE")</f>
        <v>CUMPLIDA</v>
      </c>
    </row>
    <row r="1896" spans="1:17" ht="45.75">
      <c r="A1896" s="453" t="s">
        <v>19</v>
      </c>
      <c r="B1896" s="454" t="s">
        <v>14</v>
      </c>
      <c r="C1896" s="940"/>
      <c r="D1896" s="940"/>
      <c r="E1896" s="941"/>
      <c r="F1896" s="941"/>
      <c r="G1896" s="941" t="s">
        <v>2429</v>
      </c>
      <c r="H1896" s="635" t="s">
        <v>2430</v>
      </c>
      <c r="I1896" s="635" t="s">
        <v>2431</v>
      </c>
      <c r="J1896" s="645">
        <v>6</v>
      </c>
      <c r="K1896" s="637">
        <v>44652</v>
      </c>
      <c r="L1896" s="637">
        <v>44809</v>
      </c>
      <c r="M1896" s="638">
        <f>(L1896-K1896)/7</f>
        <v>22.428571428571427</v>
      </c>
      <c r="N1896" s="639">
        <v>1</v>
      </c>
      <c r="O1896" s="635" t="s">
        <v>2410</v>
      </c>
      <c r="P1896" s="639">
        <f t="shared" si="69"/>
        <v>1</v>
      </c>
      <c r="Q1896" s="640" t="str" cm="1">
        <f t="array" aca="1" ref="Q1896" ca="1">IF(ISNUMBER(P1896),IF(P1896=100%,"CUMPLIDA",IF(AND(ISNUMBER(L1896),ISNUMBER(INDIRECT("FECHA_"&amp;#REF!,1))), IF(L1896&lt;=INDIRECT("FECHA_"&amp;#REF!,1),"INCUMPLIDA","PROCESO"), "VERIFICAR FECHA")),"SIN VALOR AVANCE")</f>
        <v>CUMPLIDA</v>
      </c>
    </row>
    <row r="1897" spans="1:17" ht="45.75">
      <c r="A1897" s="453" t="s">
        <v>19</v>
      </c>
      <c r="B1897" s="454" t="s">
        <v>14</v>
      </c>
      <c r="C1897" s="940"/>
      <c r="D1897" s="940"/>
      <c r="E1897" s="941"/>
      <c r="F1897" s="941"/>
      <c r="G1897" s="941"/>
      <c r="H1897" s="635" t="s">
        <v>2427</v>
      </c>
      <c r="I1897" s="635" t="s">
        <v>2431</v>
      </c>
      <c r="J1897" s="645">
        <v>6</v>
      </c>
      <c r="K1897" s="637">
        <v>44652</v>
      </c>
      <c r="L1897" s="637">
        <v>44809</v>
      </c>
      <c r="M1897" s="638">
        <f>(L1897-K1897)/7</f>
        <v>22.428571428571427</v>
      </c>
      <c r="N1897" s="639">
        <v>1</v>
      </c>
      <c r="O1897" s="635" t="s">
        <v>2410</v>
      </c>
      <c r="P1897" s="639">
        <f>IF(B1896="ITRC",N1897,N1897/J1897)</f>
        <v>1</v>
      </c>
      <c r="Q1897" s="640" t="str" cm="1">
        <f t="array" aca="1" ref="Q1897" ca="1">IF(ISNUMBER(P1897),IF(P1897=100%,"CUMPLIDA",IF(AND(ISNUMBER(L1897),ISNUMBER(INDIRECT("FECHA_"&amp;$B1896,1))), IF(L1897&lt;=INDIRECT("FECHA_"&amp;$B1896,1),"INCUMPLIDA","PROCESO"), "VERIFICAR FECHA")),"SIN VALOR AVANCE")</f>
        <v>CUMPLIDA</v>
      </c>
    </row>
    <row r="1898" spans="1:17" ht="75">
      <c r="A1898" s="453" t="s">
        <v>19</v>
      </c>
      <c r="B1898" s="454" t="s">
        <v>14</v>
      </c>
      <c r="C1898" s="940"/>
      <c r="D1898" s="940"/>
      <c r="E1898" s="941"/>
      <c r="F1898" s="941"/>
      <c r="G1898" s="941" t="s">
        <v>2432</v>
      </c>
      <c r="H1898" s="635" t="s">
        <v>2433</v>
      </c>
      <c r="I1898" s="635" t="s">
        <v>2434</v>
      </c>
      <c r="J1898" s="645">
        <v>6</v>
      </c>
      <c r="K1898" s="637">
        <v>44656</v>
      </c>
      <c r="L1898" s="637">
        <v>44819</v>
      </c>
      <c r="M1898" s="638">
        <f t="shared" ref="M1898:M1961" si="72">(L1898-K1898)/7</f>
        <v>23.285714285714285</v>
      </c>
      <c r="N1898" s="639">
        <v>1</v>
      </c>
      <c r="O1898" s="635" t="s">
        <v>2410</v>
      </c>
      <c r="P1898" s="639">
        <f t="shared" ref="P1898:P1923" si="73">IF(B1898="ITRC",N1898,N1898/J1898)</f>
        <v>1</v>
      </c>
      <c r="Q1898" s="640" t="str" cm="1">
        <f t="array" aca="1" ref="Q1898" ca="1">IF(ISNUMBER(P1898),IF(P1898=100%,"CUMPLIDA",IF(AND(ISNUMBER(L1898),ISNUMBER(INDIRECT("FECHA_"&amp;$B1898,1))), IF(L1898&lt;=INDIRECT("FECHA_"&amp;$B1898,1),"INCUMPLIDA","PROCESO"), "VERIFICAR FECHA")),"SIN VALOR AVANCE")</f>
        <v>CUMPLIDA</v>
      </c>
    </row>
    <row r="1899" spans="1:17" ht="75">
      <c r="A1899" s="453" t="s">
        <v>19</v>
      </c>
      <c r="B1899" s="454" t="s">
        <v>14</v>
      </c>
      <c r="C1899" s="940"/>
      <c r="D1899" s="940"/>
      <c r="E1899" s="941"/>
      <c r="F1899" s="941"/>
      <c r="G1899" s="941"/>
      <c r="H1899" s="635" t="s">
        <v>2427</v>
      </c>
      <c r="I1899" s="635" t="s">
        <v>2434</v>
      </c>
      <c r="J1899" s="645">
        <v>6</v>
      </c>
      <c r="K1899" s="637">
        <v>44656</v>
      </c>
      <c r="L1899" s="637">
        <v>44819</v>
      </c>
      <c r="M1899" s="638">
        <f t="shared" si="72"/>
        <v>23.285714285714285</v>
      </c>
      <c r="N1899" s="639">
        <v>1</v>
      </c>
      <c r="O1899" s="635" t="s">
        <v>2410</v>
      </c>
      <c r="P1899" s="639">
        <f t="shared" si="73"/>
        <v>1</v>
      </c>
      <c r="Q1899" s="640" t="str" cm="1">
        <f t="array" aca="1" ref="Q1899" ca="1">IF(ISNUMBER(P1899),IF(P1899=100%,"CUMPLIDA",IF(AND(ISNUMBER(L1899),ISNUMBER(INDIRECT("FECHA_"&amp;$B1899,1))), IF(L1899&lt;=INDIRECT("FECHA_"&amp;$B1899,1),"INCUMPLIDA","PROCESO"), "VERIFICAR FECHA")),"SIN VALOR AVANCE")</f>
        <v>CUMPLIDA</v>
      </c>
    </row>
    <row r="1900" spans="1:17" ht="285">
      <c r="A1900" s="453" t="s">
        <v>19</v>
      </c>
      <c r="B1900" s="454" t="s">
        <v>14</v>
      </c>
      <c r="C1900" s="940"/>
      <c r="D1900" s="940"/>
      <c r="E1900" s="941"/>
      <c r="F1900" s="941"/>
      <c r="G1900" s="634" t="s">
        <v>2435</v>
      </c>
      <c r="H1900" s="635" t="s">
        <v>2436</v>
      </c>
      <c r="I1900" s="635" t="s">
        <v>2437</v>
      </c>
      <c r="J1900" s="645">
        <v>1</v>
      </c>
      <c r="K1900" s="637">
        <v>44621</v>
      </c>
      <c r="L1900" s="637">
        <v>44773</v>
      </c>
      <c r="M1900" s="638">
        <f t="shared" si="72"/>
        <v>21.714285714285715</v>
      </c>
      <c r="N1900" s="639">
        <v>1</v>
      </c>
      <c r="O1900" s="635" t="s">
        <v>2410</v>
      </c>
      <c r="P1900" s="639">
        <f t="shared" si="73"/>
        <v>1</v>
      </c>
      <c r="Q1900" s="640" t="str" cm="1">
        <f t="array" aca="1" ref="Q1900" ca="1">IF(ISNUMBER(P1900),IF(P1900=100%,"CUMPLIDA",IF(AND(ISNUMBER(L1900),ISNUMBER(INDIRECT("FECHA_"&amp;$B1900,1))), IF(L1900&lt;=INDIRECT("FECHA_"&amp;$B1900,1),"INCUMPLIDA","PROCESO"), "VERIFICAR FECHA")),"SIN VALOR AVANCE")</f>
        <v>CUMPLIDA</v>
      </c>
    </row>
    <row r="1901" spans="1:17" ht="45.75">
      <c r="A1901" s="453" t="s">
        <v>19</v>
      </c>
      <c r="B1901" s="454" t="s">
        <v>14</v>
      </c>
      <c r="C1901" s="940" t="s">
        <v>2438</v>
      </c>
      <c r="D1901" s="940" t="s">
        <v>2439</v>
      </c>
      <c r="E1901" s="941" t="s">
        <v>2440</v>
      </c>
      <c r="F1901" s="941" t="s">
        <v>2441</v>
      </c>
      <c r="G1901" s="634" t="s">
        <v>2238</v>
      </c>
      <c r="H1901" s="635" t="s">
        <v>1675</v>
      </c>
      <c r="I1901" s="635" t="s">
        <v>1676</v>
      </c>
      <c r="J1901" s="645">
        <v>1</v>
      </c>
      <c r="K1901" s="637">
        <v>45231</v>
      </c>
      <c r="L1901" s="637">
        <v>45504</v>
      </c>
      <c r="M1901" s="638">
        <f t="shared" si="72"/>
        <v>39</v>
      </c>
      <c r="N1901" s="639">
        <v>1</v>
      </c>
      <c r="O1901" s="635" t="s">
        <v>2442</v>
      </c>
      <c r="P1901" s="639">
        <f t="shared" si="73"/>
        <v>1</v>
      </c>
      <c r="Q1901" s="640" t="str" cm="1">
        <f t="array" aca="1" ref="Q1901" ca="1">IF(ISNUMBER(P1901),IF(P1901=100%,"CUMPLIDA",IF(AND(ISNUMBER(L1901),ISNUMBER(INDIRECT("FECHA_"&amp;$B1901,1))), IF(L1901&lt;=INDIRECT("FECHA_"&amp;$B1901,1),"INCUMPLIDA","PROCESO"), "VERIFICAR FECHA")),"SIN VALOR AVANCE")</f>
        <v>CUMPLIDA</v>
      </c>
    </row>
    <row r="1902" spans="1:17" ht="165.75">
      <c r="A1902" s="453" t="s">
        <v>19</v>
      </c>
      <c r="B1902" s="454" t="s">
        <v>14</v>
      </c>
      <c r="C1902" s="940"/>
      <c r="D1902" s="940"/>
      <c r="E1902" s="941"/>
      <c r="F1902" s="941"/>
      <c r="G1902" s="634" t="s">
        <v>2241</v>
      </c>
      <c r="H1902" s="635" t="s">
        <v>1679</v>
      </c>
      <c r="I1902" s="635" t="s">
        <v>99</v>
      </c>
      <c r="J1902" s="645">
        <v>1</v>
      </c>
      <c r="K1902" s="637">
        <v>45323</v>
      </c>
      <c r="L1902" s="637">
        <v>45747</v>
      </c>
      <c r="M1902" s="638">
        <f t="shared" si="72"/>
        <v>60.571428571428569</v>
      </c>
      <c r="N1902" s="639">
        <v>1</v>
      </c>
      <c r="O1902" s="635" t="s">
        <v>2443</v>
      </c>
      <c r="P1902" s="639">
        <f t="shared" si="73"/>
        <v>1</v>
      </c>
      <c r="Q1902" s="640" t="str" cm="1">
        <f t="array" aca="1" ref="Q1902" ca="1">IF(ISNUMBER(P1902),IF(P1902=100%,"CUMPLIDA",IF(AND(ISNUMBER(L1902),ISNUMBER(INDIRECT("FECHA_"&amp;$B1902,1))), IF(L1902&lt;=INDIRECT("FECHA_"&amp;$B1902,1),"INCUMPLIDA","PROCESO"), "VERIFICAR FECHA")),"SIN VALOR AVANCE")</f>
        <v>CUMPLIDA</v>
      </c>
    </row>
    <row r="1903" spans="1:17" ht="45.75">
      <c r="A1903" s="453" t="s">
        <v>19</v>
      </c>
      <c r="B1903" s="454" t="s">
        <v>14</v>
      </c>
      <c r="C1903" s="940"/>
      <c r="D1903" s="940"/>
      <c r="E1903" s="941"/>
      <c r="F1903" s="941"/>
      <c r="G1903" s="634" t="s">
        <v>2243</v>
      </c>
      <c r="H1903" s="635" t="s">
        <v>101</v>
      </c>
      <c r="I1903" s="635" t="s">
        <v>102</v>
      </c>
      <c r="J1903" s="645">
        <v>1</v>
      </c>
      <c r="K1903" s="637">
        <v>45323</v>
      </c>
      <c r="L1903" s="637">
        <v>45747</v>
      </c>
      <c r="M1903" s="638">
        <f t="shared" si="72"/>
        <v>60.571428571428569</v>
      </c>
      <c r="N1903" s="639">
        <v>1</v>
      </c>
      <c r="O1903" s="635" t="s">
        <v>2442</v>
      </c>
      <c r="P1903" s="639">
        <f t="shared" si="73"/>
        <v>1</v>
      </c>
      <c r="Q1903" s="640" t="str" cm="1">
        <f t="array" aca="1" ref="Q1903" ca="1">IF(ISNUMBER(P1903),IF(P1903=100%,"CUMPLIDA",IF(AND(ISNUMBER(L1903),ISNUMBER(INDIRECT("FECHA_"&amp;$B1903,1))), IF(L1903&lt;=INDIRECT("FECHA_"&amp;$B1903,1),"INCUMPLIDA","PROCESO"), "VERIFICAR FECHA")),"SIN VALOR AVANCE")</f>
        <v>CUMPLIDA</v>
      </c>
    </row>
    <row r="1904" spans="1:17" ht="45.75">
      <c r="A1904" s="453" t="s">
        <v>19</v>
      </c>
      <c r="B1904" s="454" t="s">
        <v>14</v>
      </c>
      <c r="C1904" s="940"/>
      <c r="D1904" s="940"/>
      <c r="E1904" s="941"/>
      <c r="F1904" s="941"/>
      <c r="G1904" s="634" t="s">
        <v>2244</v>
      </c>
      <c r="H1904" s="635" t="s">
        <v>239</v>
      </c>
      <c r="I1904" s="635" t="s">
        <v>240</v>
      </c>
      <c r="J1904" s="645">
        <v>1</v>
      </c>
      <c r="K1904" s="637">
        <v>45231</v>
      </c>
      <c r="L1904" s="637">
        <v>45747</v>
      </c>
      <c r="M1904" s="638">
        <f t="shared" si="72"/>
        <v>73.714285714285708</v>
      </c>
      <c r="N1904" s="639">
        <v>1</v>
      </c>
      <c r="O1904" s="635" t="s">
        <v>2442</v>
      </c>
      <c r="P1904" s="639">
        <f t="shared" si="73"/>
        <v>1</v>
      </c>
      <c r="Q1904" s="640" t="str" cm="1">
        <f t="array" aca="1" ref="Q1904" ca="1">IF(ISNUMBER(P1904),IF(P1904=100%,"CUMPLIDA",IF(AND(ISNUMBER(L1904),ISNUMBER(INDIRECT("FECHA_"&amp;$B1904,1))), IF(L1904&lt;=INDIRECT("FECHA_"&amp;$B1904,1),"INCUMPLIDA","PROCESO"), "VERIFICAR FECHA")),"SIN VALOR AVANCE")</f>
        <v>CUMPLIDA</v>
      </c>
    </row>
    <row r="1905" spans="1:17" ht="165.75">
      <c r="A1905" s="453" t="s">
        <v>19</v>
      </c>
      <c r="B1905" s="454" t="s">
        <v>14</v>
      </c>
      <c r="C1905" s="940"/>
      <c r="D1905" s="940"/>
      <c r="E1905" s="941"/>
      <c r="F1905" s="941"/>
      <c r="G1905" s="634" t="s">
        <v>2245</v>
      </c>
      <c r="H1905" s="635" t="s">
        <v>104</v>
      </c>
      <c r="I1905" s="635" t="s">
        <v>105</v>
      </c>
      <c r="J1905" s="645">
        <v>1</v>
      </c>
      <c r="K1905" s="637">
        <v>45323</v>
      </c>
      <c r="L1905" s="637">
        <v>45747</v>
      </c>
      <c r="M1905" s="638">
        <f t="shared" si="72"/>
        <v>60.571428571428569</v>
      </c>
      <c r="N1905" s="639">
        <v>1</v>
      </c>
      <c r="O1905" s="635" t="s">
        <v>2443</v>
      </c>
      <c r="P1905" s="639">
        <f t="shared" si="73"/>
        <v>1</v>
      </c>
      <c r="Q1905" s="640" t="str" cm="1">
        <f t="array" aca="1" ref="Q1905" ca="1">IF(ISNUMBER(P1905),IF(P1905=100%,"CUMPLIDA",IF(AND(ISNUMBER(L1905),ISNUMBER(INDIRECT("FECHA_"&amp;$B1905,1))), IF(L1905&lt;=INDIRECT("FECHA_"&amp;$B1905,1),"INCUMPLIDA","PROCESO"), "VERIFICAR FECHA")),"SIN VALOR AVANCE")</f>
        <v>CUMPLIDA</v>
      </c>
    </row>
    <row r="1906" spans="1:17" ht="45.75">
      <c r="A1906" s="453" t="s">
        <v>19</v>
      </c>
      <c r="B1906" s="454" t="s">
        <v>14</v>
      </c>
      <c r="C1906" s="940"/>
      <c r="D1906" s="940"/>
      <c r="E1906" s="941"/>
      <c r="F1906" s="941"/>
      <c r="G1906" s="634" t="s">
        <v>2246</v>
      </c>
      <c r="H1906" s="635" t="s">
        <v>106</v>
      </c>
      <c r="I1906" s="635" t="s">
        <v>107</v>
      </c>
      <c r="J1906" s="645">
        <v>1</v>
      </c>
      <c r="K1906" s="637">
        <v>45231</v>
      </c>
      <c r="L1906" s="637">
        <v>45747</v>
      </c>
      <c r="M1906" s="638">
        <f t="shared" si="72"/>
        <v>73.714285714285708</v>
      </c>
      <c r="N1906" s="639">
        <v>1</v>
      </c>
      <c r="O1906" s="635" t="s">
        <v>2442</v>
      </c>
      <c r="P1906" s="639">
        <f t="shared" si="73"/>
        <v>1</v>
      </c>
      <c r="Q1906" s="640" t="str" cm="1">
        <f t="array" aca="1" ref="Q1906" ca="1">IF(ISNUMBER(P1906),IF(P1906=100%,"CUMPLIDA",IF(AND(ISNUMBER(L1906),ISNUMBER(INDIRECT("FECHA_"&amp;$B1906,1))), IF(L1906&lt;=INDIRECT("FECHA_"&amp;$B1906,1),"INCUMPLIDA","PROCESO"), "VERIFICAR FECHA")),"SIN VALOR AVANCE")</f>
        <v>CUMPLIDA</v>
      </c>
    </row>
    <row r="1907" spans="1:17" ht="240.75">
      <c r="A1907" s="453" t="s">
        <v>19</v>
      </c>
      <c r="B1907" s="454" t="s">
        <v>14</v>
      </c>
      <c r="C1907" s="940"/>
      <c r="D1907" s="940"/>
      <c r="E1907" s="941"/>
      <c r="F1907" s="941"/>
      <c r="G1907" s="634" t="s">
        <v>2247</v>
      </c>
      <c r="H1907" s="635" t="s">
        <v>108</v>
      </c>
      <c r="I1907" s="635" t="s">
        <v>109</v>
      </c>
      <c r="J1907" s="645">
        <v>1</v>
      </c>
      <c r="K1907" s="637">
        <v>45231</v>
      </c>
      <c r="L1907" s="637">
        <v>45808</v>
      </c>
      <c r="M1907" s="638">
        <f t="shared" si="72"/>
        <v>82.428571428571431</v>
      </c>
      <c r="N1907" s="639">
        <v>1</v>
      </c>
      <c r="O1907" s="635" t="s">
        <v>2399</v>
      </c>
      <c r="P1907" s="639">
        <f t="shared" si="73"/>
        <v>1</v>
      </c>
      <c r="Q1907" s="640" t="str" cm="1">
        <f t="array" aca="1" ref="Q1907" ca="1">IF(ISNUMBER(P1907),IF(P1907=100%,"CUMPLIDA",IF(AND(ISNUMBER(L1907),ISNUMBER(INDIRECT("FECHA_"&amp;$B1907,1))), IF(L1907&lt;=INDIRECT("FECHA_"&amp;$B1907,1),"INCUMPLIDA","PROCESO"), "VERIFICAR FECHA")),"SIN VALOR AVANCE")</f>
        <v>CUMPLIDA</v>
      </c>
    </row>
    <row r="1908" spans="1:17" ht="45.75">
      <c r="A1908" s="453" t="s">
        <v>19</v>
      </c>
      <c r="B1908" s="454" t="s">
        <v>14</v>
      </c>
      <c r="C1908" s="940"/>
      <c r="D1908" s="940"/>
      <c r="E1908" s="941"/>
      <c r="F1908" s="941"/>
      <c r="G1908" s="634" t="s">
        <v>2249</v>
      </c>
      <c r="H1908" s="635" t="s">
        <v>111</v>
      </c>
      <c r="I1908" s="635" t="s">
        <v>112</v>
      </c>
      <c r="J1908" s="645">
        <v>10</v>
      </c>
      <c r="K1908" s="637">
        <v>45809</v>
      </c>
      <c r="L1908" s="637">
        <v>46752</v>
      </c>
      <c r="M1908" s="638">
        <f t="shared" si="72"/>
        <v>134.71428571428572</v>
      </c>
      <c r="N1908" s="639">
        <v>0</v>
      </c>
      <c r="O1908" s="635" t="s">
        <v>2442</v>
      </c>
      <c r="P1908" s="639">
        <f t="shared" si="73"/>
        <v>0</v>
      </c>
      <c r="Q1908" s="640" t="str" cm="1">
        <f t="array" aca="1" ref="Q1908" ca="1">IF(ISNUMBER(P1908),IF(P1908=100%,"CUMPLIDA",IF(AND(ISNUMBER(L1908),ISNUMBER(INDIRECT("FECHA_"&amp;$B1908,1))), IF(L1908&lt;=INDIRECT("FECHA_"&amp;$B1908,1),"INCUMPLIDA","PROCESO"), "VERIFICAR FECHA")),"SIN VALOR AVANCE")</f>
        <v>PROCESO</v>
      </c>
    </row>
    <row r="1909" spans="1:17" ht="165.75">
      <c r="A1909" s="453" t="s">
        <v>19</v>
      </c>
      <c r="B1909" s="454" t="s">
        <v>14</v>
      </c>
      <c r="C1909" s="940"/>
      <c r="D1909" s="940"/>
      <c r="E1909" s="941"/>
      <c r="F1909" s="941"/>
      <c r="G1909" s="634" t="s">
        <v>2250</v>
      </c>
      <c r="H1909" s="635" t="s">
        <v>115</v>
      </c>
      <c r="I1909" s="635" t="s">
        <v>116</v>
      </c>
      <c r="J1909" s="645">
        <v>1</v>
      </c>
      <c r="K1909" s="637">
        <v>45809</v>
      </c>
      <c r="L1909" s="637">
        <v>46752</v>
      </c>
      <c r="M1909" s="638">
        <f t="shared" si="72"/>
        <v>134.71428571428572</v>
      </c>
      <c r="N1909" s="639">
        <v>0</v>
      </c>
      <c r="O1909" s="635" t="s">
        <v>2443</v>
      </c>
      <c r="P1909" s="639">
        <f t="shared" si="73"/>
        <v>0</v>
      </c>
      <c r="Q1909" s="640" t="str" cm="1">
        <f t="array" aca="1" ref="Q1909" ca="1">IF(ISNUMBER(P1909),IF(P1909=100%,"CUMPLIDA",IF(AND(ISNUMBER(L1909),ISNUMBER(INDIRECT("FECHA_"&amp;$B1909,1))), IF(L1909&lt;=INDIRECT("FECHA_"&amp;$B1909,1),"INCUMPLIDA","PROCESO"), "VERIFICAR FECHA")),"SIN VALOR AVANCE")</f>
        <v>PROCESO</v>
      </c>
    </row>
    <row r="1910" spans="1:17" ht="240.75">
      <c r="A1910" s="453" t="s">
        <v>19</v>
      </c>
      <c r="B1910" s="454" t="s">
        <v>14</v>
      </c>
      <c r="C1910" s="940"/>
      <c r="D1910" s="940"/>
      <c r="E1910" s="941"/>
      <c r="F1910" s="941"/>
      <c r="G1910" s="634" t="s">
        <v>2251</v>
      </c>
      <c r="H1910" s="635" t="s">
        <v>118</v>
      </c>
      <c r="I1910" s="635" t="s">
        <v>119</v>
      </c>
      <c r="J1910" s="645">
        <v>2</v>
      </c>
      <c r="K1910" s="637">
        <v>45809</v>
      </c>
      <c r="L1910" s="637">
        <v>46752</v>
      </c>
      <c r="M1910" s="638">
        <f t="shared" si="72"/>
        <v>134.71428571428572</v>
      </c>
      <c r="N1910" s="639">
        <v>0</v>
      </c>
      <c r="O1910" s="635" t="s">
        <v>2399</v>
      </c>
      <c r="P1910" s="639">
        <f t="shared" si="73"/>
        <v>0</v>
      </c>
      <c r="Q1910" s="640" t="str" cm="1">
        <f t="array" aca="1" ref="Q1910" ca="1">IF(ISNUMBER(P1910),IF(P1910=100%,"CUMPLIDA",IF(AND(ISNUMBER(L1910),ISNUMBER(INDIRECT("FECHA_"&amp;$B1910,1))), IF(L1910&lt;=INDIRECT("FECHA_"&amp;$B1910,1),"INCUMPLIDA","PROCESO"), "VERIFICAR FECHA")),"SIN VALOR AVANCE")</f>
        <v>PROCESO</v>
      </c>
    </row>
    <row r="1911" spans="1:17" ht="45.75">
      <c r="A1911" s="453" t="s">
        <v>19</v>
      </c>
      <c r="B1911" s="454" t="s">
        <v>14</v>
      </c>
      <c r="C1911" s="940"/>
      <c r="D1911" s="940"/>
      <c r="E1911" s="941" t="s">
        <v>2444</v>
      </c>
      <c r="F1911" s="941"/>
      <c r="G1911" s="647" t="s">
        <v>1674</v>
      </c>
      <c r="H1911" s="656" t="s">
        <v>1675</v>
      </c>
      <c r="I1911" s="656" t="s">
        <v>1676</v>
      </c>
      <c r="J1911" s="645">
        <v>1</v>
      </c>
      <c r="K1911" s="637">
        <v>45231</v>
      </c>
      <c r="L1911" s="637">
        <v>45504</v>
      </c>
      <c r="M1911" s="638">
        <f t="shared" si="72"/>
        <v>39</v>
      </c>
      <c r="N1911" s="639">
        <v>1</v>
      </c>
      <c r="O1911" s="644" t="s">
        <v>2445</v>
      </c>
      <c r="P1911" s="639">
        <f t="shared" si="73"/>
        <v>1</v>
      </c>
      <c r="Q1911" s="640" t="str" cm="1">
        <f t="array" aca="1" ref="Q1911" ca="1">IF(ISNUMBER(P1911),IF(P1911=100%,"CUMPLIDA",IF(AND(ISNUMBER(L1911),ISNUMBER(INDIRECT("FECHA_"&amp;$B1911,1))), IF(L1911&lt;=INDIRECT("FECHA_"&amp;$B1911,1),"INCUMPLIDA","PROCESO"), "VERIFICAR FECHA")),"SIN VALOR AVANCE")</f>
        <v>CUMPLIDA</v>
      </c>
    </row>
    <row r="1912" spans="1:17" ht="165.75">
      <c r="A1912" s="453" t="s">
        <v>19</v>
      </c>
      <c r="B1912" s="454" t="s">
        <v>14</v>
      </c>
      <c r="C1912" s="940"/>
      <c r="D1912" s="940"/>
      <c r="E1912" s="941"/>
      <c r="F1912" s="941"/>
      <c r="G1912" s="634" t="s">
        <v>1678</v>
      </c>
      <c r="H1912" s="635" t="s">
        <v>1679</v>
      </c>
      <c r="I1912" s="635" t="s">
        <v>99</v>
      </c>
      <c r="J1912" s="645">
        <v>1</v>
      </c>
      <c r="K1912" s="637">
        <v>45566</v>
      </c>
      <c r="L1912" s="637">
        <v>45626</v>
      </c>
      <c r="M1912" s="638">
        <f t="shared" si="72"/>
        <v>8.5714285714285712</v>
      </c>
      <c r="N1912" s="639">
        <v>1</v>
      </c>
      <c r="O1912" s="635" t="s">
        <v>2443</v>
      </c>
      <c r="P1912" s="639">
        <f t="shared" si="73"/>
        <v>1</v>
      </c>
      <c r="Q1912" s="640" t="str" cm="1">
        <f t="array" aca="1" ref="Q1912" ca="1">IF(ISNUMBER(P1912),IF(P1912=100%,"CUMPLIDA",IF(AND(ISNUMBER(L1912),ISNUMBER(INDIRECT("FECHA_"&amp;$B1912,1))), IF(L1912&lt;=INDIRECT("FECHA_"&amp;$B1912,1),"INCUMPLIDA","PROCESO"), "VERIFICAR FECHA")),"SIN VALOR AVANCE")</f>
        <v>CUMPLIDA</v>
      </c>
    </row>
    <row r="1913" spans="1:17" ht="45.75">
      <c r="A1913" s="453" t="s">
        <v>19</v>
      </c>
      <c r="B1913" s="454" t="s">
        <v>14</v>
      </c>
      <c r="C1913" s="940"/>
      <c r="D1913" s="940"/>
      <c r="E1913" s="941"/>
      <c r="F1913" s="941"/>
      <c r="G1913" s="634" t="s">
        <v>1681</v>
      </c>
      <c r="H1913" s="635" t="s">
        <v>101</v>
      </c>
      <c r="I1913" s="635" t="s">
        <v>102</v>
      </c>
      <c r="J1913" s="645">
        <v>1</v>
      </c>
      <c r="K1913" s="637">
        <v>45566</v>
      </c>
      <c r="L1913" s="637">
        <v>45626</v>
      </c>
      <c r="M1913" s="638">
        <f t="shared" si="72"/>
        <v>8.5714285714285712</v>
      </c>
      <c r="N1913" s="639">
        <v>1</v>
      </c>
      <c r="O1913" s="644" t="s">
        <v>2445</v>
      </c>
      <c r="P1913" s="639">
        <f t="shared" si="73"/>
        <v>1</v>
      </c>
      <c r="Q1913" s="640" t="str" cm="1">
        <f t="array" aca="1" ref="Q1913" ca="1">IF(ISNUMBER(P1913),IF(P1913=100%,"CUMPLIDA",IF(AND(ISNUMBER(L1913),ISNUMBER(INDIRECT("FECHA_"&amp;$B1913,1))), IF(L1913&lt;=INDIRECT("FECHA_"&amp;$B1913,1),"INCUMPLIDA","PROCESO"), "VERIFICAR FECHA")),"SIN VALOR AVANCE")</f>
        <v>CUMPLIDA</v>
      </c>
    </row>
    <row r="1914" spans="1:17" ht="165.75">
      <c r="A1914" s="453" t="s">
        <v>19</v>
      </c>
      <c r="B1914" s="454" t="s">
        <v>14</v>
      </c>
      <c r="C1914" s="940"/>
      <c r="D1914" s="940"/>
      <c r="E1914" s="941"/>
      <c r="F1914" s="941"/>
      <c r="G1914" s="634" t="s">
        <v>2446</v>
      </c>
      <c r="H1914" s="635" t="s">
        <v>104</v>
      </c>
      <c r="I1914" s="635" t="s">
        <v>105</v>
      </c>
      <c r="J1914" s="645">
        <v>1</v>
      </c>
      <c r="K1914" s="637">
        <v>45566</v>
      </c>
      <c r="L1914" s="637">
        <v>45626</v>
      </c>
      <c r="M1914" s="638">
        <f t="shared" si="72"/>
        <v>8.5714285714285712</v>
      </c>
      <c r="N1914" s="639">
        <v>1</v>
      </c>
      <c r="O1914" s="635" t="s">
        <v>2443</v>
      </c>
      <c r="P1914" s="639">
        <f t="shared" si="73"/>
        <v>1</v>
      </c>
      <c r="Q1914" s="640" t="str" cm="1">
        <f t="array" aca="1" ref="Q1914" ca="1">IF(ISNUMBER(P1914),IF(P1914=100%,"CUMPLIDA",IF(AND(ISNUMBER(L1914),ISNUMBER(INDIRECT("FECHA_"&amp;$B1914,1))), IF(L1914&lt;=INDIRECT("FECHA_"&amp;$B1914,1),"INCUMPLIDA","PROCESO"), "VERIFICAR FECHA")),"SIN VALOR AVANCE")</f>
        <v>CUMPLIDA</v>
      </c>
    </row>
    <row r="1915" spans="1:17" ht="45.75">
      <c r="A1915" s="453" t="s">
        <v>19</v>
      </c>
      <c r="B1915" s="454" t="s">
        <v>14</v>
      </c>
      <c r="C1915" s="940"/>
      <c r="D1915" s="940"/>
      <c r="E1915" s="941"/>
      <c r="F1915" s="941"/>
      <c r="G1915" s="634" t="s">
        <v>2447</v>
      </c>
      <c r="H1915" s="635" t="s">
        <v>106</v>
      </c>
      <c r="I1915" s="635" t="s">
        <v>107</v>
      </c>
      <c r="J1915" s="645">
        <v>1</v>
      </c>
      <c r="K1915" s="637">
        <v>45566</v>
      </c>
      <c r="L1915" s="637">
        <v>45626</v>
      </c>
      <c r="M1915" s="638">
        <f t="shared" si="72"/>
        <v>8.5714285714285712</v>
      </c>
      <c r="N1915" s="639">
        <v>1</v>
      </c>
      <c r="O1915" s="644" t="s">
        <v>2445</v>
      </c>
      <c r="P1915" s="639">
        <f t="shared" si="73"/>
        <v>1</v>
      </c>
      <c r="Q1915" s="640" t="str" cm="1">
        <f t="array" aca="1" ref="Q1915" ca="1">IF(ISNUMBER(P1915),IF(P1915=100%,"CUMPLIDA",IF(AND(ISNUMBER(L1915),ISNUMBER(INDIRECT("FECHA_"&amp;$B1915,1))), IF(L1915&lt;=INDIRECT("FECHA_"&amp;$B1915,1),"INCUMPLIDA","PROCESO"), "VERIFICAR FECHA")),"SIN VALOR AVANCE")</f>
        <v>CUMPLIDA</v>
      </c>
    </row>
    <row r="1916" spans="1:17" ht="240.75">
      <c r="A1916" s="453" t="s">
        <v>19</v>
      </c>
      <c r="B1916" s="454" t="s">
        <v>14</v>
      </c>
      <c r="C1916" s="940"/>
      <c r="D1916" s="940"/>
      <c r="E1916" s="941"/>
      <c r="F1916" s="941"/>
      <c r="G1916" s="634" t="s">
        <v>2448</v>
      </c>
      <c r="H1916" s="635" t="s">
        <v>108</v>
      </c>
      <c r="I1916" s="635" t="s">
        <v>109</v>
      </c>
      <c r="J1916" s="645">
        <v>1</v>
      </c>
      <c r="K1916" s="637">
        <v>45566</v>
      </c>
      <c r="L1916" s="637">
        <v>45716</v>
      </c>
      <c r="M1916" s="638">
        <f t="shared" si="72"/>
        <v>21.428571428571427</v>
      </c>
      <c r="N1916" s="639">
        <v>1</v>
      </c>
      <c r="O1916" s="635" t="s">
        <v>2399</v>
      </c>
      <c r="P1916" s="639">
        <f t="shared" si="73"/>
        <v>1</v>
      </c>
      <c r="Q1916" s="640" t="str" cm="1">
        <f t="array" aca="1" ref="Q1916" ca="1">IF(ISNUMBER(P1916),IF(P1916=100%,"CUMPLIDA",IF(AND(ISNUMBER(L1916),ISNUMBER(INDIRECT("FECHA_"&amp;$B1916,1))), IF(L1916&lt;=INDIRECT("FECHA_"&amp;$B1916,1),"INCUMPLIDA","PROCESO"), "VERIFICAR FECHA")),"SIN VALOR AVANCE")</f>
        <v>CUMPLIDA</v>
      </c>
    </row>
    <row r="1917" spans="1:17" ht="45.75">
      <c r="A1917" s="453" t="s">
        <v>19</v>
      </c>
      <c r="B1917" s="454" t="s">
        <v>14</v>
      </c>
      <c r="C1917" s="940"/>
      <c r="D1917" s="940"/>
      <c r="E1917" s="941"/>
      <c r="F1917" s="941"/>
      <c r="G1917" s="634" t="s">
        <v>2449</v>
      </c>
      <c r="H1917" s="635" t="s">
        <v>111</v>
      </c>
      <c r="I1917" s="635" t="s">
        <v>112</v>
      </c>
      <c r="J1917" s="645">
        <v>4</v>
      </c>
      <c r="K1917" s="637">
        <v>45717</v>
      </c>
      <c r="L1917" s="637">
        <v>46053</v>
      </c>
      <c r="M1917" s="638">
        <f t="shared" si="72"/>
        <v>48</v>
      </c>
      <c r="N1917" s="639">
        <v>0</v>
      </c>
      <c r="O1917" s="644" t="s">
        <v>2445</v>
      </c>
      <c r="P1917" s="639">
        <f t="shared" si="73"/>
        <v>0</v>
      </c>
      <c r="Q1917" s="640" t="str" cm="1">
        <f t="array" aca="1" ref="Q1917" ca="1">IF(ISNUMBER(P1917),IF(P1917=100%,"CUMPLIDA",IF(AND(ISNUMBER(L1917),ISNUMBER(INDIRECT("FECHA_"&amp;$B1917,1))), IF(L1917&lt;=INDIRECT("FECHA_"&amp;$B1917,1),"INCUMPLIDA","PROCESO"), "VERIFICAR FECHA")),"SIN VALOR AVANCE")</f>
        <v>PROCESO</v>
      </c>
    </row>
    <row r="1918" spans="1:17" ht="165.75">
      <c r="A1918" s="453" t="s">
        <v>19</v>
      </c>
      <c r="B1918" s="454" t="s">
        <v>14</v>
      </c>
      <c r="C1918" s="940"/>
      <c r="D1918" s="940"/>
      <c r="E1918" s="941"/>
      <c r="F1918" s="941"/>
      <c r="G1918" s="634" t="s">
        <v>2450</v>
      </c>
      <c r="H1918" s="635" t="s">
        <v>115</v>
      </c>
      <c r="I1918" s="635" t="s">
        <v>116</v>
      </c>
      <c r="J1918" s="645">
        <v>1</v>
      </c>
      <c r="K1918" s="637">
        <v>45717</v>
      </c>
      <c r="L1918" s="637">
        <v>46053</v>
      </c>
      <c r="M1918" s="638">
        <f t="shared" si="72"/>
        <v>48</v>
      </c>
      <c r="N1918" s="639">
        <v>0</v>
      </c>
      <c r="O1918" s="635" t="s">
        <v>2443</v>
      </c>
      <c r="P1918" s="639">
        <f t="shared" si="73"/>
        <v>0</v>
      </c>
      <c r="Q1918" s="640" t="str" cm="1">
        <f t="array" aca="1" ref="Q1918" ca="1">IF(ISNUMBER(P1918),IF(P1918=100%,"CUMPLIDA",IF(AND(ISNUMBER(L1918),ISNUMBER(INDIRECT("FECHA_"&amp;$B1918,1))), IF(L1918&lt;=INDIRECT("FECHA_"&amp;$B1918,1),"INCUMPLIDA","PROCESO"), "VERIFICAR FECHA")),"SIN VALOR AVANCE")</f>
        <v>PROCESO</v>
      </c>
    </row>
    <row r="1919" spans="1:17" ht="240.75">
      <c r="A1919" s="453" t="s">
        <v>19</v>
      </c>
      <c r="B1919" s="454" t="s">
        <v>14</v>
      </c>
      <c r="C1919" s="940"/>
      <c r="D1919" s="940"/>
      <c r="E1919" s="941"/>
      <c r="F1919" s="941"/>
      <c r="G1919" s="634" t="s">
        <v>2451</v>
      </c>
      <c r="H1919" s="635" t="s">
        <v>118</v>
      </c>
      <c r="I1919" s="635" t="s">
        <v>119</v>
      </c>
      <c r="J1919" s="645">
        <v>2</v>
      </c>
      <c r="K1919" s="637">
        <v>45717</v>
      </c>
      <c r="L1919" s="637">
        <v>46053</v>
      </c>
      <c r="M1919" s="638">
        <f t="shared" si="72"/>
        <v>48</v>
      </c>
      <c r="N1919" s="639">
        <v>0</v>
      </c>
      <c r="O1919" s="635" t="s">
        <v>2399</v>
      </c>
      <c r="P1919" s="639">
        <f t="shared" si="73"/>
        <v>0</v>
      </c>
      <c r="Q1919" s="640" t="str" cm="1">
        <f t="array" aca="1" ref="Q1919" ca="1">IF(ISNUMBER(P1919),IF(P1919=100%,"CUMPLIDA",IF(AND(ISNUMBER(L1919),ISNUMBER(INDIRECT("FECHA_"&amp;$B1919,1))), IF(L1919&lt;=INDIRECT("FECHA_"&amp;$B1919,1),"INCUMPLIDA","PROCESO"), "VERIFICAR FECHA")),"SIN VALOR AVANCE")</f>
        <v>PROCESO</v>
      </c>
    </row>
    <row r="1920" spans="1:17" ht="60.75">
      <c r="A1920" s="453" t="s">
        <v>19</v>
      </c>
      <c r="B1920" s="454" t="s">
        <v>14</v>
      </c>
      <c r="C1920" s="940"/>
      <c r="D1920" s="940"/>
      <c r="E1920" s="941" t="s">
        <v>2452</v>
      </c>
      <c r="F1920" s="941"/>
      <c r="G1920" s="647" t="s">
        <v>1674</v>
      </c>
      <c r="H1920" s="656" t="s">
        <v>1675</v>
      </c>
      <c r="I1920" s="656" t="s">
        <v>1676</v>
      </c>
      <c r="J1920" s="645">
        <v>1</v>
      </c>
      <c r="K1920" s="637">
        <v>45231</v>
      </c>
      <c r="L1920" s="637">
        <v>45504</v>
      </c>
      <c r="M1920" s="638">
        <f t="shared" si="72"/>
        <v>39</v>
      </c>
      <c r="N1920" s="639">
        <v>1</v>
      </c>
      <c r="O1920" s="635" t="s">
        <v>2453</v>
      </c>
      <c r="P1920" s="639">
        <f t="shared" si="73"/>
        <v>1</v>
      </c>
      <c r="Q1920" s="640" t="str" cm="1">
        <f t="array" aca="1" ref="Q1920" ca="1">IF(ISNUMBER(P1920),IF(P1920=100%,"CUMPLIDA",IF(AND(ISNUMBER(L1920),ISNUMBER(INDIRECT("FECHA_"&amp;$B1920,1))), IF(L1920&lt;=INDIRECT("FECHA_"&amp;$B1920,1),"INCUMPLIDA","PROCESO"), "VERIFICAR FECHA")),"SIN VALOR AVANCE")</f>
        <v>CUMPLIDA</v>
      </c>
    </row>
    <row r="1921" spans="1:17" ht="165.75">
      <c r="A1921" s="453" t="s">
        <v>19</v>
      </c>
      <c r="B1921" s="454" t="s">
        <v>14</v>
      </c>
      <c r="C1921" s="940"/>
      <c r="D1921" s="940"/>
      <c r="E1921" s="941"/>
      <c r="F1921" s="941"/>
      <c r="G1921" s="634" t="s">
        <v>1678</v>
      </c>
      <c r="H1921" s="635" t="s">
        <v>1679</v>
      </c>
      <c r="I1921" s="635" t="s">
        <v>99</v>
      </c>
      <c r="J1921" s="645">
        <v>1</v>
      </c>
      <c r="K1921" s="637">
        <v>45323</v>
      </c>
      <c r="L1921" s="637">
        <v>45747</v>
      </c>
      <c r="M1921" s="638">
        <f t="shared" si="72"/>
        <v>60.571428571428569</v>
      </c>
      <c r="N1921" s="639">
        <v>1</v>
      </c>
      <c r="O1921" s="635" t="s">
        <v>2443</v>
      </c>
      <c r="P1921" s="639">
        <f t="shared" si="73"/>
        <v>1</v>
      </c>
      <c r="Q1921" s="640" t="str" cm="1">
        <f t="array" aca="1" ref="Q1921" ca="1">IF(ISNUMBER(P1921),IF(P1921=100%,"CUMPLIDA",IF(AND(ISNUMBER(L1921),ISNUMBER(INDIRECT("FECHA_"&amp;$B1921,1))), IF(L1921&lt;=INDIRECT("FECHA_"&amp;$B1921,1),"INCUMPLIDA","PROCESO"), "VERIFICAR FECHA")),"SIN VALOR AVANCE")</f>
        <v>CUMPLIDA</v>
      </c>
    </row>
    <row r="1922" spans="1:17" ht="60.75">
      <c r="A1922" s="453" t="s">
        <v>19</v>
      </c>
      <c r="B1922" s="454" t="s">
        <v>14</v>
      </c>
      <c r="C1922" s="940"/>
      <c r="D1922" s="940"/>
      <c r="E1922" s="941"/>
      <c r="F1922" s="941"/>
      <c r="G1922" s="634" t="s">
        <v>1681</v>
      </c>
      <c r="H1922" s="635" t="s">
        <v>101</v>
      </c>
      <c r="I1922" s="635" t="s">
        <v>102</v>
      </c>
      <c r="J1922" s="645">
        <v>1</v>
      </c>
      <c r="K1922" s="637">
        <v>45323</v>
      </c>
      <c r="L1922" s="637">
        <v>45747</v>
      </c>
      <c r="M1922" s="638">
        <f t="shared" si="72"/>
        <v>60.571428571428569</v>
      </c>
      <c r="N1922" s="639">
        <v>1</v>
      </c>
      <c r="O1922" s="635" t="s">
        <v>2453</v>
      </c>
      <c r="P1922" s="639">
        <f t="shared" si="73"/>
        <v>1</v>
      </c>
      <c r="Q1922" s="640" t="str" cm="1">
        <f t="array" aca="1" ref="Q1922" ca="1">IF(ISNUMBER(P1922),IF(P1922=100%,"CUMPLIDA",IF(AND(ISNUMBER(L1922),ISNUMBER(INDIRECT("FECHA_"&amp;$B1922,1))), IF(L1922&lt;=INDIRECT("FECHA_"&amp;$B1922,1),"INCUMPLIDA","PROCESO"), "VERIFICAR FECHA")),"SIN VALOR AVANCE")</f>
        <v>CUMPLIDA</v>
      </c>
    </row>
    <row r="1923" spans="1:17" ht="60.75">
      <c r="A1923" s="453" t="s">
        <v>19</v>
      </c>
      <c r="B1923" s="454" t="s">
        <v>14</v>
      </c>
      <c r="C1923" s="940"/>
      <c r="D1923" s="940"/>
      <c r="E1923" s="941"/>
      <c r="F1923" s="941"/>
      <c r="G1923" s="634" t="s">
        <v>1683</v>
      </c>
      <c r="H1923" s="635" t="s">
        <v>239</v>
      </c>
      <c r="I1923" s="635" t="s">
        <v>240</v>
      </c>
      <c r="J1923" s="645">
        <v>1</v>
      </c>
      <c r="K1923" s="637">
        <v>45231</v>
      </c>
      <c r="L1923" s="637">
        <v>45747</v>
      </c>
      <c r="M1923" s="638">
        <f t="shared" si="72"/>
        <v>73.714285714285708</v>
      </c>
      <c r="N1923" s="639">
        <v>1</v>
      </c>
      <c r="O1923" s="635" t="s">
        <v>2453</v>
      </c>
      <c r="P1923" s="639">
        <f t="shared" si="73"/>
        <v>1</v>
      </c>
      <c r="Q1923" s="640" t="str" cm="1">
        <f t="array" aca="1" ref="Q1923" ca="1">IF(ISNUMBER(P1923),IF(P1923=100%,"CUMPLIDA",IF(AND(ISNUMBER(L1923),ISNUMBER(INDIRECT("FECHA_"&amp;$B1923,1))), IF(L1923&lt;=INDIRECT("FECHA_"&amp;$B1923,1),"INCUMPLIDA","PROCESO"), "VERIFICAR FECHA")),"SIN VALOR AVANCE")</f>
        <v>CUMPLIDA</v>
      </c>
    </row>
    <row r="1924" spans="1:17" ht="165.75">
      <c r="A1924" s="453" t="s">
        <v>19</v>
      </c>
      <c r="B1924" s="454" t="s">
        <v>14</v>
      </c>
      <c r="C1924" s="940"/>
      <c r="D1924" s="940"/>
      <c r="E1924" s="941"/>
      <c r="F1924" s="941"/>
      <c r="G1924" s="634" t="s">
        <v>1684</v>
      </c>
      <c r="H1924" s="635" t="s">
        <v>104</v>
      </c>
      <c r="I1924" s="635" t="s">
        <v>105</v>
      </c>
      <c r="J1924" s="645">
        <v>1</v>
      </c>
      <c r="K1924" s="637">
        <v>45323</v>
      </c>
      <c r="L1924" s="637">
        <v>45747</v>
      </c>
      <c r="M1924" s="638">
        <f t="shared" si="72"/>
        <v>60.571428571428569</v>
      </c>
      <c r="N1924" s="639">
        <v>1</v>
      </c>
      <c r="O1924" s="635" t="s">
        <v>2443</v>
      </c>
      <c r="P1924" s="639">
        <v>1</v>
      </c>
      <c r="Q1924" s="640" t="str" cm="1">
        <f t="array" aca="1" ref="Q1924" ca="1">IF(ISNUMBER(P1924),IF(P1924=100%,"CUMPLIDA",IF(AND(ISNUMBER(L1924),ISNUMBER(INDIRECT("FECHA_"&amp;$B1924,1))), IF(L1924&lt;=INDIRECT("FECHA_"&amp;$B1924,1),"INCUMPLIDA","PROCESO"), "VERIFICAR FECHA")),"SIN VALOR AVANCE")</f>
        <v>CUMPLIDA</v>
      </c>
    </row>
    <row r="1925" spans="1:17" ht="60.75">
      <c r="A1925" s="453" t="s">
        <v>19</v>
      </c>
      <c r="B1925" s="454" t="s">
        <v>14</v>
      </c>
      <c r="C1925" s="940"/>
      <c r="D1925" s="940"/>
      <c r="E1925" s="941"/>
      <c r="F1925" s="941"/>
      <c r="G1925" s="634" t="s">
        <v>1685</v>
      </c>
      <c r="H1925" s="635" t="s">
        <v>106</v>
      </c>
      <c r="I1925" s="635" t="s">
        <v>107</v>
      </c>
      <c r="J1925" s="645">
        <v>1</v>
      </c>
      <c r="K1925" s="637">
        <v>45231</v>
      </c>
      <c r="L1925" s="637">
        <v>45747</v>
      </c>
      <c r="M1925" s="638">
        <f t="shared" si="72"/>
        <v>73.714285714285708</v>
      </c>
      <c r="N1925" s="639">
        <v>1</v>
      </c>
      <c r="O1925" s="635" t="s">
        <v>2453</v>
      </c>
      <c r="P1925" s="639">
        <f t="shared" ref="P1925:P1988" si="74">IF(B1925="ITRC",N1925,N1925/J1925)</f>
        <v>1</v>
      </c>
      <c r="Q1925" s="640" t="str" cm="1">
        <f t="array" aca="1" ref="Q1925" ca="1">IF(ISNUMBER(P1925),IF(P1925=100%,"CUMPLIDA",IF(AND(ISNUMBER(L1925),ISNUMBER(INDIRECT("FECHA_"&amp;$B1925,1))), IF(L1925&lt;=INDIRECT("FECHA_"&amp;$B1925,1),"INCUMPLIDA","PROCESO"), "VERIFICAR FECHA")),"SIN VALOR AVANCE")</f>
        <v>CUMPLIDA</v>
      </c>
    </row>
    <row r="1926" spans="1:17" ht="240.75">
      <c r="A1926" s="453" t="s">
        <v>19</v>
      </c>
      <c r="B1926" s="454" t="s">
        <v>14</v>
      </c>
      <c r="C1926" s="940"/>
      <c r="D1926" s="940"/>
      <c r="E1926" s="941"/>
      <c r="F1926" s="941"/>
      <c r="G1926" s="634" t="s">
        <v>1686</v>
      </c>
      <c r="H1926" s="635" t="s">
        <v>108</v>
      </c>
      <c r="I1926" s="635" t="s">
        <v>109</v>
      </c>
      <c r="J1926" s="645">
        <v>1</v>
      </c>
      <c r="K1926" s="637">
        <v>45231</v>
      </c>
      <c r="L1926" s="637">
        <v>45808</v>
      </c>
      <c r="M1926" s="638">
        <f t="shared" si="72"/>
        <v>82.428571428571431</v>
      </c>
      <c r="N1926" s="639">
        <v>1</v>
      </c>
      <c r="O1926" s="635" t="s">
        <v>2399</v>
      </c>
      <c r="P1926" s="639">
        <f t="shared" si="74"/>
        <v>1</v>
      </c>
      <c r="Q1926" s="640" t="str" cm="1">
        <f t="array" aca="1" ref="Q1926" ca="1">IF(ISNUMBER(P1926),IF(P1926=100%,"CUMPLIDA",IF(AND(ISNUMBER(L1926),ISNUMBER(INDIRECT("FECHA_"&amp;$B1926,1))), IF(L1926&lt;=INDIRECT("FECHA_"&amp;$B1926,1),"INCUMPLIDA","PROCESO"), "VERIFICAR FECHA")),"SIN VALOR AVANCE")</f>
        <v>CUMPLIDA</v>
      </c>
    </row>
    <row r="1927" spans="1:17" ht="60.75">
      <c r="A1927" s="453" t="s">
        <v>19</v>
      </c>
      <c r="B1927" s="454" t="s">
        <v>14</v>
      </c>
      <c r="C1927" s="940"/>
      <c r="D1927" s="940"/>
      <c r="E1927" s="941"/>
      <c r="F1927" s="941"/>
      <c r="G1927" s="634" t="s">
        <v>1688</v>
      </c>
      <c r="H1927" s="635" t="s">
        <v>111</v>
      </c>
      <c r="I1927" s="635" t="s">
        <v>112</v>
      </c>
      <c r="J1927" s="645">
        <v>10</v>
      </c>
      <c r="K1927" s="637">
        <v>45809</v>
      </c>
      <c r="L1927" s="637">
        <v>46752</v>
      </c>
      <c r="M1927" s="638">
        <f t="shared" si="72"/>
        <v>134.71428571428572</v>
      </c>
      <c r="N1927" s="639">
        <v>0</v>
      </c>
      <c r="O1927" s="635" t="s">
        <v>2453</v>
      </c>
      <c r="P1927" s="639">
        <f t="shared" si="74"/>
        <v>0</v>
      </c>
      <c r="Q1927" s="640" t="str" cm="1">
        <f t="array" aca="1" ref="Q1927" ca="1">IF(ISNUMBER(P1927),IF(P1927=100%,"CUMPLIDA",IF(AND(ISNUMBER(L1927),ISNUMBER(INDIRECT("FECHA_"&amp;$B1927,1))), IF(L1927&lt;=INDIRECT("FECHA_"&amp;$B1927,1),"INCUMPLIDA","PROCESO"), "VERIFICAR FECHA")),"SIN VALOR AVANCE")</f>
        <v>PROCESO</v>
      </c>
    </row>
    <row r="1928" spans="1:17" ht="165.75">
      <c r="A1928" s="453" t="s">
        <v>19</v>
      </c>
      <c r="B1928" s="454" t="s">
        <v>14</v>
      </c>
      <c r="C1928" s="940"/>
      <c r="D1928" s="940"/>
      <c r="E1928" s="941"/>
      <c r="F1928" s="941"/>
      <c r="G1928" s="634" t="s">
        <v>1689</v>
      </c>
      <c r="H1928" s="635" t="s">
        <v>115</v>
      </c>
      <c r="I1928" s="635" t="s">
        <v>116</v>
      </c>
      <c r="J1928" s="645">
        <v>1</v>
      </c>
      <c r="K1928" s="637">
        <v>45809</v>
      </c>
      <c r="L1928" s="637">
        <v>46752</v>
      </c>
      <c r="M1928" s="638">
        <f t="shared" si="72"/>
        <v>134.71428571428572</v>
      </c>
      <c r="N1928" s="639">
        <v>0</v>
      </c>
      <c r="O1928" s="635" t="s">
        <v>2443</v>
      </c>
      <c r="P1928" s="639">
        <f t="shared" si="74"/>
        <v>0</v>
      </c>
      <c r="Q1928" s="640" t="str" cm="1">
        <f t="array" aca="1" ref="Q1928" ca="1">IF(ISNUMBER(P1928),IF(P1928=100%,"CUMPLIDA",IF(AND(ISNUMBER(L1928),ISNUMBER(INDIRECT("FECHA_"&amp;$B1928,1))), IF(L1928&lt;=INDIRECT("FECHA_"&amp;$B1928,1),"INCUMPLIDA","PROCESO"), "VERIFICAR FECHA")),"SIN VALOR AVANCE")</f>
        <v>PROCESO</v>
      </c>
    </row>
    <row r="1929" spans="1:17" ht="240.75">
      <c r="A1929" s="453" t="s">
        <v>19</v>
      </c>
      <c r="B1929" s="454" t="s">
        <v>14</v>
      </c>
      <c r="C1929" s="940"/>
      <c r="D1929" s="940"/>
      <c r="E1929" s="941"/>
      <c r="F1929" s="941"/>
      <c r="G1929" s="634" t="s">
        <v>1690</v>
      </c>
      <c r="H1929" s="635" t="s">
        <v>118</v>
      </c>
      <c r="I1929" s="635" t="s">
        <v>119</v>
      </c>
      <c r="J1929" s="645">
        <v>2</v>
      </c>
      <c r="K1929" s="637">
        <v>45809</v>
      </c>
      <c r="L1929" s="637">
        <v>46752</v>
      </c>
      <c r="M1929" s="638">
        <f t="shared" si="72"/>
        <v>134.71428571428572</v>
      </c>
      <c r="N1929" s="639">
        <v>0</v>
      </c>
      <c r="O1929" s="635" t="s">
        <v>2399</v>
      </c>
      <c r="P1929" s="639">
        <f t="shared" si="74"/>
        <v>0</v>
      </c>
      <c r="Q1929" s="640" t="str" cm="1">
        <f t="array" aca="1" ref="Q1929" ca="1">IF(ISNUMBER(P1929),IF(P1929=100%,"CUMPLIDA",IF(AND(ISNUMBER(L1929),ISNUMBER(INDIRECT("FECHA_"&amp;$B1929,1))), IF(L1929&lt;=INDIRECT("FECHA_"&amp;$B1929,1),"INCUMPLIDA","PROCESO"), "VERIFICAR FECHA")),"SIN VALOR AVANCE")</f>
        <v>PROCESO</v>
      </c>
    </row>
    <row r="1930" spans="1:17" ht="60.75">
      <c r="A1930" s="453" t="s">
        <v>19</v>
      </c>
      <c r="B1930" s="454" t="s">
        <v>14</v>
      </c>
      <c r="C1930" s="940"/>
      <c r="D1930" s="940"/>
      <c r="E1930" s="941" t="s">
        <v>2454</v>
      </c>
      <c r="F1930" s="941"/>
      <c r="G1930" s="647" t="s">
        <v>1674</v>
      </c>
      <c r="H1930" s="656" t="s">
        <v>1675</v>
      </c>
      <c r="I1930" s="656" t="s">
        <v>1676</v>
      </c>
      <c r="J1930" s="645">
        <v>1</v>
      </c>
      <c r="K1930" s="637">
        <v>45231</v>
      </c>
      <c r="L1930" s="637">
        <v>45504</v>
      </c>
      <c r="M1930" s="638">
        <f t="shared" si="72"/>
        <v>39</v>
      </c>
      <c r="N1930" s="639">
        <v>1</v>
      </c>
      <c r="O1930" s="635" t="s">
        <v>2453</v>
      </c>
      <c r="P1930" s="639">
        <f t="shared" si="74"/>
        <v>1</v>
      </c>
      <c r="Q1930" s="640" t="str" cm="1">
        <f t="array" aca="1" ref="Q1930" ca="1">IF(ISNUMBER(P1930),IF(P1930=100%,"CUMPLIDA",IF(AND(ISNUMBER(L1930),ISNUMBER(INDIRECT("FECHA_"&amp;$B1930,1))), IF(L1930&lt;=INDIRECT("FECHA_"&amp;$B1930,1),"INCUMPLIDA","PROCESO"), "VERIFICAR FECHA")),"SIN VALOR AVANCE")</f>
        <v>CUMPLIDA</v>
      </c>
    </row>
    <row r="1931" spans="1:17" ht="165.75">
      <c r="A1931" s="453" t="s">
        <v>19</v>
      </c>
      <c r="B1931" s="454" t="s">
        <v>14</v>
      </c>
      <c r="C1931" s="940"/>
      <c r="D1931" s="940"/>
      <c r="E1931" s="941"/>
      <c r="F1931" s="941"/>
      <c r="G1931" s="634" t="s">
        <v>1678</v>
      </c>
      <c r="H1931" s="635" t="s">
        <v>1679</v>
      </c>
      <c r="I1931" s="635" t="s">
        <v>99</v>
      </c>
      <c r="J1931" s="645">
        <v>1</v>
      </c>
      <c r="K1931" s="641">
        <v>45231</v>
      </c>
      <c r="L1931" s="641">
        <v>45747</v>
      </c>
      <c r="M1931" s="638">
        <f t="shared" si="72"/>
        <v>73.714285714285708</v>
      </c>
      <c r="N1931" s="639">
        <v>1</v>
      </c>
      <c r="O1931" s="635" t="s">
        <v>2443</v>
      </c>
      <c r="P1931" s="639">
        <f t="shared" si="74"/>
        <v>1</v>
      </c>
      <c r="Q1931" s="640" t="str" cm="1">
        <f t="array" aca="1" ref="Q1931" ca="1">IF(ISNUMBER(P1931),IF(P1931=100%,"CUMPLIDA",IF(AND(ISNUMBER(L1931),ISNUMBER(INDIRECT("FECHA_"&amp;$B1931,1))), IF(L1931&lt;=INDIRECT("FECHA_"&amp;$B1931,1),"INCUMPLIDA","PROCESO"), "VERIFICAR FECHA")),"SIN VALOR AVANCE")</f>
        <v>CUMPLIDA</v>
      </c>
    </row>
    <row r="1932" spans="1:17" ht="60.75">
      <c r="A1932" s="453" t="s">
        <v>19</v>
      </c>
      <c r="B1932" s="454" t="s">
        <v>14</v>
      </c>
      <c r="C1932" s="940"/>
      <c r="D1932" s="940"/>
      <c r="E1932" s="941"/>
      <c r="F1932" s="941"/>
      <c r="G1932" s="634" t="s">
        <v>1681</v>
      </c>
      <c r="H1932" s="635" t="s">
        <v>101</v>
      </c>
      <c r="I1932" s="635" t="s">
        <v>102</v>
      </c>
      <c r="J1932" s="645">
        <v>1</v>
      </c>
      <c r="K1932" s="641">
        <v>45323</v>
      </c>
      <c r="L1932" s="641">
        <v>45747</v>
      </c>
      <c r="M1932" s="638">
        <f t="shared" si="72"/>
        <v>60.571428571428569</v>
      </c>
      <c r="N1932" s="639">
        <v>1</v>
      </c>
      <c r="O1932" s="635" t="s">
        <v>2453</v>
      </c>
      <c r="P1932" s="639">
        <f t="shared" si="74"/>
        <v>1</v>
      </c>
      <c r="Q1932" s="640" t="str" cm="1">
        <f t="array" aca="1" ref="Q1932" ca="1">IF(ISNUMBER(P1932),IF(P1932=100%,"CUMPLIDA",IF(AND(ISNUMBER(L1932),ISNUMBER(INDIRECT("FECHA_"&amp;$B1932,1))), IF(L1932&lt;=INDIRECT("FECHA_"&amp;$B1932,1),"INCUMPLIDA","PROCESO"), "VERIFICAR FECHA")),"SIN VALOR AVANCE")</f>
        <v>CUMPLIDA</v>
      </c>
    </row>
    <row r="1933" spans="1:17" ht="60.75">
      <c r="A1933" s="453" t="s">
        <v>19</v>
      </c>
      <c r="B1933" s="454" t="s">
        <v>14</v>
      </c>
      <c r="C1933" s="940"/>
      <c r="D1933" s="940"/>
      <c r="E1933" s="941"/>
      <c r="F1933" s="941"/>
      <c r="G1933" s="634" t="s">
        <v>1683</v>
      </c>
      <c r="H1933" s="635" t="s">
        <v>239</v>
      </c>
      <c r="I1933" s="635" t="s">
        <v>240</v>
      </c>
      <c r="J1933" s="645">
        <v>1</v>
      </c>
      <c r="K1933" s="641">
        <v>45323</v>
      </c>
      <c r="L1933" s="641">
        <v>45747</v>
      </c>
      <c r="M1933" s="638">
        <f t="shared" si="72"/>
        <v>60.571428571428569</v>
      </c>
      <c r="N1933" s="639">
        <v>1</v>
      </c>
      <c r="O1933" s="635" t="s">
        <v>2453</v>
      </c>
      <c r="P1933" s="639">
        <f t="shared" si="74"/>
        <v>1</v>
      </c>
      <c r="Q1933" s="640" t="str" cm="1">
        <f t="array" aca="1" ref="Q1933" ca="1">IF(ISNUMBER(P1933),IF(P1933=100%,"CUMPLIDA",IF(AND(ISNUMBER(L1933),ISNUMBER(INDIRECT("FECHA_"&amp;$B1933,1))), IF(L1933&lt;=INDIRECT("FECHA_"&amp;$B1933,1),"INCUMPLIDA","PROCESO"), "VERIFICAR FECHA")),"SIN VALOR AVANCE")</f>
        <v>CUMPLIDA</v>
      </c>
    </row>
    <row r="1934" spans="1:17" ht="165.75">
      <c r="A1934" s="453" t="s">
        <v>19</v>
      </c>
      <c r="B1934" s="454" t="s">
        <v>14</v>
      </c>
      <c r="C1934" s="940"/>
      <c r="D1934" s="940"/>
      <c r="E1934" s="941"/>
      <c r="F1934" s="941"/>
      <c r="G1934" s="634" t="s">
        <v>1684</v>
      </c>
      <c r="H1934" s="635" t="s">
        <v>104</v>
      </c>
      <c r="I1934" s="635" t="s">
        <v>105</v>
      </c>
      <c r="J1934" s="645">
        <v>1</v>
      </c>
      <c r="K1934" s="641">
        <v>45231</v>
      </c>
      <c r="L1934" s="641">
        <v>45747</v>
      </c>
      <c r="M1934" s="638">
        <f t="shared" si="72"/>
        <v>73.714285714285708</v>
      </c>
      <c r="N1934" s="639">
        <v>1</v>
      </c>
      <c r="O1934" s="635" t="s">
        <v>2443</v>
      </c>
      <c r="P1934" s="639">
        <f t="shared" si="74"/>
        <v>1</v>
      </c>
      <c r="Q1934" s="640" t="str" cm="1">
        <f t="array" aca="1" ref="Q1934" ca="1">IF(ISNUMBER(P1934),IF(P1934=100%,"CUMPLIDA",IF(AND(ISNUMBER(L1934),ISNUMBER(INDIRECT("FECHA_"&amp;$B1934,1))), IF(L1934&lt;=INDIRECT("FECHA_"&amp;$B1934,1),"INCUMPLIDA","PROCESO"), "VERIFICAR FECHA")),"SIN VALOR AVANCE")</f>
        <v>CUMPLIDA</v>
      </c>
    </row>
    <row r="1935" spans="1:17" ht="60.75">
      <c r="A1935" s="453" t="s">
        <v>19</v>
      </c>
      <c r="B1935" s="454" t="s">
        <v>14</v>
      </c>
      <c r="C1935" s="940"/>
      <c r="D1935" s="940"/>
      <c r="E1935" s="941"/>
      <c r="F1935" s="941"/>
      <c r="G1935" s="634" t="s">
        <v>1685</v>
      </c>
      <c r="H1935" s="635" t="s">
        <v>106</v>
      </c>
      <c r="I1935" s="635" t="s">
        <v>107</v>
      </c>
      <c r="J1935" s="645">
        <v>1</v>
      </c>
      <c r="K1935" s="641">
        <v>45323</v>
      </c>
      <c r="L1935" s="641">
        <v>45747</v>
      </c>
      <c r="M1935" s="638">
        <f t="shared" si="72"/>
        <v>60.571428571428569</v>
      </c>
      <c r="N1935" s="639">
        <v>1</v>
      </c>
      <c r="O1935" s="635" t="s">
        <v>2453</v>
      </c>
      <c r="P1935" s="639">
        <f t="shared" si="74"/>
        <v>1</v>
      </c>
      <c r="Q1935" s="640" t="str" cm="1">
        <f t="array" aca="1" ref="Q1935" ca="1">IF(ISNUMBER(P1935),IF(P1935=100%,"CUMPLIDA",IF(AND(ISNUMBER(L1935),ISNUMBER(INDIRECT("FECHA_"&amp;$B1935,1))), IF(L1935&lt;=INDIRECT("FECHA_"&amp;$B1935,1),"INCUMPLIDA","PROCESO"), "VERIFICAR FECHA")),"SIN VALOR AVANCE")</f>
        <v>CUMPLIDA</v>
      </c>
    </row>
    <row r="1936" spans="1:17" ht="240.75">
      <c r="A1936" s="453" t="s">
        <v>19</v>
      </c>
      <c r="B1936" s="454" t="s">
        <v>14</v>
      </c>
      <c r="C1936" s="940"/>
      <c r="D1936" s="940"/>
      <c r="E1936" s="941"/>
      <c r="F1936" s="941"/>
      <c r="G1936" s="634" t="s">
        <v>1686</v>
      </c>
      <c r="H1936" s="635" t="s">
        <v>108</v>
      </c>
      <c r="I1936" s="635" t="s">
        <v>109</v>
      </c>
      <c r="J1936" s="645">
        <v>1</v>
      </c>
      <c r="K1936" s="641">
        <v>45231</v>
      </c>
      <c r="L1936" s="641">
        <v>45808</v>
      </c>
      <c r="M1936" s="638">
        <f t="shared" si="72"/>
        <v>82.428571428571431</v>
      </c>
      <c r="N1936" s="639">
        <v>1</v>
      </c>
      <c r="O1936" s="635" t="s">
        <v>2399</v>
      </c>
      <c r="P1936" s="639">
        <f t="shared" si="74"/>
        <v>1</v>
      </c>
      <c r="Q1936" s="640" t="str" cm="1">
        <f t="array" aca="1" ref="Q1936" ca="1">IF(ISNUMBER(P1936),IF(P1936=100%,"CUMPLIDA",IF(AND(ISNUMBER(L1936),ISNUMBER(INDIRECT("FECHA_"&amp;$B1936,1))), IF(L1936&lt;=INDIRECT("FECHA_"&amp;$B1936,1),"INCUMPLIDA","PROCESO"), "VERIFICAR FECHA")),"SIN VALOR AVANCE")</f>
        <v>CUMPLIDA</v>
      </c>
    </row>
    <row r="1937" spans="1:17" ht="60.75">
      <c r="A1937" s="453" t="s">
        <v>19</v>
      </c>
      <c r="B1937" s="454" t="s">
        <v>14</v>
      </c>
      <c r="C1937" s="940"/>
      <c r="D1937" s="940"/>
      <c r="E1937" s="941"/>
      <c r="F1937" s="941"/>
      <c r="G1937" s="634" t="s">
        <v>1688</v>
      </c>
      <c r="H1937" s="635" t="s">
        <v>111</v>
      </c>
      <c r="I1937" s="635" t="s">
        <v>112</v>
      </c>
      <c r="J1937" s="645">
        <v>10</v>
      </c>
      <c r="K1937" s="641">
        <v>45231</v>
      </c>
      <c r="L1937" s="641">
        <v>46752</v>
      </c>
      <c r="M1937" s="638">
        <f t="shared" si="72"/>
        <v>217.28571428571428</v>
      </c>
      <c r="N1937" s="639">
        <v>0</v>
      </c>
      <c r="O1937" s="635" t="s">
        <v>2453</v>
      </c>
      <c r="P1937" s="639">
        <f t="shared" si="74"/>
        <v>0</v>
      </c>
      <c r="Q1937" s="640" t="str" cm="1">
        <f t="array" aca="1" ref="Q1937" ca="1">IF(ISNUMBER(P1937),IF(P1937=100%,"CUMPLIDA",IF(AND(ISNUMBER(L1937),ISNUMBER(INDIRECT("FECHA_"&amp;$B1937,1))), IF(L1937&lt;=INDIRECT("FECHA_"&amp;$B1937,1),"INCUMPLIDA","PROCESO"), "VERIFICAR FECHA")),"SIN VALOR AVANCE")</f>
        <v>PROCESO</v>
      </c>
    </row>
    <row r="1938" spans="1:17" ht="165.75">
      <c r="A1938" s="453" t="s">
        <v>19</v>
      </c>
      <c r="B1938" s="454" t="s">
        <v>14</v>
      </c>
      <c r="C1938" s="940"/>
      <c r="D1938" s="940"/>
      <c r="E1938" s="941"/>
      <c r="F1938" s="941"/>
      <c r="G1938" s="634" t="s">
        <v>1689</v>
      </c>
      <c r="H1938" s="635" t="s">
        <v>115</v>
      </c>
      <c r="I1938" s="635" t="s">
        <v>116</v>
      </c>
      <c r="J1938" s="645">
        <v>1</v>
      </c>
      <c r="K1938" s="641">
        <v>45809</v>
      </c>
      <c r="L1938" s="641">
        <v>46752</v>
      </c>
      <c r="M1938" s="638">
        <f t="shared" si="72"/>
        <v>134.71428571428572</v>
      </c>
      <c r="N1938" s="639">
        <v>0</v>
      </c>
      <c r="O1938" s="635" t="s">
        <v>2443</v>
      </c>
      <c r="P1938" s="639">
        <f t="shared" si="74"/>
        <v>0</v>
      </c>
      <c r="Q1938" s="640" t="str" cm="1">
        <f t="array" aca="1" ref="Q1938" ca="1">IF(ISNUMBER(P1938),IF(P1938=100%,"CUMPLIDA",IF(AND(ISNUMBER(L1938),ISNUMBER(INDIRECT("FECHA_"&amp;$B1938,1))), IF(L1938&lt;=INDIRECT("FECHA_"&amp;$B1938,1),"INCUMPLIDA","PROCESO"), "VERIFICAR FECHA")),"SIN VALOR AVANCE")</f>
        <v>PROCESO</v>
      </c>
    </row>
    <row r="1939" spans="1:17" ht="240.75">
      <c r="A1939" s="453" t="s">
        <v>19</v>
      </c>
      <c r="B1939" s="454" t="s">
        <v>14</v>
      </c>
      <c r="C1939" s="940"/>
      <c r="D1939" s="940"/>
      <c r="E1939" s="941"/>
      <c r="F1939" s="941"/>
      <c r="G1939" s="634" t="s">
        <v>1690</v>
      </c>
      <c r="H1939" s="635" t="s">
        <v>118</v>
      </c>
      <c r="I1939" s="635" t="s">
        <v>119</v>
      </c>
      <c r="J1939" s="645">
        <v>2</v>
      </c>
      <c r="K1939" s="641">
        <v>45809</v>
      </c>
      <c r="L1939" s="641">
        <v>46752</v>
      </c>
      <c r="M1939" s="638">
        <f t="shared" si="72"/>
        <v>134.71428571428572</v>
      </c>
      <c r="N1939" s="639">
        <v>0</v>
      </c>
      <c r="O1939" s="635" t="s">
        <v>2399</v>
      </c>
      <c r="P1939" s="639">
        <f t="shared" si="74"/>
        <v>0</v>
      </c>
      <c r="Q1939" s="640" t="str" cm="1">
        <f t="array" aca="1" ref="Q1939" ca="1">IF(ISNUMBER(P1939),IF(P1939=100%,"CUMPLIDA",IF(AND(ISNUMBER(L1939),ISNUMBER(INDIRECT("FECHA_"&amp;$B1939,1))), IF(L1939&lt;=INDIRECT("FECHA_"&amp;$B1939,1),"INCUMPLIDA","PROCESO"), "VERIFICAR FECHA")),"SIN VALOR AVANCE")</f>
        <v>PROCESO</v>
      </c>
    </row>
    <row r="1940" spans="1:17" ht="45.75">
      <c r="A1940" s="453" t="s">
        <v>19</v>
      </c>
      <c r="B1940" s="454" t="s">
        <v>14</v>
      </c>
      <c r="C1940" s="940" t="s">
        <v>2455</v>
      </c>
      <c r="D1940" s="940" t="s">
        <v>1737</v>
      </c>
      <c r="E1940" s="941" t="s">
        <v>2456</v>
      </c>
      <c r="F1940" s="941" t="s">
        <v>2457</v>
      </c>
      <c r="G1940" s="634" t="s">
        <v>2238</v>
      </c>
      <c r="H1940" s="635" t="s">
        <v>1675</v>
      </c>
      <c r="I1940" s="635" t="s">
        <v>1676</v>
      </c>
      <c r="J1940" s="645">
        <v>1</v>
      </c>
      <c r="K1940" s="641">
        <v>45231</v>
      </c>
      <c r="L1940" s="641">
        <v>45504</v>
      </c>
      <c r="M1940" s="638">
        <f t="shared" si="72"/>
        <v>39</v>
      </c>
      <c r="N1940" s="639">
        <v>1</v>
      </c>
      <c r="O1940" s="635" t="s">
        <v>2458</v>
      </c>
      <c r="P1940" s="639">
        <f t="shared" si="74"/>
        <v>1</v>
      </c>
      <c r="Q1940" s="640" t="str" cm="1">
        <f t="array" aca="1" ref="Q1940" ca="1">IF(ISNUMBER(P1940),IF(P1940=100%,"CUMPLIDA",IF(AND(ISNUMBER(L1940),ISNUMBER(INDIRECT("FECHA_"&amp;$B1940,1))), IF(L1940&lt;=INDIRECT("FECHA_"&amp;$B1940,1),"INCUMPLIDA","PROCESO"), "VERIFICAR FECHA")),"SIN VALOR AVANCE")</f>
        <v>CUMPLIDA</v>
      </c>
    </row>
    <row r="1941" spans="1:17" ht="210.75">
      <c r="A1941" s="453" t="s">
        <v>19</v>
      </c>
      <c r="B1941" s="454" t="s">
        <v>14</v>
      </c>
      <c r="C1941" s="940"/>
      <c r="D1941" s="940"/>
      <c r="E1941" s="941"/>
      <c r="F1941" s="941"/>
      <c r="G1941" s="634" t="s">
        <v>2241</v>
      </c>
      <c r="H1941" s="635" t="s">
        <v>1679</v>
      </c>
      <c r="I1941" s="635" t="s">
        <v>99</v>
      </c>
      <c r="J1941" s="645">
        <v>1</v>
      </c>
      <c r="K1941" s="641">
        <v>45323</v>
      </c>
      <c r="L1941" s="641">
        <v>45747</v>
      </c>
      <c r="M1941" s="638">
        <f t="shared" si="72"/>
        <v>60.571428571428569</v>
      </c>
      <c r="N1941" s="639">
        <v>1</v>
      </c>
      <c r="O1941" s="644" t="s">
        <v>2459</v>
      </c>
      <c r="P1941" s="639">
        <f t="shared" si="74"/>
        <v>1</v>
      </c>
      <c r="Q1941" s="640" t="str" cm="1">
        <f t="array" aca="1" ref="Q1941" ca="1">IF(ISNUMBER(P1941),IF(P1941=100%,"CUMPLIDA",IF(AND(ISNUMBER(L1941),ISNUMBER(INDIRECT("FECHA_"&amp;$B1941,1))), IF(L1941&lt;=INDIRECT("FECHA_"&amp;$B1941,1),"INCUMPLIDA","PROCESO"), "VERIFICAR FECHA")),"SIN VALOR AVANCE")</f>
        <v>CUMPLIDA</v>
      </c>
    </row>
    <row r="1942" spans="1:17" ht="45.75">
      <c r="A1942" s="453" t="s">
        <v>19</v>
      </c>
      <c r="B1942" s="454" t="s">
        <v>14</v>
      </c>
      <c r="C1942" s="940"/>
      <c r="D1942" s="940"/>
      <c r="E1942" s="941"/>
      <c r="F1942" s="941"/>
      <c r="G1942" s="634" t="s">
        <v>2243</v>
      </c>
      <c r="H1942" s="635" t="s">
        <v>101</v>
      </c>
      <c r="I1942" s="635" t="s">
        <v>102</v>
      </c>
      <c r="J1942" s="645">
        <v>1</v>
      </c>
      <c r="K1942" s="641">
        <v>45323</v>
      </c>
      <c r="L1942" s="641">
        <v>45747</v>
      </c>
      <c r="M1942" s="638">
        <f t="shared" si="72"/>
        <v>60.571428571428569</v>
      </c>
      <c r="N1942" s="639">
        <v>1</v>
      </c>
      <c r="O1942" s="635" t="s">
        <v>2458</v>
      </c>
      <c r="P1942" s="639">
        <f t="shared" si="74"/>
        <v>1</v>
      </c>
      <c r="Q1942" s="640" t="str" cm="1">
        <f t="array" aca="1" ref="Q1942" ca="1">IF(ISNUMBER(P1942),IF(P1942=100%,"CUMPLIDA",IF(AND(ISNUMBER(L1942),ISNUMBER(INDIRECT("FECHA_"&amp;$B1942,1))), IF(L1942&lt;=INDIRECT("FECHA_"&amp;$B1942,1),"INCUMPLIDA","PROCESO"), "VERIFICAR FECHA")),"SIN VALOR AVANCE")</f>
        <v>CUMPLIDA</v>
      </c>
    </row>
    <row r="1943" spans="1:17" ht="45.75">
      <c r="A1943" s="453" t="s">
        <v>19</v>
      </c>
      <c r="B1943" s="454" t="s">
        <v>14</v>
      </c>
      <c r="C1943" s="940"/>
      <c r="D1943" s="940"/>
      <c r="E1943" s="941"/>
      <c r="F1943" s="941"/>
      <c r="G1943" s="634" t="s">
        <v>2244</v>
      </c>
      <c r="H1943" s="635" t="s">
        <v>239</v>
      </c>
      <c r="I1943" s="635" t="s">
        <v>240</v>
      </c>
      <c r="J1943" s="645">
        <v>1</v>
      </c>
      <c r="K1943" s="641">
        <v>45231</v>
      </c>
      <c r="L1943" s="641">
        <v>45747</v>
      </c>
      <c r="M1943" s="638">
        <f t="shared" si="72"/>
        <v>73.714285714285708</v>
      </c>
      <c r="N1943" s="639">
        <v>1</v>
      </c>
      <c r="O1943" s="635" t="s">
        <v>2458</v>
      </c>
      <c r="P1943" s="639">
        <f t="shared" si="74"/>
        <v>1</v>
      </c>
      <c r="Q1943" s="640" t="str" cm="1">
        <f t="array" aca="1" ref="Q1943" ca="1">IF(ISNUMBER(P1943),IF(P1943=100%,"CUMPLIDA",IF(AND(ISNUMBER(L1943),ISNUMBER(INDIRECT("FECHA_"&amp;$B1943,1))), IF(L1943&lt;=INDIRECT("FECHA_"&amp;$B1943,1),"INCUMPLIDA","PROCESO"), "VERIFICAR FECHA")),"SIN VALOR AVANCE")</f>
        <v>CUMPLIDA</v>
      </c>
    </row>
    <row r="1944" spans="1:17" ht="195.75">
      <c r="A1944" s="453" t="s">
        <v>19</v>
      </c>
      <c r="B1944" s="454" t="s">
        <v>14</v>
      </c>
      <c r="C1944" s="940"/>
      <c r="D1944" s="940"/>
      <c r="E1944" s="941"/>
      <c r="F1944" s="941"/>
      <c r="G1944" s="634" t="s">
        <v>2245</v>
      </c>
      <c r="H1944" s="635" t="s">
        <v>104</v>
      </c>
      <c r="I1944" s="635" t="s">
        <v>105</v>
      </c>
      <c r="J1944" s="645">
        <v>1</v>
      </c>
      <c r="K1944" s="641">
        <v>45323</v>
      </c>
      <c r="L1944" s="641">
        <v>45747</v>
      </c>
      <c r="M1944" s="638">
        <f t="shared" si="72"/>
        <v>60.571428571428569</v>
      </c>
      <c r="N1944" s="639">
        <v>1</v>
      </c>
      <c r="O1944" s="644" t="s">
        <v>2460</v>
      </c>
      <c r="P1944" s="639">
        <f t="shared" si="74"/>
        <v>1</v>
      </c>
      <c r="Q1944" s="640" t="str" cm="1">
        <f t="array" aca="1" ref="Q1944" ca="1">IF(ISNUMBER(P1944),IF(P1944=100%,"CUMPLIDA",IF(AND(ISNUMBER(L1944),ISNUMBER(INDIRECT("FECHA_"&amp;$B1944,1))), IF(L1944&lt;=INDIRECT("FECHA_"&amp;$B1944,1),"INCUMPLIDA","PROCESO"), "VERIFICAR FECHA")),"SIN VALOR AVANCE")</f>
        <v>CUMPLIDA</v>
      </c>
    </row>
    <row r="1945" spans="1:17" ht="45.75">
      <c r="A1945" s="453" t="s">
        <v>19</v>
      </c>
      <c r="B1945" s="454" t="s">
        <v>14</v>
      </c>
      <c r="C1945" s="940"/>
      <c r="D1945" s="940"/>
      <c r="E1945" s="941"/>
      <c r="F1945" s="941"/>
      <c r="G1945" s="634" t="s">
        <v>2246</v>
      </c>
      <c r="H1945" s="635" t="s">
        <v>106</v>
      </c>
      <c r="I1945" s="635" t="s">
        <v>107</v>
      </c>
      <c r="J1945" s="645">
        <v>1</v>
      </c>
      <c r="K1945" s="641">
        <v>45231</v>
      </c>
      <c r="L1945" s="641">
        <v>45747</v>
      </c>
      <c r="M1945" s="638">
        <f t="shared" si="72"/>
        <v>73.714285714285708</v>
      </c>
      <c r="N1945" s="639">
        <v>1</v>
      </c>
      <c r="O1945" s="635" t="s">
        <v>2458</v>
      </c>
      <c r="P1945" s="639">
        <f t="shared" si="74"/>
        <v>1</v>
      </c>
      <c r="Q1945" s="640" t="str" cm="1">
        <f t="array" aca="1" ref="Q1945" ca="1">IF(ISNUMBER(P1945),IF(P1945=100%,"CUMPLIDA",IF(AND(ISNUMBER(L1945),ISNUMBER(INDIRECT("FECHA_"&amp;$B1945,1))), IF(L1945&lt;=INDIRECT("FECHA_"&amp;$B1945,1),"INCUMPLIDA","PROCESO"), "VERIFICAR FECHA")),"SIN VALOR AVANCE")</f>
        <v>CUMPLIDA</v>
      </c>
    </row>
    <row r="1946" spans="1:17" ht="240.75">
      <c r="A1946" s="453" t="s">
        <v>19</v>
      </c>
      <c r="B1946" s="454" t="s">
        <v>14</v>
      </c>
      <c r="C1946" s="940"/>
      <c r="D1946" s="940"/>
      <c r="E1946" s="941"/>
      <c r="F1946" s="941"/>
      <c r="G1946" s="634" t="s">
        <v>2247</v>
      </c>
      <c r="H1946" s="635" t="s">
        <v>108</v>
      </c>
      <c r="I1946" s="635" t="s">
        <v>109</v>
      </c>
      <c r="J1946" s="645">
        <v>1</v>
      </c>
      <c r="K1946" s="641">
        <v>45231</v>
      </c>
      <c r="L1946" s="641">
        <v>45808</v>
      </c>
      <c r="M1946" s="638">
        <f t="shared" si="72"/>
        <v>82.428571428571431</v>
      </c>
      <c r="N1946" s="639">
        <v>1</v>
      </c>
      <c r="O1946" s="635" t="s">
        <v>2399</v>
      </c>
      <c r="P1946" s="639">
        <f t="shared" si="74"/>
        <v>1</v>
      </c>
      <c r="Q1946" s="640" t="str" cm="1">
        <f t="array" aca="1" ref="Q1946" ca="1">IF(ISNUMBER(P1946),IF(P1946=100%,"CUMPLIDA",IF(AND(ISNUMBER(L1946),ISNUMBER(INDIRECT("FECHA_"&amp;$B1946,1))), IF(L1946&lt;=INDIRECT("FECHA_"&amp;$B1946,1),"INCUMPLIDA","PROCESO"), "VERIFICAR FECHA")),"SIN VALOR AVANCE")</f>
        <v>CUMPLIDA</v>
      </c>
    </row>
    <row r="1947" spans="1:17" ht="45.75">
      <c r="A1947" s="453" t="s">
        <v>19</v>
      </c>
      <c r="B1947" s="454" t="s">
        <v>14</v>
      </c>
      <c r="C1947" s="940"/>
      <c r="D1947" s="940"/>
      <c r="E1947" s="941"/>
      <c r="F1947" s="941"/>
      <c r="G1947" s="634" t="s">
        <v>2249</v>
      </c>
      <c r="H1947" s="635" t="s">
        <v>111</v>
      </c>
      <c r="I1947" s="635" t="s">
        <v>112</v>
      </c>
      <c r="J1947" s="645">
        <v>7</v>
      </c>
      <c r="K1947" s="641">
        <v>46024</v>
      </c>
      <c r="L1947" s="641">
        <v>46660</v>
      </c>
      <c r="M1947" s="638">
        <f t="shared" si="72"/>
        <v>90.857142857142861</v>
      </c>
      <c r="N1947" s="639">
        <v>0</v>
      </c>
      <c r="O1947" s="635" t="s">
        <v>2458</v>
      </c>
      <c r="P1947" s="639">
        <f t="shared" si="74"/>
        <v>0</v>
      </c>
      <c r="Q1947" s="640" t="str" cm="1">
        <f t="array" aca="1" ref="Q1947" ca="1">IF(ISNUMBER(P1947),IF(P1947=100%,"CUMPLIDA",IF(AND(ISNUMBER(L1947),ISNUMBER(INDIRECT("FECHA_"&amp;$B1947,1))), IF(L1947&lt;=INDIRECT("FECHA_"&amp;$B1947,1),"INCUMPLIDA","PROCESO"), "VERIFICAR FECHA")),"SIN VALOR AVANCE")</f>
        <v>PROCESO</v>
      </c>
    </row>
    <row r="1948" spans="1:17" ht="150.75">
      <c r="A1948" s="453" t="s">
        <v>19</v>
      </c>
      <c r="B1948" s="454" t="s">
        <v>14</v>
      </c>
      <c r="C1948" s="940"/>
      <c r="D1948" s="940"/>
      <c r="E1948" s="941"/>
      <c r="F1948" s="941"/>
      <c r="G1948" s="634" t="s">
        <v>2250</v>
      </c>
      <c r="H1948" s="635" t="s">
        <v>115</v>
      </c>
      <c r="I1948" s="635" t="s">
        <v>116</v>
      </c>
      <c r="J1948" s="645">
        <v>1</v>
      </c>
      <c r="K1948" s="641">
        <v>46024</v>
      </c>
      <c r="L1948" s="641">
        <v>46660</v>
      </c>
      <c r="M1948" s="638">
        <f t="shared" si="72"/>
        <v>90.857142857142861</v>
      </c>
      <c r="N1948" s="639">
        <v>0</v>
      </c>
      <c r="O1948" s="644" t="s">
        <v>741</v>
      </c>
      <c r="P1948" s="639">
        <f t="shared" si="74"/>
        <v>0</v>
      </c>
      <c r="Q1948" s="640" t="str" cm="1">
        <f t="array" aca="1" ref="Q1948" ca="1">IF(ISNUMBER(P1948),IF(P1948=100%,"CUMPLIDA",IF(AND(ISNUMBER(L1948),ISNUMBER(INDIRECT("FECHA_"&amp;$B1948,1))), IF(L1948&lt;=INDIRECT("FECHA_"&amp;$B1948,1),"INCUMPLIDA","PROCESO"), "VERIFICAR FECHA")),"SIN VALOR AVANCE")</f>
        <v>PROCESO</v>
      </c>
    </row>
    <row r="1949" spans="1:17" ht="240.75">
      <c r="A1949" s="453" t="s">
        <v>19</v>
      </c>
      <c r="B1949" s="454" t="s">
        <v>14</v>
      </c>
      <c r="C1949" s="940"/>
      <c r="D1949" s="940"/>
      <c r="E1949" s="941"/>
      <c r="F1949" s="941"/>
      <c r="G1949" s="634" t="s">
        <v>2251</v>
      </c>
      <c r="H1949" s="635" t="s">
        <v>118</v>
      </c>
      <c r="I1949" s="635" t="s">
        <v>119</v>
      </c>
      <c r="J1949" s="645">
        <v>2</v>
      </c>
      <c r="K1949" s="641">
        <v>46024</v>
      </c>
      <c r="L1949" s="641">
        <v>46660</v>
      </c>
      <c r="M1949" s="638">
        <f t="shared" si="72"/>
        <v>90.857142857142861</v>
      </c>
      <c r="N1949" s="639">
        <v>0</v>
      </c>
      <c r="O1949" s="635" t="s">
        <v>2399</v>
      </c>
      <c r="P1949" s="639">
        <f t="shared" si="74"/>
        <v>0</v>
      </c>
      <c r="Q1949" s="640" t="str" cm="1">
        <f t="array" aca="1" ref="Q1949" ca="1">IF(ISNUMBER(P1949),IF(P1949=100%,"CUMPLIDA",IF(AND(ISNUMBER(L1949),ISNUMBER(INDIRECT("FECHA_"&amp;$B1949,1))), IF(L1949&lt;=INDIRECT("FECHA_"&amp;$B1949,1),"INCUMPLIDA","PROCESO"), "VERIFICAR FECHA")),"SIN VALOR AVANCE")</f>
        <v>PROCESO</v>
      </c>
    </row>
    <row r="1950" spans="1:17" ht="165.75">
      <c r="A1950" s="453" t="s">
        <v>19</v>
      </c>
      <c r="B1950" s="454" t="s">
        <v>14</v>
      </c>
      <c r="C1950" s="940"/>
      <c r="D1950" s="940"/>
      <c r="E1950" s="941"/>
      <c r="F1950" s="941"/>
      <c r="G1950" s="634" t="s">
        <v>2461</v>
      </c>
      <c r="H1950" s="635" t="s">
        <v>1122</v>
      </c>
      <c r="I1950" s="635" t="s">
        <v>1124</v>
      </c>
      <c r="J1950" s="645">
        <v>6</v>
      </c>
      <c r="K1950" s="641">
        <v>44986</v>
      </c>
      <c r="L1950" s="641">
        <v>45350</v>
      </c>
      <c r="M1950" s="638">
        <f t="shared" si="72"/>
        <v>52</v>
      </c>
      <c r="N1950" s="639">
        <v>1</v>
      </c>
      <c r="O1950" s="635" t="s">
        <v>2462</v>
      </c>
      <c r="P1950" s="639">
        <f t="shared" si="74"/>
        <v>1</v>
      </c>
      <c r="Q1950" s="640" t="str" cm="1">
        <f t="array" aca="1" ref="Q1950" ca="1">IF(ISNUMBER(P1950),IF(P1950=100%,"CUMPLIDA",IF(AND(ISNUMBER(L1950),ISNUMBER(INDIRECT("FECHA_"&amp;$B1950,1))), IF(L1950&lt;=INDIRECT("FECHA_"&amp;$B1950,1),"INCUMPLIDA","PROCESO"), "VERIFICAR FECHA")),"SIN VALOR AVANCE")</f>
        <v>CUMPLIDA</v>
      </c>
    </row>
    <row r="1951" spans="1:17" ht="45.75">
      <c r="A1951" s="453" t="s">
        <v>19</v>
      </c>
      <c r="B1951" s="454" t="s">
        <v>14</v>
      </c>
      <c r="C1951" s="940"/>
      <c r="D1951" s="940"/>
      <c r="E1951" s="941"/>
      <c r="F1951" s="941"/>
      <c r="G1951" s="634" t="s">
        <v>2238</v>
      </c>
      <c r="H1951" s="635" t="s">
        <v>1675</v>
      </c>
      <c r="I1951" s="635" t="s">
        <v>1676</v>
      </c>
      <c r="J1951" s="645">
        <v>1</v>
      </c>
      <c r="K1951" s="641">
        <v>45231</v>
      </c>
      <c r="L1951" s="641">
        <v>45504</v>
      </c>
      <c r="M1951" s="638">
        <f t="shared" si="72"/>
        <v>39</v>
      </c>
      <c r="N1951" s="639">
        <v>1</v>
      </c>
      <c r="O1951" s="635" t="s">
        <v>2458</v>
      </c>
      <c r="P1951" s="639">
        <f t="shared" si="74"/>
        <v>1</v>
      </c>
      <c r="Q1951" s="640" t="str" cm="1">
        <f t="array" aca="1" ref="Q1951" ca="1">IF(ISNUMBER(P1951),IF(P1951=100%,"CUMPLIDA",IF(AND(ISNUMBER(L1951),ISNUMBER(INDIRECT("FECHA_"&amp;$B1951,1))), IF(L1951&lt;=INDIRECT("FECHA_"&amp;$B1951,1),"INCUMPLIDA","PROCESO"), "VERIFICAR FECHA")),"SIN VALOR AVANCE")</f>
        <v>CUMPLIDA</v>
      </c>
    </row>
    <row r="1952" spans="1:17" ht="150.75">
      <c r="A1952" s="453" t="s">
        <v>19</v>
      </c>
      <c r="B1952" s="454" t="s">
        <v>14</v>
      </c>
      <c r="C1952" s="940"/>
      <c r="D1952" s="940"/>
      <c r="E1952" s="941"/>
      <c r="F1952" s="941"/>
      <c r="G1952" s="634" t="s">
        <v>2241</v>
      </c>
      <c r="H1952" s="635" t="s">
        <v>1679</v>
      </c>
      <c r="I1952" s="635" t="s">
        <v>99</v>
      </c>
      <c r="J1952" s="645">
        <v>1</v>
      </c>
      <c r="K1952" s="641">
        <v>45323</v>
      </c>
      <c r="L1952" s="641">
        <v>45747</v>
      </c>
      <c r="M1952" s="638">
        <f t="shared" si="72"/>
        <v>60.571428571428569</v>
      </c>
      <c r="N1952" s="639">
        <v>1</v>
      </c>
      <c r="O1952" s="644" t="s">
        <v>741</v>
      </c>
      <c r="P1952" s="639">
        <f t="shared" si="74"/>
        <v>1</v>
      </c>
      <c r="Q1952" s="640" t="str" cm="1">
        <f t="array" aca="1" ref="Q1952" ca="1">IF(ISNUMBER(P1952),IF(P1952=100%,"CUMPLIDA",IF(AND(ISNUMBER(L1952),ISNUMBER(INDIRECT("FECHA_"&amp;$B1952,1))), IF(L1952&lt;=INDIRECT("FECHA_"&amp;$B1952,1),"INCUMPLIDA","PROCESO"), "VERIFICAR FECHA")),"SIN VALOR AVANCE")</f>
        <v>CUMPLIDA</v>
      </c>
    </row>
    <row r="1953" spans="1:17" ht="45.75">
      <c r="A1953" s="453" t="s">
        <v>19</v>
      </c>
      <c r="B1953" s="454" t="s">
        <v>14</v>
      </c>
      <c r="C1953" s="940"/>
      <c r="D1953" s="940"/>
      <c r="E1953" s="941"/>
      <c r="F1953" s="941"/>
      <c r="G1953" s="634" t="s">
        <v>2243</v>
      </c>
      <c r="H1953" s="635" t="s">
        <v>101</v>
      </c>
      <c r="I1953" s="635" t="s">
        <v>102</v>
      </c>
      <c r="J1953" s="645">
        <v>1</v>
      </c>
      <c r="K1953" s="641">
        <v>45323</v>
      </c>
      <c r="L1953" s="641">
        <v>45747</v>
      </c>
      <c r="M1953" s="638">
        <f t="shared" si="72"/>
        <v>60.571428571428569</v>
      </c>
      <c r="N1953" s="639">
        <v>1</v>
      </c>
      <c r="O1953" s="635" t="s">
        <v>2458</v>
      </c>
      <c r="P1953" s="639">
        <f t="shared" si="74"/>
        <v>1</v>
      </c>
      <c r="Q1953" s="640" t="str" cm="1">
        <f t="array" aca="1" ref="Q1953" ca="1">IF(ISNUMBER(P1953),IF(P1953=100%,"CUMPLIDA",IF(AND(ISNUMBER(L1953),ISNUMBER(INDIRECT("FECHA_"&amp;$B1953,1))), IF(L1953&lt;=INDIRECT("FECHA_"&amp;$B1953,1),"INCUMPLIDA","PROCESO"), "VERIFICAR FECHA")),"SIN VALOR AVANCE")</f>
        <v>CUMPLIDA</v>
      </c>
    </row>
    <row r="1954" spans="1:17" ht="45.75">
      <c r="A1954" s="453" t="s">
        <v>19</v>
      </c>
      <c r="B1954" s="454" t="s">
        <v>14</v>
      </c>
      <c r="C1954" s="940"/>
      <c r="D1954" s="940"/>
      <c r="E1954" s="941"/>
      <c r="F1954" s="941"/>
      <c r="G1954" s="634" t="s">
        <v>2244</v>
      </c>
      <c r="H1954" s="635" t="s">
        <v>239</v>
      </c>
      <c r="I1954" s="635" t="s">
        <v>240</v>
      </c>
      <c r="J1954" s="645">
        <v>1</v>
      </c>
      <c r="K1954" s="641">
        <v>45231</v>
      </c>
      <c r="L1954" s="641">
        <v>45747</v>
      </c>
      <c r="M1954" s="638">
        <f t="shared" si="72"/>
        <v>73.714285714285708</v>
      </c>
      <c r="N1954" s="639">
        <v>1</v>
      </c>
      <c r="O1954" s="635" t="s">
        <v>2458</v>
      </c>
      <c r="P1954" s="639">
        <f t="shared" si="74"/>
        <v>1</v>
      </c>
      <c r="Q1954" s="640" t="str" cm="1">
        <f t="array" aca="1" ref="Q1954" ca="1">IF(ISNUMBER(P1954),IF(P1954=100%,"CUMPLIDA",IF(AND(ISNUMBER(L1954),ISNUMBER(INDIRECT("FECHA_"&amp;$B1954,1))), IF(L1954&lt;=INDIRECT("FECHA_"&amp;$B1954,1),"INCUMPLIDA","PROCESO"), "VERIFICAR FECHA")),"SIN VALOR AVANCE")</f>
        <v>CUMPLIDA</v>
      </c>
    </row>
    <row r="1955" spans="1:17" ht="150.75">
      <c r="A1955" s="453" t="s">
        <v>19</v>
      </c>
      <c r="B1955" s="454" t="s">
        <v>14</v>
      </c>
      <c r="C1955" s="940"/>
      <c r="D1955" s="940"/>
      <c r="E1955" s="941"/>
      <c r="F1955" s="941"/>
      <c r="G1955" s="634" t="s">
        <v>2245</v>
      </c>
      <c r="H1955" s="635" t="s">
        <v>104</v>
      </c>
      <c r="I1955" s="635" t="s">
        <v>105</v>
      </c>
      <c r="J1955" s="645">
        <v>1</v>
      </c>
      <c r="K1955" s="641">
        <v>45323</v>
      </c>
      <c r="L1955" s="641">
        <v>45747</v>
      </c>
      <c r="M1955" s="638">
        <f t="shared" si="72"/>
        <v>60.571428571428569</v>
      </c>
      <c r="N1955" s="639">
        <v>1</v>
      </c>
      <c r="O1955" s="644" t="s">
        <v>741</v>
      </c>
      <c r="P1955" s="639">
        <f t="shared" si="74"/>
        <v>1</v>
      </c>
      <c r="Q1955" s="640" t="str" cm="1">
        <f t="array" aca="1" ref="Q1955" ca="1">IF(ISNUMBER(P1955),IF(P1955=100%,"CUMPLIDA",IF(AND(ISNUMBER(L1955),ISNUMBER(INDIRECT("FECHA_"&amp;$B1955,1))), IF(L1955&lt;=INDIRECT("FECHA_"&amp;$B1955,1),"INCUMPLIDA","PROCESO"), "VERIFICAR FECHA")),"SIN VALOR AVANCE")</f>
        <v>CUMPLIDA</v>
      </c>
    </row>
    <row r="1956" spans="1:17" ht="45.75">
      <c r="A1956" s="453" t="s">
        <v>19</v>
      </c>
      <c r="B1956" s="454" t="s">
        <v>14</v>
      </c>
      <c r="C1956" s="940"/>
      <c r="D1956" s="940"/>
      <c r="E1956" s="941"/>
      <c r="F1956" s="941"/>
      <c r="G1956" s="634" t="s">
        <v>2246</v>
      </c>
      <c r="H1956" s="635" t="s">
        <v>106</v>
      </c>
      <c r="I1956" s="635" t="s">
        <v>107</v>
      </c>
      <c r="J1956" s="645">
        <v>1</v>
      </c>
      <c r="K1956" s="641">
        <v>45231</v>
      </c>
      <c r="L1956" s="641">
        <v>45747</v>
      </c>
      <c r="M1956" s="638">
        <f t="shared" si="72"/>
        <v>73.714285714285708</v>
      </c>
      <c r="N1956" s="639">
        <v>1</v>
      </c>
      <c r="O1956" s="635" t="s">
        <v>2458</v>
      </c>
      <c r="P1956" s="639">
        <f t="shared" si="74"/>
        <v>1</v>
      </c>
      <c r="Q1956" s="640" t="str" cm="1">
        <f t="array" aca="1" ref="Q1956" ca="1">IF(ISNUMBER(P1956),IF(P1956=100%,"CUMPLIDA",IF(AND(ISNUMBER(L1956),ISNUMBER(INDIRECT("FECHA_"&amp;$B1956,1))), IF(L1956&lt;=INDIRECT("FECHA_"&amp;$B1956,1),"INCUMPLIDA","PROCESO"), "VERIFICAR FECHA")),"SIN VALOR AVANCE")</f>
        <v>CUMPLIDA</v>
      </c>
    </row>
    <row r="1957" spans="1:17" ht="240.75">
      <c r="A1957" s="453" t="s">
        <v>19</v>
      </c>
      <c r="B1957" s="454" t="s">
        <v>14</v>
      </c>
      <c r="C1957" s="940"/>
      <c r="D1957" s="940"/>
      <c r="E1957" s="941"/>
      <c r="F1957" s="941"/>
      <c r="G1957" s="634" t="s">
        <v>2247</v>
      </c>
      <c r="H1957" s="635" t="s">
        <v>108</v>
      </c>
      <c r="I1957" s="635" t="s">
        <v>109</v>
      </c>
      <c r="J1957" s="645">
        <v>1</v>
      </c>
      <c r="K1957" s="641">
        <v>45231</v>
      </c>
      <c r="L1957" s="641">
        <v>45808</v>
      </c>
      <c r="M1957" s="638">
        <f t="shared" si="72"/>
        <v>82.428571428571431</v>
      </c>
      <c r="N1957" s="639">
        <v>1</v>
      </c>
      <c r="O1957" s="635" t="s">
        <v>2399</v>
      </c>
      <c r="P1957" s="639">
        <f t="shared" si="74"/>
        <v>1</v>
      </c>
      <c r="Q1957" s="640" t="str" cm="1">
        <f t="array" aca="1" ref="Q1957" ca="1">IF(ISNUMBER(P1957),IF(P1957=100%,"CUMPLIDA",IF(AND(ISNUMBER(L1957),ISNUMBER(INDIRECT("FECHA_"&amp;$B1957,1))), IF(L1957&lt;=INDIRECT("FECHA_"&amp;$B1957,1),"INCUMPLIDA","PROCESO"), "VERIFICAR FECHA")),"SIN VALOR AVANCE")</f>
        <v>CUMPLIDA</v>
      </c>
    </row>
    <row r="1958" spans="1:17" ht="45.75">
      <c r="A1958" s="453" t="s">
        <v>19</v>
      </c>
      <c r="B1958" s="454" t="s">
        <v>14</v>
      </c>
      <c r="C1958" s="940"/>
      <c r="D1958" s="940"/>
      <c r="E1958" s="941"/>
      <c r="F1958" s="941"/>
      <c r="G1958" s="634" t="s">
        <v>2249</v>
      </c>
      <c r="H1958" s="635" t="s">
        <v>111</v>
      </c>
      <c r="I1958" s="635" t="s">
        <v>112</v>
      </c>
      <c r="J1958" s="645">
        <v>7</v>
      </c>
      <c r="K1958" s="641">
        <v>46024</v>
      </c>
      <c r="L1958" s="641">
        <v>46660</v>
      </c>
      <c r="M1958" s="638">
        <f t="shared" si="72"/>
        <v>90.857142857142861</v>
      </c>
      <c r="N1958" s="639">
        <v>0</v>
      </c>
      <c r="O1958" s="635" t="s">
        <v>2458</v>
      </c>
      <c r="P1958" s="639">
        <f t="shared" si="74"/>
        <v>0</v>
      </c>
      <c r="Q1958" s="640" t="str" cm="1">
        <f t="array" aca="1" ref="Q1958" ca="1">IF(ISNUMBER(P1958),IF(P1958=100%,"CUMPLIDA",IF(AND(ISNUMBER(L1958),ISNUMBER(INDIRECT("FECHA_"&amp;$B1958,1))), IF(L1958&lt;=INDIRECT("FECHA_"&amp;$B1958,1),"INCUMPLIDA","PROCESO"), "VERIFICAR FECHA")),"SIN VALOR AVANCE")</f>
        <v>PROCESO</v>
      </c>
    </row>
    <row r="1959" spans="1:17" ht="150.75">
      <c r="A1959" s="453" t="s">
        <v>19</v>
      </c>
      <c r="B1959" s="454" t="s">
        <v>14</v>
      </c>
      <c r="C1959" s="940"/>
      <c r="D1959" s="940"/>
      <c r="E1959" s="941"/>
      <c r="F1959" s="941"/>
      <c r="G1959" s="634" t="s">
        <v>2250</v>
      </c>
      <c r="H1959" s="635" t="s">
        <v>115</v>
      </c>
      <c r="I1959" s="635" t="s">
        <v>116</v>
      </c>
      <c r="J1959" s="645">
        <v>1</v>
      </c>
      <c r="K1959" s="641">
        <v>46024</v>
      </c>
      <c r="L1959" s="641">
        <v>46660</v>
      </c>
      <c r="M1959" s="638">
        <f t="shared" si="72"/>
        <v>90.857142857142861</v>
      </c>
      <c r="N1959" s="639">
        <v>0</v>
      </c>
      <c r="O1959" s="644" t="s">
        <v>741</v>
      </c>
      <c r="P1959" s="639">
        <f t="shared" si="74"/>
        <v>0</v>
      </c>
      <c r="Q1959" s="640" t="str" cm="1">
        <f t="array" aca="1" ref="Q1959" ca="1">IF(ISNUMBER(P1959),IF(P1959=100%,"CUMPLIDA",IF(AND(ISNUMBER(L1959),ISNUMBER(INDIRECT("FECHA_"&amp;$B1959,1))), IF(L1959&lt;=INDIRECT("FECHA_"&amp;$B1959,1),"INCUMPLIDA","PROCESO"), "VERIFICAR FECHA")),"SIN VALOR AVANCE")</f>
        <v>PROCESO</v>
      </c>
    </row>
    <row r="1960" spans="1:17" ht="240.75">
      <c r="A1960" s="453" t="s">
        <v>19</v>
      </c>
      <c r="B1960" s="454" t="s">
        <v>14</v>
      </c>
      <c r="C1960" s="940"/>
      <c r="D1960" s="940"/>
      <c r="E1960" s="941"/>
      <c r="F1960" s="941"/>
      <c r="G1960" s="634" t="s">
        <v>2251</v>
      </c>
      <c r="H1960" s="635" t="s">
        <v>118</v>
      </c>
      <c r="I1960" s="635" t="s">
        <v>119</v>
      </c>
      <c r="J1960" s="645">
        <v>2</v>
      </c>
      <c r="K1960" s="641">
        <v>46024</v>
      </c>
      <c r="L1960" s="641">
        <v>46660</v>
      </c>
      <c r="M1960" s="638">
        <f t="shared" si="72"/>
        <v>90.857142857142861</v>
      </c>
      <c r="N1960" s="639">
        <v>0</v>
      </c>
      <c r="O1960" s="635" t="s">
        <v>2399</v>
      </c>
      <c r="P1960" s="639">
        <f t="shared" si="74"/>
        <v>0</v>
      </c>
      <c r="Q1960" s="640" t="str" cm="1">
        <f t="array" aca="1" ref="Q1960" ca="1">IF(ISNUMBER(P1960),IF(P1960=100%,"CUMPLIDA",IF(AND(ISNUMBER(L1960),ISNUMBER(INDIRECT("FECHA_"&amp;$B1960,1))), IF(L1960&lt;=INDIRECT("FECHA_"&amp;$B1960,1),"INCUMPLIDA","PROCESO"), "VERIFICAR FECHA")),"SIN VALOR AVANCE")</f>
        <v>PROCESO</v>
      </c>
    </row>
    <row r="1961" spans="1:17" ht="165.75">
      <c r="A1961" s="453" t="s">
        <v>19</v>
      </c>
      <c r="B1961" s="454" t="s">
        <v>14</v>
      </c>
      <c r="C1961" s="940"/>
      <c r="D1961" s="940"/>
      <c r="E1961" s="941"/>
      <c r="F1961" s="941"/>
      <c r="G1961" s="634" t="s">
        <v>2463</v>
      </c>
      <c r="H1961" s="635" t="s">
        <v>1122</v>
      </c>
      <c r="I1961" s="635" t="s">
        <v>1124</v>
      </c>
      <c r="J1961" s="645">
        <v>6</v>
      </c>
      <c r="K1961" s="641">
        <v>44986</v>
      </c>
      <c r="L1961" s="641">
        <v>45350</v>
      </c>
      <c r="M1961" s="638">
        <f t="shared" si="72"/>
        <v>52</v>
      </c>
      <c r="N1961" s="639">
        <v>1</v>
      </c>
      <c r="O1961" s="635" t="s">
        <v>2462</v>
      </c>
      <c r="P1961" s="639">
        <f t="shared" si="74"/>
        <v>1</v>
      </c>
      <c r="Q1961" s="640" t="str" cm="1">
        <f t="array" aca="1" ref="Q1961" ca="1">IF(ISNUMBER(P1961),IF(P1961=100%,"CUMPLIDA",IF(AND(ISNUMBER(L1961),ISNUMBER(INDIRECT("FECHA_"&amp;$B1961,1))), IF(L1961&lt;=INDIRECT("FECHA_"&amp;$B1961,1),"INCUMPLIDA","PROCESO"), "VERIFICAR FECHA")),"SIN VALOR AVANCE")</f>
        <v>CUMPLIDA</v>
      </c>
    </row>
    <row r="1962" spans="1:17" ht="45.75">
      <c r="A1962" s="453" t="s">
        <v>19</v>
      </c>
      <c r="B1962" s="454" t="s">
        <v>14</v>
      </c>
      <c r="C1962" s="940"/>
      <c r="D1962" s="940"/>
      <c r="E1962" s="941" t="s">
        <v>2464</v>
      </c>
      <c r="F1962" s="941"/>
      <c r="G1962" s="634" t="s">
        <v>2238</v>
      </c>
      <c r="H1962" s="635" t="s">
        <v>1675</v>
      </c>
      <c r="I1962" s="635" t="s">
        <v>1676</v>
      </c>
      <c r="J1962" s="645">
        <v>1</v>
      </c>
      <c r="K1962" s="641">
        <v>45231</v>
      </c>
      <c r="L1962" s="641">
        <v>45504</v>
      </c>
      <c r="M1962" s="638">
        <f t="shared" ref="M1962:M1964" si="75">(L1962-K1962)/7</f>
        <v>39</v>
      </c>
      <c r="N1962" s="639">
        <v>1</v>
      </c>
      <c r="O1962" s="635" t="s">
        <v>2458</v>
      </c>
      <c r="P1962" s="639">
        <f t="shared" si="74"/>
        <v>1</v>
      </c>
      <c r="Q1962" s="640" t="str" cm="1">
        <f t="array" aca="1" ref="Q1962" ca="1">IF(ISNUMBER(P1962),IF(P1962=100%,"CUMPLIDA",IF(AND(ISNUMBER(L1962),ISNUMBER(INDIRECT("FECHA_"&amp;$B1962,1))), IF(L1962&lt;=INDIRECT("FECHA_"&amp;$B1962,1),"INCUMPLIDA","PROCESO"), "VERIFICAR FECHA")),"SIN VALOR AVANCE")</f>
        <v>CUMPLIDA</v>
      </c>
    </row>
    <row r="1963" spans="1:17" ht="150.75">
      <c r="A1963" s="453" t="s">
        <v>19</v>
      </c>
      <c r="B1963" s="454" t="s">
        <v>14</v>
      </c>
      <c r="C1963" s="940"/>
      <c r="D1963" s="940"/>
      <c r="E1963" s="941"/>
      <c r="F1963" s="941"/>
      <c r="G1963" s="634" t="s">
        <v>2241</v>
      </c>
      <c r="H1963" s="635" t="s">
        <v>1679</v>
      </c>
      <c r="I1963" s="635" t="s">
        <v>99</v>
      </c>
      <c r="J1963" s="645">
        <v>1</v>
      </c>
      <c r="K1963" s="641">
        <v>45566</v>
      </c>
      <c r="L1963" s="641">
        <v>45626</v>
      </c>
      <c r="M1963" s="638">
        <f t="shared" si="75"/>
        <v>8.5714285714285712</v>
      </c>
      <c r="N1963" s="676">
        <v>1</v>
      </c>
      <c r="O1963" s="644" t="s">
        <v>741</v>
      </c>
      <c r="P1963" s="639">
        <f t="shared" si="74"/>
        <v>1</v>
      </c>
      <c r="Q1963" s="640" t="str" cm="1">
        <f t="array" aca="1" ref="Q1963" ca="1">IF(ISNUMBER(P1963),IF(P1963=100%,"CUMPLIDA",IF(AND(ISNUMBER(L1963),ISNUMBER(INDIRECT("FECHA_"&amp;$B1963,1))), IF(L1963&lt;=INDIRECT("FECHA_"&amp;$B1963,1),"INCUMPLIDA","PROCESO"), "VERIFICAR FECHA")),"SIN VALOR AVANCE")</f>
        <v>CUMPLIDA</v>
      </c>
    </row>
    <row r="1964" spans="1:17" ht="45.75">
      <c r="A1964" s="453" t="s">
        <v>19</v>
      </c>
      <c r="B1964" s="454" t="s">
        <v>14</v>
      </c>
      <c r="C1964" s="940"/>
      <c r="D1964" s="940"/>
      <c r="E1964" s="941"/>
      <c r="F1964" s="941"/>
      <c r="G1964" s="634" t="s">
        <v>2243</v>
      </c>
      <c r="H1964" s="635" t="s">
        <v>101</v>
      </c>
      <c r="I1964" s="635" t="s">
        <v>102</v>
      </c>
      <c r="J1964" s="645">
        <v>1</v>
      </c>
      <c r="K1964" s="641">
        <v>45566</v>
      </c>
      <c r="L1964" s="641">
        <v>45626</v>
      </c>
      <c r="M1964" s="638">
        <f t="shared" si="75"/>
        <v>8.5714285714285712</v>
      </c>
      <c r="N1964" s="676">
        <v>1</v>
      </c>
      <c r="O1964" s="635" t="s">
        <v>2458</v>
      </c>
      <c r="P1964" s="639">
        <f t="shared" si="74"/>
        <v>1</v>
      </c>
      <c r="Q1964" s="640" t="str" cm="1">
        <f t="array" aca="1" ref="Q1964" ca="1">IF(ISNUMBER(P1964),IF(P1964=100%,"CUMPLIDA",IF(AND(ISNUMBER(L1964),ISNUMBER(INDIRECT("FECHA_"&amp;$B1964,1))), IF(L1964&lt;=INDIRECT("FECHA_"&amp;$B1964,1),"INCUMPLIDA","PROCESO"), "VERIFICAR FECHA")),"SIN VALOR AVANCE")</f>
        <v>CUMPLIDA</v>
      </c>
    </row>
    <row r="1965" spans="1:17" ht="210">
      <c r="A1965" s="453" t="s">
        <v>19</v>
      </c>
      <c r="B1965" s="454" t="s">
        <v>14</v>
      </c>
      <c r="C1965" s="940"/>
      <c r="D1965" s="940"/>
      <c r="E1965" s="941"/>
      <c r="F1965" s="941"/>
      <c r="G1965" s="634" t="s">
        <v>2244</v>
      </c>
      <c r="H1965" s="635" t="s">
        <v>239</v>
      </c>
      <c r="I1965" s="635" t="s">
        <v>240</v>
      </c>
      <c r="J1965" s="645">
        <v>1</v>
      </c>
      <c r="K1965" s="641">
        <v>45231</v>
      </c>
      <c r="L1965" s="641">
        <v>45747</v>
      </c>
      <c r="M1965" s="638">
        <v>73.714285714285708</v>
      </c>
      <c r="N1965" s="676">
        <v>1</v>
      </c>
      <c r="O1965" s="635" t="s">
        <v>2465</v>
      </c>
      <c r="P1965" s="639">
        <f t="shared" si="74"/>
        <v>1</v>
      </c>
      <c r="Q1965" s="640" t="str" cm="1">
        <f t="array" aca="1" ref="Q1965" ca="1">IF(ISNUMBER(P1965),IF(P1965=100%,"CUMPLIDA",IF(AND(ISNUMBER(L1965),ISNUMBER(INDIRECT("FECHA_"&amp;$B1965,1))), IF(L1965&lt;=INDIRECT("FECHA_"&amp;$B1965,1),"INCUMPLIDA","PROCESO"), "VERIFICAR FECHA")),"SIN VALOR AVANCE")</f>
        <v>CUMPLIDA</v>
      </c>
    </row>
    <row r="1966" spans="1:17" ht="150.75">
      <c r="A1966" s="453" t="s">
        <v>19</v>
      </c>
      <c r="B1966" s="454" t="s">
        <v>14</v>
      </c>
      <c r="C1966" s="940"/>
      <c r="D1966" s="940"/>
      <c r="E1966" s="941"/>
      <c r="F1966" s="941"/>
      <c r="G1966" s="634" t="s">
        <v>2245</v>
      </c>
      <c r="H1966" s="635" t="s">
        <v>104</v>
      </c>
      <c r="I1966" s="635" t="s">
        <v>105</v>
      </c>
      <c r="J1966" s="645">
        <v>1</v>
      </c>
      <c r="K1966" s="641">
        <v>45566</v>
      </c>
      <c r="L1966" s="641">
        <v>45626</v>
      </c>
      <c r="M1966" s="638">
        <f t="shared" ref="M1966:M1987" si="76">(L1966-K1966)/7</f>
        <v>8.5714285714285712</v>
      </c>
      <c r="N1966" s="676">
        <v>1</v>
      </c>
      <c r="O1966" s="644" t="s">
        <v>741</v>
      </c>
      <c r="P1966" s="639">
        <f t="shared" si="74"/>
        <v>1</v>
      </c>
      <c r="Q1966" s="640" t="str" cm="1">
        <f t="array" aca="1" ref="Q1966" ca="1">IF(ISNUMBER(P1966),IF(P1966=100%,"CUMPLIDA",IF(AND(ISNUMBER(L1966),ISNUMBER(INDIRECT("FECHA_"&amp;$B1966,1))), IF(L1966&lt;=INDIRECT("FECHA_"&amp;$B1966,1),"INCUMPLIDA","PROCESO"), "VERIFICAR FECHA")),"SIN VALOR AVANCE")</f>
        <v>CUMPLIDA</v>
      </c>
    </row>
    <row r="1967" spans="1:17" ht="45.75">
      <c r="A1967" s="453" t="s">
        <v>19</v>
      </c>
      <c r="B1967" s="454" t="s">
        <v>14</v>
      </c>
      <c r="C1967" s="940"/>
      <c r="D1967" s="940"/>
      <c r="E1967" s="941"/>
      <c r="F1967" s="941"/>
      <c r="G1967" s="634" t="s">
        <v>2246</v>
      </c>
      <c r="H1967" s="635" t="s">
        <v>106</v>
      </c>
      <c r="I1967" s="635" t="s">
        <v>107</v>
      </c>
      <c r="J1967" s="645">
        <v>1</v>
      </c>
      <c r="K1967" s="641">
        <v>45566</v>
      </c>
      <c r="L1967" s="641">
        <v>45626</v>
      </c>
      <c r="M1967" s="638">
        <f t="shared" si="76"/>
        <v>8.5714285714285712</v>
      </c>
      <c r="N1967" s="676">
        <v>1</v>
      </c>
      <c r="O1967" s="635" t="s">
        <v>2458</v>
      </c>
      <c r="P1967" s="639">
        <f t="shared" si="74"/>
        <v>1</v>
      </c>
      <c r="Q1967" s="640" t="str" cm="1">
        <f t="array" aca="1" ref="Q1967" ca="1">IF(ISNUMBER(P1967),IF(P1967=100%,"CUMPLIDA",IF(AND(ISNUMBER(L1967),ISNUMBER(INDIRECT("FECHA_"&amp;$B1967,1))), IF(L1967&lt;=INDIRECT("FECHA_"&amp;$B1967,1),"INCUMPLIDA","PROCESO"), "VERIFICAR FECHA")),"SIN VALOR AVANCE")</f>
        <v>CUMPLIDA</v>
      </c>
    </row>
    <row r="1968" spans="1:17" ht="240.75">
      <c r="A1968" s="453" t="s">
        <v>19</v>
      </c>
      <c r="B1968" s="454" t="s">
        <v>14</v>
      </c>
      <c r="C1968" s="940"/>
      <c r="D1968" s="940"/>
      <c r="E1968" s="941"/>
      <c r="F1968" s="941"/>
      <c r="G1968" s="634" t="s">
        <v>2247</v>
      </c>
      <c r="H1968" s="635" t="s">
        <v>108</v>
      </c>
      <c r="I1968" s="635" t="s">
        <v>109</v>
      </c>
      <c r="J1968" s="645">
        <v>1</v>
      </c>
      <c r="K1968" s="641">
        <v>45566</v>
      </c>
      <c r="L1968" s="641">
        <v>45716</v>
      </c>
      <c r="M1968" s="638">
        <f t="shared" si="76"/>
        <v>21.428571428571427</v>
      </c>
      <c r="N1968" s="676">
        <v>1</v>
      </c>
      <c r="O1968" s="644" t="s">
        <v>754</v>
      </c>
      <c r="P1968" s="639">
        <f t="shared" si="74"/>
        <v>1</v>
      </c>
      <c r="Q1968" s="640" t="str" cm="1">
        <f t="array" aca="1" ref="Q1968" ca="1">IF(ISNUMBER(P1968),IF(P1968=100%,"CUMPLIDA",IF(AND(ISNUMBER(L1968),ISNUMBER(INDIRECT("FECHA_"&amp;$B1968,1))), IF(L1968&lt;=INDIRECT("FECHA_"&amp;$B1968,1),"INCUMPLIDA","PROCESO"), "VERIFICAR FECHA")),"SIN VALOR AVANCE")</f>
        <v>CUMPLIDA</v>
      </c>
    </row>
    <row r="1969" spans="1:17" ht="45.75">
      <c r="A1969" s="453" t="s">
        <v>19</v>
      </c>
      <c r="B1969" s="454" t="s">
        <v>14</v>
      </c>
      <c r="C1969" s="940"/>
      <c r="D1969" s="940"/>
      <c r="E1969" s="941"/>
      <c r="F1969" s="941"/>
      <c r="G1969" s="634" t="s">
        <v>2249</v>
      </c>
      <c r="H1969" s="635" t="s">
        <v>111</v>
      </c>
      <c r="I1969" s="635" t="s">
        <v>112</v>
      </c>
      <c r="J1969" s="645">
        <v>4</v>
      </c>
      <c r="K1969" s="641">
        <v>45717</v>
      </c>
      <c r="L1969" s="641">
        <v>46053</v>
      </c>
      <c r="M1969" s="638">
        <f t="shared" si="76"/>
        <v>48</v>
      </c>
      <c r="N1969" s="676">
        <v>0</v>
      </c>
      <c r="O1969" s="635" t="s">
        <v>2458</v>
      </c>
      <c r="P1969" s="639">
        <f t="shared" si="74"/>
        <v>0</v>
      </c>
      <c r="Q1969" s="640" t="str" cm="1">
        <f t="array" aca="1" ref="Q1969" ca="1">IF(ISNUMBER(P1969),IF(P1969=100%,"CUMPLIDA",IF(AND(ISNUMBER(L1969),ISNUMBER(INDIRECT("FECHA_"&amp;$B1969,1))), IF(L1969&lt;=INDIRECT("FECHA_"&amp;$B1969,1),"INCUMPLIDA","PROCESO"), "VERIFICAR FECHA")),"SIN VALOR AVANCE")</f>
        <v>PROCESO</v>
      </c>
    </row>
    <row r="1970" spans="1:17" ht="150.75">
      <c r="A1970" s="453" t="s">
        <v>19</v>
      </c>
      <c r="B1970" s="454" t="s">
        <v>14</v>
      </c>
      <c r="C1970" s="940"/>
      <c r="D1970" s="940"/>
      <c r="E1970" s="941"/>
      <c r="F1970" s="941"/>
      <c r="G1970" s="634" t="s">
        <v>2250</v>
      </c>
      <c r="H1970" s="635" t="s">
        <v>115</v>
      </c>
      <c r="I1970" s="635" t="s">
        <v>116</v>
      </c>
      <c r="J1970" s="645">
        <v>1</v>
      </c>
      <c r="K1970" s="641">
        <v>45717</v>
      </c>
      <c r="L1970" s="641">
        <v>46053</v>
      </c>
      <c r="M1970" s="638">
        <f t="shared" si="76"/>
        <v>48</v>
      </c>
      <c r="N1970" s="676">
        <v>0</v>
      </c>
      <c r="O1970" s="644" t="s">
        <v>741</v>
      </c>
      <c r="P1970" s="639">
        <f t="shared" si="74"/>
        <v>0</v>
      </c>
      <c r="Q1970" s="640" t="str" cm="1">
        <f t="array" aca="1" ref="Q1970" ca="1">IF(ISNUMBER(P1970),IF(P1970=100%,"CUMPLIDA",IF(AND(ISNUMBER(L1970),ISNUMBER(INDIRECT("FECHA_"&amp;$B1970,1))), IF(L1970&lt;=INDIRECT("FECHA_"&amp;$B1970,1),"INCUMPLIDA","PROCESO"), "VERIFICAR FECHA")),"SIN VALOR AVANCE")</f>
        <v>PROCESO</v>
      </c>
    </row>
    <row r="1971" spans="1:17" ht="240.75">
      <c r="A1971" s="453" t="s">
        <v>19</v>
      </c>
      <c r="B1971" s="454" t="s">
        <v>14</v>
      </c>
      <c r="C1971" s="940"/>
      <c r="D1971" s="940"/>
      <c r="E1971" s="941"/>
      <c r="F1971" s="941"/>
      <c r="G1971" s="634" t="s">
        <v>2251</v>
      </c>
      <c r="H1971" s="635" t="s">
        <v>118</v>
      </c>
      <c r="I1971" s="635" t="s">
        <v>119</v>
      </c>
      <c r="J1971" s="645">
        <v>2</v>
      </c>
      <c r="K1971" s="641">
        <v>45717</v>
      </c>
      <c r="L1971" s="641">
        <v>46053</v>
      </c>
      <c r="M1971" s="638">
        <f t="shared" si="76"/>
        <v>48</v>
      </c>
      <c r="N1971" s="676">
        <v>0</v>
      </c>
      <c r="O1971" s="644" t="s">
        <v>754</v>
      </c>
      <c r="P1971" s="639">
        <f t="shared" si="74"/>
        <v>0</v>
      </c>
      <c r="Q1971" s="640" t="str" cm="1">
        <f t="array" aca="1" ref="Q1971" ca="1">IF(ISNUMBER(P1971),IF(P1971=100%,"CUMPLIDA",IF(AND(ISNUMBER(L1971),ISNUMBER(INDIRECT("FECHA_"&amp;$B1971,1))), IF(L1971&lt;=INDIRECT("FECHA_"&amp;$B1971,1),"INCUMPLIDA","PROCESO"), "VERIFICAR FECHA")),"SIN VALOR AVANCE")</f>
        <v>PROCESO</v>
      </c>
    </row>
    <row r="1972" spans="1:17" ht="150">
      <c r="A1972" s="453" t="s">
        <v>19</v>
      </c>
      <c r="B1972" s="454" t="s">
        <v>14</v>
      </c>
      <c r="C1972" s="940"/>
      <c r="D1972" s="940"/>
      <c r="E1972" s="941"/>
      <c r="F1972" s="941"/>
      <c r="G1972" s="634" t="s">
        <v>2466</v>
      </c>
      <c r="H1972" s="635" t="s">
        <v>2467</v>
      </c>
      <c r="I1972" s="635" t="s">
        <v>2468</v>
      </c>
      <c r="J1972" s="645">
        <v>4</v>
      </c>
      <c r="K1972" s="641">
        <v>44986</v>
      </c>
      <c r="L1972" s="641">
        <v>45351</v>
      </c>
      <c r="M1972" s="638">
        <f t="shared" si="76"/>
        <v>52.142857142857146</v>
      </c>
      <c r="N1972" s="639">
        <v>1</v>
      </c>
      <c r="O1972" s="635" t="s">
        <v>2469</v>
      </c>
      <c r="P1972" s="639">
        <f t="shared" si="74"/>
        <v>1</v>
      </c>
      <c r="Q1972" s="640" t="str" cm="1">
        <f t="array" aca="1" ref="Q1972" ca="1">IF(ISNUMBER(P1972),IF(P1972=100%,"CUMPLIDA",IF(AND(ISNUMBER(L1972),ISNUMBER(INDIRECT("FECHA_"&amp;$B1972,1))), IF(L1972&lt;=INDIRECT("FECHA_"&amp;$B1972,1),"INCUMPLIDA","PROCESO"), "VERIFICAR FECHA")),"SIN VALOR AVANCE")</f>
        <v>CUMPLIDA</v>
      </c>
    </row>
    <row r="1973" spans="1:17" ht="150">
      <c r="A1973" s="453" t="s">
        <v>19</v>
      </c>
      <c r="B1973" s="454" t="s">
        <v>14</v>
      </c>
      <c r="C1973" s="940"/>
      <c r="D1973" s="940"/>
      <c r="E1973" s="634" t="s">
        <v>2470</v>
      </c>
      <c r="F1973" s="941"/>
      <c r="G1973" s="463" t="s">
        <v>2471</v>
      </c>
      <c r="H1973" s="646" t="s">
        <v>2472</v>
      </c>
      <c r="I1973" s="635" t="s">
        <v>2473</v>
      </c>
      <c r="J1973" s="645">
        <v>2</v>
      </c>
      <c r="K1973" s="637">
        <v>44986</v>
      </c>
      <c r="L1973" s="637">
        <v>45351</v>
      </c>
      <c r="M1973" s="638">
        <f t="shared" si="76"/>
        <v>52.142857142857146</v>
      </c>
      <c r="N1973" s="639">
        <v>1</v>
      </c>
      <c r="O1973" s="635" t="s">
        <v>2474</v>
      </c>
      <c r="P1973" s="639">
        <f t="shared" si="74"/>
        <v>1</v>
      </c>
      <c r="Q1973" s="640" t="str" cm="1">
        <f t="array" aca="1" ref="Q1973" ca="1">IF(ISNUMBER(P1973),IF(P1973=100%,"CUMPLIDA",IF(AND(ISNUMBER(L1973),ISNUMBER(INDIRECT("FECHA_"&amp;$B1973,1))), IF(L1973&lt;=INDIRECT("FECHA_"&amp;$B1973,1),"INCUMPLIDA","PROCESO"), "VERIFICAR FECHA")),"SIN VALOR AVANCE")</f>
        <v>CUMPLIDA</v>
      </c>
    </row>
    <row r="1974" spans="1:17" ht="225">
      <c r="A1974" s="453" t="s">
        <v>19</v>
      </c>
      <c r="B1974" s="454" t="s">
        <v>14</v>
      </c>
      <c r="C1974" s="940"/>
      <c r="D1974" s="940"/>
      <c r="E1974" s="463" t="s">
        <v>2475</v>
      </c>
      <c r="F1974" s="941"/>
      <c r="G1974" s="634" t="s">
        <v>2476</v>
      </c>
      <c r="H1974" s="635" t="s">
        <v>2477</v>
      </c>
      <c r="I1974" s="635" t="s">
        <v>2473</v>
      </c>
      <c r="J1974" s="645">
        <v>2</v>
      </c>
      <c r="K1974" s="637">
        <v>44986</v>
      </c>
      <c r="L1974" s="637">
        <v>45351</v>
      </c>
      <c r="M1974" s="638">
        <f t="shared" si="76"/>
        <v>52.142857142857146</v>
      </c>
      <c r="N1974" s="639">
        <v>1</v>
      </c>
      <c r="O1974" s="635" t="s">
        <v>2478</v>
      </c>
      <c r="P1974" s="639">
        <f t="shared" si="74"/>
        <v>1</v>
      </c>
      <c r="Q1974" s="640" t="str" cm="1">
        <f t="array" aca="1" ref="Q1974" ca="1">IF(ISNUMBER(P1974),IF(P1974=100%,"CUMPLIDA",IF(AND(ISNUMBER(L1974),ISNUMBER(INDIRECT("FECHA_"&amp;$B1974,1))), IF(L1974&lt;=INDIRECT("FECHA_"&amp;$B1974,1),"INCUMPLIDA","PROCESO"), "VERIFICAR FECHA")),"SIN VALOR AVANCE")</f>
        <v>CUMPLIDA</v>
      </c>
    </row>
    <row r="1975" spans="1:17" ht="60">
      <c r="A1975" s="453" t="s">
        <v>19</v>
      </c>
      <c r="B1975" s="454" t="s">
        <v>14</v>
      </c>
      <c r="C1975" s="940"/>
      <c r="D1975" s="940"/>
      <c r="E1975" s="949" t="s">
        <v>2479</v>
      </c>
      <c r="F1975" s="941"/>
      <c r="G1975" s="634" t="s">
        <v>2480</v>
      </c>
      <c r="H1975" s="635" t="s">
        <v>2481</v>
      </c>
      <c r="I1975" s="635" t="s">
        <v>2482</v>
      </c>
      <c r="J1975" s="645">
        <v>3</v>
      </c>
      <c r="K1975" s="637">
        <v>45139</v>
      </c>
      <c r="L1975" s="637">
        <v>45291</v>
      </c>
      <c r="M1975" s="638">
        <f t="shared" si="76"/>
        <v>21.714285714285715</v>
      </c>
      <c r="N1975" s="639">
        <v>1</v>
      </c>
      <c r="O1975" s="635" t="s">
        <v>2483</v>
      </c>
      <c r="P1975" s="639">
        <f t="shared" si="74"/>
        <v>1</v>
      </c>
      <c r="Q1975" s="640" t="str" cm="1">
        <f t="array" aca="1" ref="Q1975" ca="1">IF(ISNUMBER(P1975),IF(P1975=100%,"CUMPLIDA",IF(AND(ISNUMBER(L1975),ISNUMBER(INDIRECT("FECHA_"&amp;$B1975,1))), IF(L1975&lt;=INDIRECT("FECHA_"&amp;$B1975,1),"INCUMPLIDA","PROCESO"), "VERIFICAR FECHA")),"SIN VALOR AVANCE")</f>
        <v>CUMPLIDA</v>
      </c>
    </row>
    <row r="1976" spans="1:17" ht="75">
      <c r="A1976" s="453" t="s">
        <v>19</v>
      </c>
      <c r="B1976" s="454" t="s">
        <v>14</v>
      </c>
      <c r="C1976" s="940"/>
      <c r="D1976" s="940"/>
      <c r="E1976" s="949"/>
      <c r="F1976" s="941"/>
      <c r="G1976" s="634" t="s">
        <v>2484</v>
      </c>
      <c r="H1976" s="635" t="s">
        <v>2485</v>
      </c>
      <c r="I1976" s="635" t="s">
        <v>2486</v>
      </c>
      <c r="J1976" s="645">
        <v>1</v>
      </c>
      <c r="K1976" s="637">
        <v>45139</v>
      </c>
      <c r="L1976" s="637">
        <v>45169</v>
      </c>
      <c r="M1976" s="638">
        <f t="shared" si="76"/>
        <v>4.2857142857142856</v>
      </c>
      <c r="N1976" s="639">
        <v>1</v>
      </c>
      <c r="O1976" s="635" t="s">
        <v>2483</v>
      </c>
      <c r="P1976" s="639">
        <f t="shared" si="74"/>
        <v>1</v>
      </c>
      <c r="Q1976" s="640" t="str" cm="1">
        <f t="array" aca="1" ref="Q1976" ca="1">IF(ISNUMBER(P1976),IF(P1976=100%,"CUMPLIDA",IF(AND(ISNUMBER(L1976),ISNUMBER(INDIRECT("FECHA_"&amp;$B1976,1))), IF(L1976&lt;=INDIRECT("FECHA_"&amp;$B1976,1),"INCUMPLIDA","PROCESO"), "VERIFICAR FECHA")),"SIN VALOR AVANCE")</f>
        <v>CUMPLIDA</v>
      </c>
    </row>
    <row r="1977" spans="1:17" ht="45.75">
      <c r="A1977" s="453" t="s">
        <v>19</v>
      </c>
      <c r="B1977" s="454" t="s">
        <v>14</v>
      </c>
      <c r="C1977" s="940"/>
      <c r="D1977" s="940"/>
      <c r="E1977" s="941" t="s">
        <v>2487</v>
      </c>
      <c r="F1977" s="941"/>
      <c r="G1977" s="634" t="s">
        <v>2238</v>
      </c>
      <c r="H1977" s="635" t="s">
        <v>1675</v>
      </c>
      <c r="I1977" s="635" t="s">
        <v>1676</v>
      </c>
      <c r="J1977" s="645">
        <v>1</v>
      </c>
      <c r="K1977" s="641">
        <v>45231</v>
      </c>
      <c r="L1977" s="641">
        <v>45504</v>
      </c>
      <c r="M1977" s="638">
        <f t="shared" si="76"/>
        <v>39</v>
      </c>
      <c r="N1977" s="639">
        <v>1</v>
      </c>
      <c r="O1977" s="635" t="s">
        <v>2458</v>
      </c>
      <c r="P1977" s="639">
        <f t="shared" si="74"/>
        <v>1</v>
      </c>
      <c r="Q1977" s="640" t="str" cm="1">
        <f t="array" aca="1" ref="Q1977" ca="1">IF(ISNUMBER(P1977),IF(P1977=100%,"CUMPLIDA",IF(AND(ISNUMBER(L1977),ISNUMBER(INDIRECT("FECHA_"&amp;$B1977,1))), IF(L1977&lt;=INDIRECT("FECHA_"&amp;$B1977,1),"INCUMPLIDA","PROCESO"), "VERIFICAR FECHA")),"SIN VALOR AVANCE")</f>
        <v>CUMPLIDA</v>
      </c>
    </row>
    <row r="1978" spans="1:17" ht="210.75">
      <c r="A1978" s="453" t="s">
        <v>19</v>
      </c>
      <c r="B1978" s="454" t="s">
        <v>14</v>
      </c>
      <c r="C1978" s="940"/>
      <c r="D1978" s="940"/>
      <c r="E1978" s="941"/>
      <c r="F1978" s="941"/>
      <c r="G1978" s="634" t="s">
        <v>2241</v>
      </c>
      <c r="H1978" s="635" t="s">
        <v>1679</v>
      </c>
      <c r="I1978" s="635" t="s">
        <v>99</v>
      </c>
      <c r="J1978" s="645">
        <v>1</v>
      </c>
      <c r="K1978" s="641">
        <v>45323</v>
      </c>
      <c r="L1978" s="641">
        <v>45747</v>
      </c>
      <c r="M1978" s="638">
        <f t="shared" si="76"/>
        <v>60.571428571428569</v>
      </c>
      <c r="N1978" s="639">
        <v>1</v>
      </c>
      <c r="O1978" s="644" t="s">
        <v>2459</v>
      </c>
      <c r="P1978" s="639">
        <f t="shared" si="74"/>
        <v>1</v>
      </c>
      <c r="Q1978" s="640" t="str" cm="1">
        <f t="array" aca="1" ref="Q1978" ca="1">IF(ISNUMBER(P1978),IF(P1978=100%,"CUMPLIDA",IF(AND(ISNUMBER(L1978),ISNUMBER(INDIRECT("FECHA_"&amp;$B1978,1))), IF(L1978&lt;=INDIRECT("FECHA_"&amp;$B1978,1),"INCUMPLIDA","PROCESO"), "VERIFICAR FECHA")),"SIN VALOR AVANCE")</f>
        <v>CUMPLIDA</v>
      </c>
    </row>
    <row r="1979" spans="1:17" ht="45.75">
      <c r="A1979" s="453" t="s">
        <v>19</v>
      </c>
      <c r="B1979" s="454" t="s">
        <v>14</v>
      </c>
      <c r="C1979" s="940"/>
      <c r="D1979" s="940"/>
      <c r="E1979" s="941"/>
      <c r="F1979" s="941"/>
      <c r="G1979" s="634" t="s">
        <v>2243</v>
      </c>
      <c r="H1979" s="635" t="s">
        <v>101</v>
      </c>
      <c r="I1979" s="635" t="s">
        <v>102</v>
      </c>
      <c r="J1979" s="645">
        <v>1</v>
      </c>
      <c r="K1979" s="641">
        <v>45323</v>
      </c>
      <c r="L1979" s="641">
        <v>45747</v>
      </c>
      <c r="M1979" s="638">
        <f t="shared" si="76"/>
        <v>60.571428571428569</v>
      </c>
      <c r="N1979" s="639">
        <v>1</v>
      </c>
      <c r="O1979" s="635" t="s">
        <v>2458</v>
      </c>
      <c r="P1979" s="639">
        <f t="shared" si="74"/>
        <v>1</v>
      </c>
      <c r="Q1979" s="640" t="str" cm="1">
        <f t="array" aca="1" ref="Q1979" ca="1">IF(ISNUMBER(P1979),IF(P1979=100%,"CUMPLIDA",IF(AND(ISNUMBER(L1979),ISNUMBER(INDIRECT("FECHA_"&amp;$B1979,1))), IF(L1979&lt;=INDIRECT("FECHA_"&amp;$B1979,1),"INCUMPLIDA","PROCESO"), "VERIFICAR FECHA")),"SIN VALOR AVANCE")</f>
        <v>CUMPLIDA</v>
      </c>
    </row>
    <row r="1980" spans="1:17" ht="210.75">
      <c r="A1980" s="453" t="s">
        <v>19</v>
      </c>
      <c r="B1980" s="454" t="s">
        <v>14</v>
      </c>
      <c r="C1980" s="940"/>
      <c r="D1980" s="940"/>
      <c r="E1980" s="941"/>
      <c r="F1980" s="941"/>
      <c r="G1980" s="634" t="s">
        <v>2244</v>
      </c>
      <c r="H1980" s="635" t="s">
        <v>239</v>
      </c>
      <c r="I1980" s="635" t="s">
        <v>240</v>
      </c>
      <c r="J1980" s="645">
        <v>1</v>
      </c>
      <c r="K1980" s="641">
        <v>45231</v>
      </c>
      <c r="L1980" s="641">
        <v>45747</v>
      </c>
      <c r="M1980" s="638">
        <f t="shared" si="76"/>
        <v>73.714285714285708</v>
      </c>
      <c r="N1980" s="639">
        <v>1</v>
      </c>
      <c r="O1980" s="635" t="s">
        <v>2417</v>
      </c>
      <c r="P1980" s="639">
        <f t="shared" si="74"/>
        <v>1</v>
      </c>
      <c r="Q1980" s="640" t="str" cm="1">
        <f t="array" aca="1" ref="Q1980" ca="1">IF(ISNUMBER(P1980),IF(P1980=100%,"CUMPLIDA",IF(AND(ISNUMBER(L1980),ISNUMBER(INDIRECT("FECHA_"&amp;$B1980,1))), IF(L1980&lt;=INDIRECT("FECHA_"&amp;$B1980,1),"INCUMPLIDA","PROCESO"), "VERIFICAR FECHA")),"SIN VALOR AVANCE")</f>
        <v>CUMPLIDA</v>
      </c>
    </row>
    <row r="1981" spans="1:17" ht="210.75">
      <c r="A1981" s="453" t="s">
        <v>19</v>
      </c>
      <c r="B1981" s="454" t="s">
        <v>14</v>
      </c>
      <c r="C1981" s="940"/>
      <c r="D1981" s="940"/>
      <c r="E1981" s="941"/>
      <c r="F1981" s="941"/>
      <c r="G1981" s="634" t="s">
        <v>2245</v>
      </c>
      <c r="H1981" s="635" t="s">
        <v>104</v>
      </c>
      <c r="I1981" s="635" t="s">
        <v>105</v>
      </c>
      <c r="J1981" s="645">
        <v>1</v>
      </c>
      <c r="K1981" s="641">
        <v>45323</v>
      </c>
      <c r="L1981" s="641">
        <v>45747</v>
      </c>
      <c r="M1981" s="638">
        <f t="shared" si="76"/>
        <v>60.571428571428569</v>
      </c>
      <c r="N1981" s="639">
        <v>1</v>
      </c>
      <c r="O1981" s="635" t="s">
        <v>2417</v>
      </c>
      <c r="P1981" s="639">
        <f t="shared" si="74"/>
        <v>1</v>
      </c>
      <c r="Q1981" s="640" t="str" cm="1">
        <f t="array" aca="1" ref="Q1981" ca="1">IF(ISNUMBER(P1981),IF(P1981=100%,"CUMPLIDA",IF(AND(ISNUMBER(L1981),ISNUMBER(INDIRECT("FECHA_"&amp;$B1981,1))), IF(L1981&lt;=INDIRECT("FECHA_"&amp;$B1981,1),"INCUMPLIDA","PROCESO"), "VERIFICAR FECHA")),"SIN VALOR AVANCE")</f>
        <v>CUMPLIDA</v>
      </c>
    </row>
    <row r="1982" spans="1:17" ht="45.75">
      <c r="A1982" s="453" t="s">
        <v>19</v>
      </c>
      <c r="B1982" s="454" t="s">
        <v>14</v>
      </c>
      <c r="C1982" s="940"/>
      <c r="D1982" s="940"/>
      <c r="E1982" s="941"/>
      <c r="F1982" s="941"/>
      <c r="G1982" s="634" t="s">
        <v>2246</v>
      </c>
      <c r="H1982" s="635" t="s">
        <v>106</v>
      </c>
      <c r="I1982" s="635" t="s">
        <v>107</v>
      </c>
      <c r="J1982" s="645">
        <v>1</v>
      </c>
      <c r="K1982" s="641">
        <v>45231</v>
      </c>
      <c r="L1982" s="641">
        <v>45747</v>
      </c>
      <c r="M1982" s="638">
        <f t="shared" si="76"/>
        <v>73.714285714285708</v>
      </c>
      <c r="N1982" s="639">
        <v>1</v>
      </c>
      <c r="O1982" s="635" t="s">
        <v>2458</v>
      </c>
      <c r="P1982" s="639">
        <f t="shared" si="74"/>
        <v>1</v>
      </c>
      <c r="Q1982" s="640" t="str" cm="1">
        <f t="array" aca="1" ref="Q1982" ca="1">IF(ISNUMBER(P1982),IF(P1982=100%,"CUMPLIDA",IF(AND(ISNUMBER(L1982),ISNUMBER(INDIRECT("FECHA_"&amp;$B1982,1))), IF(L1982&lt;=INDIRECT("FECHA_"&amp;$B1982,1),"INCUMPLIDA","PROCESO"), "VERIFICAR FECHA")),"SIN VALOR AVANCE")</f>
        <v>CUMPLIDA</v>
      </c>
    </row>
    <row r="1983" spans="1:17" ht="240.75">
      <c r="A1983" s="453" t="s">
        <v>19</v>
      </c>
      <c r="B1983" s="454" t="s">
        <v>14</v>
      </c>
      <c r="C1983" s="940"/>
      <c r="D1983" s="940"/>
      <c r="E1983" s="941"/>
      <c r="F1983" s="941"/>
      <c r="G1983" s="634" t="s">
        <v>2247</v>
      </c>
      <c r="H1983" s="635" t="s">
        <v>108</v>
      </c>
      <c r="I1983" s="635" t="s">
        <v>109</v>
      </c>
      <c r="J1983" s="645">
        <v>1</v>
      </c>
      <c r="K1983" s="641">
        <v>45231</v>
      </c>
      <c r="L1983" s="641">
        <v>45808</v>
      </c>
      <c r="M1983" s="638">
        <f t="shared" si="76"/>
        <v>82.428571428571431</v>
      </c>
      <c r="N1983" s="639">
        <v>1</v>
      </c>
      <c r="O1983" s="644" t="s">
        <v>754</v>
      </c>
      <c r="P1983" s="639">
        <f t="shared" si="74"/>
        <v>1</v>
      </c>
      <c r="Q1983" s="640" t="str" cm="1">
        <f t="array" aca="1" ref="Q1983" ca="1">IF(ISNUMBER(P1983),IF(P1983=100%,"CUMPLIDA",IF(AND(ISNUMBER(L1983),ISNUMBER(INDIRECT("FECHA_"&amp;$B1983,1))), IF(L1983&lt;=INDIRECT("FECHA_"&amp;$B1983,1),"INCUMPLIDA","PROCESO"), "VERIFICAR FECHA")),"SIN VALOR AVANCE")</f>
        <v>CUMPLIDA</v>
      </c>
    </row>
    <row r="1984" spans="1:17" ht="45.75">
      <c r="A1984" s="453" t="s">
        <v>19</v>
      </c>
      <c r="B1984" s="454" t="s">
        <v>14</v>
      </c>
      <c r="C1984" s="940"/>
      <c r="D1984" s="940"/>
      <c r="E1984" s="941"/>
      <c r="F1984" s="941"/>
      <c r="G1984" s="634" t="s">
        <v>2249</v>
      </c>
      <c r="H1984" s="635" t="s">
        <v>111</v>
      </c>
      <c r="I1984" s="635" t="s">
        <v>112</v>
      </c>
      <c r="J1984" s="645">
        <v>7</v>
      </c>
      <c r="K1984" s="641">
        <v>46024</v>
      </c>
      <c r="L1984" s="641">
        <v>46660</v>
      </c>
      <c r="M1984" s="638">
        <f t="shared" si="76"/>
        <v>90.857142857142861</v>
      </c>
      <c r="N1984" s="639">
        <v>0</v>
      </c>
      <c r="O1984" s="635" t="s">
        <v>2458</v>
      </c>
      <c r="P1984" s="639">
        <f t="shared" si="74"/>
        <v>0</v>
      </c>
      <c r="Q1984" s="640" t="str" cm="1">
        <f t="array" aca="1" ref="Q1984" ca="1">IF(ISNUMBER(P1984),IF(P1984=100%,"CUMPLIDA",IF(AND(ISNUMBER(L1984),ISNUMBER(INDIRECT("FECHA_"&amp;$B1984,1))), IF(L1984&lt;=INDIRECT("FECHA_"&amp;$B1984,1),"INCUMPLIDA","PROCESO"), "VERIFICAR FECHA")),"SIN VALOR AVANCE")</f>
        <v>PROCESO</v>
      </c>
    </row>
    <row r="1985" spans="1:17" ht="150.75">
      <c r="A1985" s="453" t="s">
        <v>19</v>
      </c>
      <c r="B1985" s="454" t="s">
        <v>14</v>
      </c>
      <c r="C1985" s="940"/>
      <c r="D1985" s="940"/>
      <c r="E1985" s="941"/>
      <c r="F1985" s="941"/>
      <c r="G1985" s="634" t="s">
        <v>2250</v>
      </c>
      <c r="H1985" s="635" t="s">
        <v>115</v>
      </c>
      <c r="I1985" s="635" t="s">
        <v>116</v>
      </c>
      <c r="J1985" s="645">
        <v>1</v>
      </c>
      <c r="K1985" s="641">
        <v>46024</v>
      </c>
      <c r="L1985" s="641">
        <v>46660</v>
      </c>
      <c r="M1985" s="638">
        <f t="shared" si="76"/>
        <v>90.857142857142861</v>
      </c>
      <c r="N1985" s="639">
        <v>0</v>
      </c>
      <c r="O1985" s="644" t="s">
        <v>741</v>
      </c>
      <c r="P1985" s="639">
        <f t="shared" si="74"/>
        <v>0</v>
      </c>
      <c r="Q1985" s="640" t="str" cm="1">
        <f t="array" aca="1" ref="Q1985" ca="1">IF(ISNUMBER(P1985),IF(P1985=100%,"CUMPLIDA",IF(AND(ISNUMBER(L1985),ISNUMBER(INDIRECT("FECHA_"&amp;$B1985,1))), IF(L1985&lt;=INDIRECT("FECHA_"&amp;$B1985,1),"INCUMPLIDA","PROCESO"), "VERIFICAR FECHA")),"SIN VALOR AVANCE")</f>
        <v>PROCESO</v>
      </c>
    </row>
    <row r="1986" spans="1:17" ht="240.75">
      <c r="A1986" s="453" t="s">
        <v>19</v>
      </c>
      <c r="B1986" s="454" t="s">
        <v>14</v>
      </c>
      <c r="C1986" s="940"/>
      <c r="D1986" s="940"/>
      <c r="E1986" s="941"/>
      <c r="F1986" s="941"/>
      <c r="G1986" s="634" t="s">
        <v>2251</v>
      </c>
      <c r="H1986" s="635" t="s">
        <v>118</v>
      </c>
      <c r="I1986" s="635" t="s">
        <v>119</v>
      </c>
      <c r="J1986" s="645">
        <v>2</v>
      </c>
      <c r="K1986" s="641">
        <v>46024</v>
      </c>
      <c r="L1986" s="641">
        <v>46660</v>
      </c>
      <c r="M1986" s="638">
        <f t="shared" si="76"/>
        <v>90.857142857142861</v>
      </c>
      <c r="N1986" s="639">
        <v>0</v>
      </c>
      <c r="O1986" s="644" t="s">
        <v>754</v>
      </c>
      <c r="P1986" s="639">
        <f t="shared" si="74"/>
        <v>0</v>
      </c>
      <c r="Q1986" s="640" t="str" cm="1">
        <f t="array" aca="1" ref="Q1986" ca="1">IF(ISNUMBER(P1986),IF(P1986=100%,"CUMPLIDA",IF(AND(ISNUMBER(L1986),ISNUMBER(INDIRECT("FECHA_"&amp;$B1986,1))), IF(L1986&lt;=INDIRECT("FECHA_"&amp;$B1986,1),"INCUMPLIDA","PROCESO"), "VERIFICAR FECHA")),"SIN VALOR AVANCE")</f>
        <v>PROCESO</v>
      </c>
    </row>
    <row r="1987" spans="1:17" ht="120">
      <c r="A1987" s="453" t="s">
        <v>19</v>
      </c>
      <c r="B1987" s="454" t="s">
        <v>14</v>
      </c>
      <c r="C1987" s="940"/>
      <c r="D1987" s="940"/>
      <c r="E1987" s="941"/>
      <c r="F1987" s="941"/>
      <c r="G1987" s="634" t="s">
        <v>2488</v>
      </c>
      <c r="H1987" s="635" t="s">
        <v>2489</v>
      </c>
      <c r="I1987" s="635" t="s">
        <v>2216</v>
      </c>
      <c r="J1987" s="645">
        <v>4</v>
      </c>
      <c r="K1987" s="641">
        <v>44986</v>
      </c>
      <c r="L1987" s="641">
        <v>45351</v>
      </c>
      <c r="M1987" s="638">
        <f t="shared" si="76"/>
        <v>52.142857142857146</v>
      </c>
      <c r="N1987" s="639">
        <v>1</v>
      </c>
      <c r="O1987" s="635" t="s">
        <v>2474</v>
      </c>
      <c r="P1987" s="639">
        <f t="shared" si="74"/>
        <v>1</v>
      </c>
      <c r="Q1987" s="640" t="str" cm="1">
        <f t="array" aca="1" ref="Q1987" ca="1">IF(ISNUMBER(P1987),IF(P1987=100%,"CUMPLIDA",IF(AND(ISNUMBER(L1987),ISNUMBER(INDIRECT("FECHA_"&amp;$B1987,1))), IF(L1987&lt;=INDIRECT("FECHA_"&amp;$B1987,1),"INCUMPLIDA","PROCESO"), "VERIFICAR FECHA")),"SIN VALOR AVANCE")</f>
        <v>CUMPLIDA</v>
      </c>
    </row>
    <row r="1988" spans="1:17" ht="135">
      <c r="A1988" s="453" t="s">
        <v>19</v>
      </c>
      <c r="B1988" s="454" t="s">
        <v>14</v>
      </c>
      <c r="C1988" s="940"/>
      <c r="D1988" s="940"/>
      <c r="E1988" s="941"/>
      <c r="F1988" s="941"/>
      <c r="G1988" s="634" t="s">
        <v>2490</v>
      </c>
      <c r="H1988" s="635" t="s">
        <v>2489</v>
      </c>
      <c r="I1988" s="635" t="s">
        <v>2216</v>
      </c>
      <c r="J1988" s="645">
        <v>4</v>
      </c>
      <c r="K1988" s="641">
        <v>44986</v>
      </c>
      <c r="L1988" s="641">
        <v>45351</v>
      </c>
      <c r="M1988" s="638">
        <f>(L1988-K1988)/7</f>
        <v>52.142857142857146</v>
      </c>
      <c r="N1988" s="639">
        <v>1</v>
      </c>
      <c r="O1988" s="635" t="s">
        <v>2474</v>
      </c>
      <c r="P1988" s="639">
        <f t="shared" si="74"/>
        <v>1</v>
      </c>
      <c r="Q1988" s="640" t="str" cm="1">
        <f t="array" aca="1" ref="Q1988" ca="1">IF(ISNUMBER(P1988),IF(P1988=100%,"CUMPLIDA",IF(AND(ISNUMBER(L1988),ISNUMBER(INDIRECT("FECHA_"&amp;$B1988,1))), IF(L1988&lt;=INDIRECT("FECHA_"&amp;$B1988,1),"INCUMPLIDA","PROCESO"), "VERIFICAR FECHA")),"SIN VALOR AVANCE")</f>
        <v>CUMPLIDA</v>
      </c>
    </row>
    <row r="1989" spans="1:17" ht="225.75">
      <c r="A1989" s="453" t="s">
        <v>19</v>
      </c>
      <c r="B1989" s="454" t="s">
        <v>14</v>
      </c>
      <c r="C1989" s="940" t="s">
        <v>2491</v>
      </c>
      <c r="D1989" s="940" t="s">
        <v>1737</v>
      </c>
      <c r="E1989" s="941" t="s">
        <v>2492</v>
      </c>
      <c r="F1989" s="941" t="s">
        <v>2493</v>
      </c>
      <c r="G1989" s="463" t="s">
        <v>2494</v>
      </c>
      <c r="H1989" s="646" t="s">
        <v>2495</v>
      </c>
      <c r="I1989" s="635" t="s">
        <v>2496</v>
      </c>
      <c r="J1989" s="645">
        <v>2</v>
      </c>
      <c r="K1989" s="637">
        <v>45200</v>
      </c>
      <c r="L1989" s="637">
        <v>45565</v>
      </c>
      <c r="M1989" s="638">
        <f t="shared" ref="M1989:M2005" si="77">(L1989-K1989)/7</f>
        <v>52.142857142857146</v>
      </c>
      <c r="N1989" s="639">
        <v>1</v>
      </c>
      <c r="O1989" s="635" t="s">
        <v>2497</v>
      </c>
      <c r="P1989" s="639">
        <f t="shared" ref="P1989:P2052" si="78">IF(B1989="ITRC",N1989,N1989/J1989)</f>
        <v>1</v>
      </c>
      <c r="Q1989" s="640" t="str" cm="1">
        <f t="array" aca="1" ref="Q1989" ca="1">IF(ISNUMBER(P1989),IF(P1989=100%,"CUMPLIDA",IF(AND(ISNUMBER(L1989),ISNUMBER(INDIRECT("FECHA_"&amp;$B1989,1))), IF(L1989&lt;=INDIRECT("FECHA_"&amp;$B1989,1),"INCUMPLIDA","PROCESO"), "VERIFICAR FECHA")),"SIN VALOR AVANCE")</f>
        <v>CUMPLIDA</v>
      </c>
    </row>
    <row r="1990" spans="1:17" ht="210.75">
      <c r="A1990" s="453" t="s">
        <v>19</v>
      </c>
      <c r="B1990" s="454" t="s">
        <v>14</v>
      </c>
      <c r="C1990" s="940"/>
      <c r="D1990" s="940"/>
      <c r="E1990" s="941"/>
      <c r="F1990" s="941"/>
      <c r="G1990" s="463" t="s">
        <v>2498</v>
      </c>
      <c r="H1990" s="646" t="s">
        <v>2499</v>
      </c>
      <c r="I1990" s="635" t="s">
        <v>2500</v>
      </c>
      <c r="J1990" s="645">
        <v>35</v>
      </c>
      <c r="K1990" s="637">
        <v>45200</v>
      </c>
      <c r="L1990" s="637">
        <v>45565</v>
      </c>
      <c r="M1990" s="638">
        <f t="shared" si="77"/>
        <v>52.142857142857146</v>
      </c>
      <c r="N1990" s="639">
        <v>1</v>
      </c>
      <c r="O1990" s="635" t="s">
        <v>2501</v>
      </c>
      <c r="P1990" s="639">
        <f t="shared" si="78"/>
        <v>1</v>
      </c>
      <c r="Q1990" s="640" t="str" cm="1">
        <f t="array" aca="1" ref="Q1990" ca="1">IF(ISNUMBER(P1990),IF(P1990=100%,"CUMPLIDA",IF(AND(ISNUMBER(L1990),ISNUMBER(INDIRECT("FECHA_"&amp;$B1990,1))), IF(L1990&lt;=INDIRECT("FECHA_"&amp;$B1990,1),"INCUMPLIDA","PROCESO"), "VERIFICAR FECHA")),"SIN VALOR AVANCE")</f>
        <v>CUMPLIDA</v>
      </c>
    </row>
    <row r="1991" spans="1:17" ht="330">
      <c r="A1991" s="453" t="s">
        <v>19</v>
      </c>
      <c r="B1991" s="454" t="s">
        <v>14</v>
      </c>
      <c r="C1991" s="940"/>
      <c r="D1991" s="940"/>
      <c r="E1991" s="941"/>
      <c r="F1991" s="941"/>
      <c r="G1991" s="647" t="s">
        <v>2502</v>
      </c>
      <c r="H1991" s="656" t="s">
        <v>2503</v>
      </c>
      <c r="I1991" s="635" t="s">
        <v>2504</v>
      </c>
      <c r="J1991" s="645">
        <v>1</v>
      </c>
      <c r="K1991" s="650">
        <v>45809</v>
      </c>
      <c r="L1991" s="650">
        <v>46053</v>
      </c>
      <c r="M1991" s="638">
        <f t="shared" si="77"/>
        <v>34.857142857142854</v>
      </c>
      <c r="N1991" s="639">
        <v>0</v>
      </c>
      <c r="O1991" s="635" t="s">
        <v>2505</v>
      </c>
      <c r="P1991" s="639">
        <f t="shared" si="78"/>
        <v>0</v>
      </c>
      <c r="Q1991" s="640" t="str" cm="1">
        <f t="array" aca="1" ref="Q1991" ca="1">IF(ISNUMBER(P1991),IF(P1991=100%,"CUMPLIDA",IF(AND(ISNUMBER(L1991),ISNUMBER(INDIRECT("FECHA_"&amp;$B1991,1))), IF(L1991&lt;=INDIRECT("FECHA_"&amp;$B1991,1),"INCUMPLIDA","PROCESO"), "VERIFICAR FECHA")),"SIN VALOR AVANCE")</f>
        <v>PROCESO</v>
      </c>
    </row>
    <row r="1992" spans="1:17" ht="180">
      <c r="A1992" s="453" t="s">
        <v>19</v>
      </c>
      <c r="B1992" s="454" t="s">
        <v>14</v>
      </c>
      <c r="C1992" s="940"/>
      <c r="D1992" s="940"/>
      <c r="E1992" s="941"/>
      <c r="F1992" s="941"/>
      <c r="G1992" s="463" t="s">
        <v>2506</v>
      </c>
      <c r="H1992" s="646" t="s">
        <v>2507</v>
      </c>
      <c r="I1992" s="635" t="s">
        <v>2508</v>
      </c>
      <c r="J1992" s="645">
        <v>105</v>
      </c>
      <c r="K1992" s="637">
        <v>45200</v>
      </c>
      <c r="L1992" s="637">
        <v>45565</v>
      </c>
      <c r="M1992" s="638">
        <f t="shared" si="77"/>
        <v>52.142857142857146</v>
      </c>
      <c r="N1992" s="639">
        <v>1</v>
      </c>
      <c r="O1992" s="635" t="s">
        <v>2509</v>
      </c>
      <c r="P1992" s="639">
        <f t="shared" si="78"/>
        <v>1</v>
      </c>
      <c r="Q1992" s="640" t="str" cm="1">
        <f t="array" aca="1" ref="Q1992" ca="1">IF(ISNUMBER(P1992),IF(P1992=100%,"CUMPLIDA",IF(AND(ISNUMBER(L1992),ISNUMBER(INDIRECT("FECHA_"&amp;$B1992,1))), IF(L1992&lt;=INDIRECT("FECHA_"&amp;$B1992,1),"INCUMPLIDA","PROCESO"), "VERIFICAR FECHA")),"SIN VALOR AVANCE")</f>
        <v>CUMPLIDA</v>
      </c>
    </row>
    <row r="1993" spans="1:17" ht="135.75">
      <c r="A1993" s="453" t="s">
        <v>19</v>
      </c>
      <c r="B1993" s="454" t="s">
        <v>14</v>
      </c>
      <c r="C1993" s="940"/>
      <c r="D1993" s="940"/>
      <c r="E1993" s="941"/>
      <c r="F1993" s="941"/>
      <c r="G1993" s="463" t="s">
        <v>2510</v>
      </c>
      <c r="H1993" s="646" t="s">
        <v>2511</v>
      </c>
      <c r="I1993" s="635" t="s">
        <v>2504</v>
      </c>
      <c r="J1993" s="645">
        <v>7</v>
      </c>
      <c r="K1993" s="637">
        <v>45200</v>
      </c>
      <c r="L1993" s="637">
        <v>45350</v>
      </c>
      <c r="M1993" s="638">
        <f t="shared" si="77"/>
        <v>21.428571428571427</v>
      </c>
      <c r="N1993" s="639">
        <v>1</v>
      </c>
      <c r="O1993" s="635" t="s">
        <v>2512</v>
      </c>
      <c r="P1993" s="639">
        <f t="shared" si="78"/>
        <v>1</v>
      </c>
      <c r="Q1993" s="640" t="str" cm="1">
        <f t="array" aca="1" ref="Q1993" ca="1">IF(ISNUMBER(P1993),IF(P1993=100%,"CUMPLIDA",IF(AND(ISNUMBER(L1993),ISNUMBER(INDIRECT("FECHA_"&amp;$B1993,1))), IF(L1993&lt;=INDIRECT("FECHA_"&amp;$B1993,1),"INCUMPLIDA","PROCESO"), "VERIFICAR FECHA")),"SIN VALOR AVANCE")</f>
        <v>CUMPLIDA</v>
      </c>
    </row>
    <row r="1994" spans="1:17" ht="225.75">
      <c r="A1994" s="453" t="s">
        <v>19</v>
      </c>
      <c r="B1994" s="454" t="s">
        <v>14</v>
      </c>
      <c r="C1994" s="940"/>
      <c r="D1994" s="940"/>
      <c r="E1994" s="941" t="s">
        <v>2513</v>
      </c>
      <c r="F1994" s="941"/>
      <c r="G1994" s="463" t="s">
        <v>2494</v>
      </c>
      <c r="H1994" s="646" t="s">
        <v>2495</v>
      </c>
      <c r="I1994" s="635" t="s">
        <v>2496</v>
      </c>
      <c r="J1994" s="645">
        <v>2</v>
      </c>
      <c r="K1994" s="637">
        <v>45200</v>
      </c>
      <c r="L1994" s="637">
        <v>45565</v>
      </c>
      <c r="M1994" s="638">
        <f t="shared" si="77"/>
        <v>52.142857142857146</v>
      </c>
      <c r="N1994" s="639">
        <v>1</v>
      </c>
      <c r="O1994" s="635" t="s">
        <v>2514</v>
      </c>
      <c r="P1994" s="639">
        <f t="shared" si="78"/>
        <v>1</v>
      </c>
      <c r="Q1994" s="640" t="str" cm="1">
        <f t="array" aca="1" ref="Q1994" ca="1">IF(ISNUMBER(P1994),IF(P1994=100%,"CUMPLIDA",IF(AND(ISNUMBER(L1994),ISNUMBER(INDIRECT("FECHA_"&amp;$B1994,1))), IF(L1994&lt;=INDIRECT("FECHA_"&amp;$B1994,1),"INCUMPLIDA","PROCESO"), "VERIFICAR FECHA")),"SIN VALOR AVANCE")</f>
        <v>CUMPLIDA</v>
      </c>
    </row>
    <row r="1995" spans="1:17" ht="225.75">
      <c r="A1995" s="453" t="s">
        <v>19</v>
      </c>
      <c r="B1995" s="454" t="s">
        <v>14</v>
      </c>
      <c r="C1995" s="940"/>
      <c r="D1995" s="940"/>
      <c r="E1995" s="941"/>
      <c r="F1995" s="941"/>
      <c r="G1995" s="463" t="s">
        <v>2498</v>
      </c>
      <c r="H1995" s="646" t="s">
        <v>2499</v>
      </c>
      <c r="I1995" s="635" t="s">
        <v>2500</v>
      </c>
      <c r="J1995" s="645">
        <v>35</v>
      </c>
      <c r="K1995" s="637">
        <v>45200</v>
      </c>
      <c r="L1995" s="637">
        <v>45565</v>
      </c>
      <c r="M1995" s="638">
        <f t="shared" si="77"/>
        <v>52.142857142857146</v>
      </c>
      <c r="N1995" s="639">
        <v>1</v>
      </c>
      <c r="O1995" s="635" t="s">
        <v>2515</v>
      </c>
      <c r="P1995" s="639">
        <f t="shared" si="78"/>
        <v>1</v>
      </c>
      <c r="Q1995" s="640" t="str" cm="1">
        <f t="array" aca="1" ref="Q1995" ca="1">IF(ISNUMBER(P1995),IF(P1995=100%,"CUMPLIDA",IF(AND(ISNUMBER(L1995),ISNUMBER(INDIRECT("FECHA_"&amp;$B1995,1))), IF(L1995&lt;=INDIRECT("FECHA_"&amp;$B1995,1),"INCUMPLIDA","PROCESO"), "VERIFICAR FECHA")),"SIN VALOR AVANCE")</f>
        <v>CUMPLIDA</v>
      </c>
    </row>
    <row r="1996" spans="1:17" ht="330">
      <c r="A1996" s="453" t="s">
        <v>19</v>
      </c>
      <c r="B1996" s="454" t="s">
        <v>14</v>
      </c>
      <c r="C1996" s="940"/>
      <c r="D1996" s="940"/>
      <c r="E1996" s="941"/>
      <c r="F1996" s="941"/>
      <c r="G1996" s="647" t="s">
        <v>2502</v>
      </c>
      <c r="H1996" s="646" t="s">
        <v>2516</v>
      </c>
      <c r="I1996" s="635" t="s">
        <v>2504</v>
      </c>
      <c r="J1996" s="645">
        <v>1</v>
      </c>
      <c r="K1996" s="637">
        <v>45809</v>
      </c>
      <c r="L1996" s="637">
        <v>46053</v>
      </c>
      <c r="M1996" s="638">
        <f t="shared" si="77"/>
        <v>34.857142857142854</v>
      </c>
      <c r="N1996" s="639">
        <v>0</v>
      </c>
      <c r="O1996" s="635" t="s">
        <v>2517</v>
      </c>
      <c r="P1996" s="639">
        <f t="shared" si="78"/>
        <v>0</v>
      </c>
      <c r="Q1996" s="640" t="str" cm="1">
        <f t="array" aca="1" ref="Q1996" ca="1">IF(ISNUMBER(P1996),IF(P1996=100%,"CUMPLIDA",IF(AND(ISNUMBER(L1996),ISNUMBER(INDIRECT("FECHA_"&amp;$B1996,1))), IF(L1996&lt;=INDIRECT("FECHA_"&amp;$B1996,1),"INCUMPLIDA","PROCESO"), "VERIFICAR FECHA")),"SIN VALOR AVANCE")</f>
        <v>PROCESO</v>
      </c>
    </row>
    <row r="1997" spans="1:17" ht="180">
      <c r="A1997" s="453" t="s">
        <v>19</v>
      </c>
      <c r="B1997" s="454" t="s">
        <v>14</v>
      </c>
      <c r="C1997" s="940"/>
      <c r="D1997" s="940"/>
      <c r="E1997" s="941"/>
      <c r="F1997" s="941"/>
      <c r="G1997" s="463" t="s">
        <v>2506</v>
      </c>
      <c r="H1997" s="646" t="s">
        <v>2507</v>
      </c>
      <c r="I1997" s="635" t="s">
        <v>2508</v>
      </c>
      <c r="J1997" s="645">
        <v>105</v>
      </c>
      <c r="K1997" s="637">
        <v>45200</v>
      </c>
      <c r="L1997" s="637">
        <v>45565</v>
      </c>
      <c r="M1997" s="638">
        <f t="shared" si="77"/>
        <v>52.142857142857146</v>
      </c>
      <c r="N1997" s="639">
        <v>1</v>
      </c>
      <c r="O1997" s="635" t="s">
        <v>2518</v>
      </c>
      <c r="P1997" s="639">
        <f t="shared" si="78"/>
        <v>1</v>
      </c>
      <c r="Q1997" s="640" t="str" cm="1">
        <f t="array" aca="1" ref="Q1997" ca="1">IF(ISNUMBER(P1997),IF(P1997=100%,"CUMPLIDA",IF(AND(ISNUMBER(L1997),ISNUMBER(INDIRECT("FECHA_"&amp;$B1997,1))), IF(L1997&lt;=INDIRECT("FECHA_"&amp;$B1997,1),"INCUMPLIDA","PROCESO"), "VERIFICAR FECHA")),"SIN VALOR AVANCE")</f>
        <v>CUMPLIDA</v>
      </c>
    </row>
    <row r="1998" spans="1:17" ht="105.75">
      <c r="A1998" s="453" t="s">
        <v>19</v>
      </c>
      <c r="B1998" s="454" t="s">
        <v>14</v>
      </c>
      <c r="C1998" s="940"/>
      <c r="D1998" s="940"/>
      <c r="E1998" s="941"/>
      <c r="F1998" s="941"/>
      <c r="G1998" s="463" t="s">
        <v>2510</v>
      </c>
      <c r="H1998" s="646" t="s">
        <v>2511</v>
      </c>
      <c r="I1998" s="635" t="s">
        <v>731</v>
      </c>
      <c r="J1998" s="645">
        <v>1</v>
      </c>
      <c r="K1998" s="637">
        <v>45200</v>
      </c>
      <c r="L1998" s="637">
        <v>45350</v>
      </c>
      <c r="M1998" s="638">
        <f t="shared" si="77"/>
        <v>21.428571428571427</v>
      </c>
      <c r="N1998" s="639">
        <v>1</v>
      </c>
      <c r="O1998" s="635" t="s">
        <v>2519</v>
      </c>
      <c r="P1998" s="639">
        <f t="shared" si="78"/>
        <v>1</v>
      </c>
      <c r="Q1998" s="640" t="str" cm="1">
        <f t="array" aca="1" ref="Q1998" ca="1">IF(ISNUMBER(P1998),IF(P1998=100%,"CUMPLIDA",IF(AND(ISNUMBER(L1998),ISNUMBER(INDIRECT("FECHA_"&amp;$B1998,1))), IF(L1998&lt;=INDIRECT("FECHA_"&amp;$B1998,1),"INCUMPLIDA","PROCESO"), "VERIFICAR FECHA")),"SIN VALOR AVANCE")</f>
        <v>CUMPLIDA</v>
      </c>
    </row>
    <row r="1999" spans="1:17" ht="165.75">
      <c r="A1999" s="453" t="s">
        <v>19</v>
      </c>
      <c r="B1999" s="454" t="s">
        <v>14</v>
      </c>
      <c r="C1999" s="940"/>
      <c r="D1999" s="940"/>
      <c r="E1999" s="463" t="s">
        <v>2520</v>
      </c>
      <c r="F1999" s="941"/>
      <c r="G1999" s="463" t="s">
        <v>2521</v>
      </c>
      <c r="H1999" s="646" t="s">
        <v>2522</v>
      </c>
      <c r="I1999" s="635" t="s">
        <v>2523</v>
      </c>
      <c r="J1999" s="645">
        <v>35</v>
      </c>
      <c r="K1999" s="637">
        <v>45200</v>
      </c>
      <c r="L1999" s="637">
        <v>45412</v>
      </c>
      <c r="M1999" s="638">
        <f t="shared" si="77"/>
        <v>30.285714285714285</v>
      </c>
      <c r="N1999" s="639">
        <v>1</v>
      </c>
      <c r="O1999" s="635" t="s">
        <v>2524</v>
      </c>
      <c r="P1999" s="639">
        <f t="shared" si="78"/>
        <v>1</v>
      </c>
      <c r="Q1999" s="640" t="str" cm="1">
        <f t="array" aca="1" ref="Q1999" ca="1">IF(ISNUMBER(P1999),IF(P1999=100%,"CUMPLIDA",IF(AND(ISNUMBER(L1999),ISNUMBER(INDIRECT("FECHA_"&amp;$B1999,1))), IF(L1999&lt;=INDIRECT("FECHA_"&amp;$B1999,1),"INCUMPLIDA","PROCESO"), "VERIFICAR FECHA")),"SIN VALOR AVANCE")</f>
        <v>CUMPLIDA</v>
      </c>
    </row>
    <row r="2000" spans="1:17" ht="270">
      <c r="A2000" s="453" t="s">
        <v>19</v>
      </c>
      <c r="B2000" s="454" t="s">
        <v>14</v>
      </c>
      <c r="C2000" s="940"/>
      <c r="D2000" s="940"/>
      <c r="E2000" s="463" t="s">
        <v>2525</v>
      </c>
      <c r="F2000" s="941"/>
      <c r="G2000" s="463" t="s">
        <v>2521</v>
      </c>
      <c r="H2000" s="646" t="s">
        <v>2526</v>
      </c>
      <c r="I2000" s="635" t="s">
        <v>2523</v>
      </c>
      <c r="J2000" s="645">
        <v>35</v>
      </c>
      <c r="K2000" s="637">
        <v>45200</v>
      </c>
      <c r="L2000" s="637">
        <v>45412</v>
      </c>
      <c r="M2000" s="638">
        <f t="shared" si="77"/>
        <v>30.285714285714285</v>
      </c>
      <c r="N2000" s="639">
        <v>1</v>
      </c>
      <c r="O2000" s="635" t="s">
        <v>2524</v>
      </c>
      <c r="P2000" s="639">
        <f t="shared" si="78"/>
        <v>1</v>
      </c>
      <c r="Q2000" s="640" t="str" cm="1">
        <f t="array" aca="1" ref="Q2000" ca="1">IF(ISNUMBER(P2000),IF(P2000=100%,"CUMPLIDA",IF(AND(ISNUMBER(L2000),ISNUMBER(INDIRECT("FECHA_"&amp;$B2000,1))), IF(L2000&lt;=INDIRECT("FECHA_"&amp;$B2000,1),"INCUMPLIDA","PROCESO"), "VERIFICAR FECHA")),"SIN VALOR AVANCE")</f>
        <v>CUMPLIDA</v>
      </c>
    </row>
    <row r="2001" spans="1:17" ht="165.75">
      <c r="A2001" s="453" t="s">
        <v>19</v>
      </c>
      <c r="B2001" s="454" t="s">
        <v>14</v>
      </c>
      <c r="C2001" s="940"/>
      <c r="D2001" s="940"/>
      <c r="E2001" s="463" t="s">
        <v>2527</v>
      </c>
      <c r="F2001" s="941"/>
      <c r="G2001" s="463" t="s">
        <v>2528</v>
      </c>
      <c r="H2001" s="646" t="s">
        <v>2529</v>
      </c>
      <c r="I2001" s="646" t="s">
        <v>2508</v>
      </c>
      <c r="J2001" s="645">
        <v>105</v>
      </c>
      <c r="K2001" s="637">
        <v>45200</v>
      </c>
      <c r="L2001" s="637">
        <v>45565</v>
      </c>
      <c r="M2001" s="638">
        <f t="shared" si="77"/>
        <v>52.142857142857146</v>
      </c>
      <c r="N2001" s="639">
        <v>1</v>
      </c>
      <c r="O2001" s="635" t="s">
        <v>2524</v>
      </c>
      <c r="P2001" s="639">
        <f t="shared" si="78"/>
        <v>1</v>
      </c>
      <c r="Q2001" s="640" t="str" cm="1">
        <f t="array" aca="1" ref="Q2001" ca="1">IF(ISNUMBER(P2001),IF(P2001=100%,"CUMPLIDA",IF(AND(ISNUMBER(L2001),ISNUMBER(INDIRECT("FECHA_"&amp;$B2001,1))), IF(L2001&lt;=INDIRECT("FECHA_"&amp;$B2001,1),"INCUMPLIDA","PROCESO"), "VERIFICAR FECHA")),"SIN VALOR AVANCE")</f>
        <v>CUMPLIDA</v>
      </c>
    </row>
    <row r="2002" spans="1:17" ht="225.75">
      <c r="A2002" s="453" t="s">
        <v>19</v>
      </c>
      <c r="B2002" s="454" t="s">
        <v>14</v>
      </c>
      <c r="C2002" s="940"/>
      <c r="D2002" s="940"/>
      <c r="E2002" s="941" t="s">
        <v>2530</v>
      </c>
      <c r="F2002" s="941"/>
      <c r="G2002" s="463" t="s">
        <v>2531</v>
      </c>
      <c r="H2002" s="646" t="s">
        <v>2495</v>
      </c>
      <c r="I2002" s="635" t="s">
        <v>2496</v>
      </c>
      <c r="J2002" s="645" t="s">
        <v>2532</v>
      </c>
      <c r="K2002" s="637">
        <v>45200</v>
      </c>
      <c r="L2002" s="637">
        <v>45565</v>
      </c>
      <c r="M2002" s="638">
        <f t="shared" si="77"/>
        <v>52.142857142857146</v>
      </c>
      <c r="N2002" s="639">
        <v>1</v>
      </c>
      <c r="O2002" s="635" t="s">
        <v>2533</v>
      </c>
      <c r="P2002" s="639">
        <f t="shared" si="78"/>
        <v>1</v>
      </c>
      <c r="Q2002" s="640" t="str" cm="1">
        <f t="array" aca="1" ref="Q2002" ca="1">IF(ISNUMBER(P2002),IF(P2002=100%,"CUMPLIDA",IF(AND(ISNUMBER(L2002),ISNUMBER(INDIRECT("FECHA_"&amp;$B2002,1))), IF(L2002&lt;=INDIRECT("FECHA_"&amp;$B2002,1),"INCUMPLIDA","PROCESO"), "VERIFICAR FECHA")),"SIN VALOR AVANCE")</f>
        <v>CUMPLIDA</v>
      </c>
    </row>
    <row r="2003" spans="1:17" ht="180">
      <c r="A2003" s="453" t="s">
        <v>19</v>
      </c>
      <c r="B2003" s="454" t="s">
        <v>14</v>
      </c>
      <c r="C2003" s="940"/>
      <c r="D2003" s="940"/>
      <c r="E2003" s="941"/>
      <c r="F2003" s="941"/>
      <c r="G2003" s="463" t="s">
        <v>2506</v>
      </c>
      <c r="H2003" s="646" t="s">
        <v>2534</v>
      </c>
      <c r="I2003" s="635" t="s">
        <v>2535</v>
      </c>
      <c r="J2003" s="645">
        <v>105</v>
      </c>
      <c r="K2003" s="637">
        <v>45200</v>
      </c>
      <c r="L2003" s="637">
        <v>45565</v>
      </c>
      <c r="M2003" s="638">
        <f t="shared" si="77"/>
        <v>52.142857142857146</v>
      </c>
      <c r="N2003" s="639">
        <v>1</v>
      </c>
      <c r="O2003" s="635" t="s">
        <v>2524</v>
      </c>
      <c r="P2003" s="639">
        <f t="shared" si="78"/>
        <v>1</v>
      </c>
      <c r="Q2003" s="640" t="str" cm="1">
        <f t="array" aca="1" ref="Q2003" ca="1">IF(ISNUMBER(P2003),IF(P2003=100%,"CUMPLIDA",IF(AND(ISNUMBER(L2003),ISNUMBER(INDIRECT("FECHA_"&amp;$B2003,1))), IF(L2003&lt;=INDIRECT("FECHA_"&amp;$B2003,1),"INCUMPLIDA","PROCESO"), "VERIFICAR FECHA")),"SIN VALOR AVANCE")</f>
        <v>CUMPLIDA</v>
      </c>
    </row>
    <row r="2004" spans="1:17" ht="225.75">
      <c r="A2004" s="453" t="s">
        <v>19</v>
      </c>
      <c r="B2004" s="454" t="s">
        <v>14</v>
      </c>
      <c r="C2004" s="940"/>
      <c r="D2004" s="940"/>
      <c r="E2004" s="941"/>
      <c r="F2004" s="941"/>
      <c r="G2004" s="463" t="s">
        <v>2531</v>
      </c>
      <c r="H2004" s="646" t="s">
        <v>2495</v>
      </c>
      <c r="I2004" s="635" t="s">
        <v>2496</v>
      </c>
      <c r="J2004" s="645">
        <v>2</v>
      </c>
      <c r="K2004" s="637">
        <v>45200</v>
      </c>
      <c r="L2004" s="637">
        <v>45565</v>
      </c>
      <c r="M2004" s="638">
        <f t="shared" si="77"/>
        <v>52.142857142857146</v>
      </c>
      <c r="N2004" s="639">
        <v>1</v>
      </c>
      <c r="O2004" s="635" t="s">
        <v>2536</v>
      </c>
      <c r="P2004" s="639">
        <f t="shared" si="78"/>
        <v>1</v>
      </c>
      <c r="Q2004" s="640" t="str" cm="1">
        <f t="array" aca="1" ref="Q2004" ca="1">IF(ISNUMBER(P2004),IF(P2004=100%,"CUMPLIDA",IF(AND(ISNUMBER(L2004),ISNUMBER(INDIRECT("FECHA_"&amp;$B2004,1))), IF(L2004&lt;=INDIRECT("FECHA_"&amp;$B2004,1),"INCUMPLIDA","PROCESO"), "VERIFICAR FECHA")),"SIN VALOR AVANCE")</f>
        <v>CUMPLIDA</v>
      </c>
    </row>
    <row r="2005" spans="1:17" ht="180">
      <c r="A2005" s="453" t="s">
        <v>19</v>
      </c>
      <c r="B2005" s="454" t="s">
        <v>14</v>
      </c>
      <c r="C2005" s="940"/>
      <c r="D2005" s="940"/>
      <c r="E2005" s="941"/>
      <c r="F2005" s="941"/>
      <c r="G2005" s="463" t="s">
        <v>2506</v>
      </c>
      <c r="H2005" s="646" t="s">
        <v>2534</v>
      </c>
      <c r="I2005" s="635" t="s">
        <v>2535</v>
      </c>
      <c r="J2005" s="645">
        <v>105</v>
      </c>
      <c r="K2005" s="637">
        <v>45200</v>
      </c>
      <c r="L2005" s="637">
        <v>45565</v>
      </c>
      <c r="M2005" s="638">
        <f t="shared" si="77"/>
        <v>52.142857142857146</v>
      </c>
      <c r="N2005" s="639">
        <v>1</v>
      </c>
      <c r="O2005" s="635" t="s">
        <v>2537</v>
      </c>
      <c r="P2005" s="639">
        <f t="shared" si="78"/>
        <v>1</v>
      </c>
      <c r="Q2005" s="640" t="str" cm="1">
        <f t="array" aca="1" ref="Q2005" ca="1">IF(ISNUMBER(P2005),IF(P2005=100%,"CUMPLIDA",IF(AND(ISNUMBER(L2005),ISNUMBER(INDIRECT("FECHA_"&amp;$B2005,1))), IF(L2005&lt;=INDIRECT("FECHA_"&amp;$B2005,1),"INCUMPLIDA","PROCESO"), "VERIFICAR FECHA")),"SIN VALOR AVANCE")</f>
        <v>CUMPLIDA</v>
      </c>
    </row>
    <row r="2006" spans="1:17" ht="210">
      <c r="A2006" s="453" t="s">
        <v>19</v>
      </c>
      <c r="B2006" s="454" t="s">
        <v>14</v>
      </c>
      <c r="C2006" s="940"/>
      <c r="D2006" s="940"/>
      <c r="E2006" s="463" t="s">
        <v>2538</v>
      </c>
      <c r="F2006" s="941"/>
      <c r="G2006" s="463" t="s">
        <v>2539</v>
      </c>
      <c r="H2006" s="646" t="s">
        <v>2540</v>
      </c>
      <c r="I2006" s="635" t="s">
        <v>2541</v>
      </c>
      <c r="J2006" s="645">
        <v>1</v>
      </c>
      <c r="K2006" s="637">
        <v>45189</v>
      </c>
      <c r="L2006" s="637">
        <v>45382</v>
      </c>
      <c r="M2006" s="638">
        <f>(L2006-K2006)/7</f>
        <v>27.571428571428573</v>
      </c>
      <c r="N2006" s="639">
        <v>1</v>
      </c>
      <c r="O2006" s="635" t="s">
        <v>2542</v>
      </c>
      <c r="P2006" s="639">
        <f t="shared" si="78"/>
        <v>1</v>
      </c>
      <c r="Q2006" s="640" t="str" cm="1">
        <f t="array" aca="1" ref="Q2006" ca="1">IF(ISNUMBER(P2006),IF(P2006=100%,"CUMPLIDA",IF(AND(ISNUMBER(L2006),ISNUMBER(INDIRECT("FECHA_"&amp;$B2006,1))), IF(L2006&lt;=INDIRECT("FECHA_"&amp;$B2006,1),"INCUMPLIDA","PROCESO"), "VERIFICAR FECHA")),"SIN VALOR AVANCE")</f>
        <v>CUMPLIDA</v>
      </c>
    </row>
    <row r="2007" spans="1:17" ht="180">
      <c r="A2007" s="453" t="s">
        <v>19</v>
      </c>
      <c r="B2007" s="454" t="s">
        <v>14</v>
      </c>
      <c r="C2007" s="940" t="s">
        <v>2543</v>
      </c>
      <c r="D2007" s="940" t="s">
        <v>1737</v>
      </c>
      <c r="E2007" s="941" t="s">
        <v>2544</v>
      </c>
      <c r="F2007" s="941" t="s">
        <v>2545</v>
      </c>
      <c r="G2007" s="634" t="s">
        <v>2546</v>
      </c>
      <c r="H2007" s="635" t="s">
        <v>2547</v>
      </c>
      <c r="I2007" s="635" t="s">
        <v>2548</v>
      </c>
      <c r="J2007" s="645">
        <v>4</v>
      </c>
      <c r="K2007" s="637">
        <v>45231</v>
      </c>
      <c r="L2007" s="637">
        <v>45350</v>
      </c>
      <c r="M2007" s="638">
        <f t="shared" ref="M2007:M2024" si="79">(L2007-K2007)/7</f>
        <v>17</v>
      </c>
      <c r="N2007" s="639">
        <v>1</v>
      </c>
      <c r="O2007" s="635" t="s">
        <v>2549</v>
      </c>
      <c r="P2007" s="639">
        <f t="shared" si="78"/>
        <v>1</v>
      </c>
      <c r="Q2007" s="640" t="str" cm="1">
        <f t="array" aca="1" ref="Q2007" ca="1">IF(ISNUMBER(P2007),IF(P2007=100%,"CUMPLIDA",IF(AND(ISNUMBER(L2007),ISNUMBER(INDIRECT("FECHA_"&amp;$B2007,1))), IF(L2007&lt;=INDIRECT("FECHA_"&amp;$B2007,1),"INCUMPLIDA","PROCESO"), "VERIFICAR FECHA")),"SIN VALOR AVANCE")</f>
        <v>CUMPLIDA</v>
      </c>
    </row>
    <row r="2008" spans="1:17" ht="90">
      <c r="A2008" s="453" t="s">
        <v>19</v>
      </c>
      <c r="B2008" s="454" t="s">
        <v>14</v>
      </c>
      <c r="C2008" s="940"/>
      <c r="D2008" s="940"/>
      <c r="E2008" s="941"/>
      <c r="F2008" s="941"/>
      <c r="G2008" s="634" t="s">
        <v>2550</v>
      </c>
      <c r="H2008" s="635" t="s">
        <v>2551</v>
      </c>
      <c r="I2008" s="646" t="s">
        <v>2552</v>
      </c>
      <c r="J2008" s="645">
        <v>1</v>
      </c>
      <c r="K2008" s="637">
        <v>45352</v>
      </c>
      <c r="L2008" s="637">
        <v>45382</v>
      </c>
      <c r="M2008" s="638">
        <f t="shared" si="79"/>
        <v>4.2857142857142856</v>
      </c>
      <c r="N2008" s="639">
        <v>1</v>
      </c>
      <c r="O2008" s="635" t="s">
        <v>2553</v>
      </c>
      <c r="P2008" s="639">
        <f t="shared" si="78"/>
        <v>1</v>
      </c>
      <c r="Q2008" s="640" t="str" cm="1">
        <f t="array" aca="1" ref="Q2008" ca="1">IF(ISNUMBER(P2008),IF(P2008=100%,"CUMPLIDA",IF(AND(ISNUMBER(L2008),ISNUMBER(INDIRECT("FECHA_"&amp;$B2008,1))), IF(L2008&lt;=INDIRECT("FECHA_"&amp;$B2008,1),"INCUMPLIDA","PROCESO"), "VERIFICAR FECHA")),"SIN VALOR AVANCE")</f>
        <v>CUMPLIDA</v>
      </c>
    </row>
    <row r="2009" spans="1:17" ht="105">
      <c r="A2009" s="453" t="s">
        <v>19</v>
      </c>
      <c r="B2009" s="454" t="s">
        <v>14</v>
      </c>
      <c r="C2009" s="940"/>
      <c r="D2009" s="940"/>
      <c r="E2009" s="941"/>
      <c r="F2009" s="941"/>
      <c r="G2009" s="634" t="s">
        <v>2554</v>
      </c>
      <c r="H2009" s="635" t="s">
        <v>2555</v>
      </c>
      <c r="I2009" s="646" t="s">
        <v>2556</v>
      </c>
      <c r="J2009" s="645">
        <v>6</v>
      </c>
      <c r="K2009" s="637">
        <v>45383</v>
      </c>
      <c r="L2009" s="637">
        <v>45565</v>
      </c>
      <c r="M2009" s="638">
        <f t="shared" si="79"/>
        <v>26</v>
      </c>
      <c r="N2009" s="639">
        <v>1</v>
      </c>
      <c r="O2009" s="635" t="s">
        <v>2553</v>
      </c>
      <c r="P2009" s="639">
        <f t="shared" si="78"/>
        <v>1</v>
      </c>
      <c r="Q2009" s="640" t="str" cm="1">
        <f t="array" aca="1" ref="Q2009" ca="1">IF(ISNUMBER(P2009),IF(P2009=100%,"CUMPLIDA",IF(AND(ISNUMBER(L2009),ISNUMBER(INDIRECT("FECHA_"&amp;$B2009,1))), IF(L2009&lt;=INDIRECT("FECHA_"&amp;$B2009,1),"INCUMPLIDA","PROCESO"), "VERIFICAR FECHA")),"SIN VALOR AVANCE")</f>
        <v>CUMPLIDA</v>
      </c>
    </row>
    <row r="2010" spans="1:17" ht="90.75">
      <c r="A2010" s="453" t="s">
        <v>19</v>
      </c>
      <c r="B2010" s="454" t="s">
        <v>14</v>
      </c>
      <c r="C2010" s="940"/>
      <c r="D2010" s="940"/>
      <c r="E2010" s="941"/>
      <c r="F2010" s="941"/>
      <c r="G2010" s="634" t="s">
        <v>2557</v>
      </c>
      <c r="H2010" s="635" t="s">
        <v>2558</v>
      </c>
      <c r="I2010" s="635" t="s">
        <v>2559</v>
      </c>
      <c r="J2010" s="645">
        <v>1</v>
      </c>
      <c r="K2010" s="637">
        <v>45231</v>
      </c>
      <c r="L2010" s="637">
        <v>45350</v>
      </c>
      <c r="M2010" s="638">
        <f t="shared" si="79"/>
        <v>17</v>
      </c>
      <c r="N2010" s="639">
        <v>1</v>
      </c>
      <c r="O2010" s="635" t="s">
        <v>2560</v>
      </c>
      <c r="P2010" s="639">
        <f t="shared" si="78"/>
        <v>1</v>
      </c>
      <c r="Q2010" s="640" t="str" cm="1">
        <f t="array" aca="1" ref="Q2010" ca="1">IF(ISNUMBER(P2010),IF(P2010=100%,"CUMPLIDA",IF(AND(ISNUMBER(L2010),ISNUMBER(INDIRECT("FECHA_"&amp;$B2010,1))), IF(L2010&lt;=INDIRECT("FECHA_"&amp;$B2010,1),"INCUMPLIDA","PROCESO"), "VERIFICAR FECHA")),"SIN VALOR AVANCE")</f>
        <v>CUMPLIDA</v>
      </c>
    </row>
    <row r="2011" spans="1:17" ht="135">
      <c r="A2011" s="453" t="s">
        <v>19</v>
      </c>
      <c r="B2011" s="454" t="s">
        <v>14</v>
      </c>
      <c r="C2011" s="940"/>
      <c r="D2011" s="940"/>
      <c r="E2011" s="634" t="s">
        <v>2561</v>
      </c>
      <c r="F2011" s="941"/>
      <c r="G2011" s="634" t="s">
        <v>2562</v>
      </c>
      <c r="H2011" s="635" t="s">
        <v>2563</v>
      </c>
      <c r="I2011" s="635" t="s">
        <v>2564</v>
      </c>
      <c r="J2011" s="645">
        <v>6</v>
      </c>
      <c r="K2011" s="637">
        <v>45231</v>
      </c>
      <c r="L2011" s="637">
        <v>45596</v>
      </c>
      <c r="M2011" s="638">
        <f t="shared" si="79"/>
        <v>52.142857142857146</v>
      </c>
      <c r="N2011" s="639">
        <v>1</v>
      </c>
      <c r="O2011" s="635" t="s">
        <v>2565</v>
      </c>
      <c r="P2011" s="639">
        <f t="shared" si="78"/>
        <v>1</v>
      </c>
      <c r="Q2011" s="640" t="str" cm="1">
        <f t="array" aca="1" ref="Q2011" ca="1">IF(ISNUMBER(P2011),IF(P2011=100%,"CUMPLIDA",IF(AND(ISNUMBER(L2011),ISNUMBER(INDIRECT("FECHA_"&amp;$B2011,1))), IF(L2011&lt;=INDIRECT("FECHA_"&amp;$B2011,1),"INCUMPLIDA","PROCESO"), "VERIFICAR FECHA")),"SIN VALOR AVANCE")</f>
        <v>CUMPLIDA</v>
      </c>
    </row>
    <row r="2012" spans="1:17" ht="150">
      <c r="A2012" s="453" t="s">
        <v>19</v>
      </c>
      <c r="B2012" s="454" t="s">
        <v>14</v>
      </c>
      <c r="C2012" s="940"/>
      <c r="D2012" s="940"/>
      <c r="E2012" s="941" t="s">
        <v>2566</v>
      </c>
      <c r="F2012" s="941"/>
      <c r="G2012" s="634" t="s">
        <v>2567</v>
      </c>
      <c r="H2012" s="635" t="s">
        <v>2568</v>
      </c>
      <c r="I2012" s="635" t="s">
        <v>2569</v>
      </c>
      <c r="J2012" s="645">
        <v>1</v>
      </c>
      <c r="K2012" s="637">
        <v>45231</v>
      </c>
      <c r="L2012" s="637">
        <v>45260</v>
      </c>
      <c r="M2012" s="638">
        <f t="shared" si="79"/>
        <v>4.1428571428571432</v>
      </c>
      <c r="N2012" s="639">
        <v>1</v>
      </c>
      <c r="O2012" s="635" t="s">
        <v>2570</v>
      </c>
      <c r="P2012" s="639">
        <f t="shared" si="78"/>
        <v>1</v>
      </c>
      <c r="Q2012" s="640" t="str" cm="1">
        <f t="array" aca="1" ref="Q2012" ca="1">IF(ISNUMBER(P2012),IF(P2012=100%,"CUMPLIDA",IF(AND(ISNUMBER(L2012),ISNUMBER(INDIRECT("FECHA_"&amp;$B2012,1))), IF(L2012&lt;=INDIRECT("FECHA_"&amp;$B2012,1),"INCUMPLIDA","PROCESO"), "VERIFICAR FECHA")),"SIN VALOR AVANCE")</f>
        <v>CUMPLIDA</v>
      </c>
    </row>
    <row r="2013" spans="1:17" ht="165.75">
      <c r="A2013" s="453" t="s">
        <v>19</v>
      </c>
      <c r="B2013" s="454" t="s">
        <v>14</v>
      </c>
      <c r="C2013" s="940"/>
      <c r="D2013" s="940"/>
      <c r="E2013" s="941"/>
      <c r="F2013" s="941"/>
      <c r="G2013" s="634" t="s">
        <v>2571</v>
      </c>
      <c r="H2013" s="635" t="s">
        <v>2572</v>
      </c>
      <c r="I2013" s="635" t="s">
        <v>2573</v>
      </c>
      <c r="J2013" s="645">
        <v>2</v>
      </c>
      <c r="K2013" s="637">
        <v>45261</v>
      </c>
      <c r="L2013" s="637">
        <v>45351</v>
      </c>
      <c r="M2013" s="638">
        <f t="shared" si="79"/>
        <v>12.857142857142858</v>
      </c>
      <c r="N2013" s="639">
        <v>1</v>
      </c>
      <c r="O2013" s="635" t="s">
        <v>2574</v>
      </c>
      <c r="P2013" s="639">
        <f t="shared" si="78"/>
        <v>1</v>
      </c>
      <c r="Q2013" s="640" t="str" cm="1">
        <f t="array" aca="1" ref="Q2013" ca="1">IF(ISNUMBER(P2013),IF(P2013=100%,"CUMPLIDA",IF(AND(ISNUMBER(L2013),ISNUMBER(INDIRECT("FECHA_"&amp;$B2013,1))), IF(L2013&lt;=INDIRECT("FECHA_"&amp;$B2013,1),"INCUMPLIDA","PROCESO"), "VERIFICAR FECHA")),"SIN VALOR AVANCE")</f>
        <v>CUMPLIDA</v>
      </c>
    </row>
    <row r="2014" spans="1:17" ht="90">
      <c r="A2014" s="453" t="s">
        <v>19</v>
      </c>
      <c r="B2014" s="454" t="s">
        <v>14</v>
      </c>
      <c r="C2014" s="940"/>
      <c r="D2014" s="940"/>
      <c r="E2014" s="941"/>
      <c r="F2014" s="941"/>
      <c r="G2014" s="634" t="s">
        <v>2575</v>
      </c>
      <c r="H2014" s="635" t="s">
        <v>2576</v>
      </c>
      <c r="I2014" s="646" t="s">
        <v>2552</v>
      </c>
      <c r="J2014" s="645">
        <v>1</v>
      </c>
      <c r="K2014" s="637">
        <v>45352</v>
      </c>
      <c r="L2014" s="637">
        <v>45382</v>
      </c>
      <c r="M2014" s="638">
        <f t="shared" si="79"/>
        <v>4.2857142857142856</v>
      </c>
      <c r="N2014" s="639">
        <v>1</v>
      </c>
      <c r="O2014" s="635" t="s">
        <v>2577</v>
      </c>
      <c r="P2014" s="639">
        <f t="shared" si="78"/>
        <v>1</v>
      </c>
      <c r="Q2014" s="640" t="str" cm="1">
        <f t="array" aca="1" ref="Q2014" ca="1">IF(ISNUMBER(P2014),IF(P2014=100%,"CUMPLIDA",IF(AND(ISNUMBER(L2014),ISNUMBER(INDIRECT("FECHA_"&amp;$B2014,1))), IF(L2014&lt;=INDIRECT("FECHA_"&amp;$B2014,1),"INCUMPLIDA","PROCESO"), "VERIFICAR FECHA")),"SIN VALOR AVANCE")</f>
        <v>CUMPLIDA</v>
      </c>
    </row>
    <row r="2015" spans="1:17" ht="75.75">
      <c r="A2015" s="453" t="s">
        <v>19</v>
      </c>
      <c r="B2015" s="454" t="s">
        <v>14</v>
      </c>
      <c r="C2015" s="940"/>
      <c r="D2015" s="940"/>
      <c r="E2015" s="941"/>
      <c r="F2015" s="941"/>
      <c r="G2015" s="634" t="s">
        <v>2578</v>
      </c>
      <c r="H2015" s="635" t="s">
        <v>2579</v>
      </c>
      <c r="I2015" s="635" t="s">
        <v>259</v>
      </c>
      <c r="J2015" s="645">
        <v>6</v>
      </c>
      <c r="K2015" s="637">
        <v>45383</v>
      </c>
      <c r="L2015" s="637">
        <v>45565</v>
      </c>
      <c r="M2015" s="638">
        <f t="shared" si="79"/>
        <v>26</v>
      </c>
      <c r="N2015" s="639">
        <v>1</v>
      </c>
      <c r="O2015" s="635" t="s">
        <v>2577</v>
      </c>
      <c r="P2015" s="639">
        <f t="shared" si="78"/>
        <v>1</v>
      </c>
      <c r="Q2015" s="640" t="str" cm="1">
        <f t="array" aca="1" ref="Q2015" ca="1">IF(ISNUMBER(P2015),IF(P2015=100%,"CUMPLIDA",IF(AND(ISNUMBER(L2015),ISNUMBER(INDIRECT("FECHA_"&amp;$B2015,1))), IF(L2015&lt;=INDIRECT("FECHA_"&amp;$B2015,1),"INCUMPLIDA","PROCESO"), "VERIFICAR FECHA")),"SIN VALOR AVANCE")</f>
        <v>CUMPLIDA</v>
      </c>
    </row>
    <row r="2016" spans="1:17" ht="135">
      <c r="A2016" s="453" t="s">
        <v>19</v>
      </c>
      <c r="B2016" s="454" t="s">
        <v>14</v>
      </c>
      <c r="C2016" s="940"/>
      <c r="D2016" s="940"/>
      <c r="E2016" s="634" t="s">
        <v>2580</v>
      </c>
      <c r="F2016" s="941"/>
      <c r="G2016" s="634" t="s">
        <v>2581</v>
      </c>
      <c r="H2016" s="635" t="s">
        <v>2582</v>
      </c>
      <c r="I2016" s="635" t="s">
        <v>2583</v>
      </c>
      <c r="J2016" s="645">
        <v>6</v>
      </c>
      <c r="K2016" s="637">
        <v>45231</v>
      </c>
      <c r="L2016" s="637">
        <v>45596</v>
      </c>
      <c r="M2016" s="638">
        <f t="shared" si="79"/>
        <v>52.142857142857146</v>
      </c>
      <c r="N2016" s="639">
        <v>1</v>
      </c>
      <c r="O2016" s="635" t="s">
        <v>2584</v>
      </c>
      <c r="P2016" s="639">
        <f t="shared" si="78"/>
        <v>1</v>
      </c>
      <c r="Q2016" s="640" t="str" cm="1">
        <f t="array" aca="1" ref="Q2016" ca="1">IF(ISNUMBER(P2016),IF(P2016=100%,"CUMPLIDA",IF(AND(ISNUMBER(L2016),ISNUMBER(INDIRECT("FECHA_"&amp;$B2016,1))), IF(L2016&lt;=INDIRECT("FECHA_"&amp;$B2016,1),"INCUMPLIDA","PROCESO"), "VERIFICAR FECHA")),"SIN VALOR AVANCE")</f>
        <v>CUMPLIDA</v>
      </c>
    </row>
    <row r="2017" spans="1:17" ht="90">
      <c r="A2017" s="453" t="s">
        <v>19</v>
      </c>
      <c r="B2017" s="454" t="s">
        <v>14</v>
      </c>
      <c r="C2017" s="940"/>
      <c r="D2017" s="940"/>
      <c r="E2017" s="634" t="s">
        <v>2585</v>
      </c>
      <c r="F2017" s="941"/>
      <c r="G2017" s="634" t="s">
        <v>2586</v>
      </c>
      <c r="H2017" s="635" t="s">
        <v>2587</v>
      </c>
      <c r="I2017" s="635" t="s">
        <v>2588</v>
      </c>
      <c r="J2017" s="645">
        <v>2</v>
      </c>
      <c r="K2017" s="637">
        <v>45231</v>
      </c>
      <c r="L2017" s="637">
        <v>45382</v>
      </c>
      <c r="M2017" s="638">
        <f t="shared" si="79"/>
        <v>21.571428571428573</v>
      </c>
      <c r="N2017" s="639">
        <v>1</v>
      </c>
      <c r="O2017" s="635" t="s">
        <v>2589</v>
      </c>
      <c r="P2017" s="639">
        <f t="shared" si="78"/>
        <v>1</v>
      </c>
      <c r="Q2017" s="640" t="str" cm="1">
        <f t="array" aca="1" ref="Q2017" ca="1">IF(ISNUMBER(P2017),IF(P2017=100%,"CUMPLIDA",IF(AND(ISNUMBER(L2017),ISNUMBER(INDIRECT("FECHA_"&amp;$B2017,1))), IF(L2017&lt;=INDIRECT("FECHA_"&amp;$B2017,1),"INCUMPLIDA","PROCESO"), "VERIFICAR FECHA")),"SIN VALOR AVANCE")</f>
        <v>CUMPLIDA</v>
      </c>
    </row>
    <row r="2018" spans="1:17" ht="180">
      <c r="A2018" s="453" t="s">
        <v>19</v>
      </c>
      <c r="B2018" s="454" t="s">
        <v>14</v>
      </c>
      <c r="C2018" s="940"/>
      <c r="D2018" s="940"/>
      <c r="E2018" s="941" t="s">
        <v>2590</v>
      </c>
      <c r="F2018" s="941"/>
      <c r="G2018" s="634" t="s">
        <v>2546</v>
      </c>
      <c r="H2018" s="635" t="s">
        <v>2547</v>
      </c>
      <c r="I2018" s="635" t="s">
        <v>2548</v>
      </c>
      <c r="J2018" s="645">
        <v>4</v>
      </c>
      <c r="K2018" s="637">
        <v>45231</v>
      </c>
      <c r="L2018" s="637">
        <v>45350</v>
      </c>
      <c r="M2018" s="638">
        <f t="shared" si="79"/>
        <v>17</v>
      </c>
      <c r="N2018" s="639">
        <v>1</v>
      </c>
      <c r="O2018" s="635" t="s">
        <v>2591</v>
      </c>
      <c r="P2018" s="639">
        <f t="shared" si="78"/>
        <v>1</v>
      </c>
      <c r="Q2018" s="640" t="str" cm="1">
        <f t="array" aca="1" ref="Q2018" ca="1">IF(ISNUMBER(P2018),IF(P2018=100%,"CUMPLIDA",IF(AND(ISNUMBER(L2018),ISNUMBER(INDIRECT("FECHA_"&amp;$B2018,1))), IF(L2018&lt;=INDIRECT("FECHA_"&amp;$B2018,1),"INCUMPLIDA","PROCESO"), "VERIFICAR FECHA")),"SIN VALOR AVANCE")</f>
        <v>CUMPLIDA</v>
      </c>
    </row>
    <row r="2019" spans="1:17" ht="90">
      <c r="A2019" s="453" t="s">
        <v>19</v>
      </c>
      <c r="B2019" s="454" t="s">
        <v>14</v>
      </c>
      <c r="C2019" s="940"/>
      <c r="D2019" s="940"/>
      <c r="E2019" s="941"/>
      <c r="F2019" s="941"/>
      <c r="G2019" s="634" t="s">
        <v>2550</v>
      </c>
      <c r="H2019" s="635" t="s">
        <v>2551</v>
      </c>
      <c r="I2019" s="646" t="s">
        <v>2552</v>
      </c>
      <c r="J2019" s="645">
        <v>1</v>
      </c>
      <c r="K2019" s="637">
        <v>45352</v>
      </c>
      <c r="L2019" s="637">
        <v>45382</v>
      </c>
      <c r="M2019" s="638">
        <f t="shared" si="79"/>
        <v>4.2857142857142856</v>
      </c>
      <c r="N2019" s="639">
        <v>1</v>
      </c>
      <c r="O2019" s="635" t="s">
        <v>2591</v>
      </c>
      <c r="P2019" s="639">
        <f t="shared" si="78"/>
        <v>1</v>
      </c>
      <c r="Q2019" s="640" t="str" cm="1">
        <f t="array" aca="1" ref="Q2019" ca="1">IF(ISNUMBER(P2019),IF(P2019=100%,"CUMPLIDA",IF(AND(ISNUMBER(L2019),ISNUMBER(INDIRECT("FECHA_"&amp;$B2019,1))), IF(L2019&lt;=INDIRECT("FECHA_"&amp;$B2019,1),"INCUMPLIDA","PROCESO"), "VERIFICAR FECHA")),"SIN VALOR AVANCE")</f>
        <v>CUMPLIDA</v>
      </c>
    </row>
    <row r="2020" spans="1:17" ht="105">
      <c r="A2020" s="453" t="s">
        <v>19</v>
      </c>
      <c r="B2020" s="454" t="s">
        <v>14</v>
      </c>
      <c r="C2020" s="940"/>
      <c r="D2020" s="940"/>
      <c r="E2020" s="941"/>
      <c r="F2020" s="941"/>
      <c r="G2020" s="634" t="s">
        <v>2554</v>
      </c>
      <c r="H2020" s="635" t="s">
        <v>2555</v>
      </c>
      <c r="I2020" s="646" t="s">
        <v>2556</v>
      </c>
      <c r="J2020" s="645">
        <v>6</v>
      </c>
      <c r="K2020" s="637">
        <v>45383</v>
      </c>
      <c r="L2020" s="637">
        <v>45565</v>
      </c>
      <c r="M2020" s="638">
        <f t="shared" si="79"/>
        <v>26</v>
      </c>
      <c r="N2020" s="639">
        <v>1</v>
      </c>
      <c r="O2020" s="635" t="s">
        <v>2591</v>
      </c>
      <c r="P2020" s="639">
        <f t="shared" si="78"/>
        <v>1</v>
      </c>
      <c r="Q2020" s="640" t="str" cm="1">
        <f t="array" aca="1" ref="Q2020" ca="1">IF(ISNUMBER(P2020),IF(P2020=100%,"CUMPLIDA",IF(AND(ISNUMBER(L2020),ISNUMBER(INDIRECT("FECHA_"&amp;$B2020,1))), IF(L2020&lt;=INDIRECT("FECHA_"&amp;$B2020,1),"INCUMPLIDA","PROCESO"), "VERIFICAR FECHA")),"SIN VALOR AVANCE")</f>
        <v>CUMPLIDA</v>
      </c>
    </row>
    <row r="2021" spans="1:17" ht="75.75">
      <c r="A2021" s="453" t="s">
        <v>19</v>
      </c>
      <c r="B2021" s="454" t="s">
        <v>14</v>
      </c>
      <c r="C2021" s="940"/>
      <c r="D2021" s="940"/>
      <c r="E2021" s="941"/>
      <c r="F2021" s="941"/>
      <c r="G2021" s="634" t="s">
        <v>2578</v>
      </c>
      <c r="H2021" s="635" t="s">
        <v>2579</v>
      </c>
      <c r="I2021" s="635" t="s">
        <v>259</v>
      </c>
      <c r="J2021" s="645">
        <v>6</v>
      </c>
      <c r="K2021" s="637">
        <v>45383</v>
      </c>
      <c r="L2021" s="637">
        <v>45565</v>
      </c>
      <c r="M2021" s="638">
        <f t="shared" si="79"/>
        <v>26</v>
      </c>
      <c r="N2021" s="639">
        <v>1</v>
      </c>
      <c r="O2021" s="635" t="s">
        <v>2591</v>
      </c>
      <c r="P2021" s="639">
        <f t="shared" si="78"/>
        <v>1</v>
      </c>
      <c r="Q2021" s="640" t="str" cm="1">
        <f t="array" aca="1" ref="Q2021" ca="1">IF(ISNUMBER(P2021),IF(P2021=100%,"CUMPLIDA",IF(AND(ISNUMBER(L2021),ISNUMBER(INDIRECT("FECHA_"&amp;$B2021,1))), IF(L2021&lt;=INDIRECT("FECHA_"&amp;$B2021,1),"INCUMPLIDA","PROCESO"), "VERIFICAR FECHA")),"SIN VALOR AVANCE")</f>
        <v>CUMPLIDA</v>
      </c>
    </row>
    <row r="2022" spans="1:17" ht="165">
      <c r="A2022" s="453" t="s">
        <v>19</v>
      </c>
      <c r="B2022" s="454" t="s">
        <v>14</v>
      </c>
      <c r="C2022" s="940"/>
      <c r="D2022" s="940"/>
      <c r="E2022" s="634" t="s">
        <v>2592</v>
      </c>
      <c r="F2022" s="941"/>
      <c r="G2022" s="634" t="s">
        <v>2593</v>
      </c>
      <c r="H2022" s="635" t="s">
        <v>2594</v>
      </c>
      <c r="I2022" s="635" t="s">
        <v>2595</v>
      </c>
      <c r="J2022" s="645">
        <v>6</v>
      </c>
      <c r="K2022" s="637">
        <v>44937</v>
      </c>
      <c r="L2022" s="637">
        <v>45596</v>
      </c>
      <c r="M2022" s="638">
        <f t="shared" si="79"/>
        <v>94.142857142857139</v>
      </c>
      <c r="N2022" s="639">
        <v>1</v>
      </c>
      <c r="O2022" s="635" t="s">
        <v>2596</v>
      </c>
      <c r="P2022" s="639">
        <f t="shared" si="78"/>
        <v>1</v>
      </c>
      <c r="Q2022" s="640" t="str" cm="1">
        <f t="array" aca="1" ref="Q2022" ca="1">IF(ISNUMBER(P2022),IF(P2022=100%,"CUMPLIDA",IF(AND(ISNUMBER(L2022),ISNUMBER(INDIRECT("FECHA_"&amp;$B2022,1))), IF(L2022&lt;=INDIRECT("FECHA_"&amp;$B2022,1),"INCUMPLIDA","PROCESO"), "VERIFICAR FECHA")),"SIN VALOR AVANCE")</f>
        <v>CUMPLIDA</v>
      </c>
    </row>
    <row r="2023" spans="1:17" ht="165">
      <c r="A2023" s="453" t="s">
        <v>19</v>
      </c>
      <c r="B2023" s="454" t="s">
        <v>14</v>
      </c>
      <c r="C2023" s="940"/>
      <c r="D2023" s="940"/>
      <c r="E2023" s="634" t="s">
        <v>2597</v>
      </c>
      <c r="F2023" s="941"/>
      <c r="G2023" s="634" t="s">
        <v>2598</v>
      </c>
      <c r="H2023" s="635" t="s">
        <v>2599</v>
      </c>
      <c r="I2023" s="635" t="s">
        <v>2595</v>
      </c>
      <c r="J2023" s="645">
        <v>6</v>
      </c>
      <c r="K2023" s="637">
        <v>44937</v>
      </c>
      <c r="L2023" s="637">
        <v>45596</v>
      </c>
      <c r="M2023" s="638">
        <f t="shared" si="79"/>
        <v>94.142857142857139</v>
      </c>
      <c r="N2023" s="639">
        <v>1</v>
      </c>
      <c r="O2023" s="635" t="s">
        <v>2596</v>
      </c>
      <c r="P2023" s="639">
        <f t="shared" si="78"/>
        <v>1</v>
      </c>
      <c r="Q2023" s="640" t="str" cm="1">
        <f t="array" aca="1" ref="Q2023" ca="1">IF(ISNUMBER(P2023),IF(P2023=100%,"CUMPLIDA",IF(AND(ISNUMBER(L2023),ISNUMBER(INDIRECT("FECHA_"&amp;$B2023,1))), IF(L2023&lt;=INDIRECT("FECHA_"&amp;$B2023,1),"INCUMPLIDA","PROCESO"), "VERIFICAR FECHA")),"SIN VALOR AVANCE")</f>
        <v>CUMPLIDA</v>
      </c>
    </row>
    <row r="2024" spans="1:17" ht="90">
      <c r="A2024" s="453" t="s">
        <v>19</v>
      </c>
      <c r="B2024" s="454" t="s">
        <v>14</v>
      </c>
      <c r="C2024" s="940"/>
      <c r="D2024" s="940"/>
      <c r="E2024" s="634" t="s">
        <v>2600</v>
      </c>
      <c r="F2024" s="941"/>
      <c r="G2024" s="634" t="s">
        <v>2601</v>
      </c>
      <c r="H2024" s="635" t="s">
        <v>2602</v>
      </c>
      <c r="I2024" s="635" t="s">
        <v>259</v>
      </c>
      <c r="J2024" s="645">
        <v>6</v>
      </c>
      <c r="K2024" s="637">
        <v>45231</v>
      </c>
      <c r="L2024" s="637">
        <v>45412</v>
      </c>
      <c r="M2024" s="638">
        <f t="shared" si="79"/>
        <v>25.857142857142858</v>
      </c>
      <c r="N2024" s="639">
        <v>1</v>
      </c>
      <c r="O2024" s="635" t="s">
        <v>2603</v>
      </c>
      <c r="P2024" s="639">
        <f t="shared" si="78"/>
        <v>1</v>
      </c>
      <c r="Q2024" s="640" t="str" cm="1">
        <f t="array" aca="1" ref="Q2024" ca="1">IF(ISNUMBER(P2024),IF(P2024=100%,"CUMPLIDA",IF(AND(ISNUMBER(L2024),ISNUMBER(INDIRECT("FECHA_"&amp;$B2024,1))), IF(L2024&lt;=INDIRECT("FECHA_"&amp;$B2024,1),"INCUMPLIDA","PROCESO"), "VERIFICAR FECHA")),"SIN VALOR AVANCE")</f>
        <v>CUMPLIDA</v>
      </c>
    </row>
    <row r="2025" spans="1:17" ht="90.75">
      <c r="A2025" s="453" t="s">
        <v>19</v>
      </c>
      <c r="B2025" s="454" t="s">
        <v>14</v>
      </c>
      <c r="C2025" s="940"/>
      <c r="D2025" s="940"/>
      <c r="E2025" s="634" t="s">
        <v>2604</v>
      </c>
      <c r="F2025" s="941"/>
      <c r="G2025" s="634" t="s">
        <v>2557</v>
      </c>
      <c r="H2025" s="635" t="s">
        <v>2558</v>
      </c>
      <c r="I2025" s="635" t="s">
        <v>2559</v>
      </c>
      <c r="J2025" s="645">
        <v>1</v>
      </c>
      <c r="K2025" s="637">
        <v>45231</v>
      </c>
      <c r="L2025" s="637">
        <v>45350</v>
      </c>
      <c r="M2025" s="638">
        <f>(L2025-K2025)/7</f>
        <v>17</v>
      </c>
      <c r="N2025" s="639">
        <v>1</v>
      </c>
      <c r="O2025" s="635" t="s">
        <v>2560</v>
      </c>
      <c r="P2025" s="639">
        <f t="shared" si="78"/>
        <v>1</v>
      </c>
      <c r="Q2025" s="640" t="str" cm="1">
        <f t="array" aca="1" ref="Q2025" ca="1">IF(ISNUMBER(P2025),IF(P2025=100%,"CUMPLIDA",IF(AND(ISNUMBER(L2025),ISNUMBER(INDIRECT("FECHA_"&amp;$B2025,1))), IF(L2025&lt;=INDIRECT("FECHA_"&amp;$B2025,1),"INCUMPLIDA","PROCESO"), "VERIFICAR FECHA")),"SIN VALOR AVANCE")</f>
        <v>CUMPLIDA</v>
      </c>
    </row>
    <row r="2026" spans="1:17" ht="30.75">
      <c r="A2026" s="453" t="s">
        <v>19</v>
      </c>
      <c r="B2026" s="454" t="s">
        <v>14</v>
      </c>
      <c r="C2026" s="940" t="s">
        <v>2605</v>
      </c>
      <c r="D2026" s="940" t="s">
        <v>1737</v>
      </c>
      <c r="E2026" s="941" t="s">
        <v>2606</v>
      </c>
      <c r="F2026" s="941" t="s">
        <v>2607</v>
      </c>
      <c r="G2026" s="941" t="s">
        <v>2608</v>
      </c>
      <c r="H2026" s="635" t="s">
        <v>2609</v>
      </c>
      <c r="I2026" s="635" t="s">
        <v>2610</v>
      </c>
      <c r="J2026" s="645">
        <v>1</v>
      </c>
      <c r="K2026" s="677">
        <v>45809</v>
      </c>
      <c r="L2026" s="677">
        <v>45869</v>
      </c>
      <c r="M2026" s="638">
        <f t="shared" ref="M2026:M2066" si="80">(L2026-K2026)/7</f>
        <v>8.5714285714285712</v>
      </c>
      <c r="N2026" s="639">
        <v>0.14000000000000001</v>
      </c>
      <c r="O2026" s="635" t="s">
        <v>2611</v>
      </c>
      <c r="P2026" s="639">
        <f t="shared" si="78"/>
        <v>0.14000000000000001</v>
      </c>
      <c r="Q2026" s="640" t="str" cm="1">
        <f t="array" aca="1" ref="Q2026" ca="1">IF(ISNUMBER(P2026),IF(P2026=100%,"CUMPLIDA",IF(AND(ISNUMBER(L2026),ISNUMBER(INDIRECT("FECHA_"&amp;$B2026,1))), IF(L2026&lt;=INDIRECT("FECHA_"&amp;$B2026,1),"INCUMPLIDA","PROCESO"), "VERIFICAR FECHA")),"SIN VALOR AVANCE")</f>
        <v>PROCESO</v>
      </c>
    </row>
    <row r="2027" spans="1:17" ht="45">
      <c r="A2027" s="453" t="s">
        <v>19</v>
      </c>
      <c r="B2027" s="454" t="s">
        <v>14</v>
      </c>
      <c r="C2027" s="940"/>
      <c r="D2027" s="940"/>
      <c r="E2027" s="941"/>
      <c r="F2027" s="941"/>
      <c r="G2027" s="941"/>
      <c r="H2027" s="635" t="s">
        <v>2612</v>
      </c>
      <c r="I2027" s="635" t="s">
        <v>2613</v>
      </c>
      <c r="J2027" s="645">
        <v>1</v>
      </c>
      <c r="K2027" s="677">
        <v>45870</v>
      </c>
      <c r="L2027" s="677">
        <v>45930</v>
      </c>
      <c r="M2027" s="638">
        <f t="shared" si="80"/>
        <v>8.5714285714285712</v>
      </c>
      <c r="N2027" s="639">
        <v>0.14000000000000001</v>
      </c>
      <c r="O2027" s="635" t="s">
        <v>2611</v>
      </c>
      <c r="P2027" s="639">
        <f t="shared" si="78"/>
        <v>0.14000000000000001</v>
      </c>
      <c r="Q2027" s="640" t="str" cm="1">
        <f t="array" aca="1" ref="Q2027" ca="1">IF(ISNUMBER(P2027),IF(P2027=100%,"CUMPLIDA",IF(AND(ISNUMBER(L2027),ISNUMBER(INDIRECT("FECHA_"&amp;$B2027,1))), IF(L2027&lt;=INDIRECT("FECHA_"&amp;$B2027,1),"INCUMPLIDA","PROCESO"), "VERIFICAR FECHA")),"SIN VALOR AVANCE")</f>
        <v>PROCESO</v>
      </c>
    </row>
    <row r="2028" spans="1:17" ht="45">
      <c r="A2028" s="453" t="s">
        <v>19</v>
      </c>
      <c r="B2028" s="454" t="s">
        <v>14</v>
      </c>
      <c r="C2028" s="940"/>
      <c r="D2028" s="940"/>
      <c r="E2028" s="941"/>
      <c r="F2028" s="941"/>
      <c r="G2028" s="941"/>
      <c r="H2028" s="635" t="s">
        <v>2614</v>
      </c>
      <c r="I2028" s="635" t="s">
        <v>2615</v>
      </c>
      <c r="J2028" s="645">
        <v>1</v>
      </c>
      <c r="K2028" s="677">
        <v>45931</v>
      </c>
      <c r="L2028" s="677">
        <v>46053</v>
      </c>
      <c r="M2028" s="638">
        <f t="shared" si="80"/>
        <v>17.428571428571427</v>
      </c>
      <c r="N2028" s="639">
        <v>0.14000000000000001</v>
      </c>
      <c r="O2028" s="635" t="s">
        <v>2611</v>
      </c>
      <c r="P2028" s="639">
        <f t="shared" si="78"/>
        <v>0.14000000000000001</v>
      </c>
      <c r="Q2028" s="640" t="str" cm="1">
        <f t="array" aca="1" ref="Q2028" ca="1">IF(ISNUMBER(P2028),IF(P2028=100%,"CUMPLIDA",IF(AND(ISNUMBER(L2028),ISNUMBER(INDIRECT("FECHA_"&amp;$B2028,1))), IF(L2028&lt;=INDIRECT("FECHA_"&amp;$B2028,1),"INCUMPLIDA","PROCESO"), "VERIFICAR FECHA")),"SIN VALOR AVANCE")</f>
        <v>PROCESO</v>
      </c>
    </row>
    <row r="2029" spans="1:17" ht="195">
      <c r="A2029" s="453" t="s">
        <v>19</v>
      </c>
      <c r="B2029" s="454" t="s">
        <v>14</v>
      </c>
      <c r="C2029" s="940"/>
      <c r="D2029" s="940"/>
      <c r="E2029" s="941"/>
      <c r="F2029" s="941"/>
      <c r="G2029" s="941"/>
      <c r="H2029" s="635" t="s">
        <v>2616</v>
      </c>
      <c r="I2029" s="635" t="s">
        <v>2617</v>
      </c>
      <c r="J2029" s="645">
        <v>3</v>
      </c>
      <c r="K2029" s="677">
        <v>46054</v>
      </c>
      <c r="L2029" s="677">
        <v>46142</v>
      </c>
      <c r="M2029" s="638">
        <f t="shared" si="80"/>
        <v>12.571428571428571</v>
      </c>
      <c r="N2029" s="639">
        <v>0.14000000000000001</v>
      </c>
      <c r="O2029" s="635" t="s">
        <v>2611</v>
      </c>
      <c r="P2029" s="639">
        <f t="shared" si="78"/>
        <v>0.14000000000000001</v>
      </c>
      <c r="Q2029" s="640" t="str" cm="1">
        <f t="array" aca="1" ref="Q2029" ca="1">IF(ISNUMBER(P2029),IF(P2029=100%,"CUMPLIDA",IF(AND(ISNUMBER(L2029),ISNUMBER(INDIRECT("FECHA_"&amp;$B2029,1))), IF(L2029&lt;=INDIRECT("FECHA_"&amp;$B2029,1),"INCUMPLIDA","PROCESO"), "VERIFICAR FECHA")),"SIN VALOR AVANCE")</f>
        <v>PROCESO</v>
      </c>
    </row>
    <row r="2030" spans="1:17" ht="105.75">
      <c r="A2030" s="453" t="s">
        <v>19</v>
      </c>
      <c r="B2030" s="454" t="s">
        <v>14</v>
      </c>
      <c r="C2030" s="940"/>
      <c r="D2030" s="940"/>
      <c r="E2030" s="941"/>
      <c r="F2030" s="941"/>
      <c r="G2030" s="941" t="s">
        <v>2618</v>
      </c>
      <c r="H2030" s="942" t="s">
        <v>2619</v>
      </c>
      <c r="I2030" s="942" t="s">
        <v>2620</v>
      </c>
      <c r="J2030" s="678">
        <v>1</v>
      </c>
      <c r="K2030" s="677">
        <v>45323</v>
      </c>
      <c r="L2030" s="677">
        <v>45473</v>
      </c>
      <c r="M2030" s="638">
        <f t="shared" si="80"/>
        <v>21.428571428571427</v>
      </c>
      <c r="N2030" s="639">
        <v>1</v>
      </c>
      <c r="O2030" s="635" t="s">
        <v>2621</v>
      </c>
      <c r="P2030" s="639">
        <f t="shared" si="78"/>
        <v>1</v>
      </c>
      <c r="Q2030" s="640" t="str" cm="1">
        <f t="array" aca="1" ref="Q2030" ca="1">IF(ISNUMBER(P2030),IF(P2030=100%,"CUMPLIDA",IF(AND(ISNUMBER(L2030),ISNUMBER(INDIRECT("FECHA_"&amp;$B2030,1))), IF(L2030&lt;=INDIRECT("FECHA_"&amp;$B2030,1),"INCUMPLIDA","PROCESO"), "VERIFICAR FECHA")),"SIN VALOR AVANCE")</f>
        <v>CUMPLIDA</v>
      </c>
    </row>
    <row r="2031" spans="1:17" ht="105.75">
      <c r="A2031" s="453" t="s">
        <v>19</v>
      </c>
      <c r="B2031" s="454" t="s">
        <v>14</v>
      </c>
      <c r="C2031" s="940"/>
      <c r="D2031" s="940"/>
      <c r="E2031" s="941"/>
      <c r="F2031" s="941"/>
      <c r="G2031" s="941"/>
      <c r="H2031" s="942"/>
      <c r="I2031" s="942"/>
      <c r="J2031" s="678">
        <v>1</v>
      </c>
      <c r="K2031" s="677">
        <v>45474</v>
      </c>
      <c r="L2031" s="677">
        <v>45657</v>
      </c>
      <c r="M2031" s="638">
        <f t="shared" si="80"/>
        <v>26.142857142857142</v>
      </c>
      <c r="N2031" s="639">
        <v>1</v>
      </c>
      <c r="O2031" s="635" t="s">
        <v>2621</v>
      </c>
      <c r="P2031" s="639">
        <f t="shared" si="78"/>
        <v>1</v>
      </c>
      <c r="Q2031" s="640" t="str" cm="1">
        <f t="array" aca="1" ref="Q2031" ca="1">IF(ISNUMBER(P2031),IF(P2031=100%,"CUMPLIDA",IF(AND(ISNUMBER(L2031),ISNUMBER(INDIRECT("FECHA_"&amp;$B2031,1))), IF(L2031&lt;=INDIRECT("FECHA_"&amp;$B2031,1),"INCUMPLIDA","PROCESO"), "VERIFICAR FECHA")),"SIN VALOR AVANCE")</f>
        <v>CUMPLIDA</v>
      </c>
    </row>
    <row r="2032" spans="1:17" ht="105.75">
      <c r="A2032" s="453" t="s">
        <v>19</v>
      </c>
      <c r="B2032" s="454" t="s">
        <v>14</v>
      </c>
      <c r="C2032" s="940"/>
      <c r="D2032" s="940"/>
      <c r="E2032" s="941"/>
      <c r="F2032" s="941"/>
      <c r="G2032" s="941"/>
      <c r="H2032" s="942"/>
      <c r="I2032" s="942"/>
      <c r="J2032" s="678">
        <v>1</v>
      </c>
      <c r="K2032" s="677">
        <v>45658</v>
      </c>
      <c r="L2032" s="677">
        <v>45838</v>
      </c>
      <c r="M2032" s="638">
        <f t="shared" si="80"/>
        <v>25.714285714285715</v>
      </c>
      <c r="N2032" s="639">
        <v>1</v>
      </c>
      <c r="O2032" s="635" t="s">
        <v>2621</v>
      </c>
      <c r="P2032" s="639">
        <f t="shared" si="78"/>
        <v>1</v>
      </c>
      <c r="Q2032" s="640" t="str" cm="1">
        <f t="array" aca="1" ref="Q2032" ca="1">IF(ISNUMBER(P2032),IF(P2032=100%,"CUMPLIDA",IF(AND(ISNUMBER(L2032),ISNUMBER(INDIRECT("FECHA_"&amp;$B2032,1))), IF(L2032&lt;=INDIRECT("FECHA_"&amp;$B2032,1),"INCUMPLIDA","PROCESO"), "VERIFICAR FECHA")),"SIN VALOR AVANCE")</f>
        <v>CUMPLIDA</v>
      </c>
    </row>
    <row r="2033" spans="1:17" ht="105.75">
      <c r="A2033" s="453" t="s">
        <v>19</v>
      </c>
      <c r="B2033" s="454" t="s">
        <v>14</v>
      </c>
      <c r="C2033" s="940"/>
      <c r="D2033" s="940"/>
      <c r="E2033" s="941"/>
      <c r="F2033" s="941"/>
      <c r="G2033" s="941"/>
      <c r="H2033" s="942"/>
      <c r="I2033" s="942"/>
      <c r="J2033" s="678">
        <v>1</v>
      </c>
      <c r="K2033" s="677">
        <v>45839</v>
      </c>
      <c r="L2033" s="677">
        <v>46022</v>
      </c>
      <c r="M2033" s="638">
        <f t="shared" si="80"/>
        <v>26.142857142857142</v>
      </c>
      <c r="N2033" s="639">
        <v>1</v>
      </c>
      <c r="O2033" s="635" t="s">
        <v>2621</v>
      </c>
      <c r="P2033" s="639">
        <f t="shared" si="78"/>
        <v>1</v>
      </c>
      <c r="Q2033" s="640" t="str" cm="1">
        <f t="array" aca="1" ref="Q2033" ca="1">IF(ISNUMBER(P2033),IF(P2033=100%,"CUMPLIDA",IF(AND(ISNUMBER(L2033),ISNUMBER(INDIRECT("FECHA_"&amp;$B2033,1))), IF(L2033&lt;=INDIRECT("FECHA_"&amp;$B2033,1),"INCUMPLIDA","PROCESO"), "VERIFICAR FECHA")),"SIN VALOR AVANCE")</f>
        <v>CUMPLIDA</v>
      </c>
    </row>
    <row r="2034" spans="1:17" ht="105.75">
      <c r="A2034" s="453" t="s">
        <v>19</v>
      </c>
      <c r="B2034" s="454" t="s">
        <v>14</v>
      </c>
      <c r="C2034" s="940"/>
      <c r="D2034" s="940"/>
      <c r="E2034" s="941"/>
      <c r="F2034" s="941"/>
      <c r="G2034" s="941"/>
      <c r="H2034" s="942"/>
      <c r="I2034" s="942"/>
      <c r="J2034" s="678">
        <v>1</v>
      </c>
      <c r="K2034" s="677">
        <v>46023</v>
      </c>
      <c r="L2034" s="677">
        <v>46142</v>
      </c>
      <c r="M2034" s="638">
        <f t="shared" si="80"/>
        <v>17</v>
      </c>
      <c r="N2034" s="639">
        <v>1</v>
      </c>
      <c r="O2034" s="635" t="s">
        <v>2621</v>
      </c>
      <c r="P2034" s="639">
        <f t="shared" si="78"/>
        <v>1</v>
      </c>
      <c r="Q2034" s="640" t="str" cm="1">
        <f t="array" aca="1" ref="Q2034" ca="1">IF(ISNUMBER(P2034),IF(P2034=100%,"CUMPLIDA",IF(AND(ISNUMBER(L2034),ISNUMBER(INDIRECT("FECHA_"&amp;$B2034,1))), IF(L2034&lt;=INDIRECT("FECHA_"&amp;$B2034,1),"INCUMPLIDA","PROCESO"), "VERIFICAR FECHA")),"SIN VALOR AVANCE")</f>
        <v>CUMPLIDA</v>
      </c>
    </row>
    <row r="2035" spans="1:17" ht="30.75">
      <c r="A2035" s="453" t="s">
        <v>19</v>
      </c>
      <c r="B2035" s="454" t="s">
        <v>14</v>
      </c>
      <c r="C2035" s="940"/>
      <c r="D2035" s="940"/>
      <c r="E2035" s="941"/>
      <c r="F2035" s="941"/>
      <c r="G2035" s="941" t="s">
        <v>2622</v>
      </c>
      <c r="H2035" s="635" t="s">
        <v>2609</v>
      </c>
      <c r="I2035" s="635" t="s">
        <v>2623</v>
      </c>
      <c r="J2035" s="645">
        <v>1</v>
      </c>
      <c r="K2035" s="649">
        <v>46174</v>
      </c>
      <c r="L2035" s="649">
        <v>46234</v>
      </c>
      <c r="M2035" s="638">
        <f t="shared" si="80"/>
        <v>8.5714285714285712</v>
      </c>
      <c r="N2035" s="639">
        <v>0.16600000000000001</v>
      </c>
      <c r="O2035" s="635" t="s">
        <v>2611</v>
      </c>
      <c r="P2035" s="639">
        <f t="shared" si="78"/>
        <v>0.16600000000000001</v>
      </c>
      <c r="Q2035" s="640" t="str" cm="1">
        <f t="array" aca="1" ref="Q2035" ca="1">IF(ISNUMBER(P2035),IF(P2035=100%,"CUMPLIDA",IF(AND(ISNUMBER(L2035),ISNUMBER(INDIRECT("FECHA_"&amp;$B2035,1))), IF(L2035&lt;=INDIRECT("FECHA_"&amp;$B2035,1),"INCUMPLIDA","PROCESO"), "VERIFICAR FECHA")),"SIN VALOR AVANCE")</f>
        <v>PROCESO</v>
      </c>
    </row>
    <row r="2036" spans="1:17" ht="30.75">
      <c r="A2036" s="453" t="s">
        <v>19</v>
      </c>
      <c r="B2036" s="454" t="s">
        <v>14</v>
      </c>
      <c r="C2036" s="940"/>
      <c r="D2036" s="940"/>
      <c r="E2036" s="941"/>
      <c r="F2036" s="941"/>
      <c r="G2036" s="941"/>
      <c r="H2036" s="635" t="s">
        <v>2624</v>
      </c>
      <c r="I2036" s="635" t="s">
        <v>2625</v>
      </c>
      <c r="J2036" s="645">
        <v>1</v>
      </c>
      <c r="K2036" s="649">
        <v>46235</v>
      </c>
      <c r="L2036" s="649">
        <v>46295</v>
      </c>
      <c r="M2036" s="638">
        <f t="shared" si="80"/>
        <v>8.5714285714285712</v>
      </c>
      <c r="N2036" s="639">
        <v>0.16600000000000001</v>
      </c>
      <c r="O2036" s="635" t="s">
        <v>2611</v>
      </c>
      <c r="P2036" s="639">
        <f t="shared" si="78"/>
        <v>0.16600000000000001</v>
      </c>
      <c r="Q2036" s="640" t="str" cm="1">
        <f t="array" aca="1" ref="Q2036" ca="1">IF(ISNUMBER(P2036),IF(P2036=100%,"CUMPLIDA",IF(AND(ISNUMBER(L2036),ISNUMBER(INDIRECT("FECHA_"&amp;$B2036,1))), IF(L2036&lt;=INDIRECT("FECHA_"&amp;$B2036,1),"INCUMPLIDA","PROCESO"), "VERIFICAR FECHA")),"SIN VALOR AVANCE")</f>
        <v>PROCESO</v>
      </c>
    </row>
    <row r="2037" spans="1:17" ht="45">
      <c r="A2037" s="453" t="s">
        <v>19</v>
      </c>
      <c r="B2037" s="454" t="s">
        <v>14</v>
      </c>
      <c r="C2037" s="940"/>
      <c r="D2037" s="940"/>
      <c r="E2037" s="941"/>
      <c r="F2037" s="941"/>
      <c r="G2037" s="941"/>
      <c r="H2037" s="635" t="s">
        <v>2614</v>
      </c>
      <c r="I2037" s="635" t="s">
        <v>2626</v>
      </c>
      <c r="J2037" s="645">
        <v>1</v>
      </c>
      <c r="K2037" s="649">
        <v>46296</v>
      </c>
      <c r="L2037" s="649">
        <v>46418</v>
      </c>
      <c r="M2037" s="638">
        <f t="shared" si="80"/>
        <v>17.428571428571427</v>
      </c>
      <c r="N2037" s="639">
        <v>0.16600000000000001</v>
      </c>
      <c r="O2037" s="635" t="s">
        <v>2611</v>
      </c>
      <c r="P2037" s="639">
        <f t="shared" si="78"/>
        <v>0.16600000000000001</v>
      </c>
      <c r="Q2037" s="640" t="str" cm="1">
        <f t="array" aca="1" ref="Q2037" ca="1">IF(ISNUMBER(P2037),IF(P2037=100%,"CUMPLIDA",IF(AND(ISNUMBER(L2037),ISNUMBER(INDIRECT("FECHA_"&amp;$B2037,1))), IF(L2037&lt;=INDIRECT("FECHA_"&amp;$B2037,1),"INCUMPLIDA","PROCESO"), "VERIFICAR FECHA")),"SIN VALOR AVANCE")</f>
        <v>PROCESO</v>
      </c>
    </row>
    <row r="2038" spans="1:17" ht="195">
      <c r="A2038" s="453" t="s">
        <v>19</v>
      </c>
      <c r="B2038" s="454" t="s">
        <v>14</v>
      </c>
      <c r="C2038" s="940"/>
      <c r="D2038" s="940"/>
      <c r="E2038" s="941"/>
      <c r="F2038" s="941"/>
      <c r="G2038" s="941"/>
      <c r="H2038" s="635" t="s">
        <v>2627</v>
      </c>
      <c r="I2038" s="635" t="s">
        <v>2628</v>
      </c>
      <c r="J2038" s="645">
        <v>3</v>
      </c>
      <c r="K2038" s="649">
        <v>46419</v>
      </c>
      <c r="L2038" s="649">
        <v>46507</v>
      </c>
      <c r="M2038" s="638">
        <f t="shared" si="80"/>
        <v>12.571428571428571</v>
      </c>
      <c r="N2038" s="639">
        <v>0.16600000000000001</v>
      </c>
      <c r="O2038" s="635" t="s">
        <v>2611</v>
      </c>
      <c r="P2038" s="639">
        <f t="shared" si="78"/>
        <v>0.16600000000000001</v>
      </c>
      <c r="Q2038" s="640" t="str" cm="1">
        <f t="array" aca="1" ref="Q2038" ca="1">IF(ISNUMBER(P2038),IF(P2038=100%,"CUMPLIDA",IF(AND(ISNUMBER(L2038),ISNUMBER(INDIRECT("FECHA_"&amp;$B2038,1))), IF(L2038&lt;=INDIRECT("FECHA_"&amp;$B2038,1),"INCUMPLIDA","PROCESO"), "VERIFICAR FECHA")),"SIN VALOR AVANCE")</f>
        <v>PROCESO</v>
      </c>
    </row>
    <row r="2039" spans="1:17" ht="105.75">
      <c r="A2039" s="453" t="s">
        <v>19</v>
      </c>
      <c r="B2039" s="454" t="s">
        <v>14</v>
      </c>
      <c r="C2039" s="940"/>
      <c r="D2039" s="940"/>
      <c r="E2039" s="941"/>
      <c r="F2039" s="941"/>
      <c r="G2039" s="941" t="s">
        <v>2629</v>
      </c>
      <c r="H2039" s="942" t="s">
        <v>2630</v>
      </c>
      <c r="I2039" s="942" t="s">
        <v>2631</v>
      </c>
      <c r="J2039" s="678">
        <v>1</v>
      </c>
      <c r="K2039" s="649">
        <v>45323</v>
      </c>
      <c r="L2039" s="649">
        <v>45473</v>
      </c>
      <c r="M2039" s="638">
        <f t="shared" si="80"/>
        <v>21.428571428571427</v>
      </c>
      <c r="N2039" s="639">
        <v>1</v>
      </c>
      <c r="O2039" s="635" t="s">
        <v>2621</v>
      </c>
      <c r="P2039" s="639">
        <f t="shared" si="78"/>
        <v>1</v>
      </c>
      <c r="Q2039" s="640" t="str" cm="1">
        <f t="array" aca="1" ref="Q2039" ca="1">IF(ISNUMBER(P2039),IF(P2039=100%,"CUMPLIDA",IF(AND(ISNUMBER(L2039),ISNUMBER(INDIRECT("FECHA_"&amp;$B2039,1))), IF(L2039&lt;=INDIRECT("FECHA_"&amp;$B2039,1),"INCUMPLIDA","PROCESO"), "VERIFICAR FECHA")),"SIN VALOR AVANCE")</f>
        <v>CUMPLIDA</v>
      </c>
    </row>
    <row r="2040" spans="1:17" ht="105.75">
      <c r="A2040" s="453" t="s">
        <v>19</v>
      </c>
      <c r="B2040" s="454" t="s">
        <v>14</v>
      </c>
      <c r="C2040" s="940"/>
      <c r="D2040" s="940"/>
      <c r="E2040" s="941"/>
      <c r="F2040" s="941"/>
      <c r="G2040" s="941"/>
      <c r="H2040" s="942"/>
      <c r="I2040" s="942"/>
      <c r="J2040" s="678">
        <v>1</v>
      </c>
      <c r="K2040" s="649">
        <v>45474</v>
      </c>
      <c r="L2040" s="649">
        <v>45657</v>
      </c>
      <c r="M2040" s="638">
        <f t="shared" si="80"/>
        <v>26.142857142857142</v>
      </c>
      <c r="N2040" s="639">
        <v>1</v>
      </c>
      <c r="O2040" s="635" t="s">
        <v>2621</v>
      </c>
      <c r="P2040" s="639">
        <f t="shared" si="78"/>
        <v>1</v>
      </c>
      <c r="Q2040" s="640" t="str" cm="1">
        <f t="array" aca="1" ref="Q2040" ca="1">IF(ISNUMBER(P2040),IF(P2040=100%,"CUMPLIDA",IF(AND(ISNUMBER(L2040),ISNUMBER(INDIRECT("FECHA_"&amp;$B2040,1))), IF(L2040&lt;=INDIRECT("FECHA_"&amp;$B2040,1),"INCUMPLIDA","PROCESO"), "VERIFICAR FECHA")),"SIN VALOR AVANCE")</f>
        <v>CUMPLIDA</v>
      </c>
    </row>
    <row r="2041" spans="1:17" ht="105.75">
      <c r="A2041" s="453" t="s">
        <v>19</v>
      </c>
      <c r="B2041" s="454" t="s">
        <v>14</v>
      </c>
      <c r="C2041" s="940"/>
      <c r="D2041" s="940"/>
      <c r="E2041" s="941"/>
      <c r="F2041" s="941"/>
      <c r="G2041" s="941"/>
      <c r="H2041" s="942"/>
      <c r="I2041" s="942"/>
      <c r="J2041" s="678">
        <v>1</v>
      </c>
      <c r="K2041" s="649">
        <v>45658</v>
      </c>
      <c r="L2041" s="649">
        <v>45838</v>
      </c>
      <c r="M2041" s="638">
        <f t="shared" si="80"/>
        <v>25.714285714285715</v>
      </c>
      <c r="N2041" s="639">
        <v>1</v>
      </c>
      <c r="O2041" s="635" t="s">
        <v>2621</v>
      </c>
      <c r="P2041" s="639">
        <f t="shared" si="78"/>
        <v>1</v>
      </c>
      <c r="Q2041" s="640" t="str" cm="1">
        <f t="array" aca="1" ref="Q2041" ca="1">IF(ISNUMBER(P2041),IF(P2041=100%,"CUMPLIDA",IF(AND(ISNUMBER(L2041),ISNUMBER(INDIRECT("FECHA_"&amp;$B2041,1))), IF(L2041&lt;=INDIRECT("FECHA_"&amp;$B2041,1),"INCUMPLIDA","PROCESO"), "VERIFICAR FECHA")),"SIN VALOR AVANCE")</f>
        <v>CUMPLIDA</v>
      </c>
    </row>
    <row r="2042" spans="1:17" ht="105.75">
      <c r="A2042" s="453" t="s">
        <v>19</v>
      </c>
      <c r="B2042" s="454" t="s">
        <v>14</v>
      </c>
      <c r="C2042" s="940"/>
      <c r="D2042" s="940"/>
      <c r="E2042" s="941"/>
      <c r="F2042" s="941"/>
      <c r="G2042" s="941"/>
      <c r="H2042" s="942"/>
      <c r="I2042" s="942"/>
      <c r="J2042" s="678">
        <v>1</v>
      </c>
      <c r="K2042" s="649">
        <v>45839</v>
      </c>
      <c r="L2042" s="649">
        <v>46022</v>
      </c>
      <c r="M2042" s="638">
        <f t="shared" si="80"/>
        <v>26.142857142857142</v>
      </c>
      <c r="N2042" s="639">
        <v>1</v>
      </c>
      <c r="O2042" s="635" t="s">
        <v>2621</v>
      </c>
      <c r="P2042" s="639">
        <f t="shared" si="78"/>
        <v>1</v>
      </c>
      <c r="Q2042" s="640" t="str" cm="1">
        <f t="array" aca="1" ref="Q2042" ca="1">IF(ISNUMBER(P2042),IF(P2042=100%,"CUMPLIDA",IF(AND(ISNUMBER(L2042),ISNUMBER(INDIRECT("FECHA_"&amp;$B2042,1))), IF(L2042&lt;=INDIRECT("FECHA_"&amp;$B2042,1),"INCUMPLIDA","PROCESO"), "VERIFICAR FECHA")),"SIN VALOR AVANCE")</f>
        <v>CUMPLIDA</v>
      </c>
    </row>
    <row r="2043" spans="1:17" ht="105.75">
      <c r="A2043" s="453" t="s">
        <v>19</v>
      </c>
      <c r="B2043" s="454" t="s">
        <v>14</v>
      </c>
      <c r="C2043" s="940"/>
      <c r="D2043" s="940"/>
      <c r="E2043" s="941"/>
      <c r="F2043" s="941"/>
      <c r="G2043" s="941"/>
      <c r="H2043" s="942"/>
      <c r="I2043" s="942"/>
      <c r="J2043" s="678">
        <v>1</v>
      </c>
      <c r="K2043" s="649">
        <v>46023</v>
      </c>
      <c r="L2043" s="649">
        <v>46203</v>
      </c>
      <c r="M2043" s="638">
        <f t="shared" si="80"/>
        <v>25.714285714285715</v>
      </c>
      <c r="N2043" s="639">
        <v>1</v>
      </c>
      <c r="O2043" s="635" t="s">
        <v>2621</v>
      </c>
      <c r="P2043" s="639">
        <f t="shared" si="78"/>
        <v>1</v>
      </c>
      <c r="Q2043" s="640" t="str" cm="1">
        <f t="array" aca="1" ref="Q2043" ca="1">IF(ISNUMBER(P2043),IF(P2043=100%,"CUMPLIDA",IF(AND(ISNUMBER(L2043),ISNUMBER(INDIRECT("FECHA_"&amp;$B2043,1))), IF(L2043&lt;=INDIRECT("FECHA_"&amp;$B2043,1),"INCUMPLIDA","PROCESO"), "VERIFICAR FECHA")),"SIN VALOR AVANCE")</f>
        <v>CUMPLIDA</v>
      </c>
    </row>
    <row r="2044" spans="1:17" ht="105.75">
      <c r="A2044" s="453" t="s">
        <v>19</v>
      </c>
      <c r="B2044" s="454" t="s">
        <v>14</v>
      </c>
      <c r="C2044" s="940"/>
      <c r="D2044" s="940"/>
      <c r="E2044" s="941"/>
      <c r="F2044" s="941"/>
      <c r="G2044" s="941"/>
      <c r="H2044" s="942"/>
      <c r="I2044" s="942"/>
      <c r="J2044" s="678">
        <v>1</v>
      </c>
      <c r="K2044" s="649">
        <v>46204</v>
      </c>
      <c r="L2044" s="649">
        <v>46387</v>
      </c>
      <c r="M2044" s="638">
        <f t="shared" si="80"/>
        <v>26.142857142857142</v>
      </c>
      <c r="N2044" s="639">
        <v>1</v>
      </c>
      <c r="O2044" s="635" t="s">
        <v>2621</v>
      </c>
      <c r="P2044" s="639">
        <f t="shared" si="78"/>
        <v>1</v>
      </c>
      <c r="Q2044" s="640" t="str" cm="1">
        <f t="array" aca="1" ref="Q2044" ca="1">IF(ISNUMBER(P2044),IF(P2044=100%,"CUMPLIDA",IF(AND(ISNUMBER(L2044),ISNUMBER(INDIRECT("FECHA_"&amp;$B2044,1))), IF(L2044&lt;=INDIRECT("FECHA_"&amp;$B2044,1),"INCUMPLIDA","PROCESO"), "VERIFICAR FECHA")),"SIN VALOR AVANCE")</f>
        <v>CUMPLIDA</v>
      </c>
    </row>
    <row r="2045" spans="1:17" ht="105.75">
      <c r="A2045" s="453" t="s">
        <v>19</v>
      </c>
      <c r="B2045" s="454" t="s">
        <v>14</v>
      </c>
      <c r="C2045" s="940"/>
      <c r="D2045" s="940"/>
      <c r="E2045" s="941"/>
      <c r="F2045" s="941"/>
      <c r="G2045" s="941"/>
      <c r="H2045" s="942"/>
      <c r="I2045" s="942"/>
      <c r="J2045" s="678">
        <v>1</v>
      </c>
      <c r="K2045" s="649">
        <v>46388</v>
      </c>
      <c r="L2045" s="649">
        <v>46507</v>
      </c>
      <c r="M2045" s="638">
        <f t="shared" si="80"/>
        <v>17</v>
      </c>
      <c r="N2045" s="639">
        <v>1</v>
      </c>
      <c r="O2045" s="635" t="s">
        <v>2621</v>
      </c>
      <c r="P2045" s="639">
        <f t="shared" si="78"/>
        <v>1</v>
      </c>
      <c r="Q2045" s="640" t="str" cm="1">
        <f t="array" aca="1" ref="Q2045" ca="1">IF(ISNUMBER(P2045),IF(P2045=100%,"CUMPLIDA",IF(AND(ISNUMBER(L2045),ISNUMBER(INDIRECT("FECHA_"&amp;$B2045,1))), IF(L2045&lt;=INDIRECT("FECHA_"&amp;$B2045,1),"INCUMPLIDA","PROCESO"), "VERIFICAR FECHA")),"SIN VALOR AVANCE")</f>
        <v>CUMPLIDA</v>
      </c>
    </row>
    <row r="2046" spans="1:17" ht="105">
      <c r="A2046" s="453" t="s">
        <v>19</v>
      </c>
      <c r="B2046" s="454" t="s">
        <v>14</v>
      </c>
      <c r="C2046" s="940"/>
      <c r="D2046" s="940"/>
      <c r="E2046" s="941"/>
      <c r="F2046" s="941"/>
      <c r="G2046" s="634" t="s">
        <v>2632</v>
      </c>
      <c r="H2046" s="635" t="s">
        <v>2633</v>
      </c>
      <c r="I2046" s="635" t="s">
        <v>2634</v>
      </c>
      <c r="J2046" s="645">
        <v>1</v>
      </c>
      <c r="K2046" s="677">
        <v>45231</v>
      </c>
      <c r="L2046" s="677">
        <v>45351</v>
      </c>
      <c r="M2046" s="638">
        <f t="shared" si="80"/>
        <v>17.142857142857142</v>
      </c>
      <c r="N2046" s="639">
        <v>1</v>
      </c>
      <c r="O2046" s="635" t="s">
        <v>2635</v>
      </c>
      <c r="P2046" s="639">
        <f t="shared" si="78"/>
        <v>1</v>
      </c>
      <c r="Q2046" s="640" t="str" cm="1">
        <f t="array" aca="1" ref="Q2046" ca="1">IF(ISNUMBER(P2046),IF(P2046=100%,"CUMPLIDA",IF(AND(ISNUMBER(L2046),ISNUMBER(INDIRECT("FECHA_"&amp;$B2046,1))), IF(L2046&lt;=INDIRECT("FECHA_"&amp;$B2046,1),"INCUMPLIDA","PROCESO"), "VERIFICAR FECHA")),"SIN VALOR AVANCE")</f>
        <v>CUMPLIDA</v>
      </c>
    </row>
    <row r="2047" spans="1:17" ht="60.75">
      <c r="A2047" s="453" t="s">
        <v>19</v>
      </c>
      <c r="B2047" s="454" t="s">
        <v>14</v>
      </c>
      <c r="C2047" s="940"/>
      <c r="D2047" s="940"/>
      <c r="E2047" s="941"/>
      <c r="F2047" s="941"/>
      <c r="G2047" s="941" t="s">
        <v>2636</v>
      </c>
      <c r="H2047" s="942" t="s">
        <v>2637</v>
      </c>
      <c r="I2047" s="635" t="s">
        <v>2638</v>
      </c>
      <c r="J2047" s="645">
        <v>1</v>
      </c>
      <c r="K2047" s="677">
        <v>45323</v>
      </c>
      <c r="L2047" s="677">
        <v>45351</v>
      </c>
      <c r="M2047" s="638">
        <f t="shared" si="80"/>
        <v>4</v>
      </c>
      <c r="N2047" s="639">
        <v>1</v>
      </c>
      <c r="O2047" s="635" t="s">
        <v>2635</v>
      </c>
      <c r="P2047" s="639">
        <f t="shared" si="78"/>
        <v>1</v>
      </c>
      <c r="Q2047" s="640" t="str" cm="1">
        <f t="array" aca="1" ref="Q2047" ca="1">IF(ISNUMBER(P2047),IF(P2047=100%,"CUMPLIDA",IF(AND(ISNUMBER(L2047),ISNUMBER(INDIRECT("FECHA_"&amp;$B2047,1))), IF(L2047&lt;=INDIRECT("FECHA_"&amp;$B2047,1),"INCUMPLIDA","PROCESO"), "VERIFICAR FECHA")),"SIN VALOR AVANCE")</f>
        <v>CUMPLIDA</v>
      </c>
    </row>
    <row r="2048" spans="1:17" ht="60.75">
      <c r="A2048" s="453" t="s">
        <v>19</v>
      </c>
      <c r="B2048" s="454" t="s">
        <v>14</v>
      </c>
      <c r="C2048" s="940"/>
      <c r="D2048" s="940"/>
      <c r="E2048" s="941"/>
      <c r="F2048" s="941"/>
      <c r="G2048" s="941"/>
      <c r="H2048" s="942"/>
      <c r="I2048" s="635" t="s">
        <v>2639</v>
      </c>
      <c r="J2048" s="645">
        <v>1</v>
      </c>
      <c r="K2048" s="677">
        <v>45474</v>
      </c>
      <c r="L2048" s="677">
        <v>45535</v>
      </c>
      <c r="M2048" s="638">
        <f t="shared" si="80"/>
        <v>8.7142857142857135</v>
      </c>
      <c r="N2048" s="639">
        <v>1</v>
      </c>
      <c r="O2048" s="635" t="s">
        <v>2635</v>
      </c>
      <c r="P2048" s="639">
        <f t="shared" si="78"/>
        <v>1</v>
      </c>
      <c r="Q2048" s="640" t="str" cm="1">
        <f t="array" aca="1" ref="Q2048" ca="1">IF(ISNUMBER(P2048),IF(P2048=100%,"CUMPLIDA",IF(AND(ISNUMBER(L2048),ISNUMBER(INDIRECT("FECHA_"&amp;$B2048,1))), IF(L2048&lt;=INDIRECT("FECHA_"&amp;$B2048,1),"INCUMPLIDA","PROCESO"), "VERIFICAR FECHA")),"SIN VALOR AVANCE")</f>
        <v>CUMPLIDA</v>
      </c>
    </row>
    <row r="2049" spans="1:17" ht="60.75">
      <c r="A2049" s="453" t="s">
        <v>19</v>
      </c>
      <c r="B2049" s="454" t="s">
        <v>14</v>
      </c>
      <c r="C2049" s="940"/>
      <c r="D2049" s="940"/>
      <c r="E2049" s="941"/>
      <c r="F2049" s="941"/>
      <c r="G2049" s="941" t="s">
        <v>2640</v>
      </c>
      <c r="H2049" s="942" t="s">
        <v>2641</v>
      </c>
      <c r="I2049" s="942" t="s">
        <v>2642</v>
      </c>
      <c r="J2049" s="645">
        <v>1</v>
      </c>
      <c r="K2049" s="677">
        <v>45351</v>
      </c>
      <c r="L2049" s="677">
        <v>45359</v>
      </c>
      <c r="M2049" s="638">
        <f t="shared" si="80"/>
        <v>1.1428571428571428</v>
      </c>
      <c r="N2049" s="639">
        <v>1</v>
      </c>
      <c r="O2049" s="635" t="s">
        <v>2635</v>
      </c>
      <c r="P2049" s="639">
        <f t="shared" si="78"/>
        <v>1</v>
      </c>
      <c r="Q2049" s="640" t="str" cm="1">
        <f t="array" aca="1" ref="Q2049" ca="1">IF(ISNUMBER(P2049),IF(P2049=100%,"CUMPLIDA",IF(AND(ISNUMBER(L2049),ISNUMBER(INDIRECT("FECHA_"&amp;$B2049,1))), IF(L2049&lt;=INDIRECT("FECHA_"&amp;$B2049,1),"INCUMPLIDA","PROCESO"), "VERIFICAR FECHA")),"SIN VALOR AVANCE")</f>
        <v>CUMPLIDA</v>
      </c>
    </row>
    <row r="2050" spans="1:17" ht="60.75">
      <c r="A2050" s="453" t="s">
        <v>19</v>
      </c>
      <c r="B2050" s="454" t="s">
        <v>14</v>
      </c>
      <c r="C2050" s="940"/>
      <c r="D2050" s="940"/>
      <c r="E2050" s="941"/>
      <c r="F2050" s="941"/>
      <c r="G2050" s="941"/>
      <c r="H2050" s="942"/>
      <c r="I2050" s="942"/>
      <c r="J2050" s="645">
        <v>1</v>
      </c>
      <c r="K2050" s="677">
        <v>45535</v>
      </c>
      <c r="L2050" s="677">
        <v>45541</v>
      </c>
      <c r="M2050" s="638">
        <f t="shared" si="80"/>
        <v>0.8571428571428571</v>
      </c>
      <c r="N2050" s="639">
        <v>1</v>
      </c>
      <c r="O2050" s="635" t="s">
        <v>2635</v>
      </c>
      <c r="P2050" s="639">
        <f t="shared" si="78"/>
        <v>1</v>
      </c>
      <c r="Q2050" s="640" t="str" cm="1">
        <f t="array" aca="1" ref="Q2050" ca="1">IF(ISNUMBER(P2050),IF(P2050=100%,"CUMPLIDA",IF(AND(ISNUMBER(L2050),ISNUMBER(INDIRECT("FECHA_"&amp;$B2050,1))), IF(L2050&lt;=INDIRECT("FECHA_"&amp;$B2050,1),"INCUMPLIDA","PROCESO"), "VERIFICAR FECHA")),"SIN VALOR AVANCE")</f>
        <v>CUMPLIDA</v>
      </c>
    </row>
    <row r="2051" spans="1:17" ht="90">
      <c r="A2051" s="453" t="s">
        <v>19</v>
      </c>
      <c r="B2051" s="454" t="s">
        <v>14</v>
      </c>
      <c r="C2051" s="940"/>
      <c r="D2051" s="940"/>
      <c r="E2051" s="941"/>
      <c r="F2051" s="941"/>
      <c r="G2051" s="634" t="s">
        <v>2643</v>
      </c>
      <c r="H2051" s="635" t="s">
        <v>2644</v>
      </c>
      <c r="I2051" s="635" t="s">
        <v>2645</v>
      </c>
      <c r="J2051" s="460" t="s">
        <v>2646</v>
      </c>
      <c r="K2051" s="677">
        <v>45351</v>
      </c>
      <c r="L2051" s="677">
        <v>45473</v>
      </c>
      <c r="M2051" s="638">
        <f t="shared" si="80"/>
        <v>17.428571428571427</v>
      </c>
      <c r="N2051" s="639">
        <v>1</v>
      </c>
      <c r="O2051" s="635" t="s">
        <v>2647</v>
      </c>
      <c r="P2051" s="639">
        <f t="shared" si="78"/>
        <v>1</v>
      </c>
      <c r="Q2051" s="640" t="str" cm="1">
        <f t="array" aca="1" ref="Q2051" ca="1">IF(ISNUMBER(P2051),IF(P2051=100%,"CUMPLIDA",IF(AND(ISNUMBER(L2051),ISNUMBER(INDIRECT("FECHA_"&amp;$B2051,1))), IF(L2051&lt;=INDIRECT("FECHA_"&amp;$B2051,1),"INCUMPLIDA","PROCESO"), "VERIFICAR FECHA")),"SIN VALOR AVANCE")</f>
        <v>CUMPLIDA</v>
      </c>
    </row>
    <row r="2052" spans="1:17" ht="30.75">
      <c r="A2052" s="453" t="s">
        <v>19</v>
      </c>
      <c r="B2052" s="454" t="s">
        <v>14</v>
      </c>
      <c r="C2052" s="940"/>
      <c r="D2052" s="940"/>
      <c r="E2052" s="941"/>
      <c r="F2052" s="941"/>
      <c r="G2052" s="941" t="s">
        <v>2648</v>
      </c>
      <c r="H2052" s="635" t="s">
        <v>2609</v>
      </c>
      <c r="I2052" s="635" t="s">
        <v>2649</v>
      </c>
      <c r="J2052" s="645">
        <v>1</v>
      </c>
      <c r="K2052" s="677">
        <v>46966</v>
      </c>
      <c r="L2052" s="677">
        <v>47026</v>
      </c>
      <c r="M2052" s="638">
        <f t="shared" si="80"/>
        <v>8.5714285714285712</v>
      </c>
      <c r="N2052" s="639">
        <v>0</v>
      </c>
      <c r="O2052" s="635" t="s">
        <v>2611</v>
      </c>
      <c r="P2052" s="639">
        <f t="shared" si="78"/>
        <v>0</v>
      </c>
      <c r="Q2052" s="640" t="str" cm="1">
        <f t="array" aca="1" ref="Q2052" ca="1">IF(ISNUMBER(P2052),IF(P2052=100%,"CUMPLIDA",IF(AND(ISNUMBER(L2052),ISNUMBER(INDIRECT("FECHA_"&amp;$B2052,1))), IF(L2052&lt;=INDIRECT("FECHA_"&amp;$B2052,1),"INCUMPLIDA","PROCESO"), "VERIFICAR FECHA")),"SIN VALOR AVANCE")</f>
        <v>PROCESO</v>
      </c>
    </row>
    <row r="2053" spans="1:17" ht="45">
      <c r="A2053" s="453" t="s">
        <v>19</v>
      </c>
      <c r="B2053" s="454" t="s">
        <v>14</v>
      </c>
      <c r="C2053" s="940"/>
      <c r="D2053" s="940"/>
      <c r="E2053" s="941"/>
      <c r="F2053" s="941"/>
      <c r="G2053" s="941"/>
      <c r="H2053" s="635" t="s">
        <v>2650</v>
      </c>
      <c r="I2053" s="635" t="s">
        <v>2613</v>
      </c>
      <c r="J2053" s="645">
        <v>1</v>
      </c>
      <c r="K2053" s="677">
        <v>47027</v>
      </c>
      <c r="L2053" s="677">
        <v>47087</v>
      </c>
      <c r="M2053" s="638">
        <f t="shared" si="80"/>
        <v>8.5714285714285712</v>
      </c>
      <c r="N2053" s="639">
        <v>0</v>
      </c>
      <c r="O2053" s="635" t="s">
        <v>2611</v>
      </c>
      <c r="P2053" s="639">
        <f t="shared" ref="P2053:P2099" si="81">IF(B2053="ITRC",N2053,N2053/J2053)</f>
        <v>0</v>
      </c>
      <c r="Q2053" s="640" t="str" cm="1">
        <f t="array" aca="1" ref="Q2053" ca="1">IF(ISNUMBER(P2053),IF(P2053=100%,"CUMPLIDA",IF(AND(ISNUMBER(L2053),ISNUMBER(INDIRECT("FECHA_"&amp;$B2053,1))), IF(L2053&lt;=INDIRECT("FECHA_"&amp;$B2053,1),"INCUMPLIDA","PROCESO"), "VERIFICAR FECHA")),"SIN VALOR AVANCE")</f>
        <v>PROCESO</v>
      </c>
    </row>
    <row r="2054" spans="1:17" ht="45">
      <c r="A2054" s="453" t="s">
        <v>19</v>
      </c>
      <c r="B2054" s="454" t="s">
        <v>14</v>
      </c>
      <c r="C2054" s="940"/>
      <c r="D2054" s="940"/>
      <c r="E2054" s="941"/>
      <c r="F2054" s="941"/>
      <c r="G2054" s="941"/>
      <c r="H2054" s="635" t="s">
        <v>2614</v>
      </c>
      <c r="I2054" s="635" t="s">
        <v>2651</v>
      </c>
      <c r="J2054" s="645">
        <v>1</v>
      </c>
      <c r="K2054" s="677">
        <v>47088</v>
      </c>
      <c r="L2054" s="677">
        <v>47208</v>
      </c>
      <c r="M2054" s="638">
        <f t="shared" si="80"/>
        <v>17.142857142857142</v>
      </c>
      <c r="N2054" s="639">
        <v>0</v>
      </c>
      <c r="O2054" s="635" t="s">
        <v>2611</v>
      </c>
      <c r="P2054" s="639">
        <f t="shared" si="81"/>
        <v>0</v>
      </c>
      <c r="Q2054" s="640" t="str" cm="1">
        <f t="array" aca="1" ref="Q2054" ca="1">IF(ISNUMBER(P2054),IF(P2054=100%,"CUMPLIDA",IF(AND(ISNUMBER(L2054),ISNUMBER(INDIRECT("FECHA_"&amp;$B2054,1))), IF(L2054&lt;=INDIRECT("FECHA_"&amp;$B2054,1),"INCUMPLIDA","PROCESO"), "VERIFICAR FECHA")),"SIN VALOR AVANCE")</f>
        <v>PROCESO</v>
      </c>
    </row>
    <row r="2055" spans="1:17" ht="165">
      <c r="A2055" s="453" t="s">
        <v>19</v>
      </c>
      <c r="B2055" s="454" t="s">
        <v>14</v>
      </c>
      <c r="C2055" s="940"/>
      <c r="D2055" s="940"/>
      <c r="E2055" s="941"/>
      <c r="F2055" s="941"/>
      <c r="G2055" s="941"/>
      <c r="H2055" s="635" t="s">
        <v>2652</v>
      </c>
      <c r="I2055" s="635" t="s">
        <v>2653</v>
      </c>
      <c r="J2055" s="645">
        <v>3</v>
      </c>
      <c r="K2055" s="677">
        <v>47209</v>
      </c>
      <c r="L2055" s="677">
        <v>47299</v>
      </c>
      <c r="M2055" s="638">
        <f t="shared" si="80"/>
        <v>12.857142857142858</v>
      </c>
      <c r="N2055" s="639">
        <v>0</v>
      </c>
      <c r="O2055" s="635" t="s">
        <v>2611</v>
      </c>
      <c r="P2055" s="639">
        <f t="shared" si="81"/>
        <v>0</v>
      </c>
      <c r="Q2055" s="640" t="str" cm="1">
        <f t="array" aca="1" ref="Q2055" ca="1">IF(ISNUMBER(P2055),IF(P2055=100%,"CUMPLIDA",IF(AND(ISNUMBER(L2055),ISNUMBER(INDIRECT("FECHA_"&amp;$B2055,1))), IF(L2055&lt;=INDIRECT("FECHA_"&amp;$B2055,1),"INCUMPLIDA","PROCESO"), "VERIFICAR FECHA")),"SIN VALOR AVANCE")</f>
        <v>PROCESO</v>
      </c>
    </row>
    <row r="2056" spans="1:17" ht="30.75">
      <c r="A2056" s="453" t="s">
        <v>19</v>
      </c>
      <c r="B2056" s="454" t="s">
        <v>14</v>
      </c>
      <c r="C2056" s="940"/>
      <c r="D2056" s="940"/>
      <c r="E2056" s="941" t="s">
        <v>2654</v>
      </c>
      <c r="F2056" s="941"/>
      <c r="G2056" s="941" t="s">
        <v>2655</v>
      </c>
      <c r="H2056" s="942" t="s">
        <v>2656</v>
      </c>
      <c r="I2056" s="942" t="s">
        <v>2657</v>
      </c>
      <c r="J2056" s="645">
        <v>1</v>
      </c>
      <c r="K2056" s="677">
        <v>45323</v>
      </c>
      <c r="L2056" s="677">
        <v>45473</v>
      </c>
      <c r="M2056" s="638">
        <f t="shared" si="80"/>
        <v>21.428571428571427</v>
      </c>
      <c r="N2056" s="639">
        <v>1</v>
      </c>
      <c r="O2056" s="656" t="s">
        <v>2658</v>
      </c>
      <c r="P2056" s="639">
        <f t="shared" si="81"/>
        <v>1</v>
      </c>
      <c r="Q2056" s="640" t="str" cm="1">
        <f t="array" aca="1" ref="Q2056" ca="1">IF(ISNUMBER(P2056),IF(P2056=100%,"CUMPLIDA",IF(AND(ISNUMBER(L2056),ISNUMBER(INDIRECT("FECHA_"&amp;$B2056,1))), IF(L2056&lt;=INDIRECT("FECHA_"&amp;$B2056,1),"INCUMPLIDA","PROCESO"), "VERIFICAR FECHA")),"SIN VALOR AVANCE")</f>
        <v>CUMPLIDA</v>
      </c>
    </row>
    <row r="2057" spans="1:17" ht="30.75">
      <c r="A2057" s="453" t="s">
        <v>19</v>
      </c>
      <c r="B2057" s="454" t="s">
        <v>14</v>
      </c>
      <c r="C2057" s="940"/>
      <c r="D2057" s="940"/>
      <c r="E2057" s="941"/>
      <c r="F2057" s="941"/>
      <c r="G2057" s="941"/>
      <c r="H2057" s="942"/>
      <c r="I2057" s="942"/>
      <c r="J2057" s="645">
        <v>1</v>
      </c>
      <c r="K2057" s="677">
        <v>45474</v>
      </c>
      <c r="L2057" s="677">
        <v>45657</v>
      </c>
      <c r="M2057" s="638">
        <f t="shared" si="80"/>
        <v>26.142857142857142</v>
      </c>
      <c r="N2057" s="639">
        <v>1</v>
      </c>
      <c r="O2057" s="656" t="s">
        <v>2658</v>
      </c>
      <c r="P2057" s="639">
        <f t="shared" si="81"/>
        <v>1</v>
      </c>
      <c r="Q2057" s="640" t="str" cm="1">
        <f t="array" aca="1" ref="Q2057" ca="1">IF(ISNUMBER(P2057),IF(P2057=100%,"CUMPLIDA",IF(AND(ISNUMBER(L2057),ISNUMBER(INDIRECT("FECHA_"&amp;$B2057,1))), IF(L2057&lt;=INDIRECT("FECHA_"&amp;$B2057,1),"INCUMPLIDA","PROCESO"), "VERIFICAR FECHA")),"SIN VALOR AVANCE")</f>
        <v>CUMPLIDA</v>
      </c>
    </row>
    <row r="2058" spans="1:17" ht="30.75">
      <c r="A2058" s="453" t="s">
        <v>19</v>
      </c>
      <c r="B2058" s="454" t="s">
        <v>14</v>
      </c>
      <c r="C2058" s="940"/>
      <c r="D2058" s="940"/>
      <c r="E2058" s="941"/>
      <c r="F2058" s="941"/>
      <c r="G2058" s="941"/>
      <c r="H2058" s="942"/>
      <c r="I2058" s="942"/>
      <c r="J2058" s="645">
        <v>1</v>
      </c>
      <c r="K2058" s="677">
        <v>45658</v>
      </c>
      <c r="L2058" s="677">
        <v>45838</v>
      </c>
      <c r="M2058" s="638">
        <f t="shared" si="80"/>
        <v>25.714285714285715</v>
      </c>
      <c r="N2058" s="639">
        <v>1</v>
      </c>
      <c r="O2058" s="656" t="s">
        <v>2658</v>
      </c>
      <c r="P2058" s="639">
        <f t="shared" si="81"/>
        <v>1</v>
      </c>
      <c r="Q2058" s="640" t="str" cm="1">
        <f t="array" aca="1" ref="Q2058" ca="1">IF(ISNUMBER(P2058),IF(P2058=100%,"CUMPLIDA",IF(AND(ISNUMBER(L2058),ISNUMBER(INDIRECT("FECHA_"&amp;$B2058,1))), IF(L2058&lt;=INDIRECT("FECHA_"&amp;$B2058,1),"INCUMPLIDA","PROCESO"), "VERIFICAR FECHA")),"SIN VALOR AVANCE")</f>
        <v>CUMPLIDA</v>
      </c>
    </row>
    <row r="2059" spans="1:17" ht="30.75">
      <c r="A2059" s="453" t="s">
        <v>19</v>
      </c>
      <c r="B2059" s="454" t="s">
        <v>14</v>
      </c>
      <c r="C2059" s="940"/>
      <c r="D2059" s="940"/>
      <c r="E2059" s="941"/>
      <c r="F2059" s="941"/>
      <c r="G2059" s="941"/>
      <c r="H2059" s="942"/>
      <c r="I2059" s="942"/>
      <c r="J2059" s="645">
        <v>1</v>
      </c>
      <c r="K2059" s="677">
        <v>45839</v>
      </c>
      <c r="L2059" s="677">
        <v>46022</v>
      </c>
      <c r="M2059" s="638">
        <f t="shared" si="80"/>
        <v>26.142857142857142</v>
      </c>
      <c r="N2059" s="639">
        <v>1</v>
      </c>
      <c r="O2059" s="656" t="s">
        <v>2658</v>
      </c>
      <c r="P2059" s="639">
        <f t="shared" si="81"/>
        <v>1</v>
      </c>
      <c r="Q2059" s="640" t="str" cm="1">
        <f t="array" aca="1" ref="Q2059" ca="1">IF(ISNUMBER(P2059),IF(P2059=100%,"CUMPLIDA",IF(AND(ISNUMBER(L2059),ISNUMBER(INDIRECT("FECHA_"&amp;$B2059,1))), IF(L2059&lt;=INDIRECT("FECHA_"&amp;$B2059,1),"INCUMPLIDA","PROCESO"), "VERIFICAR FECHA")),"SIN VALOR AVANCE")</f>
        <v>CUMPLIDA</v>
      </c>
    </row>
    <row r="2060" spans="1:17" ht="30.75">
      <c r="A2060" s="453" t="s">
        <v>19</v>
      </c>
      <c r="B2060" s="454" t="s">
        <v>14</v>
      </c>
      <c r="C2060" s="940"/>
      <c r="D2060" s="940"/>
      <c r="E2060" s="941"/>
      <c r="F2060" s="941"/>
      <c r="G2060" s="941"/>
      <c r="H2060" s="942"/>
      <c r="I2060" s="942"/>
      <c r="J2060" s="645">
        <v>1</v>
      </c>
      <c r="K2060" s="677">
        <v>46023</v>
      </c>
      <c r="L2060" s="677">
        <v>46203</v>
      </c>
      <c r="M2060" s="638">
        <f t="shared" si="80"/>
        <v>25.714285714285715</v>
      </c>
      <c r="N2060" s="639">
        <v>1</v>
      </c>
      <c r="O2060" s="656" t="s">
        <v>2658</v>
      </c>
      <c r="P2060" s="639">
        <f t="shared" si="81"/>
        <v>1</v>
      </c>
      <c r="Q2060" s="640" t="str" cm="1">
        <f t="array" aca="1" ref="Q2060" ca="1">IF(ISNUMBER(P2060),IF(P2060=100%,"CUMPLIDA",IF(AND(ISNUMBER(L2060),ISNUMBER(INDIRECT("FECHA_"&amp;$B2060,1))), IF(L2060&lt;=INDIRECT("FECHA_"&amp;$B2060,1),"INCUMPLIDA","PROCESO"), "VERIFICAR FECHA")),"SIN VALOR AVANCE")</f>
        <v>CUMPLIDA</v>
      </c>
    </row>
    <row r="2061" spans="1:17" ht="30.75">
      <c r="A2061" s="453" t="s">
        <v>19</v>
      </c>
      <c r="B2061" s="454" t="s">
        <v>14</v>
      </c>
      <c r="C2061" s="940"/>
      <c r="D2061" s="940"/>
      <c r="E2061" s="941"/>
      <c r="F2061" s="941"/>
      <c r="G2061" s="941"/>
      <c r="H2061" s="942"/>
      <c r="I2061" s="942"/>
      <c r="J2061" s="645">
        <v>1</v>
      </c>
      <c r="K2061" s="677">
        <v>46204</v>
      </c>
      <c r="L2061" s="677">
        <v>46387</v>
      </c>
      <c r="M2061" s="638">
        <f t="shared" si="80"/>
        <v>26.142857142857142</v>
      </c>
      <c r="N2061" s="639">
        <v>1</v>
      </c>
      <c r="O2061" s="656" t="s">
        <v>2658</v>
      </c>
      <c r="P2061" s="639">
        <f t="shared" si="81"/>
        <v>1</v>
      </c>
      <c r="Q2061" s="640" t="str" cm="1">
        <f t="array" aca="1" ref="Q2061" ca="1">IF(ISNUMBER(P2061),IF(P2061=100%,"CUMPLIDA",IF(AND(ISNUMBER(L2061),ISNUMBER(INDIRECT("FECHA_"&amp;$B2061,1))), IF(L2061&lt;=INDIRECT("FECHA_"&amp;$B2061,1),"INCUMPLIDA","PROCESO"), "VERIFICAR FECHA")),"SIN VALOR AVANCE")</f>
        <v>CUMPLIDA</v>
      </c>
    </row>
    <row r="2062" spans="1:17" ht="30.75">
      <c r="A2062" s="453" t="s">
        <v>19</v>
      </c>
      <c r="B2062" s="454" t="s">
        <v>14</v>
      </c>
      <c r="C2062" s="940"/>
      <c r="D2062" s="940"/>
      <c r="E2062" s="941"/>
      <c r="F2062" s="941"/>
      <c r="G2062" s="941"/>
      <c r="H2062" s="942"/>
      <c r="I2062" s="942"/>
      <c r="J2062" s="645">
        <v>1</v>
      </c>
      <c r="K2062" s="677">
        <v>46388</v>
      </c>
      <c r="L2062" s="677">
        <v>46568</v>
      </c>
      <c r="M2062" s="638">
        <f t="shared" si="80"/>
        <v>25.714285714285715</v>
      </c>
      <c r="N2062" s="639">
        <v>1</v>
      </c>
      <c r="O2062" s="656" t="s">
        <v>2658</v>
      </c>
      <c r="P2062" s="639">
        <f t="shared" si="81"/>
        <v>1</v>
      </c>
      <c r="Q2062" s="640" t="str" cm="1">
        <f t="array" aca="1" ref="Q2062" ca="1">IF(ISNUMBER(P2062),IF(P2062=100%,"CUMPLIDA",IF(AND(ISNUMBER(L2062),ISNUMBER(INDIRECT("FECHA_"&amp;$B2062,1))), IF(L2062&lt;=INDIRECT("FECHA_"&amp;$B2062,1),"INCUMPLIDA","PROCESO"), "VERIFICAR FECHA")),"SIN VALOR AVANCE")</f>
        <v>CUMPLIDA</v>
      </c>
    </row>
    <row r="2063" spans="1:17" ht="30.75">
      <c r="A2063" s="453" t="s">
        <v>19</v>
      </c>
      <c r="B2063" s="454" t="s">
        <v>14</v>
      </c>
      <c r="C2063" s="940"/>
      <c r="D2063" s="940"/>
      <c r="E2063" s="941"/>
      <c r="F2063" s="941"/>
      <c r="G2063" s="941"/>
      <c r="H2063" s="942"/>
      <c r="I2063" s="942"/>
      <c r="J2063" s="645">
        <v>1</v>
      </c>
      <c r="K2063" s="677">
        <v>46569</v>
      </c>
      <c r="L2063" s="677">
        <v>46752</v>
      </c>
      <c r="M2063" s="638">
        <f t="shared" si="80"/>
        <v>26.142857142857142</v>
      </c>
      <c r="N2063" s="639">
        <v>1</v>
      </c>
      <c r="O2063" s="656" t="s">
        <v>2658</v>
      </c>
      <c r="P2063" s="639">
        <f t="shared" si="81"/>
        <v>1</v>
      </c>
      <c r="Q2063" s="640" t="str" cm="1">
        <f t="array" aca="1" ref="Q2063" ca="1">IF(ISNUMBER(P2063),IF(P2063=100%,"CUMPLIDA",IF(AND(ISNUMBER(L2063),ISNUMBER(INDIRECT("FECHA_"&amp;$B2063,1))), IF(L2063&lt;=INDIRECT("FECHA_"&amp;$B2063,1),"INCUMPLIDA","PROCESO"), "VERIFICAR FECHA")),"SIN VALOR AVANCE")</f>
        <v>CUMPLIDA</v>
      </c>
    </row>
    <row r="2064" spans="1:17" ht="30.75">
      <c r="A2064" s="453" t="s">
        <v>19</v>
      </c>
      <c r="B2064" s="454" t="s">
        <v>14</v>
      </c>
      <c r="C2064" s="940"/>
      <c r="D2064" s="940"/>
      <c r="E2064" s="941"/>
      <c r="F2064" s="941"/>
      <c r="G2064" s="941"/>
      <c r="H2064" s="942"/>
      <c r="I2064" s="942"/>
      <c r="J2064" s="645">
        <v>1</v>
      </c>
      <c r="K2064" s="677">
        <v>46753</v>
      </c>
      <c r="L2064" s="677">
        <v>46934</v>
      </c>
      <c r="M2064" s="638">
        <f t="shared" si="80"/>
        <v>25.857142857142858</v>
      </c>
      <c r="N2064" s="639">
        <v>1</v>
      </c>
      <c r="O2064" s="656" t="s">
        <v>2658</v>
      </c>
      <c r="P2064" s="639">
        <f t="shared" si="81"/>
        <v>1</v>
      </c>
      <c r="Q2064" s="640" t="str" cm="1">
        <f t="array" aca="1" ref="Q2064" ca="1">IF(ISNUMBER(P2064),IF(P2064=100%,"CUMPLIDA",IF(AND(ISNUMBER(L2064),ISNUMBER(INDIRECT("FECHA_"&amp;$B2064,1))), IF(L2064&lt;=INDIRECT("FECHA_"&amp;$B2064,1),"INCUMPLIDA","PROCESO"), "VERIFICAR FECHA")),"SIN VALOR AVANCE")</f>
        <v>CUMPLIDA</v>
      </c>
    </row>
    <row r="2065" spans="1:17" ht="30.75">
      <c r="A2065" s="453" t="s">
        <v>19</v>
      </c>
      <c r="B2065" s="454" t="s">
        <v>14</v>
      </c>
      <c r="C2065" s="940"/>
      <c r="D2065" s="940"/>
      <c r="E2065" s="941" t="s">
        <v>2659</v>
      </c>
      <c r="F2065" s="941"/>
      <c r="G2065" s="941"/>
      <c r="H2065" s="942"/>
      <c r="I2065" s="942"/>
      <c r="J2065" s="645">
        <v>1</v>
      </c>
      <c r="K2065" s="677">
        <v>46935</v>
      </c>
      <c r="L2065" s="677">
        <v>47118</v>
      </c>
      <c r="M2065" s="638">
        <f t="shared" si="80"/>
        <v>26.142857142857142</v>
      </c>
      <c r="N2065" s="639">
        <v>1</v>
      </c>
      <c r="O2065" s="656" t="s">
        <v>2658</v>
      </c>
      <c r="P2065" s="639">
        <f t="shared" si="81"/>
        <v>1</v>
      </c>
      <c r="Q2065" s="640" t="str" cm="1">
        <f t="array" aca="1" ref="Q2065" ca="1">IF(ISNUMBER(P2065),IF(P2065=100%,"CUMPLIDA",IF(AND(ISNUMBER(L2065),ISNUMBER(INDIRECT("FECHA_"&amp;$B2065,1))), IF(L2065&lt;=INDIRECT("FECHA_"&amp;$B2065,1),"INCUMPLIDA","PROCESO"), "VERIFICAR FECHA")),"SIN VALOR AVANCE")</f>
        <v>CUMPLIDA</v>
      </c>
    </row>
    <row r="2066" spans="1:17" ht="30.75">
      <c r="A2066" s="453" t="s">
        <v>19</v>
      </c>
      <c r="B2066" s="454" t="s">
        <v>14</v>
      </c>
      <c r="C2066" s="940"/>
      <c r="D2066" s="940"/>
      <c r="E2066" s="941"/>
      <c r="F2066" s="941"/>
      <c r="G2066" s="941"/>
      <c r="H2066" s="942"/>
      <c r="I2066" s="942"/>
      <c r="J2066" s="645">
        <v>1</v>
      </c>
      <c r="K2066" s="677">
        <v>47119</v>
      </c>
      <c r="L2066" s="677">
        <v>47299</v>
      </c>
      <c r="M2066" s="638">
        <f t="shared" si="80"/>
        <v>25.714285714285715</v>
      </c>
      <c r="N2066" s="639">
        <v>1</v>
      </c>
      <c r="O2066" s="656" t="s">
        <v>2658</v>
      </c>
      <c r="P2066" s="639">
        <f t="shared" si="81"/>
        <v>1</v>
      </c>
      <c r="Q2066" s="640" t="str" cm="1">
        <f t="array" aca="1" ref="Q2066" ca="1">IF(ISNUMBER(P2066),IF(P2066=100%,"CUMPLIDA",IF(AND(ISNUMBER(L2066),ISNUMBER(INDIRECT("FECHA_"&amp;$B2066,1))), IF(L2066&lt;=INDIRECT("FECHA_"&amp;$B2066,1),"INCUMPLIDA","PROCESO"), "VERIFICAR FECHA")),"SIN VALOR AVANCE")</f>
        <v>CUMPLIDA</v>
      </c>
    </row>
    <row r="2067" spans="1:17" ht="195">
      <c r="A2067" s="453" t="s">
        <v>19</v>
      </c>
      <c r="B2067" s="454" t="s">
        <v>14</v>
      </c>
      <c r="C2067" s="940"/>
      <c r="D2067" s="940"/>
      <c r="E2067" s="941"/>
      <c r="F2067" s="941"/>
      <c r="G2067" s="634" t="s">
        <v>2660</v>
      </c>
      <c r="H2067" s="635" t="s">
        <v>2661</v>
      </c>
      <c r="I2067" s="635" t="s">
        <v>2662</v>
      </c>
      <c r="J2067" s="678">
        <v>1</v>
      </c>
      <c r="K2067" s="677">
        <v>45323</v>
      </c>
      <c r="L2067" s="677">
        <v>45447</v>
      </c>
      <c r="M2067" s="638">
        <f>(L2067-K2067)/7</f>
        <v>17.714285714285715</v>
      </c>
      <c r="N2067" s="639">
        <v>1</v>
      </c>
      <c r="O2067" s="656" t="s">
        <v>2658</v>
      </c>
      <c r="P2067" s="639">
        <f t="shared" si="81"/>
        <v>1</v>
      </c>
      <c r="Q2067" s="640" t="str" cm="1">
        <f t="array" aca="1" ref="Q2067" ca="1">IF(ISNUMBER(P2067),IF(P2067=100%,"CUMPLIDA",IF(AND(ISNUMBER(L2067),ISNUMBER(INDIRECT("FECHA_"&amp;$B2067,1))), IF(L2067&lt;=INDIRECT("FECHA_"&amp;$B2067,1),"INCUMPLIDA","PROCESO"), "VERIFICAR FECHA")),"SIN VALOR AVANCE")</f>
        <v>CUMPLIDA</v>
      </c>
    </row>
    <row r="2068" spans="1:17" ht="210">
      <c r="A2068" s="453" t="s">
        <v>19</v>
      </c>
      <c r="B2068" s="454" t="s">
        <v>14</v>
      </c>
      <c r="C2068" s="940" t="s">
        <v>2663</v>
      </c>
      <c r="D2068" s="940" t="s">
        <v>1737</v>
      </c>
      <c r="E2068" s="941" t="s">
        <v>2664</v>
      </c>
      <c r="F2068" s="941" t="s">
        <v>2665</v>
      </c>
      <c r="G2068" s="647" t="s">
        <v>2666</v>
      </c>
      <c r="H2068" s="656" t="s">
        <v>2667</v>
      </c>
      <c r="I2068" s="656" t="s">
        <v>2668</v>
      </c>
      <c r="J2068" s="678">
        <v>1</v>
      </c>
      <c r="K2068" s="649">
        <v>45703</v>
      </c>
      <c r="L2068" s="649">
        <v>45853</v>
      </c>
      <c r="M2068" s="638">
        <f t="shared" ref="M2068:M2100" si="82">(L2068-K2068)/7</f>
        <v>21.428571428571427</v>
      </c>
      <c r="N2068" s="639">
        <v>0.5</v>
      </c>
      <c r="O2068" s="656" t="s">
        <v>1382</v>
      </c>
      <c r="P2068" s="639">
        <f t="shared" si="81"/>
        <v>0.5</v>
      </c>
      <c r="Q2068" s="640" t="str" cm="1">
        <f t="array" aca="1" ref="Q2068" ca="1">IF(ISNUMBER(P2068),IF(P2068=100%,"CUMPLIDA",IF(AND(ISNUMBER(L2068),ISNUMBER(INDIRECT("FECHA_"&amp;$B2068,1))), IF(L2068&lt;=INDIRECT("FECHA_"&amp;$B2068,1),"INCUMPLIDA","PROCESO"), "VERIFICAR FECHA")),"SIN VALOR AVANCE")</f>
        <v>PROCESO</v>
      </c>
    </row>
    <row r="2069" spans="1:17" ht="135.75">
      <c r="A2069" s="453" t="s">
        <v>19</v>
      </c>
      <c r="B2069" s="454" t="s">
        <v>14</v>
      </c>
      <c r="C2069" s="940"/>
      <c r="D2069" s="940"/>
      <c r="E2069" s="941"/>
      <c r="F2069" s="941"/>
      <c r="G2069" s="950" t="s">
        <v>2669</v>
      </c>
      <c r="H2069" s="656" t="s">
        <v>2670</v>
      </c>
      <c r="I2069" s="656" t="s">
        <v>2671</v>
      </c>
      <c r="J2069" s="678">
        <v>1</v>
      </c>
      <c r="K2069" s="649">
        <v>45717</v>
      </c>
      <c r="L2069" s="649">
        <v>45838</v>
      </c>
      <c r="M2069" s="638">
        <f t="shared" si="82"/>
        <v>17.285714285714285</v>
      </c>
      <c r="N2069" s="639">
        <v>1</v>
      </c>
      <c r="O2069" s="656" t="s">
        <v>2672</v>
      </c>
      <c r="P2069" s="639">
        <f t="shared" si="81"/>
        <v>1</v>
      </c>
      <c r="Q2069" s="640" t="str" cm="1">
        <f t="array" aca="1" ref="Q2069" ca="1">IF(ISNUMBER(P2069),IF(P2069=100%,"CUMPLIDA",IF(AND(ISNUMBER(L2069),ISNUMBER(INDIRECT("FECHA_"&amp;$B2069,1))), IF(L2069&lt;=INDIRECT("FECHA_"&amp;$B2069,1),"INCUMPLIDA","PROCESO"), "VERIFICAR FECHA")),"SIN VALOR AVANCE")</f>
        <v>CUMPLIDA</v>
      </c>
    </row>
    <row r="2070" spans="1:17" ht="135.75">
      <c r="A2070" s="453" t="s">
        <v>19</v>
      </c>
      <c r="B2070" s="454" t="s">
        <v>14</v>
      </c>
      <c r="C2070" s="940"/>
      <c r="D2070" s="940"/>
      <c r="E2070" s="941"/>
      <c r="F2070" s="941"/>
      <c r="G2070" s="950"/>
      <c r="H2070" s="656" t="s">
        <v>2673</v>
      </c>
      <c r="I2070" s="656" t="s">
        <v>2674</v>
      </c>
      <c r="J2070" s="679">
        <v>1</v>
      </c>
      <c r="K2070" s="649">
        <v>45839</v>
      </c>
      <c r="L2070" s="649">
        <v>45842</v>
      </c>
      <c r="M2070" s="638">
        <f t="shared" si="82"/>
        <v>0.42857142857142855</v>
      </c>
      <c r="N2070" s="639">
        <v>1</v>
      </c>
      <c r="O2070" s="656" t="s">
        <v>2672</v>
      </c>
      <c r="P2070" s="639">
        <f t="shared" si="81"/>
        <v>1</v>
      </c>
      <c r="Q2070" s="640" t="str" cm="1">
        <f t="array" aca="1" ref="Q2070" ca="1">IF(ISNUMBER(P2070),IF(P2070=100%,"CUMPLIDA",IF(AND(ISNUMBER(L2070),ISNUMBER(INDIRECT("FECHA_"&amp;$B2070,1))), IF(L2070&lt;=INDIRECT("FECHA_"&amp;$B2070,1),"INCUMPLIDA","PROCESO"), "VERIFICAR FECHA")),"SIN VALOR AVANCE")</f>
        <v>CUMPLIDA</v>
      </c>
    </row>
    <row r="2071" spans="1:17" ht="135">
      <c r="A2071" s="453" t="s">
        <v>19</v>
      </c>
      <c r="B2071" s="454" t="s">
        <v>14</v>
      </c>
      <c r="C2071" s="940"/>
      <c r="D2071" s="940"/>
      <c r="E2071" s="941"/>
      <c r="F2071" s="941"/>
      <c r="G2071" s="647" t="s">
        <v>2675</v>
      </c>
      <c r="H2071" s="656" t="s">
        <v>2676</v>
      </c>
      <c r="I2071" s="656" t="s">
        <v>2677</v>
      </c>
      <c r="J2071" s="678">
        <v>1</v>
      </c>
      <c r="K2071" s="649">
        <v>45717</v>
      </c>
      <c r="L2071" s="649">
        <v>46081</v>
      </c>
      <c r="M2071" s="638">
        <f t="shared" si="82"/>
        <v>52</v>
      </c>
      <c r="N2071" s="639">
        <v>1</v>
      </c>
      <c r="O2071" s="656" t="s">
        <v>2678</v>
      </c>
      <c r="P2071" s="639">
        <f t="shared" si="81"/>
        <v>1</v>
      </c>
      <c r="Q2071" s="640" t="str" cm="1">
        <f t="array" aca="1" ref="Q2071" ca="1">IF(ISNUMBER(P2071),IF(P2071=100%,"CUMPLIDA",IF(AND(ISNUMBER(L2071),ISNUMBER(INDIRECT("FECHA_"&amp;$B2071,1))), IF(L2071&lt;=INDIRECT("FECHA_"&amp;$B2071,1),"INCUMPLIDA","PROCESO"), "VERIFICAR FECHA")),"SIN VALOR AVANCE")</f>
        <v>CUMPLIDA</v>
      </c>
    </row>
    <row r="2072" spans="1:17" ht="165">
      <c r="A2072" s="453" t="s">
        <v>19</v>
      </c>
      <c r="B2072" s="454" t="s">
        <v>14</v>
      </c>
      <c r="C2072" s="940"/>
      <c r="D2072" s="940"/>
      <c r="E2072" s="941"/>
      <c r="F2072" s="941"/>
      <c r="G2072" s="647" t="s">
        <v>2679</v>
      </c>
      <c r="H2072" s="656" t="s">
        <v>2680</v>
      </c>
      <c r="I2072" s="680" t="s">
        <v>2681</v>
      </c>
      <c r="J2072" s="678">
        <v>8</v>
      </c>
      <c r="K2072" s="649">
        <v>45717</v>
      </c>
      <c r="L2072" s="649">
        <v>46081</v>
      </c>
      <c r="M2072" s="638">
        <f t="shared" si="82"/>
        <v>52</v>
      </c>
      <c r="N2072" s="639">
        <v>0.75</v>
      </c>
      <c r="O2072" s="656" t="s">
        <v>2682</v>
      </c>
      <c r="P2072" s="639">
        <f t="shared" si="81"/>
        <v>0.75</v>
      </c>
      <c r="Q2072" s="640" t="str" cm="1">
        <f t="array" aca="1" ref="Q2072" ca="1">IF(ISNUMBER(P2072),IF(P2072=100%,"CUMPLIDA",IF(AND(ISNUMBER(L2072),ISNUMBER(INDIRECT("FECHA_"&amp;$B2072,1))), IF(L2072&lt;=INDIRECT("FECHA_"&amp;$B2072,1),"INCUMPLIDA","PROCESO"), "VERIFICAR FECHA")),"SIN VALOR AVANCE")</f>
        <v>PROCESO</v>
      </c>
    </row>
    <row r="2073" spans="1:17" ht="150">
      <c r="A2073" s="453" t="s">
        <v>19</v>
      </c>
      <c r="B2073" s="454" t="s">
        <v>14</v>
      </c>
      <c r="C2073" s="940"/>
      <c r="D2073" s="940"/>
      <c r="E2073" s="941"/>
      <c r="F2073" s="941"/>
      <c r="G2073" s="647" t="s">
        <v>2683</v>
      </c>
      <c r="H2073" s="656" t="s">
        <v>2684</v>
      </c>
      <c r="I2073" s="680" t="s">
        <v>2681</v>
      </c>
      <c r="J2073" s="678">
        <v>8</v>
      </c>
      <c r="K2073" s="649">
        <v>45717</v>
      </c>
      <c r="L2073" s="649">
        <v>46081</v>
      </c>
      <c r="M2073" s="638">
        <f t="shared" si="82"/>
        <v>52</v>
      </c>
      <c r="N2073" s="639">
        <v>0.75</v>
      </c>
      <c r="O2073" s="656" t="s">
        <v>2682</v>
      </c>
      <c r="P2073" s="639">
        <f t="shared" si="81"/>
        <v>0.75</v>
      </c>
      <c r="Q2073" s="640" t="str" cm="1">
        <f t="array" aca="1" ref="Q2073" ca="1">IF(ISNUMBER(P2073),IF(P2073=100%,"CUMPLIDA",IF(AND(ISNUMBER(L2073),ISNUMBER(INDIRECT("FECHA_"&amp;$B2073,1))), IF(L2073&lt;=INDIRECT("FECHA_"&amp;$B2073,1),"INCUMPLIDA","PROCESO"), "VERIFICAR FECHA")),"SIN VALOR AVANCE")</f>
        <v>PROCESO</v>
      </c>
    </row>
    <row r="2074" spans="1:17" ht="165">
      <c r="A2074" s="453" t="s">
        <v>19</v>
      </c>
      <c r="B2074" s="454" t="s">
        <v>14</v>
      </c>
      <c r="C2074" s="940"/>
      <c r="D2074" s="940"/>
      <c r="E2074" s="950" t="s">
        <v>2685</v>
      </c>
      <c r="F2074" s="941"/>
      <c r="G2074" s="647" t="s">
        <v>2686</v>
      </c>
      <c r="H2074" s="656" t="s">
        <v>2687</v>
      </c>
      <c r="I2074" s="656" t="s">
        <v>2688</v>
      </c>
      <c r="J2074" s="678">
        <v>2</v>
      </c>
      <c r="K2074" s="649">
        <v>45717</v>
      </c>
      <c r="L2074" s="649">
        <v>46081</v>
      </c>
      <c r="M2074" s="638">
        <f t="shared" si="82"/>
        <v>52</v>
      </c>
      <c r="N2074" s="639">
        <v>0.5</v>
      </c>
      <c r="O2074" s="656" t="s">
        <v>2689</v>
      </c>
      <c r="P2074" s="639">
        <f t="shared" si="81"/>
        <v>0.5</v>
      </c>
      <c r="Q2074" s="640" t="str" cm="1">
        <f t="array" aca="1" ref="Q2074" ca="1">IF(ISNUMBER(P2074),IF(P2074=100%,"CUMPLIDA",IF(AND(ISNUMBER(L2074),ISNUMBER(INDIRECT("FECHA_"&amp;$B2074,1))), IF(L2074&lt;=INDIRECT("FECHA_"&amp;$B2074,1),"INCUMPLIDA","PROCESO"), "VERIFICAR FECHA")),"SIN VALOR AVANCE")</f>
        <v>PROCESO</v>
      </c>
    </row>
    <row r="2075" spans="1:17" ht="165.75">
      <c r="A2075" s="453" t="s">
        <v>19</v>
      </c>
      <c r="B2075" s="454" t="s">
        <v>14</v>
      </c>
      <c r="C2075" s="940"/>
      <c r="D2075" s="940"/>
      <c r="E2075" s="950"/>
      <c r="F2075" s="941"/>
      <c r="G2075" s="647" t="s">
        <v>2690</v>
      </c>
      <c r="H2075" s="656" t="s">
        <v>2691</v>
      </c>
      <c r="I2075" s="656" t="s">
        <v>2692</v>
      </c>
      <c r="J2075" s="678">
        <v>2</v>
      </c>
      <c r="K2075" s="649">
        <v>45717</v>
      </c>
      <c r="L2075" s="649">
        <v>45960</v>
      </c>
      <c r="M2075" s="638">
        <f t="shared" si="82"/>
        <v>34.714285714285715</v>
      </c>
      <c r="N2075" s="639">
        <v>0.3</v>
      </c>
      <c r="O2075" s="656" t="s">
        <v>2693</v>
      </c>
      <c r="P2075" s="639">
        <f t="shared" si="81"/>
        <v>0.3</v>
      </c>
      <c r="Q2075" s="640" t="str" cm="1">
        <f t="array" aca="1" ref="Q2075" ca="1">IF(ISNUMBER(P2075),IF(P2075=100%,"CUMPLIDA",IF(AND(ISNUMBER(L2075),ISNUMBER(INDIRECT("FECHA_"&amp;$B2075,1))), IF(L2075&lt;=INDIRECT("FECHA_"&amp;$B2075,1),"INCUMPLIDA","PROCESO"), "VERIFICAR FECHA")),"SIN VALOR AVANCE")</f>
        <v>PROCESO</v>
      </c>
    </row>
    <row r="2076" spans="1:17" ht="240.75">
      <c r="A2076" s="453" t="s">
        <v>19</v>
      </c>
      <c r="B2076" s="454" t="s">
        <v>14</v>
      </c>
      <c r="C2076" s="940"/>
      <c r="D2076" s="940"/>
      <c r="E2076" s="950"/>
      <c r="F2076" s="941"/>
      <c r="G2076" s="647" t="s">
        <v>2694</v>
      </c>
      <c r="H2076" s="656" t="s">
        <v>2695</v>
      </c>
      <c r="I2076" s="656" t="s">
        <v>2696</v>
      </c>
      <c r="J2076" s="678">
        <v>2</v>
      </c>
      <c r="K2076" s="649">
        <v>45717</v>
      </c>
      <c r="L2076" s="649">
        <v>46081</v>
      </c>
      <c r="M2076" s="638">
        <f t="shared" si="82"/>
        <v>52</v>
      </c>
      <c r="N2076" s="639">
        <v>0.2</v>
      </c>
      <c r="O2076" s="656" t="s">
        <v>2697</v>
      </c>
      <c r="P2076" s="639">
        <f t="shared" si="81"/>
        <v>0.2</v>
      </c>
      <c r="Q2076" s="640" t="str" cm="1">
        <f t="array" aca="1" ref="Q2076" ca="1">IF(ISNUMBER(P2076),IF(P2076=100%,"CUMPLIDA",IF(AND(ISNUMBER(L2076),ISNUMBER(INDIRECT("FECHA_"&amp;$B2076,1))), IF(L2076&lt;=INDIRECT("FECHA_"&amp;$B2076,1),"INCUMPLIDA","PROCESO"), "VERIFICAR FECHA")),"SIN VALOR AVANCE")</f>
        <v>PROCESO</v>
      </c>
    </row>
    <row r="2077" spans="1:17" ht="135">
      <c r="A2077" s="453" t="s">
        <v>19</v>
      </c>
      <c r="B2077" s="454" t="s">
        <v>14</v>
      </c>
      <c r="C2077" s="940"/>
      <c r="D2077" s="940"/>
      <c r="E2077" s="950" t="s">
        <v>2698</v>
      </c>
      <c r="F2077" s="941"/>
      <c r="G2077" s="647" t="s">
        <v>2699</v>
      </c>
      <c r="H2077" s="656" t="s">
        <v>2676</v>
      </c>
      <c r="I2077" s="656" t="s">
        <v>2677</v>
      </c>
      <c r="J2077" s="678">
        <v>1</v>
      </c>
      <c r="K2077" s="649">
        <v>45717</v>
      </c>
      <c r="L2077" s="649">
        <v>46081</v>
      </c>
      <c r="M2077" s="638">
        <f t="shared" si="82"/>
        <v>52</v>
      </c>
      <c r="N2077" s="639">
        <v>1</v>
      </c>
      <c r="O2077" s="656" t="s">
        <v>2678</v>
      </c>
      <c r="P2077" s="639">
        <f t="shared" si="81"/>
        <v>1</v>
      </c>
      <c r="Q2077" s="640" t="str" cm="1">
        <f t="array" aca="1" ref="Q2077" ca="1">IF(ISNUMBER(P2077),IF(P2077=100%,"CUMPLIDA",IF(AND(ISNUMBER(L2077),ISNUMBER(INDIRECT("FECHA_"&amp;$B2077,1))), IF(L2077&lt;=INDIRECT("FECHA_"&amp;$B2077,1),"INCUMPLIDA","PROCESO"), "VERIFICAR FECHA")),"SIN VALOR AVANCE")</f>
        <v>CUMPLIDA</v>
      </c>
    </row>
    <row r="2078" spans="1:17" ht="165">
      <c r="A2078" s="453" t="s">
        <v>19</v>
      </c>
      <c r="B2078" s="454" t="s">
        <v>14</v>
      </c>
      <c r="C2078" s="940"/>
      <c r="D2078" s="940"/>
      <c r="E2078" s="950"/>
      <c r="F2078" s="941"/>
      <c r="G2078" s="647" t="s">
        <v>2700</v>
      </c>
      <c r="H2078" s="656" t="s">
        <v>2680</v>
      </c>
      <c r="I2078" s="680" t="s">
        <v>2681</v>
      </c>
      <c r="J2078" s="678">
        <v>8</v>
      </c>
      <c r="K2078" s="649">
        <v>45717</v>
      </c>
      <c r="L2078" s="649">
        <v>46081</v>
      </c>
      <c r="M2078" s="638">
        <f t="shared" si="82"/>
        <v>52</v>
      </c>
      <c r="N2078" s="639">
        <v>0.75</v>
      </c>
      <c r="O2078" s="656" t="s">
        <v>2682</v>
      </c>
      <c r="P2078" s="639">
        <f t="shared" si="81"/>
        <v>0.75</v>
      </c>
      <c r="Q2078" s="640" t="str" cm="1">
        <f t="array" aca="1" ref="Q2078" ca="1">IF(ISNUMBER(P2078),IF(P2078=100%,"CUMPLIDA",IF(AND(ISNUMBER(L2078),ISNUMBER(INDIRECT("FECHA_"&amp;$B2078,1))), IF(L2078&lt;=INDIRECT("FECHA_"&amp;$B2078,1),"INCUMPLIDA","PROCESO"), "VERIFICAR FECHA")),"SIN VALOR AVANCE")</f>
        <v>PROCESO</v>
      </c>
    </row>
    <row r="2079" spans="1:17" ht="90.75">
      <c r="A2079" s="453" t="s">
        <v>19</v>
      </c>
      <c r="B2079" s="454" t="s">
        <v>14</v>
      </c>
      <c r="C2079" s="940"/>
      <c r="D2079" s="940"/>
      <c r="E2079" s="950"/>
      <c r="F2079" s="941"/>
      <c r="G2079" s="634" t="s">
        <v>2701</v>
      </c>
      <c r="H2079" s="635" t="s">
        <v>2702</v>
      </c>
      <c r="I2079" s="635" t="s">
        <v>2703</v>
      </c>
      <c r="J2079" s="678">
        <v>12</v>
      </c>
      <c r="K2079" s="649">
        <v>45717</v>
      </c>
      <c r="L2079" s="649">
        <v>46081</v>
      </c>
      <c r="M2079" s="638">
        <f t="shared" si="82"/>
        <v>52</v>
      </c>
      <c r="N2079" s="639">
        <v>0.25</v>
      </c>
      <c r="O2079" s="635" t="s">
        <v>2704</v>
      </c>
      <c r="P2079" s="639">
        <f t="shared" si="81"/>
        <v>0.25</v>
      </c>
      <c r="Q2079" s="640" t="str" cm="1">
        <f t="array" aca="1" ref="Q2079" ca="1">IF(ISNUMBER(P2079),IF(P2079=100%,"CUMPLIDA",IF(AND(ISNUMBER(L2079),ISNUMBER(INDIRECT("FECHA_"&amp;$B2079,1))), IF(L2079&lt;=INDIRECT("FECHA_"&amp;$B2079,1),"INCUMPLIDA","PROCESO"), "VERIFICAR FECHA")),"SIN VALOR AVANCE")</f>
        <v>PROCESO</v>
      </c>
    </row>
    <row r="2080" spans="1:17" ht="135">
      <c r="A2080" s="453" t="s">
        <v>19</v>
      </c>
      <c r="B2080" s="454" t="s">
        <v>14</v>
      </c>
      <c r="C2080" s="940"/>
      <c r="D2080" s="940"/>
      <c r="E2080" s="950"/>
      <c r="F2080" s="941"/>
      <c r="G2080" s="634" t="s">
        <v>2705</v>
      </c>
      <c r="H2080" s="635" t="s">
        <v>2706</v>
      </c>
      <c r="I2080" s="635" t="s">
        <v>1330</v>
      </c>
      <c r="J2080" s="639">
        <v>1</v>
      </c>
      <c r="K2080" s="649">
        <v>45717</v>
      </c>
      <c r="L2080" s="649">
        <v>46081</v>
      </c>
      <c r="M2080" s="638">
        <f t="shared" si="82"/>
        <v>52</v>
      </c>
      <c r="N2080" s="639">
        <v>0</v>
      </c>
      <c r="O2080" s="635" t="s">
        <v>2707</v>
      </c>
      <c r="P2080" s="639">
        <f t="shared" si="81"/>
        <v>0</v>
      </c>
      <c r="Q2080" s="640" t="str" cm="1">
        <f t="array" aca="1" ref="Q2080" ca="1">IF(ISNUMBER(P2080),IF(P2080=100%,"CUMPLIDA",IF(AND(ISNUMBER(L2080),ISNUMBER(INDIRECT("FECHA_"&amp;$B2080,1))), IF(L2080&lt;=INDIRECT("FECHA_"&amp;$B2080,1),"INCUMPLIDA","PROCESO"), "VERIFICAR FECHA")),"SIN VALOR AVANCE")</f>
        <v>PROCESO</v>
      </c>
    </row>
    <row r="2081" spans="1:17" ht="165.75">
      <c r="A2081" s="453" t="s">
        <v>19</v>
      </c>
      <c r="B2081" s="454" t="s">
        <v>14</v>
      </c>
      <c r="C2081" s="940"/>
      <c r="D2081" s="940"/>
      <c r="E2081" s="950" t="s">
        <v>2708</v>
      </c>
      <c r="F2081" s="941"/>
      <c r="G2081" s="647" t="s">
        <v>2709</v>
      </c>
      <c r="H2081" s="656" t="s">
        <v>2691</v>
      </c>
      <c r="I2081" s="656" t="s">
        <v>2692</v>
      </c>
      <c r="J2081" s="678">
        <v>2</v>
      </c>
      <c r="K2081" s="649">
        <v>45717</v>
      </c>
      <c r="L2081" s="649">
        <v>45960</v>
      </c>
      <c r="M2081" s="638">
        <f t="shared" si="82"/>
        <v>34.714285714285715</v>
      </c>
      <c r="N2081" s="639">
        <v>0.3</v>
      </c>
      <c r="O2081" s="656" t="s">
        <v>2693</v>
      </c>
      <c r="P2081" s="639">
        <f t="shared" si="81"/>
        <v>0.3</v>
      </c>
      <c r="Q2081" s="640" t="str" cm="1">
        <f t="array" aca="1" ref="Q2081" ca="1">IF(ISNUMBER(P2081),IF(P2081=100%,"CUMPLIDA",IF(AND(ISNUMBER(L2081),ISNUMBER(INDIRECT("FECHA_"&amp;$B2081,1))), IF(L2081&lt;=INDIRECT("FECHA_"&amp;$B2081,1),"INCUMPLIDA","PROCESO"), "VERIFICAR FECHA")),"SIN VALOR AVANCE")</f>
        <v>PROCESO</v>
      </c>
    </row>
    <row r="2082" spans="1:17" ht="315">
      <c r="A2082" s="453" t="s">
        <v>19</v>
      </c>
      <c r="B2082" s="454" t="s">
        <v>14</v>
      </c>
      <c r="C2082" s="940"/>
      <c r="D2082" s="940"/>
      <c r="E2082" s="950"/>
      <c r="F2082" s="941"/>
      <c r="G2082" s="647" t="s">
        <v>2710</v>
      </c>
      <c r="H2082" s="656" t="s">
        <v>2695</v>
      </c>
      <c r="I2082" s="656" t="s">
        <v>2696</v>
      </c>
      <c r="J2082" s="678">
        <v>2</v>
      </c>
      <c r="K2082" s="649">
        <v>45717</v>
      </c>
      <c r="L2082" s="649">
        <v>46081</v>
      </c>
      <c r="M2082" s="638">
        <f t="shared" si="82"/>
        <v>52</v>
      </c>
      <c r="N2082" s="639">
        <v>0.2</v>
      </c>
      <c r="O2082" s="656" t="s">
        <v>2711</v>
      </c>
      <c r="P2082" s="639">
        <f t="shared" si="81"/>
        <v>0.2</v>
      </c>
      <c r="Q2082" s="640" t="str" cm="1">
        <f t="array" aca="1" ref="Q2082" ca="1">IF(ISNUMBER(P2082),IF(P2082=100%,"CUMPLIDA",IF(AND(ISNUMBER(L2082),ISNUMBER(INDIRECT("FECHA_"&amp;$B2082,1))), IF(L2082&lt;=INDIRECT("FECHA_"&amp;$B2082,1),"INCUMPLIDA","PROCESO"), "VERIFICAR FECHA")),"SIN VALOR AVANCE")</f>
        <v>PROCESO</v>
      </c>
    </row>
    <row r="2083" spans="1:17" ht="90.75">
      <c r="A2083" s="453" t="s">
        <v>19</v>
      </c>
      <c r="B2083" s="454" t="s">
        <v>14</v>
      </c>
      <c r="C2083" s="940"/>
      <c r="D2083" s="940"/>
      <c r="E2083" s="950" t="s">
        <v>2712</v>
      </c>
      <c r="F2083" s="941"/>
      <c r="G2083" s="634" t="s">
        <v>2713</v>
      </c>
      <c r="H2083" s="635" t="s">
        <v>2714</v>
      </c>
      <c r="I2083" s="635" t="s">
        <v>2703</v>
      </c>
      <c r="J2083" s="678">
        <v>12</v>
      </c>
      <c r="K2083" s="649">
        <v>45717</v>
      </c>
      <c r="L2083" s="649">
        <v>46081</v>
      </c>
      <c r="M2083" s="638">
        <f t="shared" si="82"/>
        <v>52</v>
      </c>
      <c r="N2083" s="639">
        <v>0.25</v>
      </c>
      <c r="O2083" s="635" t="s">
        <v>2715</v>
      </c>
      <c r="P2083" s="639">
        <f t="shared" si="81"/>
        <v>0.25</v>
      </c>
      <c r="Q2083" s="640" t="str" cm="1">
        <f t="array" aca="1" ref="Q2083" ca="1">IF(ISNUMBER(P2083),IF(P2083=100%,"CUMPLIDA",IF(AND(ISNUMBER(L2083),ISNUMBER(INDIRECT("FECHA_"&amp;$B2083,1))), IF(L2083&lt;=INDIRECT("FECHA_"&amp;$B2083,1),"INCUMPLIDA","PROCESO"), "VERIFICAR FECHA")),"SIN VALOR AVANCE")</f>
        <v>PROCESO</v>
      </c>
    </row>
    <row r="2084" spans="1:17" ht="135">
      <c r="A2084" s="453" t="s">
        <v>19</v>
      </c>
      <c r="B2084" s="454" t="s">
        <v>14</v>
      </c>
      <c r="C2084" s="940"/>
      <c r="D2084" s="940"/>
      <c r="E2084" s="950"/>
      <c r="F2084" s="941"/>
      <c r="G2084" s="634" t="s">
        <v>2716</v>
      </c>
      <c r="H2084" s="635" t="s">
        <v>2717</v>
      </c>
      <c r="I2084" s="635" t="s">
        <v>1330</v>
      </c>
      <c r="J2084" s="639">
        <v>1</v>
      </c>
      <c r="K2084" s="649">
        <v>45717</v>
      </c>
      <c r="L2084" s="649">
        <v>46081</v>
      </c>
      <c r="M2084" s="638">
        <f t="shared" si="82"/>
        <v>52</v>
      </c>
      <c r="N2084" s="639">
        <v>0</v>
      </c>
      <c r="O2084" s="635" t="s">
        <v>2707</v>
      </c>
      <c r="P2084" s="639">
        <f t="shared" si="81"/>
        <v>0</v>
      </c>
      <c r="Q2084" s="640" t="str" cm="1">
        <f t="array" aca="1" ref="Q2084" ca="1">IF(ISNUMBER(P2084),IF(P2084=100%,"CUMPLIDA",IF(AND(ISNUMBER(L2084),ISNUMBER(INDIRECT("FECHA_"&amp;$B2084,1))), IF(L2084&lt;=INDIRECT("FECHA_"&amp;$B2084,1),"INCUMPLIDA","PROCESO"), "VERIFICAR FECHA")),"SIN VALOR AVANCE")</f>
        <v>PROCESO</v>
      </c>
    </row>
    <row r="2085" spans="1:17" ht="165.75">
      <c r="A2085" s="453" t="s">
        <v>19</v>
      </c>
      <c r="B2085" s="454" t="s">
        <v>14</v>
      </c>
      <c r="C2085" s="940"/>
      <c r="D2085" s="940"/>
      <c r="E2085" s="950" t="s">
        <v>2718</v>
      </c>
      <c r="F2085" s="941"/>
      <c r="G2085" s="647" t="s">
        <v>2719</v>
      </c>
      <c r="H2085" s="656" t="s">
        <v>2691</v>
      </c>
      <c r="I2085" s="656" t="s">
        <v>2692</v>
      </c>
      <c r="J2085" s="678">
        <v>2</v>
      </c>
      <c r="K2085" s="649">
        <v>45717</v>
      </c>
      <c r="L2085" s="649">
        <v>45960</v>
      </c>
      <c r="M2085" s="638">
        <f t="shared" si="82"/>
        <v>34.714285714285715</v>
      </c>
      <c r="N2085" s="639">
        <v>0.3</v>
      </c>
      <c r="O2085" s="656" t="s">
        <v>2720</v>
      </c>
      <c r="P2085" s="639">
        <f t="shared" si="81"/>
        <v>0.3</v>
      </c>
      <c r="Q2085" s="640" t="str" cm="1">
        <f t="array" aca="1" ref="Q2085" ca="1">IF(ISNUMBER(P2085),IF(P2085=100%,"CUMPLIDA",IF(AND(ISNUMBER(L2085),ISNUMBER(INDIRECT("FECHA_"&amp;$B2085,1))), IF(L2085&lt;=INDIRECT("FECHA_"&amp;$B2085,1),"INCUMPLIDA","PROCESO"), "VERIFICAR FECHA")),"SIN VALOR AVANCE")</f>
        <v>PROCESO</v>
      </c>
    </row>
    <row r="2086" spans="1:17" ht="285">
      <c r="A2086" s="453" t="s">
        <v>19</v>
      </c>
      <c r="B2086" s="454" t="s">
        <v>14</v>
      </c>
      <c r="C2086" s="940"/>
      <c r="D2086" s="940"/>
      <c r="E2086" s="950"/>
      <c r="F2086" s="941"/>
      <c r="G2086" s="647" t="s">
        <v>2721</v>
      </c>
      <c r="H2086" s="656" t="s">
        <v>2695</v>
      </c>
      <c r="I2086" s="656" t="s">
        <v>2696</v>
      </c>
      <c r="J2086" s="678">
        <v>2</v>
      </c>
      <c r="K2086" s="649">
        <v>45717</v>
      </c>
      <c r="L2086" s="649">
        <v>46081</v>
      </c>
      <c r="M2086" s="638">
        <f t="shared" si="82"/>
        <v>52</v>
      </c>
      <c r="N2086" s="639">
        <v>0.2</v>
      </c>
      <c r="O2086" s="656" t="s">
        <v>2711</v>
      </c>
      <c r="P2086" s="639">
        <f t="shared" si="81"/>
        <v>0.2</v>
      </c>
      <c r="Q2086" s="640" t="str" cm="1">
        <f t="array" aca="1" ref="Q2086" ca="1">IF(ISNUMBER(P2086),IF(P2086=100%,"CUMPLIDA",IF(AND(ISNUMBER(L2086),ISNUMBER(INDIRECT("FECHA_"&amp;$B2086,1))), IF(L2086&lt;=INDIRECT("FECHA_"&amp;$B2086,1),"INCUMPLIDA","PROCESO"), "VERIFICAR FECHA")),"SIN VALOR AVANCE")</f>
        <v>PROCESO</v>
      </c>
    </row>
    <row r="2087" spans="1:17" ht="165.75">
      <c r="A2087" s="453" t="s">
        <v>19</v>
      </c>
      <c r="B2087" s="454" t="s">
        <v>14</v>
      </c>
      <c r="C2087" s="940"/>
      <c r="D2087" s="940"/>
      <c r="E2087" s="950"/>
      <c r="F2087" s="941"/>
      <c r="G2087" s="647" t="s">
        <v>2722</v>
      </c>
      <c r="H2087" s="656" t="s">
        <v>2691</v>
      </c>
      <c r="I2087" s="656" t="s">
        <v>2692</v>
      </c>
      <c r="J2087" s="678">
        <v>2</v>
      </c>
      <c r="K2087" s="649">
        <v>45717</v>
      </c>
      <c r="L2087" s="649">
        <v>45960</v>
      </c>
      <c r="M2087" s="638">
        <f t="shared" si="82"/>
        <v>34.714285714285715</v>
      </c>
      <c r="N2087" s="639">
        <v>0.3</v>
      </c>
      <c r="O2087" s="656" t="s">
        <v>2693</v>
      </c>
      <c r="P2087" s="639">
        <f t="shared" si="81"/>
        <v>0.3</v>
      </c>
      <c r="Q2087" s="640" t="str" cm="1">
        <f t="array" aca="1" ref="Q2087" ca="1">IF(ISNUMBER(P2087),IF(P2087=100%,"CUMPLIDA",IF(AND(ISNUMBER(L2087),ISNUMBER(INDIRECT("FECHA_"&amp;$B2087,1))), IF(L2087&lt;=INDIRECT("FECHA_"&amp;$B2087,1),"INCUMPLIDA","PROCESO"), "VERIFICAR FECHA")),"SIN VALOR AVANCE")</f>
        <v>PROCESO</v>
      </c>
    </row>
    <row r="2088" spans="1:17" ht="285">
      <c r="A2088" s="453" t="s">
        <v>19</v>
      </c>
      <c r="B2088" s="454" t="s">
        <v>14</v>
      </c>
      <c r="C2088" s="940"/>
      <c r="D2088" s="940"/>
      <c r="E2088" s="950"/>
      <c r="F2088" s="941"/>
      <c r="G2088" s="647" t="s">
        <v>2723</v>
      </c>
      <c r="H2088" s="656" t="s">
        <v>2695</v>
      </c>
      <c r="I2088" s="656" t="s">
        <v>2696</v>
      </c>
      <c r="J2088" s="678">
        <v>2</v>
      </c>
      <c r="K2088" s="649">
        <v>45717</v>
      </c>
      <c r="L2088" s="649">
        <v>46081</v>
      </c>
      <c r="M2088" s="638">
        <f t="shared" si="82"/>
        <v>52</v>
      </c>
      <c r="N2088" s="639">
        <v>0.2</v>
      </c>
      <c r="O2088" s="656" t="s">
        <v>2724</v>
      </c>
      <c r="P2088" s="639">
        <f t="shared" si="81"/>
        <v>0.2</v>
      </c>
      <c r="Q2088" s="640" t="str" cm="1">
        <f t="array" aca="1" ref="Q2088" ca="1">IF(ISNUMBER(P2088),IF(P2088=100%,"CUMPLIDA",IF(AND(ISNUMBER(L2088),ISNUMBER(INDIRECT("FECHA_"&amp;$B2088,1))), IF(L2088&lt;=INDIRECT("FECHA_"&amp;$B2088,1),"INCUMPLIDA","PROCESO"), "VERIFICAR FECHA")),"SIN VALOR AVANCE")</f>
        <v>PROCESO</v>
      </c>
    </row>
    <row r="2089" spans="1:17" ht="180.75">
      <c r="A2089" s="453" t="s">
        <v>19</v>
      </c>
      <c r="B2089" s="454" t="s">
        <v>14</v>
      </c>
      <c r="C2089" s="940"/>
      <c r="D2089" s="940"/>
      <c r="E2089" s="950"/>
      <c r="F2089" s="941"/>
      <c r="G2089" s="647" t="s">
        <v>2725</v>
      </c>
      <c r="H2089" s="656" t="s">
        <v>2726</v>
      </c>
      <c r="I2089" s="656" t="s">
        <v>1504</v>
      </c>
      <c r="J2089" s="678">
        <v>1</v>
      </c>
      <c r="K2089" s="649">
        <v>45717</v>
      </c>
      <c r="L2089" s="649">
        <v>45838</v>
      </c>
      <c r="M2089" s="638">
        <f t="shared" si="82"/>
        <v>17.285714285714285</v>
      </c>
      <c r="N2089" s="639">
        <v>1</v>
      </c>
      <c r="O2089" s="656" t="s">
        <v>2727</v>
      </c>
      <c r="P2089" s="639">
        <f t="shared" si="81"/>
        <v>1</v>
      </c>
      <c r="Q2089" s="640" t="str" cm="1">
        <f t="array" aca="1" ref="Q2089" ca="1">IF(ISNUMBER(P2089),IF(P2089=100%,"CUMPLIDA",IF(AND(ISNUMBER(L2089),ISNUMBER(INDIRECT("FECHA_"&amp;$B2089,1))), IF(L2089&lt;=INDIRECT("FECHA_"&amp;$B2089,1),"INCUMPLIDA","PROCESO"), "VERIFICAR FECHA")),"SIN VALOR AVANCE")</f>
        <v>CUMPLIDA</v>
      </c>
    </row>
    <row r="2090" spans="1:17" ht="225">
      <c r="A2090" s="453" t="s">
        <v>19</v>
      </c>
      <c r="B2090" s="454" t="s">
        <v>14</v>
      </c>
      <c r="C2090" s="940"/>
      <c r="D2090" s="940"/>
      <c r="E2090" s="950"/>
      <c r="F2090" s="941"/>
      <c r="G2090" s="647" t="s">
        <v>2728</v>
      </c>
      <c r="H2090" s="656" t="s">
        <v>2729</v>
      </c>
      <c r="I2090" s="656" t="s">
        <v>1504</v>
      </c>
      <c r="J2090" s="678">
        <v>1</v>
      </c>
      <c r="K2090" s="649">
        <v>45717</v>
      </c>
      <c r="L2090" s="649">
        <v>45838</v>
      </c>
      <c r="M2090" s="638">
        <f t="shared" si="82"/>
        <v>17.285714285714285</v>
      </c>
      <c r="N2090" s="639">
        <v>1</v>
      </c>
      <c r="O2090" s="656" t="s">
        <v>2730</v>
      </c>
      <c r="P2090" s="639">
        <f t="shared" si="81"/>
        <v>1</v>
      </c>
      <c r="Q2090" s="640" t="str" cm="1">
        <f t="array" aca="1" ref="Q2090" ca="1">IF(ISNUMBER(P2090),IF(P2090=100%,"CUMPLIDA",IF(AND(ISNUMBER(L2090),ISNUMBER(INDIRECT("FECHA_"&amp;$B2090,1))), IF(L2090&lt;=INDIRECT("FECHA_"&amp;$B2090,1),"INCUMPLIDA","PROCESO"), "VERIFICAR FECHA")),"SIN VALOR AVANCE")</f>
        <v>CUMPLIDA</v>
      </c>
    </row>
    <row r="2091" spans="1:17" ht="165.75">
      <c r="A2091" s="453" t="s">
        <v>19</v>
      </c>
      <c r="B2091" s="454" t="s">
        <v>14</v>
      </c>
      <c r="C2091" s="940"/>
      <c r="D2091" s="940"/>
      <c r="E2091" s="950"/>
      <c r="F2091" s="941"/>
      <c r="G2091" s="647" t="s">
        <v>2731</v>
      </c>
      <c r="H2091" s="656" t="s">
        <v>2691</v>
      </c>
      <c r="I2091" s="656" t="s">
        <v>2692</v>
      </c>
      <c r="J2091" s="678">
        <v>2</v>
      </c>
      <c r="K2091" s="649">
        <v>45717</v>
      </c>
      <c r="L2091" s="649">
        <v>45960</v>
      </c>
      <c r="M2091" s="638">
        <f t="shared" si="82"/>
        <v>34.714285714285715</v>
      </c>
      <c r="N2091" s="639">
        <v>0.3</v>
      </c>
      <c r="O2091" s="656" t="s">
        <v>2693</v>
      </c>
      <c r="P2091" s="639">
        <f t="shared" si="81"/>
        <v>0.3</v>
      </c>
      <c r="Q2091" s="640" t="str" cm="1">
        <f t="array" aca="1" ref="Q2091" ca="1">IF(ISNUMBER(P2091),IF(P2091=100%,"CUMPLIDA",IF(AND(ISNUMBER(L2091),ISNUMBER(INDIRECT("FECHA_"&amp;$B2091,1))), IF(L2091&lt;=INDIRECT("FECHA_"&amp;$B2091,1),"INCUMPLIDA","PROCESO"), "VERIFICAR FECHA")),"SIN VALOR AVANCE")</f>
        <v>PROCESO</v>
      </c>
    </row>
    <row r="2092" spans="1:17" ht="255.75">
      <c r="A2092" s="453" t="s">
        <v>19</v>
      </c>
      <c r="B2092" s="454" t="s">
        <v>14</v>
      </c>
      <c r="C2092" s="940"/>
      <c r="D2092" s="940"/>
      <c r="E2092" s="950"/>
      <c r="F2092" s="941"/>
      <c r="G2092" s="647" t="s">
        <v>2732</v>
      </c>
      <c r="H2092" s="656" t="s">
        <v>2733</v>
      </c>
      <c r="I2092" s="656" t="s">
        <v>2696</v>
      </c>
      <c r="J2092" s="678">
        <v>2</v>
      </c>
      <c r="K2092" s="649">
        <v>45717</v>
      </c>
      <c r="L2092" s="649">
        <v>46081</v>
      </c>
      <c r="M2092" s="638">
        <f t="shared" si="82"/>
        <v>52</v>
      </c>
      <c r="N2092" s="639">
        <v>0.2</v>
      </c>
      <c r="O2092" s="656" t="s">
        <v>2734</v>
      </c>
      <c r="P2092" s="639">
        <f t="shared" si="81"/>
        <v>0.2</v>
      </c>
      <c r="Q2092" s="640" t="str" cm="1">
        <f t="array" aca="1" ref="Q2092" ca="1">IF(ISNUMBER(P2092),IF(P2092=100%,"CUMPLIDA",IF(AND(ISNUMBER(L2092),ISNUMBER(INDIRECT("FECHA_"&amp;$B2092,1))), IF(L2092&lt;=INDIRECT("FECHA_"&amp;$B2092,1),"INCUMPLIDA","PROCESO"), "VERIFICAR FECHA")),"SIN VALOR AVANCE")</f>
        <v>PROCESO</v>
      </c>
    </row>
    <row r="2093" spans="1:17" ht="165.75">
      <c r="A2093" s="453" t="s">
        <v>19</v>
      </c>
      <c r="B2093" s="454" t="s">
        <v>14</v>
      </c>
      <c r="C2093" s="940"/>
      <c r="D2093" s="940"/>
      <c r="E2093" s="950" t="s">
        <v>2735</v>
      </c>
      <c r="F2093" s="941"/>
      <c r="G2093" s="647" t="s">
        <v>2736</v>
      </c>
      <c r="H2093" s="656" t="s">
        <v>2691</v>
      </c>
      <c r="I2093" s="656" t="s">
        <v>2692</v>
      </c>
      <c r="J2093" s="678">
        <v>2</v>
      </c>
      <c r="K2093" s="649">
        <v>45717</v>
      </c>
      <c r="L2093" s="649">
        <v>45960</v>
      </c>
      <c r="M2093" s="638">
        <f t="shared" si="82"/>
        <v>34.714285714285715</v>
      </c>
      <c r="N2093" s="639">
        <v>0.3</v>
      </c>
      <c r="O2093" s="656" t="s">
        <v>2693</v>
      </c>
      <c r="P2093" s="639">
        <f t="shared" si="81"/>
        <v>0.3</v>
      </c>
      <c r="Q2093" s="640" t="str" cm="1">
        <f t="array" aca="1" ref="Q2093" ca="1">IF(ISNUMBER(P2093),IF(P2093=100%,"CUMPLIDA",IF(AND(ISNUMBER(L2093),ISNUMBER(INDIRECT("FECHA_"&amp;$B2093,1))), IF(L2093&lt;=INDIRECT("FECHA_"&amp;$B2093,1),"INCUMPLIDA","PROCESO"), "VERIFICAR FECHA")),"SIN VALOR AVANCE")</f>
        <v>PROCESO</v>
      </c>
    </row>
    <row r="2094" spans="1:17" ht="255.75">
      <c r="A2094" s="453" t="s">
        <v>19</v>
      </c>
      <c r="B2094" s="454" t="s">
        <v>14</v>
      </c>
      <c r="C2094" s="940"/>
      <c r="D2094" s="940"/>
      <c r="E2094" s="950"/>
      <c r="F2094" s="941"/>
      <c r="G2094" s="647" t="s">
        <v>2737</v>
      </c>
      <c r="H2094" s="656" t="s">
        <v>2738</v>
      </c>
      <c r="I2094" s="656" t="s">
        <v>2696</v>
      </c>
      <c r="J2094" s="678">
        <v>2</v>
      </c>
      <c r="K2094" s="649">
        <v>45717</v>
      </c>
      <c r="L2094" s="649">
        <v>46081</v>
      </c>
      <c r="M2094" s="638">
        <f t="shared" si="82"/>
        <v>52</v>
      </c>
      <c r="N2094" s="639">
        <v>0.2</v>
      </c>
      <c r="O2094" s="656" t="s">
        <v>2734</v>
      </c>
      <c r="P2094" s="639">
        <f t="shared" si="81"/>
        <v>0.2</v>
      </c>
      <c r="Q2094" s="640" t="str" cm="1">
        <f t="array" aca="1" ref="Q2094" ca="1">IF(ISNUMBER(P2094),IF(P2094=100%,"CUMPLIDA",IF(AND(ISNUMBER(L2094),ISNUMBER(INDIRECT("FECHA_"&amp;$B2094,1))), IF(L2094&lt;=INDIRECT("FECHA_"&amp;$B2094,1),"INCUMPLIDA","PROCESO"), "VERIFICAR FECHA")),"SIN VALOR AVANCE")</f>
        <v>PROCESO</v>
      </c>
    </row>
    <row r="2095" spans="1:17" ht="165.75">
      <c r="A2095" s="453" t="s">
        <v>19</v>
      </c>
      <c r="B2095" s="454" t="s">
        <v>14</v>
      </c>
      <c r="C2095" s="940"/>
      <c r="D2095" s="940"/>
      <c r="E2095" s="950" t="s">
        <v>2739</v>
      </c>
      <c r="F2095" s="941"/>
      <c r="G2095" s="647" t="s">
        <v>2740</v>
      </c>
      <c r="H2095" s="656" t="s">
        <v>2691</v>
      </c>
      <c r="I2095" s="656" t="s">
        <v>2692</v>
      </c>
      <c r="J2095" s="678">
        <v>2</v>
      </c>
      <c r="K2095" s="649">
        <v>45717</v>
      </c>
      <c r="L2095" s="649">
        <v>45960</v>
      </c>
      <c r="M2095" s="638">
        <f t="shared" si="82"/>
        <v>34.714285714285715</v>
      </c>
      <c r="N2095" s="639">
        <v>0.3</v>
      </c>
      <c r="O2095" s="656" t="s">
        <v>2693</v>
      </c>
      <c r="P2095" s="639">
        <f t="shared" si="81"/>
        <v>0.3</v>
      </c>
      <c r="Q2095" s="640" t="str" cm="1">
        <f t="array" aca="1" ref="Q2095" ca="1">IF(ISNUMBER(P2095),IF(P2095=100%,"CUMPLIDA",IF(AND(ISNUMBER(L2095),ISNUMBER(INDIRECT("FECHA_"&amp;$B2095,1))), IF(L2095&lt;=INDIRECT("FECHA_"&amp;$B2095,1),"INCUMPLIDA","PROCESO"), "VERIFICAR FECHA")),"SIN VALOR AVANCE")</f>
        <v>PROCESO</v>
      </c>
    </row>
    <row r="2096" spans="1:17" ht="285">
      <c r="A2096" s="453" t="s">
        <v>19</v>
      </c>
      <c r="B2096" s="454" t="s">
        <v>14</v>
      </c>
      <c r="C2096" s="940"/>
      <c r="D2096" s="940"/>
      <c r="E2096" s="950"/>
      <c r="F2096" s="941"/>
      <c r="G2096" s="647" t="s">
        <v>2741</v>
      </c>
      <c r="H2096" s="656" t="s">
        <v>2695</v>
      </c>
      <c r="I2096" s="656" t="s">
        <v>2696</v>
      </c>
      <c r="J2096" s="678">
        <v>2</v>
      </c>
      <c r="K2096" s="649">
        <v>45717</v>
      </c>
      <c r="L2096" s="649">
        <v>46081</v>
      </c>
      <c r="M2096" s="638">
        <f t="shared" si="82"/>
        <v>52</v>
      </c>
      <c r="N2096" s="639">
        <v>0.2</v>
      </c>
      <c r="O2096" s="656" t="s">
        <v>2742</v>
      </c>
      <c r="P2096" s="639">
        <f t="shared" si="81"/>
        <v>0.2</v>
      </c>
      <c r="Q2096" s="640" t="str" cm="1">
        <f t="array" aca="1" ref="Q2096" ca="1">IF(ISNUMBER(P2096),IF(P2096=100%,"CUMPLIDA",IF(AND(ISNUMBER(L2096),ISNUMBER(INDIRECT("FECHA_"&amp;$B2096,1))), IF(L2096&lt;=INDIRECT("FECHA_"&amp;$B2096,1),"INCUMPLIDA","PROCESO"), "VERIFICAR FECHA")),"SIN VALOR AVANCE")</f>
        <v>PROCESO</v>
      </c>
    </row>
    <row r="2097" spans="1:17" ht="180">
      <c r="A2097" s="453" t="s">
        <v>19</v>
      </c>
      <c r="B2097" s="454" t="s">
        <v>14</v>
      </c>
      <c r="C2097" s="940"/>
      <c r="D2097" s="940"/>
      <c r="E2097" s="950"/>
      <c r="F2097" s="941"/>
      <c r="G2097" s="647" t="s">
        <v>2743</v>
      </c>
      <c r="H2097" s="656" t="s">
        <v>2726</v>
      </c>
      <c r="I2097" s="656" t="s">
        <v>1504</v>
      </c>
      <c r="J2097" s="678">
        <v>1</v>
      </c>
      <c r="K2097" s="649">
        <v>45717</v>
      </c>
      <c r="L2097" s="649">
        <v>45838</v>
      </c>
      <c r="M2097" s="638">
        <f t="shared" si="82"/>
        <v>17.285714285714285</v>
      </c>
      <c r="N2097" s="639">
        <v>1</v>
      </c>
      <c r="O2097" s="656" t="s">
        <v>2744</v>
      </c>
      <c r="P2097" s="639">
        <f t="shared" si="81"/>
        <v>1</v>
      </c>
      <c r="Q2097" s="640" t="str" cm="1">
        <f t="array" aca="1" ref="Q2097" ca="1">IF(ISNUMBER(P2097),IF(P2097=100%,"CUMPLIDA",IF(AND(ISNUMBER(L2097),ISNUMBER(INDIRECT("FECHA_"&amp;$B2097,1))), IF(L2097&lt;=INDIRECT("FECHA_"&amp;$B2097,1),"INCUMPLIDA","PROCESO"), "VERIFICAR FECHA")),"SIN VALOR AVANCE")</f>
        <v>CUMPLIDA</v>
      </c>
    </row>
    <row r="2098" spans="1:17" ht="165.75">
      <c r="A2098" s="453" t="s">
        <v>19</v>
      </c>
      <c r="B2098" s="454" t="s">
        <v>14</v>
      </c>
      <c r="C2098" s="940"/>
      <c r="D2098" s="940"/>
      <c r="E2098" s="950" t="s">
        <v>2745</v>
      </c>
      <c r="F2098" s="941"/>
      <c r="G2098" s="647" t="s">
        <v>2746</v>
      </c>
      <c r="H2098" s="656" t="s">
        <v>2691</v>
      </c>
      <c r="I2098" s="656" t="s">
        <v>2692</v>
      </c>
      <c r="J2098" s="678">
        <v>2</v>
      </c>
      <c r="K2098" s="649">
        <v>45717</v>
      </c>
      <c r="L2098" s="649">
        <v>45960</v>
      </c>
      <c r="M2098" s="638">
        <f t="shared" si="82"/>
        <v>34.714285714285715</v>
      </c>
      <c r="N2098" s="639">
        <v>0.3</v>
      </c>
      <c r="O2098" s="656" t="s">
        <v>2693</v>
      </c>
      <c r="P2098" s="639">
        <f t="shared" si="81"/>
        <v>0.3</v>
      </c>
      <c r="Q2098" s="640" t="str" cm="1">
        <f t="array" aca="1" ref="Q2098" ca="1">IF(ISNUMBER(P2098),IF(P2098=100%,"CUMPLIDA",IF(AND(ISNUMBER(L2098),ISNUMBER(INDIRECT("FECHA_"&amp;$B2098,1))), IF(L2098&lt;=INDIRECT("FECHA_"&amp;$B2098,1),"INCUMPLIDA","PROCESO"), "VERIFICAR FECHA")),"SIN VALOR AVANCE")</f>
        <v>PROCESO</v>
      </c>
    </row>
    <row r="2099" spans="1:17" ht="375">
      <c r="A2099" s="453" t="s">
        <v>19</v>
      </c>
      <c r="B2099" s="454" t="s">
        <v>14</v>
      </c>
      <c r="C2099" s="940"/>
      <c r="D2099" s="940"/>
      <c r="E2099" s="950"/>
      <c r="F2099" s="941"/>
      <c r="G2099" s="647" t="s">
        <v>2747</v>
      </c>
      <c r="H2099" s="656" t="s">
        <v>2738</v>
      </c>
      <c r="I2099" s="656" t="s">
        <v>2696</v>
      </c>
      <c r="J2099" s="678">
        <v>2</v>
      </c>
      <c r="K2099" s="649">
        <v>45717</v>
      </c>
      <c r="L2099" s="649">
        <v>46081</v>
      </c>
      <c r="M2099" s="638">
        <f t="shared" si="82"/>
        <v>52</v>
      </c>
      <c r="N2099" s="639">
        <v>0.2</v>
      </c>
      <c r="O2099" s="656" t="s">
        <v>2724</v>
      </c>
      <c r="P2099" s="639">
        <f t="shared" si="81"/>
        <v>0.2</v>
      </c>
      <c r="Q2099" s="640" t="str" cm="1">
        <f t="array" aca="1" ref="Q2099" ca="1">IF(ISNUMBER(P2099),IF(P2099=100%,"CUMPLIDA",IF(AND(ISNUMBER(L2099),ISNUMBER(INDIRECT("FECHA_"&amp;$B2099,1))), IF(L2099&lt;=INDIRECT("FECHA_"&amp;$B2099,1),"INCUMPLIDA","PROCESO"), "VERIFICAR FECHA")),"SIN VALOR AVANCE")</f>
        <v>PROCESO</v>
      </c>
    </row>
    <row r="2100" spans="1:17" ht="165.75">
      <c r="A2100" s="453" t="s">
        <v>19</v>
      </c>
      <c r="B2100" s="454" t="s">
        <v>14</v>
      </c>
      <c r="C2100" s="940"/>
      <c r="D2100" s="940"/>
      <c r="E2100" s="950" t="s">
        <v>2748</v>
      </c>
      <c r="F2100" s="941"/>
      <c r="G2100" s="647" t="s">
        <v>2749</v>
      </c>
      <c r="H2100" s="656" t="s">
        <v>2691</v>
      </c>
      <c r="I2100" s="656" t="s">
        <v>2692</v>
      </c>
      <c r="J2100" s="678">
        <v>2</v>
      </c>
      <c r="K2100" s="649">
        <v>45717</v>
      </c>
      <c r="L2100" s="649">
        <v>45960</v>
      </c>
      <c r="M2100" s="638">
        <f t="shared" si="82"/>
        <v>34.714285714285715</v>
      </c>
      <c r="N2100" s="639">
        <v>0.3</v>
      </c>
      <c r="O2100" s="656" t="s">
        <v>2693</v>
      </c>
      <c r="P2100" s="639">
        <f>IF(B2100="ITRC",N2100,N2100/J2100)</f>
        <v>0.3</v>
      </c>
      <c r="Q2100" s="640" t="str" cm="1">
        <f t="array" aca="1" ref="Q2100" ca="1">IF(ISNUMBER(P2100),IF(P2100=100%,"CUMPLIDA",IF(AND(ISNUMBER(L2100),ISNUMBER(INDIRECT("FECHA_"&amp;$B2100,1))), IF(L2100&lt;=INDIRECT("FECHA_"&amp;$B2100,1),"INCUMPLIDA","PROCESO"), "VERIFICAR FECHA")),"SIN VALOR AVANCE")</f>
        <v>PROCESO</v>
      </c>
    </row>
    <row r="2101" spans="1:17" ht="285.75">
      <c r="A2101" s="453" t="s">
        <v>19</v>
      </c>
      <c r="B2101" s="454" t="s">
        <v>14</v>
      </c>
      <c r="C2101" s="940"/>
      <c r="D2101" s="940"/>
      <c r="E2101" s="950"/>
      <c r="F2101" s="941"/>
      <c r="G2101" s="647" t="s">
        <v>2750</v>
      </c>
      <c r="H2101" s="656" t="s">
        <v>2695</v>
      </c>
      <c r="I2101" s="656" t="s">
        <v>2696</v>
      </c>
      <c r="J2101" s="678">
        <v>2</v>
      </c>
      <c r="K2101" s="649">
        <v>45717</v>
      </c>
      <c r="L2101" s="649">
        <v>46081</v>
      </c>
      <c r="M2101" s="638">
        <f>(L2101-K2101)/7</f>
        <v>52</v>
      </c>
      <c r="N2101" s="639">
        <v>0.2</v>
      </c>
      <c r="O2101" s="656" t="s">
        <v>2751</v>
      </c>
      <c r="P2101" s="639">
        <f>IF(B2101="ITRC",N2101,N2101/J2101)</f>
        <v>0.2</v>
      </c>
      <c r="Q2101" s="640" t="str" cm="1">
        <f t="array" aca="1" ref="Q2101" ca="1">IF(ISNUMBER(P2101),IF(P2101=100%,"CUMPLIDA",IF(AND(ISNUMBER(L2101),ISNUMBER(INDIRECT("FECHA_"&amp;$B2101,1))), IF(L2101&lt;=INDIRECT("FECHA_"&amp;$B2101,1),"INCUMPLIDA","PROCESO"), "VERIFICAR FECHA")),"SIN VALOR AVANCE")</f>
        <v>PROCESO</v>
      </c>
    </row>
    <row r="2102" spans="1:17" ht="345">
      <c r="A2102" s="453" t="s">
        <v>19</v>
      </c>
      <c r="B2102" s="454" t="s">
        <v>14</v>
      </c>
      <c r="C2102" s="940" t="s">
        <v>2752</v>
      </c>
      <c r="D2102" s="940" t="s">
        <v>2753</v>
      </c>
      <c r="E2102" s="950" t="s">
        <v>2754</v>
      </c>
      <c r="F2102" s="941" t="s">
        <v>2755</v>
      </c>
      <c r="G2102" s="647" t="s">
        <v>2756</v>
      </c>
      <c r="H2102" s="656" t="s">
        <v>2757</v>
      </c>
      <c r="I2102" s="656" t="s">
        <v>2758</v>
      </c>
      <c r="J2102" s="678">
        <v>4</v>
      </c>
      <c r="K2102" s="650">
        <v>45662</v>
      </c>
      <c r="L2102" s="650">
        <v>46142</v>
      </c>
      <c r="M2102" s="638">
        <f t="shared" ref="M2102:M2144" si="83">(L2102-K2102)/7</f>
        <v>68.571428571428569</v>
      </c>
      <c r="N2102" s="639">
        <v>0</v>
      </c>
      <c r="O2102" s="656" t="s">
        <v>2759</v>
      </c>
      <c r="P2102" s="639">
        <f>IF(B2102="ITRC",N2102,N2102/J2102)</f>
        <v>0</v>
      </c>
      <c r="Q2102" s="640" t="str" cm="1">
        <f t="array" aca="1" ref="Q2102" ca="1">IF(ISNUMBER(P2102),IF(P2102=100%,"CUMPLIDA",IF(AND(ISNUMBER(L2102),ISNUMBER(INDIRECT("FECHA_"&amp;$B2102,1))), IF(L2102&lt;=INDIRECT("FECHA_"&amp;$B2102,1),"INCUMPLIDA","PROCESO"), "VERIFICAR FECHA")),"SIN VALOR AVANCE")</f>
        <v>PROCESO</v>
      </c>
    </row>
    <row r="2103" spans="1:17" ht="30.75">
      <c r="A2103" s="453" t="s">
        <v>19</v>
      </c>
      <c r="B2103" s="454" t="s">
        <v>14</v>
      </c>
      <c r="C2103" s="940"/>
      <c r="D2103" s="940"/>
      <c r="E2103" s="950"/>
      <c r="F2103" s="941"/>
      <c r="G2103" s="647" t="s">
        <v>2760</v>
      </c>
      <c r="H2103" s="656" t="s">
        <v>2239</v>
      </c>
      <c r="I2103" s="656" t="s">
        <v>1676</v>
      </c>
      <c r="J2103" s="678">
        <v>1</v>
      </c>
      <c r="K2103" s="650">
        <v>45231</v>
      </c>
      <c r="L2103" s="650">
        <v>45504</v>
      </c>
      <c r="M2103" s="638">
        <f t="shared" si="83"/>
        <v>39</v>
      </c>
      <c r="N2103" s="639">
        <v>1</v>
      </c>
      <c r="O2103" s="656" t="s">
        <v>2240</v>
      </c>
      <c r="P2103" s="639">
        <f t="shared" ref="P2103:P2157" si="84">IF(B2103="ITRC",N2103,N2103/J2103)</f>
        <v>1</v>
      </c>
      <c r="Q2103" s="640" t="str" cm="1">
        <f t="array" aca="1" ref="Q2103" ca="1">IF(ISNUMBER(P2103),IF(P2103=100%,"CUMPLIDA",IF(AND(ISNUMBER(L2103),ISNUMBER(INDIRECT("FECHA_"&amp;$B2103,1))), IF(L2103&lt;=INDIRECT("FECHA_"&amp;$B2103,1),"INCUMPLIDA","PROCESO"), "VERIFICAR FECHA")),"SIN VALOR AVANCE")</f>
        <v>CUMPLIDA</v>
      </c>
    </row>
    <row r="2104" spans="1:17" ht="105.75">
      <c r="A2104" s="453" t="s">
        <v>19</v>
      </c>
      <c r="B2104" s="454" t="s">
        <v>14</v>
      </c>
      <c r="C2104" s="940"/>
      <c r="D2104" s="940"/>
      <c r="E2104" s="950"/>
      <c r="F2104" s="941"/>
      <c r="G2104" s="634" t="s">
        <v>2761</v>
      </c>
      <c r="H2104" s="635" t="s">
        <v>1679</v>
      </c>
      <c r="I2104" s="635" t="s">
        <v>99</v>
      </c>
      <c r="J2104" s="678">
        <v>1</v>
      </c>
      <c r="K2104" s="641">
        <v>45323</v>
      </c>
      <c r="L2104" s="641">
        <v>45747</v>
      </c>
      <c r="M2104" s="638">
        <f t="shared" si="83"/>
        <v>60.571428571428569</v>
      </c>
      <c r="N2104" s="639">
        <v>1</v>
      </c>
      <c r="O2104" s="635" t="s">
        <v>2242</v>
      </c>
      <c r="P2104" s="639">
        <f t="shared" si="84"/>
        <v>1</v>
      </c>
      <c r="Q2104" s="640" t="str" cm="1">
        <f t="array" aca="1" ref="Q2104" ca="1">IF(ISNUMBER(P2104),IF(P2104=100%,"CUMPLIDA",IF(AND(ISNUMBER(L2104),ISNUMBER(INDIRECT("FECHA_"&amp;$B2104,1))), IF(L2104&lt;=INDIRECT("FECHA_"&amp;$B2104,1),"INCUMPLIDA","PROCESO"), "VERIFICAR FECHA")),"SIN VALOR AVANCE")</f>
        <v>CUMPLIDA</v>
      </c>
    </row>
    <row r="2105" spans="1:17" ht="30.75">
      <c r="A2105" s="453" t="s">
        <v>19</v>
      </c>
      <c r="B2105" s="454" t="s">
        <v>14</v>
      </c>
      <c r="C2105" s="940"/>
      <c r="D2105" s="940"/>
      <c r="E2105" s="950"/>
      <c r="F2105" s="941"/>
      <c r="G2105" s="634" t="s">
        <v>2762</v>
      </c>
      <c r="H2105" s="635" t="s">
        <v>101</v>
      </c>
      <c r="I2105" s="635" t="s">
        <v>102</v>
      </c>
      <c r="J2105" s="678">
        <v>1</v>
      </c>
      <c r="K2105" s="641">
        <v>45323</v>
      </c>
      <c r="L2105" s="641">
        <v>45747</v>
      </c>
      <c r="M2105" s="638">
        <f t="shared" si="83"/>
        <v>60.571428571428569</v>
      </c>
      <c r="N2105" s="639">
        <v>1</v>
      </c>
      <c r="O2105" s="635" t="s">
        <v>2240</v>
      </c>
      <c r="P2105" s="639">
        <f t="shared" si="84"/>
        <v>1</v>
      </c>
      <c r="Q2105" s="640" t="str" cm="1">
        <f t="array" aca="1" ref="Q2105" ca="1">IF(ISNUMBER(P2105),IF(P2105=100%,"CUMPLIDA",IF(AND(ISNUMBER(L2105),ISNUMBER(INDIRECT("FECHA_"&amp;$B2105,1))), IF(L2105&lt;=INDIRECT("FECHA_"&amp;$B2105,1),"INCUMPLIDA","PROCESO"), "VERIFICAR FECHA")),"SIN VALOR AVANCE")</f>
        <v>CUMPLIDA</v>
      </c>
    </row>
    <row r="2106" spans="1:17" ht="45">
      <c r="A2106" s="453" t="s">
        <v>19</v>
      </c>
      <c r="B2106" s="454" t="s">
        <v>14</v>
      </c>
      <c r="C2106" s="940"/>
      <c r="D2106" s="940"/>
      <c r="E2106" s="950"/>
      <c r="F2106" s="941"/>
      <c r="G2106" s="634" t="s">
        <v>2763</v>
      </c>
      <c r="H2106" s="635" t="s">
        <v>239</v>
      </c>
      <c r="I2106" s="635" t="s">
        <v>240</v>
      </c>
      <c r="J2106" s="678">
        <v>1</v>
      </c>
      <c r="K2106" s="641">
        <v>45231</v>
      </c>
      <c r="L2106" s="641">
        <v>45747</v>
      </c>
      <c r="M2106" s="638">
        <f t="shared" si="83"/>
        <v>73.714285714285708</v>
      </c>
      <c r="N2106" s="639">
        <v>1</v>
      </c>
      <c r="O2106" s="635" t="s">
        <v>2240</v>
      </c>
      <c r="P2106" s="639">
        <f t="shared" si="84"/>
        <v>1</v>
      </c>
      <c r="Q2106" s="640" t="str" cm="1">
        <f t="array" aca="1" ref="Q2106" ca="1">IF(ISNUMBER(P2106),IF(P2106=100%,"CUMPLIDA",IF(AND(ISNUMBER(L2106),ISNUMBER(INDIRECT("FECHA_"&amp;$B2106,1))), IF(L2106&lt;=INDIRECT("FECHA_"&amp;$B2106,1),"INCUMPLIDA","PROCESO"), "VERIFICAR FECHA")),"SIN VALOR AVANCE")</f>
        <v>CUMPLIDA</v>
      </c>
    </row>
    <row r="2107" spans="1:17" ht="105.75">
      <c r="A2107" s="453" t="s">
        <v>19</v>
      </c>
      <c r="B2107" s="454" t="s">
        <v>14</v>
      </c>
      <c r="C2107" s="940"/>
      <c r="D2107" s="940"/>
      <c r="E2107" s="950"/>
      <c r="F2107" s="941"/>
      <c r="G2107" s="634" t="s">
        <v>2764</v>
      </c>
      <c r="H2107" s="635" t="s">
        <v>104</v>
      </c>
      <c r="I2107" s="635" t="s">
        <v>105</v>
      </c>
      <c r="J2107" s="678">
        <v>1</v>
      </c>
      <c r="K2107" s="641">
        <v>45323</v>
      </c>
      <c r="L2107" s="641">
        <v>45747</v>
      </c>
      <c r="M2107" s="638">
        <f t="shared" si="83"/>
        <v>60.571428571428569</v>
      </c>
      <c r="N2107" s="639">
        <v>1</v>
      </c>
      <c r="O2107" s="635" t="s">
        <v>2242</v>
      </c>
      <c r="P2107" s="639">
        <f t="shared" si="84"/>
        <v>1</v>
      </c>
      <c r="Q2107" s="640" t="str" cm="1">
        <f t="array" aca="1" ref="Q2107" ca="1">IF(ISNUMBER(P2107),IF(P2107=100%,"CUMPLIDA",IF(AND(ISNUMBER(L2107),ISNUMBER(INDIRECT("FECHA_"&amp;$B2107,1))), IF(L2107&lt;=INDIRECT("FECHA_"&amp;$B2107,1),"INCUMPLIDA","PROCESO"), "VERIFICAR FECHA")),"SIN VALOR AVANCE")</f>
        <v>CUMPLIDA</v>
      </c>
    </row>
    <row r="2108" spans="1:17" ht="30.75">
      <c r="A2108" s="453" t="s">
        <v>19</v>
      </c>
      <c r="B2108" s="454" t="s">
        <v>14</v>
      </c>
      <c r="C2108" s="940"/>
      <c r="D2108" s="940"/>
      <c r="E2108" s="950"/>
      <c r="F2108" s="941"/>
      <c r="G2108" s="634" t="s">
        <v>2765</v>
      </c>
      <c r="H2108" s="635" t="s">
        <v>106</v>
      </c>
      <c r="I2108" s="635" t="s">
        <v>107</v>
      </c>
      <c r="J2108" s="678">
        <v>1</v>
      </c>
      <c r="K2108" s="641">
        <v>45231</v>
      </c>
      <c r="L2108" s="641">
        <v>45747</v>
      </c>
      <c r="M2108" s="638">
        <f t="shared" si="83"/>
        <v>73.714285714285708</v>
      </c>
      <c r="N2108" s="639">
        <v>1</v>
      </c>
      <c r="O2108" s="635" t="s">
        <v>2240</v>
      </c>
      <c r="P2108" s="639">
        <f t="shared" si="84"/>
        <v>1</v>
      </c>
      <c r="Q2108" s="640" t="str" cm="1">
        <f t="array" aca="1" ref="Q2108" ca="1">IF(ISNUMBER(P2108),IF(P2108=100%,"CUMPLIDA",IF(AND(ISNUMBER(L2108),ISNUMBER(INDIRECT("FECHA_"&amp;$B2108,1))), IF(L2108&lt;=INDIRECT("FECHA_"&amp;$B2108,1),"INCUMPLIDA","PROCESO"), "VERIFICAR FECHA")),"SIN VALOR AVANCE")</f>
        <v>CUMPLIDA</v>
      </c>
    </row>
    <row r="2109" spans="1:17" ht="135.75">
      <c r="A2109" s="453" t="s">
        <v>19</v>
      </c>
      <c r="B2109" s="454" t="s">
        <v>14</v>
      </c>
      <c r="C2109" s="940"/>
      <c r="D2109" s="940"/>
      <c r="E2109" s="950"/>
      <c r="F2109" s="941"/>
      <c r="G2109" s="634" t="s">
        <v>2766</v>
      </c>
      <c r="H2109" s="635" t="s">
        <v>108</v>
      </c>
      <c r="I2109" s="635" t="s">
        <v>109</v>
      </c>
      <c r="J2109" s="678">
        <v>1</v>
      </c>
      <c r="K2109" s="641">
        <v>45231</v>
      </c>
      <c r="L2109" s="641">
        <v>45808</v>
      </c>
      <c r="M2109" s="638">
        <f t="shared" si="83"/>
        <v>82.428571428571431</v>
      </c>
      <c r="N2109" s="639">
        <v>1</v>
      </c>
      <c r="O2109" s="635" t="s">
        <v>2248</v>
      </c>
      <c r="P2109" s="639">
        <f t="shared" si="84"/>
        <v>1</v>
      </c>
      <c r="Q2109" s="640" t="str" cm="1">
        <f t="array" aca="1" ref="Q2109" ca="1">IF(ISNUMBER(P2109),IF(P2109=100%,"CUMPLIDA",IF(AND(ISNUMBER(L2109),ISNUMBER(INDIRECT("FECHA_"&amp;$B2109,1))), IF(L2109&lt;=INDIRECT("FECHA_"&amp;$B2109,1),"INCUMPLIDA","PROCESO"), "VERIFICAR FECHA")),"SIN VALOR AVANCE")</f>
        <v>CUMPLIDA</v>
      </c>
    </row>
    <row r="2110" spans="1:17" ht="30.75">
      <c r="A2110" s="453" t="s">
        <v>19</v>
      </c>
      <c r="B2110" s="454" t="s">
        <v>14</v>
      </c>
      <c r="C2110" s="940"/>
      <c r="D2110" s="940"/>
      <c r="E2110" s="950"/>
      <c r="F2110" s="941"/>
      <c r="G2110" s="634" t="s">
        <v>2767</v>
      </c>
      <c r="H2110" s="635" t="s">
        <v>111</v>
      </c>
      <c r="I2110" s="635" t="s">
        <v>112</v>
      </c>
      <c r="J2110" s="678">
        <v>7</v>
      </c>
      <c r="K2110" s="641">
        <v>46024</v>
      </c>
      <c r="L2110" s="641">
        <v>46660</v>
      </c>
      <c r="M2110" s="638">
        <f t="shared" si="83"/>
        <v>90.857142857142861</v>
      </c>
      <c r="N2110" s="639">
        <v>0</v>
      </c>
      <c r="O2110" s="635" t="s">
        <v>2240</v>
      </c>
      <c r="P2110" s="639">
        <f t="shared" si="84"/>
        <v>0</v>
      </c>
      <c r="Q2110" s="640" t="str" cm="1">
        <f t="array" aca="1" ref="Q2110" ca="1">IF(ISNUMBER(P2110),IF(P2110=100%,"CUMPLIDA",IF(AND(ISNUMBER(L2110),ISNUMBER(INDIRECT("FECHA_"&amp;$B2110,1))), IF(L2110&lt;=INDIRECT("FECHA_"&amp;$B2110,1),"INCUMPLIDA","PROCESO"), "VERIFICAR FECHA")),"SIN VALOR AVANCE")</f>
        <v>PROCESO</v>
      </c>
    </row>
    <row r="2111" spans="1:17" ht="105.75">
      <c r="A2111" s="453" t="s">
        <v>19</v>
      </c>
      <c r="B2111" s="454" t="s">
        <v>14</v>
      </c>
      <c r="C2111" s="940"/>
      <c r="D2111" s="940"/>
      <c r="E2111" s="950"/>
      <c r="F2111" s="941"/>
      <c r="G2111" s="634" t="s">
        <v>2768</v>
      </c>
      <c r="H2111" s="635" t="s">
        <v>115</v>
      </c>
      <c r="I2111" s="635" t="s">
        <v>116</v>
      </c>
      <c r="J2111" s="678">
        <v>1</v>
      </c>
      <c r="K2111" s="641">
        <v>46024</v>
      </c>
      <c r="L2111" s="641">
        <v>46660</v>
      </c>
      <c r="M2111" s="638">
        <f t="shared" si="83"/>
        <v>90.857142857142861</v>
      </c>
      <c r="N2111" s="639">
        <v>0</v>
      </c>
      <c r="O2111" s="635" t="s">
        <v>2242</v>
      </c>
      <c r="P2111" s="639">
        <f t="shared" si="84"/>
        <v>0</v>
      </c>
      <c r="Q2111" s="640" t="str" cm="1">
        <f t="array" aca="1" ref="Q2111" ca="1">IF(ISNUMBER(P2111),IF(P2111=100%,"CUMPLIDA",IF(AND(ISNUMBER(L2111),ISNUMBER(INDIRECT("FECHA_"&amp;$B2111,1))), IF(L2111&lt;=INDIRECT("FECHA_"&amp;$B2111,1),"INCUMPLIDA","PROCESO"), "VERIFICAR FECHA")),"SIN VALOR AVANCE")</f>
        <v>PROCESO</v>
      </c>
    </row>
    <row r="2112" spans="1:17" ht="135.75">
      <c r="A2112" s="453" t="s">
        <v>19</v>
      </c>
      <c r="B2112" s="454" t="s">
        <v>14</v>
      </c>
      <c r="C2112" s="940"/>
      <c r="D2112" s="940"/>
      <c r="E2112" s="950"/>
      <c r="F2112" s="941"/>
      <c r="G2112" s="634" t="s">
        <v>2769</v>
      </c>
      <c r="H2112" s="635" t="s">
        <v>118</v>
      </c>
      <c r="I2112" s="635" t="s">
        <v>119</v>
      </c>
      <c r="J2112" s="678">
        <v>2</v>
      </c>
      <c r="K2112" s="641">
        <v>46024</v>
      </c>
      <c r="L2112" s="641">
        <v>46660</v>
      </c>
      <c r="M2112" s="638">
        <f t="shared" si="83"/>
        <v>90.857142857142861</v>
      </c>
      <c r="N2112" s="639">
        <v>0</v>
      </c>
      <c r="O2112" s="635" t="s">
        <v>2248</v>
      </c>
      <c r="P2112" s="639">
        <f t="shared" si="84"/>
        <v>0</v>
      </c>
      <c r="Q2112" s="640" t="str" cm="1">
        <f t="array" aca="1" ref="Q2112" ca="1">IF(ISNUMBER(P2112),IF(P2112=100%,"CUMPLIDA",IF(AND(ISNUMBER(L2112),ISNUMBER(INDIRECT("FECHA_"&amp;$B2112,1))), IF(L2112&lt;=INDIRECT("FECHA_"&amp;$B2112,1),"INCUMPLIDA","PROCESO"), "VERIFICAR FECHA")),"SIN VALOR AVANCE")</f>
        <v>PROCESO</v>
      </c>
    </row>
    <row r="2113" spans="1:17" ht="240">
      <c r="A2113" s="453" t="s">
        <v>19</v>
      </c>
      <c r="B2113" s="454" t="s">
        <v>14</v>
      </c>
      <c r="C2113" s="940"/>
      <c r="D2113" s="940"/>
      <c r="E2113" s="950" t="s">
        <v>2770</v>
      </c>
      <c r="F2113" s="941"/>
      <c r="G2113" s="647" t="s">
        <v>2771</v>
      </c>
      <c r="H2113" s="656" t="s">
        <v>2772</v>
      </c>
      <c r="I2113" s="656" t="s">
        <v>2773</v>
      </c>
      <c r="J2113" s="678">
        <v>36</v>
      </c>
      <c r="K2113" s="650">
        <v>45662</v>
      </c>
      <c r="L2113" s="650">
        <v>46142</v>
      </c>
      <c r="M2113" s="638">
        <f t="shared" si="83"/>
        <v>68.571428571428569</v>
      </c>
      <c r="N2113" s="639">
        <v>0.11</v>
      </c>
      <c r="O2113" s="656" t="s">
        <v>2774</v>
      </c>
      <c r="P2113" s="639">
        <f t="shared" si="84"/>
        <v>0.11</v>
      </c>
      <c r="Q2113" s="640" t="str" cm="1">
        <f t="array" aca="1" ref="Q2113" ca="1">IF(ISNUMBER(P2113),IF(P2113=100%,"CUMPLIDA",IF(AND(ISNUMBER(L2113),ISNUMBER(INDIRECT("FECHA_"&amp;$B2113,1))), IF(L2113&lt;=INDIRECT("FECHA_"&amp;$B2113,1),"INCUMPLIDA","PROCESO"), "VERIFICAR FECHA")),"SIN VALOR AVANCE")</f>
        <v>PROCESO</v>
      </c>
    </row>
    <row r="2114" spans="1:17" ht="60">
      <c r="A2114" s="453" t="s">
        <v>19</v>
      </c>
      <c r="B2114" s="454" t="s">
        <v>14</v>
      </c>
      <c r="C2114" s="940"/>
      <c r="D2114" s="940"/>
      <c r="E2114" s="950"/>
      <c r="F2114" s="941"/>
      <c r="G2114" s="647" t="s">
        <v>2775</v>
      </c>
      <c r="H2114" s="656" t="s">
        <v>2776</v>
      </c>
      <c r="I2114" s="656" t="s">
        <v>2777</v>
      </c>
      <c r="J2114" s="678">
        <v>1</v>
      </c>
      <c r="K2114" s="650">
        <v>45689</v>
      </c>
      <c r="L2114" s="650">
        <v>45838</v>
      </c>
      <c r="M2114" s="638">
        <f t="shared" si="83"/>
        <v>21.285714285714285</v>
      </c>
      <c r="N2114" s="639">
        <v>1</v>
      </c>
      <c r="O2114" s="681" t="s">
        <v>2778</v>
      </c>
      <c r="P2114" s="639">
        <f t="shared" si="84"/>
        <v>1</v>
      </c>
      <c r="Q2114" s="640" t="str" cm="1">
        <f t="array" aca="1" ref="Q2114" ca="1">IF(ISNUMBER(P2114),IF(P2114=100%,"CUMPLIDA",IF(AND(ISNUMBER(L2114),ISNUMBER(INDIRECT("FECHA_"&amp;$B2114,1))), IF(L2114&lt;=INDIRECT("FECHA_"&amp;$B2114,1),"INCUMPLIDA","PROCESO"), "VERIFICAR FECHA")),"SIN VALOR AVANCE")</f>
        <v>CUMPLIDA</v>
      </c>
    </row>
    <row r="2115" spans="1:17" ht="105.75">
      <c r="A2115" s="453" t="s">
        <v>19</v>
      </c>
      <c r="B2115" s="454" t="s">
        <v>14</v>
      </c>
      <c r="C2115" s="940"/>
      <c r="D2115" s="940"/>
      <c r="E2115" s="950"/>
      <c r="F2115" s="941"/>
      <c r="G2115" s="647" t="s">
        <v>2779</v>
      </c>
      <c r="H2115" s="656" t="s">
        <v>2780</v>
      </c>
      <c r="I2115" s="656" t="s">
        <v>2781</v>
      </c>
      <c r="J2115" s="678">
        <v>4</v>
      </c>
      <c r="K2115" s="649">
        <v>45689</v>
      </c>
      <c r="L2115" s="649">
        <v>46053</v>
      </c>
      <c r="M2115" s="638">
        <f t="shared" si="83"/>
        <v>52</v>
      </c>
      <c r="N2115" s="639">
        <v>0.25</v>
      </c>
      <c r="O2115" s="656" t="s">
        <v>2782</v>
      </c>
      <c r="P2115" s="639">
        <f t="shared" si="84"/>
        <v>0.25</v>
      </c>
      <c r="Q2115" s="640" t="str" cm="1">
        <f t="array" aca="1" ref="Q2115" ca="1">IF(ISNUMBER(P2115),IF(P2115=100%,"CUMPLIDA",IF(AND(ISNUMBER(L2115),ISNUMBER(INDIRECT("FECHA_"&amp;$B2115,1))), IF(L2115&lt;=INDIRECT("FECHA_"&amp;$B2115,1),"INCUMPLIDA","PROCESO"), "VERIFICAR FECHA")),"SIN VALOR AVANCE")</f>
        <v>PROCESO</v>
      </c>
    </row>
    <row r="2116" spans="1:17" ht="90">
      <c r="A2116" s="453" t="s">
        <v>19</v>
      </c>
      <c r="B2116" s="454" t="s">
        <v>14</v>
      </c>
      <c r="C2116" s="940"/>
      <c r="D2116" s="940"/>
      <c r="E2116" s="950" t="s">
        <v>2783</v>
      </c>
      <c r="F2116" s="941"/>
      <c r="G2116" s="647" t="s">
        <v>2784</v>
      </c>
      <c r="H2116" s="656" t="s">
        <v>2785</v>
      </c>
      <c r="I2116" s="656" t="s">
        <v>2786</v>
      </c>
      <c r="J2116" s="678">
        <v>18</v>
      </c>
      <c r="K2116" s="650">
        <v>45662</v>
      </c>
      <c r="L2116" s="650">
        <v>46142</v>
      </c>
      <c r="M2116" s="638">
        <f t="shared" si="83"/>
        <v>68.571428571428569</v>
      </c>
      <c r="N2116" s="639">
        <v>0.11</v>
      </c>
      <c r="O2116" s="681" t="s">
        <v>2787</v>
      </c>
      <c r="P2116" s="639">
        <f t="shared" si="84"/>
        <v>0.11</v>
      </c>
      <c r="Q2116" s="640" t="str" cm="1">
        <f t="array" aca="1" ref="Q2116" ca="1">IF(ISNUMBER(P2116),IF(P2116=100%,"CUMPLIDA",IF(AND(ISNUMBER(L2116),ISNUMBER(INDIRECT("FECHA_"&amp;$B2116,1))), IF(L2116&lt;=INDIRECT("FECHA_"&amp;$B2116,1),"INCUMPLIDA","PROCESO"), "VERIFICAR FECHA")),"SIN VALOR AVANCE")</f>
        <v>PROCESO</v>
      </c>
    </row>
    <row r="2117" spans="1:17" ht="30.75">
      <c r="A2117" s="453" t="s">
        <v>19</v>
      </c>
      <c r="B2117" s="454" t="s">
        <v>14</v>
      </c>
      <c r="C2117" s="940"/>
      <c r="D2117" s="940"/>
      <c r="E2117" s="950"/>
      <c r="F2117" s="941"/>
      <c r="G2117" s="647" t="s">
        <v>2760</v>
      </c>
      <c r="H2117" s="656" t="s">
        <v>2239</v>
      </c>
      <c r="I2117" s="656" t="s">
        <v>1676</v>
      </c>
      <c r="J2117" s="678">
        <v>1</v>
      </c>
      <c r="K2117" s="650">
        <v>45231</v>
      </c>
      <c r="L2117" s="650">
        <v>45504</v>
      </c>
      <c r="M2117" s="638">
        <f t="shared" si="83"/>
        <v>39</v>
      </c>
      <c r="N2117" s="639">
        <v>1</v>
      </c>
      <c r="O2117" s="656" t="s">
        <v>2240</v>
      </c>
      <c r="P2117" s="639">
        <f t="shared" si="84"/>
        <v>1</v>
      </c>
      <c r="Q2117" s="640" t="str" cm="1">
        <f t="array" aca="1" ref="Q2117" ca="1">IF(ISNUMBER(P2117),IF(P2117=100%,"CUMPLIDA",IF(AND(ISNUMBER(L2117),ISNUMBER(INDIRECT("FECHA_"&amp;$B2117,1))), IF(L2117&lt;=INDIRECT("FECHA_"&amp;$B2117,1),"INCUMPLIDA","PROCESO"), "VERIFICAR FECHA")),"SIN VALOR AVANCE")</f>
        <v>CUMPLIDA</v>
      </c>
    </row>
    <row r="2118" spans="1:17" ht="105.75">
      <c r="A2118" s="453" t="s">
        <v>19</v>
      </c>
      <c r="B2118" s="454" t="s">
        <v>14</v>
      </c>
      <c r="C2118" s="940"/>
      <c r="D2118" s="940"/>
      <c r="E2118" s="950"/>
      <c r="F2118" s="941"/>
      <c r="G2118" s="647" t="s">
        <v>2761</v>
      </c>
      <c r="H2118" s="656" t="s">
        <v>1679</v>
      </c>
      <c r="I2118" s="656" t="s">
        <v>99</v>
      </c>
      <c r="J2118" s="678">
        <v>1</v>
      </c>
      <c r="K2118" s="641">
        <v>45323</v>
      </c>
      <c r="L2118" s="641">
        <v>45747</v>
      </c>
      <c r="M2118" s="638">
        <f t="shared" si="83"/>
        <v>60.571428571428569</v>
      </c>
      <c r="N2118" s="639">
        <v>1</v>
      </c>
      <c r="O2118" s="656" t="s">
        <v>2242</v>
      </c>
      <c r="P2118" s="639">
        <f t="shared" si="84"/>
        <v>1</v>
      </c>
      <c r="Q2118" s="640" t="str" cm="1">
        <f t="array" aca="1" ref="Q2118" ca="1">IF(ISNUMBER(P2118),IF(P2118=100%,"CUMPLIDA",IF(AND(ISNUMBER(L2118),ISNUMBER(INDIRECT("FECHA_"&amp;$B2118,1))), IF(L2118&lt;=INDIRECT("FECHA_"&amp;$B2118,1),"INCUMPLIDA","PROCESO"), "VERIFICAR FECHA")),"SIN VALOR AVANCE")</f>
        <v>CUMPLIDA</v>
      </c>
    </row>
    <row r="2119" spans="1:17" ht="30.75">
      <c r="A2119" s="453" t="s">
        <v>19</v>
      </c>
      <c r="B2119" s="454" t="s">
        <v>14</v>
      </c>
      <c r="C2119" s="940"/>
      <c r="D2119" s="940"/>
      <c r="E2119" s="950"/>
      <c r="F2119" s="941"/>
      <c r="G2119" s="647" t="s">
        <v>2762</v>
      </c>
      <c r="H2119" s="656" t="s">
        <v>101</v>
      </c>
      <c r="I2119" s="656" t="s">
        <v>102</v>
      </c>
      <c r="J2119" s="678">
        <v>1</v>
      </c>
      <c r="K2119" s="641">
        <v>45323</v>
      </c>
      <c r="L2119" s="641">
        <v>45747</v>
      </c>
      <c r="M2119" s="638">
        <f t="shared" si="83"/>
        <v>60.571428571428569</v>
      </c>
      <c r="N2119" s="639">
        <v>1</v>
      </c>
      <c r="O2119" s="656" t="s">
        <v>2240</v>
      </c>
      <c r="P2119" s="639">
        <f t="shared" si="84"/>
        <v>1</v>
      </c>
      <c r="Q2119" s="640" t="str" cm="1">
        <f t="array" aca="1" ref="Q2119" ca="1">IF(ISNUMBER(P2119),IF(P2119=100%,"CUMPLIDA",IF(AND(ISNUMBER(L2119),ISNUMBER(INDIRECT("FECHA_"&amp;$B2119,1))), IF(L2119&lt;=INDIRECT("FECHA_"&amp;$B2119,1),"INCUMPLIDA","PROCESO"), "VERIFICAR FECHA")),"SIN VALOR AVANCE")</f>
        <v>CUMPLIDA</v>
      </c>
    </row>
    <row r="2120" spans="1:17" ht="45">
      <c r="A2120" s="453" t="s">
        <v>19</v>
      </c>
      <c r="B2120" s="454" t="s">
        <v>14</v>
      </c>
      <c r="C2120" s="940"/>
      <c r="D2120" s="940"/>
      <c r="E2120" s="950"/>
      <c r="F2120" s="941"/>
      <c r="G2120" s="647" t="s">
        <v>2763</v>
      </c>
      <c r="H2120" s="656" t="s">
        <v>239</v>
      </c>
      <c r="I2120" s="656" t="s">
        <v>240</v>
      </c>
      <c r="J2120" s="678">
        <v>1</v>
      </c>
      <c r="K2120" s="641">
        <v>45231</v>
      </c>
      <c r="L2120" s="641">
        <v>45747</v>
      </c>
      <c r="M2120" s="638">
        <f t="shared" si="83"/>
        <v>73.714285714285708</v>
      </c>
      <c r="N2120" s="639">
        <v>1</v>
      </c>
      <c r="O2120" s="656" t="s">
        <v>2240</v>
      </c>
      <c r="P2120" s="639">
        <f t="shared" si="84"/>
        <v>1</v>
      </c>
      <c r="Q2120" s="640" t="str" cm="1">
        <f t="array" aca="1" ref="Q2120" ca="1">IF(ISNUMBER(P2120),IF(P2120=100%,"CUMPLIDA",IF(AND(ISNUMBER(L2120),ISNUMBER(INDIRECT("FECHA_"&amp;$B2120,1))), IF(L2120&lt;=INDIRECT("FECHA_"&amp;$B2120,1),"INCUMPLIDA","PROCESO"), "VERIFICAR FECHA")),"SIN VALOR AVANCE")</f>
        <v>CUMPLIDA</v>
      </c>
    </row>
    <row r="2121" spans="1:17" ht="105.75">
      <c r="A2121" s="453" t="s">
        <v>19</v>
      </c>
      <c r="B2121" s="454" t="s">
        <v>14</v>
      </c>
      <c r="C2121" s="940"/>
      <c r="D2121" s="940"/>
      <c r="E2121" s="950"/>
      <c r="F2121" s="941"/>
      <c r="G2121" s="647" t="s">
        <v>2764</v>
      </c>
      <c r="H2121" s="656" t="s">
        <v>104</v>
      </c>
      <c r="I2121" s="656" t="s">
        <v>105</v>
      </c>
      <c r="J2121" s="678">
        <v>1</v>
      </c>
      <c r="K2121" s="641">
        <v>45323</v>
      </c>
      <c r="L2121" s="641">
        <v>45747</v>
      </c>
      <c r="M2121" s="638">
        <f t="shared" si="83"/>
        <v>60.571428571428569</v>
      </c>
      <c r="N2121" s="639">
        <v>1</v>
      </c>
      <c r="O2121" s="656" t="s">
        <v>2242</v>
      </c>
      <c r="P2121" s="639">
        <f t="shared" si="84"/>
        <v>1</v>
      </c>
      <c r="Q2121" s="640" t="str" cm="1">
        <f t="array" aca="1" ref="Q2121" ca="1">IF(ISNUMBER(P2121),IF(P2121=100%,"CUMPLIDA",IF(AND(ISNUMBER(L2121),ISNUMBER(INDIRECT("FECHA_"&amp;$B2121,1))), IF(L2121&lt;=INDIRECT("FECHA_"&amp;$B2121,1),"INCUMPLIDA","PROCESO"), "VERIFICAR FECHA")),"SIN VALOR AVANCE")</f>
        <v>CUMPLIDA</v>
      </c>
    </row>
    <row r="2122" spans="1:17" ht="30.75">
      <c r="A2122" s="453" t="s">
        <v>19</v>
      </c>
      <c r="B2122" s="454" t="s">
        <v>14</v>
      </c>
      <c r="C2122" s="940"/>
      <c r="D2122" s="940"/>
      <c r="E2122" s="950"/>
      <c r="F2122" s="941"/>
      <c r="G2122" s="647" t="s">
        <v>2765</v>
      </c>
      <c r="H2122" s="656" t="s">
        <v>106</v>
      </c>
      <c r="I2122" s="656" t="s">
        <v>107</v>
      </c>
      <c r="J2122" s="678">
        <v>1</v>
      </c>
      <c r="K2122" s="641">
        <v>45231</v>
      </c>
      <c r="L2122" s="641">
        <v>45747</v>
      </c>
      <c r="M2122" s="638">
        <f t="shared" si="83"/>
        <v>73.714285714285708</v>
      </c>
      <c r="N2122" s="639">
        <v>1</v>
      </c>
      <c r="O2122" s="656" t="s">
        <v>2240</v>
      </c>
      <c r="P2122" s="639">
        <f t="shared" si="84"/>
        <v>1</v>
      </c>
      <c r="Q2122" s="640" t="str" cm="1">
        <f t="array" aca="1" ref="Q2122" ca="1">IF(ISNUMBER(P2122),IF(P2122=100%,"CUMPLIDA",IF(AND(ISNUMBER(L2122),ISNUMBER(INDIRECT("FECHA_"&amp;$B2122,1))), IF(L2122&lt;=INDIRECT("FECHA_"&amp;$B2122,1),"INCUMPLIDA","PROCESO"), "VERIFICAR FECHA")),"SIN VALOR AVANCE")</f>
        <v>CUMPLIDA</v>
      </c>
    </row>
    <row r="2123" spans="1:17" ht="105.75">
      <c r="A2123" s="453" t="s">
        <v>19</v>
      </c>
      <c r="B2123" s="454" t="s">
        <v>14</v>
      </c>
      <c r="C2123" s="940"/>
      <c r="D2123" s="940"/>
      <c r="E2123" s="950"/>
      <c r="F2123" s="941"/>
      <c r="G2123" s="647" t="s">
        <v>2766</v>
      </c>
      <c r="H2123" s="656" t="s">
        <v>108</v>
      </c>
      <c r="I2123" s="656" t="s">
        <v>109</v>
      </c>
      <c r="J2123" s="678">
        <v>1</v>
      </c>
      <c r="K2123" s="641">
        <v>45231</v>
      </c>
      <c r="L2123" s="641">
        <v>45808</v>
      </c>
      <c r="M2123" s="638">
        <f t="shared" si="83"/>
        <v>82.428571428571431</v>
      </c>
      <c r="N2123" s="639">
        <v>1</v>
      </c>
      <c r="O2123" s="656" t="s">
        <v>2242</v>
      </c>
      <c r="P2123" s="639">
        <f t="shared" si="84"/>
        <v>1</v>
      </c>
      <c r="Q2123" s="640" t="str" cm="1">
        <f t="array" aca="1" ref="Q2123" ca="1">IF(ISNUMBER(P2123),IF(P2123=100%,"CUMPLIDA",IF(AND(ISNUMBER(L2123),ISNUMBER(INDIRECT("FECHA_"&amp;$B2123,1))), IF(L2123&lt;=INDIRECT("FECHA_"&amp;$B2123,1),"INCUMPLIDA","PROCESO"), "VERIFICAR FECHA")),"SIN VALOR AVANCE")</f>
        <v>CUMPLIDA</v>
      </c>
    </row>
    <row r="2124" spans="1:17" ht="30.75">
      <c r="A2124" s="453" t="s">
        <v>19</v>
      </c>
      <c r="B2124" s="454" t="s">
        <v>14</v>
      </c>
      <c r="C2124" s="940"/>
      <c r="D2124" s="940"/>
      <c r="E2124" s="950"/>
      <c r="F2124" s="941"/>
      <c r="G2124" s="647" t="s">
        <v>2767</v>
      </c>
      <c r="H2124" s="656" t="s">
        <v>111</v>
      </c>
      <c r="I2124" s="656" t="s">
        <v>112</v>
      </c>
      <c r="J2124" s="678">
        <v>7</v>
      </c>
      <c r="K2124" s="641">
        <v>46024</v>
      </c>
      <c r="L2124" s="641">
        <v>46660</v>
      </c>
      <c r="M2124" s="638">
        <f t="shared" si="83"/>
        <v>90.857142857142861</v>
      </c>
      <c r="N2124" s="639">
        <v>0</v>
      </c>
      <c r="O2124" s="656" t="s">
        <v>2240</v>
      </c>
      <c r="P2124" s="639">
        <f t="shared" si="84"/>
        <v>0</v>
      </c>
      <c r="Q2124" s="640" t="str" cm="1">
        <f t="array" aca="1" ref="Q2124" ca="1">IF(ISNUMBER(P2124),IF(P2124=100%,"CUMPLIDA",IF(AND(ISNUMBER(L2124),ISNUMBER(INDIRECT("FECHA_"&amp;$B2124,1))), IF(L2124&lt;=INDIRECT("FECHA_"&amp;$B2124,1),"INCUMPLIDA","PROCESO"), "VERIFICAR FECHA")),"SIN VALOR AVANCE")</f>
        <v>PROCESO</v>
      </c>
    </row>
    <row r="2125" spans="1:17" ht="105.75">
      <c r="A2125" s="453" t="s">
        <v>19</v>
      </c>
      <c r="B2125" s="454" t="s">
        <v>14</v>
      </c>
      <c r="C2125" s="940"/>
      <c r="D2125" s="940"/>
      <c r="E2125" s="950"/>
      <c r="F2125" s="941"/>
      <c r="G2125" s="647" t="s">
        <v>2768</v>
      </c>
      <c r="H2125" s="656" t="s">
        <v>115</v>
      </c>
      <c r="I2125" s="656" t="s">
        <v>116</v>
      </c>
      <c r="J2125" s="678">
        <v>1</v>
      </c>
      <c r="K2125" s="641">
        <v>46024</v>
      </c>
      <c r="L2125" s="641">
        <v>46660</v>
      </c>
      <c r="M2125" s="638">
        <f t="shared" si="83"/>
        <v>90.857142857142861</v>
      </c>
      <c r="N2125" s="639">
        <v>0</v>
      </c>
      <c r="O2125" s="656" t="s">
        <v>2242</v>
      </c>
      <c r="P2125" s="639">
        <f t="shared" si="84"/>
        <v>0</v>
      </c>
      <c r="Q2125" s="640" t="str" cm="1">
        <f t="array" aca="1" ref="Q2125" ca="1">IF(ISNUMBER(P2125),IF(P2125=100%,"CUMPLIDA",IF(AND(ISNUMBER(L2125),ISNUMBER(INDIRECT("FECHA_"&amp;$B2125,1))), IF(L2125&lt;=INDIRECT("FECHA_"&amp;$B2125,1),"INCUMPLIDA","PROCESO"), "VERIFICAR FECHA")),"SIN VALOR AVANCE")</f>
        <v>PROCESO</v>
      </c>
    </row>
    <row r="2126" spans="1:17" ht="135">
      <c r="A2126" s="453" t="s">
        <v>19</v>
      </c>
      <c r="B2126" s="454" t="s">
        <v>14</v>
      </c>
      <c r="C2126" s="940"/>
      <c r="D2126" s="940"/>
      <c r="E2126" s="950"/>
      <c r="F2126" s="941"/>
      <c r="G2126" s="647" t="s">
        <v>2769</v>
      </c>
      <c r="H2126" s="656" t="s">
        <v>118</v>
      </c>
      <c r="I2126" s="656" t="s">
        <v>119</v>
      </c>
      <c r="J2126" s="678">
        <v>2</v>
      </c>
      <c r="K2126" s="641">
        <v>46024</v>
      </c>
      <c r="L2126" s="641">
        <v>46660</v>
      </c>
      <c r="M2126" s="638">
        <f t="shared" si="83"/>
        <v>90.857142857142861</v>
      </c>
      <c r="N2126" s="639">
        <v>0</v>
      </c>
      <c r="O2126" s="656" t="s">
        <v>2242</v>
      </c>
      <c r="P2126" s="639">
        <f t="shared" si="84"/>
        <v>0</v>
      </c>
      <c r="Q2126" s="640" t="str" cm="1">
        <f t="array" aca="1" ref="Q2126" ca="1">IF(ISNUMBER(P2126),IF(P2126=100%,"CUMPLIDA",IF(AND(ISNUMBER(L2126),ISNUMBER(INDIRECT("FECHA_"&amp;$B2126,1))), IF(L2126&lt;=INDIRECT("FECHA_"&amp;$B2126,1),"INCUMPLIDA","PROCESO"), "VERIFICAR FECHA")),"SIN VALOR AVANCE")</f>
        <v>PROCESO</v>
      </c>
    </row>
    <row r="2127" spans="1:17" ht="90">
      <c r="A2127" s="453" t="s">
        <v>19</v>
      </c>
      <c r="B2127" s="454" t="s">
        <v>14</v>
      </c>
      <c r="C2127" s="940"/>
      <c r="D2127" s="940"/>
      <c r="E2127" s="950" t="s">
        <v>2788</v>
      </c>
      <c r="F2127" s="941"/>
      <c r="G2127" s="647" t="s">
        <v>2789</v>
      </c>
      <c r="H2127" s="656" t="s">
        <v>2790</v>
      </c>
      <c r="I2127" s="656" t="s">
        <v>2791</v>
      </c>
      <c r="J2127" s="678">
        <v>3</v>
      </c>
      <c r="K2127" s="649">
        <v>45689</v>
      </c>
      <c r="L2127" s="649">
        <v>45777</v>
      </c>
      <c r="M2127" s="638">
        <f t="shared" si="83"/>
        <v>12.571428571428571</v>
      </c>
      <c r="N2127" s="639">
        <v>1</v>
      </c>
      <c r="O2127" s="656" t="s">
        <v>2792</v>
      </c>
      <c r="P2127" s="639">
        <f t="shared" si="84"/>
        <v>1</v>
      </c>
      <c r="Q2127" s="640" t="str" cm="1">
        <f t="array" aca="1" ref="Q2127" ca="1">IF(ISNUMBER(P2127),IF(P2127=100%,"CUMPLIDA",IF(AND(ISNUMBER(L2127),ISNUMBER(INDIRECT("FECHA_"&amp;$B2127,1))), IF(L2127&lt;=INDIRECT("FECHA_"&amp;$B2127,1),"INCUMPLIDA","PROCESO"), "VERIFICAR FECHA")),"SIN VALOR AVANCE")</f>
        <v>CUMPLIDA</v>
      </c>
    </row>
    <row r="2128" spans="1:17" ht="60">
      <c r="A2128" s="453" t="s">
        <v>19</v>
      </c>
      <c r="B2128" s="454" t="s">
        <v>14</v>
      </c>
      <c r="C2128" s="940"/>
      <c r="D2128" s="940"/>
      <c r="E2128" s="950"/>
      <c r="F2128" s="941"/>
      <c r="G2128" s="647" t="s">
        <v>2775</v>
      </c>
      <c r="H2128" s="656" t="s">
        <v>2776</v>
      </c>
      <c r="I2128" s="656" t="s">
        <v>2777</v>
      </c>
      <c r="J2128" s="678">
        <v>1</v>
      </c>
      <c r="K2128" s="649">
        <v>45689</v>
      </c>
      <c r="L2128" s="650">
        <v>45838</v>
      </c>
      <c r="M2128" s="638">
        <f t="shared" si="83"/>
        <v>21.285714285714285</v>
      </c>
      <c r="N2128" s="639">
        <v>1</v>
      </c>
      <c r="O2128" s="656" t="s">
        <v>2793</v>
      </c>
      <c r="P2128" s="639">
        <f t="shared" si="84"/>
        <v>1</v>
      </c>
      <c r="Q2128" s="640" t="str" cm="1">
        <f t="array" aca="1" ref="Q2128" ca="1">IF(ISNUMBER(P2128),IF(P2128=100%,"CUMPLIDA",IF(AND(ISNUMBER(L2128),ISNUMBER(INDIRECT("FECHA_"&amp;$B2128,1))), IF(L2128&lt;=INDIRECT("FECHA_"&amp;$B2128,1),"INCUMPLIDA","PROCESO"), "VERIFICAR FECHA")),"SIN VALOR AVANCE")</f>
        <v>CUMPLIDA</v>
      </c>
    </row>
    <row r="2129" spans="1:17" ht="90">
      <c r="A2129" s="453" t="s">
        <v>19</v>
      </c>
      <c r="B2129" s="454" t="s">
        <v>14</v>
      </c>
      <c r="C2129" s="940"/>
      <c r="D2129" s="940"/>
      <c r="E2129" s="950"/>
      <c r="F2129" s="941"/>
      <c r="G2129" s="647" t="s">
        <v>2794</v>
      </c>
      <c r="H2129" s="656" t="s">
        <v>2776</v>
      </c>
      <c r="I2129" s="656" t="s">
        <v>2777</v>
      </c>
      <c r="J2129" s="678">
        <v>36</v>
      </c>
      <c r="K2129" s="650">
        <v>45662</v>
      </c>
      <c r="L2129" s="650">
        <v>46142</v>
      </c>
      <c r="M2129" s="638">
        <f t="shared" si="83"/>
        <v>68.571428571428569</v>
      </c>
      <c r="N2129" s="639">
        <v>0.11</v>
      </c>
      <c r="O2129" s="656" t="s">
        <v>2792</v>
      </c>
      <c r="P2129" s="639">
        <f t="shared" si="84"/>
        <v>0.11</v>
      </c>
      <c r="Q2129" s="640" t="str" cm="1">
        <f t="array" aca="1" ref="Q2129" ca="1">IF(ISNUMBER(P2129),IF(P2129=100%,"CUMPLIDA",IF(AND(ISNUMBER(L2129),ISNUMBER(INDIRECT("FECHA_"&amp;$B2129,1))), IF(L2129&lt;=INDIRECT("FECHA_"&amp;$B2129,1),"INCUMPLIDA","PROCESO"), "VERIFICAR FECHA")),"SIN VALOR AVANCE")</f>
        <v>PROCESO</v>
      </c>
    </row>
    <row r="2130" spans="1:17" ht="45.75">
      <c r="A2130" s="453" t="s">
        <v>19</v>
      </c>
      <c r="B2130" s="454" t="s">
        <v>14</v>
      </c>
      <c r="C2130" s="940"/>
      <c r="D2130" s="940"/>
      <c r="E2130" s="950" t="s">
        <v>2795</v>
      </c>
      <c r="F2130" s="941"/>
      <c r="G2130" s="647" t="s">
        <v>2796</v>
      </c>
      <c r="H2130" s="656" t="s">
        <v>2797</v>
      </c>
      <c r="I2130" s="656" t="s">
        <v>2798</v>
      </c>
      <c r="J2130" s="678">
        <v>1</v>
      </c>
      <c r="K2130" s="649">
        <v>45689</v>
      </c>
      <c r="L2130" s="649">
        <v>45777</v>
      </c>
      <c r="M2130" s="638">
        <f t="shared" si="83"/>
        <v>12.571428571428571</v>
      </c>
      <c r="N2130" s="639">
        <v>1</v>
      </c>
      <c r="O2130" s="656" t="s">
        <v>2799</v>
      </c>
      <c r="P2130" s="639">
        <f t="shared" si="84"/>
        <v>1</v>
      </c>
      <c r="Q2130" s="640" t="str" cm="1">
        <f t="array" aca="1" ref="Q2130" ca="1">IF(ISNUMBER(P2130),IF(P2130=100%,"CUMPLIDA",IF(AND(ISNUMBER(L2130),ISNUMBER(INDIRECT("FECHA_"&amp;$B2130,1))), IF(L2130&lt;=INDIRECT("FECHA_"&amp;$B2130,1),"INCUMPLIDA","PROCESO"), "VERIFICAR FECHA")),"SIN VALOR AVANCE")</f>
        <v>CUMPLIDA</v>
      </c>
    </row>
    <row r="2131" spans="1:17" ht="90">
      <c r="A2131" s="453" t="s">
        <v>19</v>
      </c>
      <c r="B2131" s="454" t="s">
        <v>14</v>
      </c>
      <c r="C2131" s="940"/>
      <c r="D2131" s="940"/>
      <c r="E2131" s="950"/>
      <c r="F2131" s="941"/>
      <c r="G2131" s="647" t="s">
        <v>2789</v>
      </c>
      <c r="H2131" s="656" t="s">
        <v>2790</v>
      </c>
      <c r="I2131" s="656" t="s">
        <v>2791</v>
      </c>
      <c r="J2131" s="678">
        <v>3</v>
      </c>
      <c r="K2131" s="649">
        <v>45689</v>
      </c>
      <c r="L2131" s="649">
        <v>45777</v>
      </c>
      <c r="M2131" s="638">
        <f t="shared" si="83"/>
        <v>12.571428571428571</v>
      </c>
      <c r="N2131" s="639">
        <v>1</v>
      </c>
      <c r="O2131" s="656" t="s">
        <v>2800</v>
      </c>
      <c r="P2131" s="639">
        <f t="shared" si="84"/>
        <v>1</v>
      </c>
      <c r="Q2131" s="640" t="str" cm="1">
        <f t="array" aca="1" ref="Q2131" ca="1">IF(ISNUMBER(P2131),IF(P2131=100%,"CUMPLIDA",IF(AND(ISNUMBER(L2131),ISNUMBER(INDIRECT("FECHA_"&amp;$B2131,1))), IF(L2131&lt;=INDIRECT("FECHA_"&amp;$B2131,1),"INCUMPLIDA","PROCESO"), "VERIFICAR FECHA")),"SIN VALOR AVANCE")</f>
        <v>CUMPLIDA</v>
      </c>
    </row>
    <row r="2132" spans="1:17" ht="90">
      <c r="A2132" s="453" t="s">
        <v>19</v>
      </c>
      <c r="B2132" s="454" t="s">
        <v>14</v>
      </c>
      <c r="C2132" s="940"/>
      <c r="D2132" s="940"/>
      <c r="E2132" s="950"/>
      <c r="F2132" s="941"/>
      <c r="G2132" s="647" t="s">
        <v>2789</v>
      </c>
      <c r="H2132" s="656" t="s">
        <v>2790</v>
      </c>
      <c r="I2132" s="656" t="s">
        <v>2791</v>
      </c>
      <c r="J2132" s="678">
        <v>3</v>
      </c>
      <c r="K2132" s="649">
        <v>45689</v>
      </c>
      <c r="L2132" s="649">
        <v>45777</v>
      </c>
      <c r="M2132" s="638">
        <f t="shared" si="83"/>
        <v>12.571428571428571</v>
      </c>
      <c r="N2132" s="639">
        <v>1</v>
      </c>
      <c r="O2132" s="656" t="s">
        <v>2800</v>
      </c>
      <c r="P2132" s="639">
        <f t="shared" si="84"/>
        <v>1</v>
      </c>
      <c r="Q2132" s="640" t="str" cm="1">
        <f t="array" aca="1" ref="Q2132" ca="1">IF(ISNUMBER(P2132),IF(P2132=100%,"CUMPLIDA",IF(AND(ISNUMBER(L2132),ISNUMBER(INDIRECT("FECHA_"&amp;$B2132,1))), IF(L2132&lt;=INDIRECT("FECHA_"&amp;$B2132,1),"INCUMPLIDA","PROCESO"), "VERIFICAR FECHA")),"SIN VALOR AVANCE")</f>
        <v>CUMPLIDA</v>
      </c>
    </row>
    <row r="2133" spans="1:17" ht="45.75">
      <c r="A2133" s="453" t="s">
        <v>19</v>
      </c>
      <c r="B2133" s="454" t="s">
        <v>14</v>
      </c>
      <c r="C2133" s="940"/>
      <c r="D2133" s="940"/>
      <c r="E2133" s="950" t="s">
        <v>2801</v>
      </c>
      <c r="F2133" s="941"/>
      <c r="G2133" s="647" t="s">
        <v>2802</v>
      </c>
      <c r="H2133" s="656" t="s">
        <v>2797</v>
      </c>
      <c r="I2133" s="656" t="s">
        <v>2798</v>
      </c>
      <c r="J2133" s="678">
        <v>1</v>
      </c>
      <c r="K2133" s="649">
        <v>45689</v>
      </c>
      <c r="L2133" s="649">
        <v>45777</v>
      </c>
      <c r="M2133" s="638">
        <f t="shared" si="83"/>
        <v>12.571428571428571</v>
      </c>
      <c r="N2133" s="639">
        <v>1</v>
      </c>
      <c r="O2133" s="656" t="s">
        <v>2799</v>
      </c>
      <c r="P2133" s="639">
        <f t="shared" si="84"/>
        <v>1</v>
      </c>
      <c r="Q2133" s="640" t="str" cm="1">
        <f t="array" aca="1" ref="Q2133" ca="1">IF(ISNUMBER(P2133),IF(P2133=100%,"CUMPLIDA",IF(AND(ISNUMBER(L2133),ISNUMBER(INDIRECT("FECHA_"&amp;$B2133,1))), IF(L2133&lt;=INDIRECT("FECHA_"&amp;$B2133,1),"INCUMPLIDA","PROCESO"), "VERIFICAR FECHA")),"SIN VALOR AVANCE")</f>
        <v>CUMPLIDA</v>
      </c>
    </row>
    <row r="2134" spans="1:17" ht="120">
      <c r="A2134" s="453" t="s">
        <v>19</v>
      </c>
      <c r="B2134" s="454" t="s">
        <v>14</v>
      </c>
      <c r="C2134" s="940"/>
      <c r="D2134" s="940"/>
      <c r="E2134" s="950"/>
      <c r="F2134" s="941"/>
      <c r="G2134" s="647" t="s">
        <v>2803</v>
      </c>
      <c r="H2134" s="656" t="s">
        <v>2804</v>
      </c>
      <c r="I2134" s="656" t="s">
        <v>2805</v>
      </c>
      <c r="J2134" s="678">
        <v>1</v>
      </c>
      <c r="K2134" s="649">
        <v>45839</v>
      </c>
      <c r="L2134" s="649">
        <v>46022</v>
      </c>
      <c r="M2134" s="638">
        <f t="shared" si="83"/>
        <v>26.142857142857142</v>
      </c>
      <c r="N2134" s="639">
        <v>0</v>
      </c>
      <c r="O2134" s="656" t="s">
        <v>2806</v>
      </c>
      <c r="P2134" s="639">
        <f t="shared" si="84"/>
        <v>0</v>
      </c>
      <c r="Q2134" s="640" t="str" cm="1">
        <f t="array" aca="1" ref="Q2134" ca="1">IF(ISNUMBER(P2134),IF(P2134=100%,"CUMPLIDA",IF(AND(ISNUMBER(L2134),ISNUMBER(INDIRECT("FECHA_"&amp;$B2134,1))), IF(L2134&lt;=INDIRECT("FECHA_"&amp;$B2134,1),"INCUMPLIDA","PROCESO"), "VERIFICAR FECHA")),"SIN VALOR AVANCE")</f>
        <v>PROCESO</v>
      </c>
    </row>
    <row r="2135" spans="1:17" ht="30.75">
      <c r="A2135" s="453" t="s">
        <v>19</v>
      </c>
      <c r="B2135" s="454" t="s">
        <v>14</v>
      </c>
      <c r="C2135" s="940"/>
      <c r="D2135" s="940"/>
      <c r="E2135" s="950"/>
      <c r="F2135" s="941"/>
      <c r="G2135" s="647" t="s">
        <v>2760</v>
      </c>
      <c r="H2135" s="682" t="s">
        <v>2239</v>
      </c>
      <c r="I2135" s="682" t="s">
        <v>1676</v>
      </c>
      <c r="J2135" s="678">
        <v>1</v>
      </c>
      <c r="K2135" s="650">
        <v>45231</v>
      </c>
      <c r="L2135" s="650">
        <v>45504</v>
      </c>
      <c r="M2135" s="638">
        <f t="shared" si="83"/>
        <v>39</v>
      </c>
      <c r="N2135" s="639">
        <v>1</v>
      </c>
      <c r="O2135" s="656" t="s">
        <v>2240</v>
      </c>
      <c r="P2135" s="639">
        <f t="shared" si="84"/>
        <v>1</v>
      </c>
      <c r="Q2135" s="640" t="str" cm="1">
        <f t="array" aca="1" ref="Q2135" ca="1">IF(ISNUMBER(P2135),IF(P2135=100%,"CUMPLIDA",IF(AND(ISNUMBER(L2135),ISNUMBER(INDIRECT("FECHA_"&amp;$B2135,1))), IF(L2135&lt;=INDIRECT("FECHA_"&amp;$B2135,1),"INCUMPLIDA","PROCESO"), "VERIFICAR FECHA")),"SIN VALOR AVANCE")</f>
        <v>CUMPLIDA</v>
      </c>
    </row>
    <row r="2136" spans="1:17" ht="105.75">
      <c r="A2136" s="453" t="s">
        <v>19</v>
      </c>
      <c r="B2136" s="454" t="s">
        <v>14</v>
      </c>
      <c r="C2136" s="940"/>
      <c r="D2136" s="940"/>
      <c r="E2136" s="950"/>
      <c r="F2136" s="941"/>
      <c r="G2136" s="634" t="s">
        <v>2761</v>
      </c>
      <c r="H2136" s="453" t="s">
        <v>1679</v>
      </c>
      <c r="I2136" s="453" t="s">
        <v>99</v>
      </c>
      <c r="J2136" s="678">
        <v>1</v>
      </c>
      <c r="K2136" s="641">
        <v>45323</v>
      </c>
      <c r="L2136" s="641">
        <v>45747</v>
      </c>
      <c r="M2136" s="638">
        <f t="shared" si="83"/>
        <v>60.571428571428569</v>
      </c>
      <c r="N2136" s="639">
        <v>1</v>
      </c>
      <c r="O2136" s="656" t="s">
        <v>2242</v>
      </c>
      <c r="P2136" s="639">
        <f t="shared" si="84"/>
        <v>1</v>
      </c>
      <c r="Q2136" s="640" t="str" cm="1">
        <f t="array" aca="1" ref="Q2136" ca="1">IF(ISNUMBER(P2136),IF(P2136=100%,"CUMPLIDA",IF(AND(ISNUMBER(L2136),ISNUMBER(INDIRECT("FECHA_"&amp;$B2136,1))), IF(L2136&lt;=INDIRECT("FECHA_"&amp;$B2136,1),"INCUMPLIDA","PROCESO"), "VERIFICAR FECHA")),"SIN VALOR AVANCE")</f>
        <v>CUMPLIDA</v>
      </c>
    </row>
    <row r="2137" spans="1:17" ht="30.75">
      <c r="A2137" s="453" t="s">
        <v>19</v>
      </c>
      <c r="B2137" s="454" t="s">
        <v>14</v>
      </c>
      <c r="C2137" s="940"/>
      <c r="D2137" s="940"/>
      <c r="E2137" s="950"/>
      <c r="F2137" s="941"/>
      <c r="G2137" s="634" t="s">
        <v>2762</v>
      </c>
      <c r="H2137" s="453" t="s">
        <v>101</v>
      </c>
      <c r="I2137" s="453" t="s">
        <v>102</v>
      </c>
      <c r="J2137" s="678">
        <v>1</v>
      </c>
      <c r="K2137" s="641">
        <v>45323</v>
      </c>
      <c r="L2137" s="641">
        <v>45747</v>
      </c>
      <c r="M2137" s="638">
        <f t="shared" si="83"/>
        <v>60.571428571428569</v>
      </c>
      <c r="N2137" s="639">
        <v>1</v>
      </c>
      <c r="O2137" s="656" t="s">
        <v>2240</v>
      </c>
      <c r="P2137" s="639">
        <f t="shared" si="84"/>
        <v>1</v>
      </c>
      <c r="Q2137" s="640" t="str" cm="1">
        <f t="array" aca="1" ref="Q2137" ca="1">IF(ISNUMBER(P2137),IF(P2137=100%,"CUMPLIDA",IF(AND(ISNUMBER(L2137),ISNUMBER(INDIRECT("FECHA_"&amp;$B2137,1))), IF(L2137&lt;=INDIRECT("FECHA_"&amp;$B2137,1),"INCUMPLIDA","PROCESO"), "VERIFICAR FECHA")),"SIN VALOR AVANCE")</f>
        <v>CUMPLIDA</v>
      </c>
    </row>
    <row r="2138" spans="1:17" ht="45">
      <c r="A2138" s="453" t="s">
        <v>19</v>
      </c>
      <c r="B2138" s="454" t="s">
        <v>14</v>
      </c>
      <c r="C2138" s="940"/>
      <c r="D2138" s="940"/>
      <c r="E2138" s="950"/>
      <c r="F2138" s="941"/>
      <c r="G2138" s="634" t="s">
        <v>2763</v>
      </c>
      <c r="H2138" s="453" t="s">
        <v>239</v>
      </c>
      <c r="I2138" s="453" t="s">
        <v>240</v>
      </c>
      <c r="J2138" s="678">
        <v>1</v>
      </c>
      <c r="K2138" s="641">
        <v>45231</v>
      </c>
      <c r="L2138" s="641">
        <v>45747</v>
      </c>
      <c r="M2138" s="638">
        <f t="shared" si="83"/>
        <v>73.714285714285708</v>
      </c>
      <c r="N2138" s="639">
        <v>1</v>
      </c>
      <c r="O2138" s="656" t="s">
        <v>2240</v>
      </c>
      <c r="P2138" s="639">
        <f t="shared" si="84"/>
        <v>1</v>
      </c>
      <c r="Q2138" s="640" t="str" cm="1">
        <f t="array" aca="1" ref="Q2138" ca="1">IF(ISNUMBER(P2138),IF(P2138=100%,"CUMPLIDA",IF(AND(ISNUMBER(L2138),ISNUMBER(INDIRECT("FECHA_"&amp;$B2138,1))), IF(L2138&lt;=INDIRECT("FECHA_"&amp;$B2138,1),"INCUMPLIDA","PROCESO"), "VERIFICAR FECHA")),"SIN VALOR AVANCE")</f>
        <v>CUMPLIDA</v>
      </c>
    </row>
    <row r="2139" spans="1:17" ht="105.75">
      <c r="A2139" s="453" t="s">
        <v>19</v>
      </c>
      <c r="B2139" s="454" t="s">
        <v>14</v>
      </c>
      <c r="C2139" s="940"/>
      <c r="D2139" s="940"/>
      <c r="E2139" s="950"/>
      <c r="F2139" s="941"/>
      <c r="G2139" s="634" t="s">
        <v>2764</v>
      </c>
      <c r="H2139" s="453" t="s">
        <v>104</v>
      </c>
      <c r="I2139" s="453" t="s">
        <v>105</v>
      </c>
      <c r="J2139" s="678">
        <v>1</v>
      </c>
      <c r="K2139" s="641">
        <v>45323</v>
      </c>
      <c r="L2139" s="641">
        <v>45747</v>
      </c>
      <c r="M2139" s="638">
        <f t="shared" si="83"/>
        <v>60.571428571428569</v>
      </c>
      <c r="N2139" s="639">
        <v>1</v>
      </c>
      <c r="O2139" s="656" t="s">
        <v>2242</v>
      </c>
      <c r="P2139" s="639">
        <f t="shared" si="84"/>
        <v>1</v>
      </c>
      <c r="Q2139" s="640" t="str" cm="1">
        <f t="array" aca="1" ref="Q2139" ca="1">IF(ISNUMBER(P2139),IF(P2139=100%,"CUMPLIDA",IF(AND(ISNUMBER(L2139),ISNUMBER(INDIRECT("FECHA_"&amp;$B2139,1))), IF(L2139&lt;=INDIRECT("FECHA_"&amp;$B2139,1),"INCUMPLIDA","PROCESO"), "VERIFICAR FECHA")),"SIN VALOR AVANCE")</f>
        <v>CUMPLIDA</v>
      </c>
    </row>
    <row r="2140" spans="1:17" ht="30.75">
      <c r="A2140" s="453" t="s">
        <v>19</v>
      </c>
      <c r="B2140" s="454" t="s">
        <v>14</v>
      </c>
      <c r="C2140" s="940"/>
      <c r="D2140" s="940"/>
      <c r="E2140" s="950"/>
      <c r="F2140" s="941"/>
      <c r="G2140" s="634" t="s">
        <v>2765</v>
      </c>
      <c r="H2140" s="453" t="s">
        <v>106</v>
      </c>
      <c r="I2140" s="453" t="s">
        <v>107</v>
      </c>
      <c r="J2140" s="678">
        <v>1</v>
      </c>
      <c r="K2140" s="641">
        <v>45231</v>
      </c>
      <c r="L2140" s="641">
        <v>45747</v>
      </c>
      <c r="M2140" s="638">
        <f t="shared" si="83"/>
        <v>73.714285714285708</v>
      </c>
      <c r="N2140" s="639">
        <v>1</v>
      </c>
      <c r="O2140" s="656" t="s">
        <v>2240</v>
      </c>
      <c r="P2140" s="639">
        <f t="shared" si="84"/>
        <v>1</v>
      </c>
      <c r="Q2140" s="640" t="str" cm="1">
        <f t="array" aca="1" ref="Q2140" ca="1">IF(ISNUMBER(P2140),IF(P2140=100%,"CUMPLIDA",IF(AND(ISNUMBER(L2140),ISNUMBER(INDIRECT("FECHA_"&amp;$B2140,1))), IF(L2140&lt;=INDIRECT("FECHA_"&amp;$B2140,1),"INCUMPLIDA","PROCESO"), "VERIFICAR FECHA")),"SIN VALOR AVANCE")</f>
        <v>CUMPLIDA</v>
      </c>
    </row>
    <row r="2141" spans="1:17" ht="135.75">
      <c r="A2141" s="453" t="s">
        <v>19</v>
      </c>
      <c r="B2141" s="454" t="s">
        <v>14</v>
      </c>
      <c r="C2141" s="940"/>
      <c r="D2141" s="940"/>
      <c r="E2141" s="950"/>
      <c r="F2141" s="941"/>
      <c r="G2141" s="634" t="s">
        <v>2766</v>
      </c>
      <c r="H2141" s="453" t="s">
        <v>108</v>
      </c>
      <c r="I2141" s="453" t="s">
        <v>109</v>
      </c>
      <c r="J2141" s="678">
        <v>1</v>
      </c>
      <c r="K2141" s="641">
        <v>45231</v>
      </c>
      <c r="L2141" s="641">
        <v>45808</v>
      </c>
      <c r="M2141" s="638">
        <f t="shared" si="83"/>
        <v>82.428571428571431</v>
      </c>
      <c r="N2141" s="639">
        <v>1</v>
      </c>
      <c r="O2141" s="656" t="s">
        <v>2248</v>
      </c>
      <c r="P2141" s="639">
        <f t="shared" si="84"/>
        <v>1</v>
      </c>
      <c r="Q2141" s="640" t="str" cm="1">
        <f t="array" aca="1" ref="Q2141" ca="1">IF(ISNUMBER(P2141),IF(P2141=100%,"CUMPLIDA",IF(AND(ISNUMBER(L2141),ISNUMBER(INDIRECT("FECHA_"&amp;$B2141,1))), IF(L2141&lt;=INDIRECT("FECHA_"&amp;$B2141,1),"INCUMPLIDA","PROCESO"), "VERIFICAR FECHA")),"SIN VALOR AVANCE")</f>
        <v>CUMPLIDA</v>
      </c>
    </row>
    <row r="2142" spans="1:17" ht="30.75">
      <c r="A2142" s="453" t="s">
        <v>19</v>
      </c>
      <c r="B2142" s="454" t="s">
        <v>14</v>
      </c>
      <c r="C2142" s="940"/>
      <c r="D2142" s="940"/>
      <c r="E2142" s="950"/>
      <c r="F2142" s="941"/>
      <c r="G2142" s="634" t="s">
        <v>2767</v>
      </c>
      <c r="H2142" s="453" t="s">
        <v>111</v>
      </c>
      <c r="I2142" s="453" t="s">
        <v>112</v>
      </c>
      <c r="J2142" s="678">
        <v>7</v>
      </c>
      <c r="K2142" s="641">
        <v>46024</v>
      </c>
      <c r="L2142" s="641">
        <v>46660</v>
      </c>
      <c r="M2142" s="638">
        <f t="shared" si="83"/>
        <v>90.857142857142861</v>
      </c>
      <c r="N2142" s="639">
        <v>0</v>
      </c>
      <c r="O2142" s="656" t="s">
        <v>2240</v>
      </c>
      <c r="P2142" s="639">
        <f t="shared" si="84"/>
        <v>0</v>
      </c>
      <c r="Q2142" s="640" t="str" cm="1">
        <f t="array" aca="1" ref="Q2142" ca="1">IF(ISNUMBER(P2142),IF(P2142=100%,"CUMPLIDA",IF(AND(ISNUMBER(L2142),ISNUMBER(INDIRECT("FECHA_"&amp;$B2142,1))), IF(L2142&lt;=INDIRECT("FECHA_"&amp;$B2142,1),"INCUMPLIDA","PROCESO"), "VERIFICAR FECHA")),"SIN VALOR AVANCE")</f>
        <v>PROCESO</v>
      </c>
    </row>
    <row r="2143" spans="1:17" ht="105.75">
      <c r="A2143" s="453" t="s">
        <v>19</v>
      </c>
      <c r="B2143" s="454" t="s">
        <v>14</v>
      </c>
      <c r="C2143" s="940"/>
      <c r="D2143" s="940"/>
      <c r="E2143" s="950"/>
      <c r="F2143" s="941"/>
      <c r="G2143" s="634" t="s">
        <v>2768</v>
      </c>
      <c r="H2143" s="453" t="s">
        <v>115</v>
      </c>
      <c r="I2143" s="453" t="s">
        <v>116</v>
      </c>
      <c r="J2143" s="678">
        <v>1</v>
      </c>
      <c r="K2143" s="641">
        <v>46024</v>
      </c>
      <c r="L2143" s="641">
        <v>46660</v>
      </c>
      <c r="M2143" s="638">
        <f t="shared" si="83"/>
        <v>90.857142857142861</v>
      </c>
      <c r="N2143" s="639">
        <v>0</v>
      </c>
      <c r="O2143" s="656" t="s">
        <v>2242</v>
      </c>
      <c r="P2143" s="639">
        <f t="shared" si="84"/>
        <v>0</v>
      </c>
      <c r="Q2143" s="640" t="str" cm="1">
        <f t="array" aca="1" ref="Q2143" ca="1">IF(ISNUMBER(P2143),IF(P2143=100%,"CUMPLIDA",IF(AND(ISNUMBER(L2143),ISNUMBER(INDIRECT("FECHA_"&amp;$B2143,1))), IF(L2143&lt;=INDIRECT("FECHA_"&amp;$B2143,1),"INCUMPLIDA","PROCESO"), "VERIFICAR FECHA")),"SIN VALOR AVANCE")</f>
        <v>PROCESO</v>
      </c>
    </row>
    <row r="2144" spans="1:17" ht="135.75">
      <c r="A2144" s="453" t="s">
        <v>19</v>
      </c>
      <c r="B2144" s="454" t="s">
        <v>14</v>
      </c>
      <c r="C2144" s="940"/>
      <c r="D2144" s="940"/>
      <c r="E2144" s="950"/>
      <c r="F2144" s="941"/>
      <c r="G2144" s="634" t="s">
        <v>2769</v>
      </c>
      <c r="H2144" s="453" t="s">
        <v>118</v>
      </c>
      <c r="I2144" s="453" t="s">
        <v>2807</v>
      </c>
      <c r="J2144" s="678">
        <v>2</v>
      </c>
      <c r="K2144" s="641">
        <v>46024</v>
      </c>
      <c r="L2144" s="641">
        <v>46660</v>
      </c>
      <c r="M2144" s="638">
        <f t="shared" si="83"/>
        <v>90.857142857142861</v>
      </c>
      <c r="N2144" s="639">
        <v>0</v>
      </c>
      <c r="O2144" s="656" t="s">
        <v>2248</v>
      </c>
      <c r="P2144" s="639">
        <f t="shared" si="84"/>
        <v>0</v>
      </c>
      <c r="Q2144" s="640" t="str" cm="1">
        <f t="array" aca="1" ref="Q2144" ca="1">IF(ISNUMBER(P2144),IF(P2144=100%,"CUMPLIDA",IF(AND(ISNUMBER(L2144),ISNUMBER(INDIRECT("FECHA_"&amp;$B2144,1))), IF(L2144&lt;=INDIRECT("FECHA_"&amp;$B2144,1),"INCUMPLIDA","PROCESO"), "VERIFICAR FECHA")),"SIN VALOR AVANCE")</f>
        <v>PROCESO</v>
      </c>
    </row>
    <row r="2145" spans="1:17" ht="150">
      <c r="A2145" s="453" t="s">
        <v>19</v>
      </c>
      <c r="B2145" s="454" t="s">
        <v>14</v>
      </c>
      <c r="C2145" s="940"/>
      <c r="D2145" s="940"/>
      <c r="E2145" s="647" t="s">
        <v>2808</v>
      </c>
      <c r="F2145" s="941"/>
      <c r="G2145" s="647" t="s">
        <v>2809</v>
      </c>
      <c r="H2145" s="656" t="s">
        <v>2810</v>
      </c>
      <c r="I2145" s="656" t="s">
        <v>2811</v>
      </c>
      <c r="J2145" s="678">
        <v>20</v>
      </c>
      <c r="K2145" s="649">
        <v>45778</v>
      </c>
      <c r="L2145" s="649">
        <v>46142</v>
      </c>
      <c r="M2145" s="638">
        <f>(L2145-K2145)/7</f>
        <v>52</v>
      </c>
      <c r="N2145" s="639">
        <v>0</v>
      </c>
      <c r="O2145" s="656" t="s">
        <v>2812</v>
      </c>
      <c r="P2145" s="639">
        <f t="shared" si="84"/>
        <v>0</v>
      </c>
      <c r="Q2145" s="640" t="str" cm="1">
        <f t="array" aca="1" ref="Q2145" ca="1">IF(ISNUMBER(P2145),IF(P2145=100%,"CUMPLIDA",IF(AND(ISNUMBER(L2145),ISNUMBER(INDIRECT("FECHA_"&amp;$B2145,1))), IF(L2145&lt;=INDIRECT("FECHA_"&amp;$B2145,1),"INCUMPLIDA","PROCESO"), "VERIFICAR FECHA")),"SIN VALOR AVANCE")</f>
        <v>PROCESO</v>
      </c>
    </row>
    <row r="2146" spans="1:17" ht="213.75">
      <c r="A2146" s="453" t="s">
        <v>19</v>
      </c>
      <c r="B2146" s="454" t="s">
        <v>14</v>
      </c>
      <c r="C2146" s="940" t="s">
        <v>5049</v>
      </c>
      <c r="D2146" s="940" t="s">
        <v>5050</v>
      </c>
      <c r="E2146" s="461" t="s">
        <v>5051</v>
      </c>
      <c r="F2146" s="952" t="s">
        <v>5053</v>
      </c>
      <c r="G2146" s="461" t="s">
        <v>5052</v>
      </c>
      <c r="H2146" s="464" t="s">
        <v>5054</v>
      </c>
      <c r="I2146" s="467" t="s">
        <v>5055</v>
      </c>
      <c r="J2146" s="678">
        <v>1</v>
      </c>
      <c r="K2146" s="649">
        <v>45901</v>
      </c>
      <c r="L2146" s="649">
        <v>46022</v>
      </c>
      <c r="M2146" s="638">
        <f t="shared" ref="M2146:M2163" si="85">(L2146-K2146)/7</f>
        <v>17.285714285714285</v>
      </c>
      <c r="N2146" s="639">
        <v>0</v>
      </c>
      <c r="O2146" s="466" t="s">
        <v>5056</v>
      </c>
      <c r="P2146" s="639">
        <f t="shared" si="84"/>
        <v>0</v>
      </c>
      <c r="Q2146" s="640" t="str" cm="1">
        <f t="array" aca="1" ref="Q2146" ca="1">IF(ISNUMBER(P2146),IF(P2146=100%,"CUMPLIDA",IF(AND(ISNUMBER(L2146),ISNUMBER(INDIRECT("FECHA_"&amp;$B2146,1))), IF(L2146&lt;=INDIRECT("FECHA_"&amp;$B2146,1),"INCUMPLIDA","PROCESO"), "VERIFICAR FECHA")),"SIN VALOR AVANCE")</f>
        <v>PROCESO</v>
      </c>
    </row>
    <row r="2147" spans="1:17" ht="114">
      <c r="A2147" s="453" t="s">
        <v>19</v>
      </c>
      <c r="B2147" s="454" t="s">
        <v>14</v>
      </c>
      <c r="C2147" s="940"/>
      <c r="D2147" s="940"/>
      <c r="E2147" s="953" t="s">
        <v>5057</v>
      </c>
      <c r="F2147" s="952"/>
      <c r="G2147" s="461" t="s">
        <v>5058</v>
      </c>
      <c r="H2147" s="464" t="s">
        <v>5059</v>
      </c>
      <c r="I2147" s="464" t="s">
        <v>5060</v>
      </c>
      <c r="J2147" s="678">
        <v>1</v>
      </c>
      <c r="K2147" s="649">
        <v>45901</v>
      </c>
      <c r="L2147" s="465">
        <v>46081</v>
      </c>
      <c r="M2147" s="638">
        <f t="shared" si="85"/>
        <v>25.714285714285715</v>
      </c>
      <c r="N2147" s="639">
        <v>0</v>
      </c>
      <c r="O2147" s="466" t="s">
        <v>5061</v>
      </c>
      <c r="P2147" s="639">
        <f t="shared" si="84"/>
        <v>0</v>
      </c>
      <c r="Q2147" s="640" t="str" cm="1">
        <f t="array" aca="1" ref="Q2147" ca="1">IF(ISNUMBER(P2147),IF(P2147=100%,"CUMPLIDA",IF(AND(ISNUMBER(L2147),ISNUMBER(INDIRECT("FECHA_"&amp;$B2147,1))), IF(L2147&lt;=INDIRECT("FECHA_"&amp;$B2147,1),"INCUMPLIDA","PROCESO"), "VERIFICAR FECHA")),"SIN VALOR AVANCE")</f>
        <v>PROCESO</v>
      </c>
    </row>
    <row r="2148" spans="1:17" ht="171">
      <c r="A2148" s="453" t="s">
        <v>19</v>
      </c>
      <c r="B2148" s="454" t="s">
        <v>14</v>
      </c>
      <c r="C2148" s="940"/>
      <c r="D2148" s="940"/>
      <c r="E2148" s="953"/>
      <c r="F2148" s="952"/>
      <c r="G2148" s="461" t="s">
        <v>5062</v>
      </c>
      <c r="H2148" s="461" t="s">
        <v>5063</v>
      </c>
      <c r="I2148" s="683" t="s">
        <v>5064</v>
      </c>
      <c r="J2148" s="678">
        <v>1</v>
      </c>
      <c r="K2148" s="649">
        <v>45901</v>
      </c>
      <c r="L2148" s="684">
        <v>46387</v>
      </c>
      <c r="M2148" s="638">
        <f t="shared" si="85"/>
        <v>69.428571428571431</v>
      </c>
      <c r="N2148" s="639">
        <v>0</v>
      </c>
      <c r="O2148" s="466" t="s">
        <v>5061</v>
      </c>
      <c r="P2148" s="639">
        <f t="shared" si="84"/>
        <v>0</v>
      </c>
      <c r="Q2148" s="640" t="str" cm="1">
        <f t="array" aca="1" ref="Q2148" ca="1">IF(ISNUMBER(P2148),IF(P2148=100%,"CUMPLIDA",IF(AND(ISNUMBER(L2148),ISNUMBER(INDIRECT("FECHA_"&amp;$B2148,1))), IF(L2148&lt;=INDIRECT("FECHA_"&amp;$B2148,1),"INCUMPLIDA","PROCESO"), "VERIFICAR FECHA")),"SIN VALOR AVANCE")</f>
        <v>PROCESO</v>
      </c>
    </row>
    <row r="2149" spans="1:17" ht="409.5">
      <c r="A2149" s="453" t="s">
        <v>19</v>
      </c>
      <c r="B2149" s="454" t="s">
        <v>14</v>
      </c>
      <c r="C2149" s="940"/>
      <c r="D2149" s="940"/>
      <c r="E2149" s="461" t="s">
        <v>5065</v>
      </c>
      <c r="F2149" s="952"/>
      <c r="G2149" s="462" t="s">
        <v>5066</v>
      </c>
      <c r="H2149" s="462" t="s">
        <v>5067</v>
      </c>
      <c r="I2149" s="683" t="s">
        <v>5068</v>
      </c>
      <c r="J2149" s="678">
        <v>3</v>
      </c>
      <c r="K2149" s="684">
        <v>45901</v>
      </c>
      <c r="L2149" s="684">
        <v>46387</v>
      </c>
      <c r="M2149" s="638">
        <f t="shared" si="85"/>
        <v>69.428571428571431</v>
      </c>
      <c r="N2149" s="639">
        <v>0</v>
      </c>
      <c r="O2149" s="466" t="s">
        <v>5061</v>
      </c>
      <c r="P2149" s="639">
        <f t="shared" si="84"/>
        <v>0</v>
      </c>
      <c r="Q2149" s="640" t="str" cm="1">
        <f t="array" aca="1" ref="Q2149" ca="1">IF(ISNUMBER(P2149),IF(P2149=100%,"CUMPLIDA",IF(AND(ISNUMBER(L2149),ISNUMBER(INDIRECT("FECHA_"&amp;$B2149,1))), IF(L2149&lt;=INDIRECT("FECHA_"&amp;$B2149,1),"INCUMPLIDA","PROCESO"), "VERIFICAR FECHA")),"SIN VALOR AVANCE")</f>
        <v>PROCESO</v>
      </c>
    </row>
    <row r="2150" spans="1:17" ht="105.75">
      <c r="A2150" s="453" t="s">
        <v>19</v>
      </c>
      <c r="B2150" s="454" t="s">
        <v>14</v>
      </c>
      <c r="C2150" s="940"/>
      <c r="D2150" s="940"/>
      <c r="E2150" s="461" t="s">
        <v>5069</v>
      </c>
      <c r="F2150" s="952"/>
      <c r="G2150" s="464" t="s">
        <v>5070</v>
      </c>
      <c r="H2150" s="464" t="s">
        <v>5071</v>
      </c>
      <c r="I2150" s="464" t="s">
        <v>5072</v>
      </c>
      <c r="J2150" s="678">
        <v>4</v>
      </c>
      <c r="K2150" s="465">
        <v>45931</v>
      </c>
      <c r="L2150" s="465">
        <v>46295</v>
      </c>
      <c r="M2150" s="638">
        <f t="shared" si="85"/>
        <v>52</v>
      </c>
      <c r="N2150" s="639">
        <v>0</v>
      </c>
      <c r="O2150" s="466" t="s">
        <v>5073</v>
      </c>
      <c r="P2150" s="639">
        <f t="shared" si="84"/>
        <v>0</v>
      </c>
      <c r="Q2150" s="640" t="str" cm="1">
        <f t="array" aca="1" ref="Q2150" ca="1">IF(ISNUMBER(P2150),IF(P2150=100%,"CUMPLIDA",IF(AND(ISNUMBER(L2150),ISNUMBER(INDIRECT("FECHA_"&amp;$B2150,1))), IF(L2150&lt;=INDIRECT("FECHA_"&amp;$B2150,1),"INCUMPLIDA","PROCESO"), "VERIFICAR FECHA")),"SIN VALOR AVANCE")</f>
        <v>PROCESO</v>
      </c>
    </row>
    <row r="2151" spans="1:17" ht="142.5">
      <c r="A2151" s="453" t="s">
        <v>19</v>
      </c>
      <c r="B2151" s="454" t="s">
        <v>14</v>
      </c>
      <c r="C2151" s="940"/>
      <c r="D2151" s="940"/>
      <c r="E2151" s="464" t="s">
        <v>5074</v>
      </c>
      <c r="F2151" s="952"/>
      <c r="G2151" s="468" t="s">
        <v>5075</v>
      </c>
      <c r="H2151" s="468" t="s">
        <v>5076</v>
      </c>
      <c r="I2151" s="468" t="s">
        <v>5077</v>
      </c>
      <c r="J2151" s="678">
        <v>6</v>
      </c>
      <c r="K2151" s="465">
        <v>45901</v>
      </c>
      <c r="L2151" s="684">
        <v>46265</v>
      </c>
      <c r="M2151" s="638">
        <f t="shared" si="85"/>
        <v>52</v>
      </c>
      <c r="N2151" s="639">
        <v>0</v>
      </c>
      <c r="O2151" s="466" t="s">
        <v>5078</v>
      </c>
      <c r="P2151" s="639">
        <f t="shared" si="84"/>
        <v>0</v>
      </c>
      <c r="Q2151" s="640" t="str" cm="1">
        <f t="array" aca="1" ref="Q2151" ca="1">IF(ISNUMBER(P2151),IF(P2151=100%,"CUMPLIDA",IF(AND(ISNUMBER(L2151),ISNUMBER(INDIRECT("FECHA_"&amp;$B2151,1))), IF(L2151&lt;=INDIRECT("FECHA_"&amp;$B2151,1),"INCUMPLIDA","PROCESO"), "VERIFICAR FECHA")),"SIN VALOR AVANCE")</f>
        <v>PROCESO</v>
      </c>
    </row>
    <row r="2152" spans="1:17" ht="114">
      <c r="A2152" s="453" t="s">
        <v>19</v>
      </c>
      <c r="B2152" s="454" t="s">
        <v>14</v>
      </c>
      <c r="C2152" s="940"/>
      <c r="D2152" s="940"/>
      <c r="E2152" s="953" t="s">
        <v>5079</v>
      </c>
      <c r="F2152" s="952"/>
      <c r="G2152" s="953" t="s">
        <v>5080</v>
      </c>
      <c r="H2152" s="464" t="s">
        <v>5081</v>
      </c>
      <c r="I2152" s="464" t="s">
        <v>5083</v>
      </c>
      <c r="J2152" s="678">
        <v>1</v>
      </c>
      <c r="K2152" s="465">
        <v>45901</v>
      </c>
      <c r="L2152" s="465">
        <v>46387</v>
      </c>
      <c r="M2152" s="638">
        <f t="shared" si="85"/>
        <v>69.428571428571431</v>
      </c>
      <c r="N2152" s="639">
        <v>0</v>
      </c>
      <c r="O2152" s="464" t="s">
        <v>5085</v>
      </c>
      <c r="P2152" s="639">
        <f t="shared" si="84"/>
        <v>0</v>
      </c>
      <c r="Q2152" s="640" t="str" cm="1">
        <f t="array" aca="1" ref="Q2152" ca="1">IF(ISNUMBER(P2152),IF(P2152=100%,"CUMPLIDA",IF(AND(ISNUMBER(L2152),ISNUMBER(INDIRECT("FECHA_"&amp;$B2152,1))), IF(L2152&lt;=INDIRECT("FECHA_"&amp;$B2152,1),"INCUMPLIDA","PROCESO"), "VERIFICAR FECHA")),"SIN VALOR AVANCE")</f>
        <v>PROCESO</v>
      </c>
    </row>
    <row r="2153" spans="1:17" ht="57">
      <c r="A2153" s="453" t="s">
        <v>19</v>
      </c>
      <c r="B2153" s="454" t="s">
        <v>14</v>
      </c>
      <c r="C2153" s="940"/>
      <c r="D2153" s="940"/>
      <c r="E2153" s="953"/>
      <c r="F2153" s="952"/>
      <c r="G2153" s="953"/>
      <c r="H2153" s="464" t="s">
        <v>5082</v>
      </c>
      <c r="I2153" s="464" t="s">
        <v>5084</v>
      </c>
      <c r="J2153" s="678">
        <v>1</v>
      </c>
      <c r="K2153" s="465">
        <v>45901</v>
      </c>
      <c r="L2153" s="465">
        <v>46356</v>
      </c>
      <c r="M2153" s="638">
        <f t="shared" si="85"/>
        <v>65</v>
      </c>
      <c r="N2153" s="639">
        <v>0</v>
      </c>
      <c r="O2153" s="464" t="s">
        <v>5086</v>
      </c>
      <c r="P2153" s="639">
        <f t="shared" si="84"/>
        <v>0</v>
      </c>
      <c r="Q2153" s="640" t="str" cm="1">
        <f t="array" aca="1" ref="Q2153" ca="1">IF(ISNUMBER(P2153),IF(P2153=100%,"CUMPLIDA",IF(AND(ISNUMBER(L2153),ISNUMBER(INDIRECT("FECHA_"&amp;$B2153,1))), IF(L2153&lt;=INDIRECT("FECHA_"&amp;$B2153,1),"INCUMPLIDA","PROCESO"), "VERIFICAR FECHA")),"SIN VALOR AVANCE")</f>
        <v>PROCESO</v>
      </c>
    </row>
    <row r="2154" spans="1:17" ht="128.25">
      <c r="A2154" s="453" t="s">
        <v>19</v>
      </c>
      <c r="B2154" s="454" t="s">
        <v>14</v>
      </c>
      <c r="C2154" s="940"/>
      <c r="D2154" s="940"/>
      <c r="E2154" s="953" t="s">
        <v>5087</v>
      </c>
      <c r="F2154" s="952"/>
      <c r="G2154" s="468" t="s">
        <v>5088</v>
      </c>
      <c r="H2154" s="468" t="s">
        <v>5091</v>
      </c>
      <c r="I2154" s="468" t="s">
        <v>5094</v>
      </c>
      <c r="J2154" s="678">
        <v>1</v>
      </c>
      <c r="K2154" s="469">
        <v>45901</v>
      </c>
      <c r="L2154" s="469">
        <v>45930</v>
      </c>
      <c r="M2154" s="638">
        <f t="shared" si="85"/>
        <v>4.1428571428571432</v>
      </c>
      <c r="N2154" s="639">
        <v>0</v>
      </c>
      <c r="O2154" s="466" t="s">
        <v>5078</v>
      </c>
      <c r="P2154" s="639">
        <f t="shared" si="84"/>
        <v>0</v>
      </c>
      <c r="Q2154" s="640" t="str" cm="1">
        <f t="array" aca="1" ref="Q2154" ca="1">IF(ISNUMBER(P2154),IF(P2154=100%,"CUMPLIDA",IF(AND(ISNUMBER(L2154),ISNUMBER(INDIRECT("FECHA_"&amp;$B2154,1))), IF(L2154&lt;=INDIRECT("FECHA_"&amp;$B2154,1),"INCUMPLIDA","PROCESO"), "VERIFICAR FECHA")),"SIN VALOR AVANCE")</f>
        <v>PROCESO</v>
      </c>
    </row>
    <row r="2155" spans="1:17" ht="142.5">
      <c r="A2155" s="453" t="s">
        <v>19</v>
      </c>
      <c r="B2155" s="454" t="s">
        <v>14</v>
      </c>
      <c r="C2155" s="940"/>
      <c r="D2155" s="940"/>
      <c r="E2155" s="953"/>
      <c r="F2155" s="952"/>
      <c r="G2155" s="468" t="s">
        <v>5089</v>
      </c>
      <c r="H2155" s="468" t="s">
        <v>5092</v>
      </c>
      <c r="I2155" s="468" t="s">
        <v>5095</v>
      </c>
      <c r="J2155" s="678">
        <v>1</v>
      </c>
      <c r="K2155" s="469">
        <v>45931</v>
      </c>
      <c r="L2155" s="469">
        <v>46053</v>
      </c>
      <c r="M2155" s="638">
        <f t="shared" si="85"/>
        <v>17.428571428571427</v>
      </c>
      <c r="N2155" s="639">
        <v>0</v>
      </c>
      <c r="O2155" s="464" t="s">
        <v>5085</v>
      </c>
      <c r="P2155" s="639">
        <f t="shared" si="84"/>
        <v>0</v>
      </c>
      <c r="Q2155" s="640" t="str" cm="1">
        <f t="array" aca="1" ref="Q2155" ca="1">IF(ISNUMBER(P2155),IF(P2155=100%,"CUMPLIDA",IF(AND(ISNUMBER(L2155),ISNUMBER(INDIRECT("FECHA_"&amp;$B2155,1))), IF(L2155&lt;=INDIRECT("FECHA_"&amp;$B2155,1),"INCUMPLIDA","PROCESO"), "VERIFICAR FECHA")),"SIN VALOR AVANCE")</f>
        <v>PROCESO</v>
      </c>
    </row>
    <row r="2156" spans="1:17" ht="85.5">
      <c r="A2156" s="453" t="s">
        <v>19</v>
      </c>
      <c r="B2156" s="454" t="s">
        <v>14</v>
      </c>
      <c r="C2156" s="940"/>
      <c r="D2156" s="940"/>
      <c r="E2156" s="953"/>
      <c r="F2156" s="952"/>
      <c r="G2156" s="468" t="s">
        <v>5090</v>
      </c>
      <c r="H2156" s="468" t="s">
        <v>5093</v>
      </c>
      <c r="I2156" s="468" t="s">
        <v>5096</v>
      </c>
      <c r="J2156" s="678">
        <v>2</v>
      </c>
      <c r="K2156" s="469">
        <v>45991</v>
      </c>
      <c r="L2156" s="469">
        <v>46080</v>
      </c>
      <c r="M2156" s="638">
        <f t="shared" si="85"/>
        <v>12.714285714285714</v>
      </c>
      <c r="N2156" s="639">
        <v>0</v>
      </c>
      <c r="O2156" s="466" t="s">
        <v>5078</v>
      </c>
      <c r="P2156" s="639">
        <f t="shared" si="84"/>
        <v>0</v>
      </c>
      <c r="Q2156" s="640" t="str" cm="1">
        <f t="array" aca="1" ref="Q2156" ca="1">IF(ISNUMBER(P2156),IF(P2156=100%,"CUMPLIDA",IF(AND(ISNUMBER(L2156),ISNUMBER(INDIRECT("FECHA_"&amp;$B2156,1))), IF(L2156&lt;=INDIRECT("FECHA_"&amp;$B2156,1),"INCUMPLIDA","PROCESO"), "VERIFICAR FECHA")),"SIN VALOR AVANCE")</f>
        <v>PROCESO</v>
      </c>
    </row>
    <row r="2157" spans="1:17" ht="142.5">
      <c r="A2157" s="453" t="s">
        <v>19</v>
      </c>
      <c r="B2157" s="454" t="s">
        <v>14</v>
      </c>
      <c r="C2157" s="940"/>
      <c r="D2157" s="940"/>
      <c r="E2157" s="461" t="s">
        <v>5097</v>
      </c>
      <c r="F2157" s="952"/>
      <c r="G2157" s="468" t="s">
        <v>5098</v>
      </c>
      <c r="H2157" s="468" t="s">
        <v>5099</v>
      </c>
      <c r="I2157" s="468" t="s">
        <v>5100</v>
      </c>
      <c r="J2157" s="678">
        <v>4</v>
      </c>
      <c r="K2157" s="465">
        <v>45901</v>
      </c>
      <c r="L2157" s="465">
        <v>46295</v>
      </c>
      <c r="M2157" s="638">
        <f t="shared" si="85"/>
        <v>56.285714285714285</v>
      </c>
      <c r="N2157" s="639">
        <v>0</v>
      </c>
      <c r="O2157" s="464" t="s">
        <v>5086</v>
      </c>
      <c r="P2157" s="639">
        <f t="shared" si="84"/>
        <v>0</v>
      </c>
      <c r="Q2157" s="640" t="str" cm="1">
        <f t="array" aca="1" ref="Q2157" ca="1">IF(ISNUMBER(P2157),IF(P2157=100%,"CUMPLIDA",IF(AND(ISNUMBER(L2157),ISNUMBER(INDIRECT("FECHA_"&amp;$B2157,1))), IF(L2157&lt;=INDIRECT("FECHA_"&amp;$B2157,1),"INCUMPLIDA","PROCESO"), "VERIFICAR FECHA")),"SIN VALOR AVANCE")</f>
        <v>PROCESO</v>
      </c>
    </row>
    <row r="2158" spans="1:17" ht="105.75">
      <c r="A2158" s="560" t="s">
        <v>17</v>
      </c>
      <c r="B2158" s="561" t="s">
        <v>16</v>
      </c>
      <c r="C2158" s="858" t="s">
        <v>5421</v>
      </c>
      <c r="D2158" s="858" t="s">
        <v>5146</v>
      </c>
      <c r="E2158" s="891" t="s">
        <v>5101</v>
      </c>
      <c r="F2158" s="881" t="s">
        <v>5102</v>
      </c>
      <c r="G2158" s="890" t="s">
        <v>5109</v>
      </c>
      <c r="H2158" s="691" t="s">
        <v>5103</v>
      </c>
      <c r="I2158" s="691" t="s">
        <v>5104</v>
      </c>
      <c r="J2158" s="686">
        <v>2</v>
      </c>
      <c r="K2158" s="685">
        <v>45904</v>
      </c>
      <c r="L2158" s="685">
        <v>46057</v>
      </c>
      <c r="M2158" s="568">
        <f t="shared" si="85"/>
        <v>21.857142857142858</v>
      </c>
      <c r="N2158" s="569">
        <v>0</v>
      </c>
      <c r="O2158" s="691" t="s">
        <v>5111</v>
      </c>
      <c r="P2158" s="586">
        <f t="shared" ref="P2158:P2221" si="86">N2158/J2158</f>
        <v>0</v>
      </c>
      <c r="Q2158" s="571" t="str">
        <f>IF(ISNUMBER(P2158),IF(P2158=100%,"CUMPLIDA",IF(AND(ISNUMBER(L2158),ISNUMBER([6]OCI!$P$6)), IF(L2158&lt;[6]OCI!$P$6,"INCUMPLIDA","PROCESO"), "VERIFICAR FECHA")),"SIN VALOR AVANCE")</f>
        <v>PROCESO</v>
      </c>
    </row>
    <row r="2159" spans="1:17" ht="105.75">
      <c r="A2159" s="560" t="s">
        <v>17</v>
      </c>
      <c r="B2159" s="561" t="s">
        <v>16</v>
      </c>
      <c r="C2159" s="858"/>
      <c r="D2159" s="858"/>
      <c r="E2159" s="891"/>
      <c r="F2159" s="881"/>
      <c r="G2159" s="890"/>
      <c r="H2159" s="691" t="s">
        <v>5105</v>
      </c>
      <c r="I2159" s="691" t="s">
        <v>5106</v>
      </c>
      <c r="J2159" s="686">
        <v>6</v>
      </c>
      <c r="K2159" s="685">
        <v>45904</v>
      </c>
      <c r="L2159" s="685">
        <v>46057</v>
      </c>
      <c r="M2159" s="568">
        <f t="shared" si="85"/>
        <v>21.857142857142858</v>
      </c>
      <c r="N2159" s="569">
        <v>0</v>
      </c>
      <c r="O2159" s="691" t="s">
        <v>5111</v>
      </c>
      <c r="P2159" s="586">
        <f t="shared" si="86"/>
        <v>0</v>
      </c>
      <c r="Q2159" s="571" t="str">
        <f>IF(ISNUMBER(P2159),IF(P2159=100%,"CUMPLIDA",IF(AND(ISNUMBER(L2159),ISNUMBER([6]OCI!$P$6)), IF(L2159&lt;[6]OCI!$P$6,"INCUMPLIDA","PROCESO"), "VERIFICAR FECHA")),"SIN VALOR AVANCE")</f>
        <v>PROCESO</v>
      </c>
    </row>
    <row r="2160" spans="1:17" ht="105.75">
      <c r="A2160" s="560" t="s">
        <v>17</v>
      </c>
      <c r="B2160" s="561" t="s">
        <v>16</v>
      </c>
      <c r="C2160" s="858"/>
      <c r="D2160" s="858"/>
      <c r="E2160" s="891"/>
      <c r="F2160" s="881"/>
      <c r="G2160" s="690" t="s">
        <v>5110</v>
      </c>
      <c r="H2160" s="691" t="s">
        <v>5107</v>
      </c>
      <c r="I2160" s="691" t="s">
        <v>5108</v>
      </c>
      <c r="J2160" s="686">
        <v>6</v>
      </c>
      <c r="K2160" s="685">
        <v>45904</v>
      </c>
      <c r="L2160" s="685">
        <v>46053</v>
      </c>
      <c r="M2160" s="568">
        <f t="shared" si="85"/>
        <v>21.285714285714285</v>
      </c>
      <c r="N2160" s="569">
        <v>0</v>
      </c>
      <c r="O2160" s="691" t="s">
        <v>5111</v>
      </c>
      <c r="P2160" s="586">
        <f t="shared" si="86"/>
        <v>0</v>
      </c>
      <c r="Q2160" s="571" t="str">
        <f>IF(ISNUMBER(P2160),IF(P2160=100%,"CUMPLIDA",IF(AND(ISNUMBER(L2160),ISNUMBER([6]OCI!$P$6)), IF(L2160&lt;[6]OCI!$P$6,"INCUMPLIDA","PROCESO"), "VERIFICAR FECHA")),"SIN VALOR AVANCE")</f>
        <v>PROCESO</v>
      </c>
    </row>
    <row r="2161" spans="1:17" ht="105">
      <c r="A2161" s="687" t="s">
        <v>17</v>
      </c>
      <c r="B2161" s="688" t="s">
        <v>16</v>
      </c>
      <c r="C2161" s="858" t="s">
        <v>5420</v>
      </c>
      <c r="D2161" s="858" t="s">
        <v>5146</v>
      </c>
      <c r="E2161" s="891" t="s">
        <v>5112</v>
      </c>
      <c r="F2161" s="881" t="s">
        <v>5113</v>
      </c>
      <c r="G2161" s="692" t="s">
        <v>5122</v>
      </c>
      <c r="H2161" s="692" t="s">
        <v>5114</v>
      </c>
      <c r="I2161" s="692" t="s">
        <v>5115</v>
      </c>
      <c r="J2161" s="686">
        <v>2</v>
      </c>
      <c r="K2161" s="685">
        <v>45931</v>
      </c>
      <c r="L2161" s="685">
        <v>46203</v>
      </c>
      <c r="M2161" s="568">
        <f t="shared" si="85"/>
        <v>38.857142857142854</v>
      </c>
      <c r="N2161" s="569">
        <v>0</v>
      </c>
      <c r="O2161" s="692" t="s">
        <v>5116</v>
      </c>
      <c r="P2161" s="586">
        <f t="shared" si="86"/>
        <v>0</v>
      </c>
      <c r="Q2161" s="571" t="str">
        <f>IF(ISNUMBER(P2161),IF(P2161=100%,"CUMPLIDA",IF(AND(ISNUMBER(L2161),ISNUMBER([6]OCI!$P$6)), IF(L2161&lt;[6]OCI!$P$6,"INCUMPLIDA","PROCESO"), "VERIFICAR FECHA")),"SIN VALOR AVANCE")</f>
        <v>PROCESO</v>
      </c>
    </row>
    <row r="2162" spans="1:17" ht="150.75">
      <c r="A2162" s="560" t="s">
        <v>17</v>
      </c>
      <c r="B2162" s="561" t="s">
        <v>16</v>
      </c>
      <c r="C2162" s="858"/>
      <c r="D2162" s="858"/>
      <c r="E2162" s="891"/>
      <c r="F2162" s="881"/>
      <c r="G2162" s="692" t="s">
        <v>5280</v>
      </c>
      <c r="H2162" s="691" t="s">
        <v>5117</v>
      </c>
      <c r="I2162" s="691" t="s">
        <v>5118</v>
      </c>
      <c r="J2162" s="686">
        <v>3</v>
      </c>
      <c r="K2162" s="685">
        <v>45931</v>
      </c>
      <c r="L2162" s="685">
        <v>46234</v>
      </c>
      <c r="M2162" s="568">
        <f t="shared" si="85"/>
        <v>43.285714285714285</v>
      </c>
      <c r="N2162" s="569">
        <v>0</v>
      </c>
      <c r="O2162" s="691" t="s">
        <v>5119</v>
      </c>
      <c r="P2162" s="586">
        <f t="shared" si="86"/>
        <v>0</v>
      </c>
      <c r="Q2162" s="571" t="str">
        <f>IF(ISNUMBER(P2162),IF(P2162=100%,"CUMPLIDA",IF(AND(ISNUMBER(L2162),ISNUMBER([6]OCI!$P$6)), IF(L2162&lt;[6]OCI!$P$6,"INCUMPLIDA","PROCESO"), "VERIFICAR FECHA")),"SIN VALOR AVANCE")</f>
        <v>PROCESO</v>
      </c>
    </row>
    <row r="2163" spans="1:17" ht="150.75">
      <c r="A2163" s="560" t="s">
        <v>17</v>
      </c>
      <c r="B2163" s="561" t="s">
        <v>16</v>
      </c>
      <c r="C2163" s="858"/>
      <c r="D2163" s="858"/>
      <c r="E2163" s="891"/>
      <c r="F2163" s="881"/>
      <c r="G2163" s="692"/>
      <c r="H2163" s="691" t="s">
        <v>5120</v>
      </c>
      <c r="I2163" s="691" t="s">
        <v>5121</v>
      </c>
      <c r="J2163" s="686">
        <v>6</v>
      </c>
      <c r="K2163" s="685">
        <v>45931</v>
      </c>
      <c r="L2163" s="685">
        <v>46142</v>
      </c>
      <c r="M2163" s="568">
        <f t="shared" si="85"/>
        <v>30.142857142857142</v>
      </c>
      <c r="N2163" s="569">
        <v>0</v>
      </c>
      <c r="O2163" s="691" t="s">
        <v>5119</v>
      </c>
      <c r="P2163" s="586">
        <f t="shared" si="86"/>
        <v>0</v>
      </c>
      <c r="Q2163" s="571" t="str">
        <f>IF(ISNUMBER(P2163),IF(P2163=100%,"CUMPLIDA",IF(AND(ISNUMBER(L2163),ISNUMBER([6]OCI!$P$6)), IF(L2163&lt;[6]OCI!$P$6,"INCUMPLIDA","PROCESO"), "VERIFICAR FECHA")),"SIN VALOR AVANCE")</f>
        <v>PROCESO</v>
      </c>
    </row>
    <row r="2164" spans="1:17" ht="120.75">
      <c r="A2164" s="560" t="s">
        <v>17</v>
      </c>
      <c r="B2164" s="561" t="s">
        <v>16</v>
      </c>
      <c r="C2164" s="858" t="s">
        <v>5419</v>
      </c>
      <c r="D2164" s="858" t="s">
        <v>5146</v>
      </c>
      <c r="E2164" s="891" t="s">
        <v>5281</v>
      </c>
      <c r="F2164" s="881" t="s">
        <v>5123</v>
      </c>
      <c r="G2164" s="900" t="s">
        <v>5141</v>
      </c>
      <c r="H2164" s="693" t="s">
        <v>5124</v>
      </c>
      <c r="I2164" s="694" t="s">
        <v>5125</v>
      </c>
      <c r="J2164" s="686">
        <v>2</v>
      </c>
      <c r="K2164" s="685">
        <v>45901</v>
      </c>
      <c r="L2164" s="685">
        <v>46112</v>
      </c>
      <c r="M2164" s="568">
        <f>(L2164-K2164)/7</f>
        <v>30.142857142857142</v>
      </c>
      <c r="N2164" s="569">
        <v>0</v>
      </c>
      <c r="O2164" s="691" t="s">
        <v>5130</v>
      </c>
      <c r="P2164" s="586">
        <f t="shared" si="86"/>
        <v>0</v>
      </c>
      <c r="Q2164" s="571" t="str">
        <f>IF(ISNUMBER(P2164),IF(P2164=100%,"CUMPLIDA",IF(AND(ISNUMBER(L2164),ISNUMBER([6]OCI!$P$6)), IF(L2164&lt;[6]OCI!$P$6,"INCUMPLIDA","PROCESO"), "VERIFICAR FECHA")),"SIN VALOR AVANCE")</f>
        <v>PROCESO</v>
      </c>
    </row>
    <row r="2165" spans="1:17" ht="120.75">
      <c r="A2165" s="560" t="s">
        <v>17</v>
      </c>
      <c r="B2165" s="561" t="s">
        <v>16</v>
      </c>
      <c r="C2165" s="858"/>
      <c r="D2165" s="858"/>
      <c r="E2165" s="891"/>
      <c r="F2165" s="881"/>
      <c r="G2165" s="901"/>
      <c r="H2165" s="692" t="s">
        <v>5126</v>
      </c>
      <c r="I2165" s="695" t="s">
        <v>5127</v>
      </c>
      <c r="J2165" s="686">
        <v>2</v>
      </c>
      <c r="K2165" s="685">
        <v>45901</v>
      </c>
      <c r="L2165" s="685">
        <v>46112</v>
      </c>
      <c r="M2165" s="568">
        <f>(L2165-K2165)/7</f>
        <v>30.142857142857142</v>
      </c>
      <c r="N2165" s="569">
        <v>0</v>
      </c>
      <c r="O2165" s="691" t="s">
        <v>5130</v>
      </c>
      <c r="P2165" s="586">
        <f t="shared" si="86"/>
        <v>0</v>
      </c>
      <c r="Q2165" s="571" t="str">
        <f>IF(ISNUMBER(P2165),IF(P2165=100%,"CUMPLIDA",IF(AND(ISNUMBER(L2165),ISNUMBER([6]OCI!$P$6)), IF(L2165&lt;[6]OCI!$P$6,"INCUMPLIDA","PROCESO"), "VERIFICAR FECHA")),"SIN VALOR AVANCE")</f>
        <v>PROCESO</v>
      </c>
    </row>
    <row r="2166" spans="1:17" ht="120.75">
      <c r="A2166" s="560" t="s">
        <v>17</v>
      </c>
      <c r="B2166" s="561" t="s">
        <v>16</v>
      </c>
      <c r="C2166" s="858"/>
      <c r="D2166" s="858"/>
      <c r="E2166" s="891"/>
      <c r="F2166" s="881"/>
      <c r="G2166" s="694" t="s">
        <v>5142</v>
      </c>
      <c r="H2166" s="693" t="s">
        <v>5128</v>
      </c>
      <c r="I2166" s="694" t="s">
        <v>5129</v>
      </c>
      <c r="J2166" s="686">
        <v>2</v>
      </c>
      <c r="K2166" s="685">
        <v>45901</v>
      </c>
      <c r="L2166" s="685">
        <v>46112</v>
      </c>
      <c r="M2166" s="568">
        <f>(L2166-K2166)/7</f>
        <v>30.142857142857142</v>
      </c>
      <c r="N2166" s="569">
        <v>0</v>
      </c>
      <c r="O2166" s="691" t="s">
        <v>5130</v>
      </c>
      <c r="P2166" s="586">
        <f t="shared" si="86"/>
        <v>0</v>
      </c>
      <c r="Q2166" s="571" t="str">
        <f>IF(ISNUMBER(P2166),IF(P2166=100%,"CUMPLIDA",IF(AND(ISNUMBER(L2166),ISNUMBER([6]OCI!$P$6)), IF(L2166&lt;[6]OCI!$P$6,"INCUMPLIDA","PROCESO"), "VERIFICAR FECHA")),"SIN VALOR AVANCE")</f>
        <v>PROCESO</v>
      </c>
    </row>
    <row r="2167" spans="1:17" ht="135.75">
      <c r="A2167" s="560" t="s">
        <v>17</v>
      </c>
      <c r="B2167" s="561" t="s">
        <v>16</v>
      </c>
      <c r="C2167" s="858" t="s">
        <v>5418</v>
      </c>
      <c r="D2167" s="858" t="s">
        <v>5146</v>
      </c>
      <c r="E2167" s="891" t="s">
        <v>5140</v>
      </c>
      <c r="F2167" s="881" t="s">
        <v>5131</v>
      </c>
      <c r="G2167" s="692" t="s">
        <v>5143</v>
      </c>
      <c r="H2167" s="692" t="s">
        <v>5132</v>
      </c>
      <c r="I2167" s="692" t="s">
        <v>5133</v>
      </c>
      <c r="J2167" s="686">
        <v>6</v>
      </c>
      <c r="K2167" s="685">
        <v>45931</v>
      </c>
      <c r="L2167" s="685">
        <v>46112</v>
      </c>
      <c r="M2167" s="568">
        <f>(L2167-K2167)/7</f>
        <v>25.857142857142858</v>
      </c>
      <c r="N2167" s="569">
        <v>0</v>
      </c>
      <c r="O2167" s="696" t="s">
        <v>5134</v>
      </c>
      <c r="P2167" s="586">
        <f t="shared" si="86"/>
        <v>0</v>
      </c>
      <c r="Q2167" s="571" t="str">
        <f>IF(ISNUMBER(P2167),IF(P2167=100%,"CUMPLIDA",IF(AND(ISNUMBER(L2167),ISNUMBER([6]OCI!$P$6)), IF(L2167&lt;[6]OCI!$P$6,"INCUMPLIDA","PROCESO"), "VERIFICAR FECHA")),"SIN VALOR AVANCE")</f>
        <v>PROCESO</v>
      </c>
    </row>
    <row r="2168" spans="1:17" ht="195">
      <c r="A2168" s="560" t="s">
        <v>17</v>
      </c>
      <c r="B2168" s="561" t="s">
        <v>16</v>
      </c>
      <c r="C2168" s="858"/>
      <c r="D2168" s="858"/>
      <c r="E2168" s="891"/>
      <c r="F2168" s="881"/>
      <c r="G2168" s="691" t="s">
        <v>5144</v>
      </c>
      <c r="H2168" s="697" t="s">
        <v>5135</v>
      </c>
      <c r="I2168" s="698" t="s">
        <v>5136</v>
      </c>
      <c r="J2168" s="686">
        <v>2</v>
      </c>
      <c r="K2168" s="685">
        <v>45931</v>
      </c>
      <c r="L2168" s="685">
        <v>46112</v>
      </c>
      <c r="M2168" s="568">
        <f>(L2168-K2168)/7</f>
        <v>25.857142857142858</v>
      </c>
      <c r="N2168" s="569">
        <v>0</v>
      </c>
      <c r="O2168" s="699" t="s">
        <v>5134</v>
      </c>
      <c r="P2168" s="586">
        <f t="shared" si="86"/>
        <v>0</v>
      </c>
      <c r="Q2168" s="571" t="str">
        <f>IF(ISNUMBER(P2168),IF(P2168=100%,"CUMPLIDA",IF(AND(ISNUMBER(L2168),ISNUMBER([6]OCI!$P$6)), IF(L2168&lt;[6]OCI!$P$6,"INCUMPLIDA","PROCESO"), "VERIFICAR FECHA")),"SIN VALOR AVANCE")</f>
        <v>PROCESO</v>
      </c>
    </row>
    <row r="2169" spans="1:17" ht="150.75">
      <c r="A2169" s="560" t="s">
        <v>17</v>
      </c>
      <c r="B2169" s="561" t="s">
        <v>16</v>
      </c>
      <c r="C2169" s="858"/>
      <c r="D2169" s="858"/>
      <c r="E2169" s="891"/>
      <c r="F2169" s="881"/>
      <c r="G2169" s="691" t="s">
        <v>5145</v>
      </c>
      <c r="H2169" s="691" t="s">
        <v>5137</v>
      </c>
      <c r="I2169" s="691" t="s">
        <v>5138</v>
      </c>
      <c r="J2169" s="686">
        <v>5</v>
      </c>
      <c r="K2169" s="685">
        <v>45931</v>
      </c>
      <c r="L2169" s="685">
        <v>46112</v>
      </c>
      <c r="M2169" s="568">
        <f>+(L2169-K2169)/7</f>
        <v>25.857142857142858</v>
      </c>
      <c r="N2169" s="569">
        <v>0</v>
      </c>
      <c r="O2169" s="692" t="s">
        <v>5139</v>
      </c>
      <c r="P2169" s="586">
        <f t="shared" si="86"/>
        <v>0</v>
      </c>
      <c r="Q2169" s="571" t="str">
        <f>IF(ISNUMBER(P2169),IF(P2169=100%,"CUMPLIDA",IF(AND(ISNUMBER(L2169),ISNUMBER([6]OCI!$P$6)), IF(L2169&lt;[6]OCI!$P$6,"INCUMPLIDA","PROCESO"), "VERIFICAR FECHA")),"SIN VALOR AVANCE")</f>
        <v>PROCESO</v>
      </c>
    </row>
    <row r="2170" spans="1:17" ht="105.75">
      <c r="A2170" s="560" t="s">
        <v>17</v>
      </c>
      <c r="B2170" s="561" t="s">
        <v>16</v>
      </c>
      <c r="C2170" s="858" t="s">
        <v>5154</v>
      </c>
      <c r="D2170" s="858" t="s">
        <v>5146</v>
      </c>
      <c r="E2170" s="881" t="s">
        <v>5147</v>
      </c>
      <c r="F2170" s="890" t="s">
        <v>5148</v>
      </c>
      <c r="G2170" s="887" t="s">
        <v>5157</v>
      </c>
      <c r="H2170" s="691" t="s">
        <v>5149</v>
      </c>
      <c r="I2170" s="691" t="s">
        <v>5150</v>
      </c>
      <c r="J2170" s="686">
        <v>1</v>
      </c>
      <c r="K2170" s="685">
        <v>45869</v>
      </c>
      <c r="L2170" s="685">
        <v>45930</v>
      </c>
      <c r="M2170" s="568">
        <f>(L2170-K2170)/7</f>
        <v>8.7142857142857135</v>
      </c>
      <c r="N2170" s="569">
        <v>0</v>
      </c>
      <c r="O2170" s="691" t="s">
        <v>5151</v>
      </c>
      <c r="P2170" s="586">
        <f t="shared" si="86"/>
        <v>0</v>
      </c>
      <c r="Q2170" s="571" t="str">
        <f>IF(ISNUMBER(P2170),IF(P2170=100%,"CUMPLIDA",IF(AND(ISNUMBER(L2170),ISNUMBER([6]OCI!$P$6)), IF(L2170&lt;[6]OCI!$P$6,"INCUMPLIDA","PROCESO"), "VERIFICAR FECHA")),"SIN VALOR AVANCE")</f>
        <v>PROCESO</v>
      </c>
    </row>
    <row r="2171" spans="1:17" ht="105.75">
      <c r="A2171" s="560" t="s">
        <v>17</v>
      </c>
      <c r="B2171" s="561" t="s">
        <v>16</v>
      </c>
      <c r="C2171" s="858"/>
      <c r="D2171" s="858"/>
      <c r="E2171" s="881"/>
      <c r="F2171" s="890"/>
      <c r="G2171" s="888"/>
      <c r="H2171" s="691" t="s">
        <v>5152</v>
      </c>
      <c r="I2171" s="691" t="s">
        <v>5153</v>
      </c>
      <c r="J2171" s="686">
        <v>1</v>
      </c>
      <c r="K2171" s="685">
        <v>45869</v>
      </c>
      <c r="L2171" s="685">
        <v>45930</v>
      </c>
      <c r="M2171" s="568">
        <f>(L2171-K2171)/7</f>
        <v>8.7142857142857135</v>
      </c>
      <c r="N2171" s="569">
        <v>0</v>
      </c>
      <c r="O2171" s="691" t="s">
        <v>5151</v>
      </c>
      <c r="P2171" s="586">
        <f t="shared" si="86"/>
        <v>0</v>
      </c>
      <c r="Q2171" s="571" t="str">
        <f>IF(ISNUMBER(P2171),IF(P2171=100%,"CUMPLIDA",IF(AND(ISNUMBER(L2171),ISNUMBER([6]OCI!$P$6)), IF(L2171&lt;[6]OCI!$P$6,"INCUMPLIDA","PROCESO"), "VERIFICAR FECHA")),"SIN VALOR AVANCE")</f>
        <v>PROCESO</v>
      </c>
    </row>
    <row r="2172" spans="1:17" ht="105.75">
      <c r="A2172" s="687" t="s">
        <v>17</v>
      </c>
      <c r="B2172" s="688" t="s">
        <v>16</v>
      </c>
      <c r="C2172" s="858" t="s">
        <v>5417</v>
      </c>
      <c r="D2172" s="858" t="s">
        <v>5146</v>
      </c>
      <c r="E2172" s="883" t="s">
        <v>5155</v>
      </c>
      <c r="F2172" s="883" t="s">
        <v>5156</v>
      </c>
      <c r="G2172" s="691" t="s">
        <v>5158</v>
      </c>
      <c r="H2172" s="691" t="s">
        <v>111</v>
      </c>
      <c r="I2172" s="691" t="s">
        <v>4726</v>
      </c>
      <c r="J2172" s="686">
        <v>15</v>
      </c>
      <c r="K2172" s="685">
        <v>46113</v>
      </c>
      <c r="L2172" s="685">
        <v>47483</v>
      </c>
      <c r="M2172" s="568">
        <f t="shared" ref="M2172:M2174" si="87">(L2172-K2172)/7</f>
        <v>195.71428571428572</v>
      </c>
      <c r="N2172" s="569">
        <v>0</v>
      </c>
      <c r="O2172" s="691" t="s">
        <v>5161</v>
      </c>
      <c r="P2172" s="586">
        <f t="shared" si="86"/>
        <v>0</v>
      </c>
      <c r="Q2172" s="571" t="str">
        <f>IF(ISNUMBER(P2172),IF(P2172=100%,"CUMPLIDA",IF(AND(ISNUMBER(L2172),ISNUMBER([6]OCI!$P$6)), IF(L2172&lt;[6]OCI!$P$6,"INCUMPLIDA","PROCESO"), "VERIFICAR FECHA")),"SIN VALOR AVANCE")</f>
        <v>PROCESO</v>
      </c>
    </row>
    <row r="2173" spans="1:17" ht="105.75">
      <c r="A2173" s="560" t="s">
        <v>17</v>
      </c>
      <c r="B2173" s="561" t="s">
        <v>16</v>
      </c>
      <c r="C2173" s="858"/>
      <c r="D2173" s="858"/>
      <c r="E2173" s="883"/>
      <c r="F2173" s="883"/>
      <c r="G2173" s="691" t="s">
        <v>5159</v>
      </c>
      <c r="H2173" s="691" t="s">
        <v>115</v>
      </c>
      <c r="I2173" s="691" t="s">
        <v>116</v>
      </c>
      <c r="J2173" s="686">
        <v>1</v>
      </c>
      <c r="K2173" s="685">
        <v>46113</v>
      </c>
      <c r="L2173" s="685">
        <v>47483</v>
      </c>
      <c r="M2173" s="568">
        <f t="shared" si="87"/>
        <v>195.71428571428572</v>
      </c>
      <c r="N2173" s="569">
        <v>0</v>
      </c>
      <c r="O2173" s="691" t="s">
        <v>5161</v>
      </c>
      <c r="P2173" s="586">
        <f t="shared" si="86"/>
        <v>0</v>
      </c>
      <c r="Q2173" s="571" t="str">
        <f>IF(ISNUMBER(P2173),IF(P2173=100%,"CUMPLIDA",IF(AND(ISNUMBER(L2173),ISNUMBER([6]OCI!$P$6)), IF(L2173&lt;[6]OCI!$P$6,"INCUMPLIDA","PROCESO"), "VERIFICAR FECHA")),"SIN VALOR AVANCE")</f>
        <v>PROCESO</v>
      </c>
    </row>
    <row r="2174" spans="1:17" ht="135">
      <c r="A2174" s="560" t="s">
        <v>17</v>
      </c>
      <c r="B2174" s="561" t="s">
        <v>16</v>
      </c>
      <c r="C2174" s="858"/>
      <c r="D2174" s="858"/>
      <c r="E2174" s="883"/>
      <c r="F2174" s="883"/>
      <c r="G2174" s="691" t="s">
        <v>5160</v>
      </c>
      <c r="H2174" s="691" t="s">
        <v>118</v>
      </c>
      <c r="I2174" s="691" t="s">
        <v>119</v>
      </c>
      <c r="J2174" s="686">
        <v>2</v>
      </c>
      <c r="K2174" s="685">
        <v>46113</v>
      </c>
      <c r="L2174" s="685">
        <v>47483</v>
      </c>
      <c r="M2174" s="568">
        <f t="shared" si="87"/>
        <v>195.71428571428572</v>
      </c>
      <c r="N2174" s="569">
        <v>0</v>
      </c>
      <c r="O2174" s="691" t="s">
        <v>5161</v>
      </c>
      <c r="P2174" s="586">
        <f t="shared" si="86"/>
        <v>0</v>
      </c>
      <c r="Q2174" s="571" t="str">
        <f>IF(ISNUMBER(P2174),IF(P2174=100%,"CUMPLIDA",IF(AND(ISNUMBER(L2174),ISNUMBER([6]OCI!$P$6)), IF(L2174&lt;[6]OCI!$P$6,"INCUMPLIDA","PROCESO"), "VERIFICAR FECHA")),"SIN VALOR AVANCE")</f>
        <v>PROCESO</v>
      </c>
    </row>
    <row r="2175" spans="1:17" ht="105.75">
      <c r="A2175" s="560" t="s">
        <v>17</v>
      </c>
      <c r="B2175" s="561" t="s">
        <v>16</v>
      </c>
      <c r="C2175" s="858" t="s">
        <v>5169</v>
      </c>
      <c r="D2175" s="858" t="s">
        <v>5146</v>
      </c>
      <c r="E2175" s="883" t="s">
        <v>5162</v>
      </c>
      <c r="F2175" s="883" t="s">
        <v>5163</v>
      </c>
      <c r="G2175" s="691" t="s">
        <v>5167</v>
      </c>
      <c r="H2175" s="691" t="s">
        <v>5164</v>
      </c>
      <c r="I2175" s="691" t="s">
        <v>5165</v>
      </c>
      <c r="J2175" s="686">
        <v>2</v>
      </c>
      <c r="K2175" s="685">
        <v>45901</v>
      </c>
      <c r="L2175" s="685">
        <v>46081</v>
      </c>
      <c r="M2175" s="568">
        <f t="shared" ref="M2175:M2182" si="88">+(L2175-K2175)/7</f>
        <v>25.714285714285715</v>
      </c>
      <c r="N2175" s="569">
        <v>0</v>
      </c>
      <c r="O2175" s="691" t="s">
        <v>5161</v>
      </c>
      <c r="P2175" s="586">
        <f t="shared" si="86"/>
        <v>0</v>
      </c>
      <c r="Q2175" s="571" t="str">
        <f>IF(ISNUMBER(P2175),IF(P2175=100%,"CUMPLIDA",IF(AND(ISNUMBER(L2175),ISNUMBER([6]OCI!$P$6)), IF(L2175&lt;[6]OCI!$P$6,"INCUMPLIDA","PROCESO"), "VERIFICAR FECHA")),"SIN VALOR AVANCE")</f>
        <v>PROCESO</v>
      </c>
    </row>
    <row r="2176" spans="1:17" ht="105.75">
      <c r="A2176" s="560" t="s">
        <v>17</v>
      </c>
      <c r="B2176" s="689" t="s">
        <v>16</v>
      </c>
      <c r="C2176" s="884"/>
      <c r="D2176" s="884"/>
      <c r="E2176" s="887"/>
      <c r="F2176" s="883"/>
      <c r="G2176" s="691" t="s">
        <v>5168</v>
      </c>
      <c r="H2176" s="691" t="s">
        <v>5166</v>
      </c>
      <c r="I2176" s="691" t="s">
        <v>3917</v>
      </c>
      <c r="J2176" s="686">
        <v>6</v>
      </c>
      <c r="K2176" s="685">
        <v>45901</v>
      </c>
      <c r="L2176" s="685">
        <v>46081</v>
      </c>
      <c r="M2176" s="568">
        <f t="shared" si="88"/>
        <v>25.714285714285715</v>
      </c>
      <c r="N2176" s="569">
        <v>0</v>
      </c>
      <c r="O2176" s="691" t="s">
        <v>5161</v>
      </c>
      <c r="P2176" s="586">
        <f t="shared" si="86"/>
        <v>0</v>
      </c>
      <c r="Q2176" s="571" t="str">
        <f>IF(ISNUMBER(P2176),IF(P2176=100%,"CUMPLIDA",IF(AND(ISNUMBER(L2176),ISNUMBER([6]OCI!$P$6)), IF(L2176&lt;[6]OCI!$P$6,"INCUMPLIDA","PROCESO"), "VERIFICAR FECHA")),"SIN VALOR AVANCE")</f>
        <v>PROCESO</v>
      </c>
    </row>
    <row r="2177" spans="1:17" ht="195">
      <c r="A2177" s="560" t="s">
        <v>17</v>
      </c>
      <c r="B2177" s="561" t="s">
        <v>16</v>
      </c>
      <c r="C2177" s="858" t="s">
        <v>5416</v>
      </c>
      <c r="D2177" s="858" t="s">
        <v>5146</v>
      </c>
      <c r="E2177" s="891" t="s">
        <v>5185</v>
      </c>
      <c r="F2177" s="891" t="s">
        <v>5170</v>
      </c>
      <c r="G2177" s="691" t="s">
        <v>5181</v>
      </c>
      <c r="H2177" s="691" t="s">
        <v>5171</v>
      </c>
      <c r="I2177" s="691" t="s">
        <v>5172</v>
      </c>
      <c r="J2177" s="686">
        <v>2</v>
      </c>
      <c r="K2177" s="685">
        <v>45931</v>
      </c>
      <c r="L2177" s="685">
        <v>46295</v>
      </c>
      <c r="M2177" s="568">
        <f t="shared" si="88"/>
        <v>52</v>
      </c>
      <c r="N2177" s="569">
        <v>0</v>
      </c>
      <c r="O2177" s="691" t="s">
        <v>5139</v>
      </c>
      <c r="P2177" s="586">
        <f t="shared" si="86"/>
        <v>0</v>
      </c>
      <c r="Q2177" s="571" t="str">
        <f>IF(ISNUMBER(P2177),IF(P2177=100%,"CUMPLIDA",IF(AND(ISNUMBER(L2177),ISNUMBER([6]OCI!$P$6)), IF(L2177&lt;[6]OCI!$P$6,"INCUMPLIDA","PROCESO"), "VERIFICAR FECHA")),"SIN VALOR AVANCE")</f>
        <v>PROCESO</v>
      </c>
    </row>
    <row r="2178" spans="1:17" ht="150.75">
      <c r="A2178" s="560" t="s">
        <v>17</v>
      </c>
      <c r="B2178" s="561" t="s">
        <v>16</v>
      </c>
      <c r="C2178" s="858"/>
      <c r="D2178" s="858"/>
      <c r="E2178" s="891"/>
      <c r="F2178" s="891"/>
      <c r="G2178" s="691" t="s">
        <v>5182</v>
      </c>
      <c r="H2178" s="691" t="s">
        <v>5173</v>
      </c>
      <c r="I2178" s="691" t="s">
        <v>5174</v>
      </c>
      <c r="J2178" s="686">
        <v>4</v>
      </c>
      <c r="K2178" s="685">
        <v>45931</v>
      </c>
      <c r="L2178" s="685">
        <v>46295</v>
      </c>
      <c r="M2178" s="568">
        <f t="shared" si="88"/>
        <v>52</v>
      </c>
      <c r="N2178" s="569">
        <v>0</v>
      </c>
      <c r="O2178" s="691" t="s">
        <v>5139</v>
      </c>
      <c r="P2178" s="586">
        <f t="shared" si="86"/>
        <v>0</v>
      </c>
      <c r="Q2178" s="571" t="str">
        <f>IF(ISNUMBER(P2178),IF(P2178=100%,"CUMPLIDA",IF(AND(ISNUMBER(L2178),ISNUMBER([6]OCI!$P$6)), IF(L2178&lt;[6]OCI!$P$6,"INCUMPLIDA","PROCESO"), "VERIFICAR FECHA")),"SIN VALOR AVANCE")</f>
        <v>PROCESO</v>
      </c>
    </row>
    <row r="2179" spans="1:17" ht="225.75">
      <c r="A2179" s="560" t="s">
        <v>17</v>
      </c>
      <c r="B2179" s="561" t="s">
        <v>16</v>
      </c>
      <c r="C2179" s="858"/>
      <c r="D2179" s="858"/>
      <c r="E2179" s="891"/>
      <c r="F2179" s="891"/>
      <c r="G2179" s="694" t="s">
        <v>5183</v>
      </c>
      <c r="H2179" s="694" t="s">
        <v>5175</v>
      </c>
      <c r="I2179" s="694" t="s">
        <v>5176</v>
      </c>
      <c r="J2179" s="686">
        <v>4</v>
      </c>
      <c r="K2179" s="685">
        <v>45931</v>
      </c>
      <c r="L2179" s="685">
        <v>46295</v>
      </c>
      <c r="M2179" s="568">
        <f t="shared" si="88"/>
        <v>52</v>
      </c>
      <c r="N2179" s="569">
        <v>0</v>
      </c>
      <c r="O2179" s="691" t="s">
        <v>5177</v>
      </c>
      <c r="P2179" s="586">
        <f t="shared" si="86"/>
        <v>0</v>
      </c>
      <c r="Q2179" s="571" t="str">
        <f>IF(ISNUMBER(P2179),IF(P2179=100%,"CUMPLIDA",IF(AND(ISNUMBER(L2179),ISNUMBER([6]OCI!$P$6)), IF(L2179&lt;[6]OCI!$P$6,"INCUMPLIDA","PROCESO"), "VERIFICAR FECHA")),"SIN VALOR AVANCE")</f>
        <v>PROCESO</v>
      </c>
    </row>
    <row r="2180" spans="1:17" ht="150.75">
      <c r="A2180" s="560" t="s">
        <v>17</v>
      </c>
      <c r="B2180" s="561" t="s">
        <v>16</v>
      </c>
      <c r="C2180" s="858"/>
      <c r="D2180" s="858"/>
      <c r="E2180" s="891"/>
      <c r="F2180" s="891"/>
      <c r="G2180" s="887" t="s">
        <v>5184</v>
      </c>
      <c r="H2180" s="887" t="s">
        <v>5178</v>
      </c>
      <c r="I2180" s="691" t="s">
        <v>5179</v>
      </c>
      <c r="J2180" s="686">
        <v>4</v>
      </c>
      <c r="K2180" s="685">
        <v>45931</v>
      </c>
      <c r="L2180" s="685">
        <v>46386</v>
      </c>
      <c r="M2180" s="568">
        <f t="shared" si="88"/>
        <v>65</v>
      </c>
      <c r="N2180" s="569">
        <v>0</v>
      </c>
      <c r="O2180" s="700" t="s">
        <v>5139</v>
      </c>
      <c r="P2180" s="586">
        <f t="shared" si="86"/>
        <v>0</v>
      </c>
      <c r="Q2180" s="571" t="str">
        <f>IF(ISNUMBER(P2180),IF(P2180=100%,"CUMPLIDA",IF(AND(ISNUMBER(L2180),ISNUMBER([6]OCI!$P$6)), IF(L2180&lt;[6]OCI!$P$6,"INCUMPLIDA","PROCESO"), "VERIFICAR FECHA")),"SIN VALOR AVANCE")</f>
        <v>PROCESO</v>
      </c>
    </row>
    <row r="2181" spans="1:17" ht="225.75">
      <c r="A2181" s="560" t="s">
        <v>17</v>
      </c>
      <c r="B2181" s="561" t="s">
        <v>16</v>
      </c>
      <c r="C2181" s="858"/>
      <c r="D2181" s="858"/>
      <c r="E2181" s="891"/>
      <c r="F2181" s="891"/>
      <c r="G2181" s="888"/>
      <c r="H2181" s="888"/>
      <c r="I2181" s="691" t="s">
        <v>5180</v>
      </c>
      <c r="J2181" s="686">
        <v>1</v>
      </c>
      <c r="K2181" s="685">
        <v>45931</v>
      </c>
      <c r="L2181" s="685">
        <v>46386</v>
      </c>
      <c r="M2181" s="568">
        <f t="shared" si="88"/>
        <v>65</v>
      </c>
      <c r="N2181" s="569">
        <v>0</v>
      </c>
      <c r="O2181" s="700" t="s">
        <v>5177</v>
      </c>
      <c r="P2181" s="586">
        <f t="shared" si="86"/>
        <v>0</v>
      </c>
      <c r="Q2181" s="571" t="str">
        <f>IF(ISNUMBER(P2181),IF(P2181=100%,"CUMPLIDA",IF(AND(ISNUMBER(L2181),ISNUMBER([6]OCI!$P$6)), IF(L2181&lt;[6]OCI!$P$6,"INCUMPLIDA","PROCESO"), "VERIFICAR FECHA")),"SIN VALOR AVANCE")</f>
        <v>PROCESO</v>
      </c>
    </row>
    <row r="2182" spans="1:17" ht="165">
      <c r="A2182" s="560" t="s">
        <v>17</v>
      </c>
      <c r="B2182" s="688" t="s">
        <v>16</v>
      </c>
      <c r="C2182" s="858" t="s">
        <v>5415</v>
      </c>
      <c r="D2182" s="858" t="s">
        <v>5146</v>
      </c>
      <c r="E2182" s="883" t="s">
        <v>5186</v>
      </c>
      <c r="F2182" s="883" t="s">
        <v>5187</v>
      </c>
      <c r="G2182" s="691" t="s">
        <v>5192</v>
      </c>
      <c r="H2182" s="691" t="s">
        <v>5188</v>
      </c>
      <c r="I2182" s="691" t="s">
        <v>5172</v>
      </c>
      <c r="J2182" s="686">
        <v>2</v>
      </c>
      <c r="K2182" s="685">
        <v>45931</v>
      </c>
      <c r="L2182" s="685">
        <v>46295</v>
      </c>
      <c r="M2182" s="568">
        <f t="shared" si="88"/>
        <v>52</v>
      </c>
      <c r="N2182" s="569">
        <v>0</v>
      </c>
      <c r="O2182" s="691" t="s">
        <v>5139</v>
      </c>
      <c r="P2182" s="586">
        <f t="shared" si="86"/>
        <v>0</v>
      </c>
      <c r="Q2182" s="571" t="str">
        <f>IF(ISNUMBER(P2182),IF(P2182=100%,"CUMPLIDA",IF(AND(ISNUMBER(L2182),ISNUMBER([6]OCI!$P$6)), IF(L2182&lt;[6]OCI!$P$6,"INCUMPLIDA","PROCESO"), "VERIFICAR FECHA")),"SIN VALOR AVANCE")</f>
        <v>PROCESO</v>
      </c>
    </row>
    <row r="2183" spans="1:17" ht="150.75">
      <c r="A2183" s="560" t="s">
        <v>17</v>
      </c>
      <c r="B2183" s="561" t="s">
        <v>16</v>
      </c>
      <c r="C2183" s="858"/>
      <c r="D2183" s="858"/>
      <c r="E2183" s="883"/>
      <c r="F2183" s="883"/>
      <c r="G2183" s="887" t="s">
        <v>5191</v>
      </c>
      <c r="H2183" s="691" t="s">
        <v>5189</v>
      </c>
      <c r="I2183" s="691" t="s">
        <v>5190</v>
      </c>
      <c r="J2183" s="686">
        <v>1</v>
      </c>
      <c r="K2183" s="685">
        <v>45931</v>
      </c>
      <c r="L2183" s="685">
        <v>45991</v>
      </c>
      <c r="M2183" s="568">
        <f>(L2183-K2183)/7</f>
        <v>8.5714285714285712</v>
      </c>
      <c r="N2183" s="569">
        <v>0</v>
      </c>
      <c r="O2183" s="691" t="s">
        <v>5139</v>
      </c>
      <c r="P2183" s="586">
        <f t="shared" si="86"/>
        <v>0</v>
      </c>
      <c r="Q2183" s="571" t="str">
        <f>IF(ISNUMBER(P2183),IF(P2183=100%,"CUMPLIDA",IF(AND(ISNUMBER(L2183),ISNUMBER([6]OCI!$P$6)), IF(L2183&lt;[6]OCI!$P$6,"INCUMPLIDA","PROCESO"), "VERIFICAR FECHA")),"SIN VALOR AVANCE")</f>
        <v>PROCESO</v>
      </c>
    </row>
    <row r="2184" spans="1:17" ht="150.75">
      <c r="A2184" s="560" t="s">
        <v>17</v>
      </c>
      <c r="B2184" s="561" t="s">
        <v>16</v>
      </c>
      <c r="C2184" s="858"/>
      <c r="D2184" s="858"/>
      <c r="E2184" s="883"/>
      <c r="F2184" s="883"/>
      <c r="G2184" s="888"/>
      <c r="H2184" s="691" t="s">
        <v>5152</v>
      </c>
      <c r="I2184" s="691" t="s">
        <v>5153</v>
      </c>
      <c r="J2184" s="686">
        <v>1</v>
      </c>
      <c r="K2184" s="685">
        <v>45992</v>
      </c>
      <c r="L2184" s="685">
        <v>46053</v>
      </c>
      <c r="M2184" s="568">
        <f>(L2184-K2184)/7</f>
        <v>8.7142857142857135</v>
      </c>
      <c r="N2184" s="569">
        <v>0</v>
      </c>
      <c r="O2184" s="691" t="s">
        <v>5139</v>
      </c>
      <c r="P2184" s="586">
        <f t="shared" si="86"/>
        <v>0</v>
      </c>
      <c r="Q2184" s="571" t="str">
        <f>IF(ISNUMBER(P2184),IF(P2184=100%,"CUMPLIDA",IF(AND(ISNUMBER(L2184),ISNUMBER([6]OCI!$P$6)), IF(L2184&lt;[6]OCI!$P$6,"INCUMPLIDA","PROCESO"), "VERIFICAR FECHA")),"SIN VALOR AVANCE")</f>
        <v>PROCESO</v>
      </c>
    </row>
    <row r="2185" spans="1:17" ht="150.75">
      <c r="A2185" s="560" t="s">
        <v>17</v>
      </c>
      <c r="B2185" s="561" t="s">
        <v>16</v>
      </c>
      <c r="C2185" s="858" t="s">
        <v>5422</v>
      </c>
      <c r="D2185" s="858" t="s">
        <v>5146</v>
      </c>
      <c r="E2185" s="883" t="s">
        <v>5193</v>
      </c>
      <c r="F2185" s="883" t="s">
        <v>5194</v>
      </c>
      <c r="G2185" s="883" t="s">
        <v>5200</v>
      </c>
      <c r="H2185" s="691" t="s">
        <v>5195</v>
      </c>
      <c r="I2185" s="691" t="s">
        <v>5196</v>
      </c>
      <c r="J2185" s="686">
        <v>6</v>
      </c>
      <c r="K2185" s="685">
        <v>45931</v>
      </c>
      <c r="L2185" s="685">
        <v>46112</v>
      </c>
      <c r="M2185" s="568">
        <f>+(L2185-K2185)/7</f>
        <v>25.857142857142858</v>
      </c>
      <c r="N2185" s="569">
        <v>0</v>
      </c>
      <c r="O2185" s="691" t="s">
        <v>5139</v>
      </c>
      <c r="P2185" s="586">
        <f t="shared" si="86"/>
        <v>0</v>
      </c>
      <c r="Q2185" s="571" t="str">
        <f>IF(ISNUMBER(P2185),IF(P2185=100%,"CUMPLIDA",IF(AND(ISNUMBER(L2185),ISNUMBER([6]OCI!$P$6)), IF(L2185&lt;[6]OCI!$P$6,"INCUMPLIDA","PROCESO"), "VERIFICAR FECHA")),"SIN VALOR AVANCE")</f>
        <v>PROCESO</v>
      </c>
    </row>
    <row r="2186" spans="1:17" ht="150.75">
      <c r="A2186" s="560" t="s">
        <v>17</v>
      </c>
      <c r="B2186" s="561" t="s">
        <v>16</v>
      </c>
      <c r="C2186" s="858"/>
      <c r="D2186" s="858"/>
      <c r="E2186" s="883"/>
      <c r="F2186" s="883"/>
      <c r="G2186" s="883"/>
      <c r="H2186" s="691" t="s">
        <v>5197</v>
      </c>
      <c r="I2186" s="691" t="s">
        <v>5198</v>
      </c>
      <c r="J2186" s="686">
        <v>6</v>
      </c>
      <c r="K2186" s="685">
        <v>45931</v>
      </c>
      <c r="L2186" s="685">
        <v>46112</v>
      </c>
      <c r="M2186" s="568">
        <f>(L2186-K2186)/7</f>
        <v>25.857142857142858</v>
      </c>
      <c r="N2186" s="569">
        <v>0</v>
      </c>
      <c r="O2186" s="691" t="s">
        <v>5139</v>
      </c>
      <c r="P2186" s="586">
        <f t="shared" si="86"/>
        <v>0</v>
      </c>
      <c r="Q2186" s="571" t="str">
        <f>IF(ISNUMBER(P2186),IF(P2186=100%,"CUMPLIDA",IF(AND(ISNUMBER(L2186),ISNUMBER([6]OCI!$P$6)), IF(L2186&lt;[6]OCI!$P$6,"INCUMPLIDA","PROCESO"), "VERIFICAR FECHA")),"SIN VALOR AVANCE")</f>
        <v>PROCESO</v>
      </c>
    </row>
    <row r="2187" spans="1:17" ht="150.75">
      <c r="A2187" s="560" t="s">
        <v>17</v>
      </c>
      <c r="B2187" s="561" t="s">
        <v>16</v>
      </c>
      <c r="C2187" s="858"/>
      <c r="D2187" s="858"/>
      <c r="E2187" s="883"/>
      <c r="F2187" s="883"/>
      <c r="G2187" s="883"/>
      <c r="H2187" s="694" t="s">
        <v>5199</v>
      </c>
      <c r="I2187" s="694" t="s">
        <v>2847</v>
      </c>
      <c r="J2187" s="686">
        <v>2</v>
      </c>
      <c r="K2187" s="685">
        <v>45962</v>
      </c>
      <c r="L2187" s="685">
        <v>46142</v>
      </c>
      <c r="M2187" s="568">
        <f>(L2187-K2187)/7</f>
        <v>25.714285714285715</v>
      </c>
      <c r="N2187" s="569">
        <v>0</v>
      </c>
      <c r="O2187" s="691" t="s">
        <v>5139</v>
      </c>
      <c r="P2187" s="586">
        <f t="shared" si="86"/>
        <v>0</v>
      </c>
      <c r="Q2187" s="571" t="str">
        <f>IF(ISNUMBER(P2187),IF(P2187=100%,"CUMPLIDA",IF(AND(ISNUMBER(L2187),ISNUMBER([6]OCI!$P$6)), IF(L2187&lt;[6]OCI!$P$6,"INCUMPLIDA","PROCESO"), "VERIFICAR FECHA")),"SIN VALOR AVANCE")</f>
        <v>PROCESO</v>
      </c>
    </row>
    <row r="2188" spans="1:17" ht="105.75">
      <c r="A2188" s="560" t="s">
        <v>17</v>
      </c>
      <c r="B2188" s="561" t="s">
        <v>16</v>
      </c>
      <c r="C2188" s="858" t="s">
        <v>5232</v>
      </c>
      <c r="D2188" s="858" t="s">
        <v>5146</v>
      </c>
      <c r="E2188" s="883" t="s">
        <v>5201</v>
      </c>
      <c r="F2188" s="883" t="s">
        <v>5202</v>
      </c>
      <c r="G2188" s="883" t="s">
        <v>5210</v>
      </c>
      <c r="H2188" s="691" t="s">
        <v>5203</v>
      </c>
      <c r="I2188" s="691" t="s">
        <v>5204</v>
      </c>
      <c r="J2188" s="686">
        <v>1</v>
      </c>
      <c r="K2188" s="685">
        <v>45931</v>
      </c>
      <c r="L2188" s="685">
        <v>46021</v>
      </c>
      <c r="M2188" s="568">
        <f>(L2188-K2188)/7</f>
        <v>12.857142857142858</v>
      </c>
      <c r="N2188" s="569">
        <v>0</v>
      </c>
      <c r="O2188" s="691" t="s">
        <v>5205</v>
      </c>
      <c r="P2188" s="586">
        <f t="shared" si="86"/>
        <v>0</v>
      </c>
      <c r="Q2188" s="571" t="str">
        <f>IF(ISNUMBER(P2188),IF(P2188=100%,"CUMPLIDA",IF(AND(ISNUMBER(L2188),ISNUMBER([6]OCI!$P$6)), IF(L2188&lt;[6]OCI!$P$6,"INCUMPLIDA","PROCESO"), "VERIFICAR FECHA")),"SIN VALOR AVANCE")</f>
        <v>PROCESO</v>
      </c>
    </row>
    <row r="2189" spans="1:17" ht="105.75">
      <c r="A2189" s="560" t="s">
        <v>17</v>
      </c>
      <c r="B2189" s="561" t="s">
        <v>16</v>
      </c>
      <c r="C2189" s="858"/>
      <c r="D2189" s="858"/>
      <c r="E2189" s="883"/>
      <c r="F2189" s="883"/>
      <c r="G2189" s="883"/>
      <c r="H2189" s="691" t="s">
        <v>5206</v>
      </c>
      <c r="I2189" s="691" t="s">
        <v>5207</v>
      </c>
      <c r="J2189" s="686">
        <v>6</v>
      </c>
      <c r="K2189" s="685">
        <v>45931</v>
      </c>
      <c r="L2189" s="685">
        <v>46112</v>
      </c>
      <c r="M2189" s="568">
        <f>(L2189-K2189)/7</f>
        <v>25.857142857142858</v>
      </c>
      <c r="N2189" s="569">
        <v>0</v>
      </c>
      <c r="O2189" s="691" t="s">
        <v>5205</v>
      </c>
      <c r="P2189" s="586">
        <f t="shared" si="86"/>
        <v>0</v>
      </c>
      <c r="Q2189" s="571" t="str">
        <f>IF(ISNUMBER(P2189),IF(P2189=100%,"CUMPLIDA",IF(AND(ISNUMBER(L2189),ISNUMBER([6]OCI!$P$6)), IF(L2189&lt;[6]OCI!$P$6,"INCUMPLIDA","PROCESO"), "VERIFICAR FECHA")),"SIN VALOR AVANCE")</f>
        <v>PROCESO</v>
      </c>
    </row>
    <row r="2190" spans="1:17" ht="105.75">
      <c r="A2190" s="560" t="s">
        <v>17</v>
      </c>
      <c r="B2190" s="561" t="s">
        <v>16</v>
      </c>
      <c r="C2190" s="858"/>
      <c r="D2190" s="858"/>
      <c r="E2190" s="883"/>
      <c r="F2190" s="883"/>
      <c r="G2190" s="883"/>
      <c r="H2190" s="691" t="s">
        <v>5208</v>
      </c>
      <c r="I2190" s="691" t="s">
        <v>5209</v>
      </c>
      <c r="J2190" s="686">
        <v>6</v>
      </c>
      <c r="K2190" s="685">
        <v>45931</v>
      </c>
      <c r="L2190" s="685">
        <v>46021</v>
      </c>
      <c r="M2190" s="568">
        <f>(L2190-K2190)/7</f>
        <v>12.857142857142858</v>
      </c>
      <c r="N2190" s="569">
        <v>0</v>
      </c>
      <c r="O2190" s="691" t="s">
        <v>5205</v>
      </c>
      <c r="P2190" s="586">
        <f t="shared" si="86"/>
        <v>0</v>
      </c>
      <c r="Q2190" s="571" t="str">
        <f>IF(ISNUMBER(P2190),IF(P2190=100%,"CUMPLIDA",IF(AND(ISNUMBER(L2190),ISNUMBER([6]OCI!$P$6)), IF(L2190&lt;[6]OCI!$P$6,"INCUMPLIDA","PROCESO"), "VERIFICAR FECHA")),"SIN VALOR AVANCE")</f>
        <v>PROCESO</v>
      </c>
    </row>
    <row r="2191" spans="1:17" ht="180">
      <c r="A2191" s="560" t="s">
        <v>17</v>
      </c>
      <c r="B2191" s="561" t="s">
        <v>16</v>
      </c>
      <c r="C2191" s="884" t="s">
        <v>5233</v>
      </c>
      <c r="D2191" s="884" t="s">
        <v>5146</v>
      </c>
      <c r="E2191" s="889" t="s">
        <v>5211</v>
      </c>
      <c r="F2191" s="889" t="s">
        <v>5212</v>
      </c>
      <c r="G2191" s="691" t="s">
        <v>5218</v>
      </c>
      <c r="H2191" s="691" t="s">
        <v>5213</v>
      </c>
      <c r="I2191" s="691" t="s">
        <v>5179</v>
      </c>
      <c r="J2191" s="686">
        <v>4</v>
      </c>
      <c r="K2191" s="685">
        <v>45931</v>
      </c>
      <c r="L2191" s="685">
        <v>46386</v>
      </c>
      <c r="M2191" s="568">
        <f>+(L2191-K2191)/7</f>
        <v>65</v>
      </c>
      <c r="N2191" s="569">
        <v>0</v>
      </c>
      <c r="O2191" s="691" t="s">
        <v>5139</v>
      </c>
      <c r="P2191" s="586">
        <f t="shared" si="86"/>
        <v>0</v>
      </c>
      <c r="Q2191" s="571" t="str">
        <f>IF(ISNUMBER(P2191),IF(P2191=100%,"CUMPLIDA",IF(AND(ISNUMBER(L2191),ISNUMBER([6]OCI!$P$6)), IF(L2191&lt;[6]OCI!$P$6,"INCUMPLIDA","PROCESO"), "VERIFICAR FECHA")),"SIN VALOR AVANCE")</f>
        <v>PROCESO</v>
      </c>
    </row>
    <row r="2192" spans="1:17" ht="150">
      <c r="A2192" s="560" t="s">
        <v>17</v>
      </c>
      <c r="B2192" s="561" t="s">
        <v>16</v>
      </c>
      <c r="C2192" s="885"/>
      <c r="D2192" s="885"/>
      <c r="E2192" s="889"/>
      <c r="F2192" s="889"/>
      <c r="G2192" s="691" t="s">
        <v>5219</v>
      </c>
      <c r="H2192" s="691" t="s">
        <v>5214</v>
      </c>
      <c r="I2192" s="691" t="s">
        <v>5215</v>
      </c>
      <c r="J2192" s="686">
        <v>1</v>
      </c>
      <c r="K2192" s="685">
        <v>46266</v>
      </c>
      <c r="L2192" s="685">
        <v>46418</v>
      </c>
      <c r="M2192" s="568">
        <f>(L2192-K2192)/7</f>
        <v>21.714285714285715</v>
      </c>
      <c r="N2192" s="569">
        <v>0</v>
      </c>
      <c r="O2192" s="691" t="s">
        <v>5221</v>
      </c>
      <c r="P2192" s="586">
        <f t="shared" si="86"/>
        <v>0</v>
      </c>
      <c r="Q2192" s="571" t="str">
        <f>IF(ISNUMBER(P2192),IF(P2192=100%,"CUMPLIDA",IF(AND(ISNUMBER(L2192),ISNUMBER([6]OCI!$P$6)), IF(L2192&lt;[6]OCI!$P$6,"INCUMPLIDA","PROCESO"), "VERIFICAR FECHA")),"SIN VALOR AVANCE")</f>
        <v>PROCESO</v>
      </c>
    </row>
    <row r="2193" spans="1:17" ht="75">
      <c r="A2193" s="560" t="s">
        <v>17</v>
      </c>
      <c r="B2193" s="561" t="s">
        <v>16</v>
      </c>
      <c r="C2193" s="885"/>
      <c r="D2193" s="885"/>
      <c r="E2193" s="889"/>
      <c r="F2193" s="889"/>
      <c r="G2193" s="887" t="s">
        <v>5220</v>
      </c>
      <c r="H2193" s="691" t="s">
        <v>5216</v>
      </c>
      <c r="I2193" s="691" t="s">
        <v>5118</v>
      </c>
      <c r="J2193" s="686">
        <v>2</v>
      </c>
      <c r="K2193" s="685">
        <v>45931</v>
      </c>
      <c r="L2193" s="685">
        <v>46142</v>
      </c>
      <c r="M2193" s="568">
        <f>(L2193-K2193)/7</f>
        <v>30.142857142857142</v>
      </c>
      <c r="N2193" s="569">
        <v>0</v>
      </c>
      <c r="O2193" s="883" t="s">
        <v>5139</v>
      </c>
      <c r="P2193" s="586">
        <f t="shared" si="86"/>
        <v>0</v>
      </c>
      <c r="Q2193" s="571" t="str">
        <f>IF(ISNUMBER(P2193),IF(P2193=100%,"CUMPLIDA",IF(AND(ISNUMBER(L2193),ISNUMBER([6]OCI!$P$6)), IF(L2193&lt;[6]OCI!$P$6,"INCUMPLIDA","PROCESO"), "VERIFICAR FECHA")),"SIN VALOR AVANCE")</f>
        <v>PROCESO</v>
      </c>
    </row>
    <row r="2194" spans="1:17" ht="45">
      <c r="A2194" s="560" t="s">
        <v>17</v>
      </c>
      <c r="B2194" s="561" t="s">
        <v>16</v>
      </c>
      <c r="C2194" s="886"/>
      <c r="D2194" s="886"/>
      <c r="E2194" s="889"/>
      <c r="F2194" s="889"/>
      <c r="G2194" s="888"/>
      <c r="H2194" s="691" t="s">
        <v>5217</v>
      </c>
      <c r="I2194" s="691" t="s">
        <v>5121</v>
      </c>
      <c r="J2194" s="686">
        <v>6</v>
      </c>
      <c r="K2194" s="685">
        <v>45931</v>
      </c>
      <c r="L2194" s="685">
        <v>46142</v>
      </c>
      <c r="M2194" s="568">
        <f>+(L2194-K2194)/7</f>
        <v>30.142857142857142</v>
      </c>
      <c r="N2194" s="569">
        <v>0</v>
      </c>
      <c r="O2194" s="883"/>
      <c r="P2194" s="586">
        <f t="shared" si="86"/>
        <v>0</v>
      </c>
      <c r="Q2194" s="571" t="str">
        <f>IF(ISNUMBER(P2194),IF(P2194=100%,"CUMPLIDA",IF(AND(ISNUMBER(L2194),ISNUMBER([6]OCI!$P$6)), IF(L2194&lt;[6]OCI!$P$6,"INCUMPLIDA","PROCESO"), "VERIFICAR FECHA")),"SIN VALOR AVANCE")</f>
        <v>PROCESO</v>
      </c>
    </row>
    <row r="2195" spans="1:17" ht="60">
      <c r="A2195" s="560" t="s">
        <v>17</v>
      </c>
      <c r="B2195" s="561" t="s">
        <v>16</v>
      </c>
      <c r="C2195" s="884" t="s">
        <v>5234</v>
      </c>
      <c r="D2195" s="884" t="s">
        <v>5146</v>
      </c>
      <c r="E2195" s="883" t="s">
        <v>5222</v>
      </c>
      <c r="F2195" s="883" t="s">
        <v>5223</v>
      </c>
      <c r="G2195" s="883" t="s">
        <v>5224</v>
      </c>
      <c r="H2195" s="691" t="s">
        <v>5282</v>
      </c>
      <c r="I2195" s="691" t="s">
        <v>5225</v>
      </c>
      <c r="J2195" s="686">
        <v>2</v>
      </c>
      <c r="K2195" s="685">
        <v>45931</v>
      </c>
      <c r="L2195" s="685">
        <v>46326</v>
      </c>
      <c r="M2195" s="568">
        <f>+(L2195-K2195)/7</f>
        <v>56.428571428571431</v>
      </c>
      <c r="N2195" s="569">
        <v>0</v>
      </c>
      <c r="O2195" s="691" t="s">
        <v>5226</v>
      </c>
      <c r="P2195" s="586">
        <f t="shared" si="86"/>
        <v>0</v>
      </c>
      <c r="Q2195" s="571" t="str">
        <f>IF(ISNUMBER(P2195),IF(P2195=100%,"CUMPLIDA",IF(AND(ISNUMBER(L2195),ISNUMBER([6]OCI!$P$6)), IF(L2195&lt;[6]OCI!$P$6,"INCUMPLIDA","PROCESO"), "VERIFICAR FECHA")),"SIN VALOR AVANCE")</f>
        <v>PROCESO</v>
      </c>
    </row>
    <row r="2196" spans="1:17" ht="45.75">
      <c r="A2196" s="560" t="s">
        <v>17</v>
      </c>
      <c r="B2196" s="561" t="s">
        <v>16</v>
      </c>
      <c r="C2196" s="885"/>
      <c r="D2196" s="885"/>
      <c r="E2196" s="883"/>
      <c r="F2196" s="883"/>
      <c r="G2196" s="883"/>
      <c r="H2196" s="691" t="s">
        <v>5283</v>
      </c>
      <c r="I2196" s="691" t="s">
        <v>5227</v>
      </c>
      <c r="J2196" s="686">
        <v>2</v>
      </c>
      <c r="K2196" s="685">
        <v>45931</v>
      </c>
      <c r="L2196" s="685">
        <v>46142</v>
      </c>
      <c r="M2196" s="568">
        <f>+(L2196-K2196)/7</f>
        <v>30.142857142857142</v>
      </c>
      <c r="N2196" s="569">
        <v>0</v>
      </c>
      <c r="O2196" s="691" t="s">
        <v>5226</v>
      </c>
      <c r="P2196" s="586">
        <f t="shared" si="86"/>
        <v>0</v>
      </c>
      <c r="Q2196" s="571" t="str">
        <f>IF(ISNUMBER(P2196),IF(P2196=100%,"CUMPLIDA",IF(AND(ISNUMBER(L2196),ISNUMBER([6]OCI!$P$6)), IF(L2196&lt;[6]OCI!$P$6,"INCUMPLIDA","PROCESO"), "VERIFICAR FECHA")),"SIN VALOR AVANCE")</f>
        <v>PROCESO</v>
      </c>
    </row>
    <row r="2197" spans="1:17" ht="45.75">
      <c r="A2197" s="560" t="s">
        <v>17</v>
      </c>
      <c r="B2197" s="561" t="s">
        <v>16</v>
      </c>
      <c r="C2197" s="885"/>
      <c r="D2197" s="885"/>
      <c r="E2197" s="883"/>
      <c r="F2197" s="883"/>
      <c r="G2197" s="691" t="s">
        <v>5228</v>
      </c>
      <c r="H2197" s="691" t="s">
        <v>5284</v>
      </c>
      <c r="I2197" s="691" t="s">
        <v>5121</v>
      </c>
      <c r="J2197" s="686">
        <v>6</v>
      </c>
      <c r="K2197" s="685">
        <v>45931</v>
      </c>
      <c r="L2197" s="685">
        <v>46142</v>
      </c>
      <c r="M2197" s="568">
        <f>+(L2197-K2197)/7</f>
        <v>30.142857142857142</v>
      </c>
      <c r="N2197" s="569">
        <v>0</v>
      </c>
      <c r="O2197" s="691" t="s">
        <v>5226</v>
      </c>
      <c r="P2197" s="586">
        <f t="shared" si="86"/>
        <v>0</v>
      </c>
      <c r="Q2197" s="571" t="str">
        <f>IF(ISNUMBER(P2197),IF(P2197=100%,"CUMPLIDA",IF(AND(ISNUMBER(L2197),ISNUMBER([6]OCI!$P$6)), IF(L2197&lt;[6]OCI!$P$6,"INCUMPLIDA","PROCESO"), "VERIFICAR FECHA")),"SIN VALOR AVANCE")</f>
        <v>PROCESO</v>
      </c>
    </row>
    <row r="2198" spans="1:17" ht="106.5">
      <c r="A2198" s="560" t="s">
        <v>17</v>
      </c>
      <c r="B2198" s="561" t="s">
        <v>16</v>
      </c>
      <c r="C2198" s="886"/>
      <c r="D2198" s="886"/>
      <c r="E2198" s="883"/>
      <c r="F2198" s="883"/>
      <c r="G2198" s="691" t="s">
        <v>5229</v>
      </c>
      <c r="H2198" s="691" t="s">
        <v>5230</v>
      </c>
      <c r="I2198" s="691" t="s">
        <v>5231</v>
      </c>
      <c r="J2198" s="686">
        <v>1</v>
      </c>
      <c r="K2198" s="685">
        <v>46266</v>
      </c>
      <c r="L2198" s="685">
        <v>46418</v>
      </c>
      <c r="M2198" s="568">
        <f>+(L2198-K2198)/7</f>
        <v>21.714285714285715</v>
      </c>
      <c r="N2198" s="569">
        <v>0</v>
      </c>
      <c r="O2198" s="691" t="s">
        <v>5221</v>
      </c>
      <c r="P2198" s="586">
        <f t="shared" si="86"/>
        <v>0</v>
      </c>
      <c r="Q2198" s="571" t="str">
        <f>IF(ISNUMBER(P2198),IF(P2198=100%,"CUMPLIDA",IF(AND(ISNUMBER(L2198),ISNUMBER([6]OCI!$P$6)), IF(L2198&lt;[6]OCI!$P$6,"INCUMPLIDA","PROCESO"), "VERIFICAR FECHA")),"SIN VALOR AVANCE")</f>
        <v>PROCESO</v>
      </c>
    </row>
    <row r="2199" spans="1:17" ht="120">
      <c r="A2199" s="560" t="s">
        <v>20</v>
      </c>
      <c r="B2199" s="561" t="s">
        <v>16</v>
      </c>
      <c r="C2199" s="876" t="s">
        <v>4016</v>
      </c>
      <c r="D2199" s="876" t="s">
        <v>4017</v>
      </c>
      <c r="E2199" s="867" t="s">
        <v>5048</v>
      </c>
      <c r="F2199" s="867" t="s">
        <v>4018</v>
      </c>
      <c r="G2199" s="563" t="s">
        <v>4019</v>
      </c>
      <c r="H2199" s="564" t="s">
        <v>4020</v>
      </c>
      <c r="I2199" s="565" t="s">
        <v>92</v>
      </c>
      <c r="J2199" s="566">
        <v>1</v>
      </c>
      <c r="K2199" s="567">
        <v>45231</v>
      </c>
      <c r="L2199" s="567">
        <v>45504</v>
      </c>
      <c r="M2199" s="568">
        <f t="shared" ref="M2199:M2233" si="89">(L2199-K2199)/7</f>
        <v>39</v>
      </c>
      <c r="N2199" s="569">
        <v>1</v>
      </c>
      <c r="O2199" s="565" t="s">
        <v>4021</v>
      </c>
      <c r="P2199" s="570">
        <f t="shared" si="86"/>
        <v>1</v>
      </c>
      <c r="Q2199" s="571" t="str">
        <f>IF(ISNUMBER(P2199),IF(P2199=100%,"CUMPLIDA",IF(AND(ISNUMBER(L2199),ISNUMBER([7]OCI!$P$6)), IF(L2199&lt;[7]OCI!$P$6,"INCUMPLIDA","PROCESO"), "VERIFICAR FECHA")),"SIN VALOR AVANCE")</f>
        <v>CUMPLIDA</v>
      </c>
    </row>
    <row r="2200" spans="1:17" ht="135.75">
      <c r="A2200" s="560" t="s">
        <v>20</v>
      </c>
      <c r="B2200" s="561" t="s">
        <v>16</v>
      </c>
      <c r="C2200" s="876"/>
      <c r="D2200" s="876"/>
      <c r="E2200" s="867"/>
      <c r="F2200" s="867"/>
      <c r="G2200" s="563" t="s">
        <v>4022</v>
      </c>
      <c r="H2200" s="564" t="s">
        <v>95</v>
      </c>
      <c r="I2200" s="572" t="s">
        <v>96</v>
      </c>
      <c r="J2200" s="566">
        <v>1</v>
      </c>
      <c r="K2200" s="567">
        <v>45231</v>
      </c>
      <c r="L2200" s="567">
        <v>45504</v>
      </c>
      <c r="M2200" s="568">
        <f t="shared" si="89"/>
        <v>39</v>
      </c>
      <c r="N2200" s="569">
        <v>1</v>
      </c>
      <c r="O2200" s="565" t="s">
        <v>4023</v>
      </c>
      <c r="P2200" s="570">
        <f t="shared" si="86"/>
        <v>1</v>
      </c>
      <c r="Q2200" s="571" t="str">
        <f>IF(ISNUMBER(P2200),IF(P2200=100%,"CUMPLIDA",IF(AND(ISNUMBER(L2200),ISNUMBER([7]OCI!$P$6)), IF(L2200&lt;[7]OCI!$P$6,"INCUMPLIDA","PROCESO"), "VERIFICAR FECHA")),"SIN VALOR AVANCE")</f>
        <v>CUMPLIDA</v>
      </c>
    </row>
    <row r="2201" spans="1:17" ht="60.75">
      <c r="A2201" s="560" t="s">
        <v>20</v>
      </c>
      <c r="B2201" s="561" t="s">
        <v>16</v>
      </c>
      <c r="C2201" s="876"/>
      <c r="D2201" s="876"/>
      <c r="E2201" s="867"/>
      <c r="F2201" s="867"/>
      <c r="G2201" s="573" t="s">
        <v>4024</v>
      </c>
      <c r="H2201" s="574" t="s">
        <v>98</v>
      </c>
      <c r="I2201" s="574" t="s">
        <v>99</v>
      </c>
      <c r="J2201" s="575">
        <v>1</v>
      </c>
      <c r="K2201" s="576">
        <v>45323</v>
      </c>
      <c r="L2201" s="576">
        <v>45747</v>
      </c>
      <c r="M2201" s="568">
        <f t="shared" si="89"/>
        <v>60.571428571428569</v>
      </c>
      <c r="N2201" s="577">
        <v>0</v>
      </c>
      <c r="O2201" s="578" t="s">
        <v>4025</v>
      </c>
      <c r="P2201" s="570">
        <f t="shared" si="86"/>
        <v>0</v>
      </c>
      <c r="Q2201" s="571" t="str">
        <f>IF(ISNUMBER(P2201),IF(P2201=100%,"CUMPLIDA",IF(AND(ISNUMBER(L2201),ISNUMBER([7]OCI!$P$6)), IF(L2201&lt;[7]OCI!$P$6,"INCUMPLIDA","PROCESO"), "VERIFICAR FECHA")),"SIN VALOR AVANCE")</f>
        <v>PROCESO</v>
      </c>
    </row>
    <row r="2202" spans="1:17" ht="75.75">
      <c r="A2202" s="560" t="s">
        <v>20</v>
      </c>
      <c r="B2202" s="561" t="s">
        <v>16</v>
      </c>
      <c r="C2202" s="876"/>
      <c r="D2202" s="876"/>
      <c r="E2202" s="867"/>
      <c r="F2202" s="867"/>
      <c r="G2202" s="573" t="s">
        <v>4026</v>
      </c>
      <c r="H2202" s="574" t="s">
        <v>4026</v>
      </c>
      <c r="I2202" s="574" t="s">
        <v>4027</v>
      </c>
      <c r="J2202" s="575">
        <v>1</v>
      </c>
      <c r="K2202" s="576">
        <v>45323</v>
      </c>
      <c r="L2202" s="576">
        <v>45747</v>
      </c>
      <c r="M2202" s="568">
        <f t="shared" si="89"/>
        <v>60.571428571428569</v>
      </c>
      <c r="N2202" s="577">
        <v>0</v>
      </c>
      <c r="O2202" s="578" t="s">
        <v>4028</v>
      </c>
      <c r="P2202" s="570">
        <f t="shared" si="86"/>
        <v>0</v>
      </c>
      <c r="Q2202" s="571" t="str">
        <f>IF(ISNUMBER(P2202),IF(P2202=100%,"CUMPLIDA",IF(AND(ISNUMBER(L2202),ISNUMBER([7]OCI!$P$6)), IF(L2202&lt;[7]OCI!$P$6,"INCUMPLIDA","PROCESO"), "VERIFICAR FECHA")),"SIN VALOR AVANCE")</f>
        <v>PROCESO</v>
      </c>
    </row>
    <row r="2203" spans="1:17" ht="75.75">
      <c r="A2203" s="560" t="s">
        <v>20</v>
      </c>
      <c r="B2203" s="561" t="s">
        <v>16</v>
      </c>
      <c r="C2203" s="876"/>
      <c r="D2203" s="876"/>
      <c r="E2203" s="867"/>
      <c r="F2203" s="867"/>
      <c r="G2203" s="573" t="s">
        <v>238</v>
      </c>
      <c r="H2203" s="574" t="s">
        <v>239</v>
      </c>
      <c r="I2203" s="574" t="s">
        <v>240</v>
      </c>
      <c r="J2203" s="575">
        <v>1</v>
      </c>
      <c r="K2203" s="576">
        <v>45231</v>
      </c>
      <c r="L2203" s="576">
        <v>45747</v>
      </c>
      <c r="M2203" s="568">
        <f t="shared" si="89"/>
        <v>73.714285714285708</v>
      </c>
      <c r="N2203" s="577">
        <v>0</v>
      </c>
      <c r="O2203" s="578" t="s">
        <v>4028</v>
      </c>
      <c r="P2203" s="570">
        <f t="shared" si="86"/>
        <v>0</v>
      </c>
      <c r="Q2203" s="571" t="str">
        <f>IF(ISNUMBER(P2203),IF(P2203=100%,"CUMPLIDA",IF(AND(ISNUMBER(L2203),ISNUMBER([7]OCI!$P$6)), IF(L2203&lt;[7]OCI!$P$6,"INCUMPLIDA","PROCESO"), "VERIFICAR FECHA")),"SIN VALOR AVANCE")</f>
        <v>PROCESO</v>
      </c>
    </row>
    <row r="2204" spans="1:17" ht="60.75">
      <c r="A2204" s="560" t="s">
        <v>20</v>
      </c>
      <c r="B2204" s="561" t="s">
        <v>16</v>
      </c>
      <c r="C2204" s="876"/>
      <c r="D2204" s="876"/>
      <c r="E2204" s="867"/>
      <c r="F2204" s="867"/>
      <c r="G2204" s="573" t="s">
        <v>104</v>
      </c>
      <c r="H2204" s="574" t="s">
        <v>104</v>
      </c>
      <c r="I2204" s="574" t="s">
        <v>105</v>
      </c>
      <c r="J2204" s="575">
        <v>1</v>
      </c>
      <c r="K2204" s="576">
        <v>45323</v>
      </c>
      <c r="L2204" s="576">
        <v>45747</v>
      </c>
      <c r="M2204" s="568">
        <f t="shared" si="89"/>
        <v>60.571428571428569</v>
      </c>
      <c r="N2204" s="577">
        <v>0</v>
      </c>
      <c r="O2204" s="578" t="s">
        <v>4025</v>
      </c>
      <c r="P2204" s="570">
        <f t="shared" si="86"/>
        <v>0</v>
      </c>
      <c r="Q2204" s="571" t="str">
        <f>IF(ISNUMBER(P2204),IF(P2204=100%,"CUMPLIDA",IF(AND(ISNUMBER(L2204),ISNUMBER([7]OCI!$P$6)), IF(L2204&lt;[7]OCI!$P$6,"INCUMPLIDA","PROCESO"), "VERIFICAR FECHA")),"SIN VALOR AVANCE")</f>
        <v>PROCESO</v>
      </c>
    </row>
    <row r="2205" spans="1:17" ht="75.75">
      <c r="A2205" s="560" t="s">
        <v>20</v>
      </c>
      <c r="B2205" s="561" t="s">
        <v>16</v>
      </c>
      <c r="C2205" s="876"/>
      <c r="D2205" s="876"/>
      <c r="E2205" s="867"/>
      <c r="F2205" s="867"/>
      <c r="G2205" s="573" t="s">
        <v>106</v>
      </c>
      <c r="H2205" s="574" t="s">
        <v>106</v>
      </c>
      <c r="I2205" s="574" t="s">
        <v>107</v>
      </c>
      <c r="J2205" s="575">
        <v>1</v>
      </c>
      <c r="K2205" s="576">
        <v>45231</v>
      </c>
      <c r="L2205" s="576">
        <v>45747</v>
      </c>
      <c r="M2205" s="568">
        <f t="shared" si="89"/>
        <v>73.714285714285708</v>
      </c>
      <c r="N2205" s="577">
        <v>0</v>
      </c>
      <c r="O2205" s="578" t="s">
        <v>4028</v>
      </c>
      <c r="P2205" s="570">
        <f t="shared" si="86"/>
        <v>0</v>
      </c>
      <c r="Q2205" s="571" t="str">
        <f>IF(ISNUMBER(P2205),IF(P2205=100%,"CUMPLIDA",IF(AND(ISNUMBER(L2205),ISNUMBER([7]OCI!$P$6)), IF(L2205&lt;[7]OCI!$P$6,"INCUMPLIDA","PROCESO"), "VERIFICAR FECHA")),"SIN VALOR AVANCE")</f>
        <v>PROCESO</v>
      </c>
    </row>
    <row r="2206" spans="1:17" ht="135.75">
      <c r="A2206" s="560" t="s">
        <v>20</v>
      </c>
      <c r="B2206" s="561" t="s">
        <v>16</v>
      </c>
      <c r="C2206" s="876"/>
      <c r="D2206" s="876"/>
      <c r="E2206" s="867"/>
      <c r="F2206" s="867"/>
      <c r="G2206" s="573" t="s">
        <v>108</v>
      </c>
      <c r="H2206" s="574" t="s">
        <v>108</v>
      </c>
      <c r="I2206" s="574" t="s">
        <v>109</v>
      </c>
      <c r="J2206" s="575">
        <v>1</v>
      </c>
      <c r="K2206" s="576">
        <v>45231</v>
      </c>
      <c r="L2206" s="576">
        <v>45808</v>
      </c>
      <c r="M2206" s="568">
        <f t="shared" si="89"/>
        <v>82.428571428571431</v>
      </c>
      <c r="N2206" s="577">
        <v>0</v>
      </c>
      <c r="O2206" s="578" t="s">
        <v>4029</v>
      </c>
      <c r="P2206" s="570">
        <f t="shared" si="86"/>
        <v>0</v>
      </c>
      <c r="Q2206" s="571" t="str">
        <f>IF(ISNUMBER(P2206),IF(P2206=100%,"CUMPLIDA",IF(AND(ISNUMBER(L2206),ISNUMBER([7]OCI!$P$6)), IF(L2206&lt;[7]OCI!$P$6,"INCUMPLIDA","PROCESO"), "VERIFICAR FECHA")),"SIN VALOR AVANCE")</f>
        <v>PROCESO</v>
      </c>
    </row>
    <row r="2207" spans="1:17" ht="135.75">
      <c r="A2207" s="560" t="s">
        <v>20</v>
      </c>
      <c r="B2207" s="561" t="s">
        <v>16</v>
      </c>
      <c r="C2207" s="876"/>
      <c r="D2207" s="876"/>
      <c r="E2207" s="867"/>
      <c r="F2207" s="867"/>
      <c r="G2207" s="573" t="s">
        <v>110</v>
      </c>
      <c r="H2207" s="574" t="s">
        <v>111</v>
      </c>
      <c r="I2207" s="574" t="s">
        <v>112</v>
      </c>
      <c r="J2207" s="575">
        <v>12</v>
      </c>
      <c r="K2207" s="576">
        <v>45809</v>
      </c>
      <c r="L2207" s="576">
        <v>46660</v>
      </c>
      <c r="M2207" s="568">
        <f t="shared" si="89"/>
        <v>121.57142857142857</v>
      </c>
      <c r="N2207" s="577">
        <v>0</v>
      </c>
      <c r="O2207" s="578" t="s">
        <v>4030</v>
      </c>
      <c r="P2207" s="570">
        <f t="shared" si="86"/>
        <v>0</v>
      </c>
      <c r="Q2207" s="571" t="str">
        <f>IF(ISNUMBER(P2207),IF(P2207=100%,"CUMPLIDA",IF(AND(ISNUMBER(L2207),ISNUMBER([7]OCI!$P$6)), IF(L2207&lt;[7]OCI!$P$6,"INCUMPLIDA","PROCESO"), "VERIFICAR FECHA")),"SIN VALOR AVANCE")</f>
        <v>PROCESO</v>
      </c>
    </row>
    <row r="2208" spans="1:17" ht="60.75">
      <c r="A2208" s="560" t="s">
        <v>20</v>
      </c>
      <c r="B2208" s="561" t="s">
        <v>16</v>
      </c>
      <c r="C2208" s="876"/>
      <c r="D2208" s="876"/>
      <c r="E2208" s="867"/>
      <c r="F2208" s="867"/>
      <c r="G2208" s="573" t="s">
        <v>114</v>
      </c>
      <c r="H2208" s="574" t="s">
        <v>115</v>
      </c>
      <c r="I2208" s="574" t="s">
        <v>116</v>
      </c>
      <c r="J2208" s="575">
        <v>1</v>
      </c>
      <c r="K2208" s="576">
        <v>45809</v>
      </c>
      <c r="L2208" s="576">
        <v>46660</v>
      </c>
      <c r="M2208" s="568">
        <f t="shared" si="89"/>
        <v>121.57142857142857</v>
      </c>
      <c r="N2208" s="577">
        <v>0</v>
      </c>
      <c r="O2208" s="578" t="s">
        <v>4025</v>
      </c>
      <c r="P2208" s="570">
        <f t="shared" si="86"/>
        <v>0</v>
      </c>
      <c r="Q2208" s="571" t="str">
        <f>IF(ISNUMBER(P2208),IF(P2208=100%,"CUMPLIDA",IF(AND(ISNUMBER(L2208),ISNUMBER([7]OCI!$P$6)), IF(L2208&lt;[7]OCI!$P$6,"INCUMPLIDA","PROCESO"), "VERIFICAR FECHA")),"SIN VALOR AVANCE")</f>
        <v>PROCESO</v>
      </c>
    </row>
    <row r="2209" spans="1:17" ht="225.75">
      <c r="A2209" s="560" t="s">
        <v>20</v>
      </c>
      <c r="B2209" s="561" t="s">
        <v>16</v>
      </c>
      <c r="C2209" s="876"/>
      <c r="D2209" s="876"/>
      <c r="E2209" s="867"/>
      <c r="F2209" s="867"/>
      <c r="G2209" s="573" t="s">
        <v>117</v>
      </c>
      <c r="H2209" s="574" t="s">
        <v>118</v>
      </c>
      <c r="I2209" s="574" t="s">
        <v>4031</v>
      </c>
      <c r="J2209" s="575">
        <v>2</v>
      </c>
      <c r="K2209" s="576">
        <v>45809</v>
      </c>
      <c r="L2209" s="576">
        <v>46660</v>
      </c>
      <c r="M2209" s="568">
        <f t="shared" si="89"/>
        <v>121.57142857142857</v>
      </c>
      <c r="N2209" s="577">
        <v>0</v>
      </c>
      <c r="O2209" s="578" t="s">
        <v>4032</v>
      </c>
      <c r="P2209" s="570">
        <f t="shared" si="86"/>
        <v>0</v>
      </c>
      <c r="Q2209" s="571" t="str">
        <f>IF(ISNUMBER(P2209),IF(P2209=100%,"CUMPLIDA",IF(AND(ISNUMBER(L2209),ISNUMBER([7]OCI!$P$6)), IF(L2209&lt;[7]OCI!$P$6,"INCUMPLIDA","PROCESO"), "VERIFICAR FECHA")),"SIN VALOR AVANCE")</f>
        <v>PROCESO</v>
      </c>
    </row>
    <row r="2210" spans="1:17" ht="135.75">
      <c r="A2210" s="560" t="s">
        <v>20</v>
      </c>
      <c r="B2210" s="561" t="s">
        <v>16</v>
      </c>
      <c r="C2210" s="876" t="s">
        <v>4033</v>
      </c>
      <c r="D2210" s="876" t="s">
        <v>4034</v>
      </c>
      <c r="E2210" s="867" t="s">
        <v>4035</v>
      </c>
      <c r="F2210" s="867" t="s">
        <v>4036</v>
      </c>
      <c r="G2210" s="563" t="s">
        <v>4037</v>
      </c>
      <c r="H2210" s="565" t="s">
        <v>4038</v>
      </c>
      <c r="I2210" s="572" t="s">
        <v>4039</v>
      </c>
      <c r="J2210" s="566">
        <v>13</v>
      </c>
      <c r="K2210" s="567">
        <v>44835</v>
      </c>
      <c r="L2210" s="567">
        <v>46022</v>
      </c>
      <c r="M2210" s="568">
        <f t="shared" si="89"/>
        <v>169.57142857142858</v>
      </c>
      <c r="N2210" s="569">
        <v>3</v>
      </c>
      <c r="O2210" s="565" t="s">
        <v>4040</v>
      </c>
      <c r="P2210" s="570">
        <f t="shared" si="86"/>
        <v>0.23076923076923078</v>
      </c>
      <c r="Q2210" s="571" t="str">
        <f>IF(ISNUMBER(P2210),IF(P2210=100%,"CUMPLIDA",IF(AND(ISNUMBER(L2210),ISNUMBER([7]OCI!$P$6)), IF(L2210&lt;[7]OCI!$P$6,"INCUMPLIDA","PROCESO"), "VERIFICAR FECHA")),"SIN VALOR AVANCE")</f>
        <v>PROCESO</v>
      </c>
    </row>
    <row r="2211" spans="1:17" ht="120">
      <c r="A2211" s="560" t="s">
        <v>20</v>
      </c>
      <c r="B2211" s="561" t="s">
        <v>16</v>
      </c>
      <c r="C2211" s="876"/>
      <c r="D2211" s="876"/>
      <c r="E2211" s="867"/>
      <c r="F2211" s="867"/>
      <c r="G2211" s="563" t="s">
        <v>4041</v>
      </c>
      <c r="H2211" s="565" t="s">
        <v>4042</v>
      </c>
      <c r="I2211" s="572" t="s">
        <v>4043</v>
      </c>
      <c r="J2211" s="566">
        <v>34</v>
      </c>
      <c r="K2211" s="567">
        <v>44835</v>
      </c>
      <c r="L2211" s="567">
        <v>46022</v>
      </c>
      <c r="M2211" s="568">
        <f t="shared" si="89"/>
        <v>169.57142857142858</v>
      </c>
      <c r="N2211" s="569">
        <v>19.72</v>
      </c>
      <c r="O2211" s="565" t="s">
        <v>4044</v>
      </c>
      <c r="P2211" s="570">
        <f t="shared" si="86"/>
        <v>0.57999999999999996</v>
      </c>
      <c r="Q2211" s="571" t="str">
        <f>IF(ISNUMBER(P2211),IF(P2211=100%,"CUMPLIDA",IF(AND(ISNUMBER(L2211),ISNUMBER([7]OCI!$P$6)), IF(L2211&lt;[7]OCI!$P$6,"INCUMPLIDA","PROCESO"), "VERIFICAR FECHA")),"SIN VALOR AVANCE")</f>
        <v>PROCESO</v>
      </c>
    </row>
    <row r="2212" spans="1:17" ht="165.75">
      <c r="A2212" s="560" t="s">
        <v>20</v>
      </c>
      <c r="B2212" s="561" t="s">
        <v>16</v>
      </c>
      <c r="C2212" s="876" t="s">
        <v>5307</v>
      </c>
      <c r="D2212" s="876" t="s">
        <v>5306</v>
      </c>
      <c r="E2212" s="860" t="s">
        <v>4046</v>
      </c>
      <c r="F2212" s="860" t="s">
        <v>4047</v>
      </c>
      <c r="G2212" s="563" t="s">
        <v>4024</v>
      </c>
      <c r="H2212" s="565" t="s">
        <v>1679</v>
      </c>
      <c r="I2212" s="565" t="s">
        <v>4048</v>
      </c>
      <c r="J2212" s="566">
        <v>1</v>
      </c>
      <c r="K2212" s="567">
        <v>45323</v>
      </c>
      <c r="L2212" s="567">
        <v>45747</v>
      </c>
      <c r="M2212" s="568">
        <f t="shared" si="89"/>
        <v>60.571428571428569</v>
      </c>
      <c r="N2212" s="569">
        <v>0</v>
      </c>
      <c r="O2212" s="565" t="s">
        <v>4049</v>
      </c>
      <c r="P2212" s="570">
        <f t="shared" si="86"/>
        <v>0</v>
      </c>
      <c r="Q2212" s="571" t="str">
        <f>IF(ISNUMBER(P2212),IF(P2212=100%,"CUMPLIDA",IF(AND(ISNUMBER(L2212),ISNUMBER([7]OCI!$P$6)), IF(L2212&lt;[7]OCI!$P$6,"INCUMPLIDA","PROCESO"), "VERIFICAR FECHA")),"SIN VALOR AVANCE")</f>
        <v>PROCESO</v>
      </c>
    </row>
    <row r="2213" spans="1:17" ht="105.75">
      <c r="A2213" s="560" t="s">
        <v>20</v>
      </c>
      <c r="B2213" s="561" t="s">
        <v>16</v>
      </c>
      <c r="C2213" s="876"/>
      <c r="D2213" s="876"/>
      <c r="E2213" s="860"/>
      <c r="F2213" s="860"/>
      <c r="G2213" s="563" t="s">
        <v>101</v>
      </c>
      <c r="H2213" s="565" t="s">
        <v>101</v>
      </c>
      <c r="I2213" s="565" t="s">
        <v>102</v>
      </c>
      <c r="J2213" s="566">
        <v>1</v>
      </c>
      <c r="K2213" s="567">
        <v>45323</v>
      </c>
      <c r="L2213" s="567">
        <v>45747</v>
      </c>
      <c r="M2213" s="568">
        <f t="shared" si="89"/>
        <v>60.571428571428569</v>
      </c>
      <c r="N2213" s="569">
        <v>0</v>
      </c>
      <c r="O2213" s="565" t="s">
        <v>4050</v>
      </c>
      <c r="P2213" s="570">
        <f t="shared" si="86"/>
        <v>0</v>
      </c>
      <c r="Q2213" s="571" t="str">
        <f>IF(ISNUMBER(P2213),IF(P2213=100%,"CUMPLIDA",IF(AND(ISNUMBER(L2213),ISNUMBER([7]OCI!$P$6)), IF(L2213&lt;[7]OCI!$P$6,"INCUMPLIDA","PROCESO"), "VERIFICAR FECHA")),"SIN VALOR AVANCE")</f>
        <v>PROCESO</v>
      </c>
    </row>
    <row r="2214" spans="1:17" ht="105.75">
      <c r="A2214" s="560" t="s">
        <v>20</v>
      </c>
      <c r="B2214" s="561" t="s">
        <v>16</v>
      </c>
      <c r="C2214" s="876"/>
      <c r="D2214" s="876"/>
      <c r="E2214" s="860"/>
      <c r="F2214" s="860"/>
      <c r="G2214" s="563" t="s">
        <v>238</v>
      </c>
      <c r="H2214" s="565" t="s">
        <v>239</v>
      </c>
      <c r="I2214" s="565" t="s">
        <v>240</v>
      </c>
      <c r="J2214" s="566">
        <v>1</v>
      </c>
      <c r="K2214" s="567">
        <v>45231</v>
      </c>
      <c r="L2214" s="567">
        <v>45747</v>
      </c>
      <c r="M2214" s="568">
        <f t="shared" si="89"/>
        <v>73.714285714285708</v>
      </c>
      <c r="N2214" s="569">
        <v>0</v>
      </c>
      <c r="O2214" s="565" t="s">
        <v>4050</v>
      </c>
      <c r="P2214" s="570">
        <f t="shared" si="86"/>
        <v>0</v>
      </c>
      <c r="Q2214" s="571" t="str">
        <f>IF(ISNUMBER(P2214),IF(P2214=100%,"CUMPLIDA",IF(AND(ISNUMBER(L2214),ISNUMBER([7]OCI!$P$6)), IF(L2214&lt;[7]OCI!$P$6,"INCUMPLIDA","PROCESO"), "VERIFICAR FECHA")),"SIN VALOR AVANCE")</f>
        <v>PROCESO</v>
      </c>
    </row>
    <row r="2215" spans="1:17" ht="150.75">
      <c r="A2215" s="560" t="s">
        <v>20</v>
      </c>
      <c r="B2215" s="561" t="s">
        <v>16</v>
      </c>
      <c r="C2215" s="876"/>
      <c r="D2215" s="876"/>
      <c r="E2215" s="860"/>
      <c r="F2215" s="860"/>
      <c r="G2215" s="563" t="s">
        <v>104</v>
      </c>
      <c r="H2215" s="565" t="s">
        <v>104</v>
      </c>
      <c r="I2215" s="565" t="s">
        <v>4051</v>
      </c>
      <c r="J2215" s="566">
        <v>1</v>
      </c>
      <c r="K2215" s="567">
        <v>45323</v>
      </c>
      <c r="L2215" s="567">
        <v>45747</v>
      </c>
      <c r="M2215" s="568">
        <f t="shared" si="89"/>
        <v>60.571428571428569</v>
      </c>
      <c r="N2215" s="569">
        <v>0</v>
      </c>
      <c r="O2215" s="565" t="s">
        <v>4052</v>
      </c>
      <c r="P2215" s="570">
        <f t="shared" si="86"/>
        <v>0</v>
      </c>
      <c r="Q2215" s="571" t="str">
        <f>IF(ISNUMBER(P2215),IF(P2215=100%,"CUMPLIDA",IF(AND(ISNUMBER(L2215),ISNUMBER([7]OCI!$P$6)), IF(L2215&lt;[7]OCI!$P$6,"INCUMPLIDA","PROCESO"), "VERIFICAR FECHA")),"SIN VALOR AVANCE")</f>
        <v>PROCESO</v>
      </c>
    </row>
    <row r="2216" spans="1:17" ht="60.75">
      <c r="A2216" s="560" t="s">
        <v>20</v>
      </c>
      <c r="B2216" s="561" t="s">
        <v>16</v>
      </c>
      <c r="C2216" s="876"/>
      <c r="D2216" s="876"/>
      <c r="E2216" s="860"/>
      <c r="F2216" s="860"/>
      <c r="G2216" s="563" t="s">
        <v>106</v>
      </c>
      <c r="H2216" s="565" t="s">
        <v>106</v>
      </c>
      <c r="I2216" s="565" t="s">
        <v>107</v>
      </c>
      <c r="J2216" s="566">
        <v>1</v>
      </c>
      <c r="K2216" s="567">
        <v>45231</v>
      </c>
      <c r="L2216" s="567">
        <v>45747</v>
      </c>
      <c r="M2216" s="568">
        <f t="shared" si="89"/>
        <v>73.714285714285708</v>
      </c>
      <c r="N2216" s="569">
        <v>0</v>
      </c>
      <c r="O2216" s="565" t="s">
        <v>4053</v>
      </c>
      <c r="P2216" s="570">
        <f t="shared" si="86"/>
        <v>0</v>
      </c>
      <c r="Q2216" s="571" t="str">
        <f>IF(ISNUMBER(P2216),IF(P2216=100%,"CUMPLIDA",IF(AND(ISNUMBER(L2216),ISNUMBER([7]OCI!$P$6)), IF(L2216&lt;[7]OCI!$P$6,"INCUMPLIDA","PROCESO"), "VERIFICAR FECHA")),"SIN VALOR AVANCE")</f>
        <v>PROCESO</v>
      </c>
    </row>
    <row r="2217" spans="1:17" ht="165.75">
      <c r="A2217" s="560" t="s">
        <v>20</v>
      </c>
      <c r="B2217" s="561" t="s">
        <v>16</v>
      </c>
      <c r="C2217" s="876"/>
      <c r="D2217" s="876"/>
      <c r="E2217" s="860"/>
      <c r="F2217" s="860"/>
      <c r="G2217" s="563" t="s">
        <v>108</v>
      </c>
      <c r="H2217" s="565" t="s">
        <v>108</v>
      </c>
      <c r="I2217" s="565" t="s">
        <v>4054</v>
      </c>
      <c r="J2217" s="566">
        <v>1</v>
      </c>
      <c r="K2217" s="567">
        <v>45232</v>
      </c>
      <c r="L2217" s="567">
        <v>45808</v>
      </c>
      <c r="M2217" s="568">
        <f t="shared" si="89"/>
        <v>82.285714285714292</v>
      </c>
      <c r="N2217" s="569">
        <v>0</v>
      </c>
      <c r="O2217" s="565" t="s">
        <v>4055</v>
      </c>
      <c r="P2217" s="570">
        <f t="shared" si="86"/>
        <v>0</v>
      </c>
      <c r="Q2217" s="571" t="str">
        <f>IF(ISNUMBER(P2217),IF(P2217=100%,"CUMPLIDA",IF(AND(ISNUMBER(L2217),ISNUMBER([7]OCI!$P$6)), IF(L2217&lt;[7]OCI!$P$6,"INCUMPLIDA","PROCESO"), "VERIFICAR FECHA")),"SIN VALOR AVANCE")</f>
        <v>PROCESO</v>
      </c>
    </row>
    <row r="2218" spans="1:17" ht="60.75">
      <c r="A2218" s="560" t="s">
        <v>20</v>
      </c>
      <c r="B2218" s="561" t="s">
        <v>16</v>
      </c>
      <c r="C2218" s="876"/>
      <c r="D2218" s="876"/>
      <c r="E2218" s="860"/>
      <c r="F2218" s="860"/>
      <c r="G2218" s="563" t="s">
        <v>110</v>
      </c>
      <c r="H2218" s="565" t="s">
        <v>111</v>
      </c>
      <c r="I2218" s="565" t="s">
        <v>112</v>
      </c>
      <c r="J2218" s="566">
        <v>7</v>
      </c>
      <c r="K2218" s="567">
        <v>46024</v>
      </c>
      <c r="L2218" s="567">
        <v>46660</v>
      </c>
      <c r="M2218" s="568">
        <f t="shared" si="89"/>
        <v>90.857142857142861</v>
      </c>
      <c r="N2218" s="569">
        <v>0</v>
      </c>
      <c r="O2218" s="565" t="s">
        <v>4053</v>
      </c>
      <c r="P2218" s="570">
        <f t="shared" si="86"/>
        <v>0</v>
      </c>
      <c r="Q2218" s="571" t="str">
        <f>IF(ISNUMBER(P2218),IF(P2218=100%,"CUMPLIDA",IF(AND(ISNUMBER(L2218),ISNUMBER([7]OCI!$P$6)), IF(L2218&lt;[7]OCI!$P$6,"INCUMPLIDA","PROCESO"), "VERIFICAR FECHA")),"SIN VALOR AVANCE")</f>
        <v>PROCESO</v>
      </c>
    </row>
    <row r="2219" spans="1:17" ht="135.75">
      <c r="A2219" s="560" t="s">
        <v>20</v>
      </c>
      <c r="B2219" s="561" t="s">
        <v>16</v>
      </c>
      <c r="C2219" s="876"/>
      <c r="D2219" s="876"/>
      <c r="E2219" s="860"/>
      <c r="F2219" s="860"/>
      <c r="G2219" s="563" t="s">
        <v>114</v>
      </c>
      <c r="H2219" s="565" t="s">
        <v>115</v>
      </c>
      <c r="I2219" s="565" t="s">
        <v>116</v>
      </c>
      <c r="J2219" s="566">
        <v>1</v>
      </c>
      <c r="K2219" s="567">
        <v>46024</v>
      </c>
      <c r="L2219" s="567">
        <v>46660</v>
      </c>
      <c r="M2219" s="568">
        <f t="shared" si="89"/>
        <v>90.857142857142861</v>
      </c>
      <c r="N2219" s="569">
        <v>0</v>
      </c>
      <c r="O2219" s="565" t="s">
        <v>4056</v>
      </c>
      <c r="P2219" s="570">
        <f t="shared" si="86"/>
        <v>0</v>
      </c>
      <c r="Q2219" s="571" t="str">
        <f>IF(ISNUMBER(P2219),IF(P2219=100%,"CUMPLIDA",IF(AND(ISNUMBER(L2219),ISNUMBER([7]OCI!$P$6)), IF(L2219&lt;[7]OCI!$P$6,"INCUMPLIDA","PROCESO"), "VERIFICAR FECHA")),"SIN VALOR AVANCE")</f>
        <v>PROCESO</v>
      </c>
    </row>
    <row r="2220" spans="1:17" ht="165.75">
      <c r="A2220" s="560" t="s">
        <v>20</v>
      </c>
      <c r="B2220" s="561" t="s">
        <v>16</v>
      </c>
      <c r="C2220" s="876"/>
      <c r="D2220" s="876"/>
      <c r="E2220" s="860"/>
      <c r="F2220" s="860"/>
      <c r="G2220" s="563" t="s">
        <v>117</v>
      </c>
      <c r="H2220" s="565" t="s">
        <v>118</v>
      </c>
      <c r="I2220" s="565" t="s">
        <v>119</v>
      </c>
      <c r="J2220" s="566">
        <v>2</v>
      </c>
      <c r="K2220" s="567">
        <v>46024</v>
      </c>
      <c r="L2220" s="567">
        <v>46660</v>
      </c>
      <c r="M2220" s="568">
        <f t="shared" si="89"/>
        <v>90.857142857142861</v>
      </c>
      <c r="N2220" s="569">
        <v>0</v>
      </c>
      <c r="O2220" s="565" t="s">
        <v>4055</v>
      </c>
      <c r="P2220" s="570">
        <f t="shared" si="86"/>
        <v>0</v>
      </c>
      <c r="Q2220" s="571" t="str">
        <f>IF(ISNUMBER(P2220),IF(P2220=100%,"CUMPLIDA",IF(AND(ISNUMBER(L2220),ISNUMBER([7]OCI!$P$6)), IF(L2220&lt;[7]OCI!$P$6,"INCUMPLIDA","PROCESO"), "VERIFICAR FECHA")),"SIN VALOR AVANCE")</f>
        <v>PROCESO</v>
      </c>
    </row>
    <row r="2221" spans="1:17" ht="105.75">
      <c r="A2221" s="560" t="s">
        <v>20</v>
      </c>
      <c r="B2221" s="561" t="s">
        <v>16</v>
      </c>
      <c r="C2221" s="876"/>
      <c r="D2221" s="876"/>
      <c r="E2221" s="860"/>
      <c r="F2221" s="860"/>
      <c r="G2221" s="563" t="s">
        <v>4057</v>
      </c>
      <c r="H2221" s="579" t="s">
        <v>4058</v>
      </c>
      <c r="I2221" s="565" t="s">
        <v>4059</v>
      </c>
      <c r="J2221" s="566">
        <v>1</v>
      </c>
      <c r="K2221" s="567">
        <v>45505</v>
      </c>
      <c r="L2221" s="567">
        <v>46203</v>
      </c>
      <c r="M2221" s="568">
        <f t="shared" si="89"/>
        <v>99.714285714285708</v>
      </c>
      <c r="N2221" s="569">
        <v>0.217</v>
      </c>
      <c r="O2221" s="565" t="s">
        <v>4050</v>
      </c>
      <c r="P2221" s="570">
        <f t="shared" si="86"/>
        <v>0.217</v>
      </c>
      <c r="Q2221" s="571" t="str">
        <f>IF(ISNUMBER(P2221),IF(P2221=100%,"CUMPLIDA",IF(AND(ISNUMBER(L2221),ISNUMBER([7]OCI!$P$6)), IF(L2221&lt;[7]OCI!$P$6,"INCUMPLIDA","PROCESO"), "VERIFICAR FECHA")),"SIN VALOR AVANCE")</f>
        <v>PROCESO</v>
      </c>
    </row>
    <row r="2222" spans="1:17" ht="165.75">
      <c r="A2222" s="560" t="s">
        <v>20</v>
      </c>
      <c r="B2222" s="561" t="s">
        <v>16</v>
      </c>
      <c r="C2222" s="880" t="s">
        <v>5308</v>
      </c>
      <c r="D2222" s="880" t="s">
        <v>5305</v>
      </c>
      <c r="E2222" s="881" t="s">
        <v>5285</v>
      </c>
      <c r="F2222" s="879" t="s">
        <v>5235</v>
      </c>
      <c r="G2222" s="590" t="s">
        <v>5236</v>
      </c>
      <c r="H2222" s="590" t="s">
        <v>5237</v>
      </c>
      <c r="I2222" s="601" t="s">
        <v>5238</v>
      </c>
      <c r="J2222" s="575">
        <v>1</v>
      </c>
      <c r="K2222" s="592">
        <v>45881</v>
      </c>
      <c r="L2222" s="592">
        <v>46081</v>
      </c>
      <c r="M2222" s="568">
        <f t="shared" si="89"/>
        <v>28.571428571428573</v>
      </c>
      <c r="N2222" s="566">
        <v>0</v>
      </c>
      <c r="O2222" s="701" t="s">
        <v>5286</v>
      </c>
      <c r="P2222" s="570">
        <f t="shared" ref="P2222:P2285" si="90">N2222/J2222</f>
        <v>0</v>
      </c>
      <c r="Q2222" s="571" t="str">
        <f>IF(ISNUMBER(P2222),IF(P2222=100%,"CUMPLIDA",IF(AND(ISNUMBER(L2222),ISNUMBER([7]OCI!$P$6)), IF(L2222&lt;[7]OCI!$P$6,"INCUMPLIDA","PROCESO"), "VERIFICAR FECHA")),"SIN VALOR AVANCE")</f>
        <v>PROCESO</v>
      </c>
    </row>
    <row r="2223" spans="1:17" ht="105.75">
      <c r="A2223" s="560" t="s">
        <v>20</v>
      </c>
      <c r="B2223" s="561" t="s">
        <v>16</v>
      </c>
      <c r="C2223" s="880"/>
      <c r="D2223" s="880"/>
      <c r="E2223" s="863"/>
      <c r="F2223" s="879"/>
      <c r="G2223" s="590" t="s">
        <v>5239</v>
      </c>
      <c r="H2223" s="590" t="s">
        <v>5240</v>
      </c>
      <c r="I2223" s="601" t="s">
        <v>3607</v>
      </c>
      <c r="J2223" s="575">
        <v>1</v>
      </c>
      <c r="K2223" s="592">
        <v>45931</v>
      </c>
      <c r="L2223" s="592">
        <v>46203</v>
      </c>
      <c r="M2223" s="568">
        <f t="shared" si="89"/>
        <v>38.857142857142854</v>
      </c>
      <c r="N2223" s="566">
        <v>0</v>
      </c>
      <c r="O2223" s="701" t="s">
        <v>5287</v>
      </c>
      <c r="P2223" s="570">
        <f t="shared" si="90"/>
        <v>0</v>
      </c>
      <c r="Q2223" s="571" t="str">
        <f>IF(ISNUMBER(P2223),IF(P2223=100%,"CUMPLIDA",IF(AND(ISNUMBER(L2223),ISNUMBER([7]OCI!$P$6)), IF(L2223&lt;[7]OCI!$P$6,"INCUMPLIDA","PROCESO"), "VERIFICAR FECHA")),"SIN VALOR AVANCE")</f>
        <v>PROCESO</v>
      </c>
    </row>
    <row r="2224" spans="1:17" ht="75">
      <c r="A2224" s="560" t="s">
        <v>20</v>
      </c>
      <c r="B2224" s="561" t="s">
        <v>16</v>
      </c>
      <c r="C2224" s="880" t="s">
        <v>5309</v>
      </c>
      <c r="D2224" s="880" t="s">
        <v>5305</v>
      </c>
      <c r="E2224" s="863" t="s">
        <v>5288</v>
      </c>
      <c r="F2224" s="879" t="s">
        <v>5241</v>
      </c>
      <c r="G2224" s="782" t="s">
        <v>5289</v>
      </c>
      <c r="H2224" s="590" t="s">
        <v>5242</v>
      </c>
      <c r="I2224" s="601" t="s">
        <v>5243</v>
      </c>
      <c r="J2224" s="575">
        <v>1</v>
      </c>
      <c r="K2224" s="592">
        <v>45901</v>
      </c>
      <c r="L2224" s="592">
        <v>45961</v>
      </c>
      <c r="M2224" s="568">
        <f t="shared" si="89"/>
        <v>8.5714285714285712</v>
      </c>
      <c r="N2224" s="566">
        <v>0</v>
      </c>
      <c r="O2224" s="623" t="s">
        <v>5290</v>
      </c>
      <c r="P2224" s="570">
        <f t="shared" si="90"/>
        <v>0</v>
      </c>
      <c r="Q2224" s="571" t="str">
        <f>IF(ISNUMBER(P2224),IF(P2224=100%,"CUMPLIDA",IF(AND(ISNUMBER(L2224),ISNUMBER([7]OCI!$P$6)), IF(L2224&lt;[7]OCI!$P$6,"INCUMPLIDA","PROCESO"), "VERIFICAR FECHA")),"SIN VALOR AVANCE")</f>
        <v>PROCESO</v>
      </c>
    </row>
    <row r="2225" spans="1:17" ht="75.75">
      <c r="A2225" s="560" t="s">
        <v>20</v>
      </c>
      <c r="B2225" s="561" t="s">
        <v>16</v>
      </c>
      <c r="C2225" s="880"/>
      <c r="D2225" s="880"/>
      <c r="E2225" s="863"/>
      <c r="F2225" s="879"/>
      <c r="G2225" s="899" t="s">
        <v>5244</v>
      </c>
      <c r="H2225" s="590" t="s">
        <v>5245</v>
      </c>
      <c r="I2225" s="601" t="s">
        <v>5246</v>
      </c>
      <c r="J2225" s="575">
        <v>1</v>
      </c>
      <c r="K2225" s="592">
        <v>45901</v>
      </c>
      <c r="L2225" s="592">
        <v>45961</v>
      </c>
      <c r="M2225" s="568">
        <f t="shared" si="89"/>
        <v>8.5714285714285712</v>
      </c>
      <c r="N2225" s="566">
        <v>0</v>
      </c>
      <c r="O2225" s="623" t="s">
        <v>5291</v>
      </c>
      <c r="P2225" s="570">
        <f t="shared" si="90"/>
        <v>0</v>
      </c>
      <c r="Q2225" s="571" t="str">
        <f>IF(ISNUMBER(P2225),IF(P2225=100%,"CUMPLIDA",IF(AND(ISNUMBER(L2225),ISNUMBER([7]OCI!$P$6)), IF(L2225&lt;[7]OCI!$P$6,"INCUMPLIDA","PROCESO"), "VERIFICAR FECHA")),"SIN VALOR AVANCE")</f>
        <v>PROCESO</v>
      </c>
    </row>
    <row r="2226" spans="1:17" ht="75.75">
      <c r="A2226" s="560" t="s">
        <v>20</v>
      </c>
      <c r="B2226" s="561" t="s">
        <v>16</v>
      </c>
      <c r="C2226" s="880"/>
      <c r="D2226" s="880"/>
      <c r="E2226" s="863"/>
      <c r="F2226" s="879"/>
      <c r="G2226" s="899"/>
      <c r="H2226" s="783" t="s">
        <v>5248</v>
      </c>
      <c r="I2226" s="784" t="s">
        <v>5249</v>
      </c>
      <c r="J2226" s="600">
        <v>1</v>
      </c>
      <c r="K2226" s="785">
        <v>45962</v>
      </c>
      <c r="L2226" s="785">
        <v>46022</v>
      </c>
      <c r="M2226" s="568">
        <f t="shared" si="89"/>
        <v>8.5714285714285712</v>
      </c>
      <c r="N2226" s="566">
        <v>0</v>
      </c>
      <c r="O2226" s="623" t="s">
        <v>5291</v>
      </c>
      <c r="P2226" s="570">
        <f t="shared" si="90"/>
        <v>0</v>
      </c>
      <c r="Q2226" s="571" t="str">
        <f>IF(ISNUMBER(P2226),IF(P2226=100%,"CUMPLIDA",IF(AND(ISNUMBER(L2226),ISNUMBER([7]OCI!$P$6)), IF(L2226&lt;[7]OCI!$P$6,"INCUMPLIDA","PROCESO"), "VERIFICAR FECHA")),"SIN VALOR AVANCE")</f>
        <v>PROCESO</v>
      </c>
    </row>
    <row r="2227" spans="1:17" ht="75.75">
      <c r="A2227" s="560" t="s">
        <v>20</v>
      </c>
      <c r="B2227" s="561" t="s">
        <v>16</v>
      </c>
      <c r="C2227" s="880"/>
      <c r="D2227" s="880"/>
      <c r="E2227" s="863"/>
      <c r="F2227" s="879"/>
      <c r="G2227" s="899"/>
      <c r="H2227" s="783" t="s">
        <v>5250</v>
      </c>
      <c r="I2227" s="784" t="s">
        <v>2426</v>
      </c>
      <c r="J2227" s="600">
        <v>1</v>
      </c>
      <c r="K2227" s="785">
        <v>45962</v>
      </c>
      <c r="L2227" s="785">
        <v>46022</v>
      </c>
      <c r="M2227" s="568">
        <f t="shared" si="89"/>
        <v>8.5714285714285712</v>
      </c>
      <c r="N2227" s="566">
        <v>0</v>
      </c>
      <c r="O2227" s="623" t="s">
        <v>5291</v>
      </c>
      <c r="P2227" s="570">
        <f t="shared" si="90"/>
        <v>0</v>
      </c>
      <c r="Q2227" s="571" t="str">
        <f>IF(ISNUMBER(P2227),IF(P2227=100%,"CUMPLIDA",IF(AND(ISNUMBER(L2227),ISNUMBER([7]OCI!$P$6)), IF(L2227&lt;[7]OCI!$P$6,"INCUMPLIDA","PROCESO"), "VERIFICAR FECHA")),"SIN VALOR AVANCE")</f>
        <v>PROCESO</v>
      </c>
    </row>
    <row r="2228" spans="1:17" ht="75.75">
      <c r="A2228" s="560" t="s">
        <v>20</v>
      </c>
      <c r="B2228" s="561" t="s">
        <v>16</v>
      </c>
      <c r="C2228" s="880"/>
      <c r="D2228" s="880"/>
      <c r="E2228" s="863"/>
      <c r="F2228" s="879"/>
      <c r="G2228" s="899"/>
      <c r="H2228" s="565" t="s">
        <v>5251</v>
      </c>
      <c r="I2228" s="601" t="s">
        <v>5252</v>
      </c>
      <c r="J2228" s="575">
        <v>1</v>
      </c>
      <c r="K2228" s="592">
        <v>46023</v>
      </c>
      <c r="L2228" s="592">
        <v>46081</v>
      </c>
      <c r="M2228" s="568">
        <f t="shared" si="89"/>
        <v>8.2857142857142865</v>
      </c>
      <c r="N2228" s="566">
        <v>0</v>
      </c>
      <c r="O2228" s="623" t="s">
        <v>5291</v>
      </c>
      <c r="P2228" s="570">
        <f t="shared" si="90"/>
        <v>0</v>
      </c>
      <c r="Q2228" s="571" t="str">
        <f>IF(ISNUMBER(P2228),IF(P2228=100%,"CUMPLIDA",IF(AND(ISNUMBER(L2228),ISNUMBER([7]OCI!$P$6)), IF(L2228&lt;[7]OCI!$P$6,"INCUMPLIDA","PROCESO"), "VERIFICAR FECHA")),"SIN VALOR AVANCE")</f>
        <v>PROCESO</v>
      </c>
    </row>
    <row r="2229" spans="1:17" ht="135">
      <c r="A2229" s="560" t="s">
        <v>20</v>
      </c>
      <c r="B2229" s="561" t="s">
        <v>16</v>
      </c>
      <c r="C2229" s="880"/>
      <c r="D2229" s="880"/>
      <c r="E2229" s="863"/>
      <c r="F2229" s="879"/>
      <c r="G2229" s="565" t="s">
        <v>5253</v>
      </c>
      <c r="H2229" s="565" t="s">
        <v>5254</v>
      </c>
      <c r="I2229" s="601" t="s">
        <v>259</v>
      </c>
      <c r="J2229" s="575">
        <v>1</v>
      </c>
      <c r="K2229" s="785">
        <v>45931</v>
      </c>
      <c r="L2229" s="785">
        <v>46142</v>
      </c>
      <c r="M2229" s="568">
        <f t="shared" si="89"/>
        <v>30.142857142857142</v>
      </c>
      <c r="N2229" s="566">
        <v>0</v>
      </c>
      <c r="O2229" s="623" t="s">
        <v>5292</v>
      </c>
      <c r="P2229" s="570">
        <f t="shared" si="90"/>
        <v>0</v>
      </c>
      <c r="Q2229" s="571" t="str">
        <f>IF(ISNUMBER(P2229),IF(P2229=100%,"CUMPLIDA",IF(AND(ISNUMBER(L2229),ISNUMBER([7]OCI!$P$6)), IF(L2229&lt;[7]OCI!$P$6,"INCUMPLIDA","PROCESO"), "VERIFICAR FECHA")),"SIN VALOR AVANCE")</f>
        <v>PROCESO</v>
      </c>
    </row>
    <row r="2230" spans="1:17" ht="75.75">
      <c r="A2230" s="560" t="s">
        <v>20</v>
      </c>
      <c r="B2230" s="561" t="s">
        <v>16</v>
      </c>
      <c r="C2230" s="880"/>
      <c r="D2230" s="880"/>
      <c r="E2230" s="863"/>
      <c r="F2230" s="879"/>
      <c r="G2230" s="623" t="s">
        <v>5255</v>
      </c>
      <c r="H2230" s="783" t="s">
        <v>5256</v>
      </c>
      <c r="I2230" s="631" t="s">
        <v>5257</v>
      </c>
      <c r="J2230" s="575">
        <v>1</v>
      </c>
      <c r="K2230" s="785">
        <v>45931</v>
      </c>
      <c r="L2230" s="785">
        <v>46022</v>
      </c>
      <c r="M2230" s="568">
        <f t="shared" si="89"/>
        <v>13</v>
      </c>
      <c r="N2230" s="566">
        <v>0</v>
      </c>
      <c r="O2230" s="786" t="s">
        <v>5293</v>
      </c>
      <c r="P2230" s="570">
        <f t="shared" si="90"/>
        <v>0</v>
      </c>
      <c r="Q2230" s="571" t="str">
        <f>IF(ISNUMBER(P2230),IF(P2230=100%,"CUMPLIDA",IF(AND(ISNUMBER(L2230),ISNUMBER([7]OCI!$P$6)), IF(L2230&lt;[7]OCI!$P$6,"INCUMPLIDA","PROCESO"), "VERIFICAR FECHA")),"SIN VALOR AVANCE")</f>
        <v>PROCESO</v>
      </c>
    </row>
    <row r="2231" spans="1:17" ht="105">
      <c r="A2231" s="560" t="s">
        <v>20</v>
      </c>
      <c r="B2231" s="561" t="s">
        <v>16</v>
      </c>
      <c r="C2231" s="880"/>
      <c r="D2231" s="880"/>
      <c r="E2231" s="863"/>
      <c r="F2231" s="879"/>
      <c r="G2231" s="783" t="s">
        <v>5258</v>
      </c>
      <c r="H2231" s="783" t="s">
        <v>5259</v>
      </c>
      <c r="I2231" s="784" t="s">
        <v>259</v>
      </c>
      <c r="J2231" s="600">
        <v>1</v>
      </c>
      <c r="K2231" s="785">
        <v>45931</v>
      </c>
      <c r="L2231" s="785">
        <v>46142</v>
      </c>
      <c r="M2231" s="568">
        <f t="shared" si="89"/>
        <v>30.142857142857142</v>
      </c>
      <c r="N2231" s="566">
        <v>0</v>
      </c>
      <c r="O2231" s="623" t="s">
        <v>5291</v>
      </c>
      <c r="P2231" s="570">
        <f t="shared" si="90"/>
        <v>0</v>
      </c>
      <c r="Q2231" s="571" t="str">
        <f>IF(ISNUMBER(P2231),IF(P2231=100%,"CUMPLIDA",IF(AND(ISNUMBER(L2231),ISNUMBER([7]OCI!$P$6)), IF(L2231&lt;[7]OCI!$P$6,"INCUMPLIDA","PROCESO"), "VERIFICAR FECHA")),"SIN VALOR AVANCE")</f>
        <v>PROCESO</v>
      </c>
    </row>
    <row r="2232" spans="1:17" ht="120">
      <c r="A2232" s="560" t="s">
        <v>20</v>
      </c>
      <c r="B2232" s="561" t="s">
        <v>16</v>
      </c>
      <c r="C2232" s="880"/>
      <c r="D2232" s="880"/>
      <c r="E2232" s="863"/>
      <c r="F2232" s="879"/>
      <c r="G2232" s="623" t="s">
        <v>5260</v>
      </c>
      <c r="H2232" s="623" t="s">
        <v>5261</v>
      </c>
      <c r="I2232" s="631" t="s">
        <v>5262</v>
      </c>
      <c r="J2232" s="600">
        <v>2</v>
      </c>
      <c r="K2232" s="685">
        <v>45901</v>
      </c>
      <c r="L2232" s="685">
        <v>46111</v>
      </c>
      <c r="M2232" s="568">
        <f t="shared" si="89"/>
        <v>30</v>
      </c>
      <c r="N2232" s="566">
        <v>0</v>
      </c>
      <c r="O2232" s="623" t="s">
        <v>5294</v>
      </c>
      <c r="P2232" s="570">
        <f t="shared" si="90"/>
        <v>0</v>
      </c>
      <c r="Q2232" s="571" t="str">
        <f>IF(ISNUMBER(P2232),IF(P2232=100%,"CUMPLIDA",IF(AND(ISNUMBER(L2232),ISNUMBER([7]OCI!$P$6)), IF(L2232&lt;[7]OCI!$P$6,"INCUMPLIDA","PROCESO"), "VERIFICAR FECHA")),"SIN VALOR AVANCE")</f>
        <v>PROCESO</v>
      </c>
    </row>
    <row r="2233" spans="1:17" ht="135">
      <c r="A2233" s="560" t="s">
        <v>20</v>
      </c>
      <c r="B2233" s="561" t="s">
        <v>16</v>
      </c>
      <c r="C2233" s="880"/>
      <c r="D2233" s="880"/>
      <c r="E2233" s="863"/>
      <c r="F2233" s="879"/>
      <c r="G2233" s="590" t="s">
        <v>5263</v>
      </c>
      <c r="H2233" s="590" t="s">
        <v>5264</v>
      </c>
      <c r="I2233" s="601" t="s">
        <v>5238</v>
      </c>
      <c r="J2233" s="575">
        <v>1</v>
      </c>
      <c r="K2233" s="592">
        <v>45881</v>
      </c>
      <c r="L2233" s="592">
        <v>46081</v>
      </c>
      <c r="M2233" s="568">
        <f t="shared" si="89"/>
        <v>28.571428571428573</v>
      </c>
      <c r="N2233" s="566">
        <v>0</v>
      </c>
      <c r="O2233" s="623" t="s">
        <v>5295</v>
      </c>
      <c r="P2233" s="570">
        <f t="shared" si="90"/>
        <v>0</v>
      </c>
      <c r="Q2233" s="571" t="str">
        <f>IF(ISNUMBER(P2233),IF(P2233=100%,"CUMPLIDA",IF(AND(ISNUMBER(L2233),ISNUMBER([7]OCI!$P$6)), IF(L2233&lt;[7]OCI!$P$6,"INCUMPLIDA","PROCESO"), "VERIFICAR FECHA")),"SIN VALOR AVANCE")</f>
        <v>PROCESO</v>
      </c>
    </row>
    <row r="2234" spans="1:17" ht="195">
      <c r="A2234" s="560" t="s">
        <v>20</v>
      </c>
      <c r="B2234" s="561" t="s">
        <v>16</v>
      </c>
      <c r="C2234" s="880"/>
      <c r="D2234" s="880"/>
      <c r="E2234" s="863"/>
      <c r="F2234" s="879"/>
      <c r="G2234" s="623" t="s">
        <v>5265</v>
      </c>
      <c r="H2234" s="783" t="s">
        <v>5266</v>
      </c>
      <c r="I2234" s="631" t="s">
        <v>5267</v>
      </c>
      <c r="J2234" s="600">
        <v>1</v>
      </c>
      <c r="K2234" s="685">
        <v>45901</v>
      </c>
      <c r="L2234" s="685">
        <v>45991</v>
      </c>
      <c r="M2234" s="568">
        <f>(L2234-K2234)/7</f>
        <v>12.857142857142858</v>
      </c>
      <c r="N2234" s="566">
        <v>0</v>
      </c>
      <c r="O2234" s="623" t="s">
        <v>5296</v>
      </c>
      <c r="P2234" s="570">
        <f t="shared" si="90"/>
        <v>0</v>
      </c>
      <c r="Q2234" s="571" t="str">
        <f>IF(ISNUMBER(P2234),IF(P2234=100%,"CUMPLIDA",IF(AND(ISNUMBER(L2234),ISNUMBER([7]OCI!$P$6)), IF(L2234&lt;[7]OCI!$P$6,"INCUMPLIDA","PROCESO"), "VERIFICAR FECHA")),"SIN VALOR AVANCE")</f>
        <v>PROCESO</v>
      </c>
    </row>
    <row r="2235" spans="1:17" ht="180">
      <c r="A2235" s="560" t="s">
        <v>20</v>
      </c>
      <c r="B2235" s="561" t="s">
        <v>16</v>
      </c>
      <c r="C2235" s="880"/>
      <c r="D2235" s="880"/>
      <c r="E2235" s="863"/>
      <c r="F2235" s="879"/>
      <c r="G2235" s="783" t="s">
        <v>5268</v>
      </c>
      <c r="H2235" s="783" t="s">
        <v>5269</v>
      </c>
      <c r="I2235" s="601" t="s">
        <v>228</v>
      </c>
      <c r="J2235" s="575">
        <v>1</v>
      </c>
      <c r="K2235" s="685">
        <v>45901</v>
      </c>
      <c r="L2235" s="685">
        <v>46264</v>
      </c>
      <c r="M2235" s="568">
        <f>(L2235-K2235)/7</f>
        <v>51.857142857142854</v>
      </c>
      <c r="N2235" s="566">
        <v>0</v>
      </c>
      <c r="O2235" s="565" t="s">
        <v>5297</v>
      </c>
      <c r="P2235" s="570">
        <f t="shared" si="90"/>
        <v>0</v>
      </c>
      <c r="Q2235" s="571" t="str">
        <f>IF(ISNUMBER(P2235),IF(P2235=100%,"CUMPLIDA",IF(AND(ISNUMBER(L2235),ISNUMBER([7]OCI!$P$6)), IF(L2235&lt;[7]OCI!$P$6,"INCUMPLIDA","PROCESO"), "VERIFICAR FECHA")),"SIN VALOR AVANCE")</f>
        <v>PROCESO</v>
      </c>
    </row>
    <row r="2236" spans="1:17" ht="105">
      <c r="A2236" s="560" t="s">
        <v>20</v>
      </c>
      <c r="B2236" s="561" t="s">
        <v>16</v>
      </c>
      <c r="C2236" s="880" t="s">
        <v>5310</v>
      </c>
      <c r="D2236" s="880" t="s">
        <v>5305</v>
      </c>
      <c r="E2236" s="863" t="s">
        <v>5298</v>
      </c>
      <c r="F2236" s="879" t="s">
        <v>5270</v>
      </c>
      <c r="G2236" s="623" t="s">
        <v>5271</v>
      </c>
      <c r="H2236" s="623" t="s">
        <v>5272</v>
      </c>
      <c r="I2236" s="631" t="s">
        <v>5273</v>
      </c>
      <c r="J2236" s="600">
        <v>2</v>
      </c>
      <c r="K2236" s="685">
        <v>45901</v>
      </c>
      <c r="L2236" s="685">
        <v>46111</v>
      </c>
      <c r="M2236" s="568">
        <f t="shared" ref="M2236:M2239" si="91">(L2236-K2236)/7</f>
        <v>30</v>
      </c>
      <c r="N2236" s="566">
        <v>0</v>
      </c>
      <c r="O2236" s="623" t="s">
        <v>5299</v>
      </c>
      <c r="P2236" s="570">
        <f t="shared" si="90"/>
        <v>0</v>
      </c>
      <c r="Q2236" s="571" t="str">
        <f>IF(ISNUMBER(P2236),IF(P2236=100%,"CUMPLIDA",IF(AND(ISNUMBER(L2236),ISNUMBER([7]OCI!$P$6)), IF(L2236&lt;[7]OCI!$P$6,"INCUMPLIDA","PROCESO"), "VERIFICAR FECHA")),"SIN VALOR AVANCE")</f>
        <v>PROCESO</v>
      </c>
    </row>
    <row r="2237" spans="1:17" ht="90">
      <c r="A2237" s="560" t="s">
        <v>20</v>
      </c>
      <c r="B2237" s="561" t="s">
        <v>16</v>
      </c>
      <c r="C2237" s="880"/>
      <c r="D2237" s="880"/>
      <c r="E2237" s="863"/>
      <c r="F2237" s="879"/>
      <c r="G2237" s="590" t="s">
        <v>5239</v>
      </c>
      <c r="H2237" s="590" t="s">
        <v>5240</v>
      </c>
      <c r="I2237" s="601" t="s">
        <v>3607</v>
      </c>
      <c r="J2237" s="575">
        <v>1</v>
      </c>
      <c r="K2237" s="592">
        <v>45931</v>
      </c>
      <c r="L2237" s="592">
        <v>46203</v>
      </c>
      <c r="M2237" s="568">
        <f t="shared" si="91"/>
        <v>38.857142857142854</v>
      </c>
      <c r="N2237" s="566">
        <v>0</v>
      </c>
      <c r="O2237" s="565" t="s">
        <v>5300</v>
      </c>
      <c r="P2237" s="570">
        <f t="shared" si="90"/>
        <v>0</v>
      </c>
      <c r="Q2237" s="571" t="str">
        <f>IF(ISNUMBER(P2237),IF(P2237=100%,"CUMPLIDA",IF(AND(ISNUMBER(L2237),ISNUMBER([7]OCI!$P$6)), IF(L2237&lt;[7]OCI!$P$6,"INCUMPLIDA","PROCESO"), "VERIFICAR FECHA")),"SIN VALOR AVANCE")</f>
        <v>PROCESO</v>
      </c>
    </row>
    <row r="2238" spans="1:17" ht="150">
      <c r="A2238" s="560" t="s">
        <v>20</v>
      </c>
      <c r="B2238" s="561" t="s">
        <v>16</v>
      </c>
      <c r="C2238" s="880" t="s">
        <v>5311</v>
      </c>
      <c r="D2238" s="880" t="s">
        <v>5305</v>
      </c>
      <c r="E2238" s="881" t="s">
        <v>5301</v>
      </c>
      <c r="F2238" s="882" t="s">
        <v>5274</v>
      </c>
      <c r="G2238" s="623" t="s">
        <v>5275</v>
      </c>
      <c r="H2238" s="623" t="s">
        <v>5276</v>
      </c>
      <c r="I2238" s="787" t="s">
        <v>5277</v>
      </c>
      <c r="J2238" s="788">
        <v>3</v>
      </c>
      <c r="K2238" s="685">
        <v>45901</v>
      </c>
      <c r="L2238" s="685">
        <v>46203</v>
      </c>
      <c r="M2238" s="568">
        <f t="shared" si="91"/>
        <v>43.142857142857146</v>
      </c>
      <c r="N2238" s="566">
        <v>0</v>
      </c>
      <c r="O2238" s="623" t="s">
        <v>5302</v>
      </c>
      <c r="P2238" s="570">
        <f t="shared" si="90"/>
        <v>0</v>
      </c>
      <c r="Q2238" s="571" t="str">
        <f>IF(ISNUMBER(P2238),IF(P2238=100%,"CUMPLIDA",IF(AND(ISNUMBER(L2238),ISNUMBER([7]OCI!$P$6)), IF(L2238&lt;[7]OCI!$P$6,"INCUMPLIDA","PROCESO"), "VERIFICAR FECHA")),"SIN VALOR AVANCE")</f>
        <v>PROCESO</v>
      </c>
    </row>
    <row r="2239" spans="1:17" ht="75.75">
      <c r="A2239" s="560" t="s">
        <v>20</v>
      </c>
      <c r="B2239" s="561" t="s">
        <v>16</v>
      </c>
      <c r="C2239" s="880"/>
      <c r="D2239" s="880"/>
      <c r="E2239" s="881"/>
      <c r="F2239" s="882"/>
      <c r="G2239" s="623" t="s">
        <v>5278</v>
      </c>
      <c r="H2239" s="623" t="s">
        <v>5279</v>
      </c>
      <c r="I2239" s="787" t="s">
        <v>4903</v>
      </c>
      <c r="J2239" s="788">
        <v>9</v>
      </c>
      <c r="K2239" s="685">
        <v>45931</v>
      </c>
      <c r="L2239" s="685">
        <v>46203</v>
      </c>
      <c r="M2239" s="568">
        <f t="shared" si="91"/>
        <v>38.857142857142854</v>
      </c>
      <c r="N2239" s="566">
        <v>0</v>
      </c>
      <c r="O2239" s="565" t="s">
        <v>5303</v>
      </c>
      <c r="P2239" s="570">
        <f t="shared" si="90"/>
        <v>0</v>
      </c>
      <c r="Q2239" s="571" t="str">
        <f>IF(ISNUMBER(P2239),IF(P2239=100%,"CUMPLIDA",IF(AND(ISNUMBER(L2239),ISNUMBER([7]OCI!$P$6)), IF(L2239&lt;[7]OCI!$P$6,"INCUMPLIDA","PROCESO"), "VERIFICAR FECHA")),"SIN VALOR AVANCE")</f>
        <v>PROCESO</v>
      </c>
    </row>
    <row r="2240" spans="1:17" ht="114.75">
      <c r="A2240" s="560" t="s">
        <v>20</v>
      </c>
      <c r="B2240" s="561" t="s">
        <v>16</v>
      </c>
      <c r="C2240" s="864" t="s">
        <v>5367</v>
      </c>
      <c r="D2240" s="864" t="s">
        <v>5305</v>
      </c>
      <c r="E2240" s="872" t="s">
        <v>5312</v>
      </c>
      <c r="F2240" s="875" t="s">
        <v>5313</v>
      </c>
      <c r="G2240" s="791" t="s">
        <v>5263</v>
      </c>
      <c r="H2240" s="791" t="s">
        <v>5264</v>
      </c>
      <c r="I2240" s="792" t="s">
        <v>5238</v>
      </c>
      <c r="J2240" s="793">
        <v>1</v>
      </c>
      <c r="K2240" s="794">
        <v>45881</v>
      </c>
      <c r="L2240" s="794">
        <v>46081</v>
      </c>
      <c r="M2240" s="795">
        <f>(L2240-K2240)/7</f>
        <v>28.571428571428573</v>
      </c>
      <c r="N2240" s="796">
        <v>0</v>
      </c>
      <c r="O2240" s="797" t="s">
        <v>5314</v>
      </c>
      <c r="P2240" s="570">
        <f t="shared" si="90"/>
        <v>0</v>
      </c>
      <c r="Q2240" s="571" t="str">
        <f>IF(ISNUMBER(P2240),IF(P2240=100%,"CUMPLIDA",IF(AND(ISNUMBER(L2240),ISNUMBER([7]OCI!$P$6)), IF(L2240&lt;[7]OCI!$P$6,"INCUMPLIDA","PROCESO"), "VERIFICAR FECHA")),"SIN VALOR AVANCE")</f>
        <v>PROCESO</v>
      </c>
    </row>
    <row r="2241" spans="1:17" ht="89.25">
      <c r="A2241" s="560" t="s">
        <v>20</v>
      </c>
      <c r="B2241" s="561" t="s">
        <v>16</v>
      </c>
      <c r="C2241" s="864"/>
      <c r="D2241" s="864"/>
      <c r="E2241" s="872"/>
      <c r="F2241" s="875"/>
      <c r="G2241" s="797" t="s">
        <v>5315</v>
      </c>
      <c r="H2241" s="798" t="s">
        <v>5316</v>
      </c>
      <c r="I2241" s="799" t="s">
        <v>2426</v>
      </c>
      <c r="J2241" s="800">
        <v>1</v>
      </c>
      <c r="K2241" s="801">
        <v>45931</v>
      </c>
      <c r="L2241" s="801">
        <v>46142</v>
      </c>
      <c r="M2241" s="795">
        <f t="shared" ref="M2241" si="92">(L2241-K2241)/7</f>
        <v>30.142857142857142</v>
      </c>
      <c r="N2241" s="796">
        <v>0</v>
      </c>
      <c r="O2241" s="797" t="s">
        <v>5247</v>
      </c>
      <c r="P2241" s="570">
        <f t="shared" si="90"/>
        <v>0</v>
      </c>
      <c r="Q2241" s="571" t="str">
        <f>IF(ISNUMBER(P2241),IF(P2241=100%,"CUMPLIDA",IF(AND(ISNUMBER(L2241),ISNUMBER([7]OCI!$P$6)), IF(L2241&lt;[7]OCI!$P$6,"INCUMPLIDA","PROCESO"), "VERIFICAR FECHA")),"SIN VALOR AVANCE")</f>
        <v>PROCESO</v>
      </c>
    </row>
    <row r="2242" spans="1:17" ht="102">
      <c r="A2242" s="560" t="s">
        <v>20</v>
      </c>
      <c r="B2242" s="561" t="s">
        <v>16</v>
      </c>
      <c r="C2242" s="864"/>
      <c r="D2242" s="864"/>
      <c r="E2242" s="872"/>
      <c r="F2242" s="875"/>
      <c r="G2242" s="797" t="s">
        <v>5317</v>
      </c>
      <c r="H2242" s="798" t="s">
        <v>5318</v>
      </c>
      <c r="I2242" s="799" t="s">
        <v>5319</v>
      </c>
      <c r="J2242" s="800">
        <v>1</v>
      </c>
      <c r="K2242" s="801">
        <v>45901</v>
      </c>
      <c r="L2242" s="801">
        <v>46022</v>
      </c>
      <c r="M2242" s="795">
        <f>(L2242-K2242)/7</f>
        <v>17.285714285714285</v>
      </c>
      <c r="N2242" s="796">
        <v>0</v>
      </c>
      <c r="O2242" s="797" t="s">
        <v>5320</v>
      </c>
      <c r="P2242" s="570">
        <f t="shared" si="90"/>
        <v>0</v>
      </c>
      <c r="Q2242" s="571" t="str">
        <f>IF(ISNUMBER(P2242),IF(P2242=100%,"CUMPLIDA",IF(AND(ISNUMBER(L2242),ISNUMBER([7]OCI!$P$6)), IF(L2242&lt;[7]OCI!$P$6,"INCUMPLIDA","PROCESO"), "VERIFICAR FECHA")),"SIN VALOR AVANCE")</f>
        <v>PROCESO</v>
      </c>
    </row>
    <row r="2243" spans="1:17" ht="51">
      <c r="A2243" s="560" t="s">
        <v>20</v>
      </c>
      <c r="B2243" s="561" t="s">
        <v>16</v>
      </c>
      <c r="C2243" s="864" t="s">
        <v>5368</v>
      </c>
      <c r="D2243" s="864" t="s">
        <v>5305</v>
      </c>
      <c r="E2243" s="865" t="s">
        <v>5321</v>
      </c>
      <c r="F2243" s="875" t="s">
        <v>5322</v>
      </c>
      <c r="G2243" s="797" t="s">
        <v>5323</v>
      </c>
      <c r="H2243" s="797" t="s">
        <v>5324</v>
      </c>
      <c r="I2243" s="803" t="s">
        <v>5325</v>
      </c>
      <c r="J2243" s="822">
        <v>6</v>
      </c>
      <c r="K2243" s="804">
        <v>45884</v>
      </c>
      <c r="L2243" s="804">
        <v>46053</v>
      </c>
      <c r="M2243" s="795">
        <f t="shared" ref="M2243:M2306" si="93">(L2243-K2243)/7</f>
        <v>24.142857142857142</v>
      </c>
      <c r="N2243" s="796">
        <v>0</v>
      </c>
      <c r="O2243" s="797" t="s">
        <v>5326</v>
      </c>
      <c r="P2243" s="570">
        <f t="shared" si="90"/>
        <v>0</v>
      </c>
      <c r="Q2243" s="571" t="str">
        <f>IF(ISNUMBER(P2243),IF(P2243=100%,"CUMPLIDA",IF(AND(ISNUMBER(L2243),ISNUMBER([7]OCI!$P$6)), IF(L2243&lt;[7]OCI!$P$6,"INCUMPLIDA","PROCESO"), "VERIFICAR FECHA")),"SIN VALOR AVANCE")</f>
        <v>PROCESO</v>
      </c>
    </row>
    <row r="2244" spans="1:17" ht="63.75">
      <c r="A2244" s="560" t="s">
        <v>20</v>
      </c>
      <c r="B2244" s="561" t="s">
        <v>16</v>
      </c>
      <c r="C2244" s="864"/>
      <c r="D2244" s="864"/>
      <c r="E2244" s="865"/>
      <c r="F2244" s="875"/>
      <c r="G2244" s="797" t="s">
        <v>5327</v>
      </c>
      <c r="H2244" s="797" t="s">
        <v>5328</v>
      </c>
      <c r="I2244" s="803" t="s">
        <v>3607</v>
      </c>
      <c r="J2244" s="822">
        <v>1</v>
      </c>
      <c r="K2244" s="804">
        <v>45931</v>
      </c>
      <c r="L2244" s="804">
        <v>46112</v>
      </c>
      <c r="M2244" s="795">
        <f t="shared" si="93"/>
        <v>25.857142857142858</v>
      </c>
      <c r="N2244" s="796">
        <v>0</v>
      </c>
      <c r="O2244" s="805" t="s">
        <v>5329</v>
      </c>
      <c r="P2244" s="570">
        <f t="shared" si="90"/>
        <v>0</v>
      </c>
      <c r="Q2244" s="571" t="str">
        <f>IF(ISNUMBER(P2244),IF(P2244=100%,"CUMPLIDA",IF(AND(ISNUMBER(L2244),ISNUMBER([7]OCI!$P$6)), IF(L2244&lt;[7]OCI!$P$6,"INCUMPLIDA","PROCESO"), "VERIFICAR FECHA")),"SIN VALOR AVANCE")</f>
        <v>PROCESO</v>
      </c>
    </row>
    <row r="2245" spans="1:17" ht="127.5">
      <c r="A2245" s="560" t="s">
        <v>20</v>
      </c>
      <c r="B2245" s="561" t="s">
        <v>16</v>
      </c>
      <c r="C2245" s="864"/>
      <c r="D2245" s="864"/>
      <c r="E2245" s="872"/>
      <c r="F2245" s="875"/>
      <c r="G2245" s="806" t="s">
        <v>5330</v>
      </c>
      <c r="H2245" s="797" t="s">
        <v>5331</v>
      </c>
      <c r="I2245" s="799" t="s">
        <v>3607</v>
      </c>
      <c r="J2245" s="800">
        <v>1</v>
      </c>
      <c r="K2245" s="804">
        <v>45901</v>
      </c>
      <c r="L2245" s="804">
        <v>46234</v>
      </c>
      <c r="M2245" s="795">
        <f t="shared" si="93"/>
        <v>47.571428571428569</v>
      </c>
      <c r="N2245" s="796">
        <v>0</v>
      </c>
      <c r="O2245" s="797" t="s">
        <v>5332</v>
      </c>
      <c r="P2245" s="570">
        <f t="shared" si="90"/>
        <v>0</v>
      </c>
      <c r="Q2245" s="571" t="str">
        <f>IF(ISNUMBER(P2245),IF(P2245=100%,"CUMPLIDA",IF(AND(ISNUMBER(L2245),ISNUMBER([7]OCI!$P$6)), IF(L2245&lt;[7]OCI!$P$6,"INCUMPLIDA","PROCESO"), "VERIFICAR FECHA")),"SIN VALOR AVANCE")</f>
        <v>PROCESO</v>
      </c>
    </row>
    <row r="2246" spans="1:17" ht="51">
      <c r="A2246" s="560" t="s">
        <v>20</v>
      </c>
      <c r="B2246" s="561" t="s">
        <v>16</v>
      </c>
      <c r="C2246" s="864" t="s">
        <v>5369</v>
      </c>
      <c r="D2246" s="864" t="s">
        <v>5305</v>
      </c>
      <c r="E2246" s="872" t="s">
        <v>5333</v>
      </c>
      <c r="F2246" s="875" t="s">
        <v>5334</v>
      </c>
      <c r="G2246" s="790" t="s">
        <v>5335</v>
      </c>
      <c r="H2246" s="790" t="s">
        <v>5336</v>
      </c>
      <c r="I2246" s="807" t="s">
        <v>5337</v>
      </c>
      <c r="J2246" s="793">
        <v>1</v>
      </c>
      <c r="K2246" s="804">
        <v>45884</v>
      </c>
      <c r="L2246" s="804">
        <v>46053</v>
      </c>
      <c r="M2246" s="795">
        <f t="shared" si="93"/>
        <v>24.142857142857142</v>
      </c>
      <c r="N2246" s="796">
        <v>0</v>
      </c>
      <c r="O2246" s="797" t="s">
        <v>5326</v>
      </c>
      <c r="P2246" s="570">
        <f t="shared" si="90"/>
        <v>0</v>
      </c>
      <c r="Q2246" s="571" t="str">
        <f>IF(ISNUMBER(P2246),IF(P2246=100%,"CUMPLIDA",IF(AND(ISNUMBER(L2246),ISNUMBER([7]OCI!$P$6)), IF(L2246&lt;[7]OCI!$P$6,"INCUMPLIDA","PROCESO"), "VERIFICAR FECHA")),"SIN VALOR AVANCE")</f>
        <v>PROCESO</v>
      </c>
    </row>
    <row r="2247" spans="1:17" ht="153">
      <c r="A2247" s="560" t="s">
        <v>20</v>
      </c>
      <c r="B2247" s="561" t="s">
        <v>16</v>
      </c>
      <c r="C2247" s="864"/>
      <c r="D2247" s="864"/>
      <c r="E2247" s="872"/>
      <c r="F2247" s="875"/>
      <c r="G2247" s="797" t="s">
        <v>5338</v>
      </c>
      <c r="H2247" s="797" t="s">
        <v>5339</v>
      </c>
      <c r="I2247" s="799" t="s">
        <v>5340</v>
      </c>
      <c r="J2247" s="800">
        <v>1</v>
      </c>
      <c r="K2247" s="804">
        <v>46054</v>
      </c>
      <c r="L2247" s="804">
        <v>46081</v>
      </c>
      <c r="M2247" s="795">
        <f t="shared" si="93"/>
        <v>3.8571428571428572</v>
      </c>
      <c r="N2247" s="796">
        <v>0</v>
      </c>
      <c r="O2247" s="797" t="s">
        <v>5341</v>
      </c>
      <c r="P2247" s="570">
        <f t="shared" si="90"/>
        <v>0</v>
      </c>
      <c r="Q2247" s="571" t="str">
        <f>IF(ISNUMBER(P2247),IF(P2247=100%,"CUMPLIDA",IF(AND(ISNUMBER(L2247),ISNUMBER([7]OCI!$P$6)), IF(L2247&lt;[7]OCI!$P$6,"INCUMPLIDA","PROCESO"), "VERIFICAR FECHA")),"SIN VALOR AVANCE")</f>
        <v>PROCESO</v>
      </c>
    </row>
    <row r="2248" spans="1:17" ht="114.75">
      <c r="A2248" s="560" t="s">
        <v>20</v>
      </c>
      <c r="B2248" s="561" t="s">
        <v>16</v>
      </c>
      <c r="C2248" s="864"/>
      <c r="D2248" s="864"/>
      <c r="E2248" s="872"/>
      <c r="F2248" s="875"/>
      <c r="G2248" s="797" t="s">
        <v>5342</v>
      </c>
      <c r="H2248" s="808" t="s">
        <v>5343</v>
      </c>
      <c r="I2248" s="809" t="s">
        <v>5129</v>
      </c>
      <c r="J2248" s="800">
        <v>1</v>
      </c>
      <c r="K2248" s="804">
        <v>45901</v>
      </c>
      <c r="L2248" s="804">
        <v>46022</v>
      </c>
      <c r="M2248" s="795">
        <f t="shared" si="93"/>
        <v>17.285714285714285</v>
      </c>
      <c r="N2248" s="796">
        <v>0</v>
      </c>
      <c r="O2248" s="810" t="s">
        <v>5344</v>
      </c>
      <c r="P2248" s="570">
        <f t="shared" si="90"/>
        <v>0</v>
      </c>
      <c r="Q2248" s="571" t="str">
        <f>IF(ISNUMBER(P2248),IF(P2248=100%,"CUMPLIDA",IF(AND(ISNUMBER(L2248),ISNUMBER([7]OCI!$P$6)), IF(L2248&lt;[7]OCI!$P$6,"INCUMPLIDA","PROCESO"), "VERIFICAR FECHA")),"SIN VALOR AVANCE")</f>
        <v>PROCESO</v>
      </c>
    </row>
    <row r="2249" spans="1:17" ht="89.25">
      <c r="A2249" s="560" t="s">
        <v>20</v>
      </c>
      <c r="B2249" s="561" t="s">
        <v>16</v>
      </c>
      <c r="C2249" s="864"/>
      <c r="D2249" s="864"/>
      <c r="E2249" s="872"/>
      <c r="F2249" s="875"/>
      <c r="G2249" s="797" t="s">
        <v>5345</v>
      </c>
      <c r="H2249" s="797" t="s">
        <v>5346</v>
      </c>
      <c r="I2249" s="799" t="s">
        <v>5347</v>
      </c>
      <c r="J2249" s="800">
        <v>6</v>
      </c>
      <c r="K2249" s="804">
        <v>45901</v>
      </c>
      <c r="L2249" s="804">
        <v>46054</v>
      </c>
      <c r="M2249" s="795">
        <f t="shared" si="93"/>
        <v>21.857142857142858</v>
      </c>
      <c r="N2249" s="796">
        <v>0</v>
      </c>
      <c r="O2249" s="797" t="s">
        <v>5348</v>
      </c>
      <c r="P2249" s="570">
        <f t="shared" si="90"/>
        <v>0</v>
      </c>
      <c r="Q2249" s="571" t="str">
        <f>IF(ISNUMBER(P2249),IF(P2249=100%,"CUMPLIDA",IF(AND(ISNUMBER(L2249),ISNUMBER([7]OCI!$P$6)), IF(L2249&lt;[7]OCI!$P$6,"INCUMPLIDA","PROCESO"), "VERIFICAR FECHA")),"SIN VALOR AVANCE")</f>
        <v>PROCESO</v>
      </c>
    </row>
    <row r="2250" spans="1:17" ht="89.25">
      <c r="A2250" s="560" t="s">
        <v>20</v>
      </c>
      <c r="B2250" s="561" t="s">
        <v>16</v>
      </c>
      <c r="C2250" s="864" t="s">
        <v>5370</v>
      </c>
      <c r="D2250" s="864" t="s">
        <v>5305</v>
      </c>
      <c r="E2250" s="865" t="s">
        <v>5349</v>
      </c>
      <c r="F2250" s="875" t="s">
        <v>5350</v>
      </c>
      <c r="G2250" s="811" t="s">
        <v>5351</v>
      </c>
      <c r="H2250" s="811" t="s">
        <v>5352</v>
      </c>
      <c r="I2250" s="792" t="s">
        <v>259</v>
      </c>
      <c r="J2250" s="793">
        <v>1</v>
      </c>
      <c r="K2250" s="801">
        <v>45901</v>
      </c>
      <c r="L2250" s="801">
        <v>45961</v>
      </c>
      <c r="M2250" s="795">
        <f t="shared" si="93"/>
        <v>8.5714285714285712</v>
      </c>
      <c r="N2250" s="796">
        <v>0</v>
      </c>
      <c r="O2250" s="797" t="s">
        <v>5314</v>
      </c>
      <c r="P2250" s="570">
        <f t="shared" si="90"/>
        <v>0</v>
      </c>
      <c r="Q2250" s="571" t="str">
        <f>IF(ISNUMBER(P2250),IF(P2250=100%,"CUMPLIDA",IF(AND(ISNUMBER(L2250),ISNUMBER([7]OCI!$P$6)), IF(L2250&lt;[7]OCI!$P$6,"INCUMPLIDA","PROCESO"), "VERIFICAR FECHA")),"SIN VALOR AVANCE")</f>
        <v>PROCESO</v>
      </c>
    </row>
    <row r="2251" spans="1:17" ht="63.75">
      <c r="A2251" s="560" t="s">
        <v>20</v>
      </c>
      <c r="B2251" s="561" t="s">
        <v>16</v>
      </c>
      <c r="C2251" s="864"/>
      <c r="D2251" s="864"/>
      <c r="E2251" s="865"/>
      <c r="F2251" s="875"/>
      <c r="G2251" s="797" t="s">
        <v>5353</v>
      </c>
      <c r="H2251" s="797" t="s">
        <v>5354</v>
      </c>
      <c r="I2251" s="812" t="s">
        <v>5355</v>
      </c>
      <c r="J2251" s="793">
        <v>1</v>
      </c>
      <c r="K2251" s="804">
        <v>45839</v>
      </c>
      <c r="L2251" s="804">
        <v>45877</v>
      </c>
      <c r="M2251" s="795">
        <f t="shared" si="93"/>
        <v>5.4285714285714288</v>
      </c>
      <c r="N2251" s="796">
        <v>0</v>
      </c>
      <c r="O2251" s="797" t="s">
        <v>5356</v>
      </c>
      <c r="P2251" s="570">
        <f t="shared" si="90"/>
        <v>0</v>
      </c>
      <c r="Q2251" s="571" t="str">
        <f>IF(ISNUMBER(P2251),IF(P2251=100%,"CUMPLIDA",IF(AND(ISNUMBER(L2251),ISNUMBER([7]OCI!$P$6)), IF(L2251&lt;[7]OCI!$P$6,"INCUMPLIDA","PROCESO"), "VERIFICAR FECHA")),"SIN VALOR AVANCE")</f>
        <v>PROCESO</v>
      </c>
    </row>
    <row r="2252" spans="1:17" ht="102">
      <c r="A2252" s="560" t="s">
        <v>20</v>
      </c>
      <c r="B2252" s="561" t="s">
        <v>16</v>
      </c>
      <c r="C2252" s="864"/>
      <c r="D2252" s="864"/>
      <c r="E2252" s="865"/>
      <c r="F2252" s="875"/>
      <c r="G2252" s="797" t="s">
        <v>5317</v>
      </c>
      <c r="H2252" s="798" t="s">
        <v>5318</v>
      </c>
      <c r="I2252" s="799" t="s">
        <v>5319</v>
      </c>
      <c r="J2252" s="800">
        <v>1</v>
      </c>
      <c r="K2252" s="801">
        <v>45901</v>
      </c>
      <c r="L2252" s="801">
        <v>46022</v>
      </c>
      <c r="M2252" s="795">
        <f t="shared" si="93"/>
        <v>17.285714285714285</v>
      </c>
      <c r="N2252" s="796">
        <v>0</v>
      </c>
      <c r="O2252" s="797" t="s">
        <v>5320</v>
      </c>
      <c r="P2252" s="570">
        <f t="shared" si="90"/>
        <v>0</v>
      </c>
      <c r="Q2252" s="571" t="str">
        <f>IF(ISNUMBER(P2252),IF(P2252=100%,"CUMPLIDA",IF(AND(ISNUMBER(L2252),ISNUMBER([7]OCI!$P$6)), IF(L2252&lt;[7]OCI!$P$6,"INCUMPLIDA","PROCESO"), "VERIFICAR FECHA")),"SIN VALOR AVANCE")</f>
        <v>PROCESO</v>
      </c>
    </row>
    <row r="2253" spans="1:17" ht="51">
      <c r="A2253" s="560" t="s">
        <v>20</v>
      </c>
      <c r="B2253" s="561" t="s">
        <v>16</v>
      </c>
      <c r="C2253" s="864" t="s">
        <v>5371</v>
      </c>
      <c r="D2253" s="864" t="s">
        <v>5305</v>
      </c>
      <c r="E2253" s="872" t="s">
        <v>5357</v>
      </c>
      <c r="F2253" s="875" t="s">
        <v>5358</v>
      </c>
      <c r="G2253" s="797" t="s">
        <v>5359</v>
      </c>
      <c r="H2253" s="797" t="s">
        <v>5360</v>
      </c>
      <c r="I2253" s="799" t="s">
        <v>5361</v>
      </c>
      <c r="J2253" s="793">
        <v>6</v>
      </c>
      <c r="K2253" s="804">
        <v>45901</v>
      </c>
      <c r="L2253" s="804">
        <v>46054</v>
      </c>
      <c r="M2253" s="795">
        <f t="shared" si="93"/>
        <v>21.857142857142858</v>
      </c>
      <c r="N2253" s="796">
        <v>0</v>
      </c>
      <c r="O2253" s="797" t="s">
        <v>5362</v>
      </c>
      <c r="P2253" s="570">
        <f t="shared" si="90"/>
        <v>0</v>
      </c>
      <c r="Q2253" s="571" t="str">
        <f>IF(ISNUMBER(P2253),IF(P2253=100%,"CUMPLIDA",IF(AND(ISNUMBER(L2253),ISNUMBER([7]OCI!$P$6)), IF(L2253&lt;[7]OCI!$P$6,"INCUMPLIDA","PROCESO"), "VERIFICAR FECHA")),"SIN VALOR AVANCE")</f>
        <v>PROCESO</v>
      </c>
    </row>
    <row r="2254" spans="1:17" ht="76.5">
      <c r="A2254" s="560" t="s">
        <v>20</v>
      </c>
      <c r="B2254" s="561" t="s">
        <v>16</v>
      </c>
      <c r="C2254" s="864"/>
      <c r="D2254" s="864"/>
      <c r="E2254" s="872"/>
      <c r="F2254" s="875"/>
      <c r="G2254" s="797" t="s">
        <v>5363</v>
      </c>
      <c r="H2254" s="797" t="s">
        <v>5364</v>
      </c>
      <c r="I2254" s="799" t="s">
        <v>5365</v>
      </c>
      <c r="J2254" s="793">
        <v>5</v>
      </c>
      <c r="K2254" s="804">
        <v>45899</v>
      </c>
      <c r="L2254" s="804">
        <v>46022</v>
      </c>
      <c r="M2254" s="795">
        <f t="shared" si="93"/>
        <v>17.571428571428573</v>
      </c>
      <c r="N2254" s="796">
        <v>0</v>
      </c>
      <c r="O2254" s="797" t="s">
        <v>5366</v>
      </c>
      <c r="P2254" s="570">
        <f t="shared" si="90"/>
        <v>0</v>
      </c>
      <c r="Q2254" s="571" t="str">
        <f>IF(ISNUMBER(P2254),IF(P2254=100%,"CUMPLIDA",IF(AND(ISNUMBER(L2254),ISNUMBER([7]OCI!$P$6)), IF(L2254&lt;[7]OCI!$P$6,"INCUMPLIDA","PROCESO"), "VERIFICAR FECHA")),"SIN VALOR AVANCE")</f>
        <v>PROCESO</v>
      </c>
    </row>
    <row r="2255" spans="1:17" ht="285.75">
      <c r="A2255" s="560" t="s">
        <v>19</v>
      </c>
      <c r="B2255" s="580" t="s">
        <v>16</v>
      </c>
      <c r="C2255" s="876" t="s">
        <v>4229</v>
      </c>
      <c r="D2255" s="876" t="s">
        <v>4230</v>
      </c>
      <c r="E2255" s="877" t="s">
        <v>4231</v>
      </c>
      <c r="F2255" s="867" t="s">
        <v>4232</v>
      </c>
      <c r="G2255" s="878" t="s">
        <v>4233</v>
      </c>
      <c r="H2255" s="579" t="s">
        <v>675</v>
      </c>
      <c r="I2255" s="565" t="s">
        <v>676</v>
      </c>
      <c r="J2255" s="566">
        <v>1</v>
      </c>
      <c r="K2255" s="567">
        <v>45231</v>
      </c>
      <c r="L2255" s="567">
        <v>45504</v>
      </c>
      <c r="M2255" s="568">
        <f t="shared" si="93"/>
        <v>39</v>
      </c>
      <c r="N2255" s="569">
        <v>1</v>
      </c>
      <c r="O2255" s="581" t="s">
        <v>736</v>
      </c>
      <c r="P2255" s="570">
        <f t="shared" si="90"/>
        <v>1</v>
      </c>
      <c r="Q2255" s="571" t="str">
        <f>IF(ISNUMBER(P2255),IF(P2255=100%,"CUMPLIDA",IF(AND(ISNUMBER(L2255),ISNUMBER([8]OCI!$P$6)), IF(L2255&lt;[8]OCI!$P$6,"INCUMPLIDA","PROCESO"), "VERIFICAR FECHA")),"SIN VALOR AVANCE")</f>
        <v>CUMPLIDA</v>
      </c>
    </row>
    <row r="2256" spans="1:17" ht="270.75">
      <c r="A2256" s="560" t="s">
        <v>19</v>
      </c>
      <c r="B2256" s="580" t="s">
        <v>16</v>
      </c>
      <c r="C2256" s="876"/>
      <c r="D2256" s="876"/>
      <c r="E2256" s="877"/>
      <c r="F2256" s="867"/>
      <c r="G2256" s="878"/>
      <c r="H2256" s="579" t="s">
        <v>678</v>
      </c>
      <c r="I2256" s="565" t="s">
        <v>679</v>
      </c>
      <c r="J2256" s="566">
        <v>1</v>
      </c>
      <c r="K2256" s="567">
        <v>45231</v>
      </c>
      <c r="L2256" s="567">
        <v>45504</v>
      </c>
      <c r="M2256" s="568">
        <f t="shared" si="93"/>
        <v>39</v>
      </c>
      <c r="N2256" s="569">
        <v>1</v>
      </c>
      <c r="O2256" s="581" t="s">
        <v>915</v>
      </c>
      <c r="P2256" s="570">
        <f t="shared" si="90"/>
        <v>1</v>
      </c>
      <c r="Q2256" s="571" t="str">
        <f>IF(ISNUMBER(P2256),IF(P2256=100%,"CUMPLIDA",IF(AND(ISNUMBER(L2256),ISNUMBER([8]OCI!$P$6)), IF(L2256&lt;[8]OCI!$P$6,"INCUMPLIDA","PROCESO"), "VERIFICAR FECHA")),"SIN VALOR AVANCE")</f>
        <v>CUMPLIDA</v>
      </c>
    </row>
    <row r="2257" spans="1:17" ht="150.75">
      <c r="A2257" s="560" t="s">
        <v>19</v>
      </c>
      <c r="B2257" s="580" t="s">
        <v>16</v>
      </c>
      <c r="C2257" s="876"/>
      <c r="D2257" s="876"/>
      <c r="E2257" s="877"/>
      <c r="F2257" s="867"/>
      <c r="G2257" s="563" t="s">
        <v>97</v>
      </c>
      <c r="H2257" s="565" t="s">
        <v>98</v>
      </c>
      <c r="I2257" s="565" t="s">
        <v>99</v>
      </c>
      <c r="J2257" s="575">
        <v>1</v>
      </c>
      <c r="K2257" s="582">
        <v>45323</v>
      </c>
      <c r="L2257" s="582">
        <v>45747</v>
      </c>
      <c r="M2257" s="568">
        <f t="shared" si="93"/>
        <v>60.571428571428569</v>
      </c>
      <c r="N2257" s="569">
        <v>1</v>
      </c>
      <c r="O2257" s="581" t="s">
        <v>741</v>
      </c>
      <c r="P2257" s="570">
        <f t="shared" si="90"/>
        <v>1</v>
      </c>
      <c r="Q2257" s="571" t="str">
        <f>IF(ISNUMBER(P2257),IF(P2257=100%,"CUMPLIDA",IF(AND(ISNUMBER(L2257),ISNUMBER([8]OCI!$P$6)), IF(L2257&lt;[8]OCI!$P$6,"INCUMPLIDA","PROCESO"), "VERIFICAR FECHA")),"SIN VALOR AVANCE")</f>
        <v>CUMPLIDA</v>
      </c>
    </row>
    <row r="2258" spans="1:17" ht="105.75">
      <c r="A2258" s="560" t="s">
        <v>19</v>
      </c>
      <c r="B2258" s="580" t="s">
        <v>16</v>
      </c>
      <c r="C2258" s="876"/>
      <c r="D2258" s="876"/>
      <c r="E2258" s="877"/>
      <c r="F2258" s="867"/>
      <c r="G2258" s="563" t="s">
        <v>101</v>
      </c>
      <c r="H2258" s="565" t="s">
        <v>101</v>
      </c>
      <c r="I2258" s="565" t="s">
        <v>102</v>
      </c>
      <c r="J2258" s="575">
        <v>1</v>
      </c>
      <c r="K2258" s="582">
        <v>45323</v>
      </c>
      <c r="L2258" s="582">
        <v>45747</v>
      </c>
      <c r="M2258" s="568">
        <f t="shared" si="93"/>
        <v>60.571428571428569</v>
      </c>
      <c r="N2258" s="569">
        <v>1</v>
      </c>
      <c r="O2258" s="581" t="s">
        <v>4234</v>
      </c>
      <c r="P2258" s="570">
        <f t="shared" si="90"/>
        <v>1</v>
      </c>
      <c r="Q2258" s="571" t="str">
        <f>IF(ISNUMBER(P2258),IF(P2258=100%,"CUMPLIDA",IF(AND(ISNUMBER(L2258),ISNUMBER([8]OCI!$P$6)), IF(L2258&lt;[8]OCI!$P$6,"INCUMPLIDA","PROCESO"), "VERIFICAR FECHA")),"SIN VALOR AVANCE")</f>
        <v>CUMPLIDA</v>
      </c>
    </row>
    <row r="2259" spans="1:17" ht="105.75">
      <c r="A2259" s="560" t="s">
        <v>19</v>
      </c>
      <c r="B2259" s="580" t="s">
        <v>16</v>
      </c>
      <c r="C2259" s="876"/>
      <c r="D2259" s="876"/>
      <c r="E2259" s="877"/>
      <c r="F2259" s="867"/>
      <c r="G2259" s="563" t="s">
        <v>238</v>
      </c>
      <c r="H2259" s="565" t="s">
        <v>239</v>
      </c>
      <c r="I2259" s="565" t="s">
        <v>240</v>
      </c>
      <c r="J2259" s="575">
        <v>1</v>
      </c>
      <c r="K2259" s="582">
        <v>45231</v>
      </c>
      <c r="L2259" s="582">
        <v>45747</v>
      </c>
      <c r="M2259" s="568">
        <f t="shared" si="93"/>
        <v>73.714285714285708</v>
      </c>
      <c r="N2259" s="569">
        <v>1</v>
      </c>
      <c r="O2259" s="581" t="s">
        <v>4234</v>
      </c>
      <c r="P2259" s="570">
        <f t="shared" si="90"/>
        <v>1</v>
      </c>
      <c r="Q2259" s="571" t="str">
        <f>IF(ISNUMBER(P2259),IF(P2259=100%,"CUMPLIDA",IF(AND(ISNUMBER(L2259),ISNUMBER([8]OCI!$P$6)), IF(L2259&lt;[8]OCI!$P$6,"INCUMPLIDA","PROCESO"), "VERIFICAR FECHA")),"SIN VALOR AVANCE")</f>
        <v>CUMPLIDA</v>
      </c>
    </row>
    <row r="2260" spans="1:17" ht="150.75">
      <c r="A2260" s="560" t="s">
        <v>19</v>
      </c>
      <c r="B2260" s="580" t="s">
        <v>16</v>
      </c>
      <c r="C2260" s="876"/>
      <c r="D2260" s="876"/>
      <c r="E2260" s="877"/>
      <c r="F2260" s="867"/>
      <c r="G2260" s="563" t="s">
        <v>104</v>
      </c>
      <c r="H2260" s="565" t="s">
        <v>104</v>
      </c>
      <c r="I2260" s="565" t="s">
        <v>105</v>
      </c>
      <c r="J2260" s="575">
        <v>1</v>
      </c>
      <c r="K2260" s="582">
        <v>45323</v>
      </c>
      <c r="L2260" s="582">
        <v>45747</v>
      </c>
      <c r="M2260" s="568">
        <f t="shared" si="93"/>
        <v>60.571428571428569</v>
      </c>
      <c r="N2260" s="569">
        <v>1</v>
      </c>
      <c r="O2260" s="581" t="s">
        <v>741</v>
      </c>
      <c r="P2260" s="570">
        <f t="shared" si="90"/>
        <v>1</v>
      </c>
      <c r="Q2260" s="571" t="str">
        <f>IF(ISNUMBER(P2260),IF(P2260=100%,"CUMPLIDA",IF(AND(ISNUMBER(L2260),ISNUMBER([8]OCI!$P$6)), IF(L2260&lt;[8]OCI!$P$6,"INCUMPLIDA","PROCESO"), "VERIFICAR FECHA")),"SIN VALOR AVANCE")</f>
        <v>CUMPLIDA</v>
      </c>
    </row>
    <row r="2261" spans="1:17" ht="105.75">
      <c r="A2261" s="560" t="s">
        <v>19</v>
      </c>
      <c r="B2261" s="580" t="s">
        <v>16</v>
      </c>
      <c r="C2261" s="876"/>
      <c r="D2261" s="876"/>
      <c r="E2261" s="877"/>
      <c r="F2261" s="867"/>
      <c r="G2261" s="563" t="s">
        <v>106</v>
      </c>
      <c r="H2261" s="565" t="s">
        <v>106</v>
      </c>
      <c r="I2261" s="565" t="s">
        <v>107</v>
      </c>
      <c r="J2261" s="575">
        <v>1</v>
      </c>
      <c r="K2261" s="582">
        <v>45231</v>
      </c>
      <c r="L2261" s="582">
        <v>45747</v>
      </c>
      <c r="M2261" s="568">
        <f t="shared" si="93"/>
        <v>73.714285714285708</v>
      </c>
      <c r="N2261" s="569">
        <v>1</v>
      </c>
      <c r="O2261" s="581" t="s">
        <v>4234</v>
      </c>
      <c r="P2261" s="570">
        <f t="shared" si="90"/>
        <v>1</v>
      </c>
      <c r="Q2261" s="571" t="str">
        <f>IF(ISNUMBER(P2261),IF(P2261=100%,"CUMPLIDA",IF(AND(ISNUMBER(L2261),ISNUMBER([8]OCI!$P$6)), IF(L2261&lt;[8]OCI!$P$6,"INCUMPLIDA","PROCESO"), "VERIFICAR FECHA")),"SIN VALOR AVANCE")</f>
        <v>CUMPLIDA</v>
      </c>
    </row>
    <row r="2262" spans="1:17" ht="225.75">
      <c r="A2262" s="560" t="s">
        <v>19</v>
      </c>
      <c r="B2262" s="580" t="s">
        <v>16</v>
      </c>
      <c r="C2262" s="876"/>
      <c r="D2262" s="876"/>
      <c r="E2262" s="877"/>
      <c r="F2262" s="867"/>
      <c r="G2262" s="563" t="s">
        <v>108</v>
      </c>
      <c r="H2262" s="565" t="s">
        <v>108</v>
      </c>
      <c r="I2262" s="565" t="s">
        <v>109</v>
      </c>
      <c r="J2262" s="575">
        <v>1</v>
      </c>
      <c r="K2262" s="582">
        <v>45231</v>
      </c>
      <c r="L2262" s="582">
        <v>45808</v>
      </c>
      <c r="M2262" s="568">
        <f t="shared" si="93"/>
        <v>82.428571428571431</v>
      </c>
      <c r="N2262" s="569">
        <v>1</v>
      </c>
      <c r="O2262" s="581" t="s">
        <v>773</v>
      </c>
      <c r="P2262" s="570">
        <f t="shared" si="90"/>
        <v>1</v>
      </c>
      <c r="Q2262" s="571" t="str">
        <f>IF(ISNUMBER(P2262),IF(P2262=100%,"CUMPLIDA",IF(AND(ISNUMBER(L2262),ISNUMBER([8]OCI!$P$6)), IF(L2262&lt;[8]OCI!$P$6,"INCUMPLIDA","PROCESO"), "VERIFICAR FECHA")),"SIN VALOR AVANCE")</f>
        <v>CUMPLIDA</v>
      </c>
    </row>
    <row r="2263" spans="1:17" ht="180.75">
      <c r="A2263" s="560" t="s">
        <v>19</v>
      </c>
      <c r="B2263" s="580" t="s">
        <v>16</v>
      </c>
      <c r="C2263" s="876"/>
      <c r="D2263" s="876"/>
      <c r="E2263" s="877"/>
      <c r="F2263" s="867"/>
      <c r="G2263" s="563" t="s">
        <v>110</v>
      </c>
      <c r="H2263" s="565" t="s">
        <v>111</v>
      </c>
      <c r="I2263" s="565" t="s">
        <v>112</v>
      </c>
      <c r="J2263" s="575">
        <v>12</v>
      </c>
      <c r="K2263" s="582">
        <v>46024</v>
      </c>
      <c r="L2263" s="582">
        <v>47118</v>
      </c>
      <c r="M2263" s="568">
        <f t="shared" si="93"/>
        <v>156.28571428571428</v>
      </c>
      <c r="N2263" s="569">
        <v>0</v>
      </c>
      <c r="O2263" s="581" t="s">
        <v>917</v>
      </c>
      <c r="P2263" s="570">
        <f t="shared" si="90"/>
        <v>0</v>
      </c>
      <c r="Q2263" s="571" t="str">
        <f>IF(ISNUMBER(P2263),IF(P2263=100%,"CUMPLIDA",IF(AND(ISNUMBER(L2263),ISNUMBER([8]OCI!$P$6)), IF(L2263&lt;[8]OCI!$P$6,"INCUMPLIDA","PROCESO"), "VERIFICAR FECHA")),"SIN VALOR AVANCE")</f>
        <v>PROCESO</v>
      </c>
    </row>
    <row r="2264" spans="1:17" ht="150.75">
      <c r="A2264" s="560" t="s">
        <v>19</v>
      </c>
      <c r="B2264" s="580" t="s">
        <v>16</v>
      </c>
      <c r="C2264" s="876"/>
      <c r="D2264" s="876"/>
      <c r="E2264" s="877"/>
      <c r="F2264" s="867"/>
      <c r="G2264" s="563" t="s">
        <v>114</v>
      </c>
      <c r="H2264" s="565" t="s">
        <v>115</v>
      </c>
      <c r="I2264" s="565" t="s">
        <v>116</v>
      </c>
      <c r="J2264" s="575">
        <v>1</v>
      </c>
      <c r="K2264" s="582">
        <v>46024</v>
      </c>
      <c r="L2264" s="582">
        <v>47118</v>
      </c>
      <c r="M2264" s="568">
        <f t="shared" si="93"/>
        <v>156.28571428571428</v>
      </c>
      <c r="N2264" s="569">
        <v>0</v>
      </c>
      <c r="O2264" s="581" t="s">
        <v>741</v>
      </c>
      <c r="P2264" s="570">
        <f t="shared" si="90"/>
        <v>0</v>
      </c>
      <c r="Q2264" s="571" t="str">
        <f>IF(ISNUMBER(P2264),IF(P2264=100%,"CUMPLIDA",IF(AND(ISNUMBER(L2264),ISNUMBER([8]OCI!$P$6)), IF(L2264&lt;[8]OCI!$P$6,"INCUMPLIDA","PROCESO"), "VERIFICAR FECHA")),"SIN VALOR AVANCE")</f>
        <v>PROCESO</v>
      </c>
    </row>
    <row r="2265" spans="1:17" ht="300.75">
      <c r="A2265" s="560" t="s">
        <v>19</v>
      </c>
      <c r="B2265" s="580" t="s">
        <v>16</v>
      </c>
      <c r="C2265" s="876"/>
      <c r="D2265" s="876"/>
      <c r="E2265" s="877"/>
      <c r="F2265" s="867"/>
      <c r="G2265" s="563" t="s">
        <v>117</v>
      </c>
      <c r="H2265" s="565" t="s">
        <v>118</v>
      </c>
      <c r="I2265" s="565" t="s">
        <v>119</v>
      </c>
      <c r="J2265" s="575">
        <v>2</v>
      </c>
      <c r="K2265" s="582">
        <v>46024</v>
      </c>
      <c r="L2265" s="582">
        <v>47118</v>
      </c>
      <c r="M2265" s="568">
        <f t="shared" si="93"/>
        <v>156.28571428571428</v>
      </c>
      <c r="N2265" s="569">
        <v>0</v>
      </c>
      <c r="O2265" s="581" t="s">
        <v>761</v>
      </c>
      <c r="P2265" s="570">
        <f t="shared" si="90"/>
        <v>0</v>
      </c>
      <c r="Q2265" s="571" t="str">
        <f>IF(ISNUMBER(P2265),IF(P2265=100%,"CUMPLIDA",IF(AND(ISNUMBER(L2265),ISNUMBER([8]OCI!$P$6)), IF(L2265&lt;[8]OCI!$P$6,"INCUMPLIDA","PROCESO"), "VERIFICAR FECHA")),"SIN VALOR AVANCE")</f>
        <v>PROCESO</v>
      </c>
    </row>
    <row r="2266" spans="1:17" ht="285.75">
      <c r="A2266" s="560" t="s">
        <v>19</v>
      </c>
      <c r="B2266" s="580" t="s">
        <v>16</v>
      </c>
      <c r="C2266" s="876" t="s">
        <v>4235</v>
      </c>
      <c r="D2266" s="876" t="s">
        <v>4230</v>
      </c>
      <c r="E2266" s="867" t="s">
        <v>4236</v>
      </c>
      <c r="F2266" s="867" t="s">
        <v>4237</v>
      </c>
      <c r="G2266" s="583" t="s">
        <v>675</v>
      </c>
      <c r="H2266" s="579" t="s">
        <v>675</v>
      </c>
      <c r="I2266" s="565" t="s">
        <v>676</v>
      </c>
      <c r="J2266" s="566">
        <v>1</v>
      </c>
      <c r="K2266" s="567">
        <v>45231</v>
      </c>
      <c r="L2266" s="567">
        <v>45504</v>
      </c>
      <c r="M2266" s="568">
        <f t="shared" si="93"/>
        <v>39</v>
      </c>
      <c r="N2266" s="569">
        <v>1</v>
      </c>
      <c r="O2266" s="581" t="s">
        <v>736</v>
      </c>
      <c r="P2266" s="570">
        <f t="shared" si="90"/>
        <v>1</v>
      </c>
      <c r="Q2266" s="571" t="str">
        <f>IF(ISNUMBER(P2266),IF(P2266=100%,"CUMPLIDA",IF(AND(ISNUMBER(L2266),ISNUMBER([8]OCI!$P$6)), IF(L2266&lt;[8]OCI!$P$6,"INCUMPLIDA","PROCESO"), "VERIFICAR FECHA")),"SIN VALOR AVANCE")</f>
        <v>CUMPLIDA</v>
      </c>
    </row>
    <row r="2267" spans="1:17" ht="274.5">
      <c r="A2267" s="560" t="s">
        <v>19</v>
      </c>
      <c r="B2267" s="580" t="s">
        <v>16</v>
      </c>
      <c r="C2267" s="876"/>
      <c r="D2267" s="876"/>
      <c r="E2267" s="867"/>
      <c r="F2267" s="867"/>
      <c r="G2267" s="583" t="s">
        <v>678</v>
      </c>
      <c r="H2267" s="579" t="s">
        <v>678</v>
      </c>
      <c r="I2267" s="565" t="s">
        <v>679</v>
      </c>
      <c r="J2267" s="566">
        <v>1</v>
      </c>
      <c r="K2267" s="567">
        <v>45231</v>
      </c>
      <c r="L2267" s="567">
        <v>45504</v>
      </c>
      <c r="M2267" s="568">
        <f t="shared" si="93"/>
        <v>39</v>
      </c>
      <c r="N2267" s="569">
        <v>1</v>
      </c>
      <c r="O2267" s="581" t="s">
        <v>4238</v>
      </c>
      <c r="P2267" s="570">
        <f t="shared" si="90"/>
        <v>1</v>
      </c>
      <c r="Q2267" s="571" t="str">
        <f>IF(ISNUMBER(P2267),IF(P2267=100%,"CUMPLIDA",IF(AND(ISNUMBER(L2267),ISNUMBER([8]OCI!$P$6)), IF(L2267&lt;[8]OCI!$P$6,"INCUMPLIDA","PROCESO"), "VERIFICAR FECHA")),"SIN VALOR AVANCE")</f>
        <v>CUMPLIDA</v>
      </c>
    </row>
    <row r="2268" spans="1:17" ht="150">
      <c r="A2268" s="560" t="s">
        <v>19</v>
      </c>
      <c r="B2268" s="580" t="s">
        <v>16</v>
      </c>
      <c r="C2268" s="876"/>
      <c r="D2268" s="876"/>
      <c r="E2268" s="867"/>
      <c r="F2268" s="867"/>
      <c r="G2268" s="563" t="s">
        <v>97</v>
      </c>
      <c r="H2268" s="565" t="s">
        <v>98</v>
      </c>
      <c r="I2268" s="565" t="s">
        <v>99</v>
      </c>
      <c r="J2268" s="575">
        <v>1</v>
      </c>
      <c r="K2268" s="582">
        <v>45323</v>
      </c>
      <c r="L2268" s="582">
        <v>45747</v>
      </c>
      <c r="M2268" s="568">
        <f t="shared" si="93"/>
        <v>60.571428571428569</v>
      </c>
      <c r="N2268" s="569">
        <v>1</v>
      </c>
      <c r="O2268" s="565" t="s">
        <v>4239</v>
      </c>
      <c r="P2268" s="570">
        <f t="shared" si="90"/>
        <v>1</v>
      </c>
      <c r="Q2268" s="571" t="str">
        <f>IF(ISNUMBER(P2268),IF(P2268=100%,"CUMPLIDA",IF(AND(ISNUMBER(L2268),ISNUMBER([8]OCI!$P$6)), IF(L2268&lt;[8]OCI!$P$6,"INCUMPLIDA","PROCESO"), "VERIFICAR FECHA")),"SIN VALOR AVANCE")</f>
        <v>CUMPLIDA</v>
      </c>
    </row>
    <row r="2269" spans="1:17" ht="90.75">
      <c r="A2269" s="560" t="s">
        <v>19</v>
      </c>
      <c r="B2269" s="580" t="s">
        <v>16</v>
      </c>
      <c r="C2269" s="876"/>
      <c r="D2269" s="876"/>
      <c r="E2269" s="867"/>
      <c r="F2269" s="867"/>
      <c r="G2269" s="563" t="s">
        <v>101</v>
      </c>
      <c r="H2269" s="565" t="s">
        <v>101</v>
      </c>
      <c r="I2269" s="565" t="s">
        <v>102</v>
      </c>
      <c r="J2269" s="575">
        <v>1</v>
      </c>
      <c r="K2269" s="582">
        <v>45323</v>
      </c>
      <c r="L2269" s="582">
        <v>45747</v>
      </c>
      <c r="M2269" s="568">
        <f t="shared" si="93"/>
        <v>60.571428571428569</v>
      </c>
      <c r="N2269" s="569">
        <v>1</v>
      </c>
      <c r="O2269" s="581" t="s">
        <v>916</v>
      </c>
      <c r="P2269" s="570">
        <f t="shared" si="90"/>
        <v>1</v>
      </c>
      <c r="Q2269" s="571" t="str">
        <f>IF(ISNUMBER(P2269),IF(P2269=100%,"CUMPLIDA",IF(AND(ISNUMBER(L2269),ISNUMBER([8]OCI!$P$6)), IF(L2269&lt;[8]OCI!$P$6,"INCUMPLIDA","PROCESO"), "VERIFICAR FECHA")),"SIN VALOR AVANCE")</f>
        <v>CUMPLIDA</v>
      </c>
    </row>
    <row r="2270" spans="1:17" ht="90.75">
      <c r="A2270" s="560" t="s">
        <v>19</v>
      </c>
      <c r="B2270" s="580" t="s">
        <v>16</v>
      </c>
      <c r="C2270" s="876"/>
      <c r="D2270" s="876"/>
      <c r="E2270" s="867"/>
      <c r="F2270" s="867"/>
      <c r="G2270" s="563" t="s">
        <v>238</v>
      </c>
      <c r="H2270" s="565" t="s">
        <v>239</v>
      </c>
      <c r="I2270" s="565" t="s">
        <v>240</v>
      </c>
      <c r="J2270" s="575">
        <v>1</v>
      </c>
      <c r="K2270" s="582">
        <v>45231</v>
      </c>
      <c r="L2270" s="582">
        <v>45747</v>
      </c>
      <c r="M2270" s="568">
        <f t="shared" si="93"/>
        <v>73.714285714285708</v>
      </c>
      <c r="N2270" s="569">
        <v>1</v>
      </c>
      <c r="O2270" s="581" t="s">
        <v>916</v>
      </c>
      <c r="P2270" s="570">
        <f t="shared" si="90"/>
        <v>1</v>
      </c>
      <c r="Q2270" s="571" t="str">
        <f>IF(ISNUMBER(P2270),IF(P2270=100%,"CUMPLIDA",IF(AND(ISNUMBER(L2270),ISNUMBER([8]OCI!$P$6)), IF(L2270&lt;[8]OCI!$P$6,"INCUMPLIDA","PROCESO"), "VERIFICAR FECHA")),"SIN VALOR AVANCE")</f>
        <v>CUMPLIDA</v>
      </c>
    </row>
    <row r="2271" spans="1:17" ht="135.75">
      <c r="A2271" s="560" t="s">
        <v>19</v>
      </c>
      <c r="B2271" s="580" t="s">
        <v>16</v>
      </c>
      <c r="C2271" s="876"/>
      <c r="D2271" s="876"/>
      <c r="E2271" s="867"/>
      <c r="F2271" s="867"/>
      <c r="G2271" s="563" t="s">
        <v>104</v>
      </c>
      <c r="H2271" s="565" t="s">
        <v>104</v>
      </c>
      <c r="I2271" s="565" t="s">
        <v>105</v>
      </c>
      <c r="J2271" s="575">
        <v>1</v>
      </c>
      <c r="K2271" s="582">
        <v>45323</v>
      </c>
      <c r="L2271" s="582">
        <v>45747</v>
      </c>
      <c r="M2271" s="568">
        <f t="shared" si="93"/>
        <v>60.571428571428569</v>
      </c>
      <c r="N2271" s="569">
        <v>1</v>
      </c>
      <c r="O2271" s="565" t="s">
        <v>4240</v>
      </c>
      <c r="P2271" s="570">
        <f t="shared" si="90"/>
        <v>1</v>
      </c>
      <c r="Q2271" s="571" t="str">
        <f>IF(ISNUMBER(P2271),IF(P2271=100%,"CUMPLIDA",IF(AND(ISNUMBER(L2271),ISNUMBER([8]OCI!$P$6)), IF(L2271&lt;[8]OCI!$P$6,"INCUMPLIDA","PROCESO"), "VERIFICAR FECHA")),"SIN VALOR AVANCE")</f>
        <v>CUMPLIDA</v>
      </c>
    </row>
    <row r="2272" spans="1:17" ht="90.75">
      <c r="A2272" s="560" t="s">
        <v>19</v>
      </c>
      <c r="B2272" s="580" t="s">
        <v>16</v>
      </c>
      <c r="C2272" s="876"/>
      <c r="D2272" s="876"/>
      <c r="E2272" s="867"/>
      <c r="F2272" s="867"/>
      <c r="G2272" s="563" t="s">
        <v>106</v>
      </c>
      <c r="H2272" s="565" t="s">
        <v>106</v>
      </c>
      <c r="I2272" s="565" t="s">
        <v>107</v>
      </c>
      <c r="J2272" s="575">
        <v>1</v>
      </c>
      <c r="K2272" s="582">
        <v>45231</v>
      </c>
      <c r="L2272" s="582">
        <v>45747</v>
      </c>
      <c r="M2272" s="568">
        <f t="shared" si="93"/>
        <v>73.714285714285708</v>
      </c>
      <c r="N2272" s="569">
        <v>1</v>
      </c>
      <c r="O2272" s="581" t="s">
        <v>916</v>
      </c>
      <c r="P2272" s="570">
        <f t="shared" si="90"/>
        <v>1</v>
      </c>
      <c r="Q2272" s="571" t="str">
        <f>IF(ISNUMBER(P2272),IF(P2272=100%,"CUMPLIDA",IF(AND(ISNUMBER(L2272),ISNUMBER([8]OCI!$P$6)), IF(L2272&lt;[8]OCI!$P$6,"INCUMPLIDA","PROCESO"), "VERIFICAR FECHA")),"SIN VALOR AVANCE")</f>
        <v>CUMPLIDA</v>
      </c>
    </row>
    <row r="2273" spans="1:17" ht="243">
      <c r="A2273" s="560" t="s">
        <v>19</v>
      </c>
      <c r="B2273" s="580" t="s">
        <v>16</v>
      </c>
      <c r="C2273" s="876"/>
      <c r="D2273" s="876"/>
      <c r="E2273" s="867"/>
      <c r="F2273" s="867"/>
      <c r="G2273" s="563" t="s">
        <v>108</v>
      </c>
      <c r="H2273" s="565" t="s">
        <v>108</v>
      </c>
      <c r="I2273" s="565" t="s">
        <v>109</v>
      </c>
      <c r="J2273" s="575">
        <v>1</v>
      </c>
      <c r="K2273" s="582">
        <v>45231</v>
      </c>
      <c r="L2273" s="582">
        <v>45808</v>
      </c>
      <c r="M2273" s="568">
        <f t="shared" si="93"/>
        <v>82.428571428571431</v>
      </c>
      <c r="N2273" s="569">
        <v>1</v>
      </c>
      <c r="O2273" s="581" t="s">
        <v>4241</v>
      </c>
      <c r="P2273" s="570">
        <f t="shared" si="90"/>
        <v>1</v>
      </c>
      <c r="Q2273" s="571" t="str">
        <f>IF(ISNUMBER(P2273),IF(P2273=100%,"CUMPLIDA",IF(AND(ISNUMBER(L2273),ISNUMBER([8]OCI!$P$6)), IF(L2273&lt;[8]OCI!$P$6,"INCUMPLIDA","PROCESO"), "VERIFICAR FECHA")),"SIN VALOR AVANCE")</f>
        <v>CUMPLIDA</v>
      </c>
    </row>
    <row r="2274" spans="1:17" ht="180.75">
      <c r="A2274" s="560" t="s">
        <v>19</v>
      </c>
      <c r="B2274" s="580" t="s">
        <v>16</v>
      </c>
      <c r="C2274" s="876"/>
      <c r="D2274" s="876"/>
      <c r="E2274" s="867"/>
      <c r="F2274" s="867"/>
      <c r="G2274" s="563" t="s">
        <v>110</v>
      </c>
      <c r="H2274" s="565" t="s">
        <v>111</v>
      </c>
      <c r="I2274" s="565" t="s">
        <v>112</v>
      </c>
      <c r="J2274" s="575">
        <v>7</v>
      </c>
      <c r="K2274" s="582">
        <v>46024</v>
      </c>
      <c r="L2274" s="582">
        <v>46660</v>
      </c>
      <c r="M2274" s="568">
        <f t="shared" si="93"/>
        <v>90.857142857142861</v>
      </c>
      <c r="N2274" s="569">
        <v>0</v>
      </c>
      <c r="O2274" s="581" t="s">
        <v>917</v>
      </c>
      <c r="P2274" s="570">
        <f t="shared" si="90"/>
        <v>0</v>
      </c>
      <c r="Q2274" s="571" t="str">
        <f>IF(ISNUMBER(P2274),IF(P2274=100%,"CUMPLIDA",IF(AND(ISNUMBER(L2274),ISNUMBER([8]OCI!$P$6)), IF(L2274&lt;[8]OCI!$P$6,"INCUMPLIDA","PROCESO"), "VERIFICAR FECHA")),"SIN VALOR AVANCE")</f>
        <v>PROCESO</v>
      </c>
    </row>
    <row r="2275" spans="1:17" ht="135.75">
      <c r="A2275" s="560" t="s">
        <v>19</v>
      </c>
      <c r="B2275" s="580" t="s">
        <v>16</v>
      </c>
      <c r="C2275" s="876"/>
      <c r="D2275" s="876"/>
      <c r="E2275" s="867"/>
      <c r="F2275" s="867"/>
      <c r="G2275" s="563" t="s">
        <v>114</v>
      </c>
      <c r="H2275" s="565" t="s">
        <v>115</v>
      </c>
      <c r="I2275" s="565" t="s">
        <v>116</v>
      </c>
      <c r="J2275" s="575">
        <v>1</v>
      </c>
      <c r="K2275" s="582">
        <v>46024</v>
      </c>
      <c r="L2275" s="582">
        <v>46660</v>
      </c>
      <c r="M2275" s="568">
        <f t="shared" si="93"/>
        <v>90.857142857142861</v>
      </c>
      <c r="N2275" s="569">
        <v>0</v>
      </c>
      <c r="O2275" s="565" t="s">
        <v>4240</v>
      </c>
      <c r="P2275" s="570">
        <f t="shared" si="90"/>
        <v>0</v>
      </c>
      <c r="Q2275" s="571" t="str">
        <f>IF(ISNUMBER(P2275),IF(P2275=100%,"CUMPLIDA",IF(AND(ISNUMBER(L2275),ISNUMBER([8]OCI!$P$6)), IF(L2275&lt;[8]OCI!$P$6,"INCUMPLIDA","PROCESO"), "VERIFICAR FECHA")),"SIN VALOR AVANCE")</f>
        <v>PROCESO</v>
      </c>
    </row>
    <row r="2276" spans="1:17" ht="300.75">
      <c r="A2276" s="560" t="s">
        <v>19</v>
      </c>
      <c r="B2276" s="580" t="s">
        <v>16</v>
      </c>
      <c r="C2276" s="876"/>
      <c r="D2276" s="876"/>
      <c r="E2276" s="867"/>
      <c r="F2276" s="867"/>
      <c r="G2276" s="563" t="s">
        <v>117</v>
      </c>
      <c r="H2276" s="565" t="s">
        <v>118</v>
      </c>
      <c r="I2276" s="565" t="s">
        <v>119</v>
      </c>
      <c r="J2276" s="575">
        <v>2</v>
      </c>
      <c r="K2276" s="582">
        <v>46024</v>
      </c>
      <c r="L2276" s="582">
        <v>46660</v>
      </c>
      <c r="M2276" s="568">
        <f t="shared" si="93"/>
        <v>90.857142857142861</v>
      </c>
      <c r="N2276" s="569">
        <v>0</v>
      </c>
      <c r="O2276" s="565" t="s">
        <v>4242</v>
      </c>
      <c r="P2276" s="570">
        <f t="shared" si="90"/>
        <v>0</v>
      </c>
      <c r="Q2276" s="571" t="str">
        <f>IF(ISNUMBER(P2276),IF(P2276=100%,"CUMPLIDA",IF(AND(ISNUMBER(L2276),ISNUMBER([8]OCI!$P$6)), IF(L2276&lt;[8]OCI!$P$6,"INCUMPLIDA","PROCESO"), "VERIFICAR FECHA")),"SIN VALOR AVANCE")</f>
        <v>PROCESO</v>
      </c>
    </row>
    <row r="2277" spans="1:17" ht="285.75">
      <c r="A2277" s="560" t="s">
        <v>19</v>
      </c>
      <c r="B2277" s="580" t="s">
        <v>16</v>
      </c>
      <c r="C2277" s="876" t="s">
        <v>4243</v>
      </c>
      <c r="D2277" s="876" t="s">
        <v>4230</v>
      </c>
      <c r="E2277" s="877" t="s">
        <v>4244</v>
      </c>
      <c r="F2277" s="867" t="s">
        <v>4237</v>
      </c>
      <c r="G2277" s="897" t="s">
        <v>4233</v>
      </c>
      <c r="H2277" s="579" t="s">
        <v>675</v>
      </c>
      <c r="I2277" s="565" t="s">
        <v>676</v>
      </c>
      <c r="J2277" s="566">
        <v>1</v>
      </c>
      <c r="K2277" s="567">
        <v>45231</v>
      </c>
      <c r="L2277" s="567">
        <v>45504</v>
      </c>
      <c r="M2277" s="568">
        <f t="shared" si="93"/>
        <v>39</v>
      </c>
      <c r="N2277" s="569">
        <v>1</v>
      </c>
      <c r="O2277" s="581" t="s">
        <v>736</v>
      </c>
      <c r="P2277" s="570">
        <f t="shared" si="90"/>
        <v>1</v>
      </c>
      <c r="Q2277" s="571" t="str">
        <f>IF(ISNUMBER(P2277),IF(P2277=100%,"CUMPLIDA",IF(AND(ISNUMBER(L2277),ISNUMBER([8]OCI!$P$6)), IF(L2277&lt;[8]OCI!$P$6,"INCUMPLIDA","PROCESO"), "VERIFICAR FECHA")),"SIN VALOR AVANCE")</f>
        <v>CUMPLIDA</v>
      </c>
    </row>
    <row r="2278" spans="1:17" ht="270.75">
      <c r="A2278" s="560" t="s">
        <v>19</v>
      </c>
      <c r="B2278" s="580" t="s">
        <v>16</v>
      </c>
      <c r="C2278" s="876"/>
      <c r="D2278" s="876"/>
      <c r="E2278" s="877"/>
      <c r="F2278" s="867"/>
      <c r="G2278" s="897"/>
      <c r="H2278" s="579" t="s">
        <v>678</v>
      </c>
      <c r="I2278" s="565" t="s">
        <v>679</v>
      </c>
      <c r="J2278" s="566">
        <v>1</v>
      </c>
      <c r="K2278" s="567">
        <v>45231</v>
      </c>
      <c r="L2278" s="567">
        <v>45504</v>
      </c>
      <c r="M2278" s="568">
        <f t="shared" si="93"/>
        <v>39</v>
      </c>
      <c r="N2278" s="569">
        <v>1</v>
      </c>
      <c r="O2278" s="581" t="s">
        <v>915</v>
      </c>
      <c r="P2278" s="570">
        <f t="shared" si="90"/>
        <v>1</v>
      </c>
      <c r="Q2278" s="571" t="str">
        <f>IF(ISNUMBER(P2278),IF(P2278=100%,"CUMPLIDA",IF(AND(ISNUMBER(L2278),ISNUMBER([8]OCI!$P$6)), IF(L2278&lt;[8]OCI!$P$6,"INCUMPLIDA","PROCESO"), "VERIFICAR FECHA")),"SIN VALOR AVANCE")</f>
        <v>CUMPLIDA</v>
      </c>
    </row>
    <row r="2279" spans="1:17" ht="165.75">
      <c r="A2279" s="560" t="s">
        <v>19</v>
      </c>
      <c r="B2279" s="580" t="s">
        <v>16</v>
      </c>
      <c r="C2279" s="876"/>
      <c r="D2279" s="876"/>
      <c r="E2279" s="877"/>
      <c r="F2279" s="867"/>
      <c r="G2279" s="563" t="s">
        <v>97</v>
      </c>
      <c r="H2279" s="565" t="s">
        <v>98</v>
      </c>
      <c r="I2279" s="565" t="s">
        <v>99</v>
      </c>
      <c r="J2279" s="575">
        <v>1</v>
      </c>
      <c r="K2279" s="582">
        <v>45323</v>
      </c>
      <c r="L2279" s="582">
        <v>45747</v>
      </c>
      <c r="M2279" s="568">
        <f t="shared" si="93"/>
        <v>60.571428571428569</v>
      </c>
      <c r="N2279" s="569">
        <v>1</v>
      </c>
      <c r="O2279" s="581" t="s">
        <v>737</v>
      </c>
      <c r="P2279" s="570">
        <f t="shared" si="90"/>
        <v>1</v>
      </c>
      <c r="Q2279" s="571" t="str">
        <f>IF(ISNUMBER(P2279),IF(P2279=100%,"CUMPLIDA",IF(AND(ISNUMBER(L2279),ISNUMBER([8]OCI!$P$6)), IF(L2279&lt;[8]OCI!$P$6,"INCUMPLIDA","PROCESO"), "VERIFICAR FECHA")),"SIN VALOR AVANCE")</f>
        <v>CUMPLIDA</v>
      </c>
    </row>
    <row r="2280" spans="1:17" ht="90.75">
      <c r="A2280" s="560" t="s">
        <v>19</v>
      </c>
      <c r="B2280" s="580" t="s">
        <v>16</v>
      </c>
      <c r="C2280" s="876"/>
      <c r="D2280" s="876"/>
      <c r="E2280" s="877"/>
      <c r="F2280" s="867"/>
      <c r="G2280" s="563" t="s">
        <v>101</v>
      </c>
      <c r="H2280" s="565" t="s">
        <v>101</v>
      </c>
      <c r="I2280" s="565" t="s">
        <v>102</v>
      </c>
      <c r="J2280" s="575">
        <v>1</v>
      </c>
      <c r="K2280" s="582">
        <v>45323</v>
      </c>
      <c r="L2280" s="582">
        <v>45747</v>
      </c>
      <c r="M2280" s="568">
        <f t="shared" si="93"/>
        <v>60.571428571428569</v>
      </c>
      <c r="N2280" s="569">
        <v>1</v>
      </c>
      <c r="O2280" s="581" t="s">
        <v>916</v>
      </c>
      <c r="P2280" s="570">
        <f t="shared" si="90"/>
        <v>1</v>
      </c>
      <c r="Q2280" s="571" t="str">
        <f>IF(ISNUMBER(P2280),IF(P2280=100%,"CUMPLIDA",IF(AND(ISNUMBER(L2280),ISNUMBER([8]OCI!$P$6)), IF(L2280&lt;[8]OCI!$P$6,"INCUMPLIDA","PROCESO"), "VERIFICAR FECHA")),"SIN VALOR AVANCE")</f>
        <v>CUMPLIDA</v>
      </c>
    </row>
    <row r="2281" spans="1:17" ht="90.75">
      <c r="A2281" s="560" t="s">
        <v>19</v>
      </c>
      <c r="B2281" s="580" t="s">
        <v>16</v>
      </c>
      <c r="C2281" s="876"/>
      <c r="D2281" s="876"/>
      <c r="E2281" s="877"/>
      <c r="F2281" s="867"/>
      <c r="G2281" s="563" t="s">
        <v>238</v>
      </c>
      <c r="H2281" s="565" t="s">
        <v>239</v>
      </c>
      <c r="I2281" s="565" t="s">
        <v>240</v>
      </c>
      <c r="J2281" s="575">
        <v>1</v>
      </c>
      <c r="K2281" s="582">
        <v>45231</v>
      </c>
      <c r="L2281" s="582">
        <v>45747</v>
      </c>
      <c r="M2281" s="568">
        <f t="shared" si="93"/>
        <v>73.714285714285708</v>
      </c>
      <c r="N2281" s="569">
        <v>1</v>
      </c>
      <c r="O2281" s="581" t="s">
        <v>916</v>
      </c>
      <c r="P2281" s="570">
        <f t="shared" si="90"/>
        <v>1</v>
      </c>
      <c r="Q2281" s="571" t="str">
        <f>IF(ISNUMBER(P2281),IF(P2281=100%,"CUMPLIDA",IF(AND(ISNUMBER(L2281),ISNUMBER([8]OCI!$P$6)), IF(L2281&lt;[8]OCI!$P$6,"INCUMPLIDA","PROCESO"), "VERIFICAR FECHA")),"SIN VALOR AVANCE")</f>
        <v>CUMPLIDA</v>
      </c>
    </row>
    <row r="2282" spans="1:17" ht="165.75">
      <c r="A2282" s="560" t="s">
        <v>19</v>
      </c>
      <c r="B2282" s="580" t="s">
        <v>16</v>
      </c>
      <c r="C2282" s="876"/>
      <c r="D2282" s="876"/>
      <c r="E2282" s="877"/>
      <c r="F2282" s="867"/>
      <c r="G2282" s="563" t="s">
        <v>104</v>
      </c>
      <c r="H2282" s="565" t="s">
        <v>104</v>
      </c>
      <c r="I2282" s="565" t="s">
        <v>105</v>
      </c>
      <c r="J2282" s="575">
        <v>1</v>
      </c>
      <c r="K2282" s="582">
        <v>45323</v>
      </c>
      <c r="L2282" s="582">
        <v>45747</v>
      </c>
      <c r="M2282" s="568">
        <f t="shared" si="93"/>
        <v>60.571428571428569</v>
      </c>
      <c r="N2282" s="569">
        <v>1</v>
      </c>
      <c r="O2282" s="581" t="s">
        <v>737</v>
      </c>
      <c r="P2282" s="570">
        <f t="shared" si="90"/>
        <v>1</v>
      </c>
      <c r="Q2282" s="571" t="str">
        <f>IF(ISNUMBER(P2282),IF(P2282=100%,"CUMPLIDA",IF(AND(ISNUMBER(L2282),ISNUMBER([8]OCI!$P$6)), IF(L2282&lt;[8]OCI!$P$6,"INCUMPLIDA","PROCESO"), "VERIFICAR FECHA")),"SIN VALOR AVANCE")</f>
        <v>CUMPLIDA</v>
      </c>
    </row>
    <row r="2283" spans="1:17" ht="90.75">
      <c r="A2283" s="560" t="s">
        <v>19</v>
      </c>
      <c r="B2283" s="580" t="s">
        <v>16</v>
      </c>
      <c r="C2283" s="876"/>
      <c r="D2283" s="876"/>
      <c r="E2283" s="877"/>
      <c r="F2283" s="867"/>
      <c r="G2283" s="563" t="s">
        <v>106</v>
      </c>
      <c r="H2283" s="565" t="s">
        <v>106</v>
      </c>
      <c r="I2283" s="565" t="s">
        <v>107</v>
      </c>
      <c r="J2283" s="575">
        <v>1</v>
      </c>
      <c r="K2283" s="582">
        <v>45231</v>
      </c>
      <c r="L2283" s="582">
        <v>45747</v>
      </c>
      <c r="M2283" s="568">
        <f t="shared" si="93"/>
        <v>73.714285714285708</v>
      </c>
      <c r="N2283" s="569">
        <v>1</v>
      </c>
      <c r="O2283" s="581" t="s">
        <v>916</v>
      </c>
      <c r="P2283" s="570">
        <f t="shared" si="90"/>
        <v>1</v>
      </c>
      <c r="Q2283" s="571" t="str">
        <f>IF(ISNUMBER(P2283),IF(P2283=100%,"CUMPLIDA",IF(AND(ISNUMBER(L2283),ISNUMBER([8]OCI!$P$6)), IF(L2283&lt;[8]OCI!$P$6,"INCUMPLIDA","PROCESO"), "VERIFICAR FECHA")),"SIN VALOR AVANCE")</f>
        <v>CUMPLIDA</v>
      </c>
    </row>
    <row r="2284" spans="1:17" ht="240.75">
      <c r="A2284" s="560" t="s">
        <v>19</v>
      </c>
      <c r="B2284" s="580" t="s">
        <v>16</v>
      </c>
      <c r="C2284" s="876"/>
      <c r="D2284" s="876"/>
      <c r="E2284" s="877"/>
      <c r="F2284" s="867"/>
      <c r="G2284" s="563" t="s">
        <v>108</v>
      </c>
      <c r="H2284" s="565" t="s">
        <v>108</v>
      </c>
      <c r="I2284" s="565" t="s">
        <v>109</v>
      </c>
      <c r="J2284" s="575">
        <v>1</v>
      </c>
      <c r="K2284" s="582">
        <v>45231</v>
      </c>
      <c r="L2284" s="582">
        <v>45808</v>
      </c>
      <c r="M2284" s="568">
        <f t="shared" si="93"/>
        <v>82.428571428571431</v>
      </c>
      <c r="N2284" s="569">
        <v>1</v>
      </c>
      <c r="O2284" s="581" t="s">
        <v>753</v>
      </c>
      <c r="P2284" s="570">
        <f t="shared" si="90"/>
        <v>1</v>
      </c>
      <c r="Q2284" s="571" t="str">
        <f>IF(ISNUMBER(P2284),IF(P2284=100%,"CUMPLIDA",IF(AND(ISNUMBER(L2284),ISNUMBER([8]OCI!$P$6)), IF(L2284&lt;[8]OCI!$P$6,"INCUMPLIDA","PROCESO"), "VERIFICAR FECHA")),"SIN VALOR AVANCE")</f>
        <v>CUMPLIDA</v>
      </c>
    </row>
    <row r="2285" spans="1:17" ht="180.75">
      <c r="A2285" s="560" t="s">
        <v>19</v>
      </c>
      <c r="B2285" s="580" t="s">
        <v>16</v>
      </c>
      <c r="C2285" s="876"/>
      <c r="D2285" s="876"/>
      <c r="E2285" s="877"/>
      <c r="F2285" s="867"/>
      <c r="G2285" s="563" t="s">
        <v>110</v>
      </c>
      <c r="H2285" s="565" t="s">
        <v>111</v>
      </c>
      <c r="I2285" s="565" t="s">
        <v>112</v>
      </c>
      <c r="J2285" s="575">
        <v>7</v>
      </c>
      <c r="K2285" s="582">
        <v>46024</v>
      </c>
      <c r="L2285" s="582">
        <v>46660</v>
      </c>
      <c r="M2285" s="568">
        <f t="shared" si="93"/>
        <v>90.857142857142861</v>
      </c>
      <c r="N2285" s="569">
        <v>0</v>
      </c>
      <c r="O2285" s="581" t="s">
        <v>917</v>
      </c>
      <c r="P2285" s="570">
        <f t="shared" si="90"/>
        <v>0</v>
      </c>
      <c r="Q2285" s="571" t="str">
        <f>IF(ISNUMBER(P2285),IF(P2285=100%,"CUMPLIDA",IF(AND(ISNUMBER(L2285),ISNUMBER([8]OCI!$P$6)), IF(L2285&lt;[8]OCI!$P$6,"INCUMPLIDA","PROCESO"), "VERIFICAR FECHA")),"SIN VALOR AVANCE")</f>
        <v>PROCESO</v>
      </c>
    </row>
    <row r="2286" spans="1:17" ht="165.75">
      <c r="A2286" s="560" t="s">
        <v>19</v>
      </c>
      <c r="B2286" s="580" t="s">
        <v>16</v>
      </c>
      <c r="C2286" s="876"/>
      <c r="D2286" s="876"/>
      <c r="E2286" s="877"/>
      <c r="F2286" s="867"/>
      <c r="G2286" s="563" t="s">
        <v>114</v>
      </c>
      <c r="H2286" s="565" t="s">
        <v>115</v>
      </c>
      <c r="I2286" s="565" t="s">
        <v>116</v>
      </c>
      <c r="J2286" s="575">
        <v>1</v>
      </c>
      <c r="K2286" s="582">
        <v>46024</v>
      </c>
      <c r="L2286" s="582">
        <v>46660</v>
      </c>
      <c r="M2286" s="568">
        <f t="shared" si="93"/>
        <v>90.857142857142861</v>
      </c>
      <c r="N2286" s="569">
        <v>0</v>
      </c>
      <c r="O2286" s="581" t="s">
        <v>737</v>
      </c>
      <c r="P2286" s="570">
        <f t="shared" ref="P2286:P2349" si="94">N2286/J2286</f>
        <v>0</v>
      </c>
      <c r="Q2286" s="571" t="str">
        <f>IF(ISNUMBER(P2286),IF(P2286=100%,"CUMPLIDA",IF(AND(ISNUMBER(L2286),ISNUMBER([8]OCI!$P$6)), IF(L2286&lt;[8]OCI!$P$6,"INCUMPLIDA","PROCESO"), "VERIFICAR FECHA")),"SIN VALOR AVANCE")</f>
        <v>PROCESO</v>
      </c>
    </row>
    <row r="2287" spans="1:17" ht="300.75">
      <c r="A2287" s="560" t="s">
        <v>19</v>
      </c>
      <c r="B2287" s="580" t="s">
        <v>16</v>
      </c>
      <c r="C2287" s="876"/>
      <c r="D2287" s="876"/>
      <c r="E2287" s="877"/>
      <c r="F2287" s="867"/>
      <c r="G2287" s="563" t="s">
        <v>117</v>
      </c>
      <c r="H2287" s="565" t="s">
        <v>118</v>
      </c>
      <c r="I2287" s="565" t="s">
        <v>119</v>
      </c>
      <c r="J2287" s="575">
        <v>2</v>
      </c>
      <c r="K2287" s="582">
        <v>46024</v>
      </c>
      <c r="L2287" s="582">
        <v>46660</v>
      </c>
      <c r="M2287" s="568">
        <f t="shared" si="93"/>
        <v>90.857142857142861</v>
      </c>
      <c r="N2287" s="569">
        <v>0</v>
      </c>
      <c r="O2287" s="581" t="s">
        <v>761</v>
      </c>
      <c r="P2287" s="570">
        <f t="shared" si="94"/>
        <v>0</v>
      </c>
      <c r="Q2287" s="571" t="str">
        <f>IF(ISNUMBER(P2287),IF(P2287=100%,"CUMPLIDA",IF(AND(ISNUMBER(L2287),ISNUMBER([8]OCI!$P$6)), IF(L2287&lt;[8]OCI!$P$6,"INCUMPLIDA","PROCESO"), "VERIFICAR FECHA")),"SIN VALOR AVANCE")</f>
        <v>PROCESO</v>
      </c>
    </row>
    <row r="2288" spans="1:17" ht="180.75">
      <c r="A2288" s="560" t="s">
        <v>19</v>
      </c>
      <c r="B2288" s="580" t="s">
        <v>16</v>
      </c>
      <c r="C2288" s="876" t="s">
        <v>4245</v>
      </c>
      <c r="D2288" s="876" t="s">
        <v>4230</v>
      </c>
      <c r="E2288" s="867" t="s">
        <v>4246</v>
      </c>
      <c r="F2288" s="867" t="s">
        <v>4232</v>
      </c>
      <c r="G2288" s="584" t="s">
        <v>4247</v>
      </c>
      <c r="H2288" s="585" t="s">
        <v>4247</v>
      </c>
      <c r="I2288" s="565" t="s">
        <v>4248</v>
      </c>
      <c r="J2288" s="566">
        <v>1</v>
      </c>
      <c r="K2288" s="567">
        <v>42979</v>
      </c>
      <c r="L2288" s="567">
        <v>43100</v>
      </c>
      <c r="M2288" s="568">
        <f t="shared" si="93"/>
        <v>17.285714285714285</v>
      </c>
      <c r="N2288" s="569">
        <v>1</v>
      </c>
      <c r="O2288" s="565" t="s">
        <v>4249</v>
      </c>
      <c r="P2288" s="586">
        <f t="shared" si="94"/>
        <v>1</v>
      </c>
      <c r="Q2288" s="571" t="str">
        <f>IF(ISNUMBER(P2288),IF(P2288=100%,"CUMPLIDA",IF(AND(ISNUMBER(L2288),ISNUMBER([8]OCI!$P$6)), IF(L2288&lt;[8]OCI!$P$6,"INCUMPLIDA","PROCESO"), "VERIFICAR FECHA")),"SIN VALOR AVANCE")</f>
        <v>CUMPLIDA</v>
      </c>
    </row>
    <row r="2289" spans="1:17" ht="195">
      <c r="A2289" s="560" t="s">
        <v>19</v>
      </c>
      <c r="B2289" s="580" t="s">
        <v>16</v>
      </c>
      <c r="C2289" s="876"/>
      <c r="D2289" s="876"/>
      <c r="E2289" s="867"/>
      <c r="F2289" s="867"/>
      <c r="G2289" s="584" t="s">
        <v>4250</v>
      </c>
      <c r="H2289" s="585" t="s">
        <v>4250</v>
      </c>
      <c r="I2289" s="565" t="s">
        <v>4248</v>
      </c>
      <c r="J2289" s="566">
        <v>1</v>
      </c>
      <c r="K2289" s="567">
        <v>42979</v>
      </c>
      <c r="L2289" s="567">
        <v>43100</v>
      </c>
      <c r="M2289" s="568">
        <f t="shared" si="93"/>
        <v>17.285714285714285</v>
      </c>
      <c r="N2289" s="569">
        <v>1</v>
      </c>
      <c r="O2289" s="565" t="s">
        <v>4251</v>
      </c>
      <c r="P2289" s="586">
        <f t="shared" si="94"/>
        <v>1</v>
      </c>
      <c r="Q2289" s="571" t="str">
        <f>IF(ISNUMBER(P2289),IF(P2289=100%,"CUMPLIDA",IF(AND(ISNUMBER(L2289),ISNUMBER([8]OCI!$P$6)), IF(L2289&lt;[8]OCI!$P$6,"INCUMPLIDA","PROCESO"), "VERIFICAR FECHA")),"SIN VALOR AVANCE")</f>
        <v>CUMPLIDA</v>
      </c>
    </row>
    <row r="2290" spans="1:17" ht="285.75">
      <c r="A2290" s="560" t="s">
        <v>19</v>
      </c>
      <c r="B2290" s="580" t="s">
        <v>16</v>
      </c>
      <c r="C2290" s="876"/>
      <c r="D2290" s="876"/>
      <c r="E2290" s="867"/>
      <c r="F2290" s="867"/>
      <c r="G2290" s="897" t="s">
        <v>4233</v>
      </c>
      <c r="H2290" s="579" t="s">
        <v>675</v>
      </c>
      <c r="I2290" s="565" t="s">
        <v>676</v>
      </c>
      <c r="J2290" s="566">
        <v>1</v>
      </c>
      <c r="K2290" s="567">
        <v>45231</v>
      </c>
      <c r="L2290" s="567">
        <v>45504</v>
      </c>
      <c r="M2290" s="568">
        <f t="shared" si="93"/>
        <v>39</v>
      </c>
      <c r="N2290" s="569">
        <v>1</v>
      </c>
      <c r="O2290" s="581" t="s">
        <v>736</v>
      </c>
      <c r="P2290" s="570">
        <f t="shared" si="94"/>
        <v>1</v>
      </c>
      <c r="Q2290" s="571" t="str">
        <f>IF(ISNUMBER(P2290),IF(P2290=100%,"CUMPLIDA",IF(AND(ISNUMBER(L2290),ISNUMBER([8]OCI!$P$6)), IF(L2290&lt;[8]OCI!$P$6,"INCUMPLIDA","PROCESO"), "VERIFICAR FECHA")),"SIN VALOR AVANCE")</f>
        <v>CUMPLIDA</v>
      </c>
    </row>
    <row r="2291" spans="1:17" ht="270.75">
      <c r="A2291" s="560" t="s">
        <v>19</v>
      </c>
      <c r="B2291" s="580" t="s">
        <v>16</v>
      </c>
      <c r="C2291" s="876"/>
      <c r="D2291" s="876"/>
      <c r="E2291" s="867"/>
      <c r="F2291" s="867"/>
      <c r="G2291" s="897"/>
      <c r="H2291" s="579" t="s">
        <v>678</v>
      </c>
      <c r="I2291" s="565" t="s">
        <v>679</v>
      </c>
      <c r="J2291" s="566">
        <v>1</v>
      </c>
      <c r="K2291" s="567">
        <v>45231</v>
      </c>
      <c r="L2291" s="567">
        <v>45504</v>
      </c>
      <c r="M2291" s="568">
        <f t="shared" si="93"/>
        <v>39</v>
      </c>
      <c r="N2291" s="569">
        <v>1</v>
      </c>
      <c r="O2291" s="581" t="s">
        <v>915</v>
      </c>
      <c r="P2291" s="570">
        <f t="shared" si="94"/>
        <v>1</v>
      </c>
      <c r="Q2291" s="571" t="str">
        <f>IF(ISNUMBER(P2291),IF(P2291=100%,"CUMPLIDA",IF(AND(ISNUMBER(L2291),ISNUMBER([8]OCI!$P$6)), IF(L2291&lt;[8]OCI!$P$6,"INCUMPLIDA","PROCESO"), "VERIFICAR FECHA")),"SIN VALOR AVANCE")</f>
        <v>CUMPLIDA</v>
      </c>
    </row>
    <row r="2292" spans="1:17" ht="150.75">
      <c r="A2292" s="560" t="s">
        <v>19</v>
      </c>
      <c r="B2292" s="580" t="s">
        <v>16</v>
      </c>
      <c r="C2292" s="876"/>
      <c r="D2292" s="876"/>
      <c r="E2292" s="867"/>
      <c r="F2292" s="867"/>
      <c r="G2292" s="563" t="s">
        <v>97</v>
      </c>
      <c r="H2292" s="565" t="s">
        <v>98</v>
      </c>
      <c r="I2292" s="565" t="s">
        <v>99</v>
      </c>
      <c r="J2292" s="575">
        <v>1</v>
      </c>
      <c r="K2292" s="582">
        <v>45323</v>
      </c>
      <c r="L2292" s="582">
        <v>45747</v>
      </c>
      <c r="M2292" s="568">
        <f t="shared" si="93"/>
        <v>60.571428571428569</v>
      </c>
      <c r="N2292" s="569">
        <v>1</v>
      </c>
      <c r="O2292" s="581" t="s">
        <v>741</v>
      </c>
      <c r="P2292" s="570">
        <f t="shared" si="94"/>
        <v>1</v>
      </c>
      <c r="Q2292" s="571" t="str">
        <f>IF(ISNUMBER(P2292),IF(P2292=100%,"CUMPLIDA",IF(AND(ISNUMBER(L2292),ISNUMBER([8]OCI!$P$6)), IF(L2292&lt;[8]OCI!$P$6,"INCUMPLIDA","PROCESO"), "VERIFICAR FECHA")),"SIN VALOR AVANCE")</f>
        <v>CUMPLIDA</v>
      </c>
    </row>
    <row r="2293" spans="1:17" ht="90.75">
      <c r="A2293" s="560" t="s">
        <v>19</v>
      </c>
      <c r="B2293" s="580" t="s">
        <v>16</v>
      </c>
      <c r="C2293" s="876"/>
      <c r="D2293" s="876"/>
      <c r="E2293" s="867"/>
      <c r="F2293" s="867"/>
      <c r="G2293" s="563" t="s">
        <v>101</v>
      </c>
      <c r="H2293" s="565" t="s">
        <v>101</v>
      </c>
      <c r="I2293" s="565" t="s">
        <v>102</v>
      </c>
      <c r="J2293" s="575">
        <v>1</v>
      </c>
      <c r="K2293" s="582">
        <v>45323</v>
      </c>
      <c r="L2293" s="582">
        <v>45747</v>
      </c>
      <c r="M2293" s="568">
        <f t="shared" si="93"/>
        <v>60.571428571428569</v>
      </c>
      <c r="N2293" s="569">
        <v>1</v>
      </c>
      <c r="O2293" s="581" t="s">
        <v>916</v>
      </c>
      <c r="P2293" s="570">
        <f t="shared" si="94"/>
        <v>1</v>
      </c>
      <c r="Q2293" s="571" t="str">
        <f>IF(ISNUMBER(P2293),IF(P2293=100%,"CUMPLIDA",IF(AND(ISNUMBER(L2293),ISNUMBER([8]OCI!$P$6)), IF(L2293&lt;[8]OCI!$P$6,"INCUMPLIDA","PROCESO"), "VERIFICAR FECHA")),"SIN VALOR AVANCE")</f>
        <v>CUMPLIDA</v>
      </c>
    </row>
    <row r="2294" spans="1:17" ht="90.75">
      <c r="A2294" s="560" t="s">
        <v>19</v>
      </c>
      <c r="B2294" s="580" t="s">
        <v>16</v>
      </c>
      <c r="C2294" s="876"/>
      <c r="D2294" s="876"/>
      <c r="E2294" s="867"/>
      <c r="F2294" s="867"/>
      <c r="G2294" s="563" t="s">
        <v>238</v>
      </c>
      <c r="H2294" s="565" t="s">
        <v>239</v>
      </c>
      <c r="I2294" s="565" t="s">
        <v>240</v>
      </c>
      <c r="J2294" s="575">
        <v>1</v>
      </c>
      <c r="K2294" s="582">
        <v>45231</v>
      </c>
      <c r="L2294" s="582">
        <v>45747</v>
      </c>
      <c r="M2294" s="568">
        <f t="shared" si="93"/>
        <v>73.714285714285708</v>
      </c>
      <c r="N2294" s="569">
        <v>1</v>
      </c>
      <c r="O2294" s="581" t="s">
        <v>916</v>
      </c>
      <c r="P2294" s="570">
        <f t="shared" si="94"/>
        <v>1</v>
      </c>
      <c r="Q2294" s="571" t="str">
        <f>IF(ISNUMBER(P2294),IF(P2294=100%,"CUMPLIDA",IF(AND(ISNUMBER(L2294),ISNUMBER([8]OCI!$P$6)), IF(L2294&lt;[8]OCI!$P$6,"INCUMPLIDA","PROCESO"), "VERIFICAR FECHA")),"SIN VALOR AVANCE")</f>
        <v>CUMPLIDA</v>
      </c>
    </row>
    <row r="2295" spans="1:17" ht="150.75">
      <c r="A2295" s="560" t="s">
        <v>19</v>
      </c>
      <c r="B2295" s="580" t="s">
        <v>16</v>
      </c>
      <c r="C2295" s="876"/>
      <c r="D2295" s="876"/>
      <c r="E2295" s="867"/>
      <c r="F2295" s="867"/>
      <c r="G2295" s="563" t="s">
        <v>104</v>
      </c>
      <c r="H2295" s="565" t="s">
        <v>104</v>
      </c>
      <c r="I2295" s="565" t="s">
        <v>105</v>
      </c>
      <c r="J2295" s="575">
        <v>1</v>
      </c>
      <c r="K2295" s="582">
        <v>45323</v>
      </c>
      <c r="L2295" s="582">
        <v>45747</v>
      </c>
      <c r="M2295" s="568">
        <f t="shared" si="93"/>
        <v>60.571428571428569</v>
      </c>
      <c r="N2295" s="569">
        <v>1</v>
      </c>
      <c r="O2295" s="581" t="s">
        <v>741</v>
      </c>
      <c r="P2295" s="570">
        <f t="shared" si="94"/>
        <v>1</v>
      </c>
      <c r="Q2295" s="571" t="str">
        <f>IF(ISNUMBER(P2295),IF(P2295=100%,"CUMPLIDA",IF(AND(ISNUMBER(L2295),ISNUMBER([8]OCI!$P$6)), IF(L2295&lt;[8]OCI!$P$6,"INCUMPLIDA","PROCESO"), "VERIFICAR FECHA")),"SIN VALOR AVANCE")</f>
        <v>CUMPLIDA</v>
      </c>
    </row>
    <row r="2296" spans="1:17" ht="90.75">
      <c r="A2296" s="560" t="s">
        <v>19</v>
      </c>
      <c r="B2296" s="580" t="s">
        <v>16</v>
      </c>
      <c r="C2296" s="876"/>
      <c r="D2296" s="876"/>
      <c r="E2296" s="867"/>
      <c r="F2296" s="867"/>
      <c r="G2296" s="563" t="s">
        <v>106</v>
      </c>
      <c r="H2296" s="565" t="s">
        <v>106</v>
      </c>
      <c r="I2296" s="565" t="s">
        <v>107</v>
      </c>
      <c r="J2296" s="575">
        <v>1</v>
      </c>
      <c r="K2296" s="582">
        <v>45231</v>
      </c>
      <c r="L2296" s="582">
        <v>45747</v>
      </c>
      <c r="M2296" s="568">
        <f t="shared" si="93"/>
        <v>73.714285714285708</v>
      </c>
      <c r="N2296" s="569">
        <v>1</v>
      </c>
      <c r="O2296" s="581" t="s">
        <v>916</v>
      </c>
      <c r="P2296" s="570">
        <f t="shared" si="94"/>
        <v>1</v>
      </c>
      <c r="Q2296" s="571" t="str">
        <f>IF(ISNUMBER(P2296),IF(P2296=100%,"CUMPLIDA",IF(AND(ISNUMBER(L2296),ISNUMBER([8]OCI!$P$6)), IF(L2296&lt;[8]OCI!$P$6,"INCUMPLIDA","PROCESO"), "VERIFICAR FECHA")),"SIN VALOR AVANCE")</f>
        <v>CUMPLIDA</v>
      </c>
    </row>
    <row r="2297" spans="1:17" ht="225.75">
      <c r="A2297" s="560" t="s">
        <v>19</v>
      </c>
      <c r="B2297" s="580" t="s">
        <v>16</v>
      </c>
      <c r="C2297" s="876"/>
      <c r="D2297" s="876"/>
      <c r="E2297" s="867"/>
      <c r="F2297" s="867"/>
      <c r="G2297" s="563" t="s">
        <v>108</v>
      </c>
      <c r="H2297" s="565" t="s">
        <v>108</v>
      </c>
      <c r="I2297" s="565" t="s">
        <v>109</v>
      </c>
      <c r="J2297" s="575">
        <v>1</v>
      </c>
      <c r="K2297" s="582">
        <v>45231</v>
      </c>
      <c r="L2297" s="582">
        <v>45808</v>
      </c>
      <c r="M2297" s="568">
        <f t="shared" si="93"/>
        <v>82.428571428571431</v>
      </c>
      <c r="N2297" s="569">
        <v>1</v>
      </c>
      <c r="O2297" s="581" t="s">
        <v>773</v>
      </c>
      <c r="P2297" s="570">
        <f t="shared" si="94"/>
        <v>1</v>
      </c>
      <c r="Q2297" s="571" t="str">
        <f>IF(ISNUMBER(P2297),IF(P2297=100%,"CUMPLIDA",IF(AND(ISNUMBER(L2297),ISNUMBER([8]OCI!$P$6)), IF(L2297&lt;[8]OCI!$P$6,"INCUMPLIDA","PROCESO"), "VERIFICAR FECHA")),"SIN VALOR AVANCE")</f>
        <v>CUMPLIDA</v>
      </c>
    </row>
    <row r="2298" spans="1:17" ht="180.75">
      <c r="A2298" s="560" t="s">
        <v>19</v>
      </c>
      <c r="B2298" s="580" t="s">
        <v>16</v>
      </c>
      <c r="C2298" s="876"/>
      <c r="D2298" s="876"/>
      <c r="E2298" s="867"/>
      <c r="F2298" s="867"/>
      <c r="G2298" s="563" t="s">
        <v>110</v>
      </c>
      <c r="H2298" s="565" t="s">
        <v>111</v>
      </c>
      <c r="I2298" s="565" t="s">
        <v>112</v>
      </c>
      <c r="J2298" s="575">
        <v>7</v>
      </c>
      <c r="K2298" s="582">
        <v>46024</v>
      </c>
      <c r="L2298" s="582">
        <v>46660</v>
      </c>
      <c r="M2298" s="568">
        <f t="shared" si="93"/>
        <v>90.857142857142861</v>
      </c>
      <c r="N2298" s="569">
        <v>0</v>
      </c>
      <c r="O2298" s="581" t="s">
        <v>917</v>
      </c>
      <c r="P2298" s="570">
        <f t="shared" si="94"/>
        <v>0</v>
      </c>
      <c r="Q2298" s="571" t="str">
        <f>IF(ISNUMBER(P2298),IF(P2298=100%,"CUMPLIDA",IF(AND(ISNUMBER(L2298),ISNUMBER([8]OCI!$P$6)), IF(L2298&lt;[8]OCI!$P$6,"INCUMPLIDA","PROCESO"), "VERIFICAR FECHA")),"SIN VALOR AVANCE")</f>
        <v>PROCESO</v>
      </c>
    </row>
    <row r="2299" spans="1:17" ht="150.75">
      <c r="A2299" s="560" t="s">
        <v>19</v>
      </c>
      <c r="B2299" s="580" t="s">
        <v>16</v>
      </c>
      <c r="C2299" s="876"/>
      <c r="D2299" s="876"/>
      <c r="E2299" s="867"/>
      <c r="F2299" s="867"/>
      <c r="G2299" s="563" t="s">
        <v>114</v>
      </c>
      <c r="H2299" s="565" t="s">
        <v>115</v>
      </c>
      <c r="I2299" s="565" t="s">
        <v>116</v>
      </c>
      <c r="J2299" s="575">
        <v>1</v>
      </c>
      <c r="K2299" s="582">
        <v>46024</v>
      </c>
      <c r="L2299" s="582">
        <v>46660</v>
      </c>
      <c r="M2299" s="568">
        <f t="shared" si="93"/>
        <v>90.857142857142861</v>
      </c>
      <c r="N2299" s="569">
        <v>0</v>
      </c>
      <c r="O2299" s="581" t="s">
        <v>741</v>
      </c>
      <c r="P2299" s="570">
        <f t="shared" si="94"/>
        <v>0</v>
      </c>
      <c r="Q2299" s="571" t="str">
        <f>IF(ISNUMBER(P2299),IF(P2299=100%,"CUMPLIDA",IF(AND(ISNUMBER(L2299),ISNUMBER([8]OCI!$P$6)), IF(L2299&lt;[8]OCI!$P$6,"INCUMPLIDA","PROCESO"), "VERIFICAR FECHA")),"SIN VALOR AVANCE")</f>
        <v>PROCESO</v>
      </c>
    </row>
    <row r="2300" spans="1:17" ht="300.75">
      <c r="A2300" s="560" t="s">
        <v>19</v>
      </c>
      <c r="B2300" s="580" t="s">
        <v>16</v>
      </c>
      <c r="C2300" s="876"/>
      <c r="D2300" s="876"/>
      <c r="E2300" s="867"/>
      <c r="F2300" s="867"/>
      <c r="G2300" s="563" t="s">
        <v>117</v>
      </c>
      <c r="H2300" s="565" t="s">
        <v>118</v>
      </c>
      <c r="I2300" s="565" t="s">
        <v>119</v>
      </c>
      <c r="J2300" s="575">
        <v>2</v>
      </c>
      <c r="K2300" s="582">
        <v>46024</v>
      </c>
      <c r="L2300" s="582">
        <v>46660</v>
      </c>
      <c r="M2300" s="568">
        <f t="shared" si="93"/>
        <v>90.857142857142861</v>
      </c>
      <c r="N2300" s="569">
        <v>0</v>
      </c>
      <c r="O2300" s="581" t="s">
        <v>761</v>
      </c>
      <c r="P2300" s="570">
        <f t="shared" si="94"/>
        <v>0</v>
      </c>
      <c r="Q2300" s="571" t="str">
        <f>IF(ISNUMBER(P2300),IF(P2300=100%,"CUMPLIDA",IF(AND(ISNUMBER(L2300),ISNUMBER([8]OCI!$P$6)), IF(L2300&lt;[8]OCI!$P$6,"INCUMPLIDA","PROCESO"), "VERIFICAR FECHA")),"SIN VALOR AVANCE")</f>
        <v>PROCESO</v>
      </c>
    </row>
    <row r="2301" spans="1:17" ht="375">
      <c r="A2301" s="560" t="s">
        <v>19</v>
      </c>
      <c r="B2301" s="580" t="s">
        <v>16</v>
      </c>
      <c r="C2301" s="858" t="s">
        <v>4252</v>
      </c>
      <c r="D2301" s="858" t="s">
        <v>4253</v>
      </c>
      <c r="E2301" s="867" t="s">
        <v>4254</v>
      </c>
      <c r="F2301" s="867" t="s">
        <v>4255</v>
      </c>
      <c r="G2301" s="584" t="s">
        <v>4256</v>
      </c>
      <c r="H2301" s="565" t="s">
        <v>4257</v>
      </c>
      <c r="I2301" s="585" t="s">
        <v>4258</v>
      </c>
      <c r="J2301" s="566">
        <v>1</v>
      </c>
      <c r="K2301" s="567">
        <v>42614</v>
      </c>
      <c r="L2301" s="567">
        <v>42825</v>
      </c>
      <c r="M2301" s="568">
        <f t="shared" si="93"/>
        <v>30.142857142857142</v>
      </c>
      <c r="N2301" s="569">
        <v>1</v>
      </c>
      <c r="O2301" s="565" t="s">
        <v>4259</v>
      </c>
      <c r="P2301" s="586">
        <f t="shared" si="94"/>
        <v>1</v>
      </c>
      <c r="Q2301" s="571" t="str">
        <f>IF(ISNUMBER(P2301),IF(P2301=100%,"CUMPLIDA",IF(AND(ISNUMBER(L2301),ISNUMBER([8]OCI!$P$6)), IF(L2301&lt;[8]OCI!$P$6,"INCUMPLIDA","PROCESO"), "VERIFICAR FECHA")),"SIN VALOR AVANCE")</f>
        <v>CUMPLIDA</v>
      </c>
    </row>
    <row r="2302" spans="1:17" ht="285.75">
      <c r="A2302" s="560" t="s">
        <v>19</v>
      </c>
      <c r="B2302" s="580" t="s">
        <v>16</v>
      </c>
      <c r="C2302" s="858"/>
      <c r="D2302" s="858"/>
      <c r="E2302" s="867"/>
      <c r="F2302" s="867"/>
      <c r="G2302" s="898" t="s">
        <v>4260</v>
      </c>
      <c r="H2302" s="579" t="s">
        <v>675</v>
      </c>
      <c r="I2302" s="565" t="s">
        <v>676</v>
      </c>
      <c r="J2302" s="566">
        <v>1</v>
      </c>
      <c r="K2302" s="567">
        <v>45231</v>
      </c>
      <c r="L2302" s="567">
        <v>45504</v>
      </c>
      <c r="M2302" s="568">
        <f t="shared" si="93"/>
        <v>39</v>
      </c>
      <c r="N2302" s="569">
        <v>1</v>
      </c>
      <c r="O2302" s="581" t="s">
        <v>736</v>
      </c>
      <c r="P2302" s="570">
        <f t="shared" si="94"/>
        <v>1</v>
      </c>
      <c r="Q2302" s="571" t="str">
        <f>IF(ISNUMBER(P2302),IF(P2302=100%,"CUMPLIDA",IF(AND(ISNUMBER(L2302),ISNUMBER([8]OCI!$P$6)), IF(L2302&lt;[8]OCI!$P$6,"INCUMPLIDA","PROCESO"), "VERIFICAR FECHA")),"SIN VALOR AVANCE")</f>
        <v>CUMPLIDA</v>
      </c>
    </row>
    <row r="2303" spans="1:17" ht="225.75">
      <c r="A2303" s="560" t="s">
        <v>19</v>
      </c>
      <c r="B2303" s="580" t="s">
        <v>16</v>
      </c>
      <c r="C2303" s="858"/>
      <c r="D2303" s="858"/>
      <c r="E2303" s="867"/>
      <c r="F2303" s="867"/>
      <c r="G2303" s="898"/>
      <c r="H2303" s="579" t="s">
        <v>678</v>
      </c>
      <c r="I2303" s="565" t="s">
        <v>679</v>
      </c>
      <c r="J2303" s="566">
        <v>1</v>
      </c>
      <c r="K2303" s="567">
        <v>45231</v>
      </c>
      <c r="L2303" s="567">
        <v>45504</v>
      </c>
      <c r="M2303" s="568">
        <f t="shared" si="93"/>
        <v>39</v>
      </c>
      <c r="N2303" s="569">
        <v>1</v>
      </c>
      <c r="O2303" s="581" t="s">
        <v>4261</v>
      </c>
      <c r="P2303" s="570">
        <f t="shared" si="94"/>
        <v>1</v>
      </c>
      <c r="Q2303" s="571" t="str">
        <f>IF(ISNUMBER(P2303),IF(P2303=100%,"CUMPLIDA",IF(AND(ISNUMBER(L2303),ISNUMBER([8]OCI!$P$6)), IF(L2303&lt;[8]OCI!$P$6,"INCUMPLIDA","PROCESO"), "VERIFICAR FECHA")),"SIN VALOR AVANCE")</f>
        <v>CUMPLIDA</v>
      </c>
    </row>
    <row r="2304" spans="1:17" ht="180.75">
      <c r="A2304" s="560" t="s">
        <v>19</v>
      </c>
      <c r="B2304" s="580" t="s">
        <v>16</v>
      </c>
      <c r="C2304" s="858"/>
      <c r="D2304" s="858"/>
      <c r="E2304" s="867"/>
      <c r="F2304" s="867"/>
      <c r="G2304" s="563" t="s">
        <v>97</v>
      </c>
      <c r="H2304" s="565" t="s">
        <v>98</v>
      </c>
      <c r="I2304" s="565" t="s">
        <v>99</v>
      </c>
      <c r="J2304" s="575">
        <v>1</v>
      </c>
      <c r="K2304" s="582">
        <v>45323</v>
      </c>
      <c r="L2304" s="582">
        <v>45747</v>
      </c>
      <c r="M2304" s="568">
        <f t="shared" si="93"/>
        <v>60.571428571428569</v>
      </c>
      <c r="N2304" s="569">
        <v>1</v>
      </c>
      <c r="O2304" s="581" t="s">
        <v>4262</v>
      </c>
      <c r="P2304" s="570">
        <f t="shared" si="94"/>
        <v>1</v>
      </c>
      <c r="Q2304" s="571" t="str">
        <f>IF(ISNUMBER(P2304),IF(P2304=100%,"CUMPLIDA",IF(AND(ISNUMBER(L2304),ISNUMBER([8]OCI!$P$6)), IF(L2304&lt;[8]OCI!$P$6,"INCUMPLIDA","PROCESO"), "VERIFICAR FECHA")),"SIN VALOR AVANCE")</f>
        <v>CUMPLIDA</v>
      </c>
    </row>
    <row r="2305" spans="1:17" ht="75.75">
      <c r="A2305" s="560" t="s">
        <v>19</v>
      </c>
      <c r="B2305" s="580" t="s">
        <v>16</v>
      </c>
      <c r="C2305" s="858"/>
      <c r="D2305" s="858"/>
      <c r="E2305" s="867"/>
      <c r="F2305" s="867"/>
      <c r="G2305" s="563" t="s">
        <v>101</v>
      </c>
      <c r="H2305" s="565" t="s">
        <v>101</v>
      </c>
      <c r="I2305" s="565" t="s">
        <v>102</v>
      </c>
      <c r="J2305" s="575">
        <v>1</v>
      </c>
      <c r="K2305" s="582">
        <v>45323</v>
      </c>
      <c r="L2305" s="582">
        <v>45747</v>
      </c>
      <c r="M2305" s="568">
        <f t="shared" si="93"/>
        <v>60.571428571428569</v>
      </c>
      <c r="N2305" s="569">
        <v>1</v>
      </c>
      <c r="O2305" s="581" t="s">
        <v>4263</v>
      </c>
      <c r="P2305" s="570">
        <f t="shared" si="94"/>
        <v>1</v>
      </c>
      <c r="Q2305" s="571" t="str">
        <f>IF(ISNUMBER(P2305),IF(P2305=100%,"CUMPLIDA",IF(AND(ISNUMBER(L2305),ISNUMBER([8]OCI!$P$6)), IF(L2305&lt;[8]OCI!$P$6,"INCUMPLIDA","PROCESO"), "VERIFICAR FECHA")),"SIN VALOR AVANCE")</f>
        <v>CUMPLIDA</v>
      </c>
    </row>
    <row r="2306" spans="1:17" ht="75.75">
      <c r="A2306" s="560" t="s">
        <v>19</v>
      </c>
      <c r="B2306" s="580" t="s">
        <v>16</v>
      </c>
      <c r="C2306" s="858"/>
      <c r="D2306" s="858"/>
      <c r="E2306" s="867"/>
      <c r="F2306" s="867"/>
      <c r="G2306" s="563" t="s">
        <v>238</v>
      </c>
      <c r="H2306" s="565" t="s">
        <v>239</v>
      </c>
      <c r="I2306" s="565" t="s">
        <v>240</v>
      </c>
      <c r="J2306" s="575">
        <v>1</v>
      </c>
      <c r="K2306" s="582">
        <v>45231</v>
      </c>
      <c r="L2306" s="582">
        <v>45747</v>
      </c>
      <c r="M2306" s="568">
        <f t="shared" si="93"/>
        <v>73.714285714285708</v>
      </c>
      <c r="N2306" s="569">
        <v>1</v>
      </c>
      <c r="O2306" s="581" t="s">
        <v>4263</v>
      </c>
      <c r="P2306" s="570">
        <f t="shared" si="94"/>
        <v>1</v>
      </c>
      <c r="Q2306" s="571" t="str">
        <f>IF(ISNUMBER(P2306),IF(P2306=100%,"CUMPLIDA",IF(AND(ISNUMBER(L2306),ISNUMBER([8]OCI!$P$6)), IF(L2306&lt;[8]OCI!$P$6,"INCUMPLIDA","PROCESO"), "VERIFICAR FECHA")),"SIN VALOR AVANCE")</f>
        <v>CUMPLIDA</v>
      </c>
    </row>
    <row r="2307" spans="1:17" ht="180.75">
      <c r="A2307" s="560" t="s">
        <v>19</v>
      </c>
      <c r="B2307" s="580" t="s">
        <v>16</v>
      </c>
      <c r="C2307" s="858"/>
      <c r="D2307" s="858"/>
      <c r="E2307" s="867"/>
      <c r="F2307" s="867"/>
      <c r="G2307" s="563" t="s">
        <v>104</v>
      </c>
      <c r="H2307" s="565" t="s">
        <v>104</v>
      </c>
      <c r="I2307" s="565" t="s">
        <v>105</v>
      </c>
      <c r="J2307" s="575">
        <v>1</v>
      </c>
      <c r="K2307" s="582">
        <v>45323</v>
      </c>
      <c r="L2307" s="582">
        <v>45747</v>
      </c>
      <c r="M2307" s="568">
        <f t="shared" ref="M2307:M2370" si="95">(L2307-K2307)/7</f>
        <v>60.571428571428569</v>
      </c>
      <c r="N2307" s="569">
        <v>1</v>
      </c>
      <c r="O2307" s="581" t="s">
        <v>4262</v>
      </c>
      <c r="P2307" s="570">
        <f t="shared" si="94"/>
        <v>1</v>
      </c>
      <c r="Q2307" s="571" t="str">
        <f>IF(ISNUMBER(P2307),IF(P2307=100%,"CUMPLIDA",IF(AND(ISNUMBER(L2307),ISNUMBER([8]OCI!$P$6)), IF(L2307&lt;[8]OCI!$P$6,"INCUMPLIDA","PROCESO"), "VERIFICAR FECHA")),"SIN VALOR AVANCE")</f>
        <v>CUMPLIDA</v>
      </c>
    </row>
    <row r="2308" spans="1:17" ht="75.75">
      <c r="A2308" s="560" t="s">
        <v>19</v>
      </c>
      <c r="B2308" s="580" t="s">
        <v>16</v>
      </c>
      <c r="C2308" s="858"/>
      <c r="D2308" s="858"/>
      <c r="E2308" s="867"/>
      <c r="F2308" s="867"/>
      <c r="G2308" s="563" t="s">
        <v>106</v>
      </c>
      <c r="H2308" s="565" t="s">
        <v>106</v>
      </c>
      <c r="I2308" s="565" t="s">
        <v>107</v>
      </c>
      <c r="J2308" s="575">
        <v>1</v>
      </c>
      <c r="K2308" s="582">
        <v>45231</v>
      </c>
      <c r="L2308" s="582">
        <v>45747</v>
      </c>
      <c r="M2308" s="568">
        <f t="shared" si="95"/>
        <v>73.714285714285708</v>
      </c>
      <c r="N2308" s="569">
        <v>1</v>
      </c>
      <c r="O2308" s="581" t="s">
        <v>4263</v>
      </c>
      <c r="P2308" s="570">
        <f t="shared" si="94"/>
        <v>1</v>
      </c>
      <c r="Q2308" s="571" t="str">
        <f>IF(ISNUMBER(P2308),IF(P2308=100%,"CUMPLIDA",IF(AND(ISNUMBER(L2308),ISNUMBER([8]OCI!$P$6)), IF(L2308&lt;[8]OCI!$P$6,"INCUMPLIDA","PROCESO"), "VERIFICAR FECHA")),"SIN VALOR AVANCE")</f>
        <v>CUMPLIDA</v>
      </c>
    </row>
    <row r="2309" spans="1:17" ht="225.75">
      <c r="A2309" s="560" t="s">
        <v>19</v>
      </c>
      <c r="B2309" s="580" t="s">
        <v>16</v>
      </c>
      <c r="C2309" s="858"/>
      <c r="D2309" s="858"/>
      <c r="E2309" s="867"/>
      <c r="F2309" s="867"/>
      <c r="G2309" s="563" t="s">
        <v>108</v>
      </c>
      <c r="H2309" s="565" t="s">
        <v>108</v>
      </c>
      <c r="I2309" s="565" t="s">
        <v>109</v>
      </c>
      <c r="J2309" s="575">
        <v>1</v>
      </c>
      <c r="K2309" s="582">
        <v>45231</v>
      </c>
      <c r="L2309" s="582">
        <v>45808</v>
      </c>
      <c r="M2309" s="568">
        <f t="shared" si="95"/>
        <v>82.428571428571431</v>
      </c>
      <c r="N2309" s="569">
        <v>1</v>
      </c>
      <c r="O2309" s="581" t="s">
        <v>4261</v>
      </c>
      <c r="P2309" s="570">
        <f t="shared" si="94"/>
        <v>1</v>
      </c>
      <c r="Q2309" s="571" t="str">
        <f>IF(ISNUMBER(P2309),IF(P2309=100%,"CUMPLIDA",IF(AND(ISNUMBER(L2309),ISNUMBER([8]OCI!$P$6)), IF(L2309&lt;[8]OCI!$P$6,"INCUMPLIDA","PROCESO"), "VERIFICAR FECHA")),"SIN VALOR AVANCE")</f>
        <v>CUMPLIDA</v>
      </c>
    </row>
    <row r="2310" spans="1:17" ht="75.75">
      <c r="A2310" s="560" t="s">
        <v>19</v>
      </c>
      <c r="B2310" s="580" t="s">
        <v>16</v>
      </c>
      <c r="C2310" s="858"/>
      <c r="D2310" s="858"/>
      <c r="E2310" s="867"/>
      <c r="F2310" s="867"/>
      <c r="G2310" s="563" t="s">
        <v>110</v>
      </c>
      <c r="H2310" s="565" t="s">
        <v>111</v>
      </c>
      <c r="I2310" s="565" t="s">
        <v>112</v>
      </c>
      <c r="J2310" s="575">
        <v>8</v>
      </c>
      <c r="K2310" s="582">
        <v>45809</v>
      </c>
      <c r="L2310" s="582">
        <v>46568</v>
      </c>
      <c r="M2310" s="568">
        <f t="shared" si="95"/>
        <v>108.42857142857143</v>
      </c>
      <c r="N2310" s="569">
        <v>0</v>
      </c>
      <c r="O2310" s="581" t="s">
        <v>4263</v>
      </c>
      <c r="P2310" s="570">
        <f t="shared" si="94"/>
        <v>0</v>
      </c>
      <c r="Q2310" s="571" t="str">
        <f>IF(ISNUMBER(P2310),IF(P2310=100%,"CUMPLIDA",IF(AND(ISNUMBER(L2310),ISNUMBER([8]OCI!$P$6)), IF(L2310&lt;[8]OCI!$P$6,"INCUMPLIDA","PROCESO"), "VERIFICAR FECHA")),"SIN VALOR AVANCE")</f>
        <v>PROCESO</v>
      </c>
    </row>
    <row r="2311" spans="1:17" ht="180.75">
      <c r="A2311" s="560" t="s">
        <v>19</v>
      </c>
      <c r="B2311" s="580" t="s">
        <v>16</v>
      </c>
      <c r="C2311" s="858"/>
      <c r="D2311" s="858"/>
      <c r="E2311" s="867"/>
      <c r="F2311" s="867"/>
      <c r="G2311" s="563" t="s">
        <v>114</v>
      </c>
      <c r="H2311" s="565" t="s">
        <v>115</v>
      </c>
      <c r="I2311" s="565" t="s">
        <v>116</v>
      </c>
      <c r="J2311" s="575">
        <v>1</v>
      </c>
      <c r="K2311" s="582">
        <v>45809</v>
      </c>
      <c r="L2311" s="582">
        <v>46568</v>
      </c>
      <c r="M2311" s="568">
        <f t="shared" si="95"/>
        <v>108.42857142857143</v>
      </c>
      <c r="N2311" s="569">
        <v>0</v>
      </c>
      <c r="O2311" s="581" t="s">
        <v>4262</v>
      </c>
      <c r="P2311" s="570">
        <f t="shared" si="94"/>
        <v>0</v>
      </c>
      <c r="Q2311" s="571" t="str">
        <f>IF(ISNUMBER(P2311),IF(P2311=100%,"CUMPLIDA",IF(AND(ISNUMBER(L2311),ISNUMBER([8]OCI!$P$6)), IF(L2311&lt;[8]OCI!$P$6,"INCUMPLIDA","PROCESO"), "VERIFICAR FECHA")),"SIN VALOR AVANCE")</f>
        <v>PROCESO</v>
      </c>
    </row>
    <row r="2312" spans="1:17" ht="225.75">
      <c r="A2312" s="560" t="s">
        <v>19</v>
      </c>
      <c r="B2312" s="580" t="s">
        <v>16</v>
      </c>
      <c r="C2312" s="858"/>
      <c r="D2312" s="858"/>
      <c r="E2312" s="867"/>
      <c r="F2312" s="867"/>
      <c r="G2312" s="563" t="s">
        <v>117</v>
      </c>
      <c r="H2312" s="565" t="s">
        <v>118</v>
      </c>
      <c r="I2312" s="565" t="s">
        <v>119</v>
      </c>
      <c r="J2312" s="575">
        <v>2</v>
      </c>
      <c r="K2312" s="582">
        <v>45809</v>
      </c>
      <c r="L2312" s="582">
        <v>46568</v>
      </c>
      <c r="M2312" s="568">
        <f t="shared" si="95"/>
        <v>108.42857142857143</v>
      </c>
      <c r="N2312" s="569">
        <v>0</v>
      </c>
      <c r="O2312" s="581" t="s">
        <v>4261</v>
      </c>
      <c r="P2312" s="570">
        <f t="shared" si="94"/>
        <v>0</v>
      </c>
      <c r="Q2312" s="571" t="str">
        <f>IF(ISNUMBER(P2312),IF(P2312=100%,"CUMPLIDA",IF(AND(ISNUMBER(L2312),ISNUMBER([8]OCI!$P$6)), IF(L2312&lt;[8]OCI!$P$6,"INCUMPLIDA","PROCESO"), "VERIFICAR FECHA")),"SIN VALOR AVANCE")</f>
        <v>PROCESO</v>
      </c>
    </row>
    <row r="2313" spans="1:17" ht="105.75">
      <c r="A2313" s="560" t="s">
        <v>19</v>
      </c>
      <c r="B2313" s="580" t="s">
        <v>16</v>
      </c>
      <c r="C2313" s="858"/>
      <c r="D2313" s="858"/>
      <c r="E2313" s="867"/>
      <c r="F2313" s="867"/>
      <c r="G2313" s="584" t="s">
        <v>4264</v>
      </c>
      <c r="H2313" s="585" t="s">
        <v>4264</v>
      </c>
      <c r="I2313" s="585" t="s">
        <v>4265</v>
      </c>
      <c r="J2313" s="566">
        <v>1</v>
      </c>
      <c r="K2313" s="567">
        <v>42795</v>
      </c>
      <c r="L2313" s="567">
        <v>42855</v>
      </c>
      <c r="M2313" s="568">
        <f t="shared" si="95"/>
        <v>8.5714285714285712</v>
      </c>
      <c r="N2313" s="569">
        <v>1</v>
      </c>
      <c r="O2313" s="565" t="s">
        <v>4266</v>
      </c>
      <c r="P2313" s="586">
        <f t="shared" si="94"/>
        <v>1</v>
      </c>
      <c r="Q2313" s="571" t="str">
        <f>IF(ISNUMBER(P2313),IF(P2313=100%,"CUMPLIDA",IF(AND(ISNUMBER(L2313),ISNUMBER([8]OCI!$P$6)), IF(L2313&lt;[8]OCI!$P$6,"INCUMPLIDA","PROCESO"), "VERIFICAR FECHA")),"SIN VALOR AVANCE")</f>
        <v>CUMPLIDA</v>
      </c>
    </row>
    <row r="2314" spans="1:17" ht="120.75">
      <c r="A2314" s="560" t="s">
        <v>19</v>
      </c>
      <c r="B2314" s="580" t="s">
        <v>16</v>
      </c>
      <c r="C2314" s="858"/>
      <c r="D2314" s="858"/>
      <c r="E2314" s="867"/>
      <c r="F2314" s="867"/>
      <c r="G2314" s="584" t="s">
        <v>4267</v>
      </c>
      <c r="H2314" s="585" t="s">
        <v>4267</v>
      </c>
      <c r="I2314" s="585" t="s">
        <v>4268</v>
      </c>
      <c r="J2314" s="566">
        <v>1</v>
      </c>
      <c r="K2314" s="567">
        <v>42855</v>
      </c>
      <c r="L2314" s="567">
        <v>42916</v>
      </c>
      <c r="M2314" s="568">
        <f t="shared" si="95"/>
        <v>8.7142857142857135</v>
      </c>
      <c r="N2314" s="569">
        <v>1</v>
      </c>
      <c r="O2314" s="565" t="s">
        <v>4269</v>
      </c>
      <c r="P2314" s="586">
        <f t="shared" si="94"/>
        <v>1</v>
      </c>
      <c r="Q2314" s="571" t="str">
        <f>IF(ISNUMBER(P2314),IF(P2314=100%,"CUMPLIDA",IF(AND(ISNUMBER(L2314),ISNUMBER([8]OCI!$P$6)), IF(L2314&lt;[8]OCI!$P$6,"INCUMPLIDA","PROCESO"), "VERIFICAR FECHA")),"SIN VALOR AVANCE")</f>
        <v>CUMPLIDA</v>
      </c>
    </row>
    <row r="2315" spans="1:17" ht="285.75">
      <c r="A2315" s="560" t="s">
        <v>19</v>
      </c>
      <c r="B2315" s="580" t="s">
        <v>16</v>
      </c>
      <c r="C2315" s="858" t="s">
        <v>4270</v>
      </c>
      <c r="D2315" s="858" t="s">
        <v>4271</v>
      </c>
      <c r="E2315" s="867" t="s">
        <v>4272</v>
      </c>
      <c r="F2315" s="867" t="s">
        <v>4273</v>
      </c>
      <c r="G2315" s="897" t="s">
        <v>823</v>
      </c>
      <c r="H2315" s="579" t="s">
        <v>675</v>
      </c>
      <c r="I2315" s="565" t="s">
        <v>676</v>
      </c>
      <c r="J2315" s="566">
        <v>1</v>
      </c>
      <c r="K2315" s="567">
        <v>45231</v>
      </c>
      <c r="L2315" s="567">
        <v>45504</v>
      </c>
      <c r="M2315" s="568">
        <f t="shared" si="95"/>
        <v>39</v>
      </c>
      <c r="N2315" s="569">
        <v>1</v>
      </c>
      <c r="O2315" s="581" t="s">
        <v>736</v>
      </c>
      <c r="P2315" s="570">
        <f t="shared" si="94"/>
        <v>1</v>
      </c>
      <c r="Q2315" s="571" t="str">
        <f>IF(ISNUMBER(P2315),IF(P2315=100%,"CUMPLIDA",IF(AND(ISNUMBER(L2315),ISNUMBER([8]OCI!$P$6)), IF(L2315&lt;[8]OCI!$P$6,"INCUMPLIDA","PROCESO"), "VERIFICAR FECHA")),"SIN VALOR AVANCE")</f>
        <v>CUMPLIDA</v>
      </c>
    </row>
    <row r="2316" spans="1:17" ht="240.75">
      <c r="A2316" s="560" t="s">
        <v>19</v>
      </c>
      <c r="B2316" s="580" t="s">
        <v>16</v>
      </c>
      <c r="C2316" s="858"/>
      <c r="D2316" s="858"/>
      <c r="E2316" s="867"/>
      <c r="F2316" s="867"/>
      <c r="G2316" s="897"/>
      <c r="H2316" s="579" t="s">
        <v>678</v>
      </c>
      <c r="I2316" s="565" t="s">
        <v>679</v>
      </c>
      <c r="J2316" s="566">
        <v>1</v>
      </c>
      <c r="K2316" s="567">
        <v>45231</v>
      </c>
      <c r="L2316" s="567">
        <v>45504</v>
      </c>
      <c r="M2316" s="568">
        <f t="shared" si="95"/>
        <v>39</v>
      </c>
      <c r="N2316" s="569">
        <v>1</v>
      </c>
      <c r="O2316" s="581" t="s">
        <v>4274</v>
      </c>
      <c r="P2316" s="570">
        <f t="shared" si="94"/>
        <v>1</v>
      </c>
      <c r="Q2316" s="571" t="str">
        <f>IF(ISNUMBER(P2316),IF(P2316=100%,"CUMPLIDA",IF(AND(ISNUMBER(L2316),ISNUMBER([8]OCI!$P$6)), IF(L2316&lt;[8]OCI!$P$6,"INCUMPLIDA","PROCESO"), "VERIFICAR FECHA")),"SIN VALOR AVANCE")</f>
        <v>CUMPLIDA</v>
      </c>
    </row>
    <row r="2317" spans="1:17" ht="195.75">
      <c r="A2317" s="560" t="s">
        <v>19</v>
      </c>
      <c r="B2317" s="580" t="s">
        <v>16</v>
      </c>
      <c r="C2317" s="858"/>
      <c r="D2317" s="858"/>
      <c r="E2317" s="867"/>
      <c r="F2317" s="867"/>
      <c r="G2317" s="563" t="s">
        <v>97</v>
      </c>
      <c r="H2317" s="565" t="s">
        <v>98</v>
      </c>
      <c r="I2317" s="565" t="s">
        <v>99</v>
      </c>
      <c r="J2317" s="575">
        <v>1</v>
      </c>
      <c r="K2317" s="582">
        <v>45323</v>
      </c>
      <c r="L2317" s="582">
        <v>45747</v>
      </c>
      <c r="M2317" s="568">
        <f t="shared" si="95"/>
        <v>60.571428571428569</v>
      </c>
      <c r="N2317" s="569">
        <v>1</v>
      </c>
      <c r="O2317" s="581" t="s">
        <v>4275</v>
      </c>
      <c r="P2317" s="570">
        <f t="shared" si="94"/>
        <v>1</v>
      </c>
      <c r="Q2317" s="571" t="str">
        <f>IF(ISNUMBER(P2317),IF(P2317=100%,"CUMPLIDA",IF(AND(ISNUMBER(L2317),ISNUMBER([8]OCI!$P$6)), IF(L2317&lt;[8]OCI!$P$6,"INCUMPLIDA","PROCESO"), "VERIFICAR FECHA")),"SIN VALOR AVANCE")</f>
        <v>CUMPLIDA</v>
      </c>
    </row>
    <row r="2318" spans="1:17" ht="75.75">
      <c r="A2318" s="560" t="s">
        <v>19</v>
      </c>
      <c r="B2318" s="580" t="s">
        <v>16</v>
      </c>
      <c r="C2318" s="858"/>
      <c r="D2318" s="858"/>
      <c r="E2318" s="867"/>
      <c r="F2318" s="867"/>
      <c r="G2318" s="563" t="s">
        <v>101</v>
      </c>
      <c r="H2318" s="565" t="s">
        <v>101</v>
      </c>
      <c r="I2318" s="565" t="s">
        <v>102</v>
      </c>
      <c r="J2318" s="575">
        <v>1</v>
      </c>
      <c r="K2318" s="582">
        <v>45323</v>
      </c>
      <c r="L2318" s="582">
        <v>45747</v>
      </c>
      <c r="M2318" s="568">
        <f t="shared" si="95"/>
        <v>60.571428571428569</v>
      </c>
      <c r="N2318" s="569">
        <v>1</v>
      </c>
      <c r="O2318" s="581" t="s">
        <v>4263</v>
      </c>
      <c r="P2318" s="570">
        <f t="shared" si="94"/>
        <v>1</v>
      </c>
      <c r="Q2318" s="571" t="str">
        <f>IF(ISNUMBER(P2318),IF(P2318=100%,"CUMPLIDA",IF(AND(ISNUMBER(L2318),ISNUMBER([8]OCI!$P$6)), IF(L2318&lt;[8]OCI!$P$6,"INCUMPLIDA","PROCESO"), "VERIFICAR FECHA")),"SIN VALOR AVANCE")</f>
        <v>CUMPLIDA</v>
      </c>
    </row>
    <row r="2319" spans="1:17" ht="75.75">
      <c r="A2319" s="560" t="s">
        <v>19</v>
      </c>
      <c r="B2319" s="580" t="s">
        <v>16</v>
      </c>
      <c r="C2319" s="858"/>
      <c r="D2319" s="858"/>
      <c r="E2319" s="867"/>
      <c r="F2319" s="867"/>
      <c r="G2319" s="563" t="s">
        <v>238</v>
      </c>
      <c r="H2319" s="565" t="s">
        <v>239</v>
      </c>
      <c r="I2319" s="565" t="s">
        <v>240</v>
      </c>
      <c r="J2319" s="575">
        <v>1</v>
      </c>
      <c r="K2319" s="582">
        <v>45231</v>
      </c>
      <c r="L2319" s="582">
        <v>45747</v>
      </c>
      <c r="M2319" s="568">
        <f t="shared" si="95"/>
        <v>73.714285714285708</v>
      </c>
      <c r="N2319" s="569">
        <v>1</v>
      </c>
      <c r="O2319" s="581" t="s">
        <v>4263</v>
      </c>
      <c r="P2319" s="570">
        <f t="shared" si="94"/>
        <v>1</v>
      </c>
      <c r="Q2319" s="571" t="str">
        <f>IF(ISNUMBER(P2319),IF(P2319=100%,"CUMPLIDA",IF(AND(ISNUMBER(L2319),ISNUMBER([8]OCI!$P$6)), IF(L2319&lt;[8]OCI!$P$6,"INCUMPLIDA","PROCESO"), "VERIFICAR FECHA")),"SIN VALOR AVANCE")</f>
        <v>CUMPLIDA</v>
      </c>
    </row>
    <row r="2320" spans="1:17" ht="195.75">
      <c r="A2320" s="560" t="s">
        <v>19</v>
      </c>
      <c r="B2320" s="580" t="s">
        <v>16</v>
      </c>
      <c r="C2320" s="858"/>
      <c r="D2320" s="858"/>
      <c r="E2320" s="867"/>
      <c r="F2320" s="867"/>
      <c r="G2320" s="563" t="s">
        <v>104</v>
      </c>
      <c r="H2320" s="565" t="s">
        <v>104</v>
      </c>
      <c r="I2320" s="565" t="s">
        <v>105</v>
      </c>
      <c r="J2320" s="575">
        <v>1</v>
      </c>
      <c r="K2320" s="582">
        <v>45323</v>
      </c>
      <c r="L2320" s="582">
        <v>45747</v>
      </c>
      <c r="M2320" s="568">
        <f t="shared" si="95"/>
        <v>60.571428571428569</v>
      </c>
      <c r="N2320" s="569">
        <v>1</v>
      </c>
      <c r="O2320" s="581" t="s">
        <v>4275</v>
      </c>
      <c r="P2320" s="570">
        <f t="shared" si="94"/>
        <v>1</v>
      </c>
      <c r="Q2320" s="571" t="str">
        <f>IF(ISNUMBER(P2320),IF(P2320=100%,"CUMPLIDA",IF(AND(ISNUMBER(L2320),ISNUMBER([8]OCI!$P$6)), IF(L2320&lt;[8]OCI!$P$6,"INCUMPLIDA","PROCESO"), "VERIFICAR FECHA")),"SIN VALOR AVANCE")</f>
        <v>CUMPLIDA</v>
      </c>
    </row>
    <row r="2321" spans="1:17" ht="75.75">
      <c r="A2321" s="560" t="s">
        <v>19</v>
      </c>
      <c r="B2321" s="580" t="s">
        <v>16</v>
      </c>
      <c r="C2321" s="858"/>
      <c r="D2321" s="858"/>
      <c r="E2321" s="867"/>
      <c r="F2321" s="867"/>
      <c r="G2321" s="563" t="s">
        <v>106</v>
      </c>
      <c r="H2321" s="565" t="s">
        <v>106</v>
      </c>
      <c r="I2321" s="565" t="s">
        <v>107</v>
      </c>
      <c r="J2321" s="575">
        <v>1</v>
      </c>
      <c r="K2321" s="582">
        <v>45231</v>
      </c>
      <c r="L2321" s="582">
        <v>45747</v>
      </c>
      <c r="M2321" s="568">
        <f t="shared" si="95"/>
        <v>73.714285714285708</v>
      </c>
      <c r="N2321" s="569">
        <v>1</v>
      </c>
      <c r="O2321" s="581" t="s">
        <v>4263</v>
      </c>
      <c r="P2321" s="570">
        <f t="shared" si="94"/>
        <v>1</v>
      </c>
      <c r="Q2321" s="571" t="str">
        <f>IF(ISNUMBER(P2321),IF(P2321=100%,"CUMPLIDA",IF(AND(ISNUMBER(L2321),ISNUMBER([8]OCI!$P$6)), IF(L2321&lt;[8]OCI!$P$6,"INCUMPLIDA","PROCESO"), "VERIFICAR FECHA")),"SIN VALOR AVANCE")</f>
        <v>CUMPLIDA</v>
      </c>
    </row>
    <row r="2322" spans="1:17" ht="240.75">
      <c r="A2322" s="560" t="s">
        <v>19</v>
      </c>
      <c r="B2322" s="580" t="s">
        <v>16</v>
      </c>
      <c r="C2322" s="858"/>
      <c r="D2322" s="858"/>
      <c r="E2322" s="867"/>
      <c r="F2322" s="867"/>
      <c r="G2322" s="563" t="s">
        <v>108</v>
      </c>
      <c r="H2322" s="565" t="s">
        <v>108</v>
      </c>
      <c r="I2322" s="565" t="s">
        <v>109</v>
      </c>
      <c r="J2322" s="575">
        <v>1</v>
      </c>
      <c r="K2322" s="582">
        <v>45231</v>
      </c>
      <c r="L2322" s="582">
        <v>45808</v>
      </c>
      <c r="M2322" s="568">
        <f t="shared" si="95"/>
        <v>82.428571428571431</v>
      </c>
      <c r="N2322" s="569">
        <v>1</v>
      </c>
      <c r="O2322" s="581" t="s">
        <v>4274</v>
      </c>
      <c r="P2322" s="570">
        <f t="shared" si="94"/>
        <v>1</v>
      </c>
      <c r="Q2322" s="571" t="str">
        <f>IF(ISNUMBER(P2322),IF(P2322=100%,"CUMPLIDA",IF(AND(ISNUMBER(L2322),ISNUMBER([8]OCI!$P$6)), IF(L2322&lt;[8]OCI!$P$6,"INCUMPLIDA","PROCESO"), "VERIFICAR FECHA")),"SIN VALOR AVANCE")</f>
        <v>CUMPLIDA</v>
      </c>
    </row>
    <row r="2323" spans="1:17" ht="75.75">
      <c r="A2323" s="560" t="s">
        <v>19</v>
      </c>
      <c r="B2323" s="580" t="s">
        <v>16</v>
      </c>
      <c r="C2323" s="858"/>
      <c r="D2323" s="858"/>
      <c r="E2323" s="867"/>
      <c r="F2323" s="867"/>
      <c r="G2323" s="563" t="s">
        <v>110</v>
      </c>
      <c r="H2323" s="565" t="s">
        <v>111</v>
      </c>
      <c r="I2323" s="565" t="s">
        <v>112</v>
      </c>
      <c r="J2323" s="575">
        <v>8</v>
      </c>
      <c r="K2323" s="582">
        <v>45809</v>
      </c>
      <c r="L2323" s="582">
        <v>46568</v>
      </c>
      <c r="M2323" s="568">
        <f t="shared" si="95"/>
        <v>108.42857142857143</v>
      </c>
      <c r="N2323" s="569">
        <v>0</v>
      </c>
      <c r="O2323" s="581" t="s">
        <v>4263</v>
      </c>
      <c r="P2323" s="570">
        <f t="shared" si="94"/>
        <v>0</v>
      </c>
      <c r="Q2323" s="571" t="str">
        <f>IF(ISNUMBER(P2323),IF(P2323=100%,"CUMPLIDA",IF(AND(ISNUMBER(L2323),ISNUMBER([8]OCI!$P$6)), IF(L2323&lt;[8]OCI!$P$6,"INCUMPLIDA","PROCESO"), "VERIFICAR FECHA")),"SIN VALOR AVANCE")</f>
        <v>PROCESO</v>
      </c>
    </row>
    <row r="2324" spans="1:17" ht="195.75">
      <c r="A2324" s="560" t="s">
        <v>19</v>
      </c>
      <c r="B2324" s="580" t="s">
        <v>16</v>
      </c>
      <c r="C2324" s="858"/>
      <c r="D2324" s="858"/>
      <c r="E2324" s="867"/>
      <c r="F2324" s="867"/>
      <c r="G2324" s="563" t="s">
        <v>114</v>
      </c>
      <c r="H2324" s="565" t="s">
        <v>115</v>
      </c>
      <c r="I2324" s="565" t="s">
        <v>116</v>
      </c>
      <c r="J2324" s="575">
        <v>1</v>
      </c>
      <c r="K2324" s="582">
        <v>45809</v>
      </c>
      <c r="L2324" s="582">
        <v>46568</v>
      </c>
      <c r="M2324" s="568">
        <f t="shared" si="95"/>
        <v>108.42857142857143</v>
      </c>
      <c r="N2324" s="569">
        <v>0</v>
      </c>
      <c r="O2324" s="581" t="s">
        <v>4275</v>
      </c>
      <c r="P2324" s="570">
        <f t="shared" si="94"/>
        <v>0</v>
      </c>
      <c r="Q2324" s="571" t="str">
        <f>IF(ISNUMBER(P2324),IF(P2324=100%,"CUMPLIDA",IF(AND(ISNUMBER(L2324),ISNUMBER([8]OCI!$P$6)), IF(L2324&lt;[8]OCI!$P$6,"INCUMPLIDA","PROCESO"), "VERIFICAR FECHA")),"SIN VALOR AVANCE")</f>
        <v>PROCESO</v>
      </c>
    </row>
    <row r="2325" spans="1:17" ht="240.75">
      <c r="A2325" s="560" t="s">
        <v>19</v>
      </c>
      <c r="B2325" s="580" t="s">
        <v>16</v>
      </c>
      <c r="C2325" s="858"/>
      <c r="D2325" s="858"/>
      <c r="E2325" s="867"/>
      <c r="F2325" s="867"/>
      <c r="G2325" s="563" t="s">
        <v>117</v>
      </c>
      <c r="H2325" s="565" t="s">
        <v>118</v>
      </c>
      <c r="I2325" s="565" t="s">
        <v>119</v>
      </c>
      <c r="J2325" s="575">
        <v>2</v>
      </c>
      <c r="K2325" s="582">
        <v>45809</v>
      </c>
      <c r="L2325" s="582">
        <v>46568</v>
      </c>
      <c r="M2325" s="568">
        <f t="shared" si="95"/>
        <v>108.42857142857143</v>
      </c>
      <c r="N2325" s="569">
        <v>0</v>
      </c>
      <c r="O2325" s="581" t="s">
        <v>4274</v>
      </c>
      <c r="P2325" s="570">
        <f t="shared" si="94"/>
        <v>0</v>
      </c>
      <c r="Q2325" s="571" t="str">
        <f>IF(ISNUMBER(P2325),IF(P2325=100%,"CUMPLIDA",IF(AND(ISNUMBER(L2325),ISNUMBER([8]OCI!$P$6)), IF(L2325&lt;[8]OCI!$P$6,"INCUMPLIDA","PROCESO"), "VERIFICAR FECHA")),"SIN VALOR AVANCE")</f>
        <v>PROCESO</v>
      </c>
    </row>
    <row r="2326" spans="1:17" ht="316.5">
      <c r="A2326" s="560" t="s">
        <v>19</v>
      </c>
      <c r="B2326" s="580" t="s">
        <v>16</v>
      </c>
      <c r="C2326" s="858" t="s">
        <v>4276</v>
      </c>
      <c r="D2326" s="858" t="s">
        <v>4277</v>
      </c>
      <c r="E2326" s="867" t="s">
        <v>4278</v>
      </c>
      <c r="F2326" s="867" t="s">
        <v>4279</v>
      </c>
      <c r="G2326" s="562" t="s">
        <v>4280</v>
      </c>
      <c r="H2326" s="587" t="s">
        <v>4280</v>
      </c>
      <c r="I2326" s="572" t="s">
        <v>4281</v>
      </c>
      <c r="J2326" s="566">
        <v>1</v>
      </c>
      <c r="K2326" s="567">
        <v>45139</v>
      </c>
      <c r="L2326" s="567">
        <v>45716</v>
      </c>
      <c r="M2326" s="568">
        <f t="shared" si="95"/>
        <v>82.428571428571431</v>
      </c>
      <c r="N2326" s="569">
        <v>1</v>
      </c>
      <c r="O2326" s="587" t="s">
        <v>4282</v>
      </c>
      <c r="P2326" s="586">
        <f t="shared" si="94"/>
        <v>1</v>
      </c>
      <c r="Q2326" s="571" t="str">
        <f>IF(ISNUMBER(P2326),IF(P2326=100%,"CUMPLIDA",IF(AND(ISNUMBER(L2326),ISNUMBER([8]OCI!$P$6)), IF(L2326&lt;[8]OCI!$P$6,"INCUMPLIDA","PROCESO"), "VERIFICAR FECHA")),"SIN VALOR AVANCE")</f>
        <v>CUMPLIDA</v>
      </c>
    </row>
    <row r="2327" spans="1:17" ht="135.75">
      <c r="A2327" s="560" t="s">
        <v>19</v>
      </c>
      <c r="B2327" s="580" t="s">
        <v>16</v>
      </c>
      <c r="C2327" s="858"/>
      <c r="D2327" s="858"/>
      <c r="E2327" s="867"/>
      <c r="F2327" s="867"/>
      <c r="G2327" s="562" t="s">
        <v>4283</v>
      </c>
      <c r="H2327" s="587" t="s">
        <v>4283</v>
      </c>
      <c r="I2327" s="587" t="s">
        <v>4284</v>
      </c>
      <c r="J2327" s="566">
        <v>1</v>
      </c>
      <c r="K2327" s="567">
        <v>45139</v>
      </c>
      <c r="L2327" s="567">
        <v>45351</v>
      </c>
      <c r="M2327" s="568">
        <f t="shared" si="95"/>
        <v>30.285714285714285</v>
      </c>
      <c r="N2327" s="569">
        <v>1</v>
      </c>
      <c r="O2327" s="587" t="s">
        <v>4285</v>
      </c>
      <c r="P2327" s="586">
        <f t="shared" si="94"/>
        <v>1</v>
      </c>
      <c r="Q2327" s="571" t="str">
        <f>IF(ISNUMBER(P2327),IF(P2327=100%,"CUMPLIDA",IF(AND(ISNUMBER(L2327),ISNUMBER([8]OCI!$P$6)), IF(L2327&lt;[8]OCI!$P$6,"INCUMPLIDA","PROCESO"), "VERIFICAR FECHA")),"SIN VALOR AVANCE")</f>
        <v>CUMPLIDA</v>
      </c>
    </row>
    <row r="2328" spans="1:17" ht="135.75">
      <c r="A2328" s="560" t="s">
        <v>19</v>
      </c>
      <c r="B2328" s="580" t="s">
        <v>16</v>
      </c>
      <c r="C2328" s="858"/>
      <c r="D2328" s="858"/>
      <c r="E2328" s="867"/>
      <c r="F2328" s="867"/>
      <c r="G2328" s="562" t="s">
        <v>4286</v>
      </c>
      <c r="H2328" s="587" t="s">
        <v>4286</v>
      </c>
      <c r="I2328" s="587" t="s">
        <v>4287</v>
      </c>
      <c r="J2328" s="566">
        <v>6</v>
      </c>
      <c r="K2328" s="567">
        <v>45139</v>
      </c>
      <c r="L2328" s="567">
        <v>45351</v>
      </c>
      <c r="M2328" s="568">
        <f t="shared" si="95"/>
        <v>30.285714285714285</v>
      </c>
      <c r="N2328" s="569">
        <v>6</v>
      </c>
      <c r="O2328" s="587" t="s">
        <v>4285</v>
      </c>
      <c r="P2328" s="586">
        <f t="shared" si="94"/>
        <v>1</v>
      </c>
      <c r="Q2328" s="571" t="str">
        <f>IF(ISNUMBER(P2328),IF(P2328=100%,"CUMPLIDA",IF(AND(ISNUMBER(L2328),ISNUMBER([8]OCI!$P$6)), IF(L2328&lt;[8]OCI!$P$6,"INCUMPLIDA","PROCESO"), "VERIFICAR FECHA")),"SIN VALOR AVANCE")</f>
        <v>CUMPLIDA</v>
      </c>
    </row>
    <row r="2329" spans="1:17" ht="270.75">
      <c r="A2329" s="560" t="s">
        <v>19</v>
      </c>
      <c r="B2329" s="580" t="s">
        <v>16</v>
      </c>
      <c r="C2329" s="858"/>
      <c r="D2329" s="858"/>
      <c r="E2329" s="867"/>
      <c r="F2329" s="867"/>
      <c r="G2329" s="562" t="s">
        <v>4288</v>
      </c>
      <c r="H2329" s="587" t="s">
        <v>4288</v>
      </c>
      <c r="I2329" s="587" t="s">
        <v>4289</v>
      </c>
      <c r="J2329" s="586">
        <v>1</v>
      </c>
      <c r="K2329" s="567">
        <v>45139</v>
      </c>
      <c r="L2329" s="567">
        <v>45351</v>
      </c>
      <c r="M2329" s="568">
        <f t="shared" si="95"/>
        <v>30.285714285714285</v>
      </c>
      <c r="N2329" s="588">
        <v>1</v>
      </c>
      <c r="O2329" s="587" t="s">
        <v>4290</v>
      </c>
      <c r="P2329" s="586">
        <f t="shared" si="94"/>
        <v>1</v>
      </c>
      <c r="Q2329" s="571" t="str">
        <f>IF(ISNUMBER(P2329),IF(P2329=100%,"CUMPLIDA",IF(AND(ISNUMBER(L2329),ISNUMBER([8]OCI!$P$6)), IF(L2329&lt;[8]OCI!$P$6,"INCUMPLIDA","PROCESO"), "VERIFICAR FECHA")),"SIN VALOR AVANCE")</f>
        <v>CUMPLIDA</v>
      </c>
    </row>
    <row r="2330" spans="1:17" ht="285.75">
      <c r="A2330" s="560" t="s">
        <v>19</v>
      </c>
      <c r="B2330" s="580" t="s">
        <v>16</v>
      </c>
      <c r="C2330" s="858"/>
      <c r="D2330" s="858"/>
      <c r="E2330" s="867"/>
      <c r="F2330" s="867"/>
      <c r="G2330" s="562" t="s">
        <v>1255</v>
      </c>
      <c r="H2330" s="587" t="s">
        <v>1255</v>
      </c>
      <c r="I2330" s="587" t="s">
        <v>1070</v>
      </c>
      <c r="J2330" s="566">
        <v>1</v>
      </c>
      <c r="K2330" s="567">
        <v>45306</v>
      </c>
      <c r="L2330" s="567">
        <v>45504</v>
      </c>
      <c r="M2330" s="568">
        <f t="shared" si="95"/>
        <v>28.285714285714285</v>
      </c>
      <c r="N2330" s="569">
        <v>1</v>
      </c>
      <c r="O2330" s="587" t="s">
        <v>4291</v>
      </c>
      <c r="P2330" s="586">
        <f t="shared" si="94"/>
        <v>1</v>
      </c>
      <c r="Q2330" s="571" t="str">
        <f>IF(ISNUMBER(P2330),IF(P2330=100%,"CUMPLIDA",IF(AND(ISNUMBER(L2330),ISNUMBER([8]OCI!$P$6)), IF(L2330&lt;[8]OCI!$P$6,"INCUMPLIDA","PROCESO"), "VERIFICAR FECHA")),"SIN VALOR AVANCE")</f>
        <v>CUMPLIDA</v>
      </c>
    </row>
    <row r="2331" spans="1:17" ht="210.75">
      <c r="A2331" s="560" t="s">
        <v>19</v>
      </c>
      <c r="B2331" s="580" t="s">
        <v>16</v>
      </c>
      <c r="C2331" s="858"/>
      <c r="D2331" s="858"/>
      <c r="E2331" s="867"/>
      <c r="F2331" s="867"/>
      <c r="G2331" s="562" t="s">
        <v>4292</v>
      </c>
      <c r="H2331" s="587" t="s">
        <v>4292</v>
      </c>
      <c r="I2331" s="587" t="s">
        <v>1258</v>
      </c>
      <c r="J2331" s="566">
        <v>1</v>
      </c>
      <c r="K2331" s="567">
        <v>45505</v>
      </c>
      <c r="L2331" s="567">
        <v>45596</v>
      </c>
      <c r="M2331" s="568">
        <f t="shared" si="95"/>
        <v>13</v>
      </c>
      <c r="N2331" s="569">
        <v>1</v>
      </c>
      <c r="O2331" s="587" t="s">
        <v>4293</v>
      </c>
      <c r="P2331" s="586">
        <f t="shared" si="94"/>
        <v>1</v>
      </c>
      <c r="Q2331" s="571" t="str">
        <f>IF(ISNUMBER(P2331),IF(P2331=100%,"CUMPLIDA",IF(AND(ISNUMBER(L2331),ISNUMBER([8]OCI!$P$6)), IF(L2331&lt;[8]OCI!$P$6,"INCUMPLIDA","PROCESO"), "VERIFICAR FECHA")),"SIN VALOR AVANCE")</f>
        <v>CUMPLIDA</v>
      </c>
    </row>
    <row r="2332" spans="1:17" ht="210.75">
      <c r="A2332" s="560" t="s">
        <v>19</v>
      </c>
      <c r="B2332" s="580" t="s">
        <v>16</v>
      </c>
      <c r="C2332" s="858"/>
      <c r="D2332" s="858"/>
      <c r="E2332" s="867"/>
      <c r="F2332" s="867"/>
      <c r="G2332" s="562" t="s">
        <v>1259</v>
      </c>
      <c r="H2332" s="587" t="s">
        <v>1259</v>
      </c>
      <c r="I2332" s="587" t="s">
        <v>1260</v>
      </c>
      <c r="J2332" s="566">
        <v>1</v>
      </c>
      <c r="K2332" s="567">
        <v>45597</v>
      </c>
      <c r="L2332" s="567">
        <v>45869</v>
      </c>
      <c r="M2332" s="568">
        <f t="shared" si="95"/>
        <v>38.857142857142854</v>
      </c>
      <c r="N2332" s="569">
        <v>0</v>
      </c>
      <c r="O2332" s="587" t="s">
        <v>4294</v>
      </c>
      <c r="P2332" s="586">
        <f t="shared" si="94"/>
        <v>0</v>
      </c>
      <c r="Q2332" s="571" t="str">
        <f>IF(ISNUMBER(P2332),IF(P2332=100%,"CUMPLIDA",IF(AND(ISNUMBER(L2332),ISNUMBER([8]OCI!$P$6)), IF(L2332&lt;[8]OCI!$P$6,"INCUMPLIDA","PROCESO"), "VERIFICAR FECHA")),"SIN VALOR AVANCE")</f>
        <v>PROCESO</v>
      </c>
    </row>
    <row r="2333" spans="1:17" ht="210.75">
      <c r="A2333" s="560" t="s">
        <v>19</v>
      </c>
      <c r="B2333" s="580" t="s">
        <v>16</v>
      </c>
      <c r="C2333" s="858"/>
      <c r="D2333" s="858"/>
      <c r="E2333" s="867"/>
      <c r="F2333" s="867"/>
      <c r="G2333" s="562" t="s">
        <v>1261</v>
      </c>
      <c r="H2333" s="587" t="s">
        <v>1261</v>
      </c>
      <c r="I2333" s="587" t="s">
        <v>1262</v>
      </c>
      <c r="J2333" s="586">
        <v>1</v>
      </c>
      <c r="K2333" s="567">
        <v>45870</v>
      </c>
      <c r="L2333" s="567">
        <v>46112</v>
      </c>
      <c r="M2333" s="568">
        <f t="shared" si="95"/>
        <v>34.571428571428569</v>
      </c>
      <c r="N2333" s="588">
        <v>0</v>
      </c>
      <c r="O2333" s="587" t="s">
        <v>4295</v>
      </c>
      <c r="P2333" s="586">
        <f t="shared" si="94"/>
        <v>0</v>
      </c>
      <c r="Q2333" s="571" t="str">
        <f>IF(ISNUMBER(P2333),IF(P2333=100%,"CUMPLIDA",IF(AND(ISNUMBER(L2333),ISNUMBER([8]OCI!$P$6)), IF(L2333&lt;[8]OCI!$P$6,"INCUMPLIDA","PROCESO"), "VERIFICAR FECHA")),"SIN VALOR AVANCE")</f>
        <v>PROCESO</v>
      </c>
    </row>
    <row r="2334" spans="1:17" ht="300.75">
      <c r="A2334" s="560" t="s">
        <v>19</v>
      </c>
      <c r="B2334" s="580" t="s">
        <v>16</v>
      </c>
      <c r="C2334" s="858"/>
      <c r="D2334" s="858"/>
      <c r="E2334" s="867"/>
      <c r="F2334" s="867"/>
      <c r="G2334" s="563" t="s">
        <v>823</v>
      </c>
      <c r="H2334" s="579" t="s">
        <v>675</v>
      </c>
      <c r="I2334" s="565" t="s">
        <v>676</v>
      </c>
      <c r="J2334" s="566">
        <v>1</v>
      </c>
      <c r="K2334" s="567">
        <v>45231</v>
      </c>
      <c r="L2334" s="567">
        <v>45504</v>
      </c>
      <c r="M2334" s="568">
        <f t="shared" si="95"/>
        <v>39</v>
      </c>
      <c r="N2334" s="569">
        <v>1</v>
      </c>
      <c r="O2334" s="581" t="s">
        <v>4296</v>
      </c>
      <c r="P2334" s="570">
        <f t="shared" si="94"/>
        <v>1</v>
      </c>
      <c r="Q2334" s="571" t="str">
        <f>IF(ISNUMBER(P2334),IF(P2334=100%,"CUMPLIDA",IF(AND(ISNUMBER(L2334),ISNUMBER([8]OCI!$P$6)), IF(L2334&lt;[8]OCI!$P$6,"INCUMPLIDA","PROCESO"), "VERIFICAR FECHA")),"SIN VALOR AVANCE")</f>
        <v>CUMPLIDA</v>
      </c>
    </row>
    <row r="2335" spans="1:17" ht="240.75">
      <c r="A2335" s="560" t="s">
        <v>19</v>
      </c>
      <c r="B2335" s="580" t="s">
        <v>16</v>
      </c>
      <c r="C2335" s="858"/>
      <c r="D2335" s="858"/>
      <c r="E2335" s="867"/>
      <c r="F2335" s="867"/>
      <c r="G2335" s="563" t="s">
        <v>823</v>
      </c>
      <c r="H2335" s="579" t="s">
        <v>678</v>
      </c>
      <c r="I2335" s="565" t="s">
        <v>679</v>
      </c>
      <c r="J2335" s="566">
        <v>1</v>
      </c>
      <c r="K2335" s="567">
        <v>45231</v>
      </c>
      <c r="L2335" s="567">
        <v>45504</v>
      </c>
      <c r="M2335" s="568">
        <f t="shared" si="95"/>
        <v>39</v>
      </c>
      <c r="N2335" s="569">
        <v>1</v>
      </c>
      <c r="O2335" s="581" t="s">
        <v>4274</v>
      </c>
      <c r="P2335" s="570">
        <f t="shared" si="94"/>
        <v>1</v>
      </c>
      <c r="Q2335" s="571" t="str">
        <f>IF(ISNUMBER(P2335),IF(P2335=100%,"CUMPLIDA",IF(AND(ISNUMBER(L2335),ISNUMBER([8]OCI!$P$6)), IF(L2335&lt;[8]OCI!$P$6,"INCUMPLIDA","PROCESO"), "VERIFICAR FECHA")),"SIN VALOR AVANCE")</f>
        <v>CUMPLIDA</v>
      </c>
    </row>
    <row r="2336" spans="1:17" ht="195.75">
      <c r="A2336" s="560" t="s">
        <v>19</v>
      </c>
      <c r="B2336" s="580" t="s">
        <v>16</v>
      </c>
      <c r="C2336" s="858"/>
      <c r="D2336" s="858"/>
      <c r="E2336" s="867"/>
      <c r="F2336" s="867"/>
      <c r="G2336" s="563" t="s">
        <v>97</v>
      </c>
      <c r="H2336" s="565" t="s">
        <v>98</v>
      </c>
      <c r="I2336" s="565" t="s">
        <v>99</v>
      </c>
      <c r="J2336" s="575">
        <v>1</v>
      </c>
      <c r="K2336" s="582">
        <v>45323</v>
      </c>
      <c r="L2336" s="582">
        <v>45747</v>
      </c>
      <c r="M2336" s="568">
        <f t="shared" si="95"/>
        <v>60.571428571428569</v>
      </c>
      <c r="N2336" s="569">
        <v>1</v>
      </c>
      <c r="O2336" s="581" t="s">
        <v>4275</v>
      </c>
      <c r="P2336" s="570">
        <f t="shared" si="94"/>
        <v>1</v>
      </c>
      <c r="Q2336" s="571" t="str">
        <f>IF(ISNUMBER(P2336),IF(P2336=100%,"CUMPLIDA",IF(AND(ISNUMBER(L2336),ISNUMBER([8]OCI!$P$6)), IF(L2336&lt;[8]OCI!$P$6,"INCUMPLIDA","PROCESO"), "VERIFICAR FECHA")),"SIN VALOR AVANCE")</f>
        <v>CUMPLIDA</v>
      </c>
    </row>
    <row r="2337" spans="1:17" ht="75.75">
      <c r="A2337" s="560" t="s">
        <v>19</v>
      </c>
      <c r="B2337" s="580" t="s">
        <v>16</v>
      </c>
      <c r="C2337" s="858"/>
      <c r="D2337" s="858"/>
      <c r="E2337" s="867"/>
      <c r="F2337" s="867"/>
      <c r="G2337" s="563" t="s">
        <v>101</v>
      </c>
      <c r="H2337" s="565" t="s">
        <v>101</v>
      </c>
      <c r="I2337" s="565" t="s">
        <v>102</v>
      </c>
      <c r="J2337" s="575">
        <v>1</v>
      </c>
      <c r="K2337" s="582">
        <v>45323</v>
      </c>
      <c r="L2337" s="582">
        <v>45747</v>
      </c>
      <c r="M2337" s="568">
        <f t="shared" si="95"/>
        <v>60.571428571428569</v>
      </c>
      <c r="N2337" s="569">
        <v>1</v>
      </c>
      <c r="O2337" s="581" t="s">
        <v>4263</v>
      </c>
      <c r="P2337" s="570">
        <f t="shared" si="94"/>
        <v>1</v>
      </c>
      <c r="Q2337" s="571" t="str">
        <f>IF(ISNUMBER(P2337),IF(P2337=100%,"CUMPLIDA",IF(AND(ISNUMBER(L2337),ISNUMBER([8]OCI!$P$6)), IF(L2337&lt;[8]OCI!$P$6,"INCUMPLIDA","PROCESO"), "VERIFICAR FECHA")),"SIN VALOR AVANCE")</f>
        <v>CUMPLIDA</v>
      </c>
    </row>
    <row r="2338" spans="1:17" ht="75.75">
      <c r="A2338" s="560" t="s">
        <v>19</v>
      </c>
      <c r="B2338" s="580" t="s">
        <v>16</v>
      </c>
      <c r="C2338" s="858"/>
      <c r="D2338" s="858"/>
      <c r="E2338" s="867"/>
      <c r="F2338" s="867"/>
      <c r="G2338" s="563" t="s">
        <v>238</v>
      </c>
      <c r="H2338" s="565" t="s">
        <v>239</v>
      </c>
      <c r="I2338" s="565" t="s">
        <v>240</v>
      </c>
      <c r="J2338" s="575">
        <v>1</v>
      </c>
      <c r="K2338" s="582">
        <v>45231</v>
      </c>
      <c r="L2338" s="582">
        <v>45747</v>
      </c>
      <c r="M2338" s="568">
        <f t="shared" si="95"/>
        <v>73.714285714285708</v>
      </c>
      <c r="N2338" s="569">
        <v>1</v>
      </c>
      <c r="O2338" s="581" t="s">
        <v>4263</v>
      </c>
      <c r="P2338" s="570">
        <f t="shared" si="94"/>
        <v>1</v>
      </c>
      <c r="Q2338" s="571" t="str">
        <f>IF(ISNUMBER(P2338),IF(P2338=100%,"CUMPLIDA",IF(AND(ISNUMBER(L2338),ISNUMBER([8]OCI!$P$6)), IF(L2338&lt;[8]OCI!$P$6,"INCUMPLIDA","PROCESO"), "VERIFICAR FECHA")),"SIN VALOR AVANCE")</f>
        <v>CUMPLIDA</v>
      </c>
    </row>
    <row r="2339" spans="1:17" ht="195.75">
      <c r="A2339" s="560" t="s">
        <v>19</v>
      </c>
      <c r="B2339" s="580" t="s">
        <v>16</v>
      </c>
      <c r="C2339" s="858"/>
      <c r="D2339" s="858"/>
      <c r="E2339" s="867"/>
      <c r="F2339" s="867"/>
      <c r="G2339" s="563" t="s">
        <v>104</v>
      </c>
      <c r="H2339" s="565" t="s">
        <v>104</v>
      </c>
      <c r="I2339" s="565" t="s">
        <v>105</v>
      </c>
      <c r="J2339" s="575">
        <v>1</v>
      </c>
      <c r="K2339" s="582">
        <v>45323</v>
      </c>
      <c r="L2339" s="582">
        <v>45747</v>
      </c>
      <c r="M2339" s="568">
        <f t="shared" si="95"/>
        <v>60.571428571428569</v>
      </c>
      <c r="N2339" s="569">
        <v>1</v>
      </c>
      <c r="O2339" s="581" t="s">
        <v>4275</v>
      </c>
      <c r="P2339" s="570">
        <f t="shared" si="94"/>
        <v>1</v>
      </c>
      <c r="Q2339" s="571" t="str">
        <f>IF(ISNUMBER(P2339),IF(P2339=100%,"CUMPLIDA",IF(AND(ISNUMBER(L2339),ISNUMBER([8]OCI!$P$6)), IF(L2339&lt;[8]OCI!$P$6,"INCUMPLIDA","PROCESO"), "VERIFICAR FECHA")),"SIN VALOR AVANCE")</f>
        <v>CUMPLIDA</v>
      </c>
    </row>
    <row r="2340" spans="1:17" ht="75.75">
      <c r="A2340" s="560" t="s">
        <v>19</v>
      </c>
      <c r="B2340" s="580" t="s">
        <v>16</v>
      </c>
      <c r="C2340" s="858"/>
      <c r="D2340" s="858"/>
      <c r="E2340" s="867"/>
      <c r="F2340" s="867"/>
      <c r="G2340" s="563" t="s">
        <v>106</v>
      </c>
      <c r="H2340" s="565" t="s">
        <v>106</v>
      </c>
      <c r="I2340" s="565" t="s">
        <v>107</v>
      </c>
      <c r="J2340" s="575">
        <v>1</v>
      </c>
      <c r="K2340" s="582">
        <v>45231</v>
      </c>
      <c r="L2340" s="582">
        <v>45747</v>
      </c>
      <c r="M2340" s="568">
        <f t="shared" si="95"/>
        <v>73.714285714285708</v>
      </c>
      <c r="N2340" s="569">
        <v>1</v>
      </c>
      <c r="O2340" s="581" t="s">
        <v>4263</v>
      </c>
      <c r="P2340" s="570">
        <f t="shared" si="94"/>
        <v>1</v>
      </c>
      <c r="Q2340" s="571" t="str">
        <f>IF(ISNUMBER(P2340),IF(P2340=100%,"CUMPLIDA",IF(AND(ISNUMBER(L2340),ISNUMBER([8]OCI!$P$6)), IF(L2340&lt;[8]OCI!$P$6,"INCUMPLIDA","PROCESO"), "VERIFICAR FECHA")),"SIN VALOR AVANCE")</f>
        <v>CUMPLIDA</v>
      </c>
    </row>
    <row r="2341" spans="1:17" ht="240.75">
      <c r="A2341" s="560" t="s">
        <v>19</v>
      </c>
      <c r="B2341" s="580" t="s">
        <v>16</v>
      </c>
      <c r="C2341" s="858"/>
      <c r="D2341" s="858"/>
      <c r="E2341" s="867"/>
      <c r="F2341" s="867"/>
      <c r="G2341" s="563" t="s">
        <v>108</v>
      </c>
      <c r="H2341" s="565" t="s">
        <v>108</v>
      </c>
      <c r="I2341" s="565" t="s">
        <v>109</v>
      </c>
      <c r="J2341" s="575">
        <v>1</v>
      </c>
      <c r="K2341" s="582">
        <v>45231</v>
      </c>
      <c r="L2341" s="582">
        <v>45808</v>
      </c>
      <c r="M2341" s="568">
        <f t="shared" si="95"/>
        <v>82.428571428571431</v>
      </c>
      <c r="N2341" s="569">
        <v>1</v>
      </c>
      <c r="O2341" s="581" t="s">
        <v>4274</v>
      </c>
      <c r="P2341" s="570">
        <f t="shared" si="94"/>
        <v>1</v>
      </c>
      <c r="Q2341" s="571" t="str">
        <f>IF(ISNUMBER(P2341),IF(P2341=100%,"CUMPLIDA",IF(AND(ISNUMBER(L2341),ISNUMBER([8]OCI!$P$6)), IF(L2341&lt;[8]OCI!$P$6,"INCUMPLIDA","PROCESO"), "VERIFICAR FECHA")),"SIN VALOR AVANCE")</f>
        <v>CUMPLIDA</v>
      </c>
    </row>
    <row r="2342" spans="1:17" ht="75.75">
      <c r="A2342" s="560" t="s">
        <v>19</v>
      </c>
      <c r="B2342" s="580" t="s">
        <v>16</v>
      </c>
      <c r="C2342" s="858"/>
      <c r="D2342" s="858"/>
      <c r="E2342" s="867"/>
      <c r="F2342" s="867"/>
      <c r="G2342" s="563" t="s">
        <v>110</v>
      </c>
      <c r="H2342" s="565" t="s">
        <v>111</v>
      </c>
      <c r="I2342" s="565" t="s">
        <v>112</v>
      </c>
      <c r="J2342" s="575">
        <v>7</v>
      </c>
      <c r="K2342" s="582">
        <v>46024</v>
      </c>
      <c r="L2342" s="582">
        <v>46660</v>
      </c>
      <c r="M2342" s="568">
        <f t="shared" si="95"/>
        <v>90.857142857142861</v>
      </c>
      <c r="N2342" s="569">
        <v>0</v>
      </c>
      <c r="O2342" s="581" t="s">
        <v>4263</v>
      </c>
      <c r="P2342" s="570">
        <f t="shared" si="94"/>
        <v>0</v>
      </c>
      <c r="Q2342" s="571" t="str">
        <f>IF(ISNUMBER(P2342),IF(P2342=100%,"CUMPLIDA",IF(AND(ISNUMBER(L2342),ISNUMBER([8]OCI!$P$6)), IF(L2342&lt;[8]OCI!$P$6,"INCUMPLIDA","PROCESO"), "VERIFICAR FECHA")),"SIN VALOR AVANCE")</f>
        <v>PROCESO</v>
      </c>
    </row>
    <row r="2343" spans="1:17" ht="195.75">
      <c r="A2343" s="560" t="s">
        <v>19</v>
      </c>
      <c r="B2343" s="580" t="s">
        <v>16</v>
      </c>
      <c r="C2343" s="858"/>
      <c r="D2343" s="858"/>
      <c r="E2343" s="867"/>
      <c r="F2343" s="867"/>
      <c r="G2343" s="563" t="s">
        <v>114</v>
      </c>
      <c r="H2343" s="565" t="s">
        <v>115</v>
      </c>
      <c r="I2343" s="565" t="s">
        <v>116</v>
      </c>
      <c r="J2343" s="575">
        <v>1</v>
      </c>
      <c r="K2343" s="582">
        <v>46024</v>
      </c>
      <c r="L2343" s="582">
        <v>46660</v>
      </c>
      <c r="M2343" s="568">
        <f t="shared" si="95"/>
        <v>90.857142857142861</v>
      </c>
      <c r="N2343" s="569">
        <v>0</v>
      </c>
      <c r="O2343" s="581" t="s">
        <v>4275</v>
      </c>
      <c r="P2343" s="570">
        <f t="shared" si="94"/>
        <v>0</v>
      </c>
      <c r="Q2343" s="571" t="str">
        <f>IF(ISNUMBER(P2343),IF(P2343=100%,"CUMPLIDA",IF(AND(ISNUMBER(L2343),ISNUMBER([8]OCI!$P$6)), IF(L2343&lt;[8]OCI!$P$6,"INCUMPLIDA","PROCESO"), "VERIFICAR FECHA")),"SIN VALOR AVANCE")</f>
        <v>PROCESO</v>
      </c>
    </row>
    <row r="2344" spans="1:17" ht="240.75">
      <c r="A2344" s="560" t="s">
        <v>19</v>
      </c>
      <c r="B2344" s="580" t="s">
        <v>16</v>
      </c>
      <c r="C2344" s="858"/>
      <c r="D2344" s="858"/>
      <c r="E2344" s="867"/>
      <c r="F2344" s="867"/>
      <c r="G2344" s="563" t="s">
        <v>117</v>
      </c>
      <c r="H2344" s="565" t="s">
        <v>118</v>
      </c>
      <c r="I2344" s="565" t="s">
        <v>119</v>
      </c>
      <c r="J2344" s="575">
        <v>2</v>
      </c>
      <c r="K2344" s="582">
        <v>46024</v>
      </c>
      <c r="L2344" s="582">
        <v>46660</v>
      </c>
      <c r="M2344" s="568">
        <f t="shared" si="95"/>
        <v>90.857142857142861</v>
      </c>
      <c r="N2344" s="569">
        <v>0</v>
      </c>
      <c r="O2344" s="581" t="s">
        <v>4274</v>
      </c>
      <c r="P2344" s="570">
        <f t="shared" si="94"/>
        <v>0</v>
      </c>
      <c r="Q2344" s="571" t="str">
        <f>IF(ISNUMBER(P2344),IF(P2344=100%,"CUMPLIDA",IF(AND(ISNUMBER(L2344),ISNUMBER([8]OCI!$P$6)), IF(L2344&lt;[8]OCI!$P$6,"INCUMPLIDA","PROCESO"), "VERIFICAR FECHA")),"SIN VALOR AVANCE")</f>
        <v>PROCESO</v>
      </c>
    </row>
    <row r="2345" spans="1:17" ht="270.75">
      <c r="A2345" s="560" t="s">
        <v>19</v>
      </c>
      <c r="B2345" s="580" t="s">
        <v>16</v>
      </c>
      <c r="C2345" s="858" t="s">
        <v>4297</v>
      </c>
      <c r="D2345" s="858" t="s">
        <v>4277</v>
      </c>
      <c r="E2345" s="867" t="s">
        <v>4298</v>
      </c>
      <c r="F2345" s="867" t="s">
        <v>4299</v>
      </c>
      <c r="G2345" s="562" t="s">
        <v>4300</v>
      </c>
      <c r="H2345" s="587" t="s">
        <v>4300</v>
      </c>
      <c r="I2345" s="587" t="s">
        <v>4301</v>
      </c>
      <c r="J2345" s="586">
        <v>1</v>
      </c>
      <c r="K2345" s="567">
        <v>45139</v>
      </c>
      <c r="L2345" s="567">
        <v>46081</v>
      </c>
      <c r="M2345" s="568">
        <f t="shared" si="95"/>
        <v>134.57142857142858</v>
      </c>
      <c r="N2345" s="588">
        <v>0.4</v>
      </c>
      <c r="O2345" s="581" t="s">
        <v>4302</v>
      </c>
      <c r="P2345" s="586">
        <f t="shared" si="94"/>
        <v>0.4</v>
      </c>
      <c r="Q2345" s="571" t="str">
        <f>IF(ISNUMBER(P2345),IF(P2345=100%,"CUMPLIDA",IF(AND(ISNUMBER(L2345),ISNUMBER([8]OCI!$P$6)), IF(L2345&lt;[8]OCI!$P$6,"INCUMPLIDA","PROCESO"), "VERIFICAR FECHA")),"SIN VALOR AVANCE")</f>
        <v>PROCESO</v>
      </c>
    </row>
    <row r="2346" spans="1:17" ht="135">
      <c r="A2346" s="560" t="s">
        <v>19</v>
      </c>
      <c r="B2346" s="580" t="s">
        <v>16</v>
      </c>
      <c r="C2346" s="858"/>
      <c r="D2346" s="858"/>
      <c r="E2346" s="867"/>
      <c r="F2346" s="867"/>
      <c r="G2346" s="562" t="s">
        <v>4303</v>
      </c>
      <c r="H2346" s="587" t="s">
        <v>4303</v>
      </c>
      <c r="I2346" s="587" t="s">
        <v>4304</v>
      </c>
      <c r="J2346" s="566">
        <v>1</v>
      </c>
      <c r="K2346" s="567">
        <v>45139</v>
      </c>
      <c r="L2346" s="567">
        <v>45230</v>
      </c>
      <c r="M2346" s="568">
        <f t="shared" si="95"/>
        <v>13</v>
      </c>
      <c r="N2346" s="569">
        <v>1</v>
      </c>
      <c r="O2346" s="587" t="s">
        <v>4305</v>
      </c>
      <c r="P2346" s="586">
        <f t="shared" si="94"/>
        <v>1</v>
      </c>
      <c r="Q2346" s="571" t="str">
        <f>IF(ISNUMBER(P2346),IF(P2346=100%,"CUMPLIDA",IF(AND(ISNUMBER(L2346),ISNUMBER([8]OCI!$P$6)), IF(L2346&lt;[8]OCI!$P$6,"INCUMPLIDA","PROCESO"), "VERIFICAR FECHA")),"SIN VALOR AVANCE")</f>
        <v>CUMPLIDA</v>
      </c>
    </row>
    <row r="2347" spans="1:17" ht="150.75">
      <c r="A2347" s="560" t="s">
        <v>19</v>
      </c>
      <c r="B2347" s="580" t="s">
        <v>16</v>
      </c>
      <c r="C2347" s="858"/>
      <c r="D2347" s="858"/>
      <c r="E2347" s="867"/>
      <c r="F2347" s="867"/>
      <c r="G2347" s="562" t="s">
        <v>4306</v>
      </c>
      <c r="H2347" s="587" t="s">
        <v>4306</v>
      </c>
      <c r="I2347" s="587" t="s">
        <v>4307</v>
      </c>
      <c r="J2347" s="566">
        <v>2</v>
      </c>
      <c r="K2347" s="567">
        <v>45139</v>
      </c>
      <c r="L2347" s="567">
        <v>45230</v>
      </c>
      <c r="M2347" s="568">
        <f t="shared" si="95"/>
        <v>13</v>
      </c>
      <c r="N2347" s="569">
        <v>2</v>
      </c>
      <c r="O2347" s="565" t="s">
        <v>4308</v>
      </c>
      <c r="P2347" s="586">
        <f t="shared" si="94"/>
        <v>1</v>
      </c>
      <c r="Q2347" s="571" t="str">
        <f>IF(ISNUMBER(P2347),IF(P2347=100%,"CUMPLIDA",IF(AND(ISNUMBER(L2347),ISNUMBER([8]OCI!$P$6)), IF(L2347&lt;[8]OCI!$P$6,"INCUMPLIDA","PROCESO"), "VERIFICAR FECHA")),"SIN VALOR AVANCE")</f>
        <v>CUMPLIDA</v>
      </c>
    </row>
    <row r="2348" spans="1:17" ht="150.75">
      <c r="A2348" s="560" t="s">
        <v>19</v>
      </c>
      <c r="B2348" s="580" t="s">
        <v>16</v>
      </c>
      <c r="C2348" s="858"/>
      <c r="D2348" s="858"/>
      <c r="E2348" s="867"/>
      <c r="F2348" s="867"/>
      <c r="G2348" s="562" t="s">
        <v>4309</v>
      </c>
      <c r="H2348" s="587" t="s">
        <v>4309</v>
      </c>
      <c r="I2348" s="587" t="s">
        <v>4310</v>
      </c>
      <c r="J2348" s="586">
        <v>1</v>
      </c>
      <c r="K2348" s="567">
        <v>45139</v>
      </c>
      <c r="L2348" s="567">
        <v>45230</v>
      </c>
      <c r="M2348" s="568">
        <f t="shared" si="95"/>
        <v>13</v>
      </c>
      <c r="N2348" s="588">
        <v>1</v>
      </c>
      <c r="O2348" s="565" t="s">
        <v>4308</v>
      </c>
      <c r="P2348" s="586">
        <f t="shared" si="94"/>
        <v>1</v>
      </c>
      <c r="Q2348" s="571" t="str">
        <f>IF(ISNUMBER(P2348),IF(P2348=100%,"CUMPLIDA",IF(AND(ISNUMBER(L2348),ISNUMBER([8]OCI!$P$6)), IF(L2348&lt;[8]OCI!$P$6,"INCUMPLIDA","PROCESO"), "VERIFICAR FECHA")),"SIN VALOR AVANCE")</f>
        <v>CUMPLIDA</v>
      </c>
    </row>
    <row r="2349" spans="1:17" ht="270.75">
      <c r="A2349" s="560" t="s">
        <v>19</v>
      </c>
      <c r="B2349" s="580" t="s">
        <v>16</v>
      </c>
      <c r="C2349" s="858" t="s">
        <v>4311</v>
      </c>
      <c r="D2349" s="858" t="s">
        <v>4277</v>
      </c>
      <c r="E2349" s="867" t="s">
        <v>4312</v>
      </c>
      <c r="F2349" s="860" t="s">
        <v>4313</v>
      </c>
      <c r="G2349" s="562" t="s">
        <v>4300</v>
      </c>
      <c r="H2349" s="587" t="s">
        <v>4300</v>
      </c>
      <c r="I2349" s="587" t="s">
        <v>4301</v>
      </c>
      <c r="J2349" s="586">
        <v>1</v>
      </c>
      <c r="K2349" s="567">
        <v>45139</v>
      </c>
      <c r="L2349" s="567">
        <v>46081</v>
      </c>
      <c r="M2349" s="568">
        <f t="shared" si="95"/>
        <v>134.57142857142858</v>
      </c>
      <c r="N2349" s="588">
        <v>0.4</v>
      </c>
      <c r="O2349" s="587" t="s">
        <v>4314</v>
      </c>
      <c r="P2349" s="586">
        <f t="shared" si="94"/>
        <v>0.4</v>
      </c>
      <c r="Q2349" s="571" t="str">
        <f>IF(ISNUMBER(P2349),IF(P2349=100%,"CUMPLIDA",IF(AND(ISNUMBER(L2349),ISNUMBER([8]OCI!$P$6)), IF(L2349&lt;[8]OCI!$P$6,"INCUMPLIDA","PROCESO"), "VERIFICAR FECHA")),"SIN VALOR AVANCE")</f>
        <v>PROCESO</v>
      </c>
    </row>
    <row r="2350" spans="1:17" ht="285.75">
      <c r="A2350" s="560" t="s">
        <v>19</v>
      </c>
      <c r="B2350" s="580" t="s">
        <v>16</v>
      </c>
      <c r="C2350" s="858"/>
      <c r="D2350" s="858"/>
      <c r="E2350" s="867"/>
      <c r="F2350" s="860"/>
      <c r="G2350" s="562" t="s">
        <v>1255</v>
      </c>
      <c r="H2350" s="587" t="s">
        <v>1255</v>
      </c>
      <c r="I2350" s="587" t="s">
        <v>1070</v>
      </c>
      <c r="J2350" s="566">
        <v>1</v>
      </c>
      <c r="K2350" s="567">
        <v>45306</v>
      </c>
      <c r="L2350" s="567">
        <v>45504</v>
      </c>
      <c r="M2350" s="568">
        <f t="shared" si="95"/>
        <v>28.285714285714285</v>
      </c>
      <c r="N2350" s="569">
        <v>1</v>
      </c>
      <c r="O2350" s="587" t="s">
        <v>4315</v>
      </c>
      <c r="P2350" s="586">
        <f t="shared" ref="P2350:P2413" si="96">N2350/J2350</f>
        <v>1</v>
      </c>
      <c r="Q2350" s="571" t="str">
        <f>IF(ISNUMBER(P2350),IF(P2350=100%,"CUMPLIDA",IF(AND(ISNUMBER(L2350),ISNUMBER([8]OCI!$P$6)), IF(L2350&lt;[8]OCI!$P$6,"INCUMPLIDA","PROCESO"), "VERIFICAR FECHA")),"SIN VALOR AVANCE")</f>
        <v>CUMPLIDA</v>
      </c>
    </row>
    <row r="2351" spans="1:17" ht="210.75">
      <c r="A2351" s="560" t="s">
        <v>19</v>
      </c>
      <c r="B2351" s="580" t="s">
        <v>16</v>
      </c>
      <c r="C2351" s="858"/>
      <c r="D2351" s="858"/>
      <c r="E2351" s="867"/>
      <c r="F2351" s="860"/>
      <c r="G2351" s="562" t="s">
        <v>4316</v>
      </c>
      <c r="H2351" s="587" t="s">
        <v>4316</v>
      </c>
      <c r="I2351" s="587" t="s">
        <v>1258</v>
      </c>
      <c r="J2351" s="566">
        <v>1</v>
      </c>
      <c r="K2351" s="567">
        <v>45505</v>
      </c>
      <c r="L2351" s="567">
        <v>45596</v>
      </c>
      <c r="M2351" s="568">
        <f t="shared" si="95"/>
        <v>13</v>
      </c>
      <c r="N2351" s="569">
        <v>1</v>
      </c>
      <c r="O2351" s="587" t="s">
        <v>4317</v>
      </c>
      <c r="P2351" s="586">
        <f t="shared" si="96"/>
        <v>1</v>
      </c>
      <c r="Q2351" s="571" t="str">
        <f>IF(ISNUMBER(P2351),IF(P2351=100%,"CUMPLIDA",IF(AND(ISNUMBER(L2351),ISNUMBER([8]OCI!$P$6)), IF(L2351&lt;[8]OCI!$P$6,"INCUMPLIDA","PROCESO"), "VERIFICAR FECHA")),"SIN VALOR AVANCE")</f>
        <v>CUMPLIDA</v>
      </c>
    </row>
    <row r="2352" spans="1:17" ht="225.75">
      <c r="A2352" s="560" t="s">
        <v>19</v>
      </c>
      <c r="B2352" s="580" t="s">
        <v>16</v>
      </c>
      <c r="C2352" s="858"/>
      <c r="D2352" s="858"/>
      <c r="E2352" s="867"/>
      <c r="F2352" s="860"/>
      <c r="G2352" s="562" t="s">
        <v>1259</v>
      </c>
      <c r="H2352" s="587" t="s">
        <v>1259</v>
      </c>
      <c r="I2352" s="587" t="s">
        <v>1260</v>
      </c>
      <c r="J2352" s="566">
        <v>1</v>
      </c>
      <c r="K2352" s="567">
        <v>45597</v>
      </c>
      <c r="L2352" s="567">
        <v>45869</v>
      </c>
      <c r="M2352" s="568">
        <f t="shared" si="95"/>
        <v>38.857142857142854</v>
      </c>
      <c r="N2352" s="569">
        <v>0</v>
      </c>
      <c r="O2352" s="587" t="s">
        <v>4318</v>
      </c>
      <c r="P2352" s="586">
        <f t="shared" si="96"/>
        <v>0</v>
      </c>
      <c r="Q2352" s="571" t="str">
        <f>IF(ISNUMBER(P2352),IF(P2352=100%,"CUMPLIDA",IF(AND(ISNUMBER(L2352),ISNUMBER([8]OCI!$P$6)), IF(L2352&lt;[8]OCI!$P$6,"INCUMPLIDA","PROCESO"), "VERIFICAR FECHA")),"SIN VALOR AVANCE")</f>
        <v>PROCESO</v>
      </c>
    </row>
    <row r="2353" spans="1:17" ht="210.75">
      <c r="A2353" s="560" t="s">
        <v>19</v>
      </c>
      <c r="B2353" s="580" t="s">
        <v>16</v>
      </c>
      <c r="C2353" s="858"/>
      <c r="D2353" s="858"/>
      <c r="E2353" s="867"/>
      <c r="F2353" s="860"/>
      <c r="G2353" s="562" t="s">
        <v>1261</v>
      </c>
      <c r="H2353" s="587" t="s">
        <v>1261</v>
      </c>
      <c r="I2353" s="587" t="s">
        <v>1262</v>
      </c>
      <c r="J2353" s="586">
        <v>1</v>
      </c>
      <c r="K2353" s="567">
        <v>45870</v>
      </c>
      <c r="L2353" s="567">
        <v>46112</v>
      </c>
      <c r="M2353" s="568">
        <f t="shared" si="95"/>
        <v>34.571428571428569</v>
      </c>
      <c r="N2353" s="588">
        <v>0</v>
      </c>
      <c r="O2353" s="587" t="s">
        <v>4319</v>
      </c>
      <c r="P2353" s="586">
        <f t="shared" si="96"/>
        <v>0</v>
      </c>
      <c r="Q2353" s="571" t="str">
        <f>IF(ISNUMBER(P2353),IF(P2353=100%,"CUMPLIDA",IF(AND(ISNUMBER(L2353),ISNUMBER([8]OCI!$P$6)), IF(L2353&lt;[8]OCI!$P$6,"INCUMPLIDA","PROCESO"), "VERIFICAR FECHA")),"SIN VALOR AVANCE")</f>
        <v>PROCESO</v>
      </c>
    </row>
    <row r="2354" spans="1:17" ht="300.75">
      <c r="A2354" s="560" t="s">
        <v>19</v>
      </c>
      <c r="B2354" s="580" t="s">
        <v>16</v>
      </c>
      <c r="C2354" s="858"/>
      <c r="D2354" s="858"/>
      <c r="E2354" s="867"/>
      <c r="F2354" s="860"/>
      <c r="G2354" s="860" t="s">
        <v>823</v>
      </c>
      <c r="H2354" s="579" t="s">
        <v>675</v>
      </c>
      <c r="I2354" s="565" t="s">
        <v>676</v>
      </c>
      <c r="J2354" s="566">
        <v>1</v>
      </c>
      <c r="K2354" s="567">
        <v>45231</v>
      </c>
      <c r="L2354" s="567">
        <v>45504</v>
      </c>
      <c r="M2354" s="568">
        <f t="shared" si="95"/>
        <v>39</v>
      </c>
      <c r="N2354" s="569">
        <v>1</v>
      </c>
      <c r="O2354" s="581" t="s">
        <v>4296</v>
      </c>
      <c r="P2354" s="570">
        <f t="shared" si="96"/>
        <v>1</v>
      </c>
      <c r="Q2354" s="571" t="str">
        <f>IF(ISNUMBER(P2354),IF(P2354=100%,"CUMPLIDA",IF(AND(ISNUMBER(L2354),ISNUMBER([8]OCI!$P$6)), IF(L2354&lt;[8]OCI!$P$6,"INCUMPLIDA","PROCESO"), "VERIFICAR FECHA")),"SIN VALOR AVANCE")</f>
        <v>CUMPLIDA</v>
      </c>
    </row>
    <row r="2355" spans="1:17" ht="240.75">
      <c r="A2355" s="560" t="s">
        <v>19</v>
      </c>
      <c r="B2355" s="580" t="s">
        <v>16</v>
      </c>
      <c r="C2355" s="858"/>
      <c r="D2355" s="858"/>
      <c r="E2355" s="867"/>
      <c r="F2355" s="860"/>
      <c r="G2355" s="860"/>
      <c r="H2355" s="579" t="s">
        <v>678</v>
      </c>
      <c r="I2355" s="565" t="s">
        <v>679</v>
      </c>
      <c r="J2355" s="566">
        <v>1</v>
      </c>
      <c r="K2355" s="567">
        <v>45231</v>
      </c>
      <c r="L2355" s="567">
        <v>45504</v>
      </c>
      <c r="M2355" s="568">
        <f t="shared" si="95"/>
        <v>39</v>
      </c>
      <c r="N2355" s="569">
        <v>1</v>
      </c>
      <c r="O2355" s="581" t="s">
        <v>4274</v>
      </c>
      <c r="P2355" s="570">
        <f t="shared" si="96"/>
        <v>1</v>
      </c>
      <c r="Q2355" s="571" t="str">
        <f>IF(ISNUMBER(P2355),IF(P2355=100%,"CUMPLIDA",IF(AND(ISNUMBER(L2355),ISNUMBER([8]OCI!$P$6)), IF(L2355&lt;[8]OCI!$P$6,"INCUMPLIDA","PROCESO"), "VERIFICAR FECHA")),"SIN VALOR AVANCE")</f>
        <v>CUMPLIDA</v>
      </c>
    </row>
    <row r="2356" spans="1:17" ht="195.75">
      <c r="A2356" s="560" t="s">
        <v>19</v>
      </c>
      <c r="B2356" s="580" t="s">
        <v>16</v>
      </c>
      <c r="C2356" s="858"/>
      <c r="D2356" s="858"/>
      <c r="E2356" s="867"/>
      <c r="F2356" s="860"/>
      <c r="G2356" s="563" t="s">
        <v>97</v>
      </c>
      <c r="H2356" s="565" t="s">
        <v>98</v>
      </c>
      <c r="I2356" s="565" t="s">
        <v>99</v>
      </c>
      <c r="J2356" s="575">
        <v>1</v>
      </c>
      <c r="K2356" s="582">
        <v>45323</v>
      </c>
      <c r="L2356" s="582">
        <v>45747</v>
      </c>
      <c r="M2356" s="568">
        <f t="shared" si="95"/>
        <v>60.571428571428569</v>
      </c>
      <c r="N2356" s="569">
        <v>1</v>
      </c>
      <c r="O2356" s="581" t="s">
        <v>4275</v>
      </c>
      <c r="P2356" s="570">
        <f t="shared" si="96"/>
        <v>1</v>
      </c>
      <c r="Q2356" s="571" t="str">
        <f>IF(ISNUMBER(P2356),IF(P2356=100%,"CUMPLIDA",IF(AND(ISNUMBER(L2356),ISNUMBER([8]OCI!$P$6)), IF(L2356&lt;[8]OCI!$P$6,"INCUMPLIDA","PROCESO"), "VERIFICAR FECHA")),"SIN VALOR AVANCE")</f>
        <v>CUMPLIDA</v>
      </c>
    </row>
    <row r="2357" spans="1:17" ht="75.75">
      <c r="A2357" s="560" t="s">
        <v>19</v>
      </c>
      <c r="B2357" s="580" t="s">
        <v>16</v>
      </c>
      <c r="C2357" s="858"/>
      <c r="D2357" s="858"/>
      <c r="E2357" s="867"/>
      <c r="F2357" s="860"/>
      <c r="G2357" s="563" t="s">
        <v>101</v>
      </c>
      <c r="H2357" s="565" t="s">
        <v>101</v>
      </c>
      <c r="I2357" s="565" t="s">
        <v>102</v>
      </c>
      <c r="J2357" s="575">
        <v>1</v>
      </c>
      <c r="K2357" s="582">
        <v>45323</v>
      </c>
      <c r="L2357" s="582">
        <v>45747</v>
      </c>
      <c r="M2357" s="568">
        <f t="shared" si="95"/>
        <v>60.571428571428569</v>
      </c>
      <c r="N2357" s="569">
        <v>1</v>
      </c>
      <c r="O2357" s="581" t="s">
        <v>4263</v>
      </c>
      <c r="P2357" s="570">
        <f t="shared" si="96"/>
        <v>1</v>
      </c>
      <c r="Q2357" s="571" t="str">
        <f>IF(ISNUMBER(P2357),IF(P2357=100%,"CUMPLIDA",IF(AND(ISNUMBER(L2357),ISNUMBER([8]OCI!$P$6)), IF(L2357&lt;[8]OCI!$P$6,"INCUMPLIDA","PROCESO"), "VERIFICAR FECHA")),"SIN VALOR AVANCE")</f>
        <v>CUMPLIDA</v>
      </c>
    </row>
    <row r="2358" spans="1:17" ht="75.75">
      <c r="A2358" s="560" t="s">
        <v>19</v>
      </c>
      <c r="B2358" s="580" t="s">
        <v>16</v>
      </c>
      <c r="C2358" s="858"/>
      <c r="D2358" s="858"/>
      <c r="E2358" s="867"/>
      <c r="F2358" s="860"/>
      <c r="G2358" s="563" t="s">
        <v>238</v>
      </c>
      <c r="H2358" s="565" t="s">
        <v>239</v>
      </c>
      <c r="I2358" s="565" t="s">
        <v>240</v>
      </c>
      <c r="J2358" s="575">
        <v>1</v>
      </c>
      <c r="K2358" s="582">
        <v>45231</v>
      </c>
      <c r="L2358" s="582">
        <v>45747</v>
      </c>
      <c r="M2358" s="568">
        <f t="shared" si="95"/>
        <v>73.714285714285708</v>
      </c>
      <c r="N2358" s="569">
        <v>1</v>
      </c>
      <c r="O2358" s="581" t="s">
        <v>4263</v>
      </c>
      <c r="P2358" s="570">
        <f t="shared" si="96"/>
        <v>1</v>
      </c>
      <c r="Q2358" s="571" t="str">
        <f>IF(ISNUMBER(P2358),IF(P2358=100%,"CUMPLIDA",IF(AND(ISNUMBER(L2358),ISNUMBER([8]OCI!$P$6)), IF(L2358&lt;[8]OCI!$P$6,"INCUMPLIDA","PROCESO"), "VERIFICAR FECHA")),"SIN VALOR AVANCE")</f>
        <v>CUMPLIDA</v>
      </c>
    </row>
    <row r="2359" spans="1:17" ht="195.75">
      <c r="A2359" s="560" t="s">
        <v>19</v>
      </c>
      <c r="B2359" s="580" t="s">
        <v>16</v>
      </c>
      <c r="C2359" s="858"/>
      <c r="D2359" s="858"/>
      <c r="E2359" s="867"/>
      <c r="F2359" s="860"/>
      <c r="G2359" s="563" t="s">
        <v>104</v>
      </c>
      <c r="H2359" s="565" t="s">
        <v>104</v>
      </c>
      <c r="I2359" s="565" t="s">
        <v>105</v>
      </c>
      <c r="J2359" s="575">
        <v>1</v>
      </c>
      <c r="K2359" s="582">
        <v>45323</v>
      </c>
      <c r="L2359" s="582">
        <v>45747</v>
      </c>
      <c r="M2359" s="568">
        <f t="shared" si="95"/>
        <v>60.571428571428569</v>
      </c>
      <c r="N2359" s="569">
        <v>1</v>
      </c>
      <c r="O2359" s="581" t="s">
        <v>4275</v>
      </c>
      <c r="P2359" s="570">
        <f t="shared" si="96"/>
        <v>1</v>
      </c>
      <c r="Q2359" s="571" t="str">
        <f>IF(ISNUMBER(P2359),IF(P2359=100%,"CUMPLIDA",IF(AND(ISNUMBER(L2359),ISNUMBER([8]OCI!$P$6)), IF(L2359&lt;[8]OCI!$P$6,"INCUMPLIDA","PROCESO"), "VERIFICAR FECHA")),"SIN VALOR AVANCE")</f>
        <v>CUMPLIDA</v>
      </c>
    </row>
    <row r="2360" spans="1:17" ht="75.75">
      <c r="A2360" s="560" t="s">
        <v>19</v>
      </c>
      <c r="B2360" s="580" t="s">
        <v>16</v>
      </c>
      <c r="C2360" s="858"/>
      <c r="D2360" s="858"/>
      <c r="E2360" s="867"/>
      <c r="F2360" s="860"/>
      <c r="G2360" s="563" t="s">
        <v>106</v>
      </c>
      <c r="H2360" s="565" t="s">
        <v>106</v>
      </c>
      <c r="I2360" s="565" t="s">
        <v>107</v>
      </c>
      <c r="J2360" s="575">
        <v>1</v>
      </c>
      <c r="K2360" s="582">
        <v>45231</v>
      </c>
      <c r="L2360" s="582">
        <v>45747</v>
      </c>
      <c r="M2360" s="568">
        <f t="shared" si="95"/>
        <v>73.714285714285708</v>
      </c>
      <c r="N2360" s="569">
        <v>1</v>
      </c>
      <c r="O2360" s="581" t="s">
        <v>4263</v>
      </c>
      <c r="P2360" s="570">
        <f t="shared" si="96"/>
        <v>1</v>
      </c>
      <c r="Q2360" s="571" t="str">
        <f>IF(ISNUMBER(P2360),IF(P2360=100%,"CUMPLIDA",IF(AND(ISNUMBER(L2360),ISNUMBER([8]OCI!$P$6)), IF(L2360&lt;[8]OCI!$P$6,"INCUMPLIDA","PROCESO"), "VERIFICAR FECHA")),"SIN VALOR AVANCE")</f>
        <v>CUMPLIDA</v>
      </c>
    </row>
    <row r="2361" spans="1:17" ht="240.75">
      <c r="A2361" s="560" t="s">
        <v>19</v>
      </c>
      <c r="B2361" s="580" t="s">
        <v>16</v>
      </c>
      <c r="C2361" s="858"/>
      <c r="D2361" s="858"/>
      <c r="E2361" s="867"/>
      <c r="F2361" s="860"/>
      <c r="G2361" s="563" t="s">
        <v>108</v>
      </c>
      <c r="H2361" s="565" t="s">
        <v>108</v>
      </c>
      <c r="I2361" s="565" t="s">
        <v>109</v>
      </c>
      <c r="J2361" s="575">
        <v>1</v>
      </c>
      <c r="K2361" s="582">
        <v>45231</v>
      </c>
      <c r="L2361" s="582">
        <v>45808</v>
      </c>
      <c r="M2361" s="568">
        <f t="shared" si="95"/>
        <v>82.428571428571431</v>
      </c>
      <c r="N2361" s="569">
        <v>1</v>
      </c>
      <c r="O2361" s="581" t="s">
        <v>4274</v>
      </c>
      <c r="P2361" s="570">
        <f t="shared" si="96"/>
        <v>1</v>
      </c>
      <c r="Q2361" s="571" t="str">
        <f>IF(ISNUMBER(P2361),IF(P2361=100%,"CUMPLIDA",IF(AND(ISNUMBER(L2361),ISNUMBER([8]OCI!$P$6)), IF(L2361&lt;[8]OCI!$P$6,"INCUMPLIDA","PROCESO"), "VERIFICAR FECHA")),"SIN VALOR AVANCE")</f>
        <v>CUMPLIDA</v>
      </c>
    </row>
    <row r="2362" spans="1:17" ht="75.75">
      <c r="A2362" s="560" t="s">
        <v>19</v>
      </c>
      <c r="B2362" s="580" t="s">
        <v>16</v>
      </c>
      <c r="C2362" s="858"/>
      <c r="D2362" s="858"/>
      <c r="E2362" s="867"/>
      <c r="F2362" s="860"/>
      <c r="G2362" s="563" t="s">
        <v>110</v>
      </c>
      <c r="H2362" s="565" t="s">
        <v>111</v>
      </c>
      <c r="I2362" s="565" t="s">
        <v>112</v>
      </c>
      <c r="J2362" s="575">
        <v>8</v>
      </c>
      <c r="K2362" s="582">
        <v>45809</v>
      </c>
      <c r="L2362" s="582">
        <v>46568</v>
      </c>
      <c r="M2362" s="568">
        <f t="shared" si="95"/>
        <v>108.42857142857143</v>
      </c>
      <c r="N2362" s="569">
        <v>0</v>
      </c>
      <c r="O2362" s="581" t="s">
        <v>4263</v>
      </c>
      <c r="P2362" s="570">
        <f t="shared" si="96"/>
        <v>0</v>
      </c>
      <c r="Q2362" s="571" t="str">
        <f>IF(ISNUMBER(P2362),IF(P2362=100%,"CUMPLIDA",IF(AND(ISNUMBER(L2362),ISNUMBER([8]OCI!$P$6)), IF(L2362&lt;[8]OCI!$P$6,"INCUMPLIDA","PROCESO"), "VERIFICAR FECHA")),"SIN VALOR AVANCE")</f>
        <v>PROCESO</v>
      </c>
    </row>
    <row r="2363" spans="1:17" ht="195.75">
      <c r="A2363" s="560" t="s">
        <v>19</v>
      </c>
      <c r="B2363" s="580" t="s">
        <v>16</v>
      </c>
      <c r="C2363" s="858"/>
      <c r="D2363" s="858"/>
      <c r="E2363" s="867"/>
      <c r="F2363" s="860"/>
      <c r="G2363" s="563" t="s">
        <v>114</v>
      </c>
      <c r="H2363" s="565" t="s">
        <v>115</v>
      </c>
      <c r="I2363" s="565" t="s">
        <v>116</v>
      </c>
      <c r="J2363" s="575">
        <v>1</v>
      </c>
      <c r="K2363" s="582">
        <v>45809</v>
      </c>
      <c r="L2363" s="582">
        <v>46568</v>
      </c>
      <c r="M2363" s="568">
        <f t="shared" si="95"/>
        <v>108.42857142857143</v>
      </c>
      <c r="N2363" s="569">
        <v>0</v>
      </c>
      <c r="O2363" s="581" t="s">
        <v>4275</v>
      </c>
      <c r="P2363" s="570">
        <f t="shared" si="96"/>
        <v>0</v>
      </c>
      <c r="Q2363" s="571" t="str">
        <f>IF(ISNUMBER(P2363),IF(P2363=100%,"CUMPLIDA",IF(AND(ISNUMBER(L2363),ISNUMBER([8]OCI!$P$6)), IF(L2363&lt;[8]OCI!$P$6,"INCUMPLIDA","PROCESO"), "VERIFICAR FECHA")),"SIN VALOR AVANCE")</f>
        <v>PROCESO</v>
      </c>
    </row>
    <row r="2364" spans="1:17" ht="240.75">
      <c r="A2364" s="560" t="s">
        <v>19</v>
      </c>
      <c r="B2364" s="580" t="s">
        <v>16</v>
      </c>
      <c r="C2364" s="858"/>
      <c r="D2364" s="858"/>
      <c r="E2364" s="867"/>
      <c r="F2364" s="860"/>
      <c r="G2364" s="563" t="s">
        <v>117</v>
      </c>
      <c r="H2364" s="565" t="s">
        <v>118</v>
      </c>
      <c r="I2364" s="565" t="s">
        <v>119</v>
      </c>
      <c r="J2364" s="575">
        <v>2</v>
      </c>
      <c r="K2364" s="582">
        <v>45809</v>
      </c>
      <c r="L2364" s="582">
        <v>46568</v>
      </c>
      <c r="M2364" s="568">
        <f t="shared" si="95"/>
        <v>108.42857142857143</v>
      </c>
      <c r="N2364" s="569">
        <v>0</v>
      </c>
      <c r="O2364" s="581" t="s">
        <v>4274</v>
      </c>
      <c r="P2364" s="570">
        <f t="shared" si="96"/>
        <v>0</v>
      </c>
      <c r="Q2364" s="571" t="str">
        <f>IF(ISNUMBER(P2364),IF(P2364=100%,"CUMPLIDA",IF(AND(ISNUMBER(L2364),ISNUMBER([8]OCI!$P$6)), IF(L2364&lt;[8]OCI!$P$6,"INCUMPLIDA","PROCESO"), "VERIFICAR FECHA")),"SIN VALOR AVANCE")</f>
        <v>PROCESO</v>
      </c>
    </row>
    <row r="2365" spans="1:17" ht="270.75">
      <c r="A2365" s="560" t="s">
        <v>19</v>
      </c>
      <c r="B2365" s="580" t="s">
        <v>16</v>
      </c>
      <c r="C2365" s="858" t="s">
        <v>4320</v>
      </c>
      <c r="D2365" s="858" t="s">
        <v>4277</v>
      </c>
      <c r="E2365" s="867" t="s">
        <v>4321</v>
      </c>
      <c r="F2365" s="860" t="s">
        <v>4322</v>
      </c>
      <c r="G2365" s="562" t="s">
        <v>4323</v>
      </c>
      <c r="H2365" s="587" t="s">
        <v>4323</v>
      </c>
      <c r="I2365" s="587" t="s">
        <v>4324</v>
      </c>
      <c r="J2365" s="586">
        <v>1</v>
      </c>
      <c r="K2365" s="567">
        <v>45139</v>
      </c>
      <c r="L2365" s="567">
        <v>46081</v>
      </c>
      <c r="M2365" s="568">
        <f t="shared" si="95"/>
        <v>134.57142857142858</v>
      </c>
      <c r="N2365" s="588">
        <v>0.4</v>
      </c>
      <c r="O2365" s="581" t="s">
        <v>4325</v>
      </c>
      <c r="P2365" s="586">
        <f t="shared" si="96"/>
        <v>0.4</v>
      </c>
      <c r="Q2365" s="571" t="str">
        <f>IF(ISNUMBER(P2365),IF(P2365=100%,"CUMPLIDA",IF(AND(ISNUMBER(L2365),ISNUMBER([8]OCI!$P$6)), IF(L2365&lt;[8]OCI!$P$6,"INCUMPLIDA","PROCESO"), "VERIFICAR FECHA")),"SIN VALOR AVANCE")</f>
        <v>PROCESO</v>
      </c>
    </row>
    <row r="2366" spans="1:17" ht="150.75">
      <c r="A2366" s="560" t="s">
        <v>19</v>
      </c>
      <c r="B2366" s="580" t="s">
        <v>16</v>
      </c>
      <c r="C2366" s="858"/>
      <c r="D2366" s="858"/>
      <c r="E2366" s="867"/>
      <c r="F2366" s="860"/>
      <c r="G2366" s="562" t="s">
        <v>4326</v>
      </c>
      <c r="H2366" s="587" t="s">
        <v>4326</v>
      </c>
      <c r="I2366" s="587" t="s">
        <v>4327</v>
      </c>
      <c r="J2366" s="586">
        <v>1</v>
      </c>
      <c r="K2366" s="567">
        <v>45139</v>
      </c>
      <c r="L2366" s="567">
        <v>45230</v>
      </c>
      <c r="M2366" s="568">
        <f t="shared" si="95"/>
        <v>13</v>
      </c>
      <c r="N2366" s="588">
        <v>1</v>
      </c>
      <c r="O2366" s="587" t="s">
        <v>4308</v>
      </c>
      <c r="P2366" s="586">
        <f t="shared" si="96"/>
        <v>1</v>
      </c>
      <c r="Q2366" s="571" t="str">
        <f>IF(ISNUMBER(P2366),IF(P2366=100%,"CUMPLIDA",IF(AND(ISNUMBER(L2366),ISNUMBER([8]OCI!$P$6)), IF(L2366&lt;[8]OCI!$P$6,"INCUMPLIDA","PROCESO"), "VERIFICAR FECHA")),"SIN VALOR AVANCE")</f>
        <v>CUMPLIDA</v>
      </c>
    </row>
    <row r="2367" spans="1:17" ht="409.5">
      <c r="A2367" s="560" t="s">
        <v>19</v>
      </c>
      <c r="B2367" s="580" t="s">
        <v>16</v>
      </c>
      <c r="C2367" s="858"/>
      <c r="D2367" s="858"/>
      <c r="E2367" s="867"/>
      <c r="F2367" s="860"/>
      <c r="G2367" s="562" t="s">
        <v>4328</v>
      </c>
      <c r="H2367" s="587" t="s">
        <v>4329</v>
      </c>
      <c r="I2367" s="565" t="s">
        <v>4330</v>
      </c>
      <c r="J2367" s="586">
        <v>1</v>
      </c>
      <c r="K2367" s="567">
        <v>45664</v>
      </c>
      <c r="L2367" s="567">
        <v>46081</v>
      </c>
      <c r="M2367" s="568">
        <f t="shared" si="95"/>
        <v>59.571428571428569</v>
      </c>
      <c r="N2367" s="588">
        <v>0</v>
      </c>
      <c r="O2367" s="587" t="s">
        <v>4331</v>
      </c>
      <c r="P2367" s="586">
        <f t="shared" si="96"/>
        <v>0</v>
      </c>
      <c r="Q2367" s="571" t="str">
        <f>IF(ISNUMBER(P2367),IF(P2367=100%,"CUMPLIDA",IF(AND(ISNUMBER(L2367),ISNUMBER([8]OCI!$P$6)), IF(L2367&lt;[8]OCI!$P$6,"INCUMPLIDA","PROCESO"), "VERIFICAR FECHA")),"SIN VALOR AVANCE")</f>
        <v>PROCESO</v>
      </c>
    </row>
    <row r="2368" spans="1:17" ht="330.75">
      <c r="A2368" s="560" t="s">
        <v>19</v>
      </c>
      <c r="B2368" s="580" t="s">
        <v>16</v>
      </c>
      <c r="C2368" s="858"/>
      <c r="D2368" s="858"/>
      <c r="E2368" s="867"/>
      <c r="F2368" s="860"/>
      <c r="G2368" s="562" t="s">
        <v>1068</v>
      </c>
      <c r="H2368" s="587" t="s">
        <v>1068</v>
      </c>
      <c r="I2368" s="587" t="s">
        <v>1073</v>
      </c>
      <c r="J2368" s="586">
        <v>1</v>
      </c>
      <c r="K2368" s="567">
        <v>45139</v>
      </c>
      <c r="L2368" s="567">
        <v>46081</v>
      </c>
      <c r="M2368" s="568">
        <f t="shared" si="95"/>
        <v>134.57142857142858</v>
      </c>
      <c r="N2368" s="588">
        <v>0.6</v>
      </c>
      <c r="O2368" s="587" t="s">
        <v>4332</v>
      </c>
      <c r="P2368" s="586">
        <f t="shared" si="96"/>
        <v>0.6</v>
      </c>
      <c r="Q2368" s="571" t="str">
        <f>IF(ISNUMBER(P2368),IF(P2368=100%,"CUMPLIDA",IF(AND(ISNUMBER(L2368),ISNUMBER([8]OCI!$P$6)), IF(L2368&lt;[8]OCI!$P$6,"INCUMPLIDA","PROCESO"), "VERIFICAR FECHA")),"SIN VALOR AVANCE")</f>
        <v>PROCESO</v>
      </c>
    </row>
    <row r="2369" spans="1:17" ht="285.75">
      <c r="A2369" s="560" t="s">
        <v>19</v>
      </c>
      <c r="B2369" s="580" t="s">
        <v>16</v>
      </c>
      <c r="C2369" s="858" t="s">
        <v>4333</v>
      </c>
      <c r="D2369" s="858" t="s">
        <v>4277</v>
      </c>
      <c r="E2369" s="867" t="s">
        <v>4334</v>
      </c>
      <c r="F2369" s="860" t="s">
        <v>4335</v>
      </c>
      <c r="G2369" s="562" t="s">
        <v>1255</v>
      </c>
      <c r="H2369" s="587" t="s">
        <v>1255</v>
      </c>
      <c r="I2369" s="587" t="s">
        <v>1070</v>
      </c>
      <c r="J2369" s="566">
        <v>1</v>
      </c>
      <c r="K2369" s="567">
        <v>45306</v>
      </c>
      <c r="L2369" s="567">
        <v>45504</v>
      </c>
      <c r="M2369" s="568">
        <f t="shared" si="95"/>
        <v>28.285714285714285</v>
      </c>
      <c r="N2369" s="569">
        <v>1</v>
      </c>
      <c r="O2369" s="587" t="s">
        <v>4315</v>
      </c>
      <c r="P2369" s="586">
        <f t="shared" si="96"/>
        <v>1</v>
      </c>
      <c r="Q2369" s="571" t="str">
        <f>IF(ISNUMBER(P2369),IF(P2369=100%,"CUMPLIDA",IF(AND(ISNUMBER(L2369),ISNUMBER([8]OCI!$P$6)), IF(L2369&lt;[8]OCI!$P$6,"INCUMPLIDA","PROCESO"), "VERIFICAR FECHA")),"SIN VALOR AVANCE")</f>
        <v>CUMPLIDA</v>
      </c>
    </row>
    <row r="2370" spans="1:17" ht="210.75">
      <c r="A2370" s="560" t="s">
        <v>19</v>
      </c>
      <c r="B2370" s="580" t="s">
        <v>16</v>
      </c>
      <c r="C2370" s="858"/>
      <c r="D2370" s="858"/>
      <c r="E2370" s="867"/>
      <c r="F2370" s="860"/>
      <c r="G2370" s="562" t="s">
        <v>4292</v>
      </c>
      <c r="H2370" s="587" t="s">
        <v>4292</v>
      </c>
      <c r="I2370" s="587" t="s">
        <v>1258</v>
      </c>
      <c r="J2370" s="566">
        <v>1</v>
      </c>
      <c r="K2370" s="567">
        <v>45505</v>
      </c>
      <c r="L2370" s="567">
        <v>45596</v>
      </c>
      <c r="M2370" s="568">
        <f t="shared" si="95"/>
        <v>13</v>
      </c>
      <c r="N2370" s="569">
        <v>1</v>
      </c>
      <c r="O2370" s="587" t="s">
        <v>4336</v>
      </c>
      <c r="P2370" s="586">
        <f t="shared" si="96"/>
        <v>1</v>
      </c>
      <c r="Q2370" s="571" t="str">
        <f>IF(ISNUMBER(P2370),IF(P2370=100%,"CUMPLIDA",IF(AND(ISNUMBER(L2370),ISNUMBER([8]OCI!$P$6)), IF(L2370&lt;[8]OCI!$P$6,"INCUMPLIDA","PROCESO"), "VERIFICAR FECHA")),"SIN VALOR AVANCE")</f>
        <v>CUMPLIDA</v>
      </c>
    </row>
    <row r="2371" spans="1:17" ht="210.75">
      <c r="A2371" s="560" t="s">
        <v>19</v>
      </c>
      <c r="B2371" s="580" t="s">
        <v>16</v>
      </c>
      <c r="C2371" s="858"/>
      <c r="D2371" s="858"/>
      <c r="E2371" s="867"/>
      <c r="F2371" s="860"/>
      <c r="G2371" s="562" t="s">
        <v>1259</v>
      </c>
      <c r="H2371" s="587" t="s">
        <v>1259</v>
      </c>
      <c r="I2371" s="587" t="s">
        <v>1260</v>
      </c>
      <c r="J2371" s="566">
        <v>1</v>
      </c>
      <c r="K2371" s="567">
        <v>45597</v>
      </c>
      <c r="L2371" s="567">
        <v>45869</v>
      </c>
      <c r="M2371" s="568">
        <f t="shared" ref="M2371:M2434" si="97">(L2371-K2371)/7</f>
        <v>38.857142857142854</v>
      </c>
      <c r="N2371" s="569">
        <v>0</v>
      </c>
      <c r="O2371" s="587" t="s">
        <v>4337</v>
      </c>
      <c r="P2371" s="586">
        <f t="shared" si="96"/>
        <v>0</v>
      </c>
      <c r="Q2371" s="571" t="str">
        <f>IF(ISNUMBER(P2371),IF(P2371=100%,"CUMPLIDA",IF(AND(ISNUMBER(L2371),ISNUMBER([8]OCI!$P$6)), IF(L2371&lt;[8]OCI!$P$6,"INCUMPLIDA","PROCESO"), "VERIFICAR FECHA")),"SIN VALOR AVANCE")</f>
        <v>PROCESO</v>
      </c>
    </row>
    <row r="2372" spans="1:17" ht="210.75">
      <c r="A2372" s="560" t="s">
        <v>19</v>
      </c>
      <c r="B2372" s="580" t="s">
        <v>16</v>
      </c>
      <c r="C2372" s="858"/>
      <c r="D2372" s="858"/>
      <c r="E2372" s="867"/>
      <c r="F2372" s="860"/>
      <c r="G2372" s="562" t="s">
        <v>1261</v>
      </c>
      <c r="H2372" s="587" t="s">
        <v>1261</v>
      </c>
      <c r="I2372" s="587" t="s">
        <v>1262</v>
      </c>
      <c r="J2372" s="586">
        <v>1</v>
      </c>
      <c r="K2372" s="567">
        <v>45870</v>
      </c>
      <c r="L2372" s="567">
        <v>46112</v>
      </c>
      <c r="M2372" s="568">
        <f t="shared" si="97"/>
        <v>34.571428571428569</v>
      </c>
      <c r="N2372" s="588">
        <v>0</v>
      </c>
      <c r="O2372" s="587" t="s">
        <v>4338</v>
      </c>
      <c r="P2372" s="586">
        <f t="shared" si="96"/>
        <v>0</v>
      </c>
      <c r="Q2372" s="571" t="str">
        <f>IF(ISNUMBER(P2372),IF(P2372=100%,"CUMPLIDA",IF(AND(ISNUMBER(L2372),ISNUMBER([8]OCI!$P$6)), IF(L2372&lt;[8]OCI!$P$6,"INCUMPLIDA","PROCESO"), "VERIFICAR FECHA")),"SIN VALOR AVANCE")</f>
        <v>PROCESO</v>
      </c>
    </row>
    <row r="2373" spans="1:17" ht="300.75">
      <c r="A2373" s="560" t="s">
        <v>19</v>
      </c>
      <c r="B2373" s="580" t="s">
        <v>16</v>
      </c>
      <c r="C2373" s="858"/>
      <c r="D2373" s="858"/>
      <c r="E2373" s="867"/>
      <c r="F2373" s="860"/>
      <c r="G2373" s="860" t="s">
        <v>823</v>
      </c>
      <c r="H2373" s="579" t="s">
        <v>675</v>
      </c>
      <c r="I2373" s="565" t="s">
        <v>676</v>
      </c>
      <c r="J2373" s="566">
        <v>1</v>
      </c>
      <c r="K2373" s="567">
        <v>45231</v>
      </c>
      <c r="L2373" s="567">
        <v>45504</v>
      </c>
      <c r="M2373" s="568">
        <f t="shared" si="97"/>
        <v>39</v>
      </c>
      <c r="N2373" s="569">
        <v>1</v>
      </c>
      <c r="O2373" s="581" t="s">
        <v>4296</v>
      </c>
      <c r="P2373" s="570">
        <f t="shared" si="96"/>
        <v>1</v>
      </c>
      <c r="Q2373" s="571" t="str">
        <f>IF(ISNUMBER(P2373),IF(P2373=100%,"CUMPLIDA",IF(AND(ISNUMBER(L2373),ISNUMBER([8]OCI!$P$6)), IF(L2373&lt;[8]OCI!$P$6,"INCUMPLIDA","PROCESO"), "VERIFICAR FECHA")),"SIN VALOR AVANCE")</f>
        <v>CUMPLIDA</v>
      </c>
    </row>
    <row r="2374" spans="1:17" ht="240.75">
      <c r="A2374" s="560" t="s">
        <v>19</v>
      </c>
      <c r="B2374" s="580" t="s">
        <v>16</v>
      </c>
      <c r="C2374" s="858"/>
      <c r="D2374" s="858"/>
      <c r="E2374" s="867"/>
      <c r="F2374" s="860"/>
      <c r="G2374" s="860"/>
      <c r="H2374" s="579" t="s">
        <v>678</v>
      </c>
      <c r="I2374" s="565" t="s">
        <v>679</v>
      </c>
      <c r="J2374" s="566">
        <v>1</v>
      </c>
      <c r="K2374" s="567">
        <v>45231</v>
      </c>
      <c r="L2374" s="567">
        <v>45504</v>
      </c>
      <c r="M2374" s="568">
        <f t="shared" si="97"/>
        <v>39</v>
      </c>
      <c r="N2374" s="569">
        <v>1</v>
      </c>
      <c r="O2374" s="581" t="s">
        <v>4274</v>
      </c>
      <c r="P2374" s="570">
        <f t="shared" si="96"/>
        <v>1</v>
      </c>
      <c r="Q2374" s="571" t="str">
        <f>IF(ISNUMBER(P2374),IF(P2374=100%,"CUMPLIDA",IF(AND(ISNUMBER(L2374),ISNUMBER([8]OCI!$P$6)), IF(L2374&lt;[8]OCI!$P$6,"INCUMPLIDA","PROCESO"), "VERIFICAR FECHA")),"SIN VALOR AVANCE")</f>
        <v>CUMPLIDA</v>
      </c>
    </row>
    <row r="2375" spans="1:17" ht="195.75">
      <c r="A2375" s="560" t="s">
        <v>19</v>
      </c>
      <c r="B2375" s="580" t="s">
        <v>16</v>
      </c>
      <c r="C2375" s="858"/>
      <c r="D2375" s="858"/>
      <c r="E2375" s="867"/>
      <c r="F2375" s="860"/>
      <c r="G2375" s="563" t="s">
        <v>97</v>
      </c>
      <c r="H2375" s="565" t="s">
        <v>98</v>
      </c>
      <c r="I2375" s="565" t="s">
        <v>99</v>
      </c>
      <c r="J2375" s="575">
        <v>1</v>
      </c>
      <c r="K2375" s="582">
        <v>45323</v>
      </c>
      <c r="L2375" s="582">
        <v>45747</v>
      </c>
      <c r="M2375" s="568">
        <f t="shared" si="97"/>
        <v>60.571428571428569</v>
      </c>
      <c r="N2375" s="569">
        <v>1</v>
      </c>
      <c r="O2375" s="581" t="s">
        <v>4275</v>
      </c>
      <c r="P2375" s="570">
        <f t="shared" si="96"/>
        <v>1</v>
      </c>
      <c r="Q2375" s="571" t="str">
        <f>IF(ISNUMBER(P2375),IF(P2375=100%,"CUMPLIDA",IF(AND(ISNUMBER(L2375),ISNUMBER([8]OCI!$P$6)), IF(L2375&lt;[8]OCI!$P$6,"INCUMPLIDA","PROCESO"), "VERIFICAR FECHA")),"SIN VALOR AVANCE")</f>
        <v>CUMPLIDA</v>
      </c>
    </row>
    <row r="2376" spans="1:17" ht="75.75">
      <c r="A2376" s="560" t="s">
        <v>19</v>
      </c>
      <c r="B2376" s="580" t="s">
        <v>16</v>
      </c>
      <c r="C2376" s="858"/>
      <c r="D2376" s="858"/>
      <c r="E2376" s="867"/>
      <c r="F2376" s="860"/>
      <c r="G2376" s="563" t="s">
        <v>101</v>
      </c>
      <c r="H2376" s="565" t="s">
        <v>101</v>
      </c>
      <c r="I2376" s="565" t="s">
        <v>102</v>
      </c>
      <c r="J2376" s="575">
        <v>1</v>
      </c>
      <c r="K2376" s="582">
        <v>45323</v>
      </c>
      <c r="L2376" s="582">
        <v>45747</v>
      </c>
      <c r="M2376" s="568">
        <f t="shared" si="97"/>
        <v>60.571428571428569</v>
      </c>
      <c r="N2376" s="569">
        <v>1</v>
      </c>
      <c r="O2376" s="581" t="s">
        <v>4263</v>
      </c>
      <c r="P2376" s="570">
        <f t="shared" si="96"/>
        <v>1</v>
      </c>
      <c r="Q2376" s="571" t="str">
        <f>IF(ISNUMBER(P2376),IF(P2376=100%,"CUMPLIDA",IF(AND(ISNUMBER(L2376),ISNUMBER([8]OCI!$P$6)), IF(L2376&lt;[8]OCI!$P$6,"INCUMPLIDA","PROCESO"), "VERIFICAR FECHA")),"SIN VALOR AVANCE")</f>
        <v>CUMPLIDA</v>
      </c>
    </row>
    <row r="2377" spans="1:17" ht="75.75">
      <c r="A2377" s="560" t="s">
        <v>19</v>
      </c>
      <c r="B2377" s="580" t="s">
        <v>16</v>
      </c>
      <c r="C2377" s="858"/>
      <c r="D2377" s="858"/>
      <c r="E2377" s="867"/>
      <c r="F2377" s="860"/>
      <c r="G2377" s="563" t="s">
        <v>238</v>
      </c>
      <c r="H2377" s="565" t="s">
        <v>239</v>
      </c>
      <c r="I2377" s="565" t="s">
        <v>240</v>
      </c>
      <c r="J2377" s="575">
        <v>1</v>
      </c>
      <c r="K2377" s="582">
        <v>45231</v>
      </c>
      <c r="L2377" s="582">
        <v>45747</v>
      </c>
      <c r="M2377" s="568">
        <f t="shared" si="97"/>
        <v>73.714285714285708</v>
      </c>
      <c r="N2377" s="569">
        <v>1</v>
      </c>
      <c r="O2377" s="581" t="s">
        <v>4263</v>
      </c>
      <c r="P2377" s="570">
        <f t="shared" si="96"/>
        <v>1</v>
      </c>
      <c r="Q2377" s="571" t="str">
        <f>IF(ISNUMBER(P2377),IF(P2377=100%,"CUMPLIDA",IF(AND(ISNUMBER(L2377),ISNUMBER([8]OCI!$P$6)), IF(L2377&lt;[8]OCI!$P$6,"INCUMPLIDA","PROCESO"), "VERIFICAR FECHA")),"SIN VALOR AVANCE")</f>
        <v>CUMPLIDA</v>
      </c>
    </row>
    <row r="2378" spans="1:17" ht="195.75">
      <c r="A2378" s="560" t="s">
        <v>19</v>
      </c>
      <c r="B2378" s="580" t="s">
        <v>16</v>
      </c>
      <c r="C2378" s="858"/>
      <c r="D2378" s="858"/>
      <c r="E2378" s="867"/>
      <c r="F2378" s="860"/>
      <c r="G2378" s="563" t="s">
        <v>104</v>
      </c>
      <c r="H2378" s="565" t="s">
        <v>104</v>
      </c>
      <c r="I2378" s="565" t="s">
        <v>105</v>
      </c>
      <c r="J2378" s="575">
        <v>1</v>
      </c>
      <c r="K2378" s="582">
        <v>45323</v>
      </c>
      <c r="L2378" s="582">
        <v>45747</v>
      </c>
      <c r="M2378" s="568">
        <f t="shared" si="97"/>
        <v>60.571428571428569</v>
      </c>
      <c r="N2378" s="569">
        <v>1</v>
      </c>
      <c r="O2378" s="581" t="s">
        <v>4275</v>
      </c>
      <c r="P2378" s="570">
        <f t="shared" si="96"/>
        <v>1</v>
      </c>
      <c r="Q2378" s="571" t="str">
        <f>IF(ISNUMBER(P2378),IF(P2378=100%,"CUMPLIDA",IF(AND(ISNUMBER(L2378),ISNUMBER([8]OCI!$P$6)), IF(L2378&lt;[8]OCI!$P$6,"INCUMPLIDA","PROCESO"), "VERIFICAR FECHA")),"SIN VALOR AVANCE")</f>
        <v>CUMPLIDA</v>
      </c>
    </row>
    <row r="2379" spans="1:17" ht="75.75">
      <c r="A2379" s="560" t="s">
        <v>19</v>
      </c>
      <c r="B2379" s="580" t="s">
        <v>16</v>
      </c>
      <c r="C2379" s="858"/>
      <c r="D2379" s="858"/>
      <c r="E2379" s="867"/>
      <c r="F2379" s="860"/>
      <c r="G2379" s="563" t="s">
        <v>106</v>
      </c>
      <c r="H2379" s="565" t="s">
        <v>106</v>
      </c>
      <c r="I2379" s="565" t="s">
        <v>107</v>
      </c>
      <c r="J2379" s="575">
        <v>1</v>
      </c>
      <c r="K2379" s="582">
        <v>45231</v>
      </c>
      <c r="L2379" s="582">
        <v>45747</v>
      </c>
      <c r="M2379" s="568">
        <f t="shared" si="97"/>
        <v>73.714285714285708</v>
      </c>
      <c r="N2379" s="569">
        <v>1</v>
      </c>
      <c r="O2379" s="581" t="s">
        <v>4263</v>
      </c>
      <c r="P2379" s="570">
        <f t="shared" si="96"/>
        <v>1</v>
      </c>
      <c r="Q2379" s="571" t="str">
        <f>IF(ISNUMBER(P2379),IF(P2379=100%,"CUMPLIDA",IF(AND(ISNUMBER(L2379),ISNUMBER([8]OCI!$P$6)), IF(L2379&lt;[8]OCI!$P$6,"INCUMPLIDA","PROCESO"), "VERIFICAR FECHA")),"SIN VALOR AVANCE")</f>
        <v>CUMPLIDA</v>
      </c>
    </row>
    <row r="2380" spans="1:17" ht="240.75">
      <c r="A2380" s="560" t="s">
        <v>19</v>
      </c>
      <c r="B2380" s="580" t="s">
        <v>16</v>
      </c>
      <c r="C2380" s="858"/>
      <c r="D2380" s="858"/>
      <c r="E2380" s="867"/>
      <c r="F2380" s="860"/>
      <c r="G2380" s="563" t="s">
        <v>108</v>
      </c>
      <c r="H2380" s="565" t="s">
        <v>108</v>
      </c>
      <c r="I2380" s="565" t="s">
        <v>524</v>
      </c>
      <c r="J2380" s="575">
        <v>1</v>
      </c>
      <c r="K2380" s="582">
        <v>45231</v>
      </c>
      <c r="L2380" s="582">
        <v>45808</v>
      </c>
      <c r="M2380" s="568">
        <f t="shared" si="97"/>
        <v>82.428571428571431</v>
      </c>
      <c r="N2380" s="569">
        <v>1</v>
      </c>
      <c r="O2380" s="581" t="s">
        <v>4274</v>
      </c>
      <c r="P2380" s="570">
        <f t="shared" si="96"/>
        <v>1</v>
      </c>
      <c r="Q2380" s="571" t="str">
        <f>IF(ISNUMBER(P2380),IF(P2380=100%,"CUMPLIDA",IF(AND(ISNUMBER(L2380),ISNUMBER([8]OCI!$P$6)), IF(L2380&lt;[8]OCI!$P$6,"INCUMPLIDA","PROCESO"), "VERIFICAR FECHA")),"SIN VALOR AVANCE")</f>
        <v>CUMPLIDA</v>
      </c>
    </row>
    <row r="2381" spans="1:17" ht="75.75">
      <c r="A2381" s="560" t="s">
        <v>19</v>
      </c>
      <c r="B2381" s="580" t="s">
        <v>16</v>
      </c>
      <c r="C2381" s="858"/>
      <c r="D2381" s="858"/>
      <c r="E2381" s="867"/>
      <c r="F2381" s="860"/>
      <c r="G2381" s="563" t="s">
        <v>110</v>
      </c>
      <c r="H2381" s="565" t="s">
        <v>111</v>
      </c>
      <c r="I2381" s="565" t="s">
        <v>112</v>
      </c>
      <c r="J2381" s="575">
        <v>8</v>
      </c>
      <c r="K2381" s="582">
        <v>45809</v>
      </c>
      <c r="L2381" s="582">
        <v>46568</v>
      </c>
      <c r="M2381" s="568">
        <f t="shared" si="97"/>
        <v>108.42857142857143</v>
      </c>
      <c r="N2381" s="569">
        <v>0</v>
      </c>
      <c r="O2381" s="581" t="s">
        <v>4263</v>
      </c>
      <c r="P2381" s="570">
        <f t="shared" si="96"/>
        <v>0</v>
      </c>
      <c r="Q2381" s="571" t="str">
        <f>IF(ISNUMBER(P2381),IF(P2381=100%,"CUMPLIDA",IF(AND(ISNUMBER(L2381),ISNUMBER([8]OCI!$P$6)), IF(L2381&lt;[8]OCI!$P$6,"INCUMPLIDA","PROCESO"), "VERIFICAR FECHA")),"SIN VALOR AVANCE")</f>
        <v>PROCESO</v>
      </c>
    </row>
    <row r="2382" spans="1:17" ht="180.75">
      <c r="A2382" s="560" t="s">
        <v>19</v>
      </c>
      <c r="B2382" s="580" t="s">
        <v>16</v>
      </c>
      <c r="C2382" s="858"/>
      <c r="D2382" s="858"/>
      <c r="E2382" s="867"/>
      <c r="F2382" s="860"/>
      <c r="G2382" s="563" t="s">
        <v>114</v>
      </c>
      <c r="H2382" s="565" t="s">
        <v>115</v>
      </c>
      <c r="I2382" s="565" t="s">
        <v>116</v>
      </c>
      <c r="J2382" s="575">
        <v>1</v>
      </c>
      <c r="K2382" s="582">
        <v>45809</v>
      </c>
      <c r="L2382" s="582">
        <v>46568</v>
      </c>
      <c r="M2382" s="568">
        <f t="shared" si="97"/>
        <v>108.42857142857143</v>
      </c>
      <c r="N2382" s="569">
        <v>0</v>
      </c>
      <c r="O2382" s="581" t="s">
        <v>4339</v>
      </c>
      <c r="P2382" s="570">
        <f t="shared" si="96"/>
        <v>0</v>
      </c>
      <c r="Q2382" s="571" t="str">
        <f>IF(ISNUMBER(P2382),IF(P2382=100%,"CUMPLIDA",IF(AND(ISNUMBER(L2382),ISNUMBER([8]OCI!$P$6)), IF(L2382&lt;[8]OCI!$P$6,"INCUMPLIDA","PROCESO"), "VERIFICAR FECHA")),"SIN VALOR AVANCE")</f>
        <v>PROCESO</v>
      </c>
    </row>
    <row r="2383" spans="1:17" ht="240.75">
      <c r="A2383" s="560" t="s">
        <v>19</v>
      </c>
      <c r="B2383" s="580" t="s">
        <v>16</v>
      </c>
      <c r="C2383" s="858"/>
      <c r="D2383" s="858"/>
      <c r="E2383" s="867"/>
      <c r="F2383" s="860"/>
      <c r="G2383" s="563" t="s">
        <v>117</v>
      </c>
      <c r="H2383" s="565" t="s">
        <v>118</v>
      </c>
      <c r="I2383" s="565" t="s">
        <v>119</v>
      </c>
      <c r="J2383" s="575">
        <v>2</v>
      </c>
      <c r="K2383" s="582">
        <v>45809</v>
      </c>
      <c r="L2383" s="582">
        <v>46568</v>
      </c>
      <c r="M2383" s="568">
        <f t="shared" si="97"/>
        <v>108.42857142857143</v>
      </c>
      <c r="N2383" s="569">
        <v>0</v>
      </c>
      <c r="O2383" s="581" t="s">
        <v>4274</v>
      </c>
      <c r="P2383" s="570">
        <f t="shared" si="96"/>
        <v>0</v>
      </c>
      <c r="Q2383" s="571" t="str">
        <f>IF(ISNUMBER(P2383),IF(P2383=100%,"CUMPLIDA",IF(AND(ISNUMBER(L2383),ISNUMBER([8]OCI!$P$6)), IF(L2383&lt;[8]OCI!$P$6,"INCUMPLIDA","PROCESO"), "VERIFICAR FECHA")),"SIN VALOR AVANCE")</f>
        <v>PROCESO</v>
      </c>
    </row>
    <row r="2384" spans="1:17" ht="315.75">
      <c r="A2384" s="560" t="s">
        <v>19</v>
      </c>
      <c r="B2384" s="580" t="s">
        <v>16</v>
      </c>
      <c r="C2384" s="858"/>
      <c r="D2384" s="858"/>
      <c r="E2384" s="867"/>
      <c r="F2384" s="860"/>
      <c r="G2384" s="562" t="s">
        <v>4300</v>
      </c>
      <c r="H2384" s="587" t="s">
        <v>4300</v>
      </c>
      <c r="I2384" s="587" t="s">
        <v>4301</v>
      </c>
      <c r="J2384" s="586">
        <v>1</v>
      </c>
      <c r="K2384" s="567">
        <v>45139</v>
      </c>
      <c r="L2384" s="567">
        <v>46081</v>
      </c>
      <c r="M2384" s="568">
        <f t="shared" si="97"/>
        <v>134.57142857142858</v>
      </c>
      <c r="N2384" s="588">
        <v>0.4</v>
      </c>
      <c r="O2384" s="587" t="s">
        <v>4340</v>
      </c>
      <c r="P2384" s="586">
        <f t="shared" si="96"/>
        <v>0.4</v>
      </c>
      <c r="Q2384" s="571" t="str">
        <f>IF(ISNUMBER(P2384),IF(P2384=100%,"CUMPLIDA",IF(AND(ISNUMBER(L2384),ISNUMBER([8]OCI!$P$6)), IF(L2384&lt;[8]OCI!$P$6,"INCUMPLIDA","PROCESO"), "VERIFICAR FECHA")),"SIN VALOR AVANCE")</f>
        <v>PROCESO</v>
      </c>
    </row>
    <row r="2385" spans="1:17" ht="120.75">
      <c r="A2385" s="560" t="s">
        <v>19</v>
      </c>
      <c r="B2385" s="580" t="s">
        <v>16</v>
      </c>
      <c r="C2385" s="858" t="s">
        <v>4341</v>
      </c>
      <c r="D2385" s="858" t="s">
        <v>4277</v>
      </c>
      <c r="E2385" s="867" t="s">
        <v>4342</v>
      </c>
      <c r="F2385" s="867" t="s">
        <v>4343</v>
      </c>
      <c r="G2385" s="562" t="s">
        <v>4344</v>
      </c>
      <c r="H2385" s="587" t="s">
        <v>4345</v>
      </c>
      <c r="I2385" s="587" t="s">
        <v>4346</v>
      </c>
      <c r="J2385" s="566">
        <v>1</v>
      </c>
      <c r="K2385" s="567">
        <v>45444</v>
      </c>
      <c r="L2385" s="567">
        <v>45504</v>
      </c>
      <c r="M2385" s="568">
        <f t="shared" si="97"/>
        <v>8.5714285714285712</v>
      </c>
      <c r="N2385" s="569">
        <v>1</v>
      </c>
      <c r="O2385" s="587" t="s">
        <v>4347</v>
      </c>
      <c r="P2385" s="586">
        <f t="shared" si="96"/>
        <v>1</v>
      </c>
      <c r="Q2385" s="571" t="str">
        <f>IF(ISNUMBER(P2385),IF(P2385=100%,"CUMPLIDA",IF(AND(ISNUMBER(L2385),ISNUMBER([8]OCI!$P$6)), IF(L2385&lt;[8]OCI!$P$6,"INCUMPLIDA","PROCESO"), "VERIFICAR FECHA")),"SIN VALOR AVANCE")</f>
        <v>CUMPLIDA</v>
      </c>
    </row>
    <row r="2386" spans="1:17" ht="120">
      <c r="A2386" s="560" t="s">
        <v>19</v>
      </c>
      <c r="B2386" s="580" t="s">
        <v>16</v>
      </c>
      <c r="C2386" s="858"/>
      <c r="D2386" s="858"/>
      <c r="E2386" s="867"/>
      <c r="F2386" s="867"/>
      <c r="G2386" s="562" t="s">
        <v>4348</v>
      </c>
      <c r="H2386" s="587" t="s">
        <v>4348</v>
      </c>
      <c r="I2386" s="587" t="s">
        <v>4349</v>
      </c>
      <c r="J2386" s="566">
        <v>6</v>
      </c>
      <c r="K2386" s="567">
        <v>45504</v>
      </c>
      <c r="L2386" s="567">
        <v>45869</v>
      </c>
      <c r="M2386" s="568">
        <f t="shared" si="97"/>
        <v>52.142857142857146</v>
      </c>
      <c r="N2386" s="569">
        <v>5</v>
      </c>
      <c r="O2386" s="587" t="s">
        <v>4350</v>
      </c>
      <c r="P2386" s="586">
        <f t="shared" si="96"/>
        <v>0.83333333333333337</v>
      </c>
      <c r="Q2386" s="571" t="str">
        <f>IF(ISNUMBER(P2386),IF(P2386=100%,"CUMPLIDA",IF(AND(ISNUMBER(L2386),ISNUMBER([8]OCI!$P$6)), IF(L2386&lt;[8]OCI!$P$6,"INCUMPLIDA","PROCESO"), "VERIFICAR FECHA")),"SIN VALOR AVANCE")</f>
        <v>PROCESO</v>
      </c>
    </row>
    <row r="2387" spans="1:17" ht="195.75">
      <c r="A2387" s="560" t="s">
        <v>19</v>
      </c>
      <c r="B2387" s="580" t="s">
        <v>16</v>
      </c>
      <c r="C2387" s="858"/>
      <c r="D2387" s="858"/>
      <c r="E2387" s="867"/>
      <c r="F2387" s="867"/>
      <c r="G2387" s="562" t="s">
        <v>4351</v>
      </c>
      <c r="H2387" s="587" t="s">
        <v>4352</v>
      </c>
      <c r="I2387" s="587" t="s">
        <v>4353</v>
      </c>
      <c r="J2387" s="566">
        <v>12</v>
      </c>
      <c r="K2387" s="567">
        <v>45474</v>
      </c>
      <c r="L2387" s="567">
        <v>45869</v>
      </c>
      <c r="M2387" s="568">
        <f t="shared" si="97"/>
        <v>56.428571428571431</v>
      </c>
      <c r="N2387" s="569">
        <v>11</v>
      </c>
      <c r="O2387" s="587" t="s">
        <v>4354</v>
      </c>
      <c r="P2387" s="586">
        <f t="shared" si="96"/>
        <v>0.91666666666666663</v>
      </c>
      <c r="Q2387" s="571" t="str">
        <f>IF(ISNUMBER(P2387),IF(P2387=100%,"CUMPLIDA",IF(AND(ISNUMBER(L2387),ISNUMBER([8]OCI!$P$6)), IF(L2387&lt;[8]OCI!$P$6,"INCUMPLIDA","PROCESO"), "VERIFICAR FECHA")),"SIN VALOR AVANCE")</f>
        <v>PROCESO</v>
      </c>
    </row>
    <row r="2388" spans="1:17" ht="240">
      <c r="A2388" s="560" t="s">
        <v>19</v>
      </c>
      <c r="B2388" s="580" t="s">
        <v>16</v>
      </c>
      <c r="C2388" s="858"/>
      <c r="D2388" s="858"/>
      <c r="E2388" s="867"/>
      <c r="F2388" s="867"/>
      <c r="G2388" s="562" t="s">
        <v>4355</v>
      </c>
      <c r="H2388" s="587" t="s">
        <v>4355</v>
      </c>
      <c r="I2388" s="587" t="s">
        <v>4356</v>
      </c>
      <c r="J2388" s="566">
        <v>12</v>
      </c>
      <c r="K2388" s="567">
        <v>45474</v>
      </c>
      <c r="L2388" s="567">
        <v>45869</v>
      </c>
      <c r="M2388" s="568">
        <f t="shared" si="97"/>
        <v>56.428571428571431</v>
      </c>
      <c r="N2388" s="569">
        <v>10</v>
      </c>
      <c r="O2388" s="587" t="s">
        <v>4357</v>
      </c>
      <c r="P2388" s="586">
        <f t="shared" si="96"/>
        <v>0.83333333333333337</v>
      </c>
      <c r="Q2388" s="571" t="str">
        <f>IF(ISNUMBER(P2388),IF(P2388=100%,"CUMPLIDA",IF(AND(ISNUMBER(L2388),ISNUMBER([8]OCI!$P$6)), IF(L2388&lt;[8]OCI!$P$6,"INCUMPLIDA","PROCESO"), "VERIFICAR FECHA")),"SIN VALOR AVANCE")</f>
        <v>PROCESO</v>
      </c>
    </row>
    <row r="2389" spans="1:17" ht="120.75">
      <c r="A2389" s="560" t="s">
        <v>19</v>
      </c>
      <c r="B2389" s="580" t="s">
        <v>16</v>
      </c>
      <c r="C2389" s="858" t="s">
        <v>4358</v>
      </c>
      <c r="D2389" s="858" t="s">
        <v>4359</v>
      </c>
      <c r="E2389" s="867" t="s">
        <v>4360</v>
      </c>
      <c r="F2389" s="867" t="s">
        <v>4361</v>
      </c>
      <c r="G2389" s="589" t="s">
        <v>4362</v>
      </c>
      <c r="H2389" s="590" t="s">
        <v>4363</v>
      </c>
      <c r="I2389" s="590" t="s">
        <v>4364</v>
      </c>
      <c r="J2389" s="566">
        <v>1</v>
      </c>
      <c r="K2389" s="567">
        <v>45518</v>
      </c>
      <c r="L2389" s="567">
        <v>45565</v>
      </c>
      <c r="M2389" s="568">
        <f t="shared" si="97"/>
        <v>6.7142857142857144</v>
      </c>
      <c r="N2389" s="569">
        <v>1</v>
      </c>
      <c r="O2389" s="585" t="s">
        <v>4365</v>
      </c>
      <c r="P2389" s="586">
        <f t="shared" si="96"/>
        <v>1</v>
      </c>
      <c r="Q2389" s="571" t="str">
        <f>IF(ISNUMBER(P2389),IF(P2389=100%,"CUMPLIDA",IF(AND(ISNUMBER(L2389),ISNUMBER([8]OCI!$P$6)), IF(L2389&lt;[8]OCI!$P$6,"INCUMPLIDA","PROCESO"), "VERIFICAR FECHA")),"SIN VALOR AVANCE")</f>
        <v>CUMPLIDA</v>
      </c>
    </row>
    <row r="2390" spans="1:17" ht="120.75">
      <c r="A2390" s="560" t="s">
        <v>19</v>
      </c>
      <c r="B2390" s="580" t="s">
        <v>16</v>
      </c>
      <c r="C2390" s="858"/>
      <c r="D2390" s="858"/>
      <c r="E2390" s="867"/>
      <c r="F2390" s="867"/>
      <c r="G2390" s="584" t="s">
        <v>4366</v>
      </c>
      <c r="H2390" s="565" t="s">
        <v>4367</v>
      </c>
      <c r="I2390" s="585" t="s">
        <v>4368</v>
      </c>
      <c r="J2390" s="566">
        <v>1</v>
      </c>
      <c r="K2390" s="567">
        <v>45519</v>
      </c>
      <c r="L2390" s="567">
        <v>46021</v>
      </c>
      <c r="M2390" s="568">
        <f t="shared" si="97"/>
        <v>71.714285714285708</v>
      </c>
      <c r="N2390" s="569">
        <v>0.5</v>
      </c>
      <c r="O2390" s="585" t="s">
        <v>4365</v>
      </c>
      <c r="P2390" s="586">
        <f t="shared" si="96"/>
        <v>0.5</v>
      </c>
      <c r="Q2390" s="571" t="str">
        <f>IF(ISNUMBER(P2390),IF(P2390=100%,"CUMPLIDA",IF(AND(ISNUMBER(L2390),ISNUMBER([8]OCI!$P$6)), IF(L2390&lt;[8]OCI!$P$6,"INCUMPLIDA","PROCESO"), "VERIFICAR FECHA")),"SIN VALOR AVANCE")</f>
        <v>PROCESO</v>
      </c>
    </row>
    <row r="2391" spans="1:17" ht="120.75">
      <c r="A2391" s="560" t="s">
        <v>19</v>
      </c>
      <c r="B2391" s="580" t="s">
        <v>16</v>
      </c>
      <c r="C2391" s="858"/>
      <c r="D2391" s="858"/>
      <c r="E2391" s="867"/>
      <c r="F2391" s="867"/>
      <c r="G2391" s="589" t="s">
        <v>4369</v>
      </c>
      <c r="H2391" s="590" t="s">
        <v>4370</v>
      </c>
      <c r="I2391" s="590" t="s">
        <v>4364</v>
      </c>
      <c r="J2391" s="566">
        <v>1</v>
      </c>
      <c r="K2391" s="567">
        <v>45518</v>
      </c>
      <c r="L2391" s="567">
        <v>45565</v>
      </c>
      <c r="M2391" s="568">
        <f t="shared" si="97"/>
        <v>6.7142857142857144</v>
      </c>
      <c r="N2391" s="569">
        <v>1</v>
      </c>
      <c r="O2391" s="585" t="s">
        <v>4365</v>
      </c>
      <c r="P2391" s="586">
        <f t="shared" si="96"/>
        <v>1</v>
      </c>
      <c r="Q2391" s="571" t="str">
        <f>IF(ISNUMBER(P2391),IF(P2391=100%,"CUMPLIDA",IF(AND(ISNUMBER(L2391),ISNUMBER([8]OCI!$P$6)), IF(L2391&lt;[8]OCI!$P$6,"INCUMPLIDA","PROCESO"), "VERIFICAR FECHA")),"SIN VALOR AVANCE")</f>
        <v>CUMPLIDA</v>
      </c>
    </row>
    <row r="2392" spans="1:17" ht="120.75">
      <c r="A2392" s="560" t="s">
        <v>19</v>
      </c>
      <c r="B2392" s="580" t="s">
        <v>16</v>
      </c>
      <c r="C2392" s="858"/>
      <c r="D2392" s="858"/>
      <c r="E2392" s="867"/>
      <c r="F2392" s="867"/>
      <c r="G2392" s="584" t="s">
        <v>4371</v>
      </c>
      <c r="H2392" s="565" t="s">
        <v>4372</v>
      </c>
      <c r="I2392" s="585" t="s">
        <v>4373</v>
      </c>
      <c r="J2392" s="566">
        <v>1</v>
      </c>
      <c r="K2392" s="567">
        <v>45520</v>
      </c>
      <c r="L2392" s="567">
        <v>46021</v>
      </c>
      <c r="M2392" s="568">
        <f t="shared" si="97"/>
        <v>71.571428571428569</v>
      </c>
      <c r="N2392" s="569">
        <v>0.5</v>
      </c>
      <c r="O2392" s="585" t="s">
        <v>4365</v>
      </c>
      <c r="P2392" s="586">
        <f t="shared" si="96"/>
        <v>0.5</v>
      </c>
      <c r="Q2392" s="571" t="str">
        <f>IF(ISNUMBER(P2392),IF(P2392=100%,"CUMPLIDA",IF(AND(ISNUMBER(L2392),ISNUMBER([8]OCI!$P$6)), IF(L2392&lt;[8]OCI!$P$6,"INCUMPLIDA","PROCESO"), "VERIFICAR FECHA")),"SIN VALOR AVANCE")</f>
        <v>PROCESO</v>
      </c>
    </row>
    <row r="2393" spans="1:17" ht="120.75">
      <c r="A2393" s="560" t="s">
        <v>19</v>
      </c>
      <c r="B2393" s="580" t="s">
        <v>16</v>
      </c>
      <c r="C2393" s="858"/>
      <c r="D2393" s="858"/>
      <c r="E2393" s="867"/>
      <c r="F2393" s="867"/>
      <c r="G2393" s="589" t="s">
        <v>4369</v>
      </c>
      <c r="H2393" s="590" t="s">
        <v>4370</v>
      </c>
      <c r="I2393" s="590" t="s">
        <v>4364</v>
      </c>
      <c r="J2393" s="566">
        <v>1</v>
      </c>
      <c r="K2393" s="567">
        <v>45518</v>
      </c>
      <c r="L2393" s="567">
        <v>45565</v>
      </c>
      <c r="M2393" s="568">
        <f t="shared" si="97"/>
        <v>6.7142857142857144</v>
      </c>
      <c r="N2393" s="569">
        <v>1</v>
      </c>
      <c r="O2393" s="585" t="s">
        <v>4365</v>
      </c>
      <c r="P2393" s="586">
        <f t="shared" si="96"/>
        <v>1</v>
      </c>
      <c r="Q2393" s="571" t="str">
        <f>IF(ISNUMBER(P2393),IF(P2393=100%,"CUMPLIDA",IF(AND(ISNUMBER(L2393),ISNUMBER([8]OCI!$P$6)), IF(L2393&lt;[8]OCI!$P$6,"INCUMPLIDA","PROCESO"), "VERIFICAR FECHA")),"SIN VALOR AVANCE")</f>
        <v>CUMPLIDA</v>
      </c>
    </row>
    <row r="2394" spans="1:17" ht="120.75">
      <c r="A2394" s="560" t="s">
        <v>19</v>
      </c>
      <c r="B2394" s="580" t="s">
        <v>16</v>
      </c>
      <c r="C2394" s="858"/>
      <c r="D2394" s="858"/>
      <c r="E2394" s="867"/>
      <c r="F2394" s="867"/>
      <c r="G2394" s="584" t="s">
        <v>4374</v>
      </c>
      <c r="H2394" s="585" t="s">
        <v>4375</v>
      </c>
      <c r="I2394" s="585" t="s">
        <v>4373</v>
      </c>
      <c r="J2394" s="566">
        <v>1</v>
      </c>
      <c r="K2394" s="567">
        <v>45519</v>
      </c>
      <c r="L2394" s="567">
        <v>46021</v>
      </c>
      <c r="M2394" s="568">
        <f t="shared" si="97"/>
        <v>71.714285714285708</v>
      </c>
      <c r="N2394" s="569">
        <v>0.5</v>
      </c>
      <c r="O2394" s="585" t="s">
        <v>4365</v>
      </c>
      <c r="P2394" s="586">
        <f t="shared" si="96"/>
        <v>0.5</v>
      </c>
      <c r="Q2394" s="571" t="str">
        <f>IF(ISNUMBER(P2394),IF(P2394=100%,"CUMPLIDA",IF(AND(ISNUMBER(L2394),ISNUMBER([8]OCI!$P$6)), IF(L2394&lt;[8]OCI!$P$6,"INCUMPLIDA","PROCESO"), "VERIFICAR FECHA")),"SIN VALOR AVANCE")</f>
        <v>PROCESO</v>
      </c>
    </row>
    <row r="2395" spans="1:17" ht="105.75">
      <c r="A2395" s="560" t="s">
        <v>19</v>
      </c>
      <c r="B2395" s="580" t="s">
        <v>16</v>
      </c>
      <c r="C2395" s="858"/>
      <c r="D2395" s="858"/>
      <c r="E2395" s="867"/>
      <c r="F2395" s="867"/>
      <c r="G2395" s="589" t="s">
        <v>4369</v>
      </c>
      <c r="H2395" s="590" t="s">
        <v>4370</v>
      </c>
      <c r="I2395" s="590" t="s">
        <v>4364</v>
      </c>
      <c r="J2395" s="566">
        <v>1</v>
      </c>
      <c r="K2395" s="567">
        <v>45518</v>
      </c>
      <c r="L2395" s="567">
        <v>45565</v>
      </c>
      <c r="M2395" s="568">
        <f t="shared" si="97"/>
        <v>6.7142857142857144</v>
      </c>
      <c r="N2395" s="569">
        <v>1</v>
      </c>
      <c r="O2395" s="585" t="s">
        <v>4376</v>
      </c>
      <c r="P2395" s="586">
        <f t="shared" si="96"/>
        <v>1</v>
      </c>
      <c r="Q2395" s="571" t="str">
        <f>IF(ISNUMBER(P2395),IF(P2395=100%,"CUMPLIDA",IF(AND(ISNUMBER(L2395),ISNUMBER([8]OCI!$P$6)), IF(L2395&lt;[8]OCI!$P$6,"INCUMPLIDA","PROCESO"), "VERIFICAR FECHA")),"SIN VALOR AVANCE")</f>
        <v>CUMPLIDA</v>
      </c>
    </row>
    <row r="2396" spans="1:17" ht="120.75">
      <c r="A2396" s="560" t="s">
        <v>19</v>
      </c>
      <c r="B2396" s="580" t="s">
        <v>16</v>
      </c>
      <c r="C2396" s="858"/>
      <c r="D2396" s="858"/>
      <c r="E2396" s="867"/>
      <c r="F2396" s="867"/>
      <c r="G2396" s="584" t="s">
        <v>4377</v>
      </c>
      <c r="H2396" s="565" t="s">
        <v>4378</v>
      </c>
      <c r="I2396" s="585" t="s">
        <v>4373</v>
      </c>
      <c r="J2396" s="566">
        <v>1</v>
      </c>
      <c r="K2396" s="567">
        <v>45519</v>
      </c>
      <c r="L2396" s="567">
        <v>46021</v>
      </c>
      <c r="M2396" s="568">
        <f t="shared" si="97"/>
        <v>71.714285714285708</v>
      </c>
      <c r="N2396" s="569">
        <v>0.5</v>
      </c>
      <c r="O2396" s="585" t="s">
        <v>4365</v>
      </c>
      <c r="P2396" s="586">
        <f t="shared" si="96"/>
        <v>0.5</v>
      </c>
      <c r="Q2396" s="571" t="str">
        <f>IF(ISNUMBER(P2396),IF(P2396=100%,"CUMPLIDA",IF(AND(ISNUMBER(L2396),ISNUMBER([8]OCI!$P$6)), IF(L2396&lt;[8]OCI!$P$6,"INCUMPLIDA","PROCESO"), "VERIFICAR FECHA")),"SIN VALOR AVANCE")</f>
        <v>PROCESO</v>
      </c>
    </row>
    <row r="2397" spans="1:17" ht="135.75">
      <c r="A2397" s="560" t="s">
        <v>19</v>
      </c>
      <c r="B2397" s="580" t="s">
        <v>16</v>
      </c>
      <c r="C2397" s="858"/>
      <c r="D2397" s="858"/>
      <c r="E2397" s="867"/>
      <c r="F2397" s="867"/>
      <c r="G2397" s="584" t="s">
        <v>4379</v>
      </c>
      <c r="H2397" s="565" t="s">
        <v>4380</v>
      </c>
      <c r="I2397" s="585" t="s">
        <v>4381</v>
      </c>
      <c r="J2397" s="566">
        <v>1</v>
      </c>
      <c r="K2397" s="567">
        <v>45519</v>
      </c>
      <c r="L2397" s="567">
        <v>45657</v>
      </c>
      <c r="M2397" s="568">
        <f t="shared" si="97"/>
        <v>19.714285714285715</v>
      </c>
      <c r="N2397" s="569">
        <v>1</v>
      </c>
      <c r="O2397" s="585" t="s">
        <v>4382</v>
      </c>
      <c r="P2397" s="586">
        <f t="shared" si="96"/>
        <v>1</v>
      </c>
      <c r="Q2397" s="571" t="str">
        <f>IF(ISNUMBER(P2397),IF(P2397=100%,"CUMPLIDA",IF(AND(ISNUMBER(L2397),ISNUMBER([8]OCI!$P$6)), IF(L2397&lt;[8]OCI!$P$6,"INCUMPLIDA","PROCESO"), "VERIFICAR FECHA")),"SIN VALOR AVANCE")</f>
        <v>CUMPLIDA</v>
      </c>
    </row>
    <row r="2398" spans="1:17" ht="135">
      <c r="A2398" s="560" t="s">
        <v>19</v>
      </c>
      <c r="B2398" s="580" t="s">
        <v>16</v>
      </c>
      <c r="C2398" s="858"/>
      <c r="D2398" s="858"/>
      <c r="E2398" s="867"/>
      <c r="F2398" s="867"/>
      <c r="G2398" s="584" t="s">
        <v>4383</v>
      </c>
      <c r="H2398" s="585" t="s">
        <v>4383</v>
      </c>
      <c r="I2398" s="585" t="s">
        <v>4384</v>
      </c>
      <c r="J2398" s="566">
        <v>1</v>
      </c>
      <c r="K2398" s="567">
        <v>45519</v>
      </c>
      <c r="L2398" s="567">
        <v>45657</v>
      </c>
      <c r="M2398" s="568">
        <f t="shared" si="97"/>
        <v>19.714285714285715</v>
      </c>
      <c r="N2398" s="569">
        <v>1</v>
      </c>
      <c r="O2398" s="585" t="s">
        <v>4385</v>
      </c>
      <c r="P2398" s="586">
        <f t="shared" si="96"/>
        <v>1</v>
      </c>
      <c r="Q2398" s="571" t="str">
        <f>IF(ISNUMBER(P2398),IF(P2398=100%,"CUMPLIDA",IF(AND(ISNUMBER(L2398),ISNUMBER([8]OCI!$P$6)), IF(L2398&lt;[8]OCI!$P$6,"INCUMPLIDA","PROCESO"), "VERIFICAR FECHA")),"SIN VALOR AVANCE")</f>
        <v>CUMPLIDA</v>
      </c>
    </row>
    <row r="2399" spans="1:17" ht="135">
      <c r="A2399" s="560" t="s">
        <v>19</v>
      </c>
      <c r="B2399" s="580" t="s">
        <v>16</v>
      </c>
      <c r="C2399" s="858"/>
      <c r="D2399" s="858"/>
      <c r="E2399" s="867"/>
      <c r="F2399" s="867"/>
      <c r="G2399" s="584" t="s">
        <v>4383</v>
      </c>
      <c r="H2399" s="585" t="s">
        <v>4383</v>
      </c>
      <c r="I2399" s="585" t="s">
        <v>4384</v>
      </c>
      <c r="J2399" s="566">
        <v>1</v>
      </c>
      <c r="K2399" s="567">
        <v>45519</v>
      </c>
      <c r="L2399" s="567">
        <v>45657</v>
      </c>
      <c r="M2399" s="568">
        <f t="shared" si="97"/>
        <v>19.714285714285715</v>
      </c>
      <c r="N2399" s="569">
        <v>1</v>
      </c>
      <c r="O2399" s="585" t="s">
        <v>4385</v>
      </c>
      <c r="P2399" s="586">
        <f t="shared" si="96"/>
        <v>1</v>
      </c>
      <c r="Q2399" s="571" t="str">
        <f>IF(ISNUMBER(P2399),IF(P2399=100%,"CUMPLIDA",IF(AND(ISNUMBER(L2399),ISNUMBER([8]OCI!$P$6)), IF(L2399&lt;[8]OCI!$P$6,"INCUMPLIDA","PROCESO"), "VERIFICAR FECHA")),"SIN VALOR AVANCE")</f>
        <v>CUMPLIDA</v>
      </c>
    </row>
    <row r="2400" spans="1:17" ht="135">
      <c r="A2400" s="560" t="s">
        <v>19</v>
      </c>
      <c r="B2400" s="580" t="s">
        <v>16</v>
      </c>
      <c r="C2400" s="858"/>
      <c r="D2400" s="858"/>
      <c r="E2400" s="867"/>
      <c r="F2400" s="867"/>
      <c r="G2400" s="584" t="s">
        <v>4383</v>
      </c>
      <c r="H2400" s="585" t="s">
        <v>4383</v>
      </c>
      <c r="I2400" s="585" t="s">
        <v>4384</v>
      </c>
      <c r="J2400" s="566">
        <v>1</v>
      </c>
      <c r="K2400" s="567">
        <v>45519</v>
      </c>
      <c r="L2400" s="567">
        <v>45657</v>
      </c>
      <c r="M2400" s="568">
        <f t="shared" si="97"/>
        <v>19.714285714285715</v>
      </c>
      <c r="N2400" s="569">
        <v>1</v>
      </c>
      <c r="O2400" s="585" t="s">
        <v>4385</v>
      </c>
      <c r="P2400" s="586">
        <f t="shared" si="96"/>
        <v>1</v>
      </c>
      <c r="Q2400" s="571" t="str">
        <f>IF(ISNUMBER(P2400),IF(P2400=100%,"CUMPLIDA",IF(AND(ISNUMBER(L2400),ISNUMBER([8]OCI!$P$6)), IF(L2400&lt;[8]OCI!$P$6,"INCUMPLIDA","PROCESO"), "VERIFICAR FECHA")),"SIN VALOR AVANCE")</f>
        <v>CUMPLIDA</v>
      </c>
    </row>
    <row r="2401" spans="1:17" ht="135">
      <c r="A2401" s="560" t="s">
        <v>19</v>
      </c>
      <c r="B2401" s="580" t="s">
        <v>16</v>
      </c>
      <c r="C2401" s="858"/>
      <c r="D2401" s="858"/>
      <c r="E2401" s="867"/>
      <c r="F2401" s="867"/>
      <c r="G2401" s="584" t="s">
        <v>4383</v>
      </c>
      <c r="H2401" s="585" t="s">
        <v>4383</v>
      </c>
      <c r="I2401" s="585" t="s">
        <v>4384</v>
      </c>
      <c r="J2401" s="566">
        <v>1</v>
      </c>
      <c r="K2401" s="567">
        <v>45520</v>
      </c>
      <c r="L2401" s="567">
        <v>45658</v>
      </c>
      <c r="M2401" s="568">
        <f t="shared" si="97"/>
        <v>19.714285714285715</v>
      </c>
      <c r="N2401" s="569">
        <v>1</v>
      </c>
      <c r="O2401" s="585" t="s">
        <v>4385</v>
      </c>
      <c r="P2401" s="586">
        <f t="shared" si="96"/>
        <v>1</v>
      </c>
      <c r="Q2401" s="571" t="str">
        <f>IF(ISNUMBER(P2401),IF(P2401=100%,"CUMPLIDA",IF(AND(ISNUMBER(L2401),ISNUMBER([8]OCI!$P$6)), IF(L2401&lt;[8]OCI!$P$6,"INCUMPLIDA","PROCESO"), "VERIFICAR FECHA")),"SIN VALOR AVANCE")</f>
        <v>CUMPLIDA</v>
      </c>
    </row>
    <row r="2402" spans="1:17" ht="150.75">
      <c r="A2402" s="560" t="s">
        <v>19</v>
      </c>
      <c r="B2402" s="580" t="s">
        <v>16</v>
      </c>
      <c r="C2402" s="858"/>
      <c r="D2402" s="858"/>
      <c r="E2402" s="867"/>
      <c r="F2402" s="867"/>
      <c r="G2402" s="584" t="s">
        <v>4379</v>
      </c>
      <c r="H2402" s="565" t="s">
        <v>4380</v>
      </c>
      <c r="I2402" s="585" t="s">
        <v>4381</v>
      </c>
      <c r="J2402" s="566">
        <v>1</v>
      </c>
      <c r="K2402" s="567">
        <v>45519</v>
      </c>
      <c r="L2402" s="567">
        <v>45657</v>
      </c>
      <c r="M2402" s="568">
        <f t="shared" si="97"/>
        <v>19.714285714285715</v>
      </c>
      <c r="N2402" s="569">
        <v>1</v>
      </c>
      <c r="O2402" s="585" t="s">
        <v>4386</v>
      </c>
      <c r="P2402" s="586">
        <f t="shared" si="96"/>
        <v>1</v>
      </c>
      <c r="Q2402" s="571" t="str">
        <f>IF(ISNUMBER(P2402),IF(P2402=100%,"CUMPLIDA",IF(AND(ISNUMBER(L2402),ISNUMBER([8]OCI!$P$6)), IF(L2402&lt;[8]OCI!$P$6,"INCUMPLIDA","PROCESO"), "VERIFICAR FECHA")),"SIN VALOR AVANCE")</f>
        <v>CUMPLIDA</v>
      </c>
    </row>
    <row r="2403" spans="1:17" ht="120.75">
      <c r="A2403" s="560" t="s">
        <v>19</v>
      </c>
      <c r="B2403" s="580" t="s">
        <v>16</v>
      </c>
      <c r="C2403" s="858"/>
      <c r="D2403" s="858"/>
      <c r="E2403" s="867"/>
      <c r="F2403" s="867"/>
      <c r="G2403" s="584" t="s">
        <v>4387</v>
      </c>
      <c r="H2403" s="565" t="s">
        <v>4370</v>
      </c>
      <c r="I2403" s="590" t="s">
        <v>4364</v>
      </c>
      <c r="J2403" s="575">
        <v>1</v>
      </c>
      <c r="K2403" s="582">
        <v>45518</v>
      </c>
      <c r="L2403" s="582">
        <v>45565</v>
      </c>
      <c r="M2403" s="568">
        <f t="shared" si="97"/>
        <v>6.7142857142857144</v>
      </c>
      <c r="N2403" s="569">
        <v>1</v>
      </c>
      <c r="O2403" s="585" t="s">
        <v>4365</v>
      </c>
      <c r="P2403" s="586">
        <f t="shared" si="96"/>
        <v>1</v>
      </c>
      <c r="Q2403" s="571" t="str">
        <f>IF(ISNUMBER(P2403),IF(P2403=100%,"CUMPLIDA",IF(AND(ISNUMBER(L2403),ISNUMBER([8]OCI!$P$6)), IF(L2403&lt;[8]OCI!$P$6,"INCUMPLIDA","PROCESO"), "VERIFICAR FECHA")),"SIN VALOR AVANCE")</f>
        <v>CUMPLIDA</v>
      </c>
    </row>
    <row r="2404" spans="1:17" ht="150.75">
      <c r="A2404" s="560" t="s">
        <v>19</v>
      </c>
      <c r="B2404" s="580" t="s">
        <v>16</v>
      </c>
      <c r="C2404" s="858"/>
      <c r="D2404" s="858"/>
      <c r="E2404" s="867"/>
      <c r="F2404" s="867"/>
      <c r="G2404" s="584" t="s">
        <v>4371</v>
      </c>
      <c r="H2404" s="565" t="s">
        <v>4388</v>
      </c>
      <c r="I2404" s="585" t="s">
        <v>4373</v>
      </c>
      <c r="J2404" s="566">
        <v>1</v>
      </c>
      <c r="K2404" s="567">
        <v>45519</v>
      </c>
      <c r="L2404" s="567">
        <v>46021</v>
      </c>
      <c r="M2404" s="568">
        <f t="shared" si="97"/>
        <v>71.714285714285708</v>
      </c>
      <c r="N2404" s="569">
        <v>0.5</v>
      </c>
      <c r="O2404" s="585" t="s">
        <v>4389</v>
      </c>
      <c r="P2404" s="586">
        <f t="shared" si="96"/>
        <v>0.5</v>
      </c>
      <c r="Q2404" s="571" t="str">
        <f>IF(ISNUMBER(P2404),IF(P2404=100%,"CUMPLIDA",IF(AND(ISNUMBER(L2404),ISNUMBER([8]OCI!$P$6)), IF(L2404&lt;[8]OCI!$P$6,"INCUMPLIDA","PROCESO"), "VERIFICAR FECHA")),"SIN VALOR AVANCE")</f>
        <v>PROCESO</v>
      </c>
    </row>
    <row r="2405" spans="1:17" ht="120.75">
      <c r="A2405" s="560" t="s">
        <v>19</v>
      </c>
      <c r="B2405" s="580" t="s">
        <v>16</v>
      </c>
      <c r="C2405" s="858" t="s">
        <v>4358</v>
      </c>
      <c r="D2405" s="858" t="s">
        <v>4390</v>
      </c>
      <c r="E2405" s="867" t="s">
        <v>4391</v>
      </c>
      <c r="F2405" s="867" t="s">
        <v>4392</v>
      </c>
      <c r="G2405" s="584" t="s">
        <v>4369</v>
      </c>
      <c r="H2405" s="565" t="s">
        <v>4370</v>
      </c>
      <c r="I2405" s="590" t="s">
        <v>4364</v>
      </c>
      <c r="J2405" s="575">
        <v>1</v>
      </c>
      <c r="K2405" s="582">
        <v>45518</v>
      </c>
      <c r="L2405" s="582">
        <v>45565</v>
      </c>
      <c r="M2405" s="568">
        <f t="shared" si="97"/>
        <v>6.7142857142857144</v>
      </c>
      <c r="N2405" s="569">
        <v>1</v>
      </c>
      <c r="O2405" s="585" t="s">
        <v>4365</v>
      </c>
      <c r="P2405" s="586">
        <f t="shared" si="96"/>
        <v>1</v>
      </c>
      <c r="Q2405" s="571" t="str">
        <f>IF(ISNUMBER(P2405),IF(P2405=100%,"CUMPLIDA",IF(AND(ISNUMBER(L2405),ISNUMBER([8]OCI!$P$6)), IF(L2405&lt;[8]OCI!$P$6,"INCUMPLIDA","PROCESO"), "VERIFICAR FECHA")),"SIN VALOR AVANCE")</f>
        <v>CUMPLIDA</v>
      </c>
    </row>
    <row r="2406" spans="1:17" ht="150">
      <c r="A2406" s="560" t="s">
        <v>19</v>
      </c>
      <c r="B2406" s="580" t="s">
        <v>16</v>
      </c>
      <c r="C2406" s="858"/>
      <c r="D2406" s="858"/>
      <c r="E2406" s="867"/>
      <c r="F2406" s="867"/>
      <c r="G2406" s="584" t="s">
        <v>4371</v>
      </c>
      <c r="H2406" s="565" t="s">
        <v>4393</v>
      </c>
      <c r="I2406" s="585" t="s">
        <v>4373</v>
      </c>
      <c r="J2406" s="575">
        <v>1</v>
      </c>
      <c r="K2406" s="582">
        <v>45519</v>
      </c>
      <c r="L2406" s="567">
        <v>46021</v>
      </c>
      <c r="M2406" s="568">
        <f t="shared" si="97"/>
        <v>71.714285714285708</v>
      </c>
      <c r="N2406" s="569">
        <v>0.5</v>
      </c>
      <c r="O2406" s="585" t="s">
        <v>4365</v>
      </c>
      <c r="P2406" s="586">
        <f t="shared" si="96"/>
        <v>0.5</v>
      </c>
      <c r="Q2406" s="571" t="str">
        <f>IF(ISNUMBER(P2406),IF(P2406=100%,"CUMPLIDA",IF(AND(ISNUMBER(L2406),ISNUMBER([8]OCI!$P$6)), IF(L2406&lt;[8]OCI!$P$6,"INCUMPLIDA","PROCESO"), "VERIFICAR FECHA")),"SIN VALOR AVANCE")</f>
        <v>PROCESO</v>
      </c>
    </row>
    <row r="2407" spans="1:17" ht="60.75">
      <c r="A2407" s="560" t="s">
        <v>19</v>
      </c>
      <c r="B2407" s="580" t="s">
        <v>16</v>
      </c>
      <c r="C2407" s="858"/>
      <c r="D2407" s="858"/>
      <c r="E2407" s="867"/>
      <c r="F2407" s="867"/>
      <c r="G2407" s="584" t="s">
        <v>4394</v>
      </c>
      <c r="H2407" s="565" t="s">
        <v>4395</v>
      </c>
      <c r="I2407" s="585" t="s">
        <v>4396</v>
      </c>
      <c r="J2407" s="575">
        <v>1</v>
      </c>
      <c r="K2407" s="582">
        <v>45505</v>
      </c>
      <c r="L2407" s="582">
        <v>45870</v>
      </c>
      <c r="M2407" s="568">
        <f t="shared" si="97"/>
        <v>52.142857142857146</v>
      </c>
      <c r="N2407" s="569">
        <v>0.5</v>
      </c>
      <c r="O2407" s="585" t="s">
        <v>4397</v>
      </c>
      <c r="P2407" s="586">
        <f t="shared" si="96"/>
        <v>0.5</v>
      </c>
      <c r="Q2407" s="571" t="str">
        <f>IF(ISNUMBER(P2407),IF(P2407=100%,"CUMPLIDA",IF(AND(ISNUMBER(L2407),ISNUMBER([8]OCI!$P$6)), IF(L2407&lt;[8]OCI!$P$6,"INCUMPLIDA","PROCESO"), "VERIFICAR FECHA")),"SIN VALOR AVANCE")</f>
        <v>PROCESO</v>
      </c>
    </row>
    <row r="2408" spans="1:17" ht="135.75">
      <c r="A2408" s="560" t="s">
        <v>19</v>
      </c>
      <c r="B2408" s="580" t="s">
        <v>16</v>
      </c>
      <c r="C2408" s="858"/>
      <c r="D2408" s="858"/>
      <c r="E2408" s="867"/>
      <c r="F2408" s="867"/>
      <c r="G2408" s="584" t="s">
        <v>4398</v>
      </c>
      <c r="H2408" s="565" t="s">
        <v>4399</v>
      </c>
      <c r="I2408" s="565" t="s">
        <v>4400</v>
      </c>
      <c r="J2408" s="575">
        <v>1</v>
      </c>
      <c r="K2408" s="582">
        <v>45519</v>
      </c>
      <c r="L2408" s="582">
        <v>45885</v>
      </c>
      <c r="M2408" s="568">
        <f t="shared" si="97"/>
        <v>52.285714285714285</v>
      </c>
      <c r="N2408" s="569">
        <v>0.8</v>
      </c>
      <c r="O2408" s="585" t="s">
        <v>4401</v>
      </c>
      <c r="P2408" s="586">
        <f t="shared" si="96"/>
        <v>0.8</v>
      </c>
      <c r="Q2408" s="571" t="str">
        <f>IF(ISNUMBER(P2408),IF(P2408=100%,"CUMPLIDA",IF(AND(ISNUMBER(L2408),ISNUMBER([8]OCI!$P$6)), IF(L2408&lt;[8]OCI!$P$6,"INCUMPLIDA","PROCESO"), "VERIFICAR FECHA")),"SIN VALOR AVANCE")</f>
        <v>PROCESO</v>
      </c>
    </row>
    <row r="2409" spans="1:17" ht="120.75">
      <c r="A2409" s="560" t="s">
        <v>19</v>
      </c>
      <c r="B2409" s="580" t="s">
        <v>16</v>
      </c>
      <c r="C2409" s="858"/>
      <c r="D2409" s="858"/>
      <c r="E2409" s="867"/>
      <c r="F2409" s="867"/>
      <c r="G2409" s="584" t="s">
        <v>4369</v>
      </c>
      <c r="H2409" s="565" t="s">
        <v>4370</v>
      </c>
      <c r="I2409" s="590" t="s">
        <v>4364</v>
      </c>
      <c r="J2409" s="575">
        <v>1</v>
      </c>
      <c r="K2409" s="582">
        <v>45518</v>
      </c>
      <c r="L2409" s="582">
        <v>45565</v>
      </c>
      <c r="M2409" s="568">
        <f t="shared" si="97"/>
        <v>6.7142857142857144</v>
      </c>
      <c r="N2409" s="569">
        <v>1</v>
      </c>
      <c r="O2409" s="585" t="s">
        <v>4365</v>
      </c>
      <c r="P2409" s="586">
        <f t="shared" si="96"/>
        <v>1</v>
      </c>
      <c r="Q2409" s="571" t="str">
        <f>IF(ISNUMBER(P2409),IF(P2409=100%,"CUMPLIDA",IF(AND(ISNUMBER(L2409),ISNUMBER([8]OCI!$P$6)), IF(L2409&lt;[8]OCI!$P$6,"INCUMPLIDA","PROCESO"), "VERIFICAR FECHA")),"SIN VALOR AVANCE")</f>
        <v>CUMPLIDA</v>
      </c>
    </row>
    <row r="2410" spans="1:17" ht="120.75">
      <c r="A2410" s="560" t="s">
        <v>19</v>
      </c>
      <c r="B2410" s="580" t="s">
        <v>16</v>
      </c>
      <c r="C2410" s="858"/>
      <c r="D2410" s="858"/>
      <c r="E2410" s="867"/>
      <c r="F2410" s="867"/>
      <c r="G2410" s="584" t="s">
        <v>4402</v>
      </c>
      <c r="H2410" s="565" t="s">
        <v>4403</v>
      </c>
      <c r="I2410" s="585" t="s">
        <v>4373</v>
      </c>
      <c r="J2410" s="575">
        <v>1</v>
      </c>
      <c r="K2410" s="582">
        <v>45519</v>
      </c>
      <c r="L2410" s="567">
        <v>46021</v>
      </c>
      <c r="M2410" s="568">
        <f t="shared" si="97"/>
        <v>71.714285714285708</v>
      </c>
      <c r="N2410" s="569">
        <v>0.5</v>
      </c>
      <c r="O2410" s="585" t="s">
        <v>4365</v>
      </c>
      <c r="P2410" s="586">
        <f t="shared" si="96"/>
        <v>0.5</v>
      </c>
      <c r="Q2410" s="571" t="str">
        <f>IF(ISNUMBER(P2410),IF(P2410=100%,"CUMPLIDA",IF(AND(ISNUMBER(L2410),ISNUMBER([8]OCI!$P$6)), IF(L2410&lt;[8]OCI!$P$6,"INCUMPLIDA","PROCESO"), "VERIFICAR FECHA")),"SIN VALOR AVANCE")</f>
        <v>PROCESO</v>
      </c>
    </row>
    <row r="2411" spans="1:17" ht="135.75">
      <c r="A2411" s="560" t="s">
        <v>19</v>
      </c>
      <c r="B2411" s="580" t="s">
        <v>16</v>
      </c>
      <c r="C2411" s="858"/>
      <c r="D2411" s="858"/>
      <c r="E2411" s="867"/>
      <c r="F2411" s="867"/>
      <c r="G2411" s="584" t="s">
        <v>4398</v>
      </c>
      <c r="H2411" s="565" t="s">
        <v>4404</v>
      </c>
      <c r="I2411" s="565" t="s">
        <v>4400</v>
      </c>
      <c r="J2411" s="575">
        <v>1</v>
      </c>
      <c r="K2411" s="582">
        <v>45519</v>
      </c>
      <c r="L2411" s="582">
        <v>45885</v>
      </c>
      <c r="M2411" s="568">
        <f t="shared" si="97"/>
        <v>52.285714285714285</v>
      </c>
      <c r="N2411" s="569">
        <v>0.8</v>
      </c>
      <c r="O2411" s="585" t="s">
        <v>4401</v>
      </c>
      <c r="P2411" s="586">
        <f t="shared" si="96"/>
        <v>0.8</v>
      </c>
      <c r="Q2411" s="571" t="str">
        <f>IF(ISNUMBER(P2411),IF(P2411=100%,"CUMPLIDA",IF(AND(ISNUMBER(L2411),ISNUMBER([8]OCI!$P$6)), IF(L2411&lt;[8]OCI!$P$6,"INCUMPLIDA","PROCESO"), "VERIFICAR FECHA")),"SIN VALOR AVANCE")</f>
        <v>PROCESO</v>
      </c>
    </row>
    <row r="2412" spans="1:17" ht="75.75">
      <c r="A2412" s="560" t="s">
        <v>19</v>
      </c>
      <c r="B2412" s="580" t="s">
        <v>16</v>
      </c>
      <c r="C2412" s="858"/>
      <c r="D2412" s="858"/>
      <c r="E2412" s="867"/>
      <c r="F2412" s="867"/>
      <c r="G2412" s="584" t="s">
        <v>4394</v>
      </c>
      <c r="H2412" s="565" t="s">
        <v>4405</v>
      </c>
      <c r="I2412" s="585" t="s">
        <v>4396</v>
      </c>
      <c r="J2412" s="575">
        <v>1</v>
      </c>
      <c r="K2412" s="582">
        <v>45505</v>
      </c>
      <c r="L2412" s="582">
        <v>45870</v>
      </c>
      <c r="M2412" s="568">
        <f t="shared" si="97"/>
        <v>52.142857142857146</v>
      </c>
      <c r="N2412" s="569">
        <v>0.5</v>
      </c>
      <c r="O2412" s="585" t="s">
        <v>4406</v>
      </c>
      <c r="P2412" s="586">
        <f t="shared" si="96"/>
        <v>0.5</v>
      </c>
      <c r="Q2412" s="571" t="str">
        <f>IF(ISNUMBER(P2412),IF(P2412=100%,"CUMPLIDA",IF(AND(ISNUMBER(L2412),ISNUMBER([8]OCI!$P$6)), IF(L2412&lt;[8]OCI!$P$6,"INCUMPLIDA","PROCESO"), "VERIFICAR FECHA")),"SIN VALOR AVANCE")</f>
        <v>PROCESO</v>
      </c>
    </row>
    <row r="2413" spans="1:17" ht="45.75">
      <c r="A2413" s="560" t="s">
        <v>19</v>
      </c>
      <c r="B2413" s="580" t="s">
        <v>16</v>
      </c>
      <c r="C2413" s="858"/>
      <c r="D2413" s="858"/>
      <c r="E2413" s="867"/>
      <c r="F2413" s="867"/>
      <c r="G2413" s="584" t="s">
        <v>4394</v>
      </c>
      <c r="H2413" s="565" t="s">
        <v>4407</v>
      </c>
      <c r="I2413" s="585" t="s">
        <v>4396</v>
      </c>
      <c r="J2413" s="575">
        <v>1</v>
      </c>
      <c r="K2413" s="582">
        <v>45505</v>
      </c>
      <c r="L2413" s="582">
        <v>45870</v>
      </c>
      <c r="M2413" s="568">
        <f t="shared" si="97"/>
        <v>52.142857142857146</v>
      </c>
      <c r="N2413" s="569">
        <v>0.5</v>
      </c>
      <c r="O2413" s="585" t="s">
        <v>4408</v>
      </c>
      <c r="P2413" s="586">
        <f t="shared" si="96"/>
        <v>0.5</v>
      </c>
      <c r="Q2413" s="571" t="str">
        <f>IF(ISNUMBER(P2413),IF(P2413=100%,"CUMPLIDA",IF(AND(ISNUMBER(L2413),ISNUMBER([8]OCI!$P$6)), IF(L2413&lt;[8]OCI!$P$6,"INCUMPLIDA","PROCESO"), "VERIFICAR FECHA")),"SIN VALOR AVANCE")</f>
        <v>PROCESO</v>
      </c>
    </row>
    <row r="2414" spans="1:17" ht="120.75">
      <c r="A2414" s="560" t="s">
        <v>19</v>
      </c>
      <c r="B2414" s="580" t="s">
        <v>16</v>
      </c>
      <c r="C2414" s="858"/>
      <c r="D2414" s="858"/>
      <c r="E2414" s="867"/>
      <c r="F2414" s="867"/>
      <c r="G2414" s="584" t="s">
        <v>4409</v>
      </c>
      <c r="H2414" s="565" t="s">
        <v>4410</v>
      </c>
      <c r="I2414" s="565" t="s">
        <v>4411</v>
      </c>
      <c r="J2414" s="575">
        <v>1</v>
      </c>
      <c r="K2414" s="582">
        <v>45519</v>
      </c>
      <c r="L2414" s="582">
        <v>45657</v>
      </c>
      <c r="M2414" s="568">
        <f t="shared" si="97"/>
        <v>19.714285714285715</v>
      </c>
      <c r="N2414" s="569">
        <v>1</v>
      </c>
      <c r="O2414" s="585" t="s">
        <v>4412</v>
      </c>
      <c r="P2414" s="586">
        <f t="shared" ref="P2414:P2477" si="98">N2414/J2414</f>
        <v>1</v>
      </c>
      <c r="Q2414" s="571" t="str">
        <f>IF(ISNUMBER(P2414),IF(P2414=100%,"CUMPLIDA",IF(AND(ISNUMBER(L2414),ISNUMBER([8]OCI!$P$6)), IF(L2414&lt;[8]OCI!$P$6,"INCUMPLIDA","PROCESO"), "VERIFICAR FECHA")),"SIN VALOR AVANCE")</f>
        <v>CUMPLIDA</v>
      </c>
    </row>
    <row r="2415" spans="1:17" ht="166.5">
      <c r="A2415" s="560" t="s">
        <v>19</v>
      </c>
      <c r="B2415" s="580" t="s">
        <v>16</v>
      </c>
      <c r="C2415" s="858"/>
      <c r="D2415" s="858"/>
      <c r="E2415" s="867"/>
      <c r="F2415" s="867"/>
      <c r="G2415" s="584" t="s">
        <v>4413</v>
      </c>
      <c r="H2415" s="565" t="s">
        <v>4414</v>
      </c>
      <c r="I2415" s="585" t="s">
        <v>4415</v>
      </c>
      <c r="J2415" s="575">
        <v>1</v>
      </c>
      <c r="K2415" s="582">
        <v>45536</v>
      </c>
      <c r="L2415" s="582">
        <v>45747</v>
      </c>
      <c r="M2415" s="568">
        <f t="shared" si="97"/>
        <v>30.142857142857142</v>
      </c>
      <c r="N2415" s="569">
        <v>1</v>
      </c>
      <c r="O2415" s="585" t="s">
        <v>4416</v>
      </c>
      <c r="P2415" s="586">
        <f t="shared" si="98"/>
        <v>1</v>
      </c>
      <c r="Q2415" s="571" t="str">
        <f>IF(ISNUMBER(P2415),IF(P2415=100%,"CUMPLIDA",IF(AND(ISNUMBER(L2415),ISNUMBER([8]OCI!$P$6)), IF(L2415&lt;[8]OCI!$P$6,"INCUMPLIDA","PROCESO"), "VERIFICAR FECHA")),"SIN VALOR AVANCE")</f>
        <v>CUMPLIDA</v>
      </c>
    </row>
    <row r="2416" spans="1:17" ht="166.5">
      <c r="A2416" s="560" t="s">
        <v>19</v>
      </c>
      <c r="B2416" s="580" t="s">
        <v>16</v>
      </c>
      <c r="C2416" s="858"/>
      <c r="D2416" s="858"/>
      <c r="E2416" s="867"/>
      <c r="F2416" s="867"/>
      <c r="G2416" s="584" t="s">
        <v>4417</v>
      </c>
      <c r="H2416" s="565" t="s">
        <v>4418</v>
      </c>
      <c r="I2416" s="585" t="s">
        <v>4419</v>
      </c>
      <c r="J2416" s="575">
        <v>3</v>
      </c>
      <c r="K2416" s="582">
        <v>45748</v>
      </c>
      <c r="L2416" s="582">
        <v>46022</v>
      </c>
      <c r="M2416" s="568">
        <f t="shared" si="97"/>
        <v>39.142857142857146</v>
      </c>
      <c r="N2416" s="569">
        <v>0.44</v>
      </c>
      <c r="O2416" s="585" t="s">
        <v>4416</v>
      </c>
      <c r="P2416" s="586">
        <f t="shared" si="98"/>
        <v>0.14666666666666667</v>
      </c>
      <c r="Q2416" s="571" t="str">
        <f>IF(ISNUMBER(P2416),IF(P2416=100%,"CUMPLIDA",IF(AND(ISNUMBER(L2416),ISNUMBER([8]OCI!$P$6)), IF(L2416&lt;[8]OCI!$P$6,"INCUMPLIDA","PROCESO"), "VERIFICAR FECHA")),"SIN VALOR AVANCE")</f>
        <v>PROCESO</v>
      </c>
    </row>
    <row r="2417" spans="1:17" ht="105.75">
      <c r="A2417" s="560" t="s">
        <v>19</v>
      </c>
      <c r="B2417" s="580" t="s">
        <v>16</v>
      </c>
      <c r="C2417" s="858"/>
      <c r="D2417" s="858"/>
      <c r="E2417" s="867"/>
      <c r="F2417" s="867"/>
      <c r="G2417" s="584" t="s">
        <v>4369</v>
      </c>
      <c r="H2417" s="565" t="s">
        <v>4370</v>
      </c>
      <c r="I2417" s="590" t="s">
        <v>4364</v>
      </c>
      <c r="J2417" s="575">
        <v>1</v>
      </c>
      <c r="K2417" s="582">
        <v>45518</v>
      </c>
      <c r="L2417" s="582">
        <v>45565</v>
      </c>
      <c r="M2417" s="568">
        <f t="shared" si="97"/>
        <v>6.7142857142857144</v>
      </c>
      <c r="N2417" s="569">
        <v>1</v>
      </c>
      <c r="O2417" s="585" t="s">
        <v>4376</v>
      </c>
      <c r="P2417" s="586">
        <f t="shared" si="98"/>
        <v>1</v>
      </c>
      <c r="Q2417" s="571" t="str">
        <f>IF(ISNUMBER(P2417),IF(P2417=100%,"CUMPLIDA",IF(AND(ISNUMBER(L2417),ISNUMBER([8]OCI!$P$6)), IF(L2417&lt;[8]OCI!$P$6,"INCUMPLIDA","PROCESO"), "VERIFICAR FECHA")),"SIN VALOR AVANCE")</f>
        <v>CUMPLIDA</v>
      </c>
    </row>
    <row r="2418" spans="1:17" ht="135.75">
      <c r="A2418" s="560" t="s">
        <v>19</v>
      </c>
      <c r="B2418" s="580" t="s">
        <v>16</v>
      </c>
      <c r="C2418" s="858"/>
      <c r="D2418" s="858"/>
      <c r="E2418" s="867"/>
      <c r="F2418" s="867"/>
      <c r="G2418" s="584" t="s">
        <v>4420</v>
      </c>
      <c r="H2418" s="565" t="s">
        <v>4421</v>
      </c>
      <c r="I2418" s="585" t="s">
        <v>4368</v>
      </c>
      <c r="J2418" s="575">
        <v>1</v>
      </c>
      <c r="K2418" s="582">
        <v>45519</v>
      </c>
      <c r="L2418" s="567">
        <v>46021</v>
      </c>
      <c r="M2418" s="568">
        <f t="shared" si="97"/>
        <v>71.714285714285708</v>
      </c>
      <c r="N2418" s="569">
        <v>0.5</v>
      </c>
      <c r="O2418" s="585" t="s">
        <v>4401</v>
      </c>
      <c r="P2418" s="586">
        <f t="shared" si="98"/>
        <v>0.5</v>
      </c>
      <c r="Q2418" s="571" t="str">
        <f>IF(ISNUMBER(P2418),IF(P2418=100%,"CUMPLIDA",IF(AND(ISNUMBER(L2418),ISNUMBER([8]OCI!$P$6)), IF(L2418&lt;[8]OCI!$P$6,"INCUMPLIDA","PROCESO"), "VERIFICAR FECHA")),"SIN VALOR AVANCE")</f>
        <v>PROCESO</v>
      </c>
    </row>
    <row r="2419" spans="1:17" ht="195.75">
      <c r="A2419" s="560" t="s">
        <v>19</v>
      </c>
      <c r="B2419" s="580" t="s">
        <v>16</v>
      </c>
      <c r="C2419" s="858"/>
      <c r="D2419" s="858"/>
      <c r="E2419" s="867"/>
      <c r="F2419" s="867"/>
      <c r="G2419" s="584" t="s">
        <v>4422</v>
      </c>
      <c r="H2419" s="565" t="s">
        <v>4423</v>
      </c>
      <c r="I2419" s="585" t="s">
        <v>4424</v>
      </c>
      <c r="J2419" s="575">
        <v>1</v>
      </c>
      <c r="K2419" s="582">
        <v>45519</v>
      </c>
      <c r="L2419" s="582">
        <v>45657</v>
      </c>
      <c r="M2419" s="568">
        <f t="shared" si="97"/>
        <v>19.714285714285715</v>
      </c>
      <c r="N2419" s="569">
        <v>1</v>
      </c>
      <c r="O2419" s="585" t="s">
        <v>4425</v>
      </c>
      <c r="P2419" s="586">
        <f t="shared" si="98"/>
        <v>1</v>
      </c>
      <c r="Q2419" s="571" t="str">
        <f>IF(ISNUMBER(P2419),IF(P2419=100%,"CUMPLIDA",IF(AND(ISNUMBER(L2419),ISNUMBER([8]OCI!$P$6)), IF(L2419&lt;[8]OCI!$P$6,"INCUMPLIDA","PROCESO"), "VERIFICAR FECHA")),"SIN VALOR AVANCE")</f>
        <v>CUMPLIDA</v>
      </c>
    </row>
    <row r="2420" spans="1:17" ht="150.75">
      <c r="A2420" s="560" t="s">
        <v>19</v>
      </c>
      <c r="B2420" s="580" t="s">
        <v>16</v>
      </c>
      <c r="C2420" s="858"/>
      <c r="D2420" s="858"/>
      <c r="E2420" s="867"/>
      <c r="F2420" s="867"/>
      <c r="G2420" s="584" t="s">
        <v>4426</v>
      </c>
      <c r="H2420" s="585" t="s">
        <v>4427</v>
      </c>
      <c r="I2420" s="565" t="s">
        <v>546</v>
      </c>
      <c r="J2420" s="575">
        <v>1</v>
      </c>
      <c r="K2420" s="582">
        <v>45505</v>
      </c>
      <c r="L2420" s="582">
        <v>45565</v>
      </c>
      <c r="M2420" s="568">
        <f t="shared" si="97"/>
        <v>8.5714285714285712</v>
      </c>
      <c r="N2420" s="569">
        <v>1</v>
      </c>
      <c r="O2420" s="585" t="s">
        <v>4428</v>
      </c>
      <c r="P2420" s="586">
        <f t="shared" si="98"/>
        <v>1</v>
      </c>
      <c r="Q2420" s="571" t="str">
        <f>IF(ISNUMBER(P2420),IF(P2420=100%,"CUMPLIDA",IF(AND(ISNUMBER(L2420),ISNUMBER([8]OCI!$P$6)), IF(L2420&lt;[8]OCI!$P$6,"INCUMPLIDA","PROCESO"), "VERIFICAR FECHA")),"SIN VALOR AVANCE")</f>
        <v>CUMPLIDA</v>
      </c>
    </row>
    <row r="2421" spans="1:17" ht="165.75">
      <c r="A2421" s="560" t="s">
        <v>19</v>
      </c>
      <c r="B2421" s="580" t="s">
        <v>16</v>
      </c>
      <c r="C2421" s="858"/>
      <c r="D2421" s="858"/>
      <c r="E2421" s="867"/>
      <c r="F2421" s="867"/>
      <c r="G2421" s="584" t="s">
        <v>4429</v>
      </c>
      <c r="H2421" s="585" t="s">
        <v>4429</v>
      </c>
      <c r="I2421" s="565" t="s">
        <v>4430</v>
      </c>
      <c r="J2421" s="575">
        <v>1</v>
      </c>
      <c r="K2421" s="582">
        <v>45566</v>
      </c>
      <c r="L2421" s="582">
        <v>45747</v>
      </c>
      <c r="M2421" s="568">
        <f t="shared" si="97"/>
        <v>25.857142857142858</v>
      </c>
      <c r="N2421" s="569">
        <v>1</v>
      </c>
      <c r="O2421" s="585" t="s">
        <v>4431</v>
      </c>
      <c r="P2421" s="586">
        <f t="shared" si="98"/>
        <v>1</v>
      </c>
      <c r="Q2421" s="571" t="str">
        <f>IF(ISNUMBER(P2421),IF(P2421=100%,"CUMPLIDA",IF(AND(ISNUMBER(L2421),ISNUMBER([8]OCI!$P$6)), IF(L2421&lt;[8]OCI!$P$6,"INCUMPLIDA","PROCESO"), "VERIFICAR FECHA")),"SIN VALOR AVANCE")</f>
        <v>CUMPLIDA</v>
      </c>
    </row>
    <row r="2422" spans="1:17" ht="60.75">
      <c r="A2422" s="560" t="s">
        <v>19</v>
      </c>
      <c r="B2422" s="580" t="s">
        <v>16</v>
      </c>
      <c r="C2422" s="858"/>
      <c r="D2422" s="858"/>
      <c r="E2422" s="867"/>
      <c r="F2422" s="867"/>
      <c r="G2422" s="584" t="s">
        <v>4394</v>
      </c>
      <c r="H2422" s="565" t="s">
        <v>4432</v>
      </c>
      <c r="I2422" s="585" t="s">
        <v>4396</v>
      </c>
      <c r="J2422" s="575">
        <v>1</v>
      </c>
      <c r="K2422" s="582">
        <v>45505</v>
      </c>
      <c r="L2422" s="582">
        <v>45870</v>
      </c>
      <c r="M2422" s="568">
        <f t="shared" si="97"/>
        <v>52.142857142857146</v>
      </c>
      <c r="N2422" s="569">
        <v>0.5</v>
      </c>
      <c r="O2422" s="585" t="s">
        <v>4397</v>
      </c>
      <c r="P2422" s="586">
        <f t="shared" si="98"/>
        <v>0.5</v>
      </c>
      <c r="Q2422" s="571" t="str">
        <f>IF(ISNUMBER(P2422),IF(P2422=100%,"CUMPLIDA",IF(AND(ISNUMBER(L2422),ISNUMBER([8]OCI!$P$6)), IF(L2422&lt;[8]OCI!$P$6,"INCUMPLIDA","PROCESO"), "VERIFICAR FECHA")),"SIN VALOR AVANCE")</f>
        <v>PROCESO</v>
      </c>
    </row>
    <row r="2423" spans="1:17" ht="120.75">
      <c r="A2423" s="560" t="s">
        <v>19</v>
      </c>
      <c r="B2423" s="580" t="s">
        <v>16</v>
      </c>
      <c r="C2423" s="858"/>
      <c r="D2423" s="858"/>
      <c r="E2423" s="867"/>
      <c r="F2423" s="867"/>
      <c r="G2423" s="584" t="s">
        <v>4433</v>
      </c>
      <c r="H2423" s="565" t="s">
        <v>4434</v>
      </c>
      <c r="I2423" s="565" t="s">
        <v>4400</v>
      </c>
      <c r="J2423" s="575">
        <v>1</v>
      </c>
      <c r="K2423" s="582">
        <v>45519</v>
      </c>
      <c r="L2423" s="582">
        <v>45885</v>
      </c>
      <c r="M2423" s="568">
        <f t="shared" si="97"/>
        <v>52.285714285714285</v>
      </c>
      <c r="N2423" s="569">
        <v>0.8</v>
      </c>
      <c r="O2423" s="585" t="s">
        <v>4365</v>
      </c>
      <c r="P2423" s="586">
        <f t="shared" si="98"/>
        <v>0.8</v>
      </c>
      <c r="Q2423" s="571" t="str">
        <f>IF(ISNUMBER(P2423),IF(P2423=100%,"CUMPLIDA",IF(AND(ISNUMBER(L2423),ISNUMBER([8]OCI!$P$6)), IF(L2423&lt;[8]OCI!$P$6,"INCUMPLIDA","PROCESO"), "VERIFICAR FECHA")),"SIN VALOR AVANCE")</f>
        <v>PROCESO</v>
      </c>
    </row>
    <row r="2424" spans="1:17" ht="135.75">
      <c r="A2424" s="560" t="s">
        <v>19</v>
      </c>
      <c r="B2424" s="580" t="s">
        <v>16</v>
      </c>
      <c r="C2424" s="858" t="s">
        <v>4358</v>
      </c>
      <c r="D2424" s="858" t="s">
        <v>4435</v>
      </c>
      <c r="E2424" s="867" t="s">
        <v>4436</v>
      </c>
      <c r="F2424" s="867" t="s">
        <v>4437</v>
      </c>
      <c r="G2424" s="584" t="s">
        <v>4438</v>
      </c>
      <c r="H2424" s="565" t="s">
        <v>4439</v>
      </c>
      <c r="I2424" s="565" t="s">
        <v>4440</v>
      </c>
      <c r="J2424" s="575">
        <v>1</v>
      </c>
      <c r="K2424" s="582">
        <v>45536</v>
      </c>
      <c r="L2424" s="582">
        <v>45657</v>
      </c>
      <c r="M2424" s="568">
        <f t="shared" si="97"/>
        <v>17.285714285714285</v>
      </c>
      <c r="N2424" s="569">
        <v>1</v>
      </c>
      <c r="O2424" s="585" t="s">
        <v>4401</v>
      </c>
      <c r="P2424" s="586">
        <f t="shared" si="98"/>
        <v>1</v>
      </c>
      <c r="Q2424" s="571" t="str">
        <f>IF(ISNUMBER(P2424),IF(P2424=100%,"CUMPLIDA",IF(AND(ISNUMBER(L2424),ISNUMBER([8]OCI!$P$6)), IF(L2424&lt;[8]OCI!$P$6,"INCUMPLIDA","PROCESO"), "VERIFICAR FECHA")),"SIN VALOR AVANCE")</f>
        <v>CUMPLIDA</v>
      </c>
    </row>
    <row r="2425" spans="1:17" ht="105.75">
      <c r="A2425" s="560" t="s">
        <v>19</v>
      </c>
      <c r="B2425" s="580" t="s">
        <v>16</v>
      </c>
      <c r="C2425" s="858"/>
      <c r="D2425" s="858"/>
      <c r="E2425" s="867"/>
      <c r="F2425" s="867"/>
      <c r="G2425" s="584" t="s">
        <v>4441</v>
      </c>
      <c r="H2425" s="565" t="s">
        <v>4442</v>
      </c>
      <c r="I2425" s="585" t="s">
        <v>4443</v>
      </c>
      <c r="J2425" s="575">
        <v>1</v>
      </c>
      <c r="K2425" s="582">
        <v>45505</v>
      </c>
      <c r="L2425" s="582">
        <v>45566</v>
      </c>
      <c r="M2425" s="568">
        <f t="shared" si="97"/>
        <v>8.7142857142857135</v>
      </c>
      <c r="N2425" s="569">
        <v>1</v>
      </c>
      <c r="O2425" s="585" t="s">
        <v>4376</v>
      </c>
      <c r="P2425" s="586">
        <f t="shared" si="98"/>
        <v>1</v>
      </c>
      <c r="Q2425" s="571" t="str">
        <f>IF(ISNUMBER(P2425),IF(P2425=100%,"CUMPLIDA",IF(AND(ISNUMBER(L2425),ISNUMBER([8]OCI!$P$6)), IF(L2425&lt;[8]OCI!$P$6,"INCUMPLIDA","PROCESO"), "VERIFICAR FECHA")),"SIN VALOR AVANCE")</f>
        <v>CUMPLIDA</v>
      </c>
    </row>
    <row r="2426" spans="1:17" ht="135.75">
      <c r="A2426" s="560" t="s">
        <v>19</v>
      </c>
      <c r="B2426" s="580" t="s">
        <v>16</v>
      </c>
      <c r="C2426" s="858"/>
      <c r="D2426" s="858"/>
      <c r="E2426" s="867"/>
      <c r="F2426" s="867"/>
      <c r="G2426" s="584" t="s">
        <v>4438</v>
      </c>
      <c r="H2426" s="565" t="s">
        <v>4439</v>
      </c>
      <c r="I2426" s="565" t="s">
        <v>4440</v>
      </c>
      <c r="J2426" s="575">
        <v>1</v>
      </c>
      <c r="K2426" s="582">
        <v>45566</v>
      </c>
      <c r="L2426" s="582">
        <v>45657</v>
      </c>
      <c r="M2426" s="568">
        <f t="shared" si="97"/>
        <v>13</v>
      </c>
      <c r="N2426" s="569">
        <v>1</v>
      </c>
      <c r="O2426" s="585" t="s">
        <v>4401</v>
      </c>
      <c r="P2426" s="586">
        <f t="shared" si="98"/>
        <v>1</v>
      </c>
      <c r="Q2426" s="571" t="str">
        <f>IF(ISNUMBER(P2426),IF(P2426=100%,"CUMPLIDA",IF(AND(ISNUMBER(L2426),ISNUMBER([8]OCI!$P$6)), IF(L2426&lt;[8]OCI!$P$6,"INCUMPLIDA","PROCESO"), "VERIFICAR FECHA")),"SIN VALOR AVANCE")</f>
        <v>CUMPLIDA</v>
      </c>
    </row>
    <row r="2427" spans="1:17" ht="105.75">
      <c r="A2427" s="560" t="s">
        <v>19</v>
      </c>
      <c r="B2427" s="580" t="s">
        <v>16</v>
      </c>
      <c r="C2427" s="858"/>
      <c r="D2427" s="858"/>
      <c r="E2427" s="867"/>
      <c r="F2427" s="867"/>
      <c r="G2427" s="584" t="s">
        <v>4444</v>
      </c>
      <c r="H2427" s="565" t="s">
        <v>4445</v>
      </c>
      <c r="I2427" s="585" t="s">
        <v>4446</v>
      </c>
      <c r="J2427" s="575">
        <v>1</v>
      </c>
      <c r="K2427" s="582">
        <v>45519</v>
      </c>
      <c r="L2427" s="582">
        <v>45883</v>
      </c>
      <c r="M2427" s="568">
        <f t="shared" si="97"/>
        <v>52</v>
      </c>
      <c r="N2427" s="569">
        <v>0.3</v>
      </c>
      <c r="O2427" s="585" t="s">
        <v>4376</v>
      </c>
      <c r="P2427" s="586">
        <f t="shared" si="98"/>
        <v>0.3</v>
      </c>
      <c r="Q2427" s="571" t="str">
        <f>IF(ISNUMBER(P2427),IF(P2427=100%,"CUMPLIDA",IF(AND(ISNUMBER(L2427),ISNUMBER([8]OCI!$P$6)), IF(L2427&lt;[8]OCI!$P$6,"INCUMPLIDA","PROCESO"), "VERIFICAR FECHA")),"SIN VALOR AVANCE")</f>
        <v>PROCESO</v>
      </c>
    </row>
    <row r="2428" spans="1:17" ht="135.75">
      <c r="A2428" s="560" t="s">
        <v>19</v>
      </c>
      <c r="B2428" s="580" t="s">
        <v>16</v>
      </c>
      <c r="C2428" s="858"/>
      <c r="D2428" s="858"/>
      <c r="E2428" s="867"/>
      <c r="F2428" s="867"/>
      <c r="G2428" s="584" t="s">
        <v>4438</v>
      </c>
      <c r="H2428" s="565" t="s">
        <v>4439</v>
      </c>
      <c r="I2428" s="565" t="s">
        <v>4440</v>
      </c>
      <c r="J2428" s="575">
        <v>1</v>
      </c>
      <c r="K2428" s="582">
        <v>45566</v>
      </c>
      <c r="L2428" s="582">
        <v>45657</v>
      </c>
      <c r="M2428" s="568">
        <f t="shared" si="97"/>
        <v>13</v>
      </c>
      <c r="N2428" s="569">
        <v>1</v>
      </c>
      <c r="O2428" s="585" t="s">
        <v>4401</v>
      </c>
      <c r="P2428" s="586">
        <f t="shared" si="98"/>
        <v>1</v>
      </c>
      <c r="Q2428" s="571" t="str">
        <f>IF(ISNUMBER(P2428),IF(P2428=100%,"CUMPLIDA",IF(AND(ISNUMBER(L2428),ISNUMBER([8]OCI!$P$6)), IF(L2428&lt;[8]OCI!$P$6,"INCUMPLIDA","PROCESO"), "VERIFICAR FECHA")),"SIN VALOR AVANCE")</f>
        <v>CUMPLIDA</v>
      </c>
    </row>
    <row r="2429" spans="1:17" ht="120.75">
      <c r="A2429" s="560" t="s">
        <v>19</v>
      </c>
      <c r="B2429" s="580" t="s">
        <v>16</v>
      </c>
      <c r="C2429" s="858"/>
      <c r="D2429" s="858"/>
      <c r="E2429" s="867"/>
      <c r="F2429" s="867"/>
      <c r="G2429" s="584" t="s">
        <v>4369</v>
      </c>
      <c r="H2429" s="565" t="s">
        <v>4370</v>
      </c>
      <c r="I2429" s="590" t="s">
        <v>4364</v>
      </c>
      <c r="J2429" s="575">
        <v>1</v>
      </c>
      <c r="K2429" s="582">
        <v>45518</v>
      </c>
      <c r="L2429" s="582">
        <v>45565</v>
      </c>
      <c r="M2429" s="568">
        <f t="shared" si="97"/>
        <v>6.7142857142857144</v>
      </c>
      <c r="N2429" s="569">
        <v>1</v>
      </c>
      <c r="O2429" s="585" t="s">
        <v>4365</v>
      </c>
      <c r="P2429" s="586">
        <f t="shared" si="98"/>
        <v>1</v>
      </c>
      <c r="Q2429" s="571" t="str">
        <f>IF(ISNUMBER(P2429),IF(P2429=100%,"CUMPLIDA",IF(AND(ISNUMBER(L2429),ISNUMBER([8]OCI!$P$6)), IF(L2429&lt;[8]OCI!$P$6,"INCUMPLIDA","PROCESO"), "VERIFICAR FECHA")),"SIN VALOR AVANCE")</f>
        <v>CUMPLIDA</v>
      </c>
    </row>
    <row r="2430" spans="1:17" ht="120.75">
      <c r="A2430" s="560" t="s">
        <v>19</v>
      </c>
      <c r="B2430" s="580" t="s">
        <v>16</v>
      </c>
      <c r="C2430" s="858"/>
      <c r="D2430" s="858"/>
      <c r="E2430" s="867"/>
      <c r="F2430" s="867"/>
      <c r="G2430" s="584" t="s">
        <v>4447</v>
      </c>
      <c r="H2430" s="565" t="s">
        <v>4448</v>
      </c>
      <c r="I2430" s="585" t="s">
        <v>4373</v>
      </c>
      <c r="J2430" s="575">
        <v>1</v>
      </c>
      <c r="K2430" s="582">
        <v>45519</v>
      </c>
      <c r="L2430" s="567">
        <v>46021</v>
      </c>
      <c r="M2430" s="568">
        <f t="shared" si="97"/>
        <v>71.714285714285708</v>
      </c>
      <c r="N2430" s="569">
        <v>0.5</v>
      </c>
      <c r="O2430" s="585" t="s">
        <v>4365</v>
      </c>
      <c r="P2430" s="586">
        <f t="shared" si="98"/>
        <v>0.5</v>
      </c>
      <c r="Q2430" s="571" t="str">
        <f>IF(ISNUMBER(P2430),IF(P2430=100%,"CUMPLIDA",IF(AND(ISNUMBER(L2430),ISNUMBER([8]OCI!$P$6)), IF(L2430&lt;[8]OCI!$P$6,"INCUMPLIDA","PROCESO"), "VERIFICAR FECHA")),"SIN VALOR AVANCE")</f>
        <v>PROCESO</v>
      </c>
    </row>
    <row r="2431" spans="1:17" ht="165.75">
      <c r="A2431" s="560" t="s">
        <v>19</v>
      </c>
      <c r="B2431" s="580" t="s">
        <v>16</v>
      </c>
      <c r="C2431" s="858" t="s">
        <v>4358</v>
      </c>
      <c r="D2431" s="858" t="s">
        <v>4449</v>
      </c>
      <c r="E2431" s="867" t="s">
        <v>4450</v>
      </c>
      <c r="F2431" s="867" t="s">
        <v>4451</v>
      </c>
      <c r="G2431" s="584" t="s">
        <v>4413</v>
      </c>
      <c r="H2431" s="565" t="s">
        <v>4418</v>
      </c>
      <c r="I2431" s="585" t="s">
        <v>4415</v>
      </c>
      <c r="J2431" s="575">
        <v>1</v>
      </c>
      <c r="K2431" s="582">
        <v>45536</v>
      </c>
      <c r="L2431" s="582">
        <v>45747</v>
      </c>
      <c r="M2431" s="568">
        <f t="shared" si="97"/>
        <v>30.142857142857142</v>
      </c>
      <c r="N2431" s="569">
        <v>1</v>
      </c>
      <c r="O2431" s="585" t="s">
        <v>4452</v>
      </c>
      <c r="P2431" s="586">
        <f t="shared" si="98"/>
        <v>1</v>
      </c>
      <c r="Q2431" s="571" t="str">
        <f>IF(ISNUMBER(P2431),IF(P2431=100%,"CUMPLIDA",IF(AND(ISNUMBER(L2431),ISNUMBER([8]OCI!$P$6)), IF(L2431&lt;[8]OCI!$P$6,"INCUMPLIDA","PROCESO"), "VERIFICAR FECHA")),"SIN VALOR AVANCE")</f>
        <v>CUMPLIDA</v>
      </c>
    </row>
    <row r="2432" spans="1:17" ht="165.75">
      <c r="A2432" s="560" t="s">
        <v>19</v>
      </c>
      <c r="B2432" s="580" t="s">
        <v>16</v>
      </c>
      <c r="C2432" s="858"/>
      <c r="D2432" s="858"/>
      <c r="E2432" s="867"/>
      <c r="F2432" s="867"/>
      <c r="G2432" s="584" t="s">
        <v>4417</v>
      </c>
      <c r="H2432" s="565" t="s">
        <v>4418</v>
      </c>
      <c r="I2432" s="585" t="s">
        <v>4419</v>
      </c>
      <c r="J2432" s="575">
        <v>3</v>
      </c>
      <c r="K2432" s="582">
        <v>45748</v>
      </c>
      <c r="L2432" s="582">
        <v>46022</v>
      </c>
      <c r="M2432" s="568">
        <f t="shared" si="97"/>
        <v>39.142857142857146</v>
      </c>
      <c r="N2432" s="569">
        <v>0.44</v>
      </c>
      <c r="O2432" s="585" t="s">
        <v>4452</v>
      </c>
      <c r="P2432" s="586">
        <f t="shared" si="98"/>
        <v>0.14666666666666667</v>
      </c>
      <c r="Q2432" s="571" t="str">
        <f>IF(ISNUMBER(P2432),IF(P2432=100%,"CUMPLIDA",IF(AND(ISNUMBER(L2432),ISNUMBER([8]OCI!$P$6)), IF(L2432&lt;[8]OCI!$P$6,"INCUMPLIDA","PROCESO"), "VERIFICAR FECHA")),"SIN VALOR AVANCE")</f>
        <v>PROCESO</v>
      </c>
    </row>
    <row r="2433" spans="1:17" ht="165.75">
      <c r="A2433" s="560" t="s">
        <v>19</v>
      </c>
      <c r="B2433" s="580" t="s">
        <v>16</v>
      </c>
      <c r="C2433" s="858"/>
      <c r="D2433" s="858"/>
      <c r="E2433" s="867"/>
      <c r="F2433" s="867"/>
      <c r="G2433" s="584" t="s">
        <v>4453</v>
      </c>
      <c r="H2433" s="565" t="s">
        <v>4454</v>
      </c>
      <c r="I2433" s="585" t="s">
        <v>4455</v>
      </c>
      <c r="J2433" s="575">
        <v>1</v>
      </c>
      <c r="K2433" s="582">
        <v>45523</v>
      </c>
      <c r="L2433" s="582">
        <v>45688</v>
      </c>
      <c r="M2433" s="568">
        <f t="shared" si="97"/>
        <v>23.571428571428573</v>
      </c>
      <c r="N2433" s="569">
        <v>1</v>
      </c>
      <c r="O2433" s="585" t="s">
        <v>4452</v>
      </c>
      <c r="P2433" s="586">
        <f t="shared" si="98"/>
        <v>1</v>
      </c>
      <c r="Q2433" s="571" t="str">
        <f>IF(ISNUMBER(P2433),IF(P2433=100%,"CUMPLIDA",IF(AND(ISNUMBER(L2433),ISNUMBER([8]OCI!$P$6)), IF(L2433&lt;[8]OCI!$P$6,"INCUMPLIDA","PROCESO"), "VERIFICAR FECHA")),"SIN VALOR AVANCE")</f>
        <v>CUMPLIDA</v>
      </c>
    </row>
    <row r="2434" spans="1:17" ht="165.75">
      <c r="A2434" s="560" t="s">
        <v>19</v>
      </c>
      <c r="B2434" s="580" t="s">
        <v>16</v>
      </c>
      <c r="C2434" s="858"/>
      <c r="D2434" s="858"/>
      <c r="E2434" s="867"/>
      <c r="F2434" s="867"/>
      <c r="G2434" s="563" t="s">
        <v>4456</v>
      </c>
      <c r="H2434" s="565" t="s">
        <v>4457</v>
      </c>
      <c r="I2434" s="585" t="s">
        <v>4455</v>
      </c>
      <c r="J2434" s="575">
        <v>1</v>
      </c>
      <c r="K2434" s="582">
        <v>45505</v>
      </c>
      <c r="L2434" s="582">
        <v>45547</v>
      </c>
      <c r="M2434" s="568">
        <f t="shared" si="97"/>
        <v>6</v>
      </c>
      <c r="N2434" s="569">
        <v>1</v>
      </c>
      <c r="O2434" s="585" t="s">
        <v>4458</v>
      </c>
      <c r="P2434" s="586">
        <f t="shared" si="98"/>
        <v>1</v>
      </c>
      <c r="Q2434" s="571" t="str">
        <f>IF(ISNUMBER(P2434),IF(P2434=100%,"CUMPLIDA",IF(AND(ISNUMBER(L2434),ISNUMBER([8]OCI!$P$6)), IF(L2434&lt;[8]OCI!$P$6,"INCUMPLIDA","PROCESO"), "VERIFICAR FECHA")),"SIN VALOR AVANCE")</f>
        <v>CUMPLIDA</v>
      </c>
    </row>
    <row r="2435" spans="1:17" ht="165.75">
      <c r="A2435" s="560" t="s">
        <v>19</v>
      </c>
      <c r="B2435" s="580" t="s">
        <v>16</v>
      </c>
      <c r="C2435" s="858"/>
      <c r="D2435" s="858"/>
      <c r="E2435" s="867"/>
      <c r="F2435" s="867"/>
      <c r="G2435" s="563" t="s">
        <v>4459</v>
      </c>
      <c r="H2435" s="565" t="s">
        <v>4460</v>
      </c>
      <c r="I2435" s="585" t="s">
        <v>4455</v>
      </c>
      <c r="J2435" s="575">
        <v>1</v>
      </c>
      <c r="K2435" s="582">
        <v>45505</v>
      </c>
      <c r="L2435" s="582">
        <v>45547</v>
      </c>
      <c r="M2435" s="568">
        <f t="shared" ref="M2435:M2498" si="99">(L2435-K2435)/7</f>
        <v>6</v>
      </c>
      <c r="N2435" s="569">
        <v>1</v>
      </c>
      <c r="O2435" s="585" t="s">
        <v>4458</v>
      </c>
      <c r="P2435" s="586">
        <f t="shared" si="98"/>
        <v>1</v>
      </c>
      <c r="Q2435" s="571" t="str">
        <f>IF(ISNUMBER(P2435),IF(P2435=100%,"CUMPLIDA",IF(AND(ISNUMBER(L2435),ISNUMBER([8]OCI!$P$6)), IF(L2435&lt;[8]OCI!$P$6,"INCUMPLIDA","PROCESO"), "VERIFICAR FECHA")),"SIN VALOR AVANCE")</f>
        <v>CUMPLIDA</v>
      </c>
    </row>
    <row r="2436" spans="1:17" ht="165.75">
      <c r="A2436" s="560" t="s">
        <v>19</v>
      </c>
      <c r="B2436" s="580" t="s">
        <v>16</v>
      </c>
      <c r="C2436" s="858"/>
      <c r="D2436" s="858"/>
      <c r="E2436" s="867"/>
      <c r="F2436" s="867"/>
      <c r="G2436" s="584" t="s">
        <v>4461</v>
      </c>
      <c r="H2436" s="565" t="s">
        <v>4462</v>
      </c>
      <c r="I2436" s="585" t="s">
        <v>4455</v>
      </c>
      <c r="J2436" s="575">
        <v>1</v>
      </c>
      <c r="K2436" s="582">
        <v>45523</v>
      </c>
      <c r="L2436" s="582">
        <v>45688</v>
      </c>
      <c r="M2436" s="568">
        <f t="shared" si="99"/>
        <v>23.571428571428573</v>
      </c>
      <c r="N2436" s="569">
        <v>1</v>
      </c>
      <c r="O2436" s="585" t="s">
        <v>4452</v>
      </c>
      <c r="P2436" s="586">
        <f t="shared" si="98"/>
        <v>1</v>
      </c>
      <c r="Q2436" s="571" t="str">
        <f>IF(ISNUMBER(P2436),IF(P2436=100%,"CUMPLIDA",IF(AND(ISNUMBER(L2436),ISNUMBER([8]OCI!$P$6)), IF(L2436&lt;[8]OCI!$P$6,"INCUMPLIDA","PROCESO"), "VERIFICAR FECHA")),"SIN VALOR AVANCE")</f>
        <v>CUMPLIDA</v>
      </c>
    </row>
    <row r="2437" spans="1:17" ht="165.75">
      <c r="A2437" s="560" t="s">
        <v>19</v>
      </c>
      <c r="B2437" s="580" t="s">
        <v>16</v>
      </c>
      <c r="C2437" s="858"/>
      <c r="D2437" s="858"/>
      <c r="E2437" s="867"/>
      <c r="F2437" s="867"/>
      <c r="G2437" s="584" t="s">
        <v>4463</v>
      </c>
      <c r="H2437" s="565" t="s">
        <v>4464</v>
      </c>
      <c r="I2437" s="585" t="s">
        <v>4465</v>
      </c>
      <c r="J2437" s="575">
        <v>3</v>
      </c>
      <c r="K2437" s="582">
        <v>45516</v>
      </c>
      <c r="L2437" s="582">
        <v>45747</v>
      </c>
      <c r="M2437" s="568">
        <f t="shared" si="99"/>
        <v>33</v>
      </c>
      <c r="N2437" s="569">
        <v>3</v>
      </c>
      <c r="O2437" s="585" t="s">
        <v>4452</v>
      </c>
      <c r="P2437" s="586">
        <f t="shared" si="98"/>
        <v>1</v>
      </c>
      <c r="Q2437" s="571" t="str">
        <f>IF(ISNUMBER(P2437),IF(P2437=100%,"CUMPLIDA",IF(AND(ISNUMBER(L2437),ISNUMBER([8]OCI!$P$6)), IF(L2437&lt;[8]OCI!$P$6,"INCUMPLIDA","PROCESO"), "VERIFICAR FECHA")),"SIN VALOR AVANCE")</f>
        <v>CUMPLIDA</v>
      </c>
    </row>
    <row r="2438" spans="1:17" ht="120.75">
      <c r="A2438" s="560" t="s">
        <v>19</v>
      </c>
      <c r="B2438" s="580" t="s">
        <v>16</v>
      </c>
      <c r="C2438" s="858" t="s">
        <v>4358</v>
      </c>
      <c r="D2438" s="858" t="s">
        <v>4466</v>
      </c>
      <c r="E2438" s="867" t="s">
        <v>4467</v>
      </c>
      <c r="F2438" s="867" t="s">
        <v>4468</v>
      </c>
      <c r="G2438" s="584" t="s">
        <v>4469</v>
      </c>
      <c r="H2438" s="565" t="s">
        <v>4470</v>
      </c>
      <c r="I2438" s="585" t="s">
        <v>4424</v>
      </c>
      <c r="J2438" s="575">
        <v>1</v>
      </c>
      <c r="K2438" s="582">
        <v>45519</v>
      </c>
      <c r="L2438" s="582">
        <v>45657</v>
      </c>
      <c r="M2438" s="568">
        <f t="shared" si="99"/>
        <v>19.714285714285715</v>
      </c>
      <c r="N2438" s="569">
        <v>1</v>
      </c>
      <c r="O2438" s="585" t="s">
        <v>4471</v>
      </c>
      <c r="P2438" s="586">
        <f t="shared" si="98"/>
        <v>1</v>
      </c>
      <c r="Q2438" s="571" t="str">
        <f>IF(ISNUMBER(P2438),IF(P2438=100%,"CUMPLIDA",IF(AND(ISNUMBER(L2438),ISNUMBER([8]OCI!$P$6)), IF(L2438&lt;[8]OCI!$P$6,"INCUMPLIDA","PROCESO"), "VERIFICAR FECHA")),"SIN VALOR AVANCE")</f>
        <v>CUMPLIDA</v>
      </c>
    </row>
    <row r="2439" spans="1:17" ht="60.75">
      <c r="A2439" s="560" t="s">
        <v>19</v>
      </c>
      <c r="B2439" s="580" t="s">
        <v>16</v>
      </c>
      <c r="C2439" s="858"/>
      <c r="D2439" s="858"/>
      <c r="E2439" s="867"/>
      <c r="F2439" s="867"/>
      <c r="G2439" s="584" t="s">
        <v>4426</v>
      </c>
      <c r="H2439" s="585" t="s">
        <v>4472</v>
      </c>
      <c r="I2439" s="565" t="s">
        <v>546</v>
      </c>
      <c r="J2439" s="575">
        <v>1</v>
      </c>
      <c r="K2439" s="582">
        <v>45505</v>
      </c>
      <c r="L2439" s="582">
        <v>45565</v>
      </c>
      <c r="M2439" s="568">
        <f t="shared" si="99"/>
        <v>8.5714285714285712</v>
      </c>
      <c r="N2439" s="569">
        <v>1</v>
      </c>
      <c r="O2439" s="585" t="s">
        <v>4473</v>
      </c>
      <c r="P2439" s="586">
        <f t="shared" si="98"/>
        <v>1</v>
      </c>
      <c r="Q2439" s="571" t="str">
        <f>IF(ISNUMBER(P2439),IF(P2439=100%,"CUMPLIDA",IF(AND(ISNUMBER(L2439),ISNUMBER([8]OCI!$P$6)), IF(L2439&lt;[8]OCI!$P$6,"INCUMPLIDA","PROCESO"), "VERIFICAR FECHA")),"SIN VALOR AVANCE")</f>
        <v>CUMPLIDA</v>
      </c>
    </row>
    <row r="2440" spans="1:17" ht="135.75">
      <c r="A2440" s="560" t="s">
        <v>19</v>
      </c>
      <c r="B2440" s="580" t="s">
        <v>16</v>
      </c>
      <c r="C2440" s="858"/>
      <c r="D2440" s="858"/>
      <c r="E2440" s="867"/>
      <c r="F2440" s="867"/>
      <c r="G2440" s="584" t="s">
        <v>4429</v>
      </c>
      <c r="H2440" s="585" t="s">
        <v>4429</v>
      </c>
      <c r="I2440" s="565" t="s">
        <v>4474</v>
      </c>
      <c r="J2440" s="575">
        <v>1</v>
      </c>
      <c r="K2440" s="582">
        <v>45566</v>
      </c>
      <c r="L2440" s="582">
        <v>45747</v>
      </c>
      <c r="M2440" s="568">
        <f t="shared" si="99"/>
        <v>25.857142857142858</v>
      </c>
      <c r="N2440" s="569">
        <v>1</v>
      </c>
      <c r="O2440" s="585" t="s">
        <v>4475</v>
      </c>
      <c r="P2440" s="586">
        <f t="shared" si="98"/>
        <v>1</v>
      </c>
      <c r="Q2440" s="571" t="str">
        <f>IF(ISNUMBER(P2440),IF(P2440=100%,"CUMPLIDA",IF(AND(ISNUMBER(L2440),ISNUMBER([8]OCI!$P$6)), IF(L2440&lt;[8]OCI!$P$6,"INCUMPLIDA","PROCESO"), "VERIFICAR FECHA")),"SIN VALOR AVANCE")</f>
        <v>CUMPLIDA</v>
      </c>
    </row>
    <row r="2441" spans="1:17" ht="135.75">
      <c r="A2441" s="560" t="s">
        <v>19</v>
      </c>
      <c r="B2441" s="580" t="s">
        <v>16</v>
      </c>
      <c r="C2441" s="858" t="s">
        <v>4476</v>
      </c>
      <c r="D2441" s="858" t="s">
        <v>4477</v>
      </c>
      <c r="E2441" s="867" t="s">
        <v>4478</v>
      </c>
      <c r="F2441" s="867" t="s">
        <v>4479</v>
      </c>
      <c r="G2441" s="584" t="s">
        <v>4480</v>
      </c>
      <c r="H2441" s="565" t="s">
        <v>4481</v>
      </c>
      <c r="I2441" s="585" t="s">
        <v>4482</v>
      </c>
      <c r="J2441" s="575">
        <v>1</v>
      </c>
      <c r="K2441" s="582">
        <v>45505</v>
      </c>
      <c r="L2441" s="582">
        <v>45535</v>
      </c>
      <c r="M2441" s="568">
        <f t="shared" si="99"/>
        <v>4.2857142857142856</v>
      </c>
      <c r="N2441" s="569">
        <v>1</v>
      </c>
      <c r="O2441" s="591" t="s">
        <v>4483</v>
      </c>
      <c r="P2441" s="586">
        <f t="shared" si="98"/>
        <v>1</v>
      </c>
      <c r="Q2441" s="571" t="str">
        <f>IF(ISNUMBER(P2441),IF(P2441=100%,"CUMPLIDA",IF(AND(ISNUMBER(L2441),ISNUMBER([8]OCI!$P$6)), IF(L2441&lt;[8]OCI!$P$6,"INCUMPLIDA","PROCESO"), "VERIFICAR FECHA")),"SIN VALOR AVANCE")</f>
        <v>CUMPLIDA</v>
      </c>
    </row>
    <row r="2442" spans="1:17" ht="150.75">
      <c r="A2442" s="560" t="s">
        <v>19</v>
      </c>
      <c r="B2442" s="580" t="s">
        <v>16</v>
      </c>
      <c r="C2442" s="858"/>
      <c r="D2442" s="858"/>
      <c r="E2442" s="867"/>
      <c r="F2442" s="867"/>
      <c r="G2442" s="584" t="s">
        <v>4484</v>
      </c>
      <c r="H2442" s="565" t="s">
        <v>4485</v>
      </c>
      <c r="I2442" s="585" t="s">
        <v>4486</v>
      </c>
      <c r="J2442" s="575">
        <v>1</v>
      </c>
      <c r="K2442" s="582">
        <v>45505</v>
      </c>
      <c r="L2442" s="582">
        <v>45535</v>
      </c>
      <c r="M2442" s="568">
        <f t="shared" si="99"/>
        <v>4.2857142857142856</v>
      </c>
      <c r="N2442" s="569">
        <v>1</v>
      </c>
      <c r="O2442" s="591" t="s">
        <v>4487</v>
      </c>
      <c r="P2442" s="586">
        <f t="shared" si="98"/>
        <v>1</v>
      </c>
      <c r="Q2442" s="571" t="str">
        <f>IF(ISNUMBER(P2442),IF(P2442=100%,"CUMPLIDA",IF(AND(ISNUMBER(L2442),ISNUMBER([8]OCI!$P$6)), IF(L2442&lt;[8]OCI!$P$6,"INCUMPLIDA","PROCESO"), "VERIFICAR FECHA")),"SIN VALOR AVANCE")</f>
        <v>CUMPLIDA</v>
      </c>
    </row>
    <row r="2443" spans="1:17" ht="60.75">
      <c r="A2443" s="560" t="s">
        <v>19</v>
      </c>
      <c r="B2443" s="580" t="s">
        <v>16</v>
      </c>
      <c r="C2443" s="858"/>
      <c r="D2443" s="858"/>
      <c r="E2443" s="867"/>
      <c r="F2443" s="867"/>
      <c r="G2443" s="584" t="s">
        <v>4394</v>
      </c>
      <c r="H2443" s="565" t="s">
        <v>4488</v>
      </c>
      <c r="I2443" s="585" t="s">
        <v>4396</v>
      </c>
      <c r="J2443" s="575">
        <v>1</v>
      </c>
      <c r="K2443" s="582">
        <v>45505</v>
      </c>
      <c r="L2443" s="582">
        <v>45870</v>
      </c>
      <c r="M2443" s="568">
        <f t="shared" si="99"/>
        <v>52.142857142857146</v>
      </c>
      <c r="N2443" s="569">
        <v>0.5</v>
      </c>
      <c r="O2443" s="585" t="s">
        <v>4489</v>
      </c>
      <c r="P2443" s="586">
        <f t="shared" si="98"/>
        <v>0.5</v>
      </c>
      <c r="Q2443" s="571" t="str">
        <f>IF(ISNUMBER(P2443),IF(P2443=100%,"CUMPLIDA",IF(AND(ISNUMBER(L2443),ISNUMBER([8]OCI!$P$6)), IF(L2443&lt;[8]OCI!$P$6,"INCUMPLIDA","PROCESO"), "VERIFICAR FECHA")),"SIN VALOR AVANCE")</f>
        <v>PROCESO</v>
      </c>
    </row>
    <row r="2444" spans="1:17" ht="165.75">
      <c r="A2444" s="560" t="s">
        <v>19</v>
      </c>
      <c r="B2444" s="580" t="s">
        <v>16</v>
      </c>
      <c r="C2444" s="858"/>
      <c r="D2444" s="858"/>
      <c r="E2444" s="867"/>
      <c r="F2444" s="867"/>
      <c r="G2444" s="584" t="s">
        <v>4490</v>
      </c>
      <c r="H2444" s="565" t="s">
        <v>4491</v>
      </c>
      <c r="I2444" s="565" t="s">
        <v>3830</v>
      </c>
      <c r="J2444" s="575">
        <v>1</v>
      </c>
      <c r="K2444" s="582">
        <v>45519</v>
      </c>
      <c r="L2444" s="582">
        <v>45657</v>
      </c>
      <c r="M2444" s="568">
        <f t="shared" si="99"/>
        <v>19.714285714285715</v>
      </c>
      <c r="N2444" s="569">
        <v>1</v>
      </c>
      <c r="O2444" s="585" t="s">
        <v>4492</v>
      </c>
      <c r="P2444" s="586">
        <f t="shared" si="98"/>
        <v>1</v>
      </c>
      <c r="Q2444" s="571" t="str">
        <f>IF(ISNUMBER(P2444),IF(P2444=100%,"CUMPLIDA",IF(AND(ISNUMBER(L2444),ISNUMBER([8]OCI!$P$6)), IF(L2444&lt;[8]OCI!$P$6,"INCUMPLIDA","PROCESO"), "VERIFICAR FECHA")),"SIN VALOR AVANCE")</f>
        <v>CUMPLIDA</v>
      </c>
    </row>
    <row r="2445" spans="1:17" ht="165.75">
      <c r="A2445" s="560" t="s">
        <v>19</v>
      </c>
      <c r="B2445" s="580" t="s">
        <v>16</v>
      </c>
      <c r="C2445" s="858" t="s">
        <v>4045</v>
      </c>
      <c r="D2445" s="858" t="s">
        <v>4493</v>
      </c>
      <c r="E2445" s="867" t="s">
        <v>4494</v>
      </c>
      <c r="F2445" s="867" t="s">
        <v>4495</v>
      </c>
      <c r="G2445" s="589" t="s">
        <v>4496</v>
      </c>
      <c r="H2445" s="590" t="s">
        <v>4497</v>
      </c>
      <c r="I2445" s="565" t="s">
        <v>4498</v>
      </c>
      <c r="J2445" s="575">
        <v>6</v>
      </c>
      <c r="K2445" s="592">
        <v>45611</v>
      </c>
      <c r="L2445" s="592">
        <v>45807</v>
      </c>
      <c r="M2445" s="568">
        <f t="shared" si="99"/>
        <v>28</v>
      </c>
      <c r="N2445" s="569">
        <v>6</v>
      </c>
      <c r="O2445" s="565" t="s">
        <v>4499</v>
      </c>
      <c r="P2445" s="586">
        <f t="shared" si="98"/>
        <v>1</v>
      </c>
      <c r="Q2445" s="571" t="str">
        <f>IF(ISNUMBER(P2445),IF(P2445=100%,"CUMPLIDA",IF(AND(ISNUMBER(L2445),ISNUMBER([8]OCI!$P$6)), IF(L2445&lt;[8]OCI!$P$6,"INCUMPLIDA","PROCESO"), "VERIFICAR FECHA")),"SIN VALOR AVANCE")</f>
        <v>CUMPLIDA</v>
      </c>
    </row>
    <row r="2446" spans="1:17" ht="90.75">
      <c r="A2446" s="560" t="s">
        <v>19</v>
      </c>
      <c r="B2446" s="580" t="s">
        <v>16</v>
      </c>
      <c r="C2446" s="858"/>
      <c r="D2446" s="858"/>
      <c r="E2446" s="867"/>
      <c r="F2446" s="867"/>
      <c r="G2446" s="589" t="s">
        <v>4500</v>
      </c>
      <c r="H2446" s="590" t="s">
        <v>4501</v>
      </c>
      <c r="I2446" s="565" t="s">
        <v>4502</v>
      </c>
      <c r="J2446" s="575">
        <v>3</v>
      </c>
      <c r="K2446" s="592">
        <v>45611</v>
      </c>
      <c r="L2446" s="592">
        <v>45703</v>
      </c>
      <c r="M2446" s="568">
        <f t="shared" si="99"/>
        <v>13.142857142857142</v>
      </c>
      <c r="N2446" s="569">
        <v>3</v>
      </c>
      <c r="O2446" s="585" t="s">
        <v>4503</v>
      </c>
      <c r="P2446" s="586">
        <f t="shared" si="98"/>
        <v>1</v>
      </c>
      <c r="Q2446" s="571" t="str">
        <f>IF(ISNUMBER(P2446),IF(P2446=100%,"CUMPLIDA",IF(AND(ISNUMBER(L2446),ISNUMBER([8]OCI!$P$6)), IF(L2446&lt;[8]OCI!$P$6,"INCUMPLIDA","PROCESO"), "VERIFICAR FECHA")),"SIN VALOR AVANCE")</f>
        <v>CUMPLIDA</v>
      </c>
    </row>
    <row r="2447" spans="1:17" ht="180">
      <c r="A2447" s="560" t="s">
        <v>19</v>
      </c>
      <c r="B2447" s="580" t="s">
        <v>16</v>
      </c>
      <c r="C2447" s="858"/>
      <c r="D2447" s="858"/>
      <c r="E2447" s="867"/>
      <c r="F2447" s="867"/>
      <c r="G2447" s="563" t="s">
        <v>4504</v>
      </c>
      <c r="H2447" s="565" t="s">
        <v>4505</v>
      </c>
      <c r="I2447" s="565" t="s">
        <v>4506</v>
      </c>
      <c r="J2447" s="575">
        <v>36</v>
      </c>
      <c r="K2447" s="567">
        <v>45597</v>
      </c>
      <c r="L2447" s="567">
        <v>45961</v>
      </c>
      <c r="M2447" s="568">
        <f t="shared" si="99"/>
        <v>52</v>
      </c>
      <c r="N2447" s="569">
        <v>24</v>
      </c>
      <c r="O2447" s="585" t="s">
        <v>4503</v>
      </c>
      <c r="P2447" s="586">
        <f t="shared" si="98"/>
        <v>0.66666666666666663</v>
      </c>
      <c r="Q2447" s="571" t="str">
        <f>IF(ISNUMBER(P2447),IF(P2447=100%,"CUMPLIDA",IF(AND(ISNUMBER(L2447),ISNUMBER([8]OCI!$P$6)), IF(L2447&lt;[8]OCI!$P$6,"INCUMPLIDA","PROCESO"), "VERIFICAR FECHA")),"SIN VALOR AVANCE")</f>
        <v>PROCESO</v>
      </c>
    </row>
    <row r="2448" spans="1:17" ht="75.75">
      <c r="A2448" s="560" t="s">
        <v>19</v>
      </c>
      <c r="B2448" s="580" t="s">
        <v>16</v>
      </c>
      <c r="C2448" s="858"/>
      <c r="D2448" s="858"/>
      <c r="E2448" s="867"/>
      <c r="F2448" s="867"/>
      <c r="G2448" s="563" t="s">
        <v>4507</v>
      </c>
      <c r="H2448" s="565" t="s">
        <v>4508</v>
      </c>
      <c r="I2448" s="565" t="s">
        <v>4509</v>
      </c>
      <c r="J2448" s="575">
        <v>12</v>
      </c>
      <c r="K2448" s="567">
        <v>45641</v>
      </c>
      <c r="L2448" s="567">
        <v>46006</v>
      </c>
      <c r="M2448" s="568">
        <f t="shared" si="99"/>
        <v>52.142857142857146</v>
      </c>
      <c r="N2448" s="569">
        <v>6</v>
      </c>
      <c r="O2448" s="585" t="s">
        <v>4510</v>
      </c>
      <c r="P2448" s="586">
        <f t="shared" si="98"/>
        <v>0.5</v>
      </c>
      <c r="Q2448" s="571" t="str">
        <f>IF(ISNUMBER(P2448),IF(P2448=100%,"CUMPLIDA",IF(AND(ISNUMBER(L2448),ISNUMBER([8]OCI!$P$6)), IF(L2448&lt;[8]OCI!$P$6,"INCUMPLIDA","PROCESO"), "VERIFICAR FECHA")),"SIN VALOR AVANCE")</f>
        <v>PROCESO</v>
      </c>
    </row>
    <row r="2449" spans="1:17" ht="165.75">
      <c r="A2449" s="560" t="s">
        <v>19</v>
      </c>
      <c r="B2449" s="580" t="s">
        <v>16</v>
      </c>
      <c r="C2449" s="858"/>
      <c r="D2449" s="858" t="s">
        <v>4511</v>
      </c>
      <c r="E2449" s="867" t="s">
        <v>4512</v>
      </c>
      <c r="F2449" s="867" t="s">
        <v>4513</v>
      </c>
      <c r="G2449" s="589" t="s">
        <v>4514</v>
      </c>
      <c r="H2449" s="590" t="s">
        <v>4515</v>
      </c>
      <c r="I2449" s="565" t="s">
        <v>4498</v>
      </c>
      <c r="J2449" s="575">
        <v>6</v>
      </c>
      <c r="K2449" s="567">
        <v>45597</v>
      </c>
      <c r="L2449" s="567">
        <v>45777</v>
      </c>
      <c r="M2449" s="568">
        <f t="shared" si="99"/>
        <v>25.714285714285715</v>
      </c>
      <c r="N2449" s="569">
        <v>6</v>
      </c>
      <c r="O2449" s="565" t="s">
        <v>4499</v>
      </c>
      <c r="P2449" s="586">
        <f t="shared" si="98"/>
        <v>1</v>
      </c>
      <c r="Q2449" s="571" t="str">
        <f>IF(ISNUMBER(P2449),IF(P2449=100%,"CUMPLIDA",IF(AND(ISNUMBER(L2449),ISNUMBER([8]OCI!$P$6)), IF(L2449&lt;[8]OCI!$P$6,"INCUMPLIDA","PROCESO"), "VERIFICAR FECHA")),"SIN VALOR AVANCE")</f>
        <v>CUMPLIDA</v>
      </c>
    </row>
    <row r="2450" spans="1:17" ht="90.75">
      <c r="A2450" s="560" t="s">
        <v>19</v>
      </c>
      <c r="B2450" s="580" t="s">
        <v>16</v>
      </c>
      <c r="C2450" s="858"/>
      <c r="D2450" s="858"/>
      <c r="E2450" s="867"/>
      <c r="F2450" s="867"/>
      <c r="G2450" s="589" t="s">
        <v>4500</v>
      </c>
      <c r="H2450" s="590" t="s">
        <v>4501</v>
      </c>
      <c r="I2450" s="565" t="s">
        <v>4502</v>
      </c>
      <c r="J2450" s="575">
        <v>3</v>
      </c>
      <c r="K2450" s="567">
        <v>45611</v>
      </c>
      <c r="L2450" s="567">
        <v>45703</v>
      </c>
      <c r="M2450" s="568">
        <f t="shared" si="99"/>
        <v>13.142857142857142</v>
      </c>
      <c r="N2450" s="569">
        <v>3</v>
      </c>
      <c r="O2450" s="585" t="s">
        <v>4503</v>
      </c>
      <c r="P2450" s="586">
        <f t="shared" si="98"/>
        <v>1</v>
      </c>
      <c r="Q2450" s="571" t="str">
        <f>IF(ISNUMBER(P2450),IF(P2450=100%,"CUMPLIDA",IF(AND(ISNUMBER(L2450),ISNUMBER([8]OCI!$P$6)), IF(L2450&lt;[8]OCI!$P$6,"INCUMPLIDA","PROCESO"), "VERIFICAR FECHA")),"SIN VALOR AVANCE")</f>
        <v>CUMPLIDA</v>
      </c>
    </row>
    <row r="2451" spans="1:17" ht="75.75">
      <c r="A2451" s="560" t="s">
        <v>19</v>
      </c>
      <c r="B2451" s="580" t="s">
        <v>16</v>
      </c>
      <c r="C2451" s="858"/>
      <c r="D2451" s="858"/>
      <c r="E2451" s="867"/>
      <c r="F2451" s="867"/>
      <c r="G2451" s="563" t="s">
        <v>4516</v>
      </c>
      <c r="H2451" s="565" t="s">
        <v>4517</v>
      </c>
      <c r="I2451" s="565" t="s">
        <v>4518</v>
      </c>
      <c r="J2451" s="575">
        <v>36</v>
      </c>
      <c r="K2451" s="567">
        <v>45597</v>
      </c>
      <c r="L2451" s="567">
        <v>45961</v>
      </c>
      <c r="M2451" s="568">
        <f t="shared" si="99"/>
        <v>52</v>
      </c>
      <c r="N2451" s="569">
        <v>24</v>
      </c>
      <c r="O2451" s="587" t="s">
        <v>4519</v>
      </c>
      <c r="P2451" s="586">
        <f t="shared" si="98"/>
        <v>0.66666666666666663</v>
      </c>
      <c r="Q2451" s="571" t="str">
        <f>IF(ISNUMBER(P2451),IF(P2451=100%,"CUMPLIDA",IF(AND(ISNUMBER(L2451),ISNUMBER([8]OCI!$P$6)), IF(L2451&lt;[8]OCI!$P$6,"INCUMPLIDA","PROCESO"), "VERIFICAR FECHA")),"SIN VALOR AVANCE")</f>
        <v>PROCESO</v>
      </c>
    </row>
    <row r="2452" spans="1:17" ht="105">
      <c r="A2452" s="560" t="s">
        <v>19</v>
      </c>
      <c r="B2452" s="580" t="s">
        <v>16</v>
      </c>
      <c r="C2452" s="858"/>
      <c r="D2452" s="858"/>
      <c r="E2452" s="867"/>
      <c r="F2452" s="867"/>
      <c r="G2452" s="563" t="s">
        <v>4520</v>
      </c>
      <c r="H2452" s="565" t="s">
        <v>4521</v>
      </c>
      <c r="I2452" s="565" t="s">
        <v>4522</v>
      </c>
      <c r="J2452" s="575">
        <v>12</v>
      </c>
      <c r="K2452" s="567">
        <v>45641</v>
      </c>
      <c r="L2452" s="567">
        <v>46006</v>
      </c>
      <c r="M2452" s="568">
        <f t="shared" si="99"/>
        <v>52.142857142857146</v>
      </c>
      <c r="N2452" s="569">
        <v>6</v>
      </c>
      <c r="O2452" s="587" t="s">
        <v>4523</v>
      </c>
      <c r="P2452" s="586">
        <f t="shared" si="98"/>
        <v>0.5</v>
      </c>
      <c r="Q2452" s="571" t="str">
        <f>IF(ISNUMBER(P2452),IF(P2452=100%,"CUMPLIDA",IF(AND(ISNUMBER(L2452),ISNUMBER([8]OCI!$P$6)), IF(L2452&lt;[8]OCI!$P$6,"INCUMPLIDA","PROCESO"), "VERIFICAR FECHA")),"SIN VALOR AVANCE")</f>
        <v>PROCESO</v>
      </c>
    </row>
    <row r="2453" spans="1:17" ht="90">
      <c r="A2453" s="560" t="s">
        <v>19</v>
      </c>
      <c r="B2453" s="580" t="s">
        <v>16</v>
      </c>
      <c r="C2453" s="858"/>
      <c r="D2453" s="858" t="s">
        <v>4524</v>
      </c>
      <c r="E2453" s="860" t="s">
        <v>4525</v>
      </c>
      <c r="F2453" s="860" t="s">
        <v>4526</v>
      </c>
      <c r="G2453" s="593" t="s">
        <v>4527</v>
      </c>
      <c r="H2453" s="594" t="s">
        <v>4528</v>
      </c>
      <c r="I2453" s="565" t="s">
        <v>4529</v>
      </c>
      <c r="J2453" s="595">
        <v>1</v>
      </c>
      <c r="K2453" s="567">
        <v>45606</v>
      </c>
      <c r="L2453" s="567">
        <v>45884</v>
      </c>
      <c r="M2453" s="568">
        <f t="shared" si="99"/>
        <v>39.714285714285715</v>
      </c>
      <c r="N2453" s="596">
        <v>1</v>
      </c>
      <c r="O2453" s="587" t="s">
        <v>4519</v>
      </c>
      <c r="P2453" s="586">
        <f t="shared" si="98"/>
        <v>1</v>
      </c>
      <c r="Q2453" s="571" t="str">
        <f>IF(ISNUMBER(P2453),IF(P2453=100%,"CUMPLIDA",IF(AND(ISNUMBER(L2453),ISNUMBER([8]OCI!$P$6)), IF(L2453&lt;[8]OCI!$P$6,"INCUMPLIDA","PROCESO"), "VERIFICAR FECHA")),"SIN VALOR AVANCE")</f>
        <v>CUMPLIDA</v>
      </c>
    </row>
    <row r="2454" spans="1:17" ht="90.75">
      <c r="A2454" s="560" t="s">
        <v>19</v>
      </c>
      <c r="B2454" s="580" t="s">
        <v>16</v>
      </c>
      <c r="C2454" s="858"/>
      <c r="D2454" s="858"/>
      <c r="E2454" s="860"/>
      <c r="F2454" s="860"/>
      <c r="G2454" s="563" t="s">
        <v>4530</v>
      </c>
      <c r="H2454" s="565" t="s">
        <v>4531</v>
      </c>
      <c r="I2454" s="565" t="s">
        <v>4532</v>
      </c>
      <c r="J2454" s="575">
        <v>36</v>
      </c>
      <c r="K2454" s="567">
        <v>45597</v>
      </c>
      <c r="L2454" s="567">
        <v>45991</v>
      </c>
      <c r="M2454" s="568">
        <f t="shared" si="99"/>
        <v>56.285714285714285</v>
      </c>
      <c r="N2454" s="569">
        <v>24</v>
      </c>
      <c r="O2454" s="587" t="s">
        <v>4523</v>
      </c>
      <c r="P2454" s="586">
        <f t="shared" si="98"/>
        <v>0.66666666666666663</v>
      </c>
      <c r="Q2454" s="571" t="str">
        <f>IF(ISNUMBER(P2454),IF(P2454=100%,"CUMPLIDA",IF(AND(ISNUMBER(L2454),ISNUMBER([8]OCI!$P$6)), IF(L2454&lt;[8]OCI!$P$6,"INCUMPLIDA","PROCESO"), "VERIFICAR FECHA")),"SIN VALOR AVANCE")</f>
        <v>PROCESO</v>
      </c>
    </row>
    <row r="2455" spans="1:17" ht="105">
      <c r="A2455" s="560" t="s">
        <v>19</v>
      </c>
      <c r="B2455" s="580" t="s">
        <v>16</v>
      </c>
      <c r="C2455" s="858"/>
      <c r="D2455" s="858"/>
      <c r="E2455" s="860"/>
      <c r="F2455" s="860" t="s">
        <v>4526</v>
      </c>
      <c r="G2455" s="563" t="s">
        <v>4533</v>
      </c>
      <c r="H2455" s="565" t="s">
        <v>4534</v>
      </c>
      <c r="I2455" s="565" t="s">
        <v>4535</v>
      </c>
      <c r="J2455" s="575">
        <v>12</v>
      </c>
      <c r="K2455" s="567">
        <v>45641</v>
      </c>
      <c r="L2455" s="567">
        <v>46006</v>
      </c>
      <c r="M2455" s="568">
        <f t="shared" si="99"/>
        <v>52.142857142857146</v>
      </c>
      <c r="N2455" s="569">
        <v>6</v>
      </c>
      <c r="O2455" s="587" t="s">
        <v>4519</v>
      </c>
      <c r="P2455" s="586">
        <f t="shared" si="98"/>
        <v>0.5</v>
      </c>
      <c r="Q2455" s="571" t="str">
        <f>IF(ISNUMBER(P2455),IF(P2455=100%,"CUMPLIDA",IF(AND(ISNUMBER(L2455),ISNUMBER([8]OCI!$P$6)), IF(L2455&lt;[8]OCI!$P$6,"INCUMPLIDA","PROCESO"), "VERIFICAR FECHA")),"SIN VALOR AVANCE")</f>
        <v>PROCESO</v>
      </c>
    </row>
    <row r="2456" spans="1:17" ht="90.75">
      <c r="A2456" s="560" t="s">
        <v>19</v>
      </c>
      <c r="B2456" s="580" t="s">
        <v>16</v>
      </c>
      <c r="C2456" s="858"/>
      <c r="D2456" s="858" t="s">
        <v>4536</v>
      </c>
      <c r="E2456" s="860" t="s">
        <v>4537</v>
      </c>
      <c r="F2456" s="860" t="s">
        <v>4538</v>
      </c>
      <c r="G2456" s="589" t="s">
        <v>4500</v>
      </c>
      <c r="H2456" s="590" t="s">
        <v>4501</v>
      </c>
      <c r="I2456" s="565" t="s">
        <v>4502</v>
      </c>
      <c r="J2456" s="575">
        <v>3</v>
      </c>
      <c r="K2456" s="592">
        <v>45611</v>
      </c>
      <c r="L2456" s="592">
        <v>45731</v>
      </c>
      <c r="M2456" s="597">
        <f t="shared" si="99"/>
        <v>17.142857142857142</v>
      </c>
      <c r="N2456" s="598">
        <v>3</v>
      </c>
      <c r="O2456" s="585" t="s">
        <v>4503</v>
      </c>
      <c r="P2456" s="586">
        <f t="shared" si="98"/>
        <v>1</v>
      </c>
      <c r="Q2456" s="571" t="str">
        <f>IF(ISNUMBER(P2456),IF(P2456=100%,"CUMPLIDA",IF(AND(ISNUMBER(L2456),ISNUMBER([8]OCI!$P$6)), IF(L2456&lt;[8]OCI!$P$6,"INCUMPLIDA","PROCESO"), "VERIFICAR FECHA")),"SIN VALOR AVANCE")</f>
        <v>CUMPLIDA</v>
      </c>
    </row>
    <row r="2457" spans="1:17" ht="105.75">
      <c r="A2457" s="560" t="s">
        <v>19</v>
      </c>
      <c r="B2457" s="580" t="s">
        <v>16</v>
      </c>
      <c r="C2457" s="858"/>
      <c r="D2457" s="858"/>
      <c r="E2457" s="860"/>
      <c r="F2457" s="860"/>
      <c r="G2457" s="563" t="s">
        <v>4539</v>
      </c>
      <c r="H2457" s="590" t="s">
        <v>4540</v>
      </c>
      <c r="I2457" s="590" t="s">
        <v>4541</v>
      </c>
      <c r="J2457" s="575">
        <v>12</v>
      </c>
      <c r="K2457" s="592">
        <v>45611</v>
      </c>
      <c r="L2457" s="592">
        <v>45975</v>
      </c>
      <c r="M2457" s="568">
        <f t="shared" si="99"/>
        <v>52</v>
      </c>
      <c r="N2457" s="569">
        <v>6</v>
      </c>
      <c r="O2457" s="587" t="s">
        <v>4542</v>
      </c>
      <c r="P2457" s="586">
        <f t="shared" si="98"/>
        <v>0.5</v>
      </c>
      <c r="Q2457" s="571" t="str">
        <f>IF(ISNUMBER(P2457),IF(P2457=100%,"CUMPLIDA",IF(AND(ISNUMBER(L2457),ISNUMBER([8]OCI!$P$6)), IF(L2457&lt;[8]OCI!$P$6,"INCUMPLIDA","PROCESO"), "VERIFICAR FECHA")),"SIN VALOR AVANCE")</f>
        <v>PROCESO</v>
      </c>
    </row>
    <row r="2458" spans="1:17" ht="120">
      <c r="A2458" s="560" t="s">
        <v>19</v>
      </c>
      <c r="B2458" s="580" t="s">
        <v>16</v>
      </c>
      <c r="C2458" s="858"/>
      <c r="D2458" s="858"/>
      <c r="E2458" s="860"/>
      <c r="F2458" s="860"/>
      <c r="G2458" s="589" t="s">
        <v>4543</v>
      </c>
      <c r="H2458" s="590" t="s">
        <v>4544</v>
      </c>
      <c r="I2458" s="565" t="s">
        <v>4545</v>
      </c>
      <c r="J2458" s="575">
        <v>12</v>
      </c>
      <c r="K2458" s="592">
        <v>45611</v>
      </c>
      <c r="L2458" s="592">
        <v>45975</v>
      </c>
      <c r="M2458" s="568">
        <f t="shared" si="99"/>
        <v>52</v>
      </c>
      <c r="N2458" s="569">
        <v>6</v>
      </c>
      <c r="O2458" s="587" t="s">
        <v>4546</v>
      </c>
      <c r="P2458" s="586">
        <f t="shared" si="98"/>
        <v>0.5</v>
      </c>
      <c r="Q2458" s="571" t="str">
        <f>IF(ISNUMBER(P2458),IF(P2458=100%,"CUMPLIDA",IF(AND(ISNUMBER(L2458),ISNUMBER([8]OCI!$P$6)), IF(L2458&lt;[8]OCI!$P$6,"INCUMPLIDA","PROCESO"), "VERIFICAR FECHA")),"SIN VALOR AVANCE")</f>
        <v>PROCESO</v>
      </c>
    </row>
    <row r="2459" spans="1:17" ht="135">
      <c r="A2459" s="560" t="s">
        <v>19</v>
      </c>
      <c r="B2459" s="580" t="s">
        <v>16</v>
      </c>
      <c r="C2459" s="858"/>
      <c r="D2459" s="858"/>
      <c r="E2459" s="860"/>
      <c r="F2459" s="860"/>
      <c r="G2459" s="589" t="s">
        <v>4547</v>
      </c>
      <c r="H2459" s="590" t="s">
        <v>4548</v>
      </c>
      <c r="I2459" s="565" t="s">
        <v>4549</v>
      </c>
      <c r="J2459" s="575">
        <v>12</v>
      </c>
      <c r="K2459" s="592">
        <v>45611</v>
      </c>
      <c r="L2459" s="592">
        <v>45975</v>
      </c>
      <c r="M2459" s="568">
        <f t="shared" si="99"/>
        <v>52</v>
      </c>
      <c r="N2459" s="569">
        <v>6</v>
      </c>
      <c r="O2459" s="587" t="s">
        <v>4550</v>
      </c>
      <c r="P2459" s="586">
        <f t="shared" si="98"/>
        <v>0.5</v>
      </c>
      <c r="Q2459" s="571" t="str">
        <f>IF(ISNUMBER(P2459),IF(P2459=100%,"CUMPLIDA",IF(AND(ISNUMBER(L2459),ISNUMBER([8]OCI!$P$6)), IF(L2459&lt;[8]OCI!$P$6,"INCUMPLIDA","PROCESO"), "VERIFICAR FECHA")),"SIN VALOR AVANCE")</f>
        <v>PROCESO</v>
      </c>
    </row>
    <row r="2460" spans="1:17" ht="105">
      <c r="A2460" s="560" t="s">
        <v>19</v>
      </c>
      <c r="B2460" s="580" t="s">
        <v>16</v>
      </c>
      <c r="C2460" s="858"/>
      <c r="D2460" s="858"/>
      <c r="E2460" s="860"/>
      <c r="F2460" s="860"/>
      <c r="G2460" s="589" t="s">
        <v>4551</v>
      </c>
      <c r="H2460" s="590" t="s">
        <v>4552</v>
      </c>
      <c r="I2460" s="565" t="s">
        <v>4553</v>
      </c>
      <c r="J2460" s="575">
        <v>12</v>
      </c>
      <c r="K2460" s="592">
        <v>45611</v>
      </c>
      <c r="L2460" s="592">
        <v>45975</v>
      </c>
      <c r="M2460" s="568">
        <f t="shared" si="99"/>
        <v>52</v>
      </c>
      <c r="N2460" s="569">
        <v>6</v>
      </c>
      <c r="O2460" s="587" t="s">
        <v>4554</v>
      </c>
      <c r="P2460" s="586">
        <f t="shared" si="98"/>
        <v>0.5</v>
      </c>
      <c r="Q2460" s="571" t="str">
        <f>IF(ISNUMBER(P2460),IF(P2460=100%,"CUMPLIDA",IF(AND(ISNUMBER(L2460),ISNUMBER([8]OCI!$P$6)), IF(L2460&lt;[8]OCI!$P$6,"INCUMPLIDA","PROCESO"), "VERIFICAR FECHA")),"SIN VALOR AVANCE")</f>
        <v>PROCESO</v>
      </c>
    </row>
    <row r="2461" spans="1:17" ht="75.75">
      <c r="A2461" s="560" t="s">
        <v>19</v>
      </c>
      <c r="B2461" s="580" t="s">
        <v>16</v>
      </c>
      <c r="C2461" s="858"/>
      <c r="D2461" s="858" t="s">
        <v>4555</v>
      </c>
      <c r="E2461" s="860" t="s">
        <v>4556</v>
      </c>
      <c r="F2461" s="860" t="s">
        <v>4557</v>
      </c>
      <c r="G2461" s="589" t="s">
        <v>4558</v>
      </c>
      <c r="H2461" s="590" t="s">
        <v>4559</v>
      </c>
      <c r="I2461" s="565" t="s">
        <v>4560</v>
      </c>
      <c r="J2461" s="575">
        <v>3</v>
      </c>
      <c r="K2461" s="592">
        <v>45611</v>
      </c>
      <c r="L2461" s="592">
        <v>46006</v>
      </c>
      <c r="M2461" s="568">
        <f t="shared" si="99"/>
        <v>56.428571428571431</v>
      </c>
      <c r="N2461" s="569">
        <v>0</v>
      </c>
      <c r="O2461" s="587" t="s">
        <v>4519</v>
      </c>
      <c r="P2461" s="586">
        <f t="shared" si="98"/>
        <v>0</v>
      </c>
      <c r="Q2461" s="571" t="str">
        <f>IF(ISNUMBER(P2461),IF(P2461=100%,"CUMPLIDA",IF(AND(ISNUMBER(L2461),ISNUMBER([8]OCI!$P$6)), IF(L2461&lt;[8]OCI!$P$6,"INCUMPLIDA","PROCESO"), "VERIFICAR FECHA")),"SIN VALOR AVANCE")</f>
        <v>PROCESO</v>
      </c>
    </row>
    <row r="2462" spans="1:17" ht="180.75">
      <c r="A2462" s="560" t="s">
        <v>19</v>
      </c>
      <c r="B2462" s="580" t="s">
        <v>16</v>
      </c>
      <c r="C2462" s="858"/>
      <c r="D2462" s="858"/>
      <c r="E2462" s="860"/>
      <c r="F2462" s="860"/>
      <c r="G2462" s="563" t="s">
        <v>4561</v>
      </c>
      <c r="H2462" s="565" t="s">
        <v>4562</v>
      </c>
      <c r="I2462" s="565" t="s">
        <v>4563</v>
      </c>
      <c r="J2462" s="575">
        <v>2</v>
      </c>
      <c r="K2462" s="592">
        <v>45611</v>
      </c>
      <c r="L2462" s="592">
        <v>45762</v>
      </c>
      <c r="M2462" s="568">
        <f t="shared" si="99"/>
        <v>21.571428571428573</v>
      </c>
      <c r="N2462" s="569">
        <v>2</v>
      </c>
      <c r="O2462" s="565" t="s">
        <v>4564</v>
      </c>
      <c r="P2462" s="586">
        <f t="shared" si="98"/>
        <v>1</v>
      </c>
      <c r="Q2462" s="571" t="str">
        <f>IF(ISNUMBER(P2462),IF(P2462=100%,"CUMPLIDA",IF(AND(ISNUMBER(L2462),ISNUMBER([8]OCI!$P$6)), IF(L2462&lt;[8]OCI!$P$6,"INCUMPLIDA","PROCESO"), "VERIFICAR FECHA")),"SIN VALOR AVANCE")</f>
        <v>CUMPLIDA</v>
      </c>
    </row>
    <row r="2463" spans="1:17" ht="165.75">
      <c r="A2463" s="560" t="s">
        <v>19</v>
      </c>
      <c r="B2463" s="580" t="s">
        <v>16</v>
      </c>
      <c r="C2463" s="858"/>
      <c r="D2463" s="858"/>
      <c r="E2463" s="860"/>
      <c r="F2463" s="860"/>
      <c r="G2463" s="563" t="s">
        <v>4565</v>
      </c>
      <c r="H2463" s="565" t="s">
        <v>4566</v>
      </c>
      <c r="I2463" s="565" t="s">
        <v>4567</v>
      </c>
      <c r="J2463" s="575">
        <v>1</v>
      </c>
      <c r="K2463" s="592">
        <v>45762</v>
      </c>
      <c r="L2463" s="592">
        <v>45900</v>
      </c>
      <c r="M2463" s="568">
        <f t="shared" si="99"/>
        <v>19.714285714285715</v>
      </c>
      <c r="N2463" s="569">
        <v>0.5</v>
      </c>
      <c r="O2463" s="565" t="s">
        <v>4568</v>
      </c>
      <c r="P2463" s="586">
        <f t="shared" si="98"/>
        <v>0.5</v>
      </c>
      <c r="Q2463" s="571" t="str">
        <f>IF(ISNUMBER(P2463),IF(P2463=100%,"CUMPLIDA",IF(AND(ISNUMBER(L2463),ISNUMBER([8]OCI!$P$6)), IF(L2463&lt;[8]OCI!$P$6,"INCUMPLIDA","PROCESO"), "VERIFICAR FECHA")),"SIN VALOR AVANCE")</f>
        <v>PROCESO</v>
      </c>
    </row>
    <row r="2464" spans="1:17" ht="150.75">
      <c r="A2464" s="560" t="s">
        <v>19</v>
      </c>
      <c r="B2464" s="580" t="s">
        <v>16</v>
      </c>
      <c r="C2464" s="858"/>
      <c r="D2464" s="858" t="s">
        <v>4569</v>
      </c>
      <c r="E2464" s="860" t="s">
        <v>4570</v>
      </c>
      <c r="F2464" s="860" t="s">
        <v>4571</v>
      </c>
      <c r="G2464" s="563" t="s">
        <v>4572</v>
      </c>
      <c r="H2464" s="579" t="s">
        <v>4573</v>
      </c>
      <c r="I2464" s="565" t="s">
        <v>4574</v>
      </c>
      <c r="J2464" s="566">
        <v>1</v>
      </c>
      <c r="K2464" s="592">
        <v>45611</v>
      </c>
      <c r="L2464" s="592">
        <v>45731</v>
      </c>
      <c r="M2464" s="568">
        <f t="shared" si="99"/>
        <v>17.142857142857142</v>
      </c>
      <c r="N2464" s="569">
        <v>1</v>
      </c>
      <c r="O2464" s="565" t="s">
        <v>4575</v>
      </c>
      <c r="P2464" s="586">
        <f t="shared" si="98"/>
        <v>1</v>
      </c>
      <c r="Q2464" s="571" t="str">
        <f>IF(ISNUMBER(P2464),IF(P2464=100%,"CUMPLIDA",IF(AND(ISNUMBER(L2464),ISNUMBER([8]OCI!$P$6)), IF(L2464&lt;[8]OCI!$P$6,"INCUMPLIDA","PROCESO"), "VERIFICAR FECHA")),"SIN VALOR AVANCE")</f>
        <v>CUMPLIDA</v>
      </c>
    </row>
    <row r="2465" spans="1:17" ht="150.75">
      <c r="A2465" s="560" t="s">
        <v>19</v>
      </c>
      <c r="B2465" s="580" t="s">
        <v>16</v>
      </c>
      <c r="C2465" s="858"/>
      <c r="D2465" s="858"/>
      <c r="E2465" s="860"/>
      <c r="F2465" s="860"/>
      <c r="G2465" s="563" t="s">
        <v>4576</v>
      </c>
      <c r="H2465" s="579" t="s">
        <v>4577</v>
      </c>
      <c r="I2465" s="565" t="s">
        <v>4578</v>
      </c>
      <c r="J2465" s="575">
        <v>1</v>
      </c>
      <c r="K2465" s="592">
        <v>45731</v>
      </c>
      <c r="L2465" s="592">
        <v>45853</v>
      </c>
      <c r="M2465" s="599">
        <f t="shared" si="99"/>
        <v>17.428571428571427</v>
      </c>
      <c r="N2465" s="600">
        <v>0</v>
      </c>
      <c r="O2465" s="565" t="s">
        <v>4575</v>
      </c>
      <c r="P2465" s="586">
        <f t="shared" si="98"/>
        <v>0</v>
      </c>
      <c r="Q2465" s="571" t="str">
        <f>IF(ISNUMBER(P2465),IF(P2465=100%,"CUMPLIDA",IF(AND(ISNUMBER(L2465),ISNUMBER([8]OCI!$P$6)), IF(L2465&lt;[8]OCI!$P$6,"INCUMPLIDA","PROCESO"), "VERIFICAR FECHA")),"SIN VALOR AVANCE")</f>
        <v>PROCESO</v>
      </c>
    </row>
    <row r="2466" spans="1:17" ht="165.75">
      <c r="A2466" s="560" t="s">
        <v>19</v>
      </c>
      <c r="B2466" s="580" t="s">
        <v>16</v>
      </c>
      <c r="C2466" s="858"/>
      <c r="D2466" s="858" t="s">
        <v>4579</v>
      </c>
      <c r="E2466" s="860" t="s">
        <v>4580</v>
      </c>
      <c r="F2466" s="860" t="s">
        <v>4581</v>
      </c>
      <c r="G2466" s="563" t="s">
        <v>4024</v>
      </c>
      <c r="H2466" s="565" t="s">
        <v>1679</v>
      </c>
      <c r="I2466" s="565" t="s">
        <v>4048</v>
      </c>
      <c r="J2466" s="575">
        <v>1</v>
      </c>
      <c r="K2466" s="592">
        <v>45323</v>
      </c>
      <c r="L2466" s="592">
        <v>45747</v>
      </c>
      <c r="M2466" s="599">
        <f t="shared" si="99"/>
        <v>60.571428571428569</v>
      </c>
      <c r="N2466" s="569">
        <v>1</v>
      </c>
      <c r="O2466" s="565" t="s">
        <v>4582</v>
      </c>
      <c r="P2466" s="586">
        <f t="shared" si="98"/>
        <v>1</v>
      </c>
      <c r="Q2466" s="571" t="str">
        <f>IF(ISNUMBER(P2466),IF(P2466=100%,"CUMPLIDA",IF(AND(ISNUMBER(L2466),ISNUMBER([8]OCI!$P$6)), IF(L2466&lt;[8]OCI!$P$6,"INCUMPLIDA","PROCESO"), "VERIFICAR FECHA")),"SIN VALOR AVANCE")</f>
        <v>CUMPLIDA</v>
      </c>
    </row>
    <row r="2467" spans="1:17" ht="105.75">
      <c r="A2467" s="560" t="s">
        <v>19</v>
      </c>
      <c r="B2467" s="580" t="s">
        <v>16</v>
      </c>
      <c r="C2467" s="858"/>
      <c r="D2467" s="858"/>
      <c r="E2467" s="860"/>
      <c r="F2467" s="860"/>
      <c r="G2467" s="563" t="s">
        <v>101</v>
      </c>
      <c r="H2467" s="565" t="s">
        <v>101</v>
      </c>
      <c r="I2467" s="565" t="s">
        <v>102</v>
      </c>
      <c r="J2467" s="575">
        <v>1</v>
      </c>
      <c r="K2467" s="592">
        <v>45323</v>
      </c>
      <c r="L2467" s="592">
        <v>45747</v>
      </c>
      <c r="M2467" s="599">
        <f t="shared" si="99"/>
        <v>60.571428571428569</v>
      </c>
      <c r="N2467" s="569">
        <v>1</v>
      </c>
      <c r="O2467" s="565" t="s">
        <v>4583</v>
      </c>
      <c r="P2467" s="586">
        <f t="shared" si="98"/>
        <v>1</v>
      </c>
      <c r="Q2467" s="571" t="str">
        <f>IF(ISNUMBER(P2467),IF(P2467=100%,"CUMPLIDA",IF(AND(ISNUMBER(L2467),ISNUMBER([8]OCI!$P$6)), IF(L2467&lt;[8]OCI!$P$6,"INCUMPLIDA","PROCESO"), "VERIFICAR FECHA")),"SIN VALOR AVANCE")</f>
        <v>CUMPLIDA</v>
      </c>
    </row>
    <row r="2468" spans="1:17" ht="105.75">
      <c r="A2468" s="560" t="s">
        <v>19</v>
      </c>
      <c r="B2468" s="580" t="s">
        <v>16</v>
      </c>
      <c r="C2468" s="858"/>
      <c r="D2468" s="858"/>
      <c r="E2468" s="860"/>
      <c r="F2468" s="860"/>
      <c r="G2468" s="563" t="s">
        <v>238</v>
      </c>
      <c r="H2468" s="565" t="s">
        <v>239</v>
      </c>
      <c r="I2468" s="565" t="s">
        <v>240</v>
      </c>
      <c r="J2468" s="575">
        <v>1</v>
      </c>
      <c r="K2468" s="592">
        <v>45231</v>
      </c>
      <c r="L2468" s="592">
        <v>45747</v>
      </c>
      <c r="M2468" s="599">
        <f t="shared" si="99"/>
        <v>73.714285714285708</v>
      </c>
      <c r="N2468" s="569">
        <v>1</v>
      </c>
      <c r="O2468" s="565" t="s">
        <v>4583</v>
      </c>
      <c r="P2468" s="586">
        <f t="shared" si="98"/>
        <v>1</v>
      </c>
      <c r="Q2468" s="571" t="str">
        <f>IF(ISNUMBER(P2468),IF(P2468=100%,"CUMPLIDA",IF(AND(ISNUMBER(L2468),ISNUMBER([8]OCI!$P$6)), IF(L2468&lt;[8]OCI!$P$6,"INCUMPLIDA","PROCESO"), "VERIFICAR FECHA")),"SIN VALOR AVANCE")</f>
        <v>CUMPLIDA</v>
      </c>
    </row>
    <row r="2469" spans="1:17" ht="150.75">
      <c r="A2469" s="560" t="s">
        <v>19</v>
      </c>
      <c r="B2469" s="580" t="s">
        <v>16</v>
      </c>
      <c r="C2469" s="858"/>
      <c r="D2469" s="858"/>
      <c r="E2469" s="860"/>
      <c r="F2469" s="860"/>
      <c r="G2469" s="563" t="s">
        <v>104</v>
      </c>
      <c r="H2469" s="565" t="s">
        <v>104</v>
      </c>
      <c r="I2469" s="565" t="s">
        <v>4051</v>
      </c>
      <c r="J2469" s="575">
        <v>1</v>
      </c>
      <c r="K2469" s="592">
        <v>45323</v>
      </c>
      <c r="L2469" s="592">
        <v>45747</v>
      </c>
      <c r="M2469" s="599">
        <f t="shared" si="99"/>
        <v>60.571428571428569</v>
      </c>
      <c r="N2469" s="569">
        <v>1</v>
      </c>
      <c r="O2469" s="565" t="s">
        <v>4584</v>
      </c>
      <c r="P2469" s="586">
        <f t="shared" si="98"/>
        <v>1</v>
      </c>
      <c r="Q2469" s="571" t="str">
        <f>IF(ISNUMBER(P2469),IF(P2469=100%,"CUMPLIDA",IF(AND(ISNUMBER(L2469),ISNUMBER([8]OCI!$P$6)), IF(L2469&lt;[8]OCI!$P$6,"INCUMPLIDA","PROCESO"), "VERIFICAR FECHA")),"SIN VALOR AVANCE")</f>
        <v>CUMPLIDA</v>
      </c>
    </row>
    <row r="2470" spans="1:17" ht="60.75">
      <c r="A2470" s="560" t="s">
        <v>19</v>
      </c>
      <c r="B2470" s="580" t="s">
        <v>16</v>
      </c>
      <c r="C2470" s="858"/>
      <c r="D2470" s="858"/>
      <c r="E2470" s="860"/>
      <c r="F2470" s="860"/>
      <c r="G2470" s="563" t="s">
        <v>106</v>
      </c>
      <c r="H2470" s="565" t="s">
        <v>106</v>
      </c>
      <c r="I2470" s="565" t="s">
        <v>168</v>
      </c>
      <c r="J2470" s="575">
        <v>1</v>
      </c>
      <c r="K2470" s="592">
        <v>45231</v>
      </c>
      <c r="L2470" s="592">
        <v>45747</v>
      </c>
      <c r="M2470" s="599">
        <f t="shared" si="99"/>
        <v>73.714285714285708</v>
      </c>
      <c r="N2470" s="569">
        <v>1</v>
      </c>
      <c r="O2470" s="565" t="s">
        <v>4585</v>
      </c>
      <c r="P2470" s="586">
        <f t="shared" si="98"/>
        <v>1</v>
      </c>
      <c r="Q2470" s="571" t="str">
        <f>IF(ISNUMBER(P2470),IF(P2470=100%,"CUMPLIDA",IF(AND(ISNUMBER(L2470),ISNUMBER([8]OCI!$P$6)), IF(L2470&lt;[8]OCI!$P$6,"INCUMPLIDA","PROCESO"), "VERIFICAR FECHA")),"SIN VALOR AVANCE")</f>
        <v>CUMPLIDA</v>
      </c>
    </row>
    <row r="2471" spans="1:17" ht="165.75">
      <c r="A2471" s="560" t="s">
        <v>19</v>
      </c>
      <c r="B2471" s="580" t="s">
        <v>16</v>
      </c>
      <c r="C2471" s="858"/>
      <c r="D2471" s="858"/>
      <c r="E2471" s="860"/>
      <c r="F2471" s="860"/>
      <c r="G2471" s="563" t="s">
        <v>108</v>
      </c>
      <c r="H2471" s="565" t="s">
        <v>108</v>
      </c>
      <c r="I2471" s="565" t="s">
        <v>4586</v>
      </c>
      <c r="J2471" s="575">
        <v>1</v>
      </c>
      <c r="K2471" s="592">
        <v>45231</v>
      </c>
      <c r="L2471" s="592">
        <v>45808</v>
      </c>
      <c r="M2471" s="599">
        <f t="shared" si="99"/>
        <v>82.428571428571431</v>
      </c>
      <c r="N2471" s="569">
        <v>1</v>
      </c>
      <c r="O2471" s="565" t="s">
        <v>4587</v>
      </c>
      <c r="P2471" s="586">
        <f t="shared" si="98"/>
        <v>1</v>
      </c>
      <c r="Q2471" s="571" t="str">
        <f>IF(ISNUMBER(P2471),IF(P2471=100%,"CUMPLIDA",IF(AND(ISNUMBER(L2471),ISNUMBER([8]OCI!$P$6)), IF(L2471&lt;[8]OCI!$P$6,"INCUMPLIDA","PROCESO"), "VERIFICAR FECHA")),"SIN VALOR AVANCE")</f>
        <v>CUMPLIDA</v>
      </c>
    </row>
    <row r="2472" spans="1:17" ht="60.75">
      <c r="A2472" s="560" t="s">
        <v>19</v>
      </c>
      <c r="B2472" s="580" t="s">
        <v>16</v>
      </c>
      <c r="C2472" s="858"/>
      <c r="D2472" s="858"/>
      <c r="E2472" s="860"/>
      <c r="F2472" s="860"/>
      <c r="G2472" s="563" t="s">
        <v>110</v>
      </c>
      <c r="H2472" s="565" t="s">
        <v>111</v>
      </c>
      <c r="I2472" s="565" t="s">
        <v>112</v>
      </c>
      <c r="J2472" s="575">
        <v>7</v>
      </c>
      <c r="K2472" s="592">
        <v>46024</v>
      </c>
      <c r="L2472" s="592">
        <v>46660</v>
      </c>
      <c r="M2472" s="599">
        <f t="shared" si="99"/>
        <v>90.857142857142861</v>
      </c>
      <c r="N2472" s="569">
        <v>0</v>
      </c>
      <c r="O2472" s="565" t="s">
        <v>4585</v>
      </c>
      <c r="P2472" s="586">
        <f t="shared" si="98"/>
        <v>0</v>
      </c>
      <c r="Q2472" s="571" t="str">
        <f>IF(ISNUMBER(P2472),IF(P2472=100%,"CUMPLIDA",IF(AND(ISNUMBER(L2472),ISNUMBER([8]OCI!$P$6)), IF(L2472&lt;[8]OCI!$P$6,"INCUMPLIDA","PROCESO"), "VERIFICAR FECHA")),"SIN VALOR AVANCE")</f>
        <v>PROCESO</v>
      </c>
    </row>
    <row r="2473" spans="1:17" ht="135.75">
      <c r="A2473" s="560" t="s">
        <v>19</v>
      </c>
      <c r="B2473" s="580" t="s">
        <v>16</v>
      </c>
      <c r="C2473" s="858"/>
      <c r="D2473" s="858"/>
      <c r="E2473" s="860"/>
      <c r="F2473" s="860"/>
      <c r="G2473" s="563" t="s">
        <v>114</v>
      </c>
      <c r="H2473" s="565" t="s">
        <v>115</v>
      </c>
      <c r="I2473" s="565" t="s">
        <v>116</v>
      </c>
      <c r="J2473" s="575">
        <v>1</v>
      </c>
      <c r="K2473" s="592">
        <v>46024</v>
      </c>
      <c r="L2473" s="592">
        <v>46660</v>
      </c>
      <c r="M2473" s="599">
        <f t="shared" si="99"/>
        <v>90.857142857142861</v>
      </c>
      <c r="N2473" s="569">
        <v>0</v>
      </c>
      <c r="O2473" s="565" t="s">
        <v>4588</v>
      </c>
      <c r="P2473" s="586">
        <f t="shared" si="98"/>
        <v>0</v>
      </c>
      <c r="Q2473" s="571" t="str">
        <f>IF(ISNUMBER(P2473),IF(P2473=100%,"CUMPLIDA",IF(AND(ISNUMBER(L2473),ISNUMBER([8]OCI!$P$6)), IF(L2473&lt;[8]OCI!$P$6,"INCUMPLIDA","PROCESO"), "VERIFICAR FECHA")),"SIN VALOR AVANCE")</f>
        <v>PROCESO</v>
      </c>
    </row>
    <row r="2474" spans="1:17" ht="165.75">
      <c r="A2474" s="560" t="s">
        <v>19</v>
      </c>
      <c r="B2474" s="580" t="s">
        <v>16</v>
      </c>
      <c r="C2474" s="858"/>
      <c r="D2474" s="858"/>
      <c r="E2474" s="860"/>
      <c r="F2474" s="860"/>
      <c r="G2474" s="563" t="s">
        <v>117</v>
      </c>
      <c r="H2474" s="565" t="s">
        <v>118</v>
      </c>
      <c r="I2474" s="565" t="s">
        <v>119</v>
      </c>
      <c r="J2474" s="575">
        <v>2</v>
      </c>
      <c r="K2474" s="592">
        <v>46024</v>
      </c>
      <c r="L2474" s="592">
        <v>46660</v>
      </c>
      <c r="M2474" s="599">
        <f t="shared" si="99"/>
        <v>90.857142857142861</v>
      </c>
      <c r="N2474" s="569">
        <v>0</v>
      </c>
      <c r="O2474" s="565" t="s">
        <v>4587</v>
      </c>
      <c r="P2474" s="586">
        <f t="shared" si="98"/>
        <v>0</v>
      </c>
      <c r="Q2474" s="571" t="str">
        <f>IF(ISNUMBER(P2474),IF(P2474=100%,"CUMPLIDA",IF(AND(ISNUMBER(L2474),ISNUMBER([8]OCI!$P$6)), IF(L2474&lt;[8]OCI!$P$6,"INCUMPLIDA","PROCESO"), "VERIFICAR FECHA")),"SIN VALOR AVANCE")</f>
        <v>PROCESO</v>
      </c>
    </row>
    <row r="2475" spans="1:17" ht="60">
      <c r="A2475" s="560" t="s">
        <v>19</v>
      </c>
      <c r="B2475" s="580" t="s">
        <v>16</v>
      </c>
      <c r="C2475" s="858" t="s">
        <v>4589</v>
      </c>
      <c r="D2475" s="858" t="s">
        <v>4590</v>
      </c>
      <c r="E2475" s="860" t="s">
        <v>5047</v>
      </c>
      <c r="F2475" s="860" t="s">
        <v>4591</v>
      </c>
      <c r="G2475" s="563" t="s">
        <v>4592</v>
      </c>
      <c r="H2475" s="565" t="s">
        <v>4593</v>
      </c>
      <c r="I2475" s="565" t="s">
        <v>4593</v>
      </c>
      <c r="J2475" s="575">
        <v>1</v>
      </c>
      <c r="K2475" s="592">
        <v>45628</v>
      </c>
      <c r="L2475" s="592">
        <v>45838</v>
      </c>
      <c r="M2475" s="599">
        <f t="shared" si="99"/>
        <v>30</v>
      </c>
      <c r="N2475" s="569">
        <v>1</v>
      </c>
      <c r="O2475" s="565" t="s">
        <v>4594</v>
      </c>
      <c r="P2475" s="586">
        <f t="shared" si="98"/>
        <v>1</v>
      </c>
      <c r="Q2475" s="571" t="str">
        <f>IF(ISNUMBER(P2475),IF(P2475=100%,"CUMPLIDA",IF(AND(ISNUMBER(L2475),ISNUMBER([8]OCI!$P$6)), IF(L2475&lt;[8]OCI!$P$6,"INCUMPLIDA","PROCESO"), "VERIFICAR FECHA")),"SIN VALOR AVANCE")</f>
        <v>CUMPLIDA</v>
      </c>
    </row>
    <row r="2476" spans="1:17" ht="120">
      <c r="A2476" s="560" t="s">
        <v>19</v>
      </c>
      <c r="B2476" s="580" t="s">
        <v>16</v>
      </c>
      <c r="C2476" s="858"/>
      <c r="D2476" s="858"/>
      <c r="E2476" s="860"/>
      <c r="F2476" s="860"/>
      <c r="G2476" s="563" t="s">
        <v>4595</v>
      </c>
      <c r="H2476" s="565" t="s">
        <v>4596</v>
      </c>
      <c r="I2476" s="565" t="s">
        <v>4596</v>
      </c>
      <c r="J2476" s="575">
        <v>1</v>
      </c>
      <c r="K2476" s="592">
        <v>45628</v>
      </c>
      <c r="L2476" s="592">
        <v>45838</v>
      </c>
      <c r="M2476" s="599">
        <f t="shared" si="99"/>
        <v>30</v>
      </c>
      <c r="N2476" s="569">
        <v>1</v>
      </c>
      <c r="O2476" s="565" t="s">
        <v>4594</v>
      </c>
      <c r="P2476" s="586">
        <f t="shared" si="98"/>
        <v>1</v>
      </c>
      <c r="Q2476" s="571" t="str">
        <f>IF(ISNUMBER(P2476),IF(P2476=100%,"CUMPLIDA",IF(AND(ISNUMBER(L2476),ISNUMBER([8]OCI!$P$6)), IF(L2476&lt;[8]OCI!$P$6,"INCUMPLIDA","PROCESO"), "VERIFICAR FECHA")),"SIN VALOR AVANCE")</f>
        <v>CUMPLIDA</v>
      </c>
    </row>
    <row r="2477" spans="1:17" ht="105">
      <c r="A2477" s="560" t="s">
        <v>19</v>
      </c>
      <c r="B2477" s="580" t="s">
        <v>16</v>
      </c>
      <c r="C2477" s="858"/>
      <c r="D2477" s="858"/>
      <c r="E2477" s="860"/>
      <c r="F2477" s="860"/>
      <c r="G2477" s="563" t="s">
        <v>4597</v>
      </c>
      <c r="H2477" s="565" t="s">
        <v>4596</v>
      </c>
      <c r="I2477" s="565" t="s">
        <v>4596</v>
      </c>
      <c r="J2477" s="575">
        <v>1</v>
      </c>
      <c r="K2477" s="592">
        <v>45628</v>
      </c>
      <c r="L2477" s="592">
        <v>45838</v>
      </c>
      <c r="M2477" s="599">
        <f t="shared" si="99"/>
        <v>30</v>
      </c>
      <c r="N2477" s="569">
        <v>1</v>
      </c>
      <c r="O2477" s="565" t="s">
        <v>4594</v>
      </c>
      <c r="P2477" s="586">
        <f t="shared" si="98"/>
        <v>1</v>
      </c>
      <c r="Q2477" s="571" t="str">
        <f>IF(ISNUMBER(P2477),IF(P2477=100%,"CUMPLIDA",IF(AND(ISNUMBER(L2477),ISNUMBER([8]OCI!$P$6)), IF(L2477&lt;[8]OCI!$P$6,"INCUMPLIDA","PROCESO"), "VERIFICAR FECHA")),"SIN VALOR AVANCE")</f>
        <v>CUMPLIDA</v>
      </c>
    </row>
    <row r="2478" spans="1:17" ht="240">
      <c r="A2478" s="560" t="s">
        <v>19</v>
      </c>
      <c r="B2478" s="580" t="s">
        <v>16</v>
      </c>
      <c r="C2478" s="858"/>
      <c r="D2478" s="858" t="s">
        <v>4590</v>
      </c>
      <c r="E2478" s="860" t="s">
        <v>4598</v>
      </c>
      <c r="F2478" s="860" t="s">
        <v>4599</v>
      </c>
      <c r="G2478" s="563" t="s">
        <v>4600</v>
      </c>
      <c r="H2478" s="565" t="s">
        <v>4601</v>
      </c>
      <c r="I2478" s="565" t="s">
        <v>4601</v>
      </c>
      <c r="J2478" s="575">
        <v>1</v>
      </c>
      <c r="K2478" s="592">
        <v>45689</v>
      </c>
      <c r="L2478" s="592">
        <v>45747</v>
      </c>
      <c r="M2478" s="599">
        <f t="shared" si="99"/>
        <v>8.2857142857142865</v>
      </c>
      <c r="N2478" s="569">
        <v>1</v>
      </c>
      <c r="O2478" s="565" t="s">
        <v>4594</v>
      </c>
      <c r="P2478" s="586">
        <f t="shared" ref="P2478:P2541" si="100">N2478/J2478</f>
        <v>1</v>
      </c>
      <c r="Q2478" s="571" t="str">
        <f>IF(ISNUMBER(P2478),IF(P2478=100%,"CUMPLIDA",IF(AND(ISNUMBER(L2478),ISNUMBER([8]OCI!$P$6)), IF(L2478&lt;[8]OCI!$P$6,"INCUMPLIDA","PROCESO"), "VERIFICAR FECHA")),"SIN VALOR AVANCE")</f>
        <v>CUMPLIDA</v>
      </c>
    </row>
    <row r="2479" spans="1:17" ht="165">
      <c r="A2479" s="560" t="s">
        <v>19</v>
      </c>
      <c r="B2479" s="580" t="s">
        <v>16</v>
      </c>
      <c r="C2479" s="858"/>
      <c r="D2479" s="858"/>
      <c r="E2479" s="860"/>
      <c r="F2479" s="860"/>
      <c r="G2479" s="563" t="s">
        <v>4602</v>
      </c>
      <c r="H2479" s="565" t="s">
        <v>4603</v>
      </c>
      <c r="I2479" s="565" t="s">
        <v>4603</v>
      </c>
      <c r="J2479" s="575">
        <v>1</v>
      </c>
      <c r="K2479" s="592">
        <v>45658</v>
      </c>
      <c r="L2479" s="592">
        <v>45716</v>
      </c>
      <c r="M2479" s="599">
        <f t="shared" si="99"/>
        <v>8.2857142857142865</v>
      </c>
      <c r="N2479" s="569">
        <v>1</v>
      </c>
      <c r="O2479" s="565" t="s">
        <v>4594</v>
      </c>
      <c r="P2479" s="586">
        <f t="shared" si="100"/>
        <v>1</v>
      </c>
      <c r="Q2479" s="571" t="str">
        <f>IF(ISNUMBER(P2479),IF(P2479=100%,"CUMPLIDA",IF(AND(ISNUMBER(L2479),ISNUMBER([8]OCI!$P$6)), IF(L2479&lt;[8]OCI!$P$6,"INCUMPLIDA","PROCESO"), "VERIFICAR FECHA")),"SIN VALOR AVANCE")</f>
        <v>CUMPLIDA</v>
      </c>
    </row>
    <row r="2480" spans="1:17" ht="300">
      <c r="A2480" s="560" t="s">
        <v>19</v>
      </c>
      <c r="B2480" s="580" t="s">
        <v>16</v>
      </c>
      <c r="C2480" s="858"/>
      <c r="D2480" s="858"/>
      <c r="E2480" s="860"/>
      <c r="F2480" s="860"/>
      <c r="G2480" s="563" t="s">
        <v>4604</v>
      </c>
      <c r="H2480" s="565" t="s">
        <v>4605</v>
      </c>
      <c r="I2480" s="565" t="s">
        <v>4605</v>
      </c>
      <c r="J2480" s="575">
        <v>2</v>
      </c>
      <c r="K2480" s="592">
        <v>45628</v>
      </c>
      <c r="L2480" s="592">
        <v>45838</v>
      </c>
      <c r="M2480" s="599">
        <f t="shared" si="99"/>
        <v>30</v>
      </c>
      <c r="N2480" s="569">
        <v>2</v>
      </c>
      <c r="O2480" s="565" t="s">
        <v>4594</v>
      </c>
      <c r="P2480" s="586">
        <f t="shared" si="100"/>
        <v>1</v>
      </c>
      <c r="Q2480" s="571" t="str">
        <f>IF(ISNUMBER(P2480),IF(P2480=100%,"CUMPLIDA",IF(AND(ISNUMBER(L2480),ISNUMBER([8]OCI!$P$6)), IF(L2480&lt;[8]OCI!$P$6,"INCUMPLIDA","PROCESO"), "VERIFICAR FECHA")),"SIN VALOR AVANCE")</f>
        <v>CUMPLIDA</v>
      </c>
    </row>
    <row r="2481" spans="1:17" ht="135">
      <c r="A2481" s="560" t="s">
        <v>19</v>
      </c>
      <c r="B2481" s="580" t="s">
        <v>16</v>
      </c>
      <c r="C2481" s="858"/>
      <c r="D2481" s="858" t="s">
        <v>4590</v>
      </c>
      <c r="E2481" s="860" t="s">
        <v>4606</v>
      </c>
      <c r="F2481" s="860" t="s">
        <v>4607</v>
      </c>
      <c r="G2481" s="563" t="s">
        <v>4608</v>
      </c>
      <c r="H2481" s="565" t="s">
        <v>4609</v>
      </c>
      <c r="I2481" s="565" t="s">
        <v>4609</v>
      </c>
      <c r="J2481" s="575">
        <v>1</v>
      </c>
      <c r="K2481" s="592">
        <v>45628</v>
      </c>
      <c r="L2481" s="592">
        <v>45869</v>
      </c>
      <c r="M2481" s="599">
        <f t="shared" si="99"/>
        <v>34.428571428571431</v>
      </c>
      <c r="N2481" s="569">
        <v>0</v>
      </c>
      <c r="O2481" s="565" t="s">
        <v>4610</v>
      </c>
      <c r="P2481" s="586">
        <f t="shared" si="100"/>
        <v>0</v>
      </c>
      <c r="Q2481" s="571" t="str">
        <f>IF(ISNUMBER(P2481),IF(P2481=100%,"CUMPLIDA",IF(AND(ISNUMBER(L2481),ISNUMBER([8]OCI!$P$6)), IF(L2481&lt;[8]OCI!$P$6,"INCUMPLIDA","PROCESO"), "VERIFICAR FECHA")),"SIN VALOR AVANCE")</f>
        <v>PROCESO</v>
      </c>
    </row>
    <row r="2482" spans="1:17" ht="150">
      <c r="A2482" s="560" t="s">
        <v>19</v>
      </c>
      <c r="B2482" s="580" t="s">
        <v>16</v>
      </c>
      <c r="C2482" s="858"/>
      <c r="D2482" s="858"/>
      <c r="E2482" s="860"/>
      <c r="F2482" s="860"/>
      <c r="G2482" s="563" t="s">
        <v>4611</v>
      </c>
      <c r="H2482" s="565" t="s">
        <v>4612</v>
      </c>
      <c r="I2482" s="565" t="s">
        <v>4612</v>
      </c>
      <c r="J2482" s="575">
        <v>1</v>
      </c>
      <c r="K2482" s="592">
        <v>45628</v>
      </c>
      <c r="L2482" s="592">
        <v>45716</v>
      </c>
      <c r="M2482" s="599">
        <f t="shared" si="99"/>
        <v>12.571428571428571</v>
      </c>
      <c r="N2482" s="569">
        <v>1</v>
      </c>
      <c r="O2482" s="565" t="s">
        <v>4613</v>
      </c>
      <c r="P2482" s="586">
        <f t="shared" si="100"/>
        <v>1</v>
      </c>
      <c r="Q2482" s="571" t="str">
        <f>IF(ISNUMBER(P2482),IF(P2482=100%,"CUMPLIDA",IF(AND(ISNUMBER(L2482),ISNUMBER([8]OCI!$P$6)), IF(L2482&lt;[8]OCI!$P$6,"INCUMPLIDA","PROCESO"), "VERIFICAR FECHA")),"SIN VALOR AVANCE")</f>
        <v>CUMPLIDA</v>
      </c>
    </row>
    <row r="2483" spans="1:17" ht="409.5">
      <c r="A2483" s="560" t="s">
        <v>19</v>
      </c>
      <c r="B2483" s="580" t="s">
        <v>16</v>
      </c>
      <c r="C2483" s="858"/>
      <c r="D2483" s="561" t="s">
        <v>4590</v>
      </c>
      <c r="E2483" s="563" t="s">
        <v>4614</v>
      </c>
      <c r="F2483" s="563" t="s">
        <v>4615</v>
      </c>
      <c r="G2483" s="563" t="s">
        <v>4608</v>
      </c>
      <c r="H2483" s="565" t="s">
        <v>4616</v>
      </c>
      <c r="I2483" s="565" t="s">
        <v>4616</v>
      </c>
      <c r="J2483" s="575">
        <v>1</v>
      </c>
      <c r="K2483" s="592">
        <v>45628</v>
      </c>
      <c r="L2483" s="592">
        <v>45869</v>
      </c>
      <c r="M2483" s="599">
        <f t="shared" si="99"/>
        <v>34.428571428571431</v>
      </c>
      <c r="N2483" s="569">
        <v>0</v>
      </c>
      <c r="O2483" s="565" t="s">
        <v>4617</v>
      </c>
      <c r="P2483" s="586">
        <f t="shared" si="100"/>
        <v>0</v>
      </c>
      <c r="Q2483" s="571" t="str">
        <f>IF(ISNUMBER(P2483),IF(P2483=100%,"CUMPLIDA",IF(AND(ISNUMBER(L2483),ISNUMBER([8]OCI!$P$6)), IF(L2483&lt;[8]OCI!$P$6,"INCUMPLIDA","PROCESO"), "VERIFICAR FECHA")),"SIN VALOR AVANCE")</f>
        <v>PROCESO</v>
      </c>
    </row>
    <row r="2484" spans="1:17" ht="120">
      <c r="A2484" s="560" t="s">
        <v>19</v>
      </c>
      <c r="B2484" s="580" t="s">
        <v>16</v>
      </c>
      <c r="C2484" s="858"/>
      <c r="D2484" s="858" t="s">
        <v>4590</v>
      </c>
      <c r="E2484" s="860" t="s">
        <v>4618</v>
      </c>
      <c r="F2484" s="860" t="s">
        <v>4619</v>
      </c>
      <c r="G2484" s="563" t="s">
        <v>4620</v>
      </c>
      <c r="H2484" s="565" t="s">
        <v>4621</v>
      </c>
      <c r="I2484" s="565" t="s">
        <v>4621</v>
      </c>
      <c r="J2484" s="575">
        <v>1</v>
      </c>
      <c r="K2484" s="592">
        <v>45672</v>
      </c>
      <c r="L2484" s="592">
        <v>45838</v>
      </c>
      <c r="M2484" s="599">
        <f t="shared" si="99"/>
        <v>23.714285714285715</v>
      </c>
      <c r="N2484" s="569">
        <v>1</v>
      </c>
      <c r="O2484" s="587" t="s">
        <v>4622</v>
      </c>
      <c r="P2484" s="586">
        <f t="shared" si="100"/>
        <v>1</v>
      </c>
      <c r="Q2484" s="571" t="str">
        <f>IF(ISNUMBER(P2484),IF(P2484=100%,"CUMPLIDA",IF(AND(ISNUMBER(L2484),ISNUMBER([8]OCI!$P$6)), IF(L2484&lt;[8]OCI!$P$6,"INCUMPLIDA","PROCESO"), "VERIFICAR FECHA")),"SIN VALOR AVANCE")</f>
        <v>CUMPLIDA</v>
      </c>
    </row>
    <row r="2485" spans="1:17" ht="75">
      <c r="A2485" s="560" t="s">
        <v>19</v>
      </c>
      <c r="B2485" s="580" t="s">
        <v>16</v>
      </c>
      <c r="C2485" s="858"/>
      <c r="D2485" s="858"/>
      <c r="E2485" s="860"/>
      <c r="F2485" s="860"/>
      <c r="G2485" s="563" t="s">
        <v>4623</v>
      </c>
      <c r="H2485" s="565" t="s">
        <v>4624</v>
      </c>
      <c r="I2485" s="565" t="s">
        <v>4624</v>
      </c>
      <c r="J2485" s="575">
        <v>1</v>
      </c>
      <c r="K2485" s="592">
        <v>45628</v>
      </c>
      <c r="L2485" s="592">
        <v>45746</v>
      </c>
      <c r="M2485" s="599">
        <f t="shared" si="99"/>
        <v>16.857142857142858</v>
      </c>
      <c r="N2485" s="569">
        <v>1</v>
      </c>
      <c r="O2485" s="587" t="s">
        <v>4594</v>
      </c>
      <c r="P2485" s="586">
        <f t="shared" si="100"/>
        <v>1</v>
      </c>
      <c r="Q2485" s="571" t="str">
        <f>IF(ISNUMBER(P2485),IF(P2485=100%,"CUMPLIDA",IF(AND(ISNUMBER(L2485),ISNUMBER([8]OCI!$P$6)), IF(L2485&lt;[8]OCI!$P$6,"INCUMPLIDA","PROCESO"), "VERIFICAR FECHA")),"SIN VALOR AVANCE")</f>
        <v>CUMPLIDA</v>
      </c>
    </row>
    <row r="2486" spans="1:17" ht="120">
      <c r="A2486" s="560" t="s">
        <v>19</v>
      </c>
      <c r="B2486" s="580" t="s">
        <v>16</v>
      </c>
      <c r="C2486" s="858"/>
      <c r="D2486" s="858"/>
      <c r="E2486" s="860"/>
      <c r="F2486" s="860"/>
      <c r="G2486" s="563" t="s">
        <v>4625</v>
      </c>
      <c r="H2486" s="565" t="s">
        <v>4626</v>
      </c>
      <c r="I2486" s="565" t="s">
        <v>4626</v>
      </c>
      <c r="J2486" s="575">
        <v>13</v>
      </c>
      <c r="K2486" s="592">
        <v>45628</v>
      </c>
      <c r="L2486" s="592">
        <v>46022</v>
      </c>
      <c r="M2486" s="599">
        <f t="shared" si="99"/>
        <v>56.285714285714285</v>
      </c>
      <c r="N2486" s="569">
        <v>7</v>
      </c>
      <c r="O2486" s="587" t="s">
        <v>4594</v>
      </c>
      <c r="P2486" s="586">
        <f t="shared" si="100"/>
        <v>0.53846153846153844</v>
      </c>
      <c r="Q2486" s="571" t="str">
        <f>IF(ISNUMBER(P2486),IF(P2486=100%,"CUMPLIDA",IF(AND(ISNUMBER(L2486),ISNUMBER([8]OCI!$P$6)), IF(L2486&lt;[8]OCI!$P$6,"INCUMPLIDA","PROCESO"), "VERIFICAR FECHA")),"SIN VALOR AVANCE")</f>
        <v>PROCESO</v>
      </c>
    </row>
    <row r="2487" spans="1:17" ht="135">
      <c r="A2487" s="560" t="s">
        <v>19</v>
      </c>
      <c r="B2487" s="580" t="s">
        <v>16</v>
      </c>
      <c r="C2487" s="858"/>
      <c r="D2487" s="858"/>
      <c r="E2487" s="860"/>
      <c r="F2487" s="860"/>
      <c r="G2487" s="563" t="s">
        <v>4627</v>
      </c>
      <c r="H2487" s="565" t="s">
        <v>4628</v>
      </c>
      <c r="I2487" s="565" t="s">
        <v>4628</v>
      </c>
      <c r="J2487" s="575">
        <v>1</v>
      </c>
      <c r="K2487" s="592">
        <v>45672</v>
      </c>
      <c r="L2487" s="592">
        <v>45716</v>
      </c>
      <c r="M2487" s="599">
        <f t="shared" si="99"/>
        <v>6.2857142857142856</v>
      </c>
      <c r="N2487" s="569">
        <v>1</v>
      </c>
      <c r="O2487" s="587" t="s">
        <v>4629</v>
      </c>
      <c r="P2487" s="586">
        <f t="shared" si="100"/>
        <v>1</v>
      </c>
      <c r="Q2487" s="571" t="str">
        <f>IF(ISNUMBER(P2487),IF(P2487=100%,"CUMPLIDA",IF(AND(ISNUMBER(L2487),ISNUMBER([8]OCI!$P$6)), IF(L2487&lt;[8]OCI!$P$6,"INCUMPLIDA","PROCESO"), "VERIFICAR FECHA")),"SIN VALOR AVANCE")</f>
        <v>CUMPLIDA</v>
      </c>
    </row>
    <row r="2488" spans="1:17" ht="90.75">
      <c r="A2488" s="560" t="s">
        <v>19</v>
      </c>
      <c r="B2488" s="580" t="s">
        <v>16</v>
      </c>
      <c r="C2488" s="858"/>
      <c r="D2488" s="858"/>
      <c r="E2488" s="860"/>
      <c r="F2488" s="860"/>
      <c r="G2488" s="563" t="s">
        <v>4630</v>
      </c>
      <c r="H2488" s="565" t="s">
        <v>4631</v>
      </c>
      <c r="I2488" s="565" t="s">
        <v>4631</v>
      </c>
      <c r="J2488" s="575">
        <v>1</v>
      </c>
      <c r="K2488" s="592">
        <v>45717</v>
      </c>
      <c r="L2488" s="592">
        <v>45777</v>
      </c>
      <c r="M2488" s="599">
        <f t="shared" si="99"/>
        <v>8.5714285714285712</v>
      </c>
      <c r="N2488" s="569">
        <v>1</v>
      </c>
      <c r="O2488" s="587" t="s">
        <v>4632</v>
      </c>
      <c r="P2488" s="586">
        <f t="shared" si="100"/>
        <v>1</v>
      </c>
      <c r="Q2488" s="571" t="str">
        <f>IF(ISNUMBER(P2488),IF(P2488=100%,"CUMPLIDA",IF(AND(ISNUMBER(L2488),ISNUMBER([8]OCI!$P$6)), IF(L2488&lt;[8]OCI!$P$6,"INCUMPLIDA","PROCESO"), "VERIFICAR FECHA")),"SIN VALOR AVANCE")</f>
        <v>CUMPLIDA</v>
      </c>
    </row>
    <row r="2489" spans="1:17" ht="75.75">
      <c r="A2489" s="560" t="s">
        <v>19</v>
      </c>
      <c r="B2489" s="580" t="s">
        <v>16</v>
      </c>
      <c r="C2489" s="858"/>
      <c r="D2489" s="858"/>
      <c r="E2489" s="860"/>
      <c r="F2489" s="860"/>
      <c r="G2489" s="563" t="s">
        <v>4633</v>
      </c>
      <c r="H2489" s="565" t="s">
        <v>4634</v>
      </c>
      <c r="I2489" s="565" t="s">
        <v>4634</v>
      </c>
      <c r="J2489" s="575">
        <v>1</v>
      </c>
      <c r="K2489" s="592">
        <v>45628</v>
      </c>
      <c r="L2489" s="592">
        <v>45688</v>
      </c>
      <c r="M2489" s="599">
        <f t="shared" si="99"/>
        <v>8.5714285714285712</v>
      </c>
      <c r="N2489" s="569">
        <v>1</v>
      </c>
      <c r="O2489" s="587" t="s">
        <v>4635</v>
      </c>
      <c r="P2489" s="586">
        <f t="shared" si="100"/>
        <v>1</v>
      </c>
      <c r="Q2489" s="571" t="str">
        <f>IF(ISNUMBER(P2489),IF(P2489=100%,"CUMPLIDA",IF(AND(ISNUMBER(L2489),ISNUMBER([8]OCI!$P$6)), IF(L2489&lt;[8]OCI!$P$6,"INCUMPLIDA","PROCESO"), "VERIFICAR FECHA")),"SIN VALOR AVANCE")</f>
        <v>CUMPLIDA</v>
      </c>
    </row>
    <row r="2490" spans="1:17" ht="105">
      <c r="A2490" s="560" t="s">
        <v>19</v>
      </c>
      <c r="B2490" s="580" t="s">
        <v>16</v>
      </c>
      <c r="C2490" s="858"/>
      <c r="D2490" s="858"/>
      <c r="E2490" s="860"/>
      <c r="F2490" s="860"/>
      <c r="G2490" s="563" t="s">
        <v>4636</v>
      </c>
      <c r="H2490" s="565" t="s">
        <v>4213</v>
      </c>
      <c r="I2490" s="565" t="s">
        <v>4213</v>
      </c>
      <c r="J2490" s="575">
        <v>1</v>
      </c>
      <c r="K2490" s="592">
        <v>45689</v>
      </c>
      <c r="L2490" s="592">
        <v>45868</v>
      </c>
      <c r="M2490" s="599">
        <f t="shared" si="99"/>
        <v>25.571428571428573</v>
      </c>
      <c r="N2490" s="569">
        <v>0.5</v>
      </c>
      <c r="O2490" s="587" t="s">
        <v>4637</v>
      </c>
      <c r="P2490" s="586">
        <f t="shared" si="100"/>
        <v>0.5</v>
      </c>
      <c r="Q2490" s="571" t="str">
        <f>IF(ISNUMBER(P2490),IF(P2490=100%,"CUMPLIDA",IF(AND(ISNUMBER(L2490),ISNUMBER([8]OCI!$P$6)), IF(L2490&lt;[8]OCI!$P$6,"INCUMPLIDA","PROCESO"), "VERIFICAR FECHA")),"SIN VALOR AVANCE")</f>
        <v>PROCESO</v>
      </c>
    </row>
    <row r="2491" spans="1:17" ht="120">
      <c r="A2491" s="560" t="s">
        <v>19</v>
      </c>
      <c r="B2491" s="580" t="s">
        <v>16</v>
      </c>
      <c r="C2491" s="858"/>
      <c r="D2491" s="858"/>
      <c r="E2491" s="860"/>
      <c r="F2491" s="860"/>
      <c r="G2491" s="563" t="s">
        <v>4638</v>
      </c>
      <c r="H2491" s="565" t="s">
        <v>4639</v>
      </c>
      <c r="I2491" s="565" t="s">
        <v>4639</v>
      </c>
      <c r="J2491" s="575">
        <v>1</v>
      </c>
      <c r="K2491" s="592">
        <v>45870</v>
      </c>
      <c r="L2491" s="592">
        <v>46022</v>
      </c>
      <c r="M2491" s="599">
        <f t="shared" si="99"/>
        <v>21.714285714285715</v>
      </c>
      <c r="N2491" s="569">
        <v>0</v>
      </c>
      <c r="O2491" s="587" t="s">
        <v>4635</v>
      </c>
      <c r="P2491" s="586">
        <f t="shared" si="100"/>
        <v>0</v>
      </c>
      <c r="Q2491" s="571" t="str">
        <f>IF(ISNUMBER(P2491),IF(P2491=100%,"CUMPLIDA",IF(AND(ISNUMBER(L2491),ISNUMBER([8]OCI!$P$6)), IF(L2491&lt;[8]OCI!$P$6,"INCUMPLIDA","PROCESO"), "VERIFICAR FECHA")),"SIN VALOR AVANCE")</f>
        <v>PROCESO</v>
      </c>
    </row>
    <row r="2492" spans="1:17" ht="135">
      <c r="A2492" s="560" t="s">
        <v>19</v>
      </c>
      <c r="B2492" s="580" t="s">
        <v>16</v>
      </c>
      <c r="C2492" s="858"/>
      <c r="D2492" s="858" t="s">
        <v>4590</v>
      </c>
      <c r="E2492" s="860" t="s">
        <v>4640</v>
      </c>
      <c r="F2492" s="860" t="s">
        <v>4641</v>
      </c>
      <c r="G2492" s="563" t="s">
        <v>4642</v>
      </c>
      <c r="H2492" s="565" t="s">
        <v>4621</v>
      </c>
      <c r="I2492" s="565" t="s">
        <v>4621</v>
      </c>
      <c r="J2492" s="575">
        <v>1</v>
      </c>
      <c r="K2492" s="592">
        <v>45672</v>
      </c>
      <c r="L2492" s="592">
        <v>45838</v>
      </c>
      <c r="M2492" s="599">
        <f t="shared" si="99"/>
        <v>23.714285714285715</v>
      </c>
      <c r="N2492" s="569">
        <v>1</v>
      </c>
      <c r="O2492" s="587" t="s">
        <v>4622</v>
      </c>
      <c r="P2492" s="586">
        <f t="shared" si="100"/>
        <v>1</v>
      </c>
      <c r="Q2492" s="571" t="str">
        <f>IF(ISNUMBER(P2492),IF(P2492=100%,"CUMPLIDA",IF(AND(ISNUMBER(L2492),ISNUMBER([8]OCI!$P$6)), IF(L2492&lt;[8]OCI!$P$6,"INCUMPLIDA","PROCESO"), "VERIFICAR FECHA")),"SIN VALOR AVANCE")</f>
        <v>CUMPLIDA</v>
      </c>
    </row>
    <row r="2493" spans="1:17" ht="105.75">
      <c r="A2493" s="560" t="s">
        <v>19</v>
      </c>
      <c r="B2493" s="580" t="s">
        <v>16</v>
      </c>
      <c r="C2493" s="858"/>
      <c r="D2493" s="858"/>
      <c r="E2493" s="860"/>
      <c r="F2493" s="860"/>
      <c r="G2493" s="563" t="s">
        <v>4643</v>
      </c>
      <c r="H2493" s="565" t="s">
        <v>4644</v>
      </c>
      <c r="I2493" s="565" t="s">
        <v>4644</v>
      </c>
      <c r="J2493" s="575">
        <v>3</v>
      </c>
      <c r="K2493" s="592">
        <v>45672</v>
      </c>
      <c r="L2493" s="592">
        <v>45930</v>
      </c>
      <c r="M2493" s="599">
        <f t="shared" si="99"/>
        <v>36.857142857142854</v>
      </c>
      <c r="N2493" s="569">
        <v>2.4</v>
      </c>
      <c r="O2493" s="587" t="s">
        <v>4645</v>
      </c>
      <c r="P2493" s="586">
        <f t="shared" si="100"/>
        <v>0.79999999999999993</v>
      </c>
      <c r="Q2493" s="571" t="str">
        <f>IF(ISNUMBER(P2493),IF(P2493=100%,"CUMPLIDA",IF(AND(ISNUMBER(L2493),ISNUMBER([8]OCI!$P$6)), IF(L2493&lt;[8]OCI!$P$6,"INCUMPLIDA","PROCESO"), "VERIFICAR FECHA")),"SIN VALOR AVANCE")</f>
        <v>PROCESO</v>
      </c>
    </row>
    <row r="2494" spans="1:17" ht="150">
      <c r="A2494" s="560" t="s">
        <v>19</v>
      </c>
      <c r="B2494" s="580" t="s">
        <v>16</v>
      </c>
      <c r="C2494" s="858"/>
      <c r="D2494" s="858" t="s">
        <v>4590</v>
      </c>
      <c r="E2494" s="860" t="s">
        <v>4646</v>
      </c>
      <c r="F2494" s="860" t="s">
        <v>4647</v>
      </c>
      <c r="G2494" s="563" t="s">
        <v>4648</v>
      </c>
      <c r="H2494" s="565" t="s">
        <v>4649</v>
      </c>
      <c r="I2494" s="565" t="s">
        <v>4649</v>
      </c>
      <c r="J2494" s="575">
        <v>1</v>
      </c>
      <c r="K2494" s="592">
        <v>45628</v>
      </c>
      <c r="L2494" s="592">
        <v>45657</v>
      </c>
      <c r="M2494" s="599">
        <f t="shared" si="99"/>
        <v>4.1428571428571432</v>
      </c>
      <c r="N2494" s="569">
        <v>1</v>
      </c>
      <c r="O2494" s="587" t="s">
        <v>4650</v>
      </c>
      <c r="P2494" s="586">
        <f t="shared" si="100"/>
        <v>1</v>
      </c>
      <c r="Q2494" s="571" t="str">
        <f>IF(ISNUMBER(P2494),IF(P2494=100%,"CUMPLIDA",IF(AND(ISNUMBER(L2494),ISNUMBER([8]OCI!$P$6)), IF(L2494&lt;[8]OCI!$P$6,"INCUMPLIDA","PROCESO"), "VERIFICAR FECHA")),"SIN VALOR AVANCE")</f>
        <v>CUMPLIDA</v>
      </c>
    </row>
    <row r="2495" spans="1:17" ht="90">
      <c r="A2495" s="560" t="s">
        <v>19</v>
      </c>
      <c r="B2495" s="580" t="s">
        <v>16</v>
      </c>
      <c r="C2495" s="858"/>
      <c r="D2495" s="858"/>
      <c r="E2495" s="860"/>
      <c r="F2495" s="860"/>
      <c r="G2495" s="563" t="s">
        <v>4651</v>
      </c>
      <c r="H2495" s="565" t="s">
        <v>4652</v>
      </c>
      <c r="I2495" s="565" t="s">
        <v>4652</v>
      </c>
      <c r="J2495" s="575">
        <v>25</v>
      </c>
      <c r="K2495" s="592">
        <v>45672</v>
      </c>
      <c r="L2495" s="592">
        <v>45823</v>
      </c>
      <c r="M2495" s="599">
        <f t="shared" si="99"/>
        <v>21.571428571428573</v>
      </c>
      <c r="N2495" s="569">
        <v>25</v>
      </c>
      <c r="O2495" s="587" t="s">
        <v>4653</v>
      </c>
      <c r="P2495" s="586">
        <f t="shared" si="100"/>
        <v>1</v>
      </c>
      <c r="Q2495" s="571" t="str">
        <f>IF(ISNUMBER(P2495),IF(P2495=100%,"CUMPLIDA",IF(AND(ISNUMBER(L2495),ISNUMBER([8]OCI!$P$6)), IF(L2495&lt;[8]OCI!$P$6,"INCUMPLIDA","PROCESO"), "VERIFICAR FECHA")),"SIN VALOR AVANCE")</f>
        <v>CUMPLIDA</v>
      </c>
    </row>
    <row r="2496" spans="1:17" ht="270">
      <c r="A2496" s="601" t="s">
        <v>19</v>
      </c>
      <c r="B2496" s="580" t="s">
        <v>16</v>
      </c>
      <c r="C2496" s="880" t="s">
        <v>4654</v>
      </c>
      <c r="D2496" s="880" t="s">
        <v>4842</v>
      </c>
      <c r="E2496" s="860" t="s">
        <v>4655</v>
      </c>
      <c r="F2496" s="860" t="s">
        <v>4656</v>
      </c>
      <c r="G2496" s="860" t="s">
        <v>4657</v>
      </c>
      <c r="H2496" s="602" t="s">
        <v>4658</v>
      </c>
      <c r="I2496" s="565" t="s">
        <v>259</v>
      </c>
      <c r="J2496" s="575">
        <v>24</v>
      </c>
      <c r="K2496" s="592">
        <v>45901</v>
      </c>
      <c r="L2496" s="592">
        <v>46265</v>
      </c>
      <c r="M2496" s="599">
        <f t="shared" si="99"/>
        <v>52</v>
      </c>
      <c r="N2496" s="569">
        <v>0</v>
      </c>
      <c r="O2496" s="587" t="s">
        <v>4659</v>
      </c>
      <c r="P2496" s="586">
        <f t="shared" si="100"/>
        <v>0</v>
      </c>
      <c r="Q2496" s="571" t="str">
        <f>IF(ISNUMBER(P2496),IF(P2496=100%,"CUMPLIDA",IF(AND(ISNUMBER(L2496),ISNUMBER([8]OCI!$P$6)), IF(L2496&lt;[8]OCI!$P$6,"INCUMPLIDA","PROCESO"), "VERIFICAR FECHA")),"SIN VALOR AVANCE")</f>
        <v>PROCESO</v>
      </c>
    </row>
    <row r="2497" spans="1:17" ht="285">
      <c r="A2497" s="601" t="s">
        <v>19</v>
      </c>
      <c r="B2497" s="580" t="s">
        <v>16</v>
      </c>
      <c r="C2497" s="880"/>
      <c r="D2497" s="880"/>
      <c r="E2497" s="860"/>
      <c r="F2497" s="860"/>
      <c r="G2497" s="860"/>
      <c r="H2497" s="602" t="s">
        <v>4660</v>
      </c>
      <c r="I2497" s="565" t="s">
        <v>259</v>
      </c>
      <c r="J2497" s="575">
        <v>2</v>
      </c>
      <c r="K2497" s="592">
        <v>45901</v>
      </c>
      <c r="L2497" s="592">
        <v>45991</v>
      </c>
      <c r="M2497" s="599">
        <f t="shared" si="99"/>
        <v>12.857142857142858</v>
      </c>
      <c r="N2497" s="569">
        <v>0</v>
      </c>
      <c r="O2497" s="565" t="s">
        <v>4659</v>
      </c>
      <c r="P2497" s="586">
        <f t="shared" si="100"/>
        <v>0</v>
      </c>
      <c r="Q2497" s="571" t="str">
        <f>IF(ISNUMBER(P2497),IF(P2497=100%,"CUMPLIDA",IF(AND(ISNUMBER(L2497),ISNUMBER([8]OCI!$P$6)), IF(L2497&lt;[8]OCI!$P$6,"INCUMPLIDA","PROCESO"), "VERIFICAR FECHA")),"SIN VALOR AVANCE")</f>
        <v>PROCESO</v>
      </c>
    </row>
    <row r="2498" spans="1:17" ht="135.75">
      <c r="A2498" s="601" t="s">
        <v>19</v>
      </c>
      <c r="B2498" s="580" t="s">
        <v>16</v>
      </c>
      <c r="C2498" s="880"/>
      <c r="D2498" s="880"/>
      <c r="E2498" s="860"/>
      <c r="F2498" s="860"/>
      <c r="G2498" s="563" t="s">
        <v>4661</v>
      </c>
      <c r="H2498" s="602" t="s">
        <v>4662</v>
      </c>
      <c r="I2498" s="565" t="s">
        <v>259</v>
      </c>
      <c r="J2498" s="575">
        <v>24</v>
      </c>
      <c r="K2498" s="592">
        <v>45901</v>
      </c>
      <c r="L2498" s="592">
        <v>46265</v>
      </c>
      <c r="M2498" s="599">
        <f t="shared" si="99"/>
        <v>52</v>
      </c>
      <c r="N2498" s="569">
        <v>0</v>
      </c>
      <c r="O2498" s="602" t="s">
        <v>4659</v>
      </c>
      <c r="P2498" s="586">
        <f t="shared" si="100"/>
        <v>0</v>
      </c>
      <c r="Q2498" s="571" t="str">
        <f>IF(ISNUMBER(P2498),IF(P2498=100%,"CUMPLIDA",IF(AND(ISNUMBER(L2498),ISNUMBER([8]OCI!$P$6)), IF(L2498&lt;[8]OCI!$P$6,"INCUMPLIDA","PROCESO"), "VERIFICAR FECHA")),"SIN VALOR AVANCE")</f>
        <v>PROCESO</v>
      </c>
    </row>
    <row r="2499" spans="1:17" ht="135.75">
      <c r="A2499" s="601" t="s">
        <v>19</v>
      </c>
      <c r="B2499" s="580" t="s">
        <v>16</v>
      </c>
      <c r="C2499" s="880"/>
      <c r="D2499" s="880" t="s">
        <v>4843</v>
      </c>
      <c r="E2499" s="860" t="s">
        <v>4663</v>
      </c>
      <c r="F2499" s="860" t="s">
        <v>4664</v>
      </c>
      <c r="G2499" s="563" t="s">
        <v>4661</v>
      </c>
      <c r="H2499" s="602" t="s">
        <v>4662</v>
      </c>
      <c r="I2499" s="565" t="s">
        <v>259</v>
      </c>
      <c r="J2499" s="575">
        <v>24</v>
      </c>
      <c r="K2499" s="592">
        <v>45901</v>
      </c>
      <c r="L2499" s="592">
        <v>46265</v>
      </c>
      <c r="M2499" s="599">
        <f t="shared" ref="M2499:M2541" si="101">(L2499-K2499)/7</f>
        <v>52</v>
      </c>
      <c r="N2499" s="569">
        <v>0</v>
      </c>
      <c r="O2499" s="602" t="s">
        <v>4659</v>
      </c>
      <c r="P2499" s="586">
        <f t="shared" si="100"/>
        <v>0</v>
      </c>
      <c r="Q2499" s="571" t="str">
        <f>IF(ISNUMBER(P2499),IF(P2499=100%,"CUMPLIDA",IF(AND(ISNUMBER(L2499),ISNUMBER([8]OCI!$P$6)), IF(L2499&lt;[8]OCI!$P$6,"INCUMPLIDA","PROCESO"), "VERIFICAR FECHA")),"SIN VALOR AVANCE")</f>
        <v>PROCESO</v>
      </c>
    </row>
    <row r="2500" spans="1:17" ht="135.75">
      <c r="A2500" s="601" t="s">
        <v>19</v>
      </c>
      <c r="B2500" s="580" t="s">
        <v>16</v>
      </c>
      <c r="C2500" s="880"/>
      <c r="D2500" s="880"/>
      <c r="E2500" s="860"/>
      <c r="F2500" s="860"/>
      <c r="G2500" s="860" t="s">
        <v>4665</v>
      </c>
      <c r="H2500" s="602" t="s">
        <v>4666</v>
      </c>
      <c r="I2500" s="565" t="s">
        <v>259</v>
      </c>
      <c r="J2500" s="575">
        <v>12</v>
      </c>
      <c r="K2500" s="592">
        <v>45901</v>
      </c>
      <c r="L2500" s="592">
        <v>46265</v>
      </c>
      <c r="M2500" s="599">
        <f t="shared" si="101"/>
        <v>52</v>
      </c>
      <c r="N2500" s="569">
        <v>0</v>
      </c>
      <c r="O2500" s="587" t="s">
        <v>4659</v>
      </c>
      <c r="P2500" s="586">
        <f t="shared" si="100"/>
        <v>0</v>
      </c>
      <c r="Q2500" s="571" t="str">
        <f>IF(ISNUMBER(P2500),IF(P2500=100%,"CUMPLIDA",IF(AND(ISNUMBER(L2500),ISNUMBER([8]OCI!$P$6)), IF(L2500&lt;[8]OCI!$P$6,"INCUMPLIDA","PROCESO"), "VERIFICAR FECHA")),"SIN VALOR AVANCE")</f>
        <v>PROCESO</v>
      </c>
    </row>
    <row r="2501" spans="1:17" ht="135.75">
      <c r="A2501" s="601" t="s">
        <v>19</v>
      </c>
      <c r="B2501" s="580" t="s">
        <v>16</v>
      </c>
      <c r="C2501" s="880"/>
      <c r="D2501" s="880"/>
      <c r="E2501" s="860"/>
      <c r="F2501" s="860"/>
      <c r="G2501" s="860"/>
      <c r="H2501" s="602" t="s">
        <v>4667</v>
      </c>
      <c r="I2501" s="565" t="s">
        <v>259</v>
      </c>
      <c r="J2501" s="575">
        <v>8</v>
      </c>
      <c r="K2501" s="592">
        <v>45901</v>
      </c>
      <c r="L2501" s="592">
        <v>46265</v>
      </c>
      <c r="M2501" s="599">
        <f t="shared" si="101"/>
        <v>52</v>
      </c>
      <c r="N2501" s="569">
        <v>0</v>
      </c>
      <c r="O2501" s="587" t="s">
        <v>4659</v>
      </c>
      <c r="P2501" s="586">
        <f t="shared" si="100"/>
        <v>0</v>
      </c>
      <c r="Q2501" s="571" t="str">
        <f>IF(ISNUMBER(P2501),IF(P2501=100%,"CUMPLIDA",IF(AND(ISNUMBER(L2501),ISNUMBER([8]OCI!$P$6)), IF(L2501&lt;[8]OCI!$P$6,"INCUMPLIDA","PROCESO"), "VERIFICAR FECHA")),"SIN VALOR AVANCE")</f>
        <v>PROCESO</v>
      </c>
    </row>
    <row r="2502" spans="1:17" ht="150">
      <c r="A2502" s="603" t="s">
        <v>19</v>
      </c>
      <c r="B2502" s="580" t="s">
        <v>16</v>
      </c>
      <c r="C2502" s="880"/>
      <c r="D2502" s="896" t="s">
        <v>4844</v>
      </c>
      <c r="E2502" s="860" t="s">
        <v>4668</v>
      </c>
      <c r="F2502" s="860" t="s">
        <v>4669</v>
      </c>
      <c r="G2502" s="563" t="s">
        <v>4670</v>
      </c>
      <c r="H2502" s="602" t="s">
        <v>4671</v>
      </c>
      <c r="I2502" s="565" t="s">
        <v>4672</v>
      </c>
      <c r="J2502" s="575">
        <v>6</v>
      </c>
      <c r="K2502" s="592">
        <v>45901</v>
      </c>
      <c r="L2502" s="592">
        <v>46265</v>
      </c>
      <c r="M2502" s="599">
        <f t="shared" si="101"/>
        <v>52</v>
      </c>
      <c r="N2502" s="569">
        <v>0</v>
      </c>
      <c r="O2502" s="605" t="s">
        <v>4854</v>
      </c>
      <c r="P2502" s="586">
        <f t="shared" si="100"/>
        <v>0</v>
      </c>
      <c r="Q2502" s="571" t="str">
        <f>IF(ISNUMBER(P2502),IF(P2502=100%,"CUMPLIDA",IF(AND(ISNUMBER(L2502),ISNUMBER([8]OCI!$P$6)), IF(L2502&lt;[8]OCI!$P$6,"INCUMPLIDA","PROCESO"), "VERIFICAR FECHA")),"SIN VALOR AVANCE")</f>
        <v>PROCESO</v>
      </c>
    </row>
    <row r="2503" spans="1:17" ht="135.75">
      <c r="A2503" s="603" t="s">
        <v>19</v>
      </c>
      <c r="B2503" s="580" t="s">
        <v>16</v>
      </c>
      <c r="C2503" s="880"/>
      <c r="D2503" s="896"/>
      <c r="E2503" s="860"/>
      <c r="F2503" s="860"/>
      <c r="G2503" s="563" t="s">
        <v>4661</v>
      </c>
      <c r="H2503" s="602" t="s">
        <v>4662</v>
      </c>
      <c r="I2503" s="565" t="s">
        <v>259</v>
      </c>
      <c r="J2503" s="575">
        <v>24</v>
      </c>
      <c r="K2503" s="592">
        <v>45901</v>
      </c>
      <c r="L2503" s="592">
        <v>46265</v>
      </c>
      <c r="M2503" s="599">
        <f t="shared" si="101"/>
        <v>52</v>
      </c>
      <c r="N2503" s="569">
        <v>0</v>
      </c>
      <c r="O2503" s="602" t="s">
        <v>4659</v>
      </c>
      <c r="P2503" s="586">
        <f t="shared" si="100"/>
        <v>0</v>
      </c>
      <c r="Q2503" s="571" t="str">
        <f>IF(ISNUMBER(P2503),IF(P2503=100%,"CUMPLIDA",IF(AND(ISNUMBER(L2503),ISNUMBER([8]OCI!$P$6)), IF(L2503&lt;[8]OCI!$P$6,"INCUMPLIDA","PROCESO"), "VERIFICAR FECHA")),"SIN VALOR AVANCE")</f>
        <v>PROCESO</v>
      </c>
    </row>
    <row r="2504" spans="1:17" ht="135.75">
      <c r="A2504" s="603" t="s">
        <v>19</v>
      </c>
      <c r="B2504" s="580" t="s">
        <v>16</v>
      </c>
      <c r="C2504" s="880"/>
      <c r="D2504" s="896"/>
      <c r="E2504" s="860"/>
      <c r="F2504" s="860"/>
      <c r="G2504" s="563" t="s">
        <v>4673</v>
      </c>
      <c r="H2504" s="602" t="s">
        <v>4674</v>
      </c>
      <c r="I2504" s="565" t="s">
        <v>259</v>
      </c>
      <c r="J2504" s="575">
        <v>8</v>
      </c>
      <c r="K2504" s="592">
        <v>45901</v>
      </c>
      <c r="L2504" s="592">
        <v>46265</v>
      </c>
      <c r="M2504" s="599">
        <f t="shared" si="101"/>
        <v>52</v>
      </c>
      <c r="N2504" s="569">
        <v>0</v>
      </c>
      <c r="O2504" s="602" t="s">
        <v>4659</v>
      </c>
      <c r="P2504" s="586">
        <f t="shared" si="100"/>
        <v>0</v>
      </c>
      <c r="Q2504" s="571" t="str">
        <f>IF(ISNUMBER(P2504),IF(P2504=100%,"CUMPLIDA",IF(AND(ISNUMBER(L2504),ISNUMBER([8]OCI!$P$6)), IF(L2504&lt;[8]OCI!$P$6,"INCUMPLIDA","PROCESO"), "VERIFICAR FECHA")),"SIN VALOR AVANCE")</f>
        <v>PROCESO</v>
      </c>
    </row>
    <row r="2505" spans="1:17" ht="135.75">
      <c r="A2505" s="603" t="s">
        <v>19</v>
      </c>
      <c r="B2505" s="580" t="s">
        <v>16</v>
      </c>
      <c r="C2505" s="880"/>
      <c r="D2505" s="896"/>
      <c r="E2505" s="860"/>
      <c r="F2505" s="860"/>
      <c r="G2505" s="860" t="s">
        <v>4675</v>
      </c>
      <c r="H2505" s="602" t="s">
        <v>4676</v>
      </c>
      <c r="I2505" s="565" t="s">
        <v>259</v>
      </c>
      <c r="J2505" s="575">
        <v>2</v>
      </c>
      <c r="K2505" s="592">
        <v>45901</v>
      </c>
      <c r="L2505" s="592">
        <v>45991</v>
      </c>
      <c r="M2505" s="599">
        <f t="shared" si="101"/>
        <v>12.857142857142858</v>
      </c>
      <c r="N2505" s="569">
        <v>0</v>
      </c>
      <c r="O2505" s="602" t="s">
        <v>4659</v>
      </c>
      <c r="P2505" s="586">
        <f t="shared" si="100"/>
        <v>0</v>
      </c>
      <c r="Q2505" s="571" t="str">
        <f>IF(ISNUMBER(P2505),IF(P2505=100%,"CUMPLIDA",IF(AND(ISNUMBER(L2505),ISNUMBER([8]OCI!$P$6)), IF(L2505&lt;[8]OCI!$P$6,"INCUMPLIDA","PROCESO"), "VERIFICAR FECHA")),"SIN VALOR AVANCE")</f>
        <v>PROCESO</v>
      </c>
    </row>
    <row r="2506" spans="1:17" ht="135.75">
      <c r="A2506" s="603" t="s">
        <v>19</v>
      </c>
      <c r="B2506" s="580" t="s">
        <v>16</v>
      </c>
      <c r="C2506" s="880"/>
      <c r="D2506" s="896"/>
      <c r="E2506" s="860"/>
      <c r="F2506" s="860"/>
      <c r="G2506" s="860"/>
      <c r="H2506" s="602" t="s">
        <v>4677</v>
      </c>
      <c r="I2506" s="565" t="s">
        <v>259</v>
      </c>
      <c r="J2506" s="575">
        <v>2</v>
      </c>
      <c r="K2506" s="592">
        <v>45901</v>
      </c>
      <c r="L2506" s="592">
        <v>45991</v>
      </c>
      <c r="M2506" s="599">
        <f t="shared" si="101"/>
        <v>12.857142857142858</v>
      </c>
      <c r="N2506" s="569">
        <v>0</v>
      </c>
      <c r="O2506" s="602" t="s">
        <v>4659</v>
      </c>
      <c r="P2506" s="586">
        <f t="shared" si="100"/>
        <v>0</v>
      </c>
      <c r="Q2506" s="571" t="str">
        <f>IF(ISNUMBER(P2506),IF(P2506=100%,"CUMPLIDA",IF(AND(ISNUMBER(L2506),ISNUMBER([8]OCI!$P$6)), IF(L2506&lt;[8]OCI!$P$6,"INCUMPLIDA","PROCESO"), "VERIFICAR FECHA")),"SIN VALOR AVANCE")</f>
        <v>PROCESO</v>
      </c>
    </row>
    <row r="2507" spans="1:17" ht="90.75">
      <c r="A2507" s="603" t="s">
        <v>19</v>
      </c>
      <c r="B2507" s="580" t="s">
        <v>16</v>
      </c>
      <c r="C2507" s="880"/>
      <c r="D2507" s="896"/>
      <c r="E2507" s="860"/>
      <c r="F2507" s="860"/>
      <c r="G2507" s="860"/>
      <c r="H2507" s="602" t="s">
        <v>4678</v>
      </c>
      <c r="I2507" s="565" t="s">
        <v>259</v>
      </c>
      <c r="J2507" s="575">
        <v>1</v>
      </c>
      <c r="K2507" s="592">
        <v>45901</v>
      </c>
      <c r="L2507" s="592">
        <v>45991</v>
      </c>
      <c r="M2507" s="599">
        <f t="shared" si="101"/>
        <v>12.857142857142858</v>
      </c>
      <c r="N2507" s="569">
        <v>0</v>
      </c>
      <c r="O2507" s="602" t="s">
        <v>4679</v>
      </c>
      <c r="P2507" s="586">
        <f t="shared" si="100"/>
        <v>0</v>
      </c>
      <c r="Q2507" s="571" t="str">
        <f>IF(ISNUMBER(P2507),IF(P2507=100%,"CUMPLIDA",IF(AND(ISNUMBER(L2507),ISNUMBER([8]OCI!$P$6)), IF(L2507&lt;[8]OCI!$P$6,"INCUMPLIDA","PROCESO"), "VERIFICAR FECHA")),"SIN VALOR AVANCE")</f>
        <v>PROCESO</v>
      </c>
    </row>
    <row r="2508" spans="1:17" ht="105.75">
      <c r="A2508" s="603" t="s">
        <v>19</v>
      </c>
      <c r="B2508" s="580" t="s">
        <v>16</v>
      </c>
      <c r="C2508" s="880"/>
      <c r="D2508" s="896"/>
      <c r="E2508" s="860"/>
      <c r="F2508" s="860"/>
      <c r="G2508" s="860"/>
      <c r="H2508" s="602" t="s">
        <v>4680</v>
      </c>
      <c r="I2508" s="565" t="s">
        <v>259</v>
      </c>
      <c r="J2508" s="575">
        <v>1</v>
      </c>
      <c r="K2508" s="592">
        <v>45901</v>
      </c>
      <c r="L2508" s="592">
        <v>45991</v>
      </c>
      <c r="M2508" s="599">
        <f t="shared" si="101"/>
        <v>12.857142857142858</v>
      </c>
      <c r="N2508" s="569">
        <v>0</v>
      </c>
      <c r="O2508" s="602" t="s">
        <v>4681</v>
      </c>
      <c r="P2508" s="586">
        <f t="shared" si="100"/>
        <v>0</v>
      </c>
      <c r="Q2508" s="571" t="str">
        <f>IF(ISNUMBER(P2508),IF(P2508=100%,"CUMPLIDA",IF(AND(ISNUMBER(L2508),ISNUMBER([8]OCI!$P$6)), IF(L2508&lt;[8]OCI!$P$6,"INCUMPLIDA","PROCESO"), "VERIFICAR FECHA")),"SIN VALOR AVANCE")</f>
        <v>PROCESO</v>
      </c>
    </row>
    <row r="2509" spans="1:17" ht="60.75">
      <c r="A2509" s="603" t="s">
        <v>19</v>
      </c>
      <c r="B2509" s="580" t="s">
        <v>16</v>
      </c>
      <c r="C2509" s="880"/>
      <c r="D2509" s="896"/>
      <c r="E2509" s="860"/>
      <c r="F2509" s="860"/>
      <c r="G2509" s="563" t="s">
        <v>4682</v>
      </c>
      <c r="H2509" s="602" t="s">
        <v>4683</v>
      </c>
      <c r="I2509" s="565" t="s">
        <v>259</v>
      </c>
      <c r="J2509" s="575">
        <v>12</v>
      </c>
      <c r="K2509" s="592">
        <v>45901</v>
      </c>
      <c r="L2509" s="592">
        <v>46265</v>
      </c>
      <c r="M2509" s="599">
        <f t="shared" si="101"/>
        <v>52</v>
      </c>
      <c r="N2509" s="569">
        <v>0</v>
      </c>
      <c r="O2509" s="581" t="s">
        <v>4684</v>
      </c>
      <c r="P2509" s="586">
        <f t="shared" si="100"/>
        <v>0</v>
      </c>
      <c r="Q2509" s="571" t="str">
        <f>IF(ISNUMBER(P2509),IF(P2509=100%,"CUMPLIDA",IF(AND(ISNUMBER(L2509),ISNUMBER([8]OCI!$P$6)), IF(L2509&lt;[8]OCI!$P$6,"INCUMPLIDA","PROCESO"), "VERIFICAR FECHA")),"SIN VALOR AVANCE")</f>
        <v>PROCESO</v>
      </c>
    </row>
    <row r="2510" spans="1:17" ht="180.75">
      <c r="A2510" s="603" t="s">
        <v>19</v>
      </c>
      <c r="B2510" s="580" t="s">
        <v>16</v>
      </c>
      <c r="C2510" s="880"/>
      <c r="D2510" s="896" t="s">
        <v>4845</v>
      </c>
      <c r="E2510" s="860" t="s">
        <v>4685</v>
      </c>
      <c r="F2510" s="860" t="s">
        <v>4686</v>
      </c>
      <c r="G2510" s="563" t="s">
        <v>4675</v>
      </c>
      <c r="H2510" s="602" t="s">
        <v>4687</v>
      </c>
      <c r="I2510" s="565" t="s">
        <v>259</v>
      </c>
      <c r="J2510" s="575">
        <v>2</v>
      </c>
      <c r="K2510" s="592">
        <v>45901</v>
      </c>
      <c r="L2510" s="592">
        <v>46081</v>
      </c>
      <c r="M2510" s="599">
        <f t="shared" si="101"/>
        <v>25.714285714285715</v>
      </c>
      <c r="N2510" s="569">
        <v>0</v>
      </c>
      <c r="O2510" s="565" t="s">
        <v>4855</v>
      </c>
      <c r="P2510" s="586">
        <f t="shared" si="100"/>
        <v>0</v>
      </c>
      <c r="Q2510" s="571" t="str">
        <f>IF(ISNUMBER(P2510),IF(P2510=100%,"CUMPLIDA",IF(AND(ISNUMBER(L2510),ISNUMBER([8]OCI!$P$6)), IF(L2510&lt;[8]OCI!$P$6,"INCUMPLIDA","PROCESO"), "VERIFICAR FECHA")),"SIN VALOR AVANCE")</f>
        <v>PROCESO</v>
      </c>
    </row>
    <row r="2511" spans="1:17" ht="180.75">
      <c r="A2511" s="603" t="s">
        <v>19</v>
      </c>
      <c r="B2511" s="580" t="s">
        <v>16</v>
      </c>
      <c r="C2511" s="880"/>
      <c r="D2511" s="896"/>
      <c r="E2511" s="860"/>
      <c r="F2511" s="860"/>
      <c r="G2511" s="860" t="s">
        <v>4688</v>
      </c>
      <c r="H2511" s="602" t="s">
        <v>4689</v>
      </c>
      <c r="I2511" s="564" t="s">
        <v>4690</v>
      </c>
      <c r="J2511" s="575">
        <v>8</v>
      </c>
      <c r="K2511" s="592">
        <v>45901</v>
      </c>
      <c r="L2511" s="592">
        <v>46265</v>
      </c>
      <c r="M2511" s="599">
        <f t="shared" si="101"/>
        <v>52</v>
      </c>
      <c r="N2511" s="569">
        <v>0</v>
      </c>
      <c r="O2511" s="565" t="s">
        <v>4855</v>
      </c>
      <c r="P2511" s="586">
        <f t="shared" si="100"/>
        <v>0</v>
      </c>
      <c r="Q2511" s="571" t="str">
        <f>IF(ISNUMBER(P2511),IF(P2511=100%,"CUMPLIDA",IF(AND(ISNUMBER(L2511),ISNUMBER([8]OCI!$P$6)), IF(L2511&lt;[8]OCI!$P$6,"INCUMPLIDA","PROCESO"), "VERIFICAR FECHA")),"SIN VALOR AVANCE")</f>
        <v>PROCESO</v>
      </c>
    </row>
    <row r="2512" spans="1:17" ht="180.75">
      <c r="A2512" s="603" t="s">
        <v>19</v>
      </c>
      <c r="B2512" s="580" t="s">
        <v>16</v>
      </c>
      <c r="C2512" s="880"/>
      <c r="D2512" s="896"/>
      <c r="E2512" s="860"/>
      <c r="F2512" s="860"/>
      <c r="G2512" s="860"/>
      <c r="H2512" s="602" t="s">
        <v>4691</v>
      </c>
      <c r="I2512" s="565" t="s">
        <v>259</v>
      </c>
      <c r="J2512" s="575">
        <v>12</v>
      </c>
      <c r="K2512" s="592">
        <v>45901</v>
      </c>
      <c r="L2512" s="592">
        <v>46265</v>
      </c>
      <c r="M2512" s="599">
        <f t="shared" si="101"/>
        <v>52</v>
      </c>
      <c r="N2512" s="569">
        <v>0</v>
      </c>
      <c r="O2512" s="565" t="s">
        <v>4856</v>
      </c>
      <c r="P2512" s="586">
        <f t="shared" si="100"/>
        <v>0</v>
      </c>
      <c r="Q2512" s="571" t="str">
        <f>IF(ISNUMBER(P2512),IF(P2512=100%,"CUMPLIDA",IF(AND(ISNUMBER(L2512),ISNUMBER([8]OCI!$P$6)), IF(L2512&lt;[8]OCI!$P$6,"INCUMPLIDA","PROCESO"), "VERIFICAR FECHA")),"SIN VALOR AVANCE")</f>
        <v>PROCESO</v>
      </c>
    </row>
    <row r="2513" spans="1:17" ht="391.5">
      <c r="A2513" s="606" t="s">
        <v>19</v>
      </c>
      <c r="B2513" s="580" t="s">
        <v>16</v>
      </c>
      <c r="C2513" s="880"/>
      <c r="D2513" s="604" t="s">
        <v>4846</v>
      </c>
      <c r="E2513" s="563" t="s">
        <v>4692</v>
      </c>
      <c r="F2513" s="563" t="s">
        <v>4693</v>
      </c>
      <c r="G2513" s="563" t="s">
        <v>4694</v>
      </c>
      <c r="H2513" s="602" t="s">
        <v>4695</v>
      </c>
      <c r="I2513" s="565" t="s">
        <v>4696</v>
      </c>
      <c r="J2513" s="575">
        <v>12</v>
      </c>
      <c r="K2513" s="592">
        <v>45901</v>
      </c>
      <c r="L2513" s="592">
        <v>46265</v>
      </c>
      <c r="M2513" s="599">
        <f t="shared" si="101"/>
        <v>52</v>
      </c>
      <c r="N2513" s="569">
        <v>0</v>
      </c>
      <c r="O2513" s="565" t="s">
        <v>4659</v>
      </c>
      <c r="P2513" s="586">
        <f t="shared" si="100"/>
        <v>0</v>
      </c>
      <c r="Q2513" s="571" t="str">
        <f>IF(ISNUMBER(P2513),IF(P2513=100%,"CUMPLIDA",IF(AND(ISNUMBER(L2513),ISNUMBER([8]OCI!$P$6)), IF(L2513&lt;[8]OCI!$P$6,"INCUMPLIDA","PROCESO"), "VERIFICAR FECHA")),"SIN VALOR AVANCE")</f>
        <v>PROCESO</v>
      </c>
    </row>
    <row r="2514" spans="1:17" ht="90.75">
      <c r="A2514" s="603" t="s">
        <v>19</v>
      </c>
      <c r="B2514" s="580" t="s">
        <v>16</v>
      </c>
      <c r="C2514" s="880"/>
      <c r="D2514" s="896" t="s">
        <v>4847</v>
      </c>
      <c r="E2514" s="860" t="s">
        <v>4697</v>
      </c>
      <c r="F2514" s="860" t="s">
        <v>4698</v>
      </c>
      <c r="G2514" s="860" t="s">
        <v>4699</v>
      </c>
      <c r="H2514" s="602" t="s">
        <v>4700</v>
      </c>
      <c r="I2514" s="565" t="s">
        <v>4701</v>
      </c>
      <c r="J2514" s="575">
        <v>1</v>
      </c>
      <c r="K2514" s="592">
        <v>45901</v>
      </c>
      <c r="L2514" s="592">
        <v>46112</v>
      </c>
      <c r="M2514" s="599">
        <f t="shared" si="101"/>
        <v>30.142857142857142</v>
      </c>
      <c r="N2514" s="569">
        <v>0</v>
      </c>
      <c r="O2514" s="565" t="s">
        <v>4702</v>
      </c>
      <c r="P2514" s="586">
        <f t="shared" si="100"/>
        <v>0</v>
      </c>
      <c r="Q2514" s="571" t="str">
        <f>IF(ISNUMBER(P2514),IF(P2514=100%,"CUMPLIDA",IF(AND(ISNUMBER(L2514),ISNUMBER([8]OCI!$P$6)), IF(L2514&lt;[8]OCI!$P$6,"INCUMPLIDA","PROCESO"), "VERIFICAR FECHA")),"SIN VALOR AVANCE")</f>
        <v>PROCESO</v>
      </c>
    </row>
    <row r="2515" spans="1:17" ht="105.75">
      <c r="A2515" s="603" t="s">
        <v>19</v>
      </c>
      <c r="B2515" s="580" t="s">
        <v>16</v>
      </c>
      <c r="C2515" s="880"/>
      <c r="D2515" s="896"/>
      <c r="E2515" s="860"/>
      <c r="F2515" s="860"/>
      <c r="G2515" s="860"/>
      <c r="H2515" s="602" t="s">
        <v>4703</v>
      </c>
      <c r="I2515" s="565" t="s">
        <v>4704</v>
      </c>
      <c r="J2515" s="575">
        <v>1</v>
      </c>
      <c r="K2515" s="592">
        <v>45901</v>
      </c>
      <c r="L2515" s="592">
        <v>46112</v>
      </c>
      <c r="M2515" s="599">
        <f t="shared" si="101"/>
        <v>30.142857142857142</v>
      </c>
      <c r="N2515" s="569">
        <v>0</v>
      </c>
      <c r="O2515" s="565" t="s">
        <v>4705</v>
      </c>
      <c r="P2515" s="586">
        <f t="shared" si="100"/>
        <v>0</v>
      </c>
      <c r="Q2515" s="571" t="str">
        <f>IF(ISNUMBER(P2515),IF(P2515=100%,"CUMPLIDA",IF(AND(ISNUMBER(L2515),ISNUMBER([8]OCI!$P$6)), IF(L2515&lt;[8]OCI!$P$6,"INCUMPLIDA","PROCESO"), "VERIFICAR FECHA")),"SIN VALOR AVANCE")</f>
        <v>PROCESO</v>
      </c>
    </row>
    <row r="2516" spans="1:17" ht="75">
      <c r="A2516" s="603" t="s">
        <v>19</v>
      </c>
      <c r="B2516" s="580" t="s">
        <v>16</v>
      </c>
      <c r="C2516" s="880"/>
      <c r="D2516" s="896" t="s">
        <v>4848</v>
      </c>
      <c r="E2516" s="860" t="s">
        <v>4706</v>
      </c>
      <c r="F2516" s="860" t="s">
        <v>4707</v>
      </c>
      <c r="G2516" s="563" t="s">
        <v>4708</v>
      </c>
      <c r="H2516" s="602" t="s">
        <v>4058</v>
      </c>
      <c r="I2516" s="565" t="s">
        <v>4059</v>
      </c>
      <c r="J2516" s="575">
        <v>1</v>
      </c>
      <c r="K2516" s="592">
        <v>45870</v>
      </c>
      <c r="L2516" s="592">
        <v>46218</v>
      </c>
      <c r="M2516" s="599">
        <f t="shared" si="101"/>
        <v>49.714285714285715</v>
      </c>
      <c r="N2516" s="569">
        <v>0</v>
      </c>
      <c r="O2516" s="565" t="s">
        <v>4709</v>
      </c>
      <c r="P2516" s="586">
        <f t="shared" si="100"/>
        <v>0</v>
      </c>
      <c r="Q2516" s="571" t="str">
        <f>IF(ISNUMBER(P2516),IF(P2516=100%,"CUMPLIDA",IF(AND(ISNUMBER(L2516),ISNUMBER([8]OCI!$P$6)), IF(L2516&lt;[8]OCI!$P$6,"INCUMPLIDA","PROCESO"), "VERIFICAR FECHA")),"SIN VALOR AVANCE")</f>
        <v>PROCESO</v>
      </c>
    </row>
    <row r="2517" spans="1:17" ht="75">
      <c r="A2517" s="603" t="s">
        <v>19</v>
      </c>
      <c r="B2517" s="580" t="s">
        <v>16</v>
      </c>
      <c r="C2517" s="880"/>
      <c r="D2517" s="896"/>
      <c r="E2517" s="860"/>
      <c r="F2517" s="860"/>
      <c r="G2517" s="563" t="s">
        <v>4710</v>
      </c>
      <c r="H2517" s="602" t="s">
        <v>4711</v>
      </c>
      <c r="I2517" s="565" t="s">
        <v>4059</v>
      </c>
      <c r="J2517" s="575">
        <v>1</v>
      </c>
      <c r="K2517" s="592">
        <v>45992</v>
      </c>
      <c r="L2517" s="592">
        <v>46418</v>
      </c>
      <c r="M2517" s="599">
        <f t="shared" si="101"/>
        <v>60.857142857142854</v>
      </c>
      <c r="N2517" s="569">
        <v>0</v>
      </c>
      <c r="O2517" s="560" t="s">
        <v>4709</v>
      </c>
      <c r="P2517" s="586">
        <f t="shared" si="100"/>
        <v>0</v>
      </c>
      <c r="Q2517" s="571" t="str">
        <f>IF(ISNUMBER(P2517),IF(P2517=100%,"CUMPLIDA",IF(AND(ISNUMBER(L2517),ISNUMBER([8]OCI!$P$6)), IF(L2517&lt;[8]OCI!$P$6,"INCUMPLIDA","PROCESO"), "VERIFICAR FECHA")),"SIN VALOR AVANCE")</f>
        <v>PROCESO</v>
      </c>
    </row>
    <row r="2518" spans="1:17" ht="75">
      <c r="A2518" s="603" t="s">
        <v>19</v>
      </c>
      <c r="B2518" s="580" t="s">
        <v>16</v>
      </c>
      <c r="C2518" s="880"/>
      <c r="D2518" s="896"/>
      <c r="E2518" s="860"/>
      <c r="F2518" s="860"/>
      <c r="G2518" s="563" t="s">
        <v>4712</v>
      </c>
      <c r="H2518" s="602" t="s">
        <v>4713</v>
      </c>
      <c r="I2518" s="565" t="s">
        <v>4059</v>
      </c>
      <c r="J2518" s="575">
        <v>1</v>
      </c>
      <c r="K2518" s="592">
        <v>45870</v>
      </c>
      <c r="L2518" s="592">
        <v>46052</v>
      </c>
      <c r="M2518" s="599">
        <f t="shared" si="101"/>
        <v>26</v>
      </c>
      <c r="N2518" s="569">
        <v>0</v>
      </c>
      <c r="O2518" s="560" t="s">
        <v>4709</v>
      </c>
      <c r="P2518" s="586">
        <f t="shared" si="100"/>
        <v>0</v>
      </c>
      <c r="Q2518" s="571" t="str">
        <f>IF(ISNUMBER(P2518),IF(P2518=100%,"CUMPLIDA",IF(AND(ISNUMBER(L2518),ISNUMBER([8]OCI!$P$6)), IF(L2518&lt;[8]OCI!$P$6,"INCUMPLIDA","PROCESO"), "VERIFICAR FECHA")),"SIN VALOR AVANCE")</f>
        <v>PROCESO</v>
      </c>
    </row>
    <row r="2519" spans="1:17" ht="75">
      <c r="A2519" s="603" t="s">
        <v>19</v>
      </c>
      <c r="B2519" s="580" t="s">
        <v>16</v>
      </c>
      <c r="C2519" s="880"/>
      <c r="D2519" s="896"/>
      <c r="E2519" s="860"/>
      <c r="F2519" s="860"/>
      <c r="G2519" s="563" t="s">
        <v>4714</v>
      </c>
      <c r="H2519" s="602" t="s">
        <v>4715</v>
      </c>
      <c r="I2519" s="565" t="s">
        <v>4716</v>
      </c>
      <c r="J2519" s="575">
        <v>1</v>
      </c>
      <c r="K2519" s="592">
        <v>45884</v>
      </c>
      <c r="L2519" s="592">
        <v>46063</v>
      </c>
      <c r="M2519" s="599">
        <f t="shared" si="101"/>
        <v>25.571428571428573</v>
      </c>
      <c r="N2519" s="569">
        <v>0</v>
      </c>
      <c r="O2519" s="560" t="s">
        <v>4709</v>
      </c>
      <c r="P2519" s="586">
        <f t="shared" si="100"/>
        <v>0</v>
      </c>
      <c r="Q2519" s="571" t="str">
        <f>IF(ISNUMBER(P2519),IF(P2519=100%,"CUMPLIDA",IF(AND(ISNUMBER(L2519),ISNUMBER([8]OCI!$P$6)), IF(L2519&lt;[8]OCI!$P$6,"INCUMPLIDA","PROCESO"), "VERIFICAR FECHA")),"SIN VALOR AVANCE")</f>
        <v>PROCESO</v>
      </c>
    </row>
    <row r="2520" spans="1:17" ht="75">
      <c r="A2520" s="603" t="s">
        <v>19</v>
      </c>
      <c r="B2520" s="580" t="s">
        <v>16</v>
      </c>
      <c r="C2520" s="880"/>
      <c r="D2520" s="896"/>
      <c r="E2520" s="860"/>
      <c r="F2520" s="860"/>
      <c r="G2520" s="563" t="s">
        <v>4717</v>
      </c>
      <c r="H2520" s="602" t="s">
        <v>4715</v>
      </c>
      <c r="I2520" s="565" t="s">
        <v>4716</v>
      </c>
      <c r="J2520" s="575">
        <v>1</v>
      </c>
      <c r="K2520" s="592">
        <v>45877</v>
      </c>
      <c r="L2520" s="592">
        <v>46053</v>
      </c>
      <c r="M2520" s="599">
        <f t="shared" si="101"/>
        <v>25.142857142857142</v>
      </c>
      <c r="N2520" s="569">
        <v>0</v>
      </c>
      <c r="O2520" s="560" t="s">
        <v>4709</v>
      </c>
      <c r="P2520" s="586">
        <f t="shared" si="100"/>
        <v>0</v>
      </c>
      <c r="Q2520" s="571" t="str">
        <f>IF(ISNUMBER(P2520),IF(P2520=100%,"CUMPLIDA",IF(AND(ISNUMBER(L2520),ISNUMBER([8]OCI!$P$6)), IF(L2520&lt;[8]OCI!$P$6,"INCUMPLIDA","PROCESO"), "VERIFICAR FECHA")),"SIN VALOR AVANCE")</f>
        <v>PROCESO</v>
      </c>
    </row>
    <row r="2521" spans="1:17" ht="75">
      <c r="A2521" s="603" t="s">
        <v>19</v>
      </c>
      <c r="B2521" s="580" t="s">
        <v>16</v>
      </c>
      <c r="C2521" s="880"/>
      <c r="D2521" s="896"/>
      <c r="E2521" s="860"/>
      <c r="F2521" s="860"/>
      <c r="G2521" s="563" t="s">
        <v>4718</v>
      </c>
      <c r="H2521" s="602" t="s">
        <v>4715</v>
      </c>
      <c r="I2521" s="565" t="s">
        <v>4716</v>
      </c>
      <c r="J2521" s="575">
        <v>1</v>
      </c>
      <c r="K2521" s="592">
        <v>45992</v>
      </c>
      <c r="L2521" s="592">
        <v>46387</v>
      </c>
      <c r="M2521" s="599">
        <f t="shared" si="101"/>
        <v>56.428571428571431</v>
      </c>
      <c r="N2521" s="569">
        <v>0</v>
      </c>
      <c r="O2521" s="560" t="s">
        <v>4709</v>
      </c>
      <c r="P2521" s="586">
        <f t="shared" si="100"/>
        <v>0</v>
      </c>
      <c r="Q2521" s="571" t="str">
        <f>IF(ISNUMBER(P2521),IF(P2521=100%,"CUMPLIDA",IF(AND(ISNUMBER(L2521),ISNUMBER([8]OCI!$P$6)), IF(L2521&lt;[8]OCI!$P$6,"INCUMPLIDA","PROCESO"), "VERIFICAR FECHA")),"SIN VALOR AVANCE")</f>
        <v>PROCESO</v>
      </c>
    </row>
    <row r="2522" spans="1:17" ht="60.75">
      <c r="A2522" s="603" t="s">
        <v>19</v>
      </c>
      <c r="B2522" s="580" t="s">
        <v>16</v>
      </c>
      <c r="C2522" s="880"/>
      <c r="D2522" s="896"/>
      <c r="E2522" s="860"/>
      <c r="F2522" s="860"/>
      <c r="G2522" s="563" t="s">
        <v>4719</v>
      </c>
      <c r="H2522" s="602" t="s">
        <v>4720</v>
      </c>
      <c r="I2522" s="565" t="s">
        <v>4721</v>
      </c>
      <c r="J2522" s="575">
        <v>1</v>
      </c>
      <c r="K2522" s="592">
        <v>45901</v>
      </c>
      <c r="L2522" s="592">
        <v>46387</v>
      </c>
      <c r="M2522" s="599">
        <f t="shared" si="101"/>
        <v>69.428571428571431</v>
      </c>
      <c r="N2522" s="569">
        <v>0</v>
      </c>
      <c r="O2522" s="560" t="s">
        <v>4709</v>
      </c>
      <c r="P2522" s="586">
        <f t="shared" si="100"/>
        <v>0</v>
      </c>
      <c r="Q2522" s="571" t="str">
        <f>IF(ISNUMBER(P2522),IF(P2522=100%,"CUMPLIDA",IF(AND(ISNUMBER(L2522),ISNUMBER([8]OCI!$P$6)), IF(L2522&lt;[8]OCI!$P$6,"INCUMPLIDA","PROCESO"), "VERIFICAR FECHA")),"SIN VALOR AVANCE")</f>
        <v>PROCESO</v>
      </c>
    </row>
    <row r="2523" spans="1:17" ht="60.75">
      <c r="A2523" s="603" t="s">
        <v>19</v>
      </c>
      <c r="B2523" s="580" t="s">
        <v>16</v>
      </c>
      <c r="C2523" s="880"/>
      <c r="D2523" s="896"/>
      <c r="E2523" s="860"/>
      <c r="F2523" s="860"/>
      <c r="G2523" s="563" t="s">
        <v>4722</v>
      </c>
      <c r="H2523" s="602" t="s">
        <v>4723</v>
      </c>
      <c r="I2523" s="565" t="s">
        <v>4724</v>
      </c>
      <c r="J2523" s="575">
        <v>1</v>
      </c>
      <c r="K2523" s="592">
        <v>45901</v>
      </c>
      <c r="L2523" s="592">
        <v>46142</v>
      </c>
      <c r="M2523" s="599">
        <f t="shared" si="101"/>
        <v>34.428571428571431</v>
      </c>
      <c r="N2523" s="569">
        <v>0</v>
      </c>
      <c r="O2523" s="560" t="s">
        <v>1450</v>
      </c>
      <c r="P2523" s="586">
        <f t="shared" si="100"/>
        <v>0</v>
      </c>
      <c r="Q2523" s="571" t="str">
        <f>IF(ISNUMBER(P2523),IF(P2523=100%,"CUMPLIDA",IF(AND(ISNUMBER(L2523),ISNUMBER([8]OCI!$P$6)), IF(L2523&lt;[8]OCI!$P$6,"INCUMPLIDA","PROCESO"), "VERIFICAR FECHA")),"SIN VALOR AVANCE")</f>
        <v>PROCESO</v>
      </c>
    </row>
    <row r="2524" spans="1:17" ht="60.75">
      <c r="A2524" s="603" t="s">
        <v>19</v>
      </c>
      <c r="B2524" s="580" t="s">
        <v>16</v>
      </c>
      <c r="C2524" s="880"/>
      <c r="D2524" s="896"/>
      <c r="E2524" s="860"/>
      <c r="F2524" s="860"/>
      <c r="G2524" s="563" t="s">
        <v>4725</v>
      </c>
      <c r="H2524" s="602" t="s">
        <v>111</v>
      </c>
      <c r="I2524" s="565" t="s">
        <v>4726</v>
      </c>
      <c r="J2524" s="575">
        <v>7</v>
      </c>
      <c r="K2524" s="592">
        <v>46024</v>
      </c>
      <c r="L2524" s="592">
        <v>46660</v>
      </c>
      <c r="M2524" s="599">
        <f t="shared" si="101"/>
        <v>90.857142857142861</v>
      </c>
      <c r="N2524" s="569">
        <v>0</v>
      </c>
      <c r="O2524" s="565" t="s">
        <v>4709</v>
      </c>
      <c r="P2524" s="586">
        <f t="shared" si="100"/>
        <v>0</v>
      </c>
      <c r="Q2524" s="571" t="str">
        <f>IF(ISNUMBER(P2524),IF(P2524=100%,"CUMPLIDA",IF(AND(ISNUMBER(L2524),ISNUMBER([8]OCI!$P$6)), IF(L2524&lt;[8]OCI!$P$6,"INCUMPLIDA","PROCESO"), "VERIFICAR FECHA")),"SIN VALOR AVANCE")</f>
        <v>PROCESO</v>
      </c>
    </row>
    <row r="2525" spans="1:17" ht="135.75">
      <c r="A2525" s="603" t="s">
        <v>19</v>
      </c>
      <c r="B2525" s="580" t="s">
        <v>16</v>
      </c>
      <c r="C2525" s="880"/>
      <c r="D2525" s="896"/>
      <c r="E2525" s="860"/>
      <c r="F2525" s="860"/>
      <c r="G2525" s="563" t="s">
        <v>4727</v>
      </c>
      <c r="H2525" s="602" t="s">
        <v>115</v>
      </c>
      <c r="I2525" s="565" t="s">
        <v>116</v>
      </c>
      <c r="J2525" s="575">
        <v>1</v>
      </c>
      <c r="K2525" s="592">
        <v>46024</v>
      </c>
      <c r="L2525" s="592">
        <v>46660</v>
      </c>
      <c r="M2525" s="599">
        <f t="shared" si="101"/>
        <v>90.857142857142861</v>
      </c>
      <c r="N2525" s="569">
        <v>0</v>
      </c>
      <c r="O2525" s="565" t="s">
        <v>4728</v>
      </c>
      <c r="P2525" s="586">
        <f t="shared" si="100"/>
        <v>0</v>
      </c>
      <c r="Q2525" s="571" t="str">
        <f>IF(ISNUMBER(P2525),IF(P2525=100%,"CUMPLIDA",IF(AND(ISNUMBER(L2525),ISNUMBER([8]OCI!$P$6)), IF(L2525&lt;[8]OCI!$P$6,"INCUMPLIDA","PROCESO"), "VERIFICAR FECHA")),"SIN VALOR AVANCE")</f>
        <v>PROCESO</v>
      </c>
    </row>
    <row r="2526" spans="1:17" ht="135.75">
      <c r="A2526" s="603" t="s">
        <v>19</v>
      </c>
      <c r="B2526" s="580" t="s">
        <v>16</v>
      </c>
      <c r="C2526" s="880"/>
      <c r="D2526" s="896"/>
      <c r="E2526" s="860"/>
      <c r="F2526" s="860"/>
      <c r="G2526" s="607" t="s">
        <v>4729</v>
      </c>
      <c r="H2526" s="608" t="s">
        <v>118</v>
      </c>
      <c r="I2526" s="609" t="s">
        <v>2807</v>
      </c>
      <c r="J2526" s="575">
        <v>2</v>
      </c>
      <c r="K2526" s="592">
        <v>46024</v>
      </c>
      <c r="L2526" s="592">
        <v>46660</v>
      </c>
      <c r="M2526" s="599">
        <f t="shared" si="101"/>
        <v>90.857142857142861</v>
      </c>
      <c r="N2526" s="569">
        <v>0</v>
      </c>
      <c r="O2526" s="565" t="s">
        <v>4728</v>
      </c>
      <c r="P2526" s="586">
        <f t="shared" si="100"/>
        <v>0</v>
      </c>
      <c r="Q2526" s="571" t="str">
        <f>IF(ISNUMBER(P2526),IF(P2526=100%,"CUMPLIDA",IF(AND(ISNUMBER(L2526),ISNUMBER([8]OCI!$P$6)), IF(L2526&lt;[8]OCI!$P$6,"INCUMPLIDA","PROCESO"), "VERIFICAR FECHA")),"SIN VALOR AVANCE")</f>
        <v>PROCESO</v>
      </c>
    </row>
    <row r="2527" spans="1:17" ht="105.75">
      <c r="A2527" s="603" t="s">
        <v>19</v>
      </c>
      <c r="B2527" s="580" t="s">
        <v>16</v>
      </c>
      <c r="C2527" s="880"/>
      <c r="D2527" s="896" t="s">
        <v>4849</v>
      </c>
      <c r="E2527" s="860" t="s">
        <v>4730</v>
      </c>
      <c r="F2527" s="860" t="s">
        <v>4731</v>
      </c>
      <c r="G2527" s="563" t="s">
        <v>4732</v>
      </c>
      <c r="H2527" s="602" t="s">
        <v>4703</v>
      </c>
      <c r="I2527" s="565" t="s">
        <v>4704</v>
      </c>
      <c r="J2527" s="575">
        <v>1</v>
      </c>
      <c r="K2527" s="592">
        <v>45901</v>
      </c>
      <c r="L2527" s="592">
        <v>46112</v>
      </c>
      <c r="M2527" s="599">
        <f t="shared" si="101"/>
        <v>30.142857142857142</v>
      </c>
      <c r="N2527" s="569">
        <v>0</v>
      </c>
      <c r="O2527" s="560" t="s">
        <v>4705</v>
      </c>
      <c r="P2527" s="586">
        <f t="shared" si="100"/>
        <v>0</v>
      </c>
      <c r="Q2527" s="571" t="str">
        <f>IF(ISNUMBER(P2527),IF(P2527=100%,"CUMPLIDA",IF(AND(ISNUMBER(L2527),ISNUMBER([8]OCI!$P$6)), IF(L2527&lt;[8]OCI!$P$6,"INCUMPLIDA","PROCESO"), "VERIFICAR FECHA")),"SIN VALOR AVANCE")</f>
        <v>PROCESO</v>
      </c>
    </row>
    <row r="2528" spans="1:17" ht="105.75">
      <c r="A2528" s="603" t="s">
        <v>19</v>
      </c>
      <c r="B2528" s="580" t="s">
        <v>16</v>
      </c>
      <c r="C2528" s="880"/>
      <c r="D2528" s="896"/>
      <c r="E2528" s="860"/>
      <c r="F2528" s="860"/>
      <c r="G2528" s="563" t="s">
        <v>4675</v>
      </c>
      <c r="H2528" s="602" t="s">
        <v>4733</v>
      </c>
      <c r="I2528" s="565" t="s">
        <v>228</v>
      </c>
      <c r="J2528" s="575">
        <v>1</v>
      </c>
      <c r="K2528" s="592">
        <v>45901</v>
      </c>
      <c r="L2528" s="592">
        <v>46112</v>
      </c>
      <c r="M2528" s="599">
        <f t="shared" si="101"/>
        <v>30.142857142857142</v>
      </c>
      <c r="N2528" s="569">
        <v>0</v>
      </c>
      <c r="O2528" s="610" t="s">
        <v>4734</v>
      </c>
      <c r="P2528" s="586">
        <f t="shared" si="100"/>
        <v>0</v>
      </c>
      <c r="Q2528" s="571" t="str">
        <f>IF(ISNUMBER(P2528),IF(P2528=100%,"CUMPLIDA",IF(AND(ISNUMBER(L2528),ISNUMBER([8]OCI!$P$6)), IF(L2528&lt;[8]OCI!$P$6,"INCUMPLIDA","PROCESO"), "VERIFICAR FECHA")),"SIN VALOR AVANCE")</f>
        <v>PROCESO</v>
      </c>
    </row>
    <row r="2529" spans="1:17" ht="105">
      <c r="A2529" s="603" t="s">
        <v>19</v>
      </c>
      <c r="B2529" s="580" t="s">
        <v>16</v>
      </c>
      <c r="C2529" s="880"/>
      <c r="D2529" s="896" t="s">
        <v>4850</v>
      </c>
      <c r="E2529" s="860" t="s">
        <v>4735</v>
      </c>
      <c r="F2529" s="860" t="s">
        <v>4736</v>
      </c>
      <c r="G2529" s="563" t="s">
        <v>4737</v>
      </c>
      <c r="H2529" s="602" t="s">
        <v>4738</v>
      </c>
      <c r="I2529" s="609" t="s">
        <v>4739</v>
      </c>
      <c r="J2529" s="575">
        <v>1</v>
      </c>
      <c r="K2529" s="592">
        <v>45860</v>
      </c>
      <c r="L2529" s="592">
        <v>46076</v>
      </c>
      <c r="M2529" s="599">
        <f t="shared" si="101"/>
        <v>30.857142857142858</v>
      </c>
      <c r="N2529" s="569">
        <v>0</v>
      </c>
      <c r="O2529" s="565" t="s">
        <v>4740</v>
      </c>
      <c r="P2529" s="586">
        <f t="shared" si="100"/>
        <v>0</v>
      </c>
      <c r="Q2529" s="571" t="str">
        <f>IF(ISNUMBER(P2529),IF(P2529=100%,"CUMPLIDA",IF(AND(ISNUMBER(L2529),ISNUMBER([8]OCI!$P$6)), IF(L2529&lt;[8]OCI!$P$6,"INCUMPLIDA","PROCESO"), "VERIFICAR FECHA")),"SIN VALOR AVANCE")</f>
        <v>PROCESO</v>
      </c>
    </row>
    <row r="2530" spans="1:17" ht="105">
      <c r="A2530" s="603" t="s">
        <v>19</v>
      </c>
      <c r="B2530" s="580" t="s">
        <v>16</v>
      </c>
      <c r="C2530" s="880"/>
      <c r="D2530" s="896"/>
      <c r="E2530" s="860"/>
      <c r="F2530" s="860"/>
      <c r="G2530" s="563" t="s">
        <v>4741</v>
      </c>
      <c r="H2530" s="602" t="s">
        <v>4738</v>
      </c>
      <c r="I2530" s="609" t="s">
        <v>4739</v>
      </c>
      <c r="J2530" s="575">
        <v>1</v>
      </c>
      <c r="K2530" s="592">
        <v>45992</v>
      </c>
      <c r="L2530" s="592">
        <v>46387</v>
      </c>
      <c r="M2530" s="599">
        <f t="shared" si="101"/>
        <v>56.428571428571431</v>
      </c>
      <c r="N2530" s="569">
        <v>0</v>
      </c>
      <c r="O2530" s="565" t="s">
        <v>4740</v>
      </c>
      <c r="P2530" s="586">
        <f t="shared" si="100"/>
        <v>0</v>
      </c>
      <c r="Q2530" s="571" t="str">
        <f>IF(ISNUMBER(P2530),IF(P2530=100%,"CUMPLIDA",IF(AND(ISNUMBER(L2530),ISNUMBER([8]OCI!$P$6)), IF(L2530&lt;[8]OCI!$P$6,"INCUMPLIDA","PROCESO"), "VERIFICAR FECHA")),"SIN VALOR AVANCE")</f>
        <v>PROCESO</v>
      </c>
    </row>
    <row r="2531" spans="1:17" ht="180.75">
      <c r="A2531" s="603" t="s">
        <v>19</v>
      </c>
      <c r="B2531" s="580" t="s">
        <v>16</v>
      </c>
      <c r="C2531" s="880"/>
      <c r="D2531" s="896" t="s">
        <v>4851</v>
      </c>
      <c r="E2531" s="860" t="s">
        <v>4742</v>
      </c>
      <c r="F2531" s="860" t="s">
        <v>4743</v>
      </c>
      <c r="G2531" s="607" t="s">
        <v>4675</v>
      </c>
      <c r="H2531" s="608" t="s">
        <v>4744</v>
      </c>
      <c r="I2531" s="609" t="s">
        <v>4745</v>
      </c>
      <c r="J2531" s="575">
        <v>1</v>
      </c>
      <c r="K2531" s="592">
        <v>45901</v>
      </c>
      <c r="L2531" s="592">
        <v>46112</v>
      </c>
      <c r="M2531" s="599">
        <f t="shared" si="101"/>
        <v>30.142857142857142</v>
      </c>
      <c r="N2531" s="569">
        <v>0</v>
      </c>
      <c r="O2531" s="581" t="s">
        <v>4853</v>
      </c>
      <c r="P2531" s="586">
        <f t="shared" si="100"/>
        <v>0</v>
      </c>
      <c r="Q2531" s="571" t="str">
        <f>IF(ISNUMBER(P2531),IF(P2531=100%,"CUMPLIDA",IF(AND(ISNUMBER(L2531),ISNUMBER([8]OCI!$P$6)), IF(L2531&lt;[8]OCI!$P$6,"INCUMPLIDA","PROCESO"), "VERIFICAR FECHA")),"SIN VALOR AVANCE")</f>
        <v>PROCESO</v>
      </c>
    </row>
    <row r="2532" spans="1:17" ht="60.75">
      <c r="A2532" s="603" t="s">
        <v>19</v>
      </c>
      <c r="B2532" s="580" t="s">
        <v>16</v>
      </c>
      <c r="C2532" s="880"/>
      <c r="D2532" s="896"/>
      <c r="E2532" s="860"/>
      <c r="F2532" s="860"/>
      <c r="G2532" s="874" t="s">
        <v>4746</v>
      </c>
      <c r="H2532" s="608" t="s">
        <v>4747</v>
      </c>
      <c r="I2532" s="609" t="s">
        <v>4748</v>
      </c>
      <c r="J2532" s="575">
        <v>1</v>
      </c>
      <c r="K2532" s="592">
        <v>45901</v>
      </c>
      <c r="L2532" s="592">
        <v>46112</v>
      </c>
      <c r="M2532" s="599">
        <f t="shared" si="101"/>
        <v>30.142857142857142</v>
      </c>
      <c r="N2532" s="569">
        <v>0</v>
      </c>
      <c r="O2532" s="581" t="s">
        <v>4684</v>
      </c>
      <c r="P2532" s="586">
        <f t="shared" si="100"/>
        <v>0</v>
      </c>
      <c r="Q2532" s="571" t="str">
        <f>IF(ISNUMBER(P2532),IF(P2532=100%,"CUMPLIDA",IF(AND(ISNUMBER(L2532),ISNUMBER([8]OCI!$P$6)), IF(L2532&lt;[8]OCI!$P$6,"INCUMPLIDA","PROCESO"), "VERIFICAR FECHA")),"SIN VALOR AVANCE")</f>
        <v>PROCESO</v>
      </c>
    </row>
    <row r="2533" spans="1:17" ht="120.75">
      <c r="A2533" s="603" t="s">
        <v>19</v>
      </c>
      <c r="B2533" s="580" t="s">
        <v>16</v>
      </c>
      <c r="C2533" s="880"/>
      <c r="D2533" s="896"/>
      <c r="E2533" s="860"/>
      <c r="F2533" s="860"/>
      <c r="G2533" s="874"/>
      <c r="H2533" s="608" t="s">
        <v>4749</v>
      </c>
      <c r="I2533" s="609" t="s">
        <v>4750</v>
      </c>
      <c r="J2533" s="575">
        <v>1</v>
      </c>
      <c r="K2533" s="592">
        <v>45901</v>
      </c>
      <c r="L2533" s="592">
        <v>46112</v>
      </c>
      <c r="M2533" s="599">
        <f t="shared" si="101"/>
        <v>30.142857142857142</v>
      </c>
      <c r="N2533" s="569">
        <v>0</v>
      </c>
      <c r="O2533" s="565" t="s">
        <v>4751</v>
      </c>
      <c r="P2533" s="586">
        <f t="shared" si="100"/>
        <v>0</v>
      </c>
      <c r="Q2533" s="571" t="str">
        <f>IF(ISNUMBER(P2533),IF(P2533=100%,"CUMPLIDA",IF(AND(ISNUMBER(L2533),ISNUMBER([8]OCI!$P$6)), IF(L2533&lt;[8]OCI!$P$6,"INCUMPLIDA","PROCESO"), "VERIFICAR FECHA")),"SIN VALOR AVANCE")</f>
        <v>PROCESO</v>
      </c>
    </row>
    <row r="2534" spans="1:17" ht="375.75">
      <c r="A2534" s="606" t="s">
        <v>19</v>
      </c>
      <c r="B2534" s="580" t="s">
        <v>16</v>
      </c>
      <c r="C2534" s="880"/>
      <c r="D2534" s="604" t="s">
        <v>4852</v>
      </c>
      <c r="E2534" s="563" t="s">
        <v>4752</v>
      </c>
      <c r="F2534" s="563" t="s">
        <v>4753</v>
      </c>
      <c r="G2534" s="607" t="s">
        <v>4754</v>
      </c>
      <c r="H2534" s="608" t="s">
        <v>4755</v>
      </c>
      <c r="I2534" s="609" t="s">
        <v>4756</v>
      </c>
      <c r="J2534" s="575">
        <v>2</v>
      </c>
      <c r="K2534" s="592">
        <v>46024</v>
      </c>
      <c r="L2534" s="592">
        <v>46295</v>
      </c>
      <c r="M2534" s="599">
        <f t="shared" si="101"/>
        <v>38.714285714285715</v>
      </c>
      <c r="N2534" s="569">
        <v>0</v>
      </c>
      <c r="O2534" s="565" t="s">
        <v>4757</v>
      </c>
      <c r="P2534" s="586">
        <f t="shared" si="100"/>
        <v>0</v>
      </c>
      <c r="Q2534" s="571" t="str">
        <f>IF(ISNUMBER(P2534),IF(P2534=100%,"CUMPLIDA",IF(AND(ISNUMBER(L2534),ISNUMBER([8]OCI!$P$6)), IF(L2534&lt;[8]OCI!$P$6,"INCUMPLIDA","PROCESO"), "VERIFICAR FECHA")),"SIN VALOR AVANCE")</f>
        <v>PROCESO</v>
      </c>
    </row>
    <row r="2535" spans="1:17" ht="25.5">
      <c r="A2535" s="813" t="s">
        <v>19</v>
      </c>
      <c r="B2535" s="814" t="s">
        <v>16</v>
      </c>
      <c r="C2535" s="864" t="s">
        <v>5395</v>
      </c>
      <c r="D2535" s="864" t="s">
        <v>5304</v>
      </c>
      <c r="E2535" s="872" t="s">
        <v>5372</v>
      </c>
      <c r="F2535" s="875" t="s">
        <v>5373</v>
      </c>
      <c r="G2535" s="789" t="s">
        <v>5374</v>
      </c>
      <c r="H2535" s="789" t="s">
        <v>5375</v>
      </c>
      <c r="I2535" s="792" t="s">
        <v>5376</v>
      </c>
      <c r="J2535" s="793">
        <v>1</v>
      </c>
      <c r="K2535" s="815">
        <v>45901</v>
      </c>
      <c r="L2535" s="815">
        <v>45931</v>
      </c>
      <c r="M2535" s="795">
        <f t="shared" si="101"/>
        <v>4.2857142857142856</v>
      </c>
      <c r="N2535" s="796">
        <v>0</v>
      </c>
      <c r="O2535" s="797" t="s">
        <v>5377</v>
      </c>
      <c r="P2535" s="586">
        <f t="shared" si="100"/>
        <v>0</v>
      </c>
      <c r="Q2535" s="571" t="str">
        <f>IF(ISNUMBER(P2535),IF(P2535=100%,"CUMPLIDA",IF(AND(ISNUMBER(L2535),ISNUMBER([8]OCI!$P$6)), IF(L2535&lt;[8]OCI!$P$6,"INCUMPLIDA","PROCESO"), "VERIFICAR FECHA")),"SIN VALOR AVANCE")</f>
        <v>PROCESO</v>
      </c>
    </row>
    <row r="2536" spans="1:17" ht="51">
      <c r="A2536" s="813" t="s">
        <v>19</v>
      </c>
      <c r="B2536" s="814" t="s">
        <v>16</v>
      </c>
      <c r="C2536" s="864"/>
      <c r="D2536" s="864"/>
      <c r="E2536" s="872"/>
      <c r="F2536" s="875"/>
      <c r="G2536" s="789" t="s">
        <v>5378</v>
      </c>
      <c r="H2536" s="789" t="s">
        <v>5379</v>
      </c>
      <c r="I2536" s="792" t="s">
        <v>5380</v>
      </c>
      <c r="J2536" s="793">
        <v>1</v>
      </c>
      <c r="K2536" s="815">
        <v>45962</v>
      </c>
      <c r="L2536" s="815">
        <v>46053</v>
      </c>
      <c r="M2536" s="795">
        <f t="shared" si="101"/>
        <v>13</v>
      </c>
      <c r="N2536" s="796">
        <v>0</v>
      </c>
      <c r="O2536" s="810" t="s">
        <v>5381</v>
      </c>
      <c r="P2536" s="586">
        <f t="shared" si="100"/>
        <v>0</v>
      </c>
      <c r="Q2536" s="571" t="str">
        <f>IF(ISNUMBER(P2536),IF(P2536=100%,"CUMPLIDA",IF(AND(ISNUMBER(L2536),ISNUMBER([8]OCI!$P$6)), IF(L2536&lt;[8]OCI!$P$6,"INCUMPLIDA","PROCESO"), "VERIFICAR FECHA")),"SIN VALOR AVANCE")</f>
        <v>PROCESO</v>
      </c>
    </row>
    <row r="2537" spans="1:17" ht="114.75">
      <c r="A2537" s="813" t="s">
        <v>19</v>
      </c>
      <c r="B2537" s="814" t="s">
        <v>16</v>
      </c>
      <c r="C2537" s="864"/>
      <c r="D2537" s="864"/>
      <c r="E2537" s="872"/>
      <c r="F2537" s="875"/>
      <c r="G2537" s="791" t="s">
        <v>5263</v>
      </c>
      <c r="H2537" s="791" t="s">
        <v>5382</v>
      </c>
      <c r="I2537" s="792" t="s">
        <v>5238</v>
      </c>
      <c r="J2537" s="793">
        <v>1</v>
      </c>
      <c r="K2537" s="794">
        <v>45881</v>
      </c>
      <c r="L2537" s="794">
        <v>46081</v>
      </c>
      <c r="M2537" s="795">
        <f t="shared" si="101"/>
        <v>28.571428571428573</v>
      </c>
      <c r="N2537" s="796">
        <v>0</v>
      </c>
      <c r="O2537" s="797" t="s">
        <v>5383</v>
      </c>
      <c r="P2537" s="586">
        <f t="shared" si="100"/>
        <v>0</v>
      </c>
      <c r="Q2537" s="571" t="str">
        <f>IF(ISNUMBER(P2537),IF(P2537=100%,"CUMPLIDA",IF(AND(ISNUMBER(L2537),ISNUMBER([8]OCI!$P$6)), IF(L2537&lt;[8]OCI!$P$6,"INCUMPLIDA","PROCESO"), "VERIFICAR FECHA")),"SIN VALOR AVANCE")</f>
        <v>PROCESO</v>
      </c>
    </row>
    <row r="2538" spans="1:17" ht="51">
      <c r="A2538" s="813" t="s">
        <v>19</v>
      </c>
      <c r="B2538" s="814" t="s">
        <v>16</v>
      </c>
      <c r="C2538" s="864"/>
      <c r="D2538" s="864"/>
      <c r="E2538" s="872"/>
      <c r="F2538" s="875"/>
      <c r="G2538" s="802" t="s">
        <v>5384</v>
      </c>
      <c r="H2538" s="789" t="s">
        <v>5385</v>
      </c>
      <c r="I2538" s="792" t="s">
        <v>498</v>
      </c>
      <c r="J2538" s="793">
        <v>1</v>
      </c>
      <c r="K2538" s="816">
        <v>45901</v>
      </c>
      <c r="L2538" s="816">
        <v>45961</v>
      </c>
      <c r="M2538" s="795">
        <f t="shared" si="101"/>
        <v>8.5714285714285712</v>
      </c>
      <c r="N2538" s="796">
        <v>0</v>
      </c>
      <c r="O2538" s="789" t="s">
        <v>5386</v>
      </c>
      <c r="P2538" s="586">
        <f t="shared" si="100"/>
        <v>0</v>
      </c>
      <c r="Q2538" s="571" t="str">
        <f>IF(ISNUMBER(P2538),IF(P2538=100%,"CUMPLIDA",IF(AND(ISNUMBER(L2538),ISNUMBER([8]OCI!$P$6)), IF(L2538&lt;[8]OCI!$P$6,"INCUMPLIDA","PROCESO"), "VERIFICAR FECHA")),"SIN VALOR AVANCE")</f>
        <v>PROCESO</v>
      </c>
    </row>
    <row r="2539" spans="1:17" ht="25.5">
      <c r="A2539" s="813" t="s">
        <v>19</v>
      </c>
      <c r="B2539" s="814" t="s">
        <v>16</v>
      </c>
      <c r="C2539" s="864"/>
      <c r="D2539" s="864"/>
      <c r="E2539" s="872"/>
      <c r="F2539" s="875"/>
      <c r="G2539" s="872" t="s">
        <v>5387</v>
      </c>
      <c r="H2539" s="789" t="s">
        <v>5388</v>
      </c>
      <c r="I2539" s="792" t="s">
        <v>5389</v>
      </c>
      <c r="J2539" s="793">
        <v>4</v>
      </c>
      <c r="K2539" s="816">
        <v>45901</v>
      </c>
      <c r="L2539" s="816">
        <v>46266</v>
      </c>
      <c r="M2539" s="795">
        <f t="shared" si="101"/>
        <v>52.142857142857146</v>
      </c>
      <c r="N2539" s="796">
        <v>0</v>
      </c>
      <c r="O2539" s="789" t="s">
        <v>5390</v>
      </c>
      <c r="P2539" s="586">
        <f t="shared" si="100"/>
        <v>0</v>
      </c>
      <c r="Q2539" s="571" t="str">
        <f>IF(ISNUMBER(P2539),IF(P2539=100%,"CUMPLIDA",IF(AND(ISNUMBER(L2539),ISNUMBER([8]OCI!$P$6)), IF(L2539&lt;[8]OCI!$P$6,"INCUMPLIDA","PROCESO"), "VERIFICAR FECHA")),"SIN VALOR AVANCE")</f>
        <v>PROCESO</v>
      </c>
    </row>
    <row r="2540" spans="1:17" ht="38.25">
      <c r="A2540" s="813" t="s">
        <v>19</v>
      </c>
      <c r="B2540" s="814" t="s">
        <v>16</v>
      </c>
      <c r="C2540" s="864"/>
      <c r="D2540" s="864"/>
      <c r="E2540" s="872"/>
      <c r="F2540" s="875"/>
      <c r="G2540" s="872"/>
      <c r="H2540" s="789" t="s">
        <v>5391</v>
      </c>
      <c r="I2540" s="792" t="s">
        <v>5392</v>
      </c>
      <c r="J2540" s="793">
        <v>4</v>
      </c>
      <c r="K2540" s="816">
        <v>45901</v>
      </c>
      <c r="L2540" s="816">
        <v>46266</v>
      </c>
      <c r="M2540" s="795">
        <f t="shared" si="101"/>
        <v>52.142857142857146</v>
      </c>
      <c r="N2540" s="796">
        <v>0</v>
      </c>
      <c r="O2540" s="789" t="s">
        <v>5390</v>
      </c>
      <c r="P2540" s="586">
        <f t="shared" si="100"/>
        <v>0</v>
      </c>
      <c r="Q2540" s="571" t="str">
        <f>IF(ISNUMBER(P2540),IF(P2540=100%,"CUMPLIDA",IF(AND(ISNUMBER(L2540),ISNUMBER([8]OCI!$P$6)), IF(L2540&lt;[8]OCI!$P$6,"INCUMPLIDA","PROCESO"), "VERIFICAR FECHA")),"SIN VALOR AVANCE")</f>
        <v>PROCESO</v>
      </c>
    </row>
    <row r="2541" spans="1:17" ht="25.5">
      <c r="A2541" s="813" t="s">
        <v>19</v>
      </c>
      <c r="B2541" s="814" t="s">
        <v>16</v>
      </c>
      <c r="C2541" s="864"/>
      <c r="D2541" s="864"/>
      <c r="E2541" s="872"/>
      <c r="F2541" s="875"/>
      <c r="G2541" s="872"/>
      <c r="H2541" s="789" t="s">
        <v>5393</v>
      </c>
      <c r="I2541" s="792" t="s">
        <v>5389</v>
      </c>
      <c r="J2541" s="793">
        <v>4</v>
      </c>
      <c r="K2541" s="816">
        <v>45901</v>
      </c>
      <c r="L2541" s="816">
        <v>46266</v>
      </c>
      <c r="M2541" s="795">
        <f t="shared" si="101"/>
        <v>52.142857142857146</v>
      </c>
      <c r="N2541" s="796">
        <v>0</v>
      </c>
      <c r="O2541" s="789" t="s">
        <v>5394</v>
      </c>
      <c r="P2541" s="586">
        <f t="shared" si="100"/>
        <v>0</v>
      </c>
      <c r="Q2541" s="571" t="str">
        <f>IF(ISNUMBER(P2541),IF(P2541=100%,"CUMPLIDA",IF(AND(ISNUMBER(L2541),ISNUMBER([8]OCI!$P$6)), IF(L2541&lt;[8]OCI!$P$6,"INCUMPLIDA","PROCESO"), "VERIFICAR FECHA")),"SIN VALOR AVANCE")</f>
        <v>PROCESO</v>
      </c>
    </row>
    <row r="2542" spans="1:17" ht="330.75">
      <c r="A2542" s="606" t="s">
        <v>12</v>
      </c>
      <c r="B2542" s="580" t="s">
        <v>16</v>
      </c>
      <c r="C2542" s="561" t="s">
        <v>4060</v>
      </c>
      <c r="D2542" s="561" t="s">
        <v>4061</v>
      </c>
      <c r="E2542" s="562" t="s">
        <v>4062</v>
      </c>
      <c r="F2542" s="562" t="s">
        <v>4063</v>
      </c>
      <c r="G2542" s="584" t="s">
        <v>4064</v>
      </c>
      <c r="H2542" s="565" t="s">
        <v>280</v>
      </c>
      <c r="I2542" s="585" t="s">
        <v>4065</v>
      </c>
      <c r="J2542" s="566">
        <v>1</v>
      </c>
      <c r="K2542" s="567">
        <v>44743</v>
      </c>
      <c r="L2542" s="611">
        <v>46022</v>
      </c>
      <c r="M2542" s="568">
        <f>(L2542-K2542)/7</f>
        <v>182.71428571428572</v>
      </c>
      <c r="N2542" s="569">
        <v>0.93459999999999999</v>
      </c>
      <c r="O2542" s="585" t="s">
        <v>4066</v>
      </c>
      <c r="P2542" s="586">
        <f>(N2542/J2542)</f>
        <v>0.93459999999999999</v>
      </c>
      <c r="Q2542" s="571" t="str">
        <f>IF(ISNUMBER(P2542),IF(P2542=100%,"CUMPLIDA",IF(AND(ISNUMBER(L2542),ISNUMBER([9]OCI!$P$6)), IF(L2542&lt;[9]OCI!$P$6,"INCUMPLIDA","PROCESO"), "VERIFICAR FECHA")),"SIN VALOR AVANCE")</f>
        <v>PROCESO</v>
      </c>
    </row>
    <row r="2543" spans="1:17" ht="375">
      <c r="A2543" s="606" t="s">
        <v>12</v>
      </c>
      <c r="B2543" s="580" t="s">
        <v>16</v>
      </c>
      <c r="C2543" s="858" t="s">
        <v>4067</v>
      </c>
      <c r="D2543" s="858" t="s">
        <v>4068</v>
      </c>
      <c r="E2543" s="867" t="s">
        <v>4069</v>
      </c>
      <c r="F2543" s="867" t="s">
        <v>4070</v>
      </c>
      <c r="G2543" s="562" t="s">
        <v>4071</v>
      </c>
      <c r="H2543" s="565" t="s">
        <v>4072</v>
      </c>
      <c r="I2543" s="587" t="s">
        <v>4072</v>
      </c>
      <c r="J2543" s="566">
        <v>1</v>
      </c>
      <c r="K2543" s="567">
        <v>44805</v>
      </c>
      <c r="L2543" s="611">
        <v>46022</v>
      </c>
      <c r="M2543" s="568">
        <f t="shared" ref="M2543:M2606" si="102">(L2543-K2543)/7</f>
        <v>173.85714285714286</v>
      </c>
      <c r="N2543" s="569">
        <v>0.97640000000000005</v>
      </c>
      <c r="O2543" s="587" t="s">
        <v>4073</v>
      </c>
      <c r="P2543" s="586">
        <f t="shared" ref="P2543:P2606" si="103">N2543/J2543</f>
        <v>0.97640000000000005</v>
      </c>
      <c r="Q2543" s="571" t="str">
        <f>IF(ISNUMBER(P2543),IF(P2543=100%,"CUMPLIDA",IF(AND(ISNUMBER(L2543),ISNUMBER([9]OCI!$P$6)), IF(L2543&lt;[9]OCI!$P$6,"INCUMPLIDA","PROCESO"), "VERIFICAR FECHA")),"SIN VALOR AVANCE")</f>
        <v>PROCESO</v>
      </c>
    </row>
    <row r="2544" spans="1:17" ht="409.5">
      <c r="A2544" s="606" t="s">
        <v>12</v>
      </c>
      <c r="B2544" s="580" t="s">
        <v>16</v>
      </c>
      <c r="C2544" s="858"/>
      <c r="D2544" s="858"/>
      <c r="E2544" s="867"/>
      <c r="F2544" s="867"/>
      <c r="G2544" s="562" t="s">
        <v>4074</v>
      </c>
      <c r="H2544" s="587" t="s">
        <v>4072</v>
      </c>
      <c r="I2544" s="587" t="s">
        <v>4072</v>
      </c>
      <c r="J2544" s="566">
        <v>1</v>
      </c>
      <c r="K2544" s="567">
        <v>44805</v>
      </c>
      <c r="L2544" s="611">
        <v>46022</v>
      </c>
      <c r="M2544" s="568">
        <f t="shared" si="102"/>
        <v>173.85714285714286</v>
      </c>
      <c r="N2544" s="569">
        <v>0.84440000000000004</v>
      </c>
      <c r="O2544" s="587" t="s">
        <v>4075</v>
      </c>
      <c r="P2544" s="586">
        <f t="shared" si="103"/>
        <v>0.84440000000000004</v>
      </c>
      <c r="Q2544" s="571" t="str">
        <f>IF(ISNUMBER(P2544),IF(P2544=100%,"CUMPLIDA",IF(AND(ISNUMBER(L2544),ISNUMBER([9]OCI!$P$6)), IF(L2544&lt;[9]OCI!$P$6,"INCUMPLIDA","PROCESO"), "VERIFICAR FECHA")),"SIN VALOR AVANCE")</f>
        <v>PROCESO</v>
      </c>
    </row>
    <row r="2545" spans="1:17" ht="60.75">
      <c r="A2545" s="606" t="s">
        <v>12</v>
      </c>
      <c r="B2545" s="580" t="s">
        <v>16</v>
      </c>
      <c r="C2545" s="858"/>
      <c r="D2545" s="858"/>
      <c r="E2545" s="867"/>
      <c r="F2545" s="867"/>
      <c r="G2545" s="562" t="s">
        <v>4076</v>
      </c>
      <c r="H2545" s="587" t="s">
        <v>4077</v>
      </c>
      <c r="I2545" s="587" t="s">
        <v>384</v>
      </c>
      <c r="J2545" s="566">
        <v>1</v>
      </c>
      <c r="K2545" s="567">
        <v>44805</v>
      </c>
      <c r="L2545" s="567">
        <v>45169</v>
      </c>
      <c r="M2545" s="568">
        <f t="shared" si="102"/>
        <v>52</v>
      </c>
      <c r="N2545" s="569">
        <v>1</v>
      </c>
      <c r="O2545" s="587" t="s">
        <v>4078</v>
      </c>
      <c r="P2545" s="586">
        <f t="shared" si="103"/>
        <v>1</v>
      </c>
      <c r="Q2545" s="571" t="str">
        <f>IF(ISNUMBER(P2545),IF(P2545=100%,"CUMPLIDA",IF(AND(ISNUMBER(L2545),ISNUMBER([9]OCI!$P$6)), IF(L2545&lt;[9]OCI!$P$6,"INCUMPLIDA","PROCESO"), "VERIFICAR FECHA")),"SIN VALOR AVANCE")</f>
        <v>CUMPLIDA</v>
      </c>
    </row>
    <row r="2546" spans="1:17" ht="195.75">
      <c r="A2546" s="606" t="s">
        <v>12</v>
      </c>
      <c r="B2546" s="580" t="s">
        <v>16</v>
      </c>
      <c r="C2546" s="858" t="s">
        <v>4079</v>
      </c>
      <c r="D2546" s="858" t="s">
        <v>4080</v>
      </c>
      <c r="E2546" s="860" t="s">
        <v>4081</v>
      </c>
      <c r="F2546" s="860" t="s">
        <v>4082</v>
      </c>
      <c r="G2546" s="562" t="s">
        <v>4083</v>
      </c>
      <c r="H2546" s="587" t="s">
        <v>4083</v>
      </c>
      <c r="I2546" s="587" t="s">
        <v>4084</v>
      </c>
      <c r="J2546" s="566">
        <v>2</v>
      </c>
      <c r="K2546" s="567">
        <v>45139</v>
      </c>
      <c r="L2546" s="567">
        <v>45200</v>
      </c>
      <c r="M2546" s="568">
        <f t="shared" si="102"/>
        <v>8.7142857142857135</v>
      </c>
      <c r="N2546" s="569">
        <v>2</v>
      </c>
      <c r="O2546" s="565" t="s">
        <v>4085</v>
      </c>
      <c r="P2546" s="586">
        <f t="shared" si="103"/>
        <v>1</v>
      </c>
      <c r="Q2546" s="571" t="str">
        <f>IF(ISNUMBER(P2546),IF(P2546=100%,"CUMPLIDA",IF(AND(ISNUMBER(L2546),ISNUMBER([9]OCI!$P$6)), IF(L2546&lt;[9]OCI!$P$6,"INCUMPLIDA","PROCESO"), "VERIFICAR FECHA")),"SIN VALOR AVANCE")</f>
        <v>CUMPLIDA</v>
      </c>
    </row>
    <row r="2547" spans="1:17" ht="270">
      <c r="A2547" s="606" t="s">
        <v>12</v>
      </c>
      <c r="B2547" s="580" t="s">
        <v>16</v>
      </c>
      <c r="C2547" s="858"/>
      <c r="D2547" s="858"/>
      <c r="E2547" s="860"/>
      <c r="F2547" s="860"/>
      <c r="G2547" s="562" t="s">
        <v>4086</v>
      </c>
      <c r="H2547" s="587" t="s">
        <v>4086</v>
      </c>
      <c r="I2547" s="587" t="s">
        <v>4087</v>
      </c>
      <c r="J2547" s="566">
        <v>3</v>
      </c>
      <c r="K2547" s="567">
        <v>45139</v>
      </c>
      <c r="L2547" s="567">
        <v>45351</v>
      </c>
      <c r="M2547" s="568">
        <f t="shared" si="102"/>
        <v>30.285714285714285</v>
      </c>
      <c r="N2547" s="569">
        <v>3</v>
      </c>
      <c r="O2547" s="565" t="s">
        <v>4088</v>
      </c>
      <c r="P2547" s="586">
        <f t="shared" si="103"/>
        <v>1</v>
      </c>
      <c r="Q2547" s="571" t="str">
        <f>IF(ISNUMBER(P2547),IF(P2547=100%,"CUMPLIDA",IF(AND(ISNUMBER(L2547),ISNUMBER([9]OCI!$P$6)), IF(L2547&lt;[9]OCI!$P$6,"INCUMPLIDA","PROCESO"), "VERIFICAR FECHA")),"SIN VALOR AVANCE")</f>
        <v>CUMPLIDA</v>
      </c>
    </row>
    <row r="2548" spans="1:17" ht="210">
      <c r="A2548" s="606" t="s">
        <v>12</v>
      </c>
      <c r="B2548" s="580" t="s">
        <v>16</v>
      </c>
      <c r="C2548" s="858"/>
      <c r="D2548" s="858"/>
      <c r="E2548" s="860"/>
      <c r="F2548" s="860"/>
      <c r="G2548" s="562" t="s">
        <v>4089</v>
      </c>
      <c r="H2548" s="587" t="s">
        <v>4089</v>
      </c>
      <c r="I2548" s="587" t="s">
        <v>4090</v>
      </c>
      <c r="J2548" s="566">
        <v>2</v>
      </c>
      <c r="K2548" s="567">
        <v>45139</v>
      </c>
      <c r="L2548" s="567">
        <v>45200</v>
      </c>
      <c r="M2548" s="568">
        <f t="shared" si="102"/>
        <v>8.7142857142857135</v>
      </c>
      <c r="N2548" s="569">
        <v>2</v>
      </c>
      <c r="O2548" s="565" t="s">
        <v>4091</v>
      </c>
      <c r="P2548" s="586">
        <f t="shared" si="103"/>
        <v>1</v>
      </c>
      <c r="Q2548" s="571" t="str">
        <f>IF(ISNUMBER(P2548),IF(P2548=100%,"CUMPLIDA",IF(AND(ISNUMBER(L2548),ISNUMBER([9]OCI!$P$6)), IF(L2548&lt;[9]OCI!$P$6,"INCUMPLIDA","PROCESO"), "VERIFICAR FECHA")),"SIN VALOR AVANCE")</f>
        <v>CUMPLIDA</v>
      </c>
    </row>
    <row r="2549" spans="1:17" ht="270">
      <c r="A2549" s="606" t="s">
        <v>12</v>
      </c>
      <c r="B2549" s="580" t="s">
        <v>16</v>
      </c>
      <c r="C2549" s="858"/>
      <c r="D2549" s="858"/>
      <c r="E2549" s="860"/>
      <c r="F2549" s="860"/>
      <c r="G2549" s="562" t="s">
        <v>4092</v>
      </c>
      <c r="H2549" s="587" t="s">
        <v>4092</v>
      </c>
      <c r="I2549" s="587" t="s">
        <v>4087</v>
      </c>
      <c r="J2549" s="566">
        <v>5</v>
      </c>
      <c r="K2549" s="567">
        <v>45139</v>
      </c>
      <c r="L2549" s="567">
        <v>45322</v>
      </c>
      <c r="M2549" s="568">
        <f t="shared" si="102"/>
        <v>26.142857142857142</v>
      </c>
      <c r="N2549" s="569">
        <v>5</v>
      </c>
      <c r="O2549" s="565" t="s">
        <v>4093</v>
      </c>
      <c r="P2549" s="586">
        <f t="shared" si="103"/>
        <v>1</v>
      </c>
      <c r="Q2549" s="571" t="str">
        <f>IF(ISNUMBER(P2549),IF(P2549=100%,"CUMPLIDA",IF(AND(ISNUMBER(L2549),ISNUMBER([9]OCI!$P$6)), IF(L2549&lt;[9]OCI!$P$6,"INCUMPLIDA","PROCESO"), "VERIFICAR FECHA")),"SIN VALOR AVANCE")</f>
        <v>CUMPLIDA</v>
      </c>
    </row>
    <row r="2550" spans="1:17" ht="105.75">
      <c r="A2550" s="606" t="s">
        <v>12</v>
      </c>
      <c r="B2550" s="580" t="s">
        <v>16</v>
      </c>
      <c r="C2550" s="858"/>
      <c r="D2550" s="858"/>
      <c r="E2550" s="860"/>
      <c r="F2550" s="860"/>
      <c r="G2550" s="562" t="s">
        <v>4094</v>
      </c>
      <c r="H2550" s="587" t="s">
        <v>4094</v>
      </c>
      <c r="I2550" s="587" t="s">
        <v>4095</v>
      </c>
      <c r="J2550" s="566">
        <v>1</v>
      </c>
      <c r="K2550" s="567">
        <v>45139</v>
      </c>
      <c r="L2550" s="567">
        <v>45291</v>
      </c>
      <c r="M2550" s="568">
        <f t="shared" si="102"/>
        <v>21.714285714285715</v>
      </c>
      <c r="N2550" s="569">
        <v>1</v>
      </c>
      <c r="O2550" s="565" t="s">
        <v>4096</v>
      </c>
      <c r="P2550" s="586">
        <f t="shared" si="103"/>
        <v>1</v>
      </c>
      <c r="Q2550" s="571" t="str">
        <f>IF(ISNUMBER(P2550),IF(P2550=100%,"CUMPLIDA",IF(AND(ISNUMBER(L2550),ISNUMBER([9]OCI!$P$6)), IF(L2550&lt;[9]OCI!$P$6,"INCUMPLIDA","PROCESO"), "VERIFICAR FECHA")),"SIN VALOR AVANCE")</f>
        <v>CUMPLIDA</v>
      </c>
    </row>
    <row r="2551" spans="1:17" ht="120">
      <c r="A2551" s="606" t="s">
        <v>12</v>
      </c>
      <c r="B2551" s="580" t="s">
        <v>16</v>
      </c>
      <c r="C2551" s="858"/>
      <c r="D2551" s="858"/>
      <c r="E2551" s="860"/>
      <c r="F2551" s="860"/>
      <c r="G2551" s="562" t="s">
        <v>4097</v>
      </c>
      <c r="H2551" s="587" t="s">
        <v>4097</v>
      </c>
      <c r="I2551" s="587" t="s">
        <v>4098</v>
      </c>
      <c r="J2551" s="566">
        <v>1</v>
      </c>
      <c r="K2551" s="567">
        <v>45139</v>
      </c>
      <c r="L2551" s="567">
        <v>45290</v>
      </c>
      <c r="M2551" s="568">
        <f t="shared" si="102"/>
        <v>21.571428571428573</v>
      </c>
      <c r="N2551" s="569">
        <v>1</v>
      </c>
      <c r="O2551" s="565" t="s">
        <v>4096</v>
      </c>
      <c r="P2551" s="586">
        <f t="shared" si="103"/>
        <v>1</v>
      </c>
      <c r="Q2551" s="571" t="str">
        <f>IF(ISNUMBER(P2551),IF(P2551=100%,"CUMPLIDA",IF(AND(ISNUMBER(L2551),ISNUMBER([9]OCI!$P$6)), IF(L2551&lt;[9]OCI!$P$6,"INCUMPLIDA","PROCESO"), "VERIFICAR FECHA")),"SIN VALOR AVANCE")</f>
        <v>CUMPLIDA</v>
      </c>
    </row>
    <row r="2552" spans="1:17" ht="150">
      <c r="A2552" s="606" t="s">
        <v>12</v>
      </c>
      <c r="B2552" s="580" t="s">
        <v>16</v>
      </c>
      <c r="C2552" s="858"/>
      <c r="D2552" s="858"/>
      <c r="E2552" s="860"/>
      <c r="F2552" s="860"/>
      <c r="G2552" s="562" t="s">
        <v>4099</v>
      </c>
      <c r="H2552" s="587" t="s">
        <v>4099</v>
      </c>
      <c r="I2552" s="587" t="s">
        <v>4100</v>
      </c>
      <c r="J2552" s="566">
        <v>1</v>
      </c>
      <c r="K2552" s="567">
        <v>45139</v>
      </c>
      <c r="L2552" s="567">
        <v>45230</v>
      </c>
      <c r="M2552" s="568">
        <f t="shared" si="102"/>
        <v>13</v>
      </c>
      <c r="N2552" s="569">
        <v>1</v>
      </c>
      <c r="O2552" s="565" t="s">
        <v>4096</v>
      </c>
      <c r="P2552" s="586">
        <f t="shared" si="103"/>
        <v>1</v>
      </c>
      <c r="Q2552" s="571" t="str">
        <f>IF(ISNUMBER(P2552),IF(P2552=100%,"CUMPLIDA",IF(AND(ISNUMBER(L2552),ISNUMBER([9]OCI!$P$6)), IF(L2552&lt;[9]OCI!$P$6,"INCUMPLIDA","PROCESO"), "VERIFICAR FECHA")),"SIN VALOR AVANCE")</f>
        <v>CUMPLIDA</v>
      </c>
    </row>
    <row r="2553" spans="1:17" ht="105.75">
      <c r="A2553" s="606" t="s">
        <v>12</v>
      </c>
      <c r="B2553" s="580" t="s">
        <v>16</v>
      </c>
      <c r="C2553" s="858"/>
      <c r="D2553" s="858"/>
      <c r="E2553" s="860"/>
      <c r="F2553" s="860"/>
      <c r="G2553" s="562" t="s">
        <v>4101</v>
      </c>
      <c r="H2553" s="587" t="s">
        <v>4101</v>
      </c>
      <c r="I2553" s="587" t="s">
        <v>4102</v>
      </c>
      <c r="J2553" s="566">
        <v>1</v>
      </c>
      <c r="K2553" s="567">
        <v>45139</v>
      </c>
      <c r="L2553" s="611">
        <v>46022</v>
      </c>
      <c r="M2553" s="568">
        <f t="shared" si="102"/>
        <v>126.14285714285714</v>
      </c>
      <c r="N2553" s="569">
        <v>0.98</v>
      </c>
      <c r="O2553" s="565" t="s">
        <v>4096</v>
      </c>
      <c r="P2553" s="586">
        <f t="shared" si="103"/>
        <v>0.98</v>
      </c>
      <c r="Q2553" s="571" t="str">
        <f>IF(ISNUMBER(P2553),IF(P2553=100%,"CUMPLIDA",IF(AND(ISNUMBER(L2553),ISNUMBER([9]OCI!$P$6)), IF(L2553&lt;[9]OCI!$P$6,"INCUMPLIDA","PROCESO"), "VERIFICAR FECHA")),"SIN VALOR AVANCE")</f>
        <v>PROCESO</v>
      </c>
    </row>
    <row r="2554" spans="1:17" ht="330.75">
      <c r="A2554" s="606" t="s">
        <v>12</v>
      </c>
      <c r="B2554" s="580" t="s">
        <v>16</v>
      </c>
      <c r="C2554" s="858" t="s">
        <v>4103</v>
      </c>
      <c r="D2554" s="858" t="s">
        <v>4080</v>
      </c>
      <c r="E2554" s="860" t="s">
        <v>4104</v>
      </c>
      <c r="F2554" s="860" t="s">
        <v>4105</v>
      </c>
      <c r="G2554" s="562" t="s">
        <v>4106</v>
      </c>
      <c r="H2554" s="587" t="s">
        <v>4106</v>
      </c>
      <c r="I2554" s="587" t="s">
        <v>4107</v>
      </c>
      <c r="J2554" s="566">
        <v>2</v>
      </c>
      <c r="K2554" s="612">
        <v>45179</v>
      </c>
      <c r="L2554" s="567">
        <v>45361</v>
      </c>
      <c r="M2554" s="568">
        <f t="shared" si="102"/>
        <v>26</v>
      </c>
      <c r="N2554" s="569">
        <v>2</v>
      </c>
      <c r="O2554" s="587" t="s">
        <v>4108</v>
      </c>
      <c r="P2554" s="586">
        <f t="shared" si="103"/>
        <v>1</v>
      </c>
      <c r="Q2554" s="571" t="str">
        <f>IF(ISNUMBER(P2554),IF(P2554=100%,"CUMPLIDA",IF(AND(ISNUMBER(L2554),ISNUMBER([9]OCI!$P$6)), IF(L2554&lt;[9]OCI!$P$6,"INCUMPLIDA","PROCESO"), "VERIFICAR FECHA")),"SIN VALOR AVANCE")</f>
        <v>CUMPLIDA</v>
      </c>
    </row>
    <row r="2555" spans="1:17" ht="180.75">
      <c r="A2555" s="606" t="s">
        <v>12</v>
      </c>
      <c r="B2555" s="580" t="s">
        <v>16</v>
      </c>
      <c r="C2555" s="858"/>
      <c r="D2555" s="858"/>
      <c r="E2555" s="860"/>
      <c r="F2555" s="860"/>
      <c r="G2555" s="562" t="s">
        <v>4109</v>
      </c>
      <c r="H2555" s="587" t="s">
        <v>4109</v>
      </c>
      <c r="I2555" s="587" t="s">
        <v>4110</v>
      </c>
      <c r="J2555" s="566">
        <v>12</v>
      </c>
      <c r="K2555" s="612">
        <v>45170</v>
      </c>
      <c r="L2555" s="567">
        <v>45382</v>
      </c>
      <c r="M2555" s="568">
        <f t="shared" si="102"/>
        <v>30.285714285714285</v>
      </c>
      <c r="N2555" s="569">
        <v>12</v>
      </c>
      <c r="O2555" s="587" t="s">
        <v>4111</v>
      </c>
      <c r="P2555" s="586">
        <f t="shared" si="103"/>
        <v>1</v>
      </c>
      <c r="Q2555" s="571" t="str">
        <f>IF(ISNUMBER(P2555),IF(P2555=100%,"CUMPLIDA",IF(AND(ISNUMBER(L2555),ISNUMBER([9]OCI!$P$6)), IF(L2555&lt;[9]OCI!$P$6,"INCUMPLIDA","PROCESO"), "VERIFICAR FECHA")),"SIN VALOR AVANCE")</f>
        <v>CUMPLIDA</v>
      </c>
    </row>
    <row r="2556" spans="1:17" ht="120.75">
      <c r="A2556" s="606" t="s">
        <v>12</v>
      </c>
      <c r="B2556" s="580" t="s">
        <v>16</v>
      </c>
      <c r="C2556" s="858"/>
      <c r="D2556" s="858"/>
      <c r="E2556" s="860"/>
      <c r="F2556" s="860"/>
      <c r="G2556" s="562" t="s">
        <v>4112</v>
      </c>
      <c r="H2556" s="587" t="s">
        <v>4112</v>
      </c>
      <c r="I2556" s="587" t="s">
        <v>4113</v>
      </c>
      <c r="J2556" s="566">
        <v>1</v>
      </c>
      <c r="K2556" s="612">
        <v>45139</v>
      </c>
      <c r="L2556" s="567">
        <v>45351</v>
      </c>
      <c r="M2556" s="568">
        <f t="shared" si="102"/>
        <v>30.285714285714285</v>
      </c>
      <c r="N2556" s="569">
        <v>1</v>
      </c>
      <c r="O2556" s="587" t="s">
        <v>4114</v>
      </c>
      <c r="P2556" s="586">
        <f t="shared" si="103"/>
        <v>1</v>
      </c>
      <c r="Q2556" s="571" t="str">
        <f>IF(ISNUMBER(P2556),IF(P2556=100%,"CUMPLIDA",IF(AND(ISNUMBER(L2556),ISNUMBER([9]OCI!$P$6)), IF(L2556&lt;[9]OCI!$P$6,"INCUMPLIDA","PROCESO"), "VERIFICAR FECHA")),"SIN VALOR AVANCE")</f>
        <v>CUMPLIDA</v>
      </c>
    </row>
    <row r="2557" spans="1:17" ht="120">
      <c r="A2557" s="606" t="s">
        <v>12</v>
      </c>
      <c r="B2557" s="580" t="s">
        <v>16</v>
      </c>
      <c r="C2557" s="858"/>
      <c r="D2557" s="858"/>
      <c r="E2557" s="860"/>
      <c r="F2557" s="860"/>
      <c r="G2557" s="562" t="s">
        <v>4115</v>
      </c>
      <c r="H2557" s="587" t="s">
        <v>4115</v>
      </c>
      <c r="I2557" s="587" t="s">
        <v>4113</v>
      </c>
      <c r="J2557" s="566">
        <v>1</v>
      </c>
      <c r="K2557" s="612">
        <v>45139</v>
      </c>
      <c r="L2557" s="567">
        <v>45351</v>
      </c>
      <c r="M2557" s="568">
        <f t="shared" si="102"/>
        <v>30.285714285714285</v>
      </c>
      <c r="N2557" s="569">
        <v>1</v>
      </c>
      <c r="O2557" s="587" t="s">
        <v>4116</v>
      </c>
      <c r="P2557" s="586">
        <f t="shared" si="103"/>
        <v>1</v>
      </c>
      <c r="Q2557" s="571" t="str">
        <f>IF(ISNUMBER(P2557),IF(P2557=100%,"CUMPLIDA",IF(AND(ISNUMBER(L2557),ISNUMBER([9]OCI!$P$6)), IF(L2557&lt;[9]OCI!$P$6,"INCUMPLIDA","PROCESO"), "VERIFICAR FECHA")),"SIN VALOR AVANCE")</f>
        <v>CUMPLIDA</v>
      </c>
    </row>
    <row r="2558" spans="1:17" ht="135">
      <c r="A2558" s="606" t="s">
        <v>12</v>
      </c>
      <c r="B2558" s="580" t="s">
        <v>16</v>
      </c>
      <c r="C2558" s="858"/>
      <c r="D2558" s="858"/>
      <c r="E2558" s="860"/>
      <c r="F2558" s="860"/>
      <c r="G2558" s="562" t="s">
        <v>4117</v>
      </c>
      <c r="H2558" s="587" t="s">
        <v>4117</v>
      </c>
      <c r="I2558" s="587" t="s">
        <v>4118</v>
      </c>
      <c r="J2558" s="566">
        <v>6</v>
      </c>
      <c r="K2558" s="612">
        <v>45139</v>
      </c>
      <c r="L2558" s="567">
        <v>45351</v>
      </c>
      <c r="M2558" s="568">
        <f t="shared" si="102"/>
        <v>30.285714285714285</v>
      </c>
      <c r="N2558" s="569">
        <v>6</v>
      </c>
      <c r="O2558" s="587" t="s">
        <v>4116</v>
      </c>
      <c r="P2558" s="586">
        <f t="shared" si="103"/>
        <v>1</v>
      </c>
      <c r="Q2558" s="571" t="str">
        <f>IF(ISNUMBER(P2558),IF(P2558=100%,"CUMPLIDA",IF(AND(ISNUMBER(L2558),ISNUMBER([9]OCI!$P$6)), IF(L2558&lt;[9]OCI!$P$6,"INCUMPLIDA","PROCESO"), "VERIFICAR FECHA")),"SIN VALOR AVANCE")</f>
        <v>CUMPLIDA</v>
      </c>
    </row>
    <row r="2559" spans="1:17" ht="150">
      <c r="A2559" s="606" t="s">
        <v>12</v>
      </c>
      <c r="B2559" s="580" t="s">
        <v>16</v>
      </c>
      <c r="C2559" s="858"/>
      <c r="D2559" s="858"/>
      <c r="E2559" s="860"/>
      <c r="F2559" s="860"/>
      <c r="G2559" s="562" t="s">
        <v>4119</v>
      </c>
      <c r="H2559" s="587" t="s">
        <v>4119</v>
      </c>
      <c r="I2559" s="587" t="s">
        <v>4120</v>
      </c>
      <c r="J2559" s="566">
        <v>1</v>
      </c>
      <c r="K2559" s="612">
        <v>45170</v>
      </c>
      <c r="L2559" s="567">
        <v>45382</v>
      </c>
      <c r="M2559" s="568">
        <f t="shared" si="102"/>
        <v>30.285714285714285</v>
      </c>
      <c r="N2559" s="569">
        <v>1</v>
      </c>
      <c r="O2559" s="587" t="s">
        <v>4121</v>
      </c>
      <c r="P2559" s="586">
        <f t="shared" si="103"/>
        <v>1</v>
      </c>
      <c r="Q2559" s="571" t="str">
        <f>IF(ISNUMBER(P2559),IF(P2559=100%,"CUMPLIDA",IF(AND(ISNUMBER(L2559),ISNUMBER([9]OCI!$P$6)), IF(L2559&lt;[9]OCI!$P$6,"INCUMPLIDA","PROCESO"), "VERIFICAR FECHA")),"SIN VALOR AVANCE")</f>
        <v>CUMPLIDA</v>
      </c>
    </row>
    <row r="2560" spans="1:17" ht="180.75">
      <c r="A2560" s="606" t="s">
        <v>12</v>
      </c>
      <c r="B2560" s="580" t="s">
        <v>16</v>
      </c>
      <c r="C2560" s="858"/>
      <c r="D2560" s="858"/>
      <c r="E2560" s="860"/>
      <c r="F2560" s="860"/>
      <c r="G2560" s="562" t="s">
        <v>4122</v>
      </c>
      <c r="H2560" s="587" t="s">
        <v>4122</v>
      </c>
      <c r="I2560" s="587" t="s">
        <v>4123</v>
      </c>
      <c r="J2560" s="566">
        <v>6</v>
      </c>
      <c r="K2560" s="612">
        <v>45170</v>
      </c>
      <c r="L2560" s="567">
        <v>45382</v>
      </c>
      <c r="M2560" s="568">
        <f t="shared" si="102"/>
        <v>30.285714285714285</v>
      </c>
      <c r="N2560" s="569">
        <v>6</v>
      </c>
      <c r="O2560" s="587" t="s">
        <v>4124</v>
      </c>
      <c r="P2560" s="586">
        <f t="shared" si="103"/>
        <v>1</v>
      </c>
      <c r="Q2560" s="571" t="str">
        <f>IF(ISNUMBER(P2560),IF(P2560=100%,"CUMPLIDA",IF(AND(ISNUMBER(L2560),ISNUMBER([9]OCI!$P$6)), IF(L2560&lt;[9]OCI!$P$6,"INCUMPLIDA","PROCESO"), "VERIFICAR FECHA")),"SIN VALOR AVANCE")</f>
        <v>CUMPLIDA</v>
      </c>
    </row>
    <row r="2561" spans="1:17" ht="105.75">
      <c r="A2561" s="606" t="s">
        <v>12</v>
      </c>
      <c r="B2561" s="580" t="s">
        <v>16</v>
      </c>
      <c r="C2561" s="858"/>
      <c r="D2561" s="858"/>
      <c r="E2561" s="860"/>
      <c r="F2561" s="860"/>
      <c r="G2561" s="562" t="s">
        <v>4125</v>
      </c>
      <c r="H2561" s="587" t="s">
        <v>4125</v>
      </c>
      <c r="I2561" s="587" t="s">
        <v>4102</v>
      </c>
      <c r="J2561" s="566">
        <v>1</v>
      </c>
      <c r="K2561" s="612">
        <v>45139</v>
      </c>
      <c r="L2561" s="567">
        <v>46022</v>
      </c>
      <c r="M2561" s="568">
        <f t="shared" si="102"/>
        <v>126.14285714285714</v>
      </c>
      <c r="N2561" s="569">
        <v>0.98</v>
      </c>
      <c r="O2561" s="587" t="s">
        <v>4126</v>
      </c>
      <c r="P2561" s="586">
        <f t="shared" si="103"/>
        <v>0.98</v>
      </c>
      <c r="Q2561" s="571" t="str">
        <f>IF(ISNUMBER(P2561),IF(P2561=100%,"CUMPLIDA",IF(AND(ISNUMBER(L2561),ISNUMBER([9]OCI!$P$6)), IF(L2561&lt;[9]OCI!$P$6,"INCUMPLIDA","PROCESO"), "VERIFICAR FECHA")),"SIN VALOR AVANCE")</f>
        <v>PROCESO</v>
      </c>
    </row>
    <row r="2562" spans="1:17" ht="105.75">
      <c r="A2562" s="606" t="s">
        <v>12</v>
      </c>
      <c r="B2562" s="580" t="s">
        <v>16</v>
      </c>
      <c r="C2562" s="858" t="s">
        <v>4127</v>
      </c>
      <c r="D2562" s="858" t="s">
        <v>4128</v>
      </c>
      <c r="E2562" s="867" t="s">
        <v>4129</v>
      </c>
      <c r="F2562" s="867" t="s">
        <v>4130</v>
      </c>
      <c r="G2562" s="867" t="s">
        <v>4131</v>
      </c>
      <c r="H2562" s="613" t="s">
        <v>4132</v>
      </c>
      <c r="I2562" s="587" t="s">
        <v>4133</v>
      </c>
      <c r="J2562" s="566">
        <v>4</v>
      </c>
      <c r="K2562" s="612">
        <v>45323</v>
      </c>
      <c r="L2562" s="567">
        <v>45869</v>
      </c>
      <c r="M2562" s="568">
        <f t="shared" si="102"/>
        <v>78</v>
      </c>
      <c r="N2562" s="569">
        <v>4</v>
      </c>
      <c r="O2562" s="587" t="s">
        <v>4134</v>
      </c>
      <c r="P2562" s="586">
        <f t="shared" si="103"/>
        <v>1</v>
      </c>
      <c r="Q2562" s="571" t="str">
        <f>IF(ISNUMBER(P2562),IF(P2562=100%,"CUMPLIDA",IF(AND(ISNUMBER(L2562),ISNUMBER([9]OCI!$P$6)), IF(L2562&lt;[9]OCI!$P$6,"INCUMPLIDA","PROCESO"), "VERIFICAR FECHA")),"SIN VALOR AVANCE")</f>
        <v>CUMPLIDA</v>
      </c>
    </row>
    <row r="2563" spans="1:17" ht="105.75">
      <c r="A2563" s="606" t="s">
        <v>12</v>
      </c>
      <c r="B2563" s="580" t="s">
        <v>16</v>
      </c>
      <c r="C2563" s="858"/>
      <c r="D2563" s="858"/>
      <c r="E2563" s="867"/>
      <c r="F2563" s="867"/>
      <c r="G2563" s="867"/>
      <c r="H2563" s="587" t="s">
        <v>4135</v>
      </c>
      <c r="I2563" s="587" t="s">
        <v>4136</v>
      </c>
      <c r="J2563" s="566">
        <v>4</v>
      </c>
      <c r="K2563" s="612">
        <v>45323</v>
      </c>
      <c r="L2563" s="567">
        <v>45777</v>
      </c>
      <c r="M2563" s="568">
        <f t="shared" si="102"/>
        <v>64.857142857142861</v>
      </c>
      <c r="N2563" s="569">
        <v>4</v>
      </c>
      <c r="O2563" s="587" t="s">
        <v>4134</v>
      </c>
      <c r="P2563" s="586">
        <f t="shared" si="103"/>
        <v>1</v>
      </c>
      <c r="Q2563" s="571" t="str">
        <f>IF(ISNUMBER(P2563),IF(P2563=100%,"CUMPLIDA",IF(AND(ISNUMBER(L2563),ISNUMBER([9]OCI!$P$6)), IF(L2563&lt;[9]OCI!$P$6,"INCUMPLIDA","PROCESO"), "VERIFICAR FECHA")),"SIN VALOR AVANCE")</f>
        <v>CUMPLIDA</v>
      </c>
    </row>
    <row r="2564" spans="1:17" ht="409.5">
      <c r="A2564" s="606" t="s">
        <v>12</v>
      </c>
      <c r="B2564" s="580" t="s">
        <v>16</v>
      </c>
      <c r="C2564" s="580" t="s">
        <v>4137</v>
      </c>
      <c r="D2564" s="580" t="s">
        <v>4128</v>
      </c>
      <c r="E2564" s="614" t="s">
        <v>4138</v>
      </c>
      <c r="F2564" s="562" t="s">
        <v>4139</v>
      </c>
      <c r="G2564" s="562" t="s">
        <v>4140</v>
      </c>
      <c r="H2564" s="587" t="s">
        <v>4141</v>
      </c>
      <c r="I2564" s="587" t="s">
        <v>4142</v>
      </c>
      <c r="J2564" s="566">
        <v>1</v>
      </c>
      <c r="K2564" s="612">
        <v>45323</v>
      </c>
      <c r="L2564" s="567">
        <v>45777</v>
      </c>
      <c r="M2564" s="568">
        <f t="shared" si="102"/>
        <v>64.857142857142861</v>
      </c>
      <c r="N2564" s="569">
        <v>1</v>
      </c>
      <c r="O2564" s="587" t="s">
        <v>4134</v>
      </c>
      <c r="P2564" s="586">
        <f t="shared" si="103"/>
        <v>1</v>
      </c>
      <c r="Q2564" s="571" t="str">
        <f>IF(ISNUMBER(P2564),IF(P2564=100%,"CUMPLIDA",IF(AND(ISNUMBER(L2564),ISNUMBER([9]OCI!$P$6)), IF(L2564&lt;[9]OCI!$P$6,"INCUMPLIDA","PROCESO"), "VERIFICAR FECHA")),"SIN VALOR AVANCE")</f>
        <v>CUMPLIDA</v>
      </c>
    </row>
    <row r="2565" spans="1:17" ht="409.5">
      <c r="A2565" s="606" t="s">
        <v>12</v>
      </c>
      <c r="B2565" s="580" t="s">
        <v>16</v>
      </c>
      <c r="C2565" s="580" t="s">
        <v>4143</v>
      </c>
      <c r="D2565" s="580" t="s">
        <v>4128</v>
      </c>
      <c r="E2565" s="562" t="s">
        <v>4144</v>
      </c>
      <c r="F2565" s="562" t="s">
        <v>4145</v>
      </c>
      <c r="G2565" s="562" t="s">
        <v>4146</v>
      </c>
      <c r="H2565" s="587" t="s">
        <v>4147</v>
      </c>
      <c r="I2565" s="587" t="s">
        <v>4133</v>
      </c>
      <c r="J2565" s="566">
        <v>4</v>
      </c>
      <c r="K2565" s="612">
        <v>45352</v>
      </c>
      <c r="L2565" s="567">
        <v>45869</v>
      </c>
      <c r="M2565" s="568">
        <f t="shared" si="102"/>
        <v>73.857142857142861</v>
      </c>
      <c r="N2565" s="569">
        <v>4</v>
      </c>
      <c r="O2565" s="587" t="s">
        <v>4134</v>
      </c>
      <c r="P2565" s="586">
        <f t="shared" si="103"/>
        <v>1</v>
      </c>
      <c r="Q2565" s="571" t="str">
        <f>IF(ISNUMBER(P2565),IF(P2565=100%,"CUMPLIDA",IF(AND(ISNUMBER(L2565),ISNUMBER([9]OCI!$P$6)), IF(L2565&lt;[9]OCI!$P$6,"INCUMPLIDA","PROCESO"), "VERIFICAR FECHA")),"SIN VALOR AVANCE")</f>
        <v>CUMPLIDA</v>
      </c>
    </row>
    <row r="2566" spans="1:17" ht="150">
      <c r="A2566" s="606" t="s">
        <v>12</v>
      </c>
      <c r="B2566" s="580" t="s">
        <v>16</v>
      </c>
      <c r="C2566" s="876" t="s">
        <v>4148</v>
      </c>
      <c r="D2566" s="876" t="s">
        <v>4128</v>
      </c>
      <c r="E2566" s="867" t="s">
        <v>4149</v>
      </c>
      <c r="F2566" s="867" t="s">
        <v>4150</v>
      </c>
      <c r="G2566" s="867" t="s">
        <v>4151</v>
      </c>
      <c r="H2566" s="587" t="s">
        <v>4152</v>
      </c>
      <c r="I2566" s="587" t="s">
        <v>4133</v>
      </c>
      <c r="J2566" s="566">
        <v>4</v>
      </c>
      <c r="K2566" s="612">
        <v>45352</v>
      </c>
      <c r="L2566" s="567">
        <v>45869</v>
      </c>
      <c r="M2566" s="568">
        <f t="shared" si="102"/>
        <v>73.857142857142861</v>
      </c>
      <c r="N2566" s="569">
        <v>4</v>
      </c>
      <c r="O2566" s="587" t="s">
        <v>4134</v>
      </c>
      <c r="P2566" s="586">
        <f t="shared" si="103"/>
        <v>1</v>
      </c>
      <c r="Q2566" s="571" t="str">
        <f>IF(ISNUMBER(P2566),IF(P2566=100%,"CUMPLIDA",IF(AND(ISNUMBER(L2566),ISNUMBER([9]OCI!$P$6)), IF(L2566&lt;[9]OCI!$P$6,"INCUMPLIDA","PROCESO"), "VERIFICAR FECHA")),"SIN VALOR AVANCE")</f>
        <v>CUMPLIDA</v>
      </c>
    </row>
    <row r="2567" spans="1:17" ht="105.75">
      <c r="A2567" s="606" t="s">
        <v>12</v>
      </c>
      <c r="B2567" s="580" t="s">
        <v>16</v>
      </c>
      <c r="C2567" s="876"/>
      <c r="D2567" s="876"/>
      <c r="E2567" s="867"/>
      <c r="F2567" s="867"/>
      <c r="G2567" s="867"/>
      <c r="H2567" s="587" t="s">
        <v>4153</v>
      </c>
      <c r="I2567" s="587" t="s">
        <v>4154</v>
      </c>
      <c r="J2567" s="566">
        <v>550</v>
      </c>
      <c r="K2567" s="612">
        <v>45352</v>
      </c>
      <c r="L2567" s="567">
        <v>45657</v>
      </c>
      <c r="M2567" s="568">
        <f>(L2567-K2567)/7</f>
        <v>43.571428571428569</v>
      </c>
      <c r="N2567" s="569">
        <v>550</v>
      </c>
      <c r="O2567" s="587" t="s">
        <v>4134</v>
      </c>
      <c r="P2567" s="586">
        <f t="shared" si="103"/>
        <v>1</v>
      </c>
      <c r="Q2567" s="571" t="str">
        <f>IF(ISNUMBER(P2567),IF(P2567=100%,"CUMPLIDA",IF(AND(ISNUMBER(L2567),ISNUMBER([9]OCI!$P$6)), IF(L2567&lt;[9]OCI!$P$6,"INCUMPLIDA","PROCESO"), "VERIFICAR FECHA")),"SIN VALOR AVANCE")</f>
        <v>CUMPLIDA</v>
      </c>
    </row>
    <row r="2568" spans="1:17" ht="409.5">
      <c r="A2568" s="606" t="s">
        <v>12</v>
      </c>
      <c r="B2568" s="580" t="s">
        <v>16</v>
      </c>
      <c r="C2568" s="580" t="s">
        <v>4155</v>
      </c>
      <c r="D2568" s="580" t="s">
        <v>4128</v>
      </c>
      <c r="E2568" s="562" t="s">
        <v>4156</v>
      </c>
      <c r="F2568" s="562" t="s">
        <v>4157</v>
      </c>
      <c r="G2568" s="562" t="s">
        <v>4158</v>
      </c>
      <c r="H2568" s="587" t="s">
        <v>4159</v>
      </c>
      <c r="I2568" s="587" t="s">
        <v>4133</v>
      </c>
      <c r="J2568" s="566">
        <v>4</v>
      </c>
      <c r="K2568" s="612">
        <v>45352</v>
      </c>
      <c r="L2568" s="567">
        <v>45869</v>
      </c>
      <c r="M2568" s="568">
        <f t="shared" ref="M2568" si="104">(L2568-K2568)/7</f>
        <v>73.857142857142861</v>
      </c>
      <c r="N2568" s="569">
        <v>4</v>
      </c>
      <c r="O2568" s="587" t="s">
        <v>4134</v>
      </c>
      <c r="P2568" s="586">
        <f t="shared" si="103"/>
        <v>1</v>
      </c>
      <c r="Q2568" s="571" t="str">
        <f>IF(ISNUMBER(P2568),IF(P2568=100%,"CUMPLIDA",IF(AND(ISNUMBER(L2568),ISNUMBER([9]OCI!$P$6)), IF(L2568&lt;[9]OCI!$P$6,"INCUMPLIDA","PROCESO"), "VERIFICAR FECHA")),"SIN VALOR AVANCE")</f>
        <v>CUMPLIDA</v>
      </c>
    </row>
    <row r="2569" spans="1:17" ht="106.5">
      <c r="A2569" s="606" t="s">
        <v>12</v>
      </c>
      <c r="B2569" s="580" t="s">
        <v>16</v>
      </c>
      <c r="C2569" s="858" t="s">
        <v>4160</v>
      </c>
      <c r="D2569" s="858" t="s">
        <v>4161</v>
      </c>
      <c r="E2569" s="867" t="s">
        <v>4162</v>
      </c>
      <c r="F2569" s="867" t="s">
        <v>4163</v>
      </c>
      <c r="G2569" s="867" t="s">
        <v>4164</v>
      </c>
      <c r="H2569" s="564" t="s">
        <v>4164</v>
      </c>
      <c r="I2569" s="564" t="s">
        <v>546</v>
      </c>
      <c r="J2569" s="566">
        <v>1</v>
      </c>
      <c r="K2569" s="612">
        <v>45901</v>
      </c>
      <c r="L2569" s="567">
        <v>45991</v>
      </c>
      <c r="M2569" s="568">
        <f t="shared" si="102"/>
        <v>12.857142857142858</v>
      </c>
      <c r="N2569" s="569">
        <v>0</v>
      </c>
      <c r="O2569" s="587" t="s">
        <v>4165</v>
      </c>
      <c r="P2569" s="586">
        <f t="shared" si="103"/>
        <v>0</v>
      </c>
      <c r="Q2569" s="571" t="str">
        <f>IF(ISNUMBER(P2569),IF(P2569=100%,"CUMPLIDA",IF(AND(ISNUMBER(L2569),ISNUMBER([9]OCI!$P$6)), IF(L2569&lt;[9]OCI!$P$6,"INCUMPLIDA","PROCESO"), "VERIFICAR FECHA")),"SIN VALOR AVANCE")</f>
        <v>PROCESO</v>
      </c>
    </row>
    <row r="2570" spans="1:17" ht="106.5">
      <c r="A2570" s="606" t="s">
        <v>12</v>
      </c>
      <c r="B2570" s="580" t="s">
        <v>16</v>
      </c>
      <c r="C2570" s="858"/>
      <c r="D2570" s="858"/>
      <c r="E2570" s="867"/>
      <c r="F2570" s="867"/>
      <c r="G2570" s="867"/>
      <c r="H2570" s="564" t="s">
        <v>4164</v>
      </c>
      <c r="I2570" s="564" t="s">
        <v>4166</v>
      </c>
      <c r="J2570" s="566">
        <v>1</v>
      </c>
      <c r="K2570" s="612">
        <v>45992</v>
      </c>
      <c r="L2570" s="567">
        <v>46081</v>
      </c>
      <c r="M2570" s="568">
        <f t="shared" si="102"/>
        <v>12.714285714285714</v>
      </c>
      <c r="N2570" s="569">
        <v>0</v>
      </c>
      <c r="O2570" s="587" t="s">
        <v>4165</v>
      </c>
      <c r="P2570" s="586">
        <f t="shared" si="103"/>
        <v>0</v>
      </c>
      <c r="Q2570" s="571" t="str">
        <f>IF(ISNUMBER(P2570),IF(P2570=100%,"CUMPLIDA",IF(AND(ISNUMBER(L2570),ISNUMBER([9]OCI!$P$6)), IF(L2570&lt;[9]OCI!$P$6,"INCUMPLIDA","PROCESO"), "VERIFICAR FECHA")),"SIN VALOR AVANCE")</f>
        <v>PROCESO</v>
      </c>
    </row>
    <row r="2571" spans="1:17" ht="106.5">
      <c r="A2571" s="606" t="s">
        <v>12</v>
      </c>
      <c r="B2571" s="580" t="s">
        <v>16</v>
      </c>
      <c r="C2571" s="858"/>
      <c r="D2571" s="858"/>
      <c r="E2571" s="867"/>
      <c r="F2571" s="867"/>
      <c r="G2571" s="867"/>
      <c r="H2571" s="564" t="s">
        <v>4164</v>
      </c>
      <c r="I2571" s="564" t="s">
        <v>1659</v>
      </c>
      <c r="J2571" s="566">
        <v>2</v>
      </c>
      <c r="K2571" s="612">
        <v>46082</v>
      </c>
      <c r="L2571" s="567">
        <v>46356</v>
      </c>
      <c r="M2571" s="568">
        <f t="shared" si="102"/>
        <v>39.142857142857146</v>
      </c>
      <c r="N2571" s="569">
        <v>0</v>
      </c>
      <c r="O2571" s="587" t="s">
        <v>4165</v>
      </c>
      <c r="P2571" s="586">
        <f t="shared" si="103"/>
        <v>0</v>
      </c>
      <c r="Q2571" s="571" t="str">
        <f>IF(ISNUMBER(P2571),IF(P2571=100%,"CUMPLIDA",IF(AND(ISNUMBER(L2571),ISNUMBER([9]OCI!$P$6)), IF(L2571&lt;[9]OCI!$P$6,"INCUMPLIDA","PROCESO"), "VERIFICAR FECHA")),"SIN VALOR AVANCE")</f>
        <v>PROCESO</v>
      </c>
    </row>
    <row r="2572" spans="1:17" ht="106.5">
      <c r="A2572" s="606" t="s">
        <v>12</v>
      </c>
      <c r="B2572" s="580" t="s">
        <v>16</v>
      </c>
      <c r="C2572" s="858"/>
      <c r="D2572" s="858"/>
      <c r="E2572" s="867"/>
      <c r="F2572" s="867"/>
      <c r="G2572" s="867"/>
      <c r="H2572" s="564" t="s">
        <v>4164</v>
      </c>
      <c r="I2572" s="564" t="s">
        <v>4167</v>
      </c>
      <c r="J2572" s="566">
        <v>3</v>
      </c>
      <c r="K2572" s="612">
        <v>46082</v>
      </c>
      <c r="L2572" s="567">
        <v>46387</v>
      </c>
      <c r="M2572" s="568">
        <f t="shared" si="102"/>
        <v>43.571428571428569</v>
      </c>
      <c r="N2572" s="569">
        <v>0</v>
      </c>
      <c r="O2572" s="587" t="s">
        <v>4165</v>
      </c>
      <c r="P2572" s="586">
        <f t="shared" si="103"/>
        <v>0</v>
      </c>
      <c r="Q2572" s="571" t="str">
        <f>IF(ISNUMBER(P2572),IF(P2572=100%,"CUMPLIDA",IF(AND(ISNUMBER(L2572),ISNUMBER([9]OCI!$P$6)), IF(L2572&lt;[9]OCI!$P$6,"INCUMPLIDA","PROCESO"), "VERIFICAR FECHA")),"SIN VALOR AVANCE")</f>
        <v>PROCESO</v>
      </c>
    </row>
    <row r="2573" spans="1:17" ht="120.75">
      <c r="A2573" s="606" t="s">
        <v>12</v>
      </c>
      <c r="B2573" s="580" t="s">
        <v>16</v>
      </c>
      <c r="C2573" s="858"/>
      <c r="D2573" s="858"/>
      <c r="E2573" s="867"/>
      <c r="F2573" s="867"/>
      <c r="G2573" s="867"/>
      <c r="H2573" s="564" t="s">
        <v>4164</v>
      </c>
      <c r="I2573" s="587" t="s">
        <v>4168</v>
      </c>
      <c r="J2573" s="566">
        <v>2</v>
      </c>
      <c r="K2573" s="612">
        <v>45492</v>
      </c>
      <c r="L2573" s="582">
        <v>45522</v>
      </c>
      <c r="M2573" s="568">
        <f t="shared" si="102"/>
        <v>4.2857142857142856</v>
      </c>
      <c r="N2573" s="569">
        <v>2</v>
      </c>
      <c r="O2573" s="587" t="s">
        <v>4169</v>
      </c>
      <c r="P2573" s="586">
        <f t="shared" si="103"/>
        <v>1</v>
      </c>
      <c r="Q2573" s="571" t="str">
        <f>IF(ISNUMBER(P2573),IF(P2573=100%,"CUMPLIDA",IF(AND(ISNUMBER(L2573),ISNUMBER([9]OCI!$P$6)), IF(L2573&lt;[9]OCI!$P$6,"INCUMPLIDA","PROCESO"), "VERIFICAR FECHA")),"SIN VALOR AVANCE")</f>
        <v>CUMPLIDA</v>
      </c>
    </row>
    <row r="2574" spans="1:17" ht="60.75">
      <c r="A2574" s="606" t="s">
        <v>12</v>
      </c>
      <c r="B2574" s="580" t="s">
        <v>16</v>
      </c>
      <c r="C2574" s="858"/>
      <c r="D2574" s="858"/>
      <c r="E2574" s="867"/>
      <c r="F2574" s="867"/>
      <c r="G2574" s="867"/>
      <c r="H2574" s="564" t="s">
        <v>4164</v>
      </c>
      <c r="I2574" s="587" t="s">
        <v>4170</v>
      </c>
      <c r="J2574" s="566">
        <v>1</v>
      </c>
      <c r="K2574" s="612">
        <v>45492</v>
      </c>
      <c r="L2574" s="582">
        <v>45522</v>
      </c>
      <c r="M2574" s="568">
        <f t="shared" si="102"/>
        <v>4.2857142857142856</v>
      </c>
      <c r="N2574" s="569">
        <v>1</v>
      </c>
      <c r="O2574" s="587" t="s">
        <v>4171</v>
      </c>
      <c r="P2574" s="586">
        <f t="shared" si="103"/>
        <v>1</v>
      </c>
      <c r="Q2574" s="571" t="str">
        <f>IF(ISNUMBER(P2574),IF(P2574=100%,"CUMPLIDA",IF(AND(ISNUMBER(L2574),ISNUMBER([9]OCI!$P$6)), IF(L2574&lt;[9]OCI!$P$6,"INCUMPLIDA","PROCESO"), "VERIFICAR FECHA")),"SIN VALOR AVANCE")</f>
        <v>CUMPLIDA</v>
      </c>
    </row>
    <row r="2575" spans="1:17" ht="180">
      <c r="A2575" s="606" t="s">
        <v>12</v>
      </c>
      <c r="B2575" s="580" t="s">
        <v>16</v>
      </c>
      <c r="C2575" s="870" t="s">
        <v>4172</v>
      </c>
      <c r="D2575" s="858" t="s">
        <v>4886</v>
      </c>
      <c r="E2575" s="871" t="s">
        <v>4173</v>
      </c>
      <c r="F2575" s="860" t="s">
        <v>4174</v>
      </c>
      <c r="G2575" s="563" t="s">
        <v>4175</v>
      </c>
      <c r="H2575" s="565" t="s">
        <v>4176</v>
      </c>
      <c r="I2575" s="565" t="s">
        <v>4176</v>
      </c>
      <c r="J2575" s="566">
        <v>1</v>
      </c>
      <c r="K2575" s="612">
        <v>45641</v>
      </c>
      <c r="L2575" s="612">
        <v>45716</v>
      </c>
      <c r="M2575" s="568">
        <f t="shared" si="102"/>
        <v>10.714285714285714</v>
      </c>
      <c r="N2575" s="569">
        <v>1</v>
      </c>
      <c r="O2575" s="587" t="s">
        <v>4177</v>
      </c>
      <c r="P2575" s="586">
        <f t="shared" si="103"/>
        <v>1</v>
      </c>
      <c r="Q2575" s="571" t="str">
        <f>IF(ISNUMBER(P2575),IF(P2575=100%,"CUMPLIDA",IF(AND(ISNUMBER(L2575),ISNUMBER([9]OCI!$P$6)), IF(L2575&lt;[9]OCI!$P$6,"INCUMPLIDA","PROCESO"), "VERIFICAR FECHA")),"SIN VALOR AVANCE")</f>
        <v>CUMPLIDA</v>
      </c>
    </row>
    <row r="2576" spans="1:17" ht="105">
      <c r="A2576" s="606" t="s">
        <v>12</v>
      </c>
      <c r="B2576" s="580" t="s">
        <v>16</v>
      </c>
      <c r="C2576" s="870"/>
      <c r="D2576" s="858"/>
      <c r="E2576" s="871"/>
      <c r="F2576" s="860"/>
      <c r="G2576" s="563" t="s">
        <v>4178</v>
      </c>
      <c r="H2576" s="565" t="s">
        <v>4179</v>
      </c>
      <c r="I2576" s="565" t="s">
        <v>4179</v>
      </c>
      <c r="J2576" s="566">
        <v>8</v>
      </c>
      <c r="K2576" s="612">
        <v>45747</v>
      </c>
      <c r="L2576" s="612">
        <v>45991</v>
      </c>
      <c r="M2576" s="568">
        <f t="shared" si="102"/>
        <v>34.857142857142854</v>
      </c>
      <c r="N2576" s="569">
        <v>3</v>
      </c>
      <c r="O2576" s="587" t="s">
        <v>4177</v>
      </c>
      <c r="P2576" s="586">
        <f t="shared" si="103"/>
        <v>0.375</v>
      </c>
      <c r="Q2576" s="571" t="str">
        <f>IF(ISNUMBER(P2576),IF(P2576=100%,"CUMPLIDA",IF(AND(ISNUMBER(L2576),ISNUMBER([9]OCI!$P$6)), IF(L2576&lt;[9]OCI!$P$6,"INCUMPLIDA","PROCESO"), "VERIFICAR FECHA")),"SIN VALOR AVANCE")</f>
        <v>PROCESO</v>
      </c>
    </row>
    <row r="2577" spans="1:17" ht="105">
      <c r="A2577" s="606" t="s">
        <v>12</v>
      </c>
      <c r="B2577" s="580" t="s">
        <v>16</v>
      </c>
      <c r="C2577" s="870"/>
      <c r="D2577" s="858"/>
      <c r="E2577" s="871"/>
      <c r="F2577" s="860"/>
      <c r="G2577" s="563" t="s">
        <v>4180</v>
      </c>
      <c r="H2577" s="565" t="s">
        <v>4181</v>
      </c>
      <c r="I2577" s="565" t="s">
        <v>4181</v>
      </c>
      <c r="J2577" s="566">
        <v>2</v>
      </c>
      <c r="K2577" s="612">
        <v>45748</v>
      </c>
      <c r="L2577" s="612">
        <v>45900</v>
      </c>
      <c r="M2577" s="568">
        <f t="shared" si="102"/>
        <v>21.714285714285715</v>
      </c>
      <c r="N2577" s="569">
        <v>0</v>
      </c>
      <c r="O2577" s="587" t="s">
        <v>4177</v>
      </c>
      <c r="P2577" s="586">
        <f t="shared" si="103"/>
        <v>0</v>
      </c>
      <c r="Q2577" s="571" t="str">
        <f>IF(ISNUMBER(P2577),IF(P2577=100%,"CUMPLIDA",IF(AND(ISNUMBER(L2577),ISNUMBER([9]OCI!$P$6)), IF(L2577&lt;[9]OCI!$P$6,"INCUMPLIDA","PROCESO"), "VERIFICAR FECHA")),"SIN VALOR AVANCE")</f>
        <v>PROCESO</v>
      </c>
    </row>
    <row r="2578" spans="1:17" ht="409.5">
      <c r="A2578" s="606" t="s">
        <v>12</v>
      </c>
      <c r="B2578" s="580" t="s">
        <v>16</v>
      </c>
      <c r="C2578" s="615" t="s">
        <v>4172</v>
      </c>
      <c r="D2578" s="561" t="s">
        <v>4887</v>
      </c>
      <c r="E2578" s="616" t="s">
        <v>4182</v>
      </c>
      <c r="F2578" s="617" t="s">
        <v>4183</v>
      </c>
      <c r="G2578" s="562" t="s">
        <v>4184</v>
      </c>
      <c r="H2578" s="587" t="s">
        <v>4179</v>
      </c>
      <c r="I2578" s="587" t="s">
        <v>4179</v>
      </c>
      <c r="J2578" s="566">
        <v>10</v>
      </c>
      <c r="K2578" s="612">
        <v>45689</v>
      </c>
      <c r="L2578" s="612">
        <v>45991</v>
      </c>
      <c r="M2578" s="568">
        <f t="shared" si="102"/>
        <v>43.142857142857146</v>
      </c>
      <c r="N2578" s="569">
        <v>5</v>
      </c>
      <c r="O2578" s="587" t="s">
        <v>4185</v>
      </c>
      <c r="P2578" s="586">
        <f t="shared" si="103"/>
        <v>0.5</v>
      </c>
      <c r="Q2578" s="571" t="str">
        <f>IF(ISNUMBER(P2578),IF(P2578=100%,"CUMPLIDA",IF(AND(ISNUMBER(L2578),ISNUMBER([9]OCI!$P$6)), IF(L2578&lt;[9]OCI!$P$6,"INCUMPLIDA","PROCESO"), "VERIFICAR FECHA")),"SIN VALOR AVANCE")</f>
        <v>PROCESO</v>
      </c>
    </row>
    <row r="2579" spans="1:17" ht="210">
      <c r="A2579" s="606" t="s">
        <v>12</v>
      </c>
      <c r="B2579" s="580" t="s">
        <v>16</v>
      </c>
      <c r="C2579" s="858" t="s">
        <v>4172</v>
      </c>
      <c r="D2579" s="858" t="s">
        <v>4888</v>
      </c>
      <c r="E2579" s="860" t="s">
        <v>4186</v>
      </c>
      <c r="F2579" s="860" t="s">
        <v>4187</v>
      </c>
      <c r="G2579" s="562" t="s">
        <v>4188</v>
      </c>
      <c r="H2579" s="587" t="s">
        <v>4189</v>
      </c>
      <c r="I2579" s="587" t="s">
        <v>4189</v>
      </c>
      <c r="J2579" s="566">
        <v>1</v>
      </c>
      <c r="K2579" s="612">
        <v>45672</v>
      </c>
      <c r="L2579" s="612">
        <v>45747</v>
      </c>
      <c r="M2579" s="568">
        <f t="shared" si="102"/>
        <v>10.714285714285714</v>
      </c>
      <c r="N2579" s="569">
        <v>1</v>
      </c>
      <c r="O2579" s="587" t="s">
        <v>4177</v>
      </c>
      <c r="P2579" s="586">
        <f t="shared" si="103"/>
        <v>1</v>
      </c>
      <c r="Q2579" s="571" t="str">
        <f>IF(ISNUMBER(P2579),IF(P2579=100%,"CUMPLIDA",IF(AND(ISNUMBER(L2579),ISNUMBER([9]OCI!$P$6)), IF(L2579&lt;[9]OCI!$P$6,"INCUMPLIDA","PROCESO"), "VERIFICAR FECHA")),"SIN VALOR AVANCE")</f>
        <v>CUMPLIDA</v>
      </c>
    </row>
    <row r="2580" spans="1:17" ht="105">
      <c r="A2580" s="606" t="s">
        <v>12</v>
      </c>
      <c r="B2580" s="580" t="s">
        <v>16</v>
      </c>
      <c r="C2580" s="858"/>
      <c r="D2580" s="858"/>
      <c r="E2580" s="860"/>
      <c r="F2580" s="860"/>
      <c r="G2580" s="562" t="s">
        <v>4190</v>
      </c>
      <c r="H2580" s="587" t="s">
        <v>4191</v>
      </c>
      <c r="I2580" s="587" t="s">
        <v>4191</v>
      </c>
      <c r="J2580" s="566">
        <v>8</v>
      </c>
      <c r="K2580" s="612">
        <v>45748</v>
      </c>
      <c r="L2580" s="612">
        <v>45991</v>
      </c>
      <c r="M2580" s="568">
        <f t="shared" si="102"/>
        <v>34.714285714285715</v>
      </c>
      <c r="N2580" s="569">
        <v>2</v>
      </c>
      <c r="O2580" s="587" t="s">
        <v>4177</v>
      </c>
      <c r="P2580" s="586">
        <f t="shared" si="103"/>
        <v>0.25</v>
      </c>
      <c r="Q2580" s="571" t="str">
        <f>IF(ISNUMBER(P2580),IF(P2580=100%,"CUMPLIDA",IF(AND(ISNUMBER(L2580),ISNUMBER([9]OCI!$P$6)), IF(L2580&lt;[9]OCI!$P$6,"INCUMPLIDA","PROCESO"), "VERIFICAR FECHA")),"SIN VALOR AVANCE")</f>
        <v>PROCESO</v>
      </c>
    </row>
    <row r="2581" spans="1:17" ht="105">
      <c r="A2581" s="606" t="s">
        <v>12</v>
      </c>
      <c r="B2581" s="580" t="s">
        <v>16</v>
      </c>
      <c r="C2581" s="858"/>
      <c r="D2581" s="858"/>
      <c r="E2581" s="860"/>
      <c r="F2581" s="860"/>
      <c r="G2581" s="562" t="s">
        <v>4192</v>
      </c>
      <c r="H2581" s="587" t="s">
        <v>4193</v>
      </c>
      <c r="I2581" s="587" t="s">
        <v>4193</v>
      </c>
      <c r="J2581" s="566">
        <v>1</v>
      </c>
      <c r="K2581" s="612">
        <v>45659</v>
      </c>
      <c r="L2581" s="612">
        <v>45747</v>
      </c>
      <c r="M2581" s="568">
        <f t="shared" si="102"/>
        <v>12.571428571428571</v>
      </c>
      <c r="N2581" s="569">
        <v>1</v>
      </c>
      <c r="O2581" s="587" t="s">
        <v>4177</v>
      </c>
      <c r="P2581" s="586">
        <f t="shared" si="103"/>
        <v>1</v>
      </c>
      <c r="Q2581" s="571" t="str">
        <f>IF(ISNUMBER(P2581),IF(P2581=100%,"CUMPLIDA",IF(AND(ISNUMBER(L2581),ISNUMBER([9]OCI!$P$6)), IF(L2581&lt;[9]OCI!$P$6,"INCUMPLIDA","PROCESO"), "VERIFICAR FECHA")),"SIN VALOR AVANCE")</f>
        <v>CUMPLIDA</v>
      </c>
    </row>
    <row r="2582" spans="1:17" ht="90">
      <c r="A2582" s="606" t="s">
        <v>12</v>
      </c>
      <c r="B2582" s="580" t="s">
        <v>16</v>
      </c>
      <c r="C2582" s="858"/>
      <c r="D2582" s="858"/>
      <c r="E2582" s="860"/>
      <c r="F2582" s="860"/>
      <c r="G2582" s="562" t="s">
        <v>4194</v>
      </c>
      <c r="H2582" s="587" t="s">
        <v>4195</v>
      </c>
      <c r="I2582" s="587" t="s">
        <v>4195</v>
      </c>
      <c r="J2582" s="618">
        <v>1</v>
      </c>
      <c r="K2582" s="612">
        <v>45689</v>
      </c>
      <c r="L2582" s="612">
        <v>45716</v>
      </c>
      <c r="M2582" s="568">
        <f t="shared" si="102"/>
        <v>3.8571428571428572</v>
      </c>
      <c r="N2582" s="618">
        <v>1</v>
      </c>
      <c r="O2582" s="587" t="s">
        <v>4177</v>
      </c>
      <c r="P2582" s="586">
        <f t="shared" si="103"/>
        <v>1</v>
      </c>
      <c r="Q2582" s="571" t="str">
        <f>IF(ISNUMBER(P2582),IF(P2582=100%,"CUMPLIDA",IF(AND(ISNUMBER(L2582),ISNUMBER([9]OCI!$P$6)), IF(L2582&lt;[9]OCI!$P$6,"INCUMPLIDA","PROCESO"), "VERIFICAR FECHA")),"SIN VALOR AVANCE")</f>
        <v>CUMPLIDA</v>
      </c>
    </row>
    <row r="2583" spans="1:17" ht="105">
      <c r="A2583" s="606" t="s">
        <v>12</v>
      </c>
      <c r="B2583" s="580" t="s">
        <v>16</v>
      </c>
      <c r="C2583" s="858"/>
      <c r="D2583" s="858"/>
      <c r="E2583" s="860"/>
      <c r="F2583" s="860"/>
      <c r="G2583" s="562" t="s">
        <v>4196</v>
      </c>
      <c r="H2583" s="587" t="s">
        <v>259</v>
      </c>
      <c r="I2583" s="587" t="s">
        <v>259</v>
      </c>
      <c r="J2583" s="566">
        <v>1</v>
      </c>
      <c r="K2583" s="612">
        <v>45717</v>
      </c>
      <c r="L2583" s="612">
        <v>45747</v>
      </c>
      <c r="M2583" s="568">
        <f t="shared" si="102"/>
        <v>4.2857142857142856</v>
      </c>
      <c r="N2583" s="569">
        <v>1</v>
      </c>
      <c r="O2583" s="587" t="s">
        <v>4177</v>
      </c>
      <c r="P2583" s="586">
        <f t="shared" si="103"/>
        <v>1</v>
      </c>
      <c r="Q2583" s="571" t="str">
        <f>IF(ISNUMBER(P2583),IF(P2583=100%,"CUMPLIDA",IF(AND(ISNUMBER(L2583),ISNUMBER([9]OCI!$P$6)), IF(L2583&lt;[9]OCI!$P$6,"INCUMPLIDA","PROCESO"), "VERIFICAR FECHA")),"SIN VALOR AVANCE")</f>
        <v>CUMPLIDA</v>
      </c>
    </row>
    <row r="2584" spans="1:17" ht="90.75">
      <c r="A2584" s="606" t="s">
        <v>12</v>
      </c>
      <c r="B2584" s="580" t="s">
        <v>16</v>
      </c>
      <c r="C2584" s="858"/>
      <c r="D2584" s="858"/>
      <c r="E2584" s="860"/>
      <c r="F2584" s="860"/>
      <c r="G2584" s="562" t="s">
        <v>4197</v>
      </c>
      <c r="H2584" s="587" t="s">
        <v>4198</v>
      </c>
      <c r="I2584" s="587" t="s">
        <v>4198</v>
      </c>
      <c r="J2584" s="566">
        <v>1</v>
      </c>
      <c r="K2584" s="612">
        <v>45641</v>
      </c>
      <c r="L2584" s="612">
        <v>45688</v>
      </c>
      <c r="M2584" s="568">
        <f t="shared" si="102"/>
        <v>6.7142857142857144</v>
      </c>
      <c r="N2584" s="569">
        <v>1</v>
      </c>
      <c r="O2584" s="587" t="s">
        <v>4199</v>
      </c>
      <c r="P2584" s="586">
        <f t="shared" si="103"/>
        <v>1</v>
      </c>
      <c r="Q2584" s="571" t="str">
        <f>IF(ISNUMBER(P2584),IF(P2584=100%,"CUMPLIDA",IF(AND(ISNUMBER(L2584),ISNUMBER([9]OCI!$P$6)), IF(L2584&lt;[9]OCI!$P$6,"INCUMPLIDA","PROCESO"), "VERIFICAR FECHA")),"SIN VALOR AVANCE")</f>
        <v>CUMPLIDA</v>
      </c>
    </row>
    <row r="2585" spans="1:17" ht="60.75">
      <c r="A2585" s="606" t="s">
        <v>12</v>
      </c>
      <c r="B2585" s="580" t="s">
        <v>16</v>
      </c>
      <c r="C2585" s="858"/>
      <c r="D2585" s="858"/>
      <c r="E2585" s="860"/>
      <c r="F2585" s="860"/>
      <c r="G2585" s="562" t="s">
        <v>4200</v>
      </c>
      <c r="H2585" s="587" t="s">
        <v>4201</v>
      </c>
      <c r="I2585" s="587" t="s">
        <v>4201</v>
      </c>
      <c r="J2585" s="618">
        <v>1</v>
      </c>
      <c r="K2585" s="612">
        <v>45689</v>
      </c>
      <c r="L2585" s="612">
        <v>45991</v>
      </c>
      <c r="M2585" s="568">
        <f t="shared" si="102"/>
        <v>43.142857142857146</v>
      </c>
      <c r="N2585" s="618">
        <v>0.32</v>
      </c>
      <c r="O2585" s="587" t="s">
        <v>4177</v>
      </c>
      <c r="P2585" s="586">
        <f t="shared" si="103"/>
        <v>0.32</v>
      </c>
      <c r="Q2585" s="571" t="str">
        <f>IF(ISNUMBER(P2585),IF(P2585=100%,"CUMPLIDA",IF(AND(ISNUMBER(L2585),ISNUMBER([9]OCI!$P$6)), IF(L2585&lt;[9]OCI!$P$6,"INCUMPLIDA","PROCESO"), "VERIFICAR FECHA")),"SIN VALOR AVANCE")</f>
        <v>PROCESO</v>
      </c>
    </row>
    <row r="2586" spans="1:17" ht="105.75">
      <c r="A2586" s="606" t="s">
        <v>12</v>
      </c>
      <c r="B2586" s="580" t="s">
        <v>16</v>
      </c>
      <c r="C2586" s="858" t="s">
        <v>4172</v>
      </c>
      <c r="D2586" s="858" t="s">
        <v>4889</v>
      </c>
      <c r="E2586" s="871" t="s">
        <v>4202</v>
      </c>
      <c r="F2586" s="860" t="s">
        <v>4203</v>
      </c>
      <c r="G2586" s="562" t="s">
        <v>4204</v>
      </c>
      <c r="H2586" s="587" t="s">
        <v>4205</v>
      </c>
      <c r="I2586" s="587" t="s">
        <v>4205</v>
      </c>
      <c r="J2586" s="618">
        <v>1</v>
      </c>
      <c r="K2586" s="612">
        <v>45627</v>
      </c>
      <c r="L2586" s="612">
        <v>45688</v>
      </c>
      <c r="M2586" s="568">
        <f t="shared" si="102"/>
        <v>8.7142857142857135</v>
      </c>
      <c r="N2586" s="618">
        <v>1</v>
      </c>
      <c r="O2586" s="587" t="s">
        <v>4206</v>
      </c>
      <c r="P2586" s="586">
        <f t="shared" si="103"/>
        <v>1</v>
      </c>
      <c r="Q2586" s="571" t="str">
        <f>IF(ISNUMBER(P2586),IF(P2586=100%,"CUMPLIDA",IF(AND(ISNUMBER(L2586),ISNUMBER([9]OCI!$P$6)), IF(L2586&lt;[9]OCI!$P$6,"INCUMPLIDA","PROCESO"), "VERIFICAR FECHA")),"SIN VALOR AVANCE")</f>
        <v>CUMPLIDA</v>
      </c>
    </row>
    <row r="2587" spans="1:17" ht="90.75">
      <c r="A2587" s="606" t="s">
        <v>12</v>
      </c>
      <c r="B2587" s="580" t="s">
        <v>16</v>
      </c>
      <c r="C2587" s="858"/>
      <c r="D2587" s="858"/>
      <c r="E2587" s="871"/>
      <c r="F2587" s="860"/>
      <c r="G2587" s="562" t="s">
        <v>4207</v>
      </c>
      <c r="H2587" s="587" t="s">
        <v>4208</v>
      </c>
      <c r="I2587" s="587" t="s">
        <v>4208</v>
      </c>
      <c r="J2587" s="566">
        <v>9</v>
      </c>
      <c r="K2587" s="612">
        <v>45627</v>
      </c>
      <c r="L2587" s="612">
        <v>45900</v>
      </c>
      <c r="M2587" s="568">
        <f t="shared" si="102"/>
        <v>39</v>
      </c>
      <c r="N2587" s="569">
        <v>7</v>
      </c>
      <c r="O2587" s="619" t="s">
        <v>4209</v>
      </c>
      <c r="P2587" s="586">
        <f t="shared" si="103"/>
        <v>0.77777777777777779</v>
      </c>
      <c r="Q2587" s="571" t="str">
        <f>IF(ISNUMBER(P2587),IF(P2587=100%,"CUMPLIDA",IF(AND(ISNUMBER(L2587),ISNUMBER([9]OCI!$P$6)), IF(L2587&lt;[9]OCI!$P$6,"INCUMPLIDA","PROCESO"), "VERIFICAR FECHA")),"SIN VALOR AVANCE")</f>
        <v>PROCESO</v>
      </c>
    </row>
    <row r="2588" spans="1:17" ht="90">
      <c r="A2588" s="606" t="s">
        <v>12</v>
      </c>
      <c r="B2588" s="580" t="s">
        <v>16</v>
      </c>
      <c r="C2588" s="858" t="s">
        <v>4172</v>
      </c>
      <c r="D2588" s="858" t="s">
        <v>4890</v>
      </c>
      <c r="E2588" s="860" t="s">
        <v>4210</v>
      </c>
      <c r="F2588" s="860" t="s">
        <v>4211</v>
      </c>
      <c r="G2588" s="563" t="s">
        <v>4212</v>
      </c>
      <c r="H2588" s="587" t="s">
        <v>712</v>
      </c>
      <c r="I2588" s="587" t="s">
        <v>4213</v>
      </c>
      <c r="J2588" s="566">
        <v>1</v>
      </c>
      <c r="K2588" s="582">
        <v>45931</v>
      </c>
      <c r="L2588" s="582">
        <v>45991</v>
      </c>
      <c r="M2588" s="568">
        <f t="shared" si="102"/>
        <v>8.5714285714285712</v>
      </c>
      <c r="N2588" s="569">
        <v>0</v>
      </c>
      <c r="O2588" s="587" t="s">
        <v>4214</v>
      </c>
      <c r="P2588" s="586">
        <f t="shared" si="103"/>
        <v>0</v>
      </c>
      <c r="Q2588" s="571" t="str">
        <f>IF(ISNUMBER(P2588),IF(P2588=100%,"CUMPLIDA",IF(AND(ISNUMBER(L2588),ISNUMBER([9]OCI!$P$6)), IF(L2588&lt;[9]OCI!$P$6,"INCUMPLIDA","PROCESO"), "VERIFICAR FECHA")),"SIN VALOR AVANCE")</f>
        <v>PROCESO</v>
      </c>
    </row>
    <row r="2589" spans="1:17" ht="90">
      <c r="A2589" s="606" t="s">
        <v>12</v>
      </c>
      <c r="B2589" s="580" t="s">
        <v>16</v>
      </c>
      <c r="C2589" s="858"/>
      <c r="D2589" s="858"/>
      <c r="E2589" s="860"/>
      <c r="F2589" s="860"/>
      <c r="G2589" s="563" t="s">
        <v>4215</v>
      </c>
      <c r="H2589" s="587" t="s">
        <v>4216</v>
      </c>
      <c r="I2589" s="564" t="s">
        <v>168</v>
      </c>
      <c r="J2589" s="566">
        <v>1</v>
      </c>
      <c r="K2589" s="582">
        <v>45992</v>
      </c>
      <c r="L2589" s="582">
        <v>46081</v>
      </c>
      <c r="M2589" s="568">
        <f t="shared" si="102"/>
        <v>12.714285714285714</v>
      </c>
      <c r="N2589" s="569">
        <v>0</v>
      </c>
      <c r="O2589" s="587" t="s">
        <v>4217</v>
      </c>
      <c r="P2589" s="586">
        <f t="shared" si="103"/>
        <v>0</v>
      </c>
      <c r="Q2589" s="571" t="str">
        <f>IF(ISNUMBER(P2589),IF(P2589=100%,"CUMPLIDA",IF(AND(ISNUMBER(L2589),ISNUMBER([9]OCI!$P$6)), IF(L2589&lt;[9]OCI!$P$6,"INCUMPLIDA","PROCESO"), "VERIFICAR FECHA")),"SIN VALOR AVANCE")</f>
        <v>PROCESO</v>
      </c>
    </row>
    <row r="2590" spans="1:17" ht="90">
      <c r="A2590" s="606" t="s">
        <v>12</v>
      </c>
      <c r="B2590" s="580" t="s">
        <v>16</v>
      </c>
      <c r="C2590" s="858"/>
      <c r="D2590" s="858"/>
      <c r="E2590" s="860"/>
      <c r="F2590" s="860"/>
      <c r="G2590" s="563" t="s">
        <v>110</v>
      </c>
      <c r="H2590" s="587" t="s">
        <v>717</v>
      </c>
      <c r="I2590" s="587" t="s">
        <v>718</v>
      </c>
      <c r="J2590" s="566">
        <v>5</v>
      </c>
      <c r="K2590" s="612">
        <v>46113</v>
      </c>
      <c r="L2590" s="612">
        <v>46568</v>
      </c>
      <c r="M2590" s="568">
        <f t="shared" si="102"/>
        <v>65</v>
      </c>
      <c r="N2590" s="569">
        <v>0</v>
      </c>
      <c r="O2590" s="587" t="s">
        <v>4217</v>
      </c>
      <c r="P2590" s="586">
        <f t="shared" si="103"/>
        <v>0</v>
      </c>
      <c r="Q2590" s="571" t="str">
        <f>IF(ISNUMBER(P2590),IF(P2590=100%,"CUMPLIDA",IF(AND(ISNUMBER(L2590),ISNUMBER([9]OCI!$P$6)), IF(L2590&lt;[9]OCI!$P$6,"INCUMPLIDA","PROCESO"), "VERIFICAR FECHA")),"SIN VALOR AVANCE")</f>
        <v>PROCESO</v>
      </c>
    </row>
    <row r="2591" spans="1:17" ht="165">
      <c r="A2591" s="606" t="s">
        <v>12</v>
      </c>
      <c r="B2591" s="580" t="s">
        <v>16</v>
      </c>
      <c r="C2591" s="858"/>
      <c r="D2591" s="858"/>
      <c r="E2591" s="860"/>
      <c r="F2591" s="860"/>
      <c r="G2591" s="563" t="s">
        <v>551</v>
      </c>
      <c r="H2591" s="565" t="s">
        <v>4218</v>
      </c>
      <c r="I2591" s="587" t="s">
        <v>4219</v>
      </c>
      <c r="J2591" s="566">
        <v>3</v>
      </c>
      <c r="K2591" s="612">
        <v>46296</v>
      </c>
      <c r="L2591" s="612">
        <v>46568</v>
      </c>
      <c r="M2591" s="568">
        <f t="shared" si="102"/>
        <v>38.857142857142854</v>
      </c>
      <c r="N2591" s="569">
        <v>0</v>
      </c>
      <c r="O2591" s="587" t="s">
        <v>4220</v>
      </c>
      <c r="P2591" s="586">
        <f t="shared" si="103"/>
        <v>0</v>
      </c>
      <c r="Q2591" s="571" t="str">
        <f>IF(ISNUMBER(P2591),IF(P2591=100%,"CUMPLIDA",IF(AND(ISNUMBER(L2591),ISNUMBER([9]OCI!$P$6)), IF(L2591&lt;[9]OCI!$P$6,"INCUMPLIDA","PROCESO"), "VERIFICAR FECHA")),"SIN VALOR AVANCE")</f>
        <v>PROCESO</v>
      </c>
    </row>
    <row r="2592" spans="1:17" ht="195">
      <c r="A2592" s="606" t="s">
        <v>12</v>
      </c>
      <c r="B2592" s="580" t="s">
        <v>16</v>
      </c>
      <c r="C2592" s="858"/>
      <c r="D2592" s="858"/>
      <c r="E2592" s="860"/>
      <c r="F2592" s="860"/>
      <c r="G2592" s="562" t="s">
        <v>4221</v>
      </c>
      <c r="H2592" s="587" t="s">
        <v>4222</v>
      </c>
      <c r="I2592" s="587" t="s">
        <v>4222</v>
      </c>
      <c r="J2592" s="566">
        <v>2</v>
      </c>
      <c r="K2592" s="612">
        <v>45641</v>
      </c>
      <c r="L2592" s="612">
        <v>45688</v>
      </c>
      <c r="M2592" s="568">
        <f t="shared" si="102"/>
        <v>6.7142857142857144</v>
      </c>
      <c r="N2592" s="569">
        <v>2</v>
      </c>
      <c r="O2592" s="587" t="s">
        <v>4223</v>
      </c>
      <c r="P2592" s="586">
        <f t="shared" si="103"/>
        <v>1</v>
      </c>
      <c r="Q2592" s="571" t="str">
        <f>IF(ISNUMBER(P2592),IF(P2592=100%,"CUMPLIDA",IF(AND(ISNUMBER(L2592),ISNUMBER([9]OCI!$P$6)), IF(L2592&lt;[9]OCI!$P$6,"INCUMPLIDA","PROCESO"), "VERIFICAR FECHA")),"SIN VALOR AVANCE")</f>
        <v>CUMPLIDA</v>
      </c>
    </row>
    <row r="2593" spans="1:17" ht="105">
      <c r="A2593" s="606" t="s">
        <v>12</v>
      </c>
      <c r="B2593" s="580" t="s">
        <v>16</v>
      </c>
      <c r="C2593" s="858"/>
      <c r="D2593" s="858"/>
      <c r="E2593" s="860"/>
      <c r="F2593" s="860"/>
      <c r="G2593" s="562" t="s">
        <v>4224</v>
      </c>
      <c r="H2593" s="587" t="s">
        <v>4225</v>
      </c>
      <c r="I2593" s="587" t="s">
        <v>4225</v>
      </c>
      <c r="J2593" s="566">
        <v>2</v>
      </c>
      <c r="K2593" s="612">
        <v>45641</v>
      </c>
      <c r="L2593" s="612">
        <v>45688</v>
      </c>
      <c r="M2593" s="568">
        <f t="shared" si="102"/>
        <v>6.7142857142857144</v>
      </c>
      <c r="N2593" s="569">
        <v>1</v>
      </c>
      <c r="O2593" s="587" t="s">
        <v>4223</v>
      </c>
      <c r="P2593" s="586">
        <f t="shared" si="103"/>
        <v>0.5</v>
      </c>
      <c r="Q2593" s="571" t="str">
        <f>IF(ISNUMBER(P2593),IF(P2593=100%,"CUMPLIDA",IF(AND(ISNUMBER(L2593),ISNUMBER([9]OCI!$P$6)), IF(L2593&lt;[9]OCI!$P$6,"INCUMPLIDA","PROCESO"), "VERIFICAR FECHA")),"SIN VALOR AVANCE")</f>
        <v>PROCESO</v>
      </c>
    </row>
    <row r="2594" spans="1:17" ht="120">
      <c r="A2594" s="606" t="s">
        <v>12</v>
      </c>
      <c r="B2594" s="580" t="s">
        <v>16</v>
      </c>
      <c r="C2594" s="858"/>
      <c r="D2594" s="858"/>
      <c r="E2594" s="860"/>
      <c r="F2594" s="860"/>
      <c r="G2594" s="562" t="s">
        <v>4226</v>
      </c>
      <c r="H2594" s="587" t="s">
        <v>4227</v>
      </c>
      <c r="I2594" s="587" t="s">
        <v>4227</v>
      </c>
      <c r="J2594" s="566">
        <v>2</v>
      </c>
      <c r="K2594" s="612">
        <v>45641</v>
      </c>
      <c r="L2594" s="612">
        <v>45777</v>
      </c>
      <c r="M2594" s="568">
        <f t="shared" si="102"/>
        <v>19.428571428571427</v>
      </c>
      <c r="N2594" s="569">
        <v>2</v>
      </c>
      <c r="O2594" s="587" t="s">
        <v>4228</v>
      </c>
      <c r="P2594" s="586">
        <f t="shared" si="103"/>
        <v>1</v>
      </c>
      <c r="Q2594" s="571" t="str">
        <f>IF(ISNUMBER(P2594),IF(P2594=100%,"CUMPLIDA",IF(AND(ISNUMBER(L2594),ISNUMBER([9]OCI!$P$6)), IF(L2594&lt;[9]OCI!$P$6,"INCUMPLIDA","PROCESO"), "VERIFICAR FECHA")),"SIN VALOR AVANCE")</f>
        <v>CUMPLIDA</v>
      </c>
    </row>
    <row r="2595" spans="1:17" ht="60">
      <c r="A2595" s="606" t="s">
        <v>12</v>
      </c>
      <c r="B2595" s="580" t="s">
        <v>16</v>
      </c>
      <c r="C2595" s="892" t="s">
        <v>5410</v>
      </c>
      <c r="D2595" s="858" t="s">
        <v>5409</v>
      </c>
      <c r="E2595" s="867" t="s">
        <v>5029</v>
      </c>
      <c r="F2595" s="861" t="s">
        <v>4857</v>
      </c>
      <c r="G2595" s="895" t="s">
        <v>4858</v>
      </c>
      <c r="H2595" s="620" t="s">
        <v>4859</v>
      </c>
      <c r="I2595" s="622" t="s">
        <v>4860</v>
      </c>
      <c r="J2595" s="566">
        <v>1</v>
      </c>
      <c r="K2595" s="612">
        <v>45901</v>
      </c>
      <c r="L2595" s="612">
        <v>46111</v>
      </c>
      <c r="M2595" s="568">
        <f t="shared" si="102"/>
        <v>30</v>
      </c>
      <c r="N2595" s="569">
        <v>0</v>
      </c>
      <c r="O2595" s="623" t="s">
        <v>5030</v>
      </c>
      <c r="P2595" s="586">
        <f t="shared" si="103"/>
        <v>0</v>
      </c>
      <c r="Q2595" s="571" t="str">
        <f>IF(ISNUMBER(P2595),IF(P2595=100%,"CUMPLIDA",IF(AND(ISNUMBER(L2595),ISNUMBER([9]OCI!$P$6)), IF(L2595&lt;[9]OCI!$P$6,"INCUMPLIDA","PROCESO"), "VERIFICAR FECHA")),"SIN VALOR AVANCE")</f>
        <v>PROCESO</v>
      </c>
    </row>
    <row r="2596" spans="1:17" ht="45.75">
      <c r="A2596" s="606" t="s">
        <v>12</v>
      </c>
      <c r="B2596" s="580" t="s">
        <v>16</v>
      </c>
      <c r="C2596" s="893"/>
      <c r="D2596" s="858"/>
      <c r="E2596" s="867"/>
      <c r="F2596" s="861"/>
      <c r="G2596" s="895"/>
      <c r="H2596" s="620" t="s">
        <v>4861</v>
      </c>
      <c r="I2596" s="622" t="s">
        <v>4862</v>
      </c>
      <c r="J2596" s="566">
        <v>7</v>
      </c>
      <c r="K2596" s="612">
        <v>45901</v>
      </c>
      <c r="L2596" s="612">
        <v>46111</v>
      </c>
      <c r="M2596" s="568">
        <f t="shared" si="102"/>
        <v>30</v>
      </c>
      <c r="N2596" s="569">
        <v>0</v>
      </c>
      <c r="O2596" s="623" t="s">
        <v>5030</v>
      </c>
      <c r="P2596" s="586">
        <f t="shared" si="103"/>
        <v>0</v>
      </c>
      <c r="Q2596" s="571" t="str">
        <f>IF(ISNUMBER(P2596),IF(P2596=100%,"CUMPLIDA",IF(AND(ISNUMBER(L2596),ISNUMBER([9]OCI!$P$6)), IF(L2596&lt;[9]OCI!$P$6,"INCUMPLIDA","PROCESO"), "VERIFICAR FECHA")),"SIN VALOR AVANCE")</f>
        <v>PROCESO</v>
      </c>
    </row>
    <row r="2597" spans="1:17" ht="45.75">
      <c r="A2597" s="606" t="s">
        <v>12</v>
      </c>
      <c r="B2597" s="580" t="s">
        <v>16</v>
      </c>
      <c r="C2597" s="893"/>
      <c r="D2597" s="858"/>
      <c r="E2597" s="867"/>
      <c r="F2597" s="861"/>
      <c r="G2597" s="895"/>
      <c r="H2597" s="624" t="s">
        <v>4863</v>
      </c>
      <c r="I2597" s="622" t="s">
        <v>470</v>
      </c>
      <c r="J2597" s="566">
        <v>1</v>
      </c>
      <c r="K2597" s="612">
        <v>45901</v>
      </c>
      <c r="L2597" s="612">
        <v>46142</v>
      </c>
      <c r="M2597" s="568">
        <f t="shared" si="102"/>
        <v>34.428571428571431</v>
      </c>
      <c r="N2597" s="569">
        <v>0</v>
      </c>
      <c r="O2597" s="623" t="s">
        <v>5030</v>
      </c>
      <c r="P2597" s="586">
        <f t="shared" si="103"/>
        <v>0</v>
      </c>
      <c r="Q2597" s="571" t="str">
        <f>IF(ISNUMBER(P2597),IF(P2597=100%,"CUMPLIDA",IF(AND(ISNUMBER(L2597),ISNUMBER([9]OCI!$P$6)), IF(L2597&lt;[9]OCI!$P$6,"INCUMPLIDA","PROCESO"), "VERIFICAR FECHA")),"SIN VALOR AVANCE")</f>
        <v>PROCESO</v>
      </c>
    </row>
    <row r="2598" spans="1:17" ht="120">
      <c r="A2598" s="606" t="s">
        <v>12</v>
      </c>
      <c r="B2598" s="580" t="s">
        <v>16</v>
      </c>
      <c r="C2598" s="893"/>
      <c r="D2598" s="858"/>
      <c r="E2598" s="867"/>
      <c r="F2598" s="861"/>
      <c r="G2598" s="563" t="s">
        <v>4864</v>
      </c>
      <c r="H2598" s="621" t="s">
        <v>4865</v>
      </c>
      <c r="I2598" s="625" t="s">
        <v>4866</v>
      </c>
      <c r="J2598" s="566">
        <v>9</v>
      </c>
      <c r="K2598" s="612">
        <v>45901</v>
      </c>
      <c r="L2598" s="612">
        <v>46203</v>
      </c>
      <c r="M2598" s="568">
        <f t="shared" si="102"/>
        <v>43.142857142857146</v>
      </c>
      <c r="N2598" s="569">
        <v>0</v>
      </c>
      <c r="O2598" s="623" t="s">
        <v>5031</v>
      </c>
      <c r="P2598" s="586">
        <f t="shared" si="103"/>
        <v>0</v>
      </c>
      <c r="Q2598" s="571" t="str">
        <f>IF(ISNUMBER(P2598),IF(P2598=100%,"CUMPLIDA",IF(AND(ISNUMBER(L2598),ISNUMBER([9]OCI!$P$6)), IF(L2598&lt;[9]OCI!$P$6,"INCUMPLIDA","PROCESO"), "VERIFICAR FECHA")),"SIN VALOR AVANCE")</f>
        <v>PROCESO</v>
      </c>
    </row>
    <row r="2599" spans="1:17" ht="150">
      <c r="A2599" s="606" t="s">
        <v>12</v>
      </c>
      <c r="B2599" s="580" t="s">
        <v>16</v>
      </c>
      <c r="C2599" s="893"/>
      <c r="D2599" s="858"/>
      <c r="E2599" s="867"/>
      <c r="F2599" s="861"/>
      <c r="G2599" s="563" t="s">
        <v>4867</v>
      </c>
      <c r="H2599" s="563" t="s">
        <v>4868</v>
      </c>
      <c r="I2599" s="625" t="s">
        <v>4869</v>
      </c>
      <c r="J2599" s="566">
        <v>1</v>
      </c>
      <c r="K2599" s="612">
        <v>45901</v>
      </c>
      <c r="L2599" s="612">
        <v>45961</v>
      </c>
      <c r="M2599" s="568">
        <f t="shared" si="102"/>
        <v>8.5714285714285712</v>
      </c>
      <c r="N2599" s="569">
        <v>0</v>
      </c>
      <c r="O2599" s="623" t="s">
        <v>5032</v>
      </c>
      <c r="P2599" s="586">
        <f t="shared" si="103"/>
        <v>0</v>
      </c>
      <c r="Q2599" s="571" t="str">
        <f>IF(ISNUMBER(P2599),IF(P2599=100%,"CUMPLIDA",IF(AND(ISNUMBER(L2599),ISNUMBER([9]OCI!$P$6)), IF(L2599&lt;[9]OCI!$P$6,"INCUMPLIDA","PROCESO"), "VERIFICAR FECHA")),"SIN VALOR AVANCE")</f>
        <v>PROCESO</v>
      </c>
    </row>
    <row r="2600" spans="1:17" ht="90">
      <c r="A2600" s="606" t="s">
        <v>12</v>
      </c>
      <c r="B2600" s="580" t="s">
        <v>16</v>
      </c>
      <c r="C2600" s="893"/>
      <c r="D2600" s="858"/>
      <c r="E2600" s="867"/>
      <c r="F2600" s="861"/>
      <c r="G2600" s="624" t="s">
        <v>4870</v>
      </c>
      <c r="H2600" s="624" t="s">
        <v>4871</v>
      </c>
      <c r="I2600" s="622" t="s">
        <v>4872</v>
      </c>
      <c r="J2600" s="566">
        <v>2</v>
      </c>
      <c r="K2600" s="612">
        <v>45901</v>
      </c>
      <c r="L2600" s="612">
        <v>46203</v>
      </c>
      <c r="M2600" s="568">
        <f t="shared" si="102"/>
        <v>43.142857142857146</v>
      </c>
      <c r="N2600" s="569">
        <v>0</v>
      </c>
      <c r="O2600" s="623" t="s">
        <v>5030</v>
      </c>
      <c r="P2600" s="586">
        <f t="shared" si="103"/>
        <v>0</v>
      </c>
      <c r="Q2600" s="571" t="str">
        <f>IF(ISNUMBER(P2600),IF(P2600=100%,"CUMPLIDA",IF(AND(ISNUMBER(L2600),ISNUMBER([9]OCI!$P$6)), IF(L2600&lt;[9]OCI!$P$6,"INCUMPLIDA","PROCESO"), "VERIFICAR FECHA")),"SIN VALOR AVANCE")</f>
        <v>PROCESO</v>
      </c>
    </row>
    <row r="2601" spans="1:17" ht="75">
      <c r="A2601" s="606" t="s">
        <v>12</v>
      </c>
      <c r="B2601" s="580" t="s">
        <v>16</v>
      </c>
      <c r="C2601" s="893"/>
      <c r="D2601" s="858"/>
      <c r="E2601" s="867"/>
      <c r="F2601" s="861"/>
      <c r="G2601" s="624" t="s">
        <v>4873</v>
      </c>
      <c r="H2601" s="624" t="s">
        <v>4874</v>
      </c>
      <c r="I2601" s="622" t="s">
        <v>4875</v>
      </c>
      <c r="J2601" s="566">
        <v>1</v>
      </c>
      <c r="K2601" s="612">
        <v>45901</v>
      </c>
      <c r="L2601" s="612">
        <v>46203</v>
      </c>
      <c r="M2601" s="568">
        <f t="shared" si="102"/>
        <v>43.142857142857146</v>
      </c>
      <c r="N2601" s="569">
        <v>0</v>
      </c>
      <c r="O2601" s="623" t="s">
        <v>5030</v>
      </c>
      <c r="P2601" s="586">
        <f t="shared" si="103"/>
        <v>0</v>
      </c>
      <c r="Q2601" s="571" t="str">
        <f>IF(ISNUMBER(P2601),IF(P2601=100%,"CUMPLIDA",IF(AND(ISNUMBER(L2601),ISNUMBER([9]OCI!$P$6)), IF(L2601&lt;[9]OCI!$P$6,"INCUMPLIDA","PROCESO"), "VERIFICAR FECHA")),"SIN VALOR AVANCE")</f>
        <v>PROCESO</v>
      </c>
    </row>
    <row r="2602" spans="1:17" ht="90">
      <c r="A2602" s="606" t="s">
        <v>12</v>
      </c>
      <c r="B2602" s="580" t="s">
        <v>16</v>
      </c>
      <c r="C2602" s="894"/>
      <c r="D2602" s="858"/>
      <c r="E2602" s="867"/>
      <c r="F2602" s="861"/>
      <c r="G2602" s="626" t="s">
        <v>4876</v>
      </c>
      <c r="H2602" s="626" t="s">
        <v>4877</v>
      </c>
      <c r="I2602" s="627" t="s">
        <v>4872</v>
      </c>
      <c r="J2602" s="566">
        <v>1</v>
      </c>
      <c r="K2602" s="612">
        <v>45901</v>
      </c>
      <c r="L2602" s="612">
        <v>46022</v>
      </c>
      <c r="M2602" s="568">
        <f t="shared" si="102"/>
        <v>17.285714285714285</v>
      </c>
      <c r="N2602" s="569">
        <v>0</v>
      </c>
      <c r="O2602" s="623" t="s">
        <v>5033</v>
      </c>
      <c r="P2602" s="586">
        <f t="shared" si="103"/>
        <v>0</v>
      </c>
      <c r="Q2602" s="571" t="str">
        <f>IF(ISNUMBER(P2602),IF(P2602=100%,"CUMPLIDA",IF(AND(ISNUMBER(L2602),ISNUMBER([9]OCI!$P$6)), IF(L2602&lt;[9]OCI!$P$6,"INCUMPLIDA","PROCESO"), "VERIFICAR FECHA")),"SIN VALOR AVANCE")</f>
        <v>PROCESO</v>
      </c>
    </row>
    <row r="2603" spans="1:17" ht="120">
      <c r="A2603" s="606" t="s">
        <v>12</v>
      </c>
      <c r="B2603" s="580" t="s">
        <v>16</v>
      </c>
      <c r="C2603" s="892" t="s">
        <v>5411</v>
      </c>
      <c r="D2603" s="896" t="s">
        <v>5409</v>
      </c>
      <c r="E2603" s="867" t="s">
        <v>5034</v>
      </c>
      <c r="F2603" s="861" t="s">
        <v>4878</v>
      </c>
      <c r="G2603" s="563" t="s">
        <v>4879</v>
      </c>
      <c r="H2603" s="621" t="s">
        <v>4865</v>
      </c>
      <c r="I2603" s="625" t="s">
        <v>4880</v>
      </c>
      <c r="J2603" s="566">
        <v>9</v>
      </c>
      <c r="K2603" s="612">
        <v>45901</v>
      </c>
      <c r="L2603" s="612">
        <v>46203</v>
      </c>
      <c r="M2603" s="568">
        <f t="shared" si="102"/>
        <v>43.142857142857146</v>
      </c>
      <c r="N2603" s="569">
        <v>0</v>
      </c>
      <c r="O2603" s="623" t="s">
        <v>5031</v>
      </c>
      <c r="P2603" s="586">
        <f t="shared" si="103"/>
        <v>0</v>
      </c>
      <c r="Q2603" s="571" t="str">
        <f>IF(ISNUMBER(P2603),IF(P2603=100%,"CUMPLIDA",IF(AND(ISNUMBER(L2603),ISNUMBER([9]OCI!$P$6)), IF(L2603&lt;[9]OCI!$P$6,"INCUMPLIDA","PROCESO"), "VERIFICAR FECHA")),"SIN VALOR AVANCE")</f>
        <v>PROCESO</v>
      </c>
    </row>
    <row r="2604" spans="1:17" ht="150">
      <c r="A2604" s="606" t="s">
        <v>12</v>
      </c>
      <c r="B2604" s="580" t="s">
        <v>16</v>
      </c>
      <c r="C2604" s="893"/>
      <c r="D2604" s="896"/>
      <c r="E2604" s="867"/>
      <c r="F2604" s="861"/>
      <c r="G2604" s="563" t="s">
        <v>4867</v>
      </c>
      <c r="H2604" s="563" t="s">
        <v>4868</v>
      </c>
      <c r="I2604" s="625" t="s">
        <v>4869</v>
      </c>
      <c r="J2604" s="566">
        <v>1</v>
      </c>
      <c r="K2604" s="612">
        <v>45901</v>
      </c>
      <c r="L2604" s="612">
        <v>45961</v>
      </c>
      <c r="M2604" s="568">
        <f t="shared" si="102"/>
        <v>8.5714285714285712</v>
      </c>
      <c r="N2604" s="569">
        <v>0</v>
      </c>
      <c r="O2604" s="623" t="s">
        <v>5032</v>
      </c>
      <c r="P2604" s="586">
        <f t="shared" si="103"/>
        <v>0</v>
      </c>
      <c r="Q2604" s="571" t="str">
        <f>IF(ISNUMBER(P2604),IF(P2604=100%,"CUMPLIDA",IF(AND(ISNUMBER(L2604),ISNUMBER([9]OCI!$P$6)), IF(L2604&lt;[9]OCI!$P$6,"INCUMPLIDA","PROCESO"), "VERIFICAR FECHA")),"SIN VALOR AVANCE")</f>
        <v>PROCESO</v>
      </c>
    </row>
    <row r="2605" spans="1:17" ht="90">
      <c r="A2605" s="606" t="s">
        <v>12</v>
      </c>
      <c r="B2605" s="580" t="s">
        <v>16</v>
      </c>
      <c r="C2605" s="893"/>
      <c r="D2605" s="896"/>
      <c r="E2605" s="867"/>
      <c r="F2605" s="861"/>
      <c r="G2605" s="624" t="s">
        <v>4870</v>
      </c>
      <c r="H2605" s="624" t="s">
        <v>4881</v>
      </c>
      <c r="I2605" s="622" t="s">
        <v>4872</v>
      </c>
      <c r="J2605" s="566">
        <v>2</v>
      </c>
      <c r="K2605" s="612">
        <v>45901</v>
      </c>
      <c r="L2605" s="612">
        <v>46203</v>
      </c>
      <c r="M2605" s="568">
        <f t="shared" si="102"/>
        <v>43.142857142857146</v>
      </c>
      <c r="N2605" s="569">
        <v>0</v>
      </c>
      <c r="O2605" s="623" t="s">
        <v>5030</v>
      </c>
      <c r="P2605" s="586">
        <f t="shared" si="103"/>
        <v>0</v>
      </c>
      <c r="Q2605" s="571" t="str">
        <f>IF(ISNUMBER(P2605),IF(P2605=100%,"CUMPLIDA",IF(AND(ISNUMBER(L2605),ISNUMBER([9]OCI!$P$6)), IF(L2605&lt;[9]OCI!$P$6,"INCUMPLIDA","PROCESO"), "VERIFICAR FECHA")),"SIN VALOR AVANCE")</f>
        <v>PROCESO</v>
      </c>
    </row>
    <row r="2606" spans="1:17" ht="75">
      <c r="A2606" s="606" t="s">
        <v>12</v>
      </c>
      <c r="B2606" s="580" t="s">
        <v>16</v>
      </c>
      <c r="C2606" s="894"/>
      <c r="D2606" s="896"/>
      <c r="E2606" s="867"/>
      <c r="F2606" s="861"/>
      <c r="G2606" s="624" t="s">
        <v>4873</v>
      </c>
      <c r="H2606" s="624" t="s">
        <v>4874</v>
      </c>
      <c r="I2606" s="622" t="s">
        <v>4875</v>
      </c>
      <c r="J2606" s="566">
        <v>1</v>
      </c>
      <c r="K2606" s="612">
        <v>45901</v>
      </c>
      <c r="L2606" s="612">
        <v>46203</v>
      </c>
      <c r="M2606" s="568">
        <f t="shared" si="102"/>
        <v>43.142857142857146</v>
      </c>
      <c r="N2606" s="569">
        <v>0</v>
      </c>
      <c r="O2606" s="623" t="s">
        <v>5030</v>
      </c>
      <c r="P2606" s="586">
        <f t="shared" si="103"/>
        <v>0</v>
      </c>
      <c r="Q2606" s="571" t="str">
        <f>IF(ISNUMBER(P2606),IF(P2606=100%,"CUMPLIDA",IF(AND(ISNUMBER(L2606),ISNUMBER([9]OCI!$P$6)), IF(L2606&lt;[9]OCI!$P$6,"INCUMPLIDA","PROCESO"), "VERIFICAR FECHA")),"SIN VALOR AVANCE")</f>
        <v>PROCESO</v>
      </c>
    </row>
    <row r="2607" spans="1:17" ht="120">
      <c r="A2607" s="606" t="s">
        <v>12</v>
      </c>
      <c r="B2607" s="580" t="s">
        <v>16</v>
      </c>
      <c r="C2607" s="892" t="s">
        <v>5412</v>
      </c>
      <c r="D2607" s="896" t="s">
        <v>5409</v>
      </c>
      <c r="E2607" s="867" t="s">
        <v>5035</v>
      </c>
      <c r="F2607" s="861" t="s">
        <v>4882</v>
      </c>
      <c r="G2607" s="563" t="s">
        <v>4879</v>
      </c>
      <c r="H2607" s="621" t="s">
        <v>4865</v>
      </c>
      <c r="I2607" s="625" t="s">
        <v>4866</v>
      </c>
      <c r="J2607" s="566">
        <v>9</v>
      </c>
      <c r="K2607" s="612">
        <v>45901</v>
      </c>
      <c r="L2607" s="612">
        <v>46203</v>
      </c>
      <c r="M2607" s="568">
        <f>(L2607-K2607)/7</f>
        <v>43.142857142857146</v>
      </c>
      <c r="N2607" s="569">
        <v>0</v>
      </c>
      <c r="O2607" s="623" t="s">
        <v>5031</v>
      </c>
      <c r="P2607" s="586">
        <f>N2607/J2607</f>
        <v>0</v>
      </c>
      <c r="Q2607" s="571" t="str">
        <f>IF(ISNUMBER(P2607),IF(P2607=100%,"CUMPLIDA",IF(AND(ISNUMBER(L2607),ISNUMBER([9]OCI!$P$6)), IF(L2607&lt;[9]OCI!$P$6,"INCUMPLIDA","PROCESO"), "VERIFICAR FECHA")),"SIN VALOR AVANCE")</f>
        <v>PROCESO</v>
      </c>
    </row>
    <row r="2608" spans="1:17" ht="150">
      <c r="A2608" s="606" t="s">
        <v>12</v>
      </c>
      <c r="B2608" s="580" t="s">
        <v>16</v>
      </c>
      <c r="C2608" s="893"/>
      <c r="D2608" s="896"/>
      <c r="E2608" s="867"/>
      <c r="F2608" s="861"/>
      <c r="G2608" s="563" t="s">
        <v>4867</v>
      </c>
      <c r="H2608" s="563" t="s">
        <v>4868</v>
      </c>
      <c r="I2608" s="625" t="s">
        <v>4869</v>
      </c>
      <c r="J2608" s="566">
        <v>1</v>
      </c>
      <c r="K2608" s="612">
        <v>45901</v>
      </c>
      <c r="L2608" s="612">
        <v>45961</v>
      </c>
      <c r="M2608" s="568">
        <f>(L2608-K2608)/7</f>
        <v>8.5714285714285712</v>
      </c>
      <c r="N2608" s="569">
        <v>0</v>
      </c>
      <c r="O2608" s="623" t="s">
        <v>5032</v>
      </c>
      <c r="P2608" s="586">
        <f>N2608/J2608</f>
        <v>0</v>
      </c>
      <c r="Q2608" s="571" t="str">
        <f>IF(ISNUMBER(P2608),IF(P2608=100%,"CUMPLIDA",IF(AND(ISNUMBER(L2608),ISNUMBER([9]OCI!$P$6)), IF(L2608&lt;[9]OCI!$P$6,"INCUMPLIDA","PROCESO"), "VERIFICAR FECHA")),"SIN VALOR AVANCE")</f>
        <v>PROCESO</v>
      </c>
    </row>
    <row r="2609" spans="1:17" ht="90">
      <c r="A2609" s="606" t="s">
        <v>12</v>
      </c>
      <c r="B2609" s="580" t="s">
        <v>16</v>
      </c>
      <c r="C2609" s="893"/>
      <c r="D2609" s="896"/>
      <c r="E2609" s="867"/>
      <c r="F2609" s="861"/>
      <c r="G2609" s="624" t="s">
        <v>4870</v>
      </c>
      <c r="H2609" s="624" t="s">
        <v>4871</v>
      </c>
      <c r="I2609" s="622" t="s">
        <v>4872</v>
      </c>
      <c r="J2609" s="566">
        <v>2</v>
      </c>
      <c r="K2609" s="612">
        <v>45901</v>
      </c>
      <c r="L2609" s="612">
        <v>46203</v>
      </c>
      <c r="M2609" s="568">
        <f>(L2609-K2609)/7</f>
        <v>43.142857142857146</v>
      </c>
      <c r="N2609" s="569">
        <v>0</v>
      </c>
      <c r="O2609" s="623" t="s">
        <v>5030</v>
      </c>
      <c r="P2609" s="586">
        <f>N2609/J2609</f>
        <v>0</v>
      </c>
      <c r="Q2609" s="571" t="str">
        <f>IF(ISNUMBER(P2609),IF(P2609=100%,"CUMPLIDA",IF(AND(ISNUMBER(L2609),ISNUMBER([9]OCI!$P$6)), IF(L2609&lt;[9]OCI!$P$6,"INCUMPLIDA","PROCESO"), "VERIFICAR FECHA")),"SIN VALOR AVANCE")</f>
        <v>PROCESO</v>
      </c>
    </row>
    <row r="2610" spans="1:17" ht="75">
      <c r="A2610" s="606" t="s">
        <v>12</v>
      </c>
      <c r="B2610" s="580" t="s">
        <v>16</v>
      </c>
      <c r="C2610" s="894"/>
      <c r="D2610" s="896"/>
      <c r="E2610" s="867"/>
      <c r="F2610" s="861"/>
      <c r="G2610" s="624" t="s">
        <v>4873</v>
      </c>
      <c r="H2610" s="624" t="s">
        <v>4874</v>
      </c>
      <c r="I2610" s="622" t="s">
        <v>4875</v>
      </c>
      <c r="J2610" s="566">
        <v>1</v>
      </c>
      <c r="K2610" s="612">
        <v>45901</v>
      </c>
      <c r="L2610" s="612">
        <v>46203</v>
      </c>
      <c r="M2610" s="568">
        <f>(L2610-K2610)/7</f>
        <v>43.142857142857146</v>
      </c>
      <c r="N2610" s="569">
        <v>0</v>
      </c>
      <c r="O2610" s="623" t="s">
        <v>5030</v>
      </c>
      <c r="P2610" s="586">
        <f>N2610/J2610</f>
        <v>0</v>
      </c>
      <c r="Q2610" s="571" t="str">
        <f>IF(ISNUMBER(P2610),IF(P2610=100%,"CUMPLIDA",IF(AND(ISNUMBER(L2610),ISNUMBER([9]OCI!$P$6)), IF(L2610&lt;[9]OCI!$P$6,"INCUMPLIDA","PROCESO"), "VERIFICAR FECHA")),"SIN VALOR AVANCE")</f>
        <v>PROCESO</v>
      </c>
    </row>
    <row r="2611" spans="1:17" ht="391.5">
      <c r="A2611" s="606" t="s">
        <v>12</v>
      </c>
      <c r="B2611" s="580" t="s">
        <v>16</v>
      </c>
      <c r="C2611" s="604" t="s">
        <v>5413</v>
      </c>
      <c r="D2611" s="604" t="s">
        <v>5409</v>
      </c>
      <c r="E2611" s="562" t="s">
        <v>5036</v>
      </c>
      <c r="F2611" s="620" t="s">
        <v>4883</v>
      </c>
      <c r="G2611" s="620" t="s">
        <v>4884</v>
      </c>
      <c r="H2611" s="620" t="s">
        <v>4885</v>
      </c>
      <c r="I2611" s="622" t="s">
        <v>4872</v>
      </c>
      <c r="J2611" s="566">
        <v>2</v>
      </c>
      <c r="K2611" s="612">
        <v>45901</v>
      </c>
      <c r="L2611" s="612">
        <v>46203</v>
      </c>
      <c r="M2611" s="568">
        <f>(L2611-K2611)/7</f>
        <v>43.142857142857146</v>
      </c>
      <c r="N2611" s="569">
        <v>0</v>
      </c>
      <c r="O2611" s="623" t="s">
        <v>5030</v>
      </c>
      <c r="P2611" s="586">
        <f>N2611/J2611</f>
        <v>0</v>
      </c>
      <c r="Q2611" s="571" t="str">
        <f>IF(ISNUMBER(P2611),IF(P2611=100%,"CUMPLIDA",IF(AND(ISNUMBER(L2611),ISNUMBER([9]OCI!$P$6)), IF(L2611&lt;[9]OCI!$P$6,"INCUMPLIDA","PROCESO"), "VERIFICAR FECHA")),"SIN VALOR AVANCE")</f>
        <v>PROCESO</v>
      </c>
    </row>
    <row r="2612" spans="1:17" ht="89.25">
      <c r="A2612" s="606" t="s">
        <v>12</v>
      </c>
      <c r="B2612" s="580" t="s">
        <v>16</v>
      </c>
      <c r="C2612" s="864" t="s">
        <v>5414</v>
      </c>
      <c r="D2612" s="864" t="s">
        <v>5305</v>
      </c>
      <c r="E2612" s="872" t="s">
        <v>5397</v>
      </c>
      <c r="F2612" s="873" t="s">
        <v>5398</v>
      </c>
      <c r="G2612" s="872" t="s">
        <v>5399</v>
      </c>
      <c r="H2612" s="789" t="s">
        <v>5400</v>
      </c>
      <c r="I2612" s="792" t="s">
        <v>259</v>
      </c>
      <c r="J2612" s="793">
        <v>1</v>
      </c>
      <c r="K2612" s="801">
        <v>45931</v>
      </c>
      <c r="L2612" s="801">
        <v>46142</v>
      </c>
      <c r="M2612" s="795">
        <f t="shared" ref="M2612:M2675" si="105">(L2612-K2612)/7</f>
        <v>30.142857142857142</v>
      </c>
      <c r="N2612" s="796">
        <v>0</v>
      </c>
      <c r="O2612" s="797" t="s">
        <v>5401</v>
      </c>
      <c r="P2612" s="586">
        <f t="shared" ref="P2612:P2675" si="106">N2612/J2612</f>
        <v>0</v>
      </c>
      <c r="Q2612" s="571" t="str">
        <f>IF(ISNUMBER(P2612),IF(P2612=100%,"CUMPLIDA",IF(AND(ISNUMBER(L2612),ISNUMBER([9]OCI!$P$6)), IF(L2612&lt;[9]OCI!$P$6,"INCUMPLIDA","PROCESO"), "VERIFICAR FECHA")),"SIN VALOR AVANCE")</f>
        <v>PROCESO</v>
      </c>
    </row>
    <row r="2613" spans="1:17" ht="63.75">
      <c r="A2613" s="606" t="s">
        <v>12</v>
      </c>
      <c r="B2613" s="580" t="s">
        <v>16</v>
      </c>
      <c r="C2613" s="864"/>
      <c r="D2613" s="864"/>
      <c r="E2613" s="872"/>
      <c r="F2613" s="873"/>
      <c r="G2613" s="872"/>
      <c r="H2613" s="789" t="s">
        <v>5251</v>
      </c>
      <c r="I2613" s="792" t="s">
        <v>5252</v>
      </c>
      <c r="J2613" s="793">
        <v>1</v>
      </c>
      <c r="K2613" s="801">
        <v>46023</v>
      </c>
      <c r="L2613" s="801">
        <v>46081</v>
      </c>
      <c r="M2613" s="795">
        <f t="shared" si="105"/>
        <v>8.2857142857142865</v>
      </c>
      <c r="N2613" s="796">
        <v>0</v>
      </c>
      <c r="O2613" s="797" t="s">
        <v>5401</v>
      </c>
      <c r="P2613" s="586">
        <f t="shared" si="106"/>
        <v>0</v>
      </c>
      <c r="Q2613" s="571" t="str">
        <f>IF(ISNUMBER(P2613),IF(P2613=100%,"CUMPLIDA",IF(AND(ISNUMBER(L2613),ISNUMBER([9]OCI!$P$6)), IF(L2613&lt;[9]OCI!$P$6,"INCUMPLIDA","PROCESO"), "VERIFICAR FECHA")),"SIN VALOR AVANCE")</f>
        <v>PROCESO</v>
      </c>
    </row>
    <row r="2614" spans="1:17" ht="51">
      <c r="A2614" s="606" t="s">
        <v>12</v>
      </c>
      <c r="B2614" s="580" t="s">
        <v>16</v>
      </c>
      <c r="C2614" s="864"/>
      <c r="D2614" s="864"/>
      <c r="E2614" s="872"/>
      <c r="F2614" s="873"/>
      <c r="G2614" s="797" t="s">
        <v>5255</v>
      </c>
      <c r="H2614" s="808" t="s">
        <v>5256</v>
      </c>
      <c r="I2614" s="817" t="s">
        <v>5257</v>
      </c>
      <c r="J2614" s="793">
        <v>1</v>
      </c>
      <c r="K2614" s="801">
        <v>45931</v>
      </c>
      <c r="L2614" s="801">
        <v>46022</v>
      </c>
      <c r="M2614" s="795">
        <f t="shared" si="105"/>
        <v>13</v>
      </c>
      <c r="N2614" s="796">
        <v>0</v>
      </c>
      <c r="O2614" s="810" t="s">
        <v>5402</v>
      </c>
      <c r="P2614" s="586">
        <f t="shared" si="106"/>
        <v>0</v>
      </c>
      <c r="Q2614" s="571" t="str">
        <f>IF(ISNUMBER(P2614),IF(P2614=100%,"CUMPLIDA",IF(AND(ISNUMBER(L2614),ISNUMBER([9]OCI!$P$6)), IF(L2614&lt;[9]OCI!$P$6,"INCUMPLIDA","PROCESO"), "VERIFICAR FECHA")),"SIN VALOR AVANCE")</f>
        <v>PROCESO</v>
      </c>
    </row>
    <row r="2615" spans="1:17" ht="63.75">
      <c r="A2615" s="606" t="s">
        <v>12</v>
      </c>
      <c r="B2615" s="580" t="s">
        <v>16</v>
      </c>
      <c r="C2615" s="864"/>
      <c r="D2615" s="864"/>
      <c r="E2615" s="872"/>
      <c r="F2615" s="873"/>
      <c r="G2615" s="873" t="s">
        <v>5315</v>
      </c>
      <c r="H2615" s="808" t="s">
        <v>5248</v>
      </c>
      <c r="I2615" s="799" t="s">
        <v>5249</v>
      </c>
      <c r="J2615" s="800">
        <v>1</v>
      </c>
      <c r="K2615" s="801">
        <v>45962</v>
      </c>
      <c r="L2615" s="801">
        <v>46022</v>
      </c>
      <c r="M2615" s="795">
        <f t="shared" si="105"/>
        <v>8.5714285714285712</v>
      </c>
      <c r="N2615" s="796">
        <v>0</v>
      </c>
      <c r="O2615" s="797" t="s">
        <v>5401</v>
      </c>
      <c r="P2615" s="586">
        <f t="shared" si="106"/>
        <v>0</v>
      </c>
      <c r="Q2615" s="571" t="str">
        <f>IF(ISNUMBER(P2615),IF(P2615=100%,"CUMPLIDA",IF(AND(ISNUMBER(L2615),ISNUMBER([9]OCI!$P$6)), IF(L2615&lt;[9]OCI!$P$6,"INCUMPLIDA","PROCESO"), "VERIFICAR FECHA")),"SIN VALOR AVANCE")</f>
        <v>PROCESO</v>
      </c>
    </row>
    <row r="2616" spans="1:17" ht="63.75">
      <c r="A2616" s="606" t="s">
        <v>12</v>
      </c>
      <c r="B2616" s="580" t="s">
        <v>16</v>
      </c>
      <c r="C2616" s="864"/>
      <c r="D2616" s="864"/>
      <c r="E2616" s="872"/>
      <c r="F2616" s="873"/>
      <c r="G2616" s="873"/>
      <c r="H2616" s="798" t="s">
        <v>5403</v>
      </c>
      <c r="I2616" s="799" t="s">
        <v>2426</v>
      </c>
      <c r="J2616" s="800">
        <v>1</v>
      </c>
      <c r="K2616" s="801">
        <v>45931</v>
      </c>
      <c r="L2616" s="801">
        <v>46142</v>
      </c>
      <c r="M2616" s="795">
        <f t="shared" si="105"/>
        <v>30.142857142857142</v>
      </c>
      <c r="N2616" s="796">
        <v>0</v>
      </c>
      <c r="O2616" s="797" t="s">
        <v>5401</v>
      </c>
      <c r="P2616" s="586">
        <f t="shared" si="106"/>
        <v>0</v>
      </c>
      <c r="Q2616" s="571" t="str">
        <f>IF(ISNUMBER(P2616),IF(P2616=100%,"CUMPLIDA",IF(AND(ISNUMBER(L2616),ISNUMBER([9]OCI!$P$6)), IF(L2616&lt;[9]OCI!$P$6,"INCUMPLIDA","PROCESO"), "VERIFICAR FECHA")),"SIN VALOR AVANCE")</f>
        <v>PROCESO</v>
      </c>
    </row>
    <row r="2617" spans="1:17" ht="76.5">
      <c r="A2617" s="606" t="s">
        <v>12</v>
      </c>
      <c r="B2617" s="580" t="s">
        <v>16</v>
      </c>
      <c r="C2617" s="864"/>
      <c r="D2617" s="864"/>
      <c r="E2617" s="872"/>
      <c r="F2617" s="873"/>
      <c r="G2617" s="808" t="s">
        <v>5258</v>
      </c>
      <c r="H2617" s="798" t="s">
        <v>5404</v>
      </c>
      <c r="I2617" s="799" t="s">
        <v>259</v>
      </c>
      <c r="J2617" s="800">
        <v>1</v>
      </c>
      <c r="K2617" s="801">
        <v>45931</v>
      </c>
      <c r="L2617" s="801">
        <v>46142</v>
      </c>
      <c r="M2617" s="795">
        <f>(L2617-K2617)/7</f>
        <v>30.142857142857142</v>
      </c>
      <c r="N2617" s="796">
        <v>0</v>
      </c>
      <c r="O2617" s="797" t="s">
        <v>5401</v>
      </c>
      <c r="P2617" s="586">
        <f t="shared" si="106"/>
        <v>0</v>
      </c>
      <c r="Q2617" s="571" t="str">
        <f>IF(ISNUMBER(P2617),IF(P2617=100%,"CUMPLIDA",IF(AND(ISNUMBER(L2617),ISNUMBER([9]OCI!$P$6)), IF(L2617&lt;[9]OCI!$P$6,"INCUMPLIDA","PROCESO"), "VERIFICAR FECHA")),"SIN VALOR AVANCE")</f>
        <v>PROCESO</v>
      </c>
    </row>
    <row r="2618" spans="1:17" ht="63.75">
      <c r="A2618" s="606" t="s">
        <v>12</v>
      </c>
      <c r="B2618" s="580" t="s">
        <v>16</v>
      </c>
      <c r="C2618" s="864"/>
      <c r="D2618" s="864"/>
      <c r="E2618" s="872"/>
      <c r="F2618" s="873"/>
      <c r="G2618" s="797" t="s">
        <v>5405</v>
      </c>
      <c r="H2618" s="808" t="s">
        <v>5406</v>
      </c>
      <c r="I2618" s="817" t="s">
        <v>5407</v>
      </c>
      <c r="J2618" s="800">
        <v>1</v>
      </c>
      <c r="K2618" s="818">
        <v>45901</v>
      </c>
      <c r="L2618" s="818">
        <v>46111</v>
      </c>
      <c r="M2618" s="819">
        <f t="shared" si="105"/>
        <v>30</v>
      </c>
      <c r="N2618" s="820">
        <v>0</v>
      </c>
      <c r="O2618" s="797" t="s">
        <v>5408</v>
      </c>
      <c r="P2618" s="586">
        <f t="shared" si="106"/>
        <v>0</v>
      </c>
      <c r="Q2618" s="571" t="str">
        <f>IF(ISNUMBER(P2618),IF(P2618=100%,"CUMPLIDA",IF(AND(ISNUMBER(L2618),ISNUMBER([9]OCI!$P$6)), IF(L2618&lt;[9]OCI!$P$6,"INCUMPLIDA","PROCESO"), "VERIFICAR FECHA")),"SIN VALOR AVANCE")</f>
        <v>PROCESO</v>
      </c>
    </row>
    <row r="2619" spans="1:17" ht="240">
      <c r="A2619" s="560" t="s">
        <v>18</v>
      </c>
      <c r="B2619" s="561" t="s">
        <v>16</v>
      </c>
      <c r="C2619" s="858" t="s">
        <v>5432</v>
      </c>
      <c r="D2619" s="858" t="s">
        <v>3832</v>
      </c>
      <c r="E2619" s="867" t="s">
        <v>3833</v>
      </c>
      <c r="F2619" s="860" t="s">
        <v>3834</v>
      </c>
      <c r="G2619" s="589" t="s">
        <v>3835</v>
      </c>
      <c r="H2619" s="590" t="s">
        <v>3836</v>
      </c>
      <c r="I2619" s="628" t="s">
        <v>3837</v>
      </c>
      <c r="J2619" s="566">
        <v>2</v>
      </c>
      <c r="K2619" s="612">
        <v>45509</v>
      </c>
      <c r="L2619" s="612">
        <v>45746</v>
      </c>
      <c r="M2619" s="568">
        <f t="shared" si="105"/>
        <v>33.857142857142854</v>
      </c>
      <c r="N2619" s="569">
        <v>2</v>
      </c>
      <c r="O2619" s="565" t="s">
        <v>3838</v>
      </c>
      <c r="P2619" s="586">
        <f t="shared" si="106"/>
        <v>1</v>
      </c>
      <c r="Q2619" s="571" t="str">
        <f>IF(ISNUMBER(P2619),IF(P2619=100%,"CUMPLIDA",IF(AND(ISNUMBER(L2619),ISNUMBER([6]OCI!$P$6)), IF(L2619&lt;[6]OCI!$P$6,"INCUMPLIDA","PROCESO"), "VERIFICAR FECHA")),"SIN VALOR AVANCE")</f>
        <v>CUMPLIDA</v>
      </c>
    </row>
    <row r="2620" spans="1:17" ht="120">
      <c r="A2620" s="560" t="s">
        <v>18</v>
      </c>
      <c r="B2620" s="561" t="s">
        <v>16</v>
      </c>
      <c r="C2620" s="858"/>
      <c r="D2620" s="858"/>
      <c r="E2620" s="867"/>
      <c r="F2620" s="860"/>
      <c r="G2620" s="589" t="s">
        <v>3839</v>
      </c>
      <c r="H2620" s="590" t="s">
        <v>3840</v>
      </c>
      <c r="I2620" s="565" t="s">
        <v>3841</v>
      </c>
      <c r="J2620" s="566">
        <v>4</v>
      </c>
      <c r="K2620" s="612">
        <v>45536</v>
      </c>
      <c r="L2620" s="612">
        <v>45900</v>
      </c>
      <c r="M2620" s="568">
        <f t="shared" si="105"/>
        <v>52</v>
      </c>
      <c r="N2620" s="569">
        <v>2</v>
      </c>
      <c r="O2620" s="565" t="s">
        <v>3842</v>
      </c>
      <c r="P2620" s="586">
        <f t="shared" si="106"/>
        <v>0.5</v>
      </c>
      <c r="Q2620" s="571" t="str">
        <f>IF(ISNUMBER(P2620),IF(P2620=100%,"CUMPLIDA",IF(AND(ISNUMBER(L2620),ISNUMBER([6]OCI!$P$6)), IF(L2620&lt;[6]OCI!$P$6,"INCUMPLIDA","PROCESO"), "VERIFICAR FECHA")),"SIN VALOR AVANCE")</f>
        <v>PROCESO</v>
      </c>
    </row>
    <row r="2621" spans="1:17" ht="135">
      <c r="A2621" s="560" t="s">
        <v>18</v>
      </c>
      <c r="B2621" s="561" t="s">
        <v>16</v>
      </c>
      <c r="C2621" s="858"/>
      <c r="D2621" s="858"/>
      <c r="E2621" s="867"/>
      <c r="F2621" s="860"/>
      <c r="G2621" s="860" t="s">
        <v>3843</v>
      </c>
      <c r="H2621" s="590" t="s">
        <v>3844</v>
      </c>
      <c r="I2621" s="565" t="s">
        <v>3845</v>
      </c>
      <c r="J2621" s="566">
        <v>2</v>
      </c>
      <c r="K2621" s="612">
        <v>45536</v>
      </c>
      <c r="L2621" s="612">
        <v>46022</v>
      </c>
      <c r="M2621" s="568">
        <f t="shared" si="105"/>
        <v>69.428571428571431</v>
      </c>
      <c r="N2621" s="569">
        <v>0.01</v>
      </c>
      <c r="O2621" s="565" t="s">
        <v>3842</v>
      </c>
      <c r="P2621" s="586">
        <f t="shared" si="106"/>
        <v>5.0000000000000001E-3</v>
      </c>
      <c r="Q2621" s="571" t="str">
        <f>IF(ISNUMBER(P2621),IF(P2621=100%,"CUMPLIDA",IF(AND(ISNUMBER(L2621),ISNUMBER([6]OCI!$P$6)), IF(L2621&lt;[6]OCI!$P$6,"INCUMPLIDA","PROCESO"), "VERIFICAR FECHA")),"SIN VALOR AVANCE")</f>
        <v>PROCESO</v>
      </c>
    </row>
    <row r="2622" spans="1:17" ht="75.75">
      <c r="A2622" s="560" t="s">
        <v>18</v>
      </c>
      <c r="B2622" s="561" t="s">
        <v>16</v>
      </c>
      <c r="C2622" s="858"/>
      <c r="D2622" s="858"/>
      <c r="E2622" s="867"/>
      <c r="F2622" s="860"/>
      <c r="G2622" s="860"/>
      <c r="H2622" s="590" t="s">
        <v>3846</v>
      </c>
      <c r="I2622" s="565" t="s">
        <v>3847</v>
      </c>
      <c r="J2622" s="566">
        <v>3</v>
      </c>
      <c r="K2622" s="612">
        <v>45536</v>
      </c>
      <c r="L2622" s="612">
        <v>45838</v>
      </c>
      <c r="M2622" s="568">
        <f t="shared" si="105"/>
        <v>43.142857142857146</v>
      </c>
      <c r="N2622" s="569">
        <v>3</v>
      </c>
      <c r="O2622" s="565" t="s">
        <v>3848</v>
      </c>
      <c r="P2622" s="586">
        <f t="shared" si="106"/>
        <v>1</v>
      </c>
      <c r="Q2622" s="571" t="str">
        <f>IF(ISNUMBER(P2622),IF(P2622=100%,"CUMPLIDA",IF(AND(ISNUMBER(L2622),ISNUMBER([6]OCI!$P$6)), IF(L2622&lt;[6]OCI!$P$6,"INCUMPLIDA","PROCESO"), "VERIFICAR FECHA")),"SIN VALOR AVANCE")</f>
        <v>CUMPLIDA</v>
      </c>
    </row>
    <row r="2623" spans="1:17" ht="225">
      <c r="A2623" s="560" t="s">
        <v>18</v>
      </c>
      <c r="B2623" s="561" t="s">
        <v>16</v>
      </c>
      <c r="C2623" s="858"/>
      <c r="D2623" s="858"/>
      <c r="E2623" s="867"/>
      <c r="F2623" s="860"/>
      <c r="G2623" s="589" t="s">
        <v>3849</v>
      </c>
      <c r="H2623" s="590" t="s">
        <v>3850</v>
      </c>
      <c r="I2623" s="565" t="s">
        <v>1844</v>
      </c>
      <c r="J2623" s="566">
        <v>1</v>
      </c>
      <c r="K2623" s="612">
        <v>45505</v>
      </c>
      <c r="L2623" s="612">
        <v>45657</v>
      </c>
      <c r="M2623" s="568">
        <f t="shared" si="105"/>
        <v>21.714285714285715</v>
      </c>
      <c r="N2623" s="569">
        <v>1</v>
      </c>
      <c r="O2623" s="565" t="s">
        <v>3851</v>
      </c>
      <c r="P2623" s="586">
        <f t="shared" si="106"/>
        <v>1</v>
      </c>
      <c r="Q2623" s="571" t="str">
        <f>IF(ISNUMBER(P2623),IF(P2623=100%,"CUMPLIDA",IF(AND(ISNUMBER(L2623),ISNUMBER([6]OCI!$P$6)), IF(L2623&lt;[6]OCI!$P$6,"INCUMPLIDA","PROCESO"), "VERIFICAR FECHA")),"SIN VALOR AVANCE")</f>
        <v>CUMPLIDA</v>
      </c>
    </row>
    <row r="2624" spans="1:17" ht="120.75">
      <c r="A2624" s="560" t="s">
        <v>18</v>
      </c>
      <c r="B2624" s="561" t="s">
        <v>16</v>
      </c>
      <c r="C2624" s="858" t="s">
        <v>5431</v>
      </c>
      <c r="D2624" s="858" t="s">
        <v>3852</v>
      </c>
      <c r="E2624" s="867" t="s">
        <v>3853</v>
      </c>
      <c r="F2624" s="860" t="s">
        <v>3854</v>
      </c>
      <c r="G2624" s="563" t="s">
        <v>3855</v>
      </c>
      <c r="H2624" s="579" t="s">
        <v>3856</v>
      </c>
      <c r="I2624" s="629" t="s">
        <v>3857</v>
      </c>
      <c r="J2624" s="566">
        <v>1</v>
      </c>
      <c r="K2624" s="612">
        <v>45509</v>
      </c>
      <c r="L2624" s="612">
        <v>45991</v>
      </c>
      <c r="M2624" s="568">
        <f t="shared" si="105"/>
        <v>68.857142857142861</v>
      </c>
      <c r="N2624" s="569">
        <v>1</v>
      </c>
      <c r="O2624" s="565" t="s">
        <v>3858</v>
      </c>
      <c r="P2624" s="586">
        <f t="shared" si="106"/>
        <v>1</v>
      </c>
      <c r="Q2624" s="571" t="str">
        <f>IF(ISNUMBER(P2624),IF(P2624=100%,"CUMPLIDA",IF(AND(ISNUMBER(L2624),ISNUMBER([6]OCI!$P$6)), IF(L2624&lt;[6]OCI!$P$6,"INCUMPLIDA","PROCESO"), "VERIFICAR FECHA")),"SIN VALOR AVANCE")</f>
        <v>CUMPLIDA</v>
      </c>
    </row>
    <row r="2625" spans="1:17" ht="135.75">
      <c r="A2625" s="560" t="s">
        <v>18</v>
      </c>
      <c r="B2625" s="561" t="s">
        <v>16</v>
      </c>
      <c r="C2625" s="858"/>
      <c r="D2625" s="858"/>
      <c r="E2625" s="867"/>
      <c r="F2625" s="860"/>
      <c r="G2625" s="563" t="s">
        <v>3859</v>
      </c>
      <c r="H2625" s="579" t="s">
        <v>3860</v>
      </c>
      <c r="I2625" s="565" t="s">
        <v>3861</v>
      </c>
      <c r="J2625" s="566">
        <v>1</v>
      </c>
      <c r="K2625" s="612">
        <v>45536</v>
      </c>
      <c r="L2625" s="612">
        <v>45991</v>
      </c>
      <c r="M2625" s="568">
        <f t="shared" si="105"/>
        <v>65</v>
      </c>
      <c r="N2625" s="569">
        <v>0</v>
      </c>
      <c r="O2625" s="565" t="s">
        <v>3862</v>
      </c>
      <c r="P2625" s="586">
        <f t="shared" si="106"/>
        <v>0</v>
      </c>
      <c r="Q2625" s="571" t="str">
        <f>IF(ISNUMBER(P2625),IF(P2625=100%,"CUMPLIDA",IF(AND(ISNUMBER(L2625),ISNUMBER([6]OCI!$P$6)), IF(L2625&lt;[6]OCI!$P$6,"INCUMPLIDA","PROCESO"), "VERIFICAR FECHA")),"SIN VALOR AVANCE")</f>
        <v>PROCESO</v>
      </c>
    </row>
    <row r="2626" spans="1:17" ht="150.75">
      <c r="A2626" s="560" t="s">
        <v>18</v>
      </c>
      <c r="B2626" s="561" t="s">
        <v>16</v>
      </c>
      <c r="C2626" s="858"/>
      <c r="D2626" s="858"/>
      <c r="E2626" s="867"/>
      <c r="F2626" s="860"/>
      <c r="G2626" s="860" t="s">
        <v>3863</v>
      </c>
      <c r="H2626" s="579" t="s">
        <v>3864</v>
      </c>
      <c r="I2626" s="565" t="s">
        <v>3865</v>
      </c>
      <c r="J2626" s="566">
        <v>1</v>
      </c>
      <c r="K2626" s="612">
        <v>45536</v>
      </c>
      <c r="L2626" s="612">
        <v>45869</v>
      </c>
      <c r="M2626" s="568">
        <f t="shared" si="105"/>
        <v>47.571428571428569</v>
      </c>
      <c r="N2626" s="569">
        <v>1</v>
      </c>
      <c r="O2626" s="565" t="s">
        <v>3866</v>
      </c>
      <c r="P2626" s="586">
        <f t="shared" si="106"/>
        <v>1</v>
      </c>
      <c r="Q2626" s="571" t="str">
        <f>IF(ISNUMBER(P2626),IF(P2626=100%,"CUMPLIDA",IF(AND(ISNUMBER(L2626),ISNUMBER([6]OCI!$P$6)), IF(L2626&lt;[6]OCI!$P$6,"INCUMPLIDA","PROCESO"), "VERIFICAR FECHA")),"SIN VALOR AVANCE")</f>
        <v>CUMPLIDA</v>
      </c>
    </row>
    <row r="2627" spans="1:17" ht="150.75">
      <c r="A2627" s="560" t="s">
        <v>18</v>
      </c>
      <c r="B2627" s="561" t="s">
        <v>16</v>
      </c>
      <c r="C2627" s="858"/>
      <c r="D2627" s="858"/>
      <c r="E2627" s="867"/>
      <c r="F2627" s="860"/>
      <c r="G2627" s="860"/>
      <c r="H2627" s="579" t="s">
        <v>3867</v>
      </c>
      <c r="I2627" s="565" t="s">
        <v>3868</v>
      </c>
      <c r="J2627" s="566">
        <v>1</v>
      </c>
      <c r="K2627" s="612">
        <v>45536</v>
      </c>
      <c r="L2627" s="612">
        <v>45869</v>
      </c>
      <c r="M2627" s="568">
        <f t="shared" si="105"/>
        <v>47.571428571428569</v>
      </c>
      <c r="N2627" s="569">
        <v>0.6</v>
      </c>
      <c r="O2627" s="565" t="s">
        <v>3866</v>
      </c>
      <c r="P2627" s="586">
        <f t="shared" si="106"/>
        <v>0.6</v>
      </c>
      <c r="Q2627" s="571" t="str">
        <f>IF(ISNUMBER(P2627),IF(P2627=100%,"CUMPLIDA",IF(AND(ISNUMBER(L2627),ISNUMBER([6]OCI!$P$6)), IF(L2627&lt;[6]OCI!$P$6,"INCUMPLIDA","PROCESO"), "VERIFICAR FECHA")),"SIN VALOR AVANCE")</f>
        <v>PROCESO</v>
      </c>
    </row>
    <row r="2628" spans="1:17" ht="150.75">
      <c r="A2628" s="560" t="s">
        <v>18</v>
      </c>
      <c r="B2628" s="561" t="s">
        <v>16</v>
      </c>
      <c r="C2628" s="858"/>
      <c r="D2628" s="858"/>
      <c r="E2628" s="867"/>
      <c r="F2628" s="860"/>
      <c r="G2628" s="860"/>
      <c r="H2628" s="579" t="s">
        <v>3869</v>
      </c>
      <c r="I2628" s="565" t="s">
        <v>3870</v>
      </c>
      <c r="J2628" s="566">
        <v>1</v>
      </c>
      <c r="K2628" s="612">
        <v>45536</v>
      </c>
      <c r="L2628" s="612">
        <v>45869</v>
      </c>
      <c r="M2628" s="568">
        <f t="shared" si="105"/>
        <v>47.571428571428569</v>
      </c>
      <c r="N2628" s="569">
        <v>0.6</v>
      </c>
      <c r="O2628" s="565" t="s">
        <v>3866</v>
      </c>
      <c r="P2628" s="586">
        <f t="shared" si="106"/>
        <v>0.6</v>
      </c>
      <c r="Q2628" s="571" t="str">
        <f>IF(ISNUMBER(P2628),IF(P2628=100%,"CUMPLIDA",IF(AND(ISNUMBER(L2628),ISNUMBER([6]OCI!$P$6)), IF(L2628&lt;[6]OCI!$P$6,"INCUMPLIDA","PROCESO"), "VERIFICAR FECHA")),"SIN VALOR AVANCE")</f>
        <v>PROCESO</v>
      </c>
    </row>
    <row r="2629" spans="1:17" ht="120.75">
      <c r="A2629" s="560" t="s">
        <v>18</v>
      </c>
      <c r="B2629" s="561" t="s">
        <v>16</v>
      </c>
      <c r="C2629" s="858"/>
      <c r="D2629" s="858"/>
      <c r="E2629" s="867"/>
      <c r="F2629" s="860"/>
      <c r="G2629" s="589" t="s">
        <v>3871</v>
      </c>
      <c r="H2629" s="590" t="s">
        <v>3872</v>
      </c>
      <c r="I2629" s="565" t="s">
        <v>3873</v>
      </c>
      <c r="J2629" s="566">
        <v>2</v>
      </c>
      <c r="K2629" s="612">
        <v>45536</v>
      </c>
      <c r="L2629" s="612">
        <v>45991</v>
      </c>
      <c r="M2629" s="568">
        <f t="shared" si="105"/>
        <v>65</v>
      </c>
      <c r="N2629" s="569">
        <v>0</v>
      </c>
      <c r="O2629" s="565" t="s">
        <v>3874</v>
      </c>
      <c r="P2629" s="586">
        <f t="shared" si="106"/>
        <v>0</v>
      </c>
      <c r="Q2629" s="571" t="str">
        <f>IF(ISNUMBER(P2629),IF(P2629=100%,"CUMPLIDA",IF(AND(ISNUMBER(L2629),ISNUMBER([6]OCI!$P$6)), IF(L2629&lt;[6]OCI!$P$6,"INCUMPLIDA","PROCESO"), "VERIFICAR FECHA")),"SIN VALOR AVANCE")</f>
        <v>PROCESO</v>
      </c>
    </row>
    <row r="2630" spans="1:17" ht="195">
      <c r="A2630" s="560" t="s">
        <v>18</v>
      </c>
      <c r="B2630" s="561" t="s">
        <v>16</v>
      </c>
      <c r="C2630" s="858"/>
      <c r="D2630" s="858"/>
      <c r="E2630" s="867"/>
      <c r="F2630" s="860"/>
      <c r="G2630" s="589" t="s">
        <v>3875</v>
      </c>
      <c r="H2630" s="590" t="s">
        <v>3876</v>
      </c>
      <c r="I2630" s="565" t="s">
        <v>3877</v>
      </c>
      <c r="J2630" s="566">
        <v>1</v>
      </c>
      <c r="K2630" s="612">
        <v>45536</v>
      </c>
      <c r="L2630" s="612">
        <v>45777</v>
      </c>
      <c r="M2630" s="568">
        <f t="shared" si="105"/>
        <v>34.428571428571431</v>
      </c>
      <c r="N2630" s="569">
        <v>1</v>
      </c>
      <c r="O2630" s="565" t="s">
        <v>3878</v>
      </c>
      <c r="P2630" s="586">
        <f t="shared" si="106"/>
        <v>1</v>
      </c>
      <c r="Q2630" s="571" t="str">
        <f>IF(ISNUMBER(P2630),IF(P2630=100%,"CUMPLIDA",IF(AND(ISNUMBER(L2630),ISNUMBER([6]OCI!$P$6)), IF(L2630&lt;[6]OCI!$P$6,"INCUMPLIDA","PROCESO"), "VERIFICAR FECHA")),"SIN VALOR AVANCE")</f>
        <v>CUMPLIDA</v>
      </c>
    </row>
    <row r="2631" spans="1:17" ht="150.75">
      <c r="A2631" s="560" t="s">
        <v>18</v>
      </c>
      <c r="B2631" s="561" t="s">
        <v>16</v>
      </c>
      <c r="C2631" s="858"/>
      <c r="D2631" s="858"/>
      <c r="E2631" s="867"/>
      <c r="F2631" s="860"/>
      <c r="G2631" s="563" t="s">
        <v>3879</v>
      </c>
      <c r="H2631" s="579" t="s">
        <v>3880</v>
      </c>
      <c r="I2631" s="629" t="s">
        <v>3881</v>
      </c>
      <c r="J2631" s="566">
        <v>2</v>
      </c>
      <c r="K2631" s="612">
        <v>45536</v>
      </c>
      <c r="L2631" s="612">
        <v>45991</v>
      </c>
      <c r="M2631" s="568">
        <f t="shared" si="105"/>
        <v>65</v>
      </c>
      <c r="N2631" s="569">
        <v>0</v>
      </c>
      <c r="O2631" s="565" t="s">
        <v>3882</v>
      </c>
      <c r="P2631" s="586">
        <f t="shared" si="106"/>
        <v>0</v>
      </c>
      <c r="Q2631" s="571" t="str">
        <f>IF(ISNUMBER(P2631),IF(P2631=100%,"CUMPLIDA",IF(AND(ISNUMBER(L2631),ISNUMBER([6]OCI!$P$6)), IF(L2631&lt;[6]OCI!$P$6,"INCUMPLIDA","PROCESO"), "VERIFICAR FECHA")),"SIN VALOR AVANCE")</f>
        <v>PROCESO</v>
      </c>
    </row>
    <row r="2632" spans="1:17" ht="180">
      <c r="A2632" s="560" t="s">
        <v>18</v>
      </c>
      <c r="B2632" s="561" t="s">
        <v>16</v>
      </c>
      <c r="C2632" s="858" t="s">
        <v>5430</v>
      </c>
      <c r="D2632" s="858" t="s">
        <v>3883</v>
      </c>
      <c r="E2632" s="867" t="s">
        <v>3884</v>
      </c>
      <c r="F2632" s="860" t="s">
        <v>3885</v>
      </c>
      <c r="G2632" s="589" t="s">
        <v>3886</v>
      </c>
      <c r="H2632" s="590" t="s">
        <v>3887</v>
      </c>
      <c r="I2632" s="565" t="s">
        <v>3888</v>
      </c>
      <c r="J2632" s="566">
        <v>1</v>
      </c>
      <c r="K2632" s="612">
        <v>45536</v>
      </c>
      <c r="L2632" s="612">
        <v>45747</v>
      </c>
      <c r="M2632" s="568">
        <f t="shared" si="105"/>
        <v>30.142857142857142</v>
      </c>
      <c r="N2632" s="569">
        <v>1</v>
      </c>
      <c r="O2632" s="565" t="s">
        <v>3851</v>
      </c>
      <c r="P2632" s="586">
        <f t="shared" si="106"/>
        <v>1</v>
      </c>
      <c r="Q2632" s="571" t="str">
        <f>IF(ISNUMBER(P2632),IF(P2632=100%,"CUMPLIDA",IF(AND(ISNUMBER(L2632),ISNUMBER([6]OCI!$P$6)), IF(L2632&lt;[6]OCI!$P$6,"INCUMPLIDA","PROCESO"), "VERIFICAR FECHA")),"SIN VALOR AVANCE")</f>
        <v>CUMPLIDA</v>
      </c>
    </row>
    <row r="2633" spans="1:17" ht="210.75">
      <c r="A2633" s="560" t="s">
        <v>18</v>
      </c>
      <c r="B2633" s="561" t="s">
        <v>16</v>
      </c>
      <c r="C2633" s="858"/>
      <c r="D2633" s="858"/>
      <c r="E2633" s="867"/>
      <c r="F2633" s="860"/>
      <c r="G2633" s="860" t="s">
        <v>3889</v>
      </c>
      <c r="H2633" s="565" t="s">
        <v>3890</v>
      </c>
      <c r="I2633" s="628" t="s">
        <v>3891</v>
      </c>
      <c r="J2633" s="566">
        <v>1</v>
      </c>
      <c r="K2633" s="612">
        <v>45514</v>
      </c>
      <c r="L2633" s="612">
        <v>46111</v>
      </c>
      <c r="M2633" s="568">
        <f t="shared" si="105"/>
        <v>85.285714285714292</v>
      </c>
      <c r="N2633" s="569">
        <v>0</v>
      </c>
      <c r="O2633" s="565" t="s">
        <v>3892</v>
      </c>
      <c r="P2633" s="586">
        <f t="shared" si="106"/>
        <v>0</v>
      </c>
      <c r="Q2633" s="571" t="str">
        <f>IF(ISNUMBER(P2633),IF(P2633=100%,"CUMPLIDA",IF(AND(ISNUMBER(L2633),ISNUMBER([6]OCI!$P$6)), IF(L2633&lt;[6]OCI!$P$6,"INCUMPLIDA","PROCESO"), "VERIFICAR FECHA")),"SIN VALOR AVANCE")</f>
        <v>PROCESO</v>
      </c>
    </row>
    <row r="2634" spans="1:17" ht="225.75">
      <c r="A2634" s="560" t="s">
        <v>18</v>
      </c>
      <c r="B2634" s="561" t="s">
        <v>16</v>
      </c>
      <c r="C2634" s="858"/>
      <c r="D2634" s="858"/>
      <c r="E2634" s="867"/>
      <c r="F2634" s="860"/>
      <c r="G2634" s="860"/>
      <c r="H2634" s="565" t="s">
        <v>3893</v>
      </c>
      <c r="I2634" s="628" t="s">
        <v>3894</v>
      </c>
      <c r="J2634" s="566">
        <v>1</v>
      </c>
      <c r="K2634" s="612">
        <v>45746</v>
      </c>
      <c r="L2634" s="612">
        <v>46111</v>
      </c>
      <c r="M2634" s="568">
        <f t="shared" si="105"/>
        <v>52.142857142857146</v>
      </c>
      <c r="N2634" s="569">
        <v>0</v>
      </c>
      <c r="O2634" s="565" t="s">
        <v>3895</v>
      </c>
      <c r="P2634" s="586">
        <f t="shared" si="106"/>
        <v>0</v>
      </c>
      <c r="Q2634" s="571" t="str">
        <f>IF(ISNUMBER(P2634),IF(P2634=100%,"CUMPLIDA",IF(AND(ISNUMBER(L2634),ISNUMBER([6]OCI!$P$6)), IF(L2634&lt;[6]OCI!$P$6,"INCUMPLIDA","PROCESO"), "VERIFICAR FECHA")),"SIN VALOR AVANCE")</f>
        <v>PROCESO</v>
      </c>
    </row>
    <row r="2635" spans="1:17" ht="180">
      <c r="A2635" s="560" t="s">
        <v>18</v>
      </c>
      <c r="B2635" s="561" t="s">
        <v>16</v>
      </c>
      <c r="C2635" s="858" t="s">
        <v>5429</v>
      </c>
      <c r="D2635" s="858" t="s">
        <v>3896</v>
      </c>
      <c r="E2635" s="867" t="s">
        <v>3897</v>
      </c>
      <c r="F2635" s="860" t="s">
        <v>3898</v>
      </c>
      <c r="G2635" s="589" t="s">
        <v>3886</v>
      </c>
      <c r="H2635" s="590" t="s">
        <v>3887</v>
      </c>
      <c r="I2635" s="565" t="s">
        <v>3888</v>
      </c>
      <c r="J2635" s="566">
        <v>1</v>
      </c>
      <c r="K2635" s="612">
        <v>45536</v>
      </c>
      <c r="L2635" s="612">
        <v>45747</v>
      </c>
      <c r="M2635" s="568">
        <f t="shared" si="105"/>
        <v>30.142857142857142</v>
      </c>
      <c r="N2635" s="569">
        <v>1</v>
      </c>
      <c r="O2635" s="565" t="s">
        <v>3851</v>
      </c>
      <c r="P2635" s="586">
        <f t="shared" si="106"/>
        <v>1</v>
      </c>
      <c r="Q2635" s="571" t="str">
        <f>IF(ISNUMBER(P2635),IF(P2635=100%,"CUMPLIDA",IF(AND(ISNUMBER(L2635),ISNUMBER([6]OCI!$P$6)), IF(L2635&lt;[6]OCI!$P$6,"INCUMPLIDA","PROCESO"), "VERIFICAR FECHA")),"SIN VALOR AVANCE")</f>
        <v>CUMPLIDA</v>
      </c>
    </row>
    <row r="2636" spans="1:17" ht="105">
      <c r="A2636" s="560" t="s">
        <v>18</v>
      </c>
      <c r="B2636" s="561" t="s">
        <v>16</v>
      </c>
      <c r="C2636" s="858"/>
      <c r="D2636" s="858"/>
      <c r="E2636" s="867"/>
      <c r="F2636" s="860"/>
      <c r="G2636" s="589" t="s">
        <v>3899</v>
      </c>
      <c r="H2636" s="590" t="s">
        <v>3900</v>
      </c>
      <c r="I2636" s="565" t="s">
        <v>3901</v>
      </c>
      <c r="J2636" s="566">
        <v>1</v>
      </c>
      <c r="K2636" s="612">
        <v>45536</v>
      </c>
      <c r="L2636" s="612">
        <v>45657</v>
      </c>
      <c r="M2636" s="568">
        <f t="shared" si="105"/>
        <v>17.285714285714285</v>
      </c>
      <c r="N2636" s="569">
        <v>1</v>
      </c>
      <c r="O2636" s="565" t="s">
        <v>3902</v>
      </c>
      <c r="P2636" s="586">
        <f t="shared" si="106"/>
        <v>1</v>
      </c>
      <c r="Q2636" s="571" t="str">
        <f>IF(ISNUMBER(P2636),IF(P2636=100%,"CUMPLIDA",IF(AND(ISNUMBER(L2636),ISNUMBER([6]OCI!$P$6)), IF(L2636&lt;[6]OCI!$P$6,"INCUMPLIDA","PROCESO"), "VERIFICAR FECHA")),"SIN VALOR AVANCE")</f>
        <v>CUMPLIDA</v>
      </c>
    </row>
    <row r="2637" spans="1:17" ht="90.75">
      <c r="A2637" s="560" t="s">
        <v>18</v>
      </c>
      <c r="B2637" s="561" t="s">
        <v>16</v>
      </c>
      <c r="C2637" s="858" t="s">
        <v>5428</v>
      </c>
      <c r="D2637" s="858" t="s">
        <v>3903</v>
      </c>
      <c r="E2637" s="867" t="s">
        <v>3904</v>
      </c>
      <c r="F2637" s="860" t="s">
        <v>3905</v>
      </c>
      <c r="G2637" s="869" t="s">
        <v>3906</v>
      </c>
      <c r="H2637" s="590" t="s">
        <v>3907</v>
      </c>
      <c r="I2637" s="565" t="s">
        <v>3908</v>
      </c>
      <c r="J2637" s="566">
        <v>2</v>
      </c>
      <c r="K2637" s="612">
        <v>45505</v>
      </c>
      <c r="L2637" s="612">
        <v>45688</v>
      </c>
      <c r="M2637" s="568">
        <f t="shared" si="105"/>
        <v>26.142857142857142</v>
      </c>
      <c r="N2637" s="569">
        <v>2</v>
      </c>
      <c r="O2637" s="565" t="s">
        <v>3909</v>
      </c>
      <c r="P2637" s="586">
        <f t="shared" si="106"/>
        <v>1</v>
      </c>
      <c r="Q2637" s="571" t="str">
        <f>IF(ISNUMBER(P2637),IF(P2637=100%,"CUMPLIDA",IF(AND(ISNUMBER(L2637),ISNUMBER([6]OCI!$P$6)), IF(L2637&lt;[6]OCI!$P$6,"INCUMPLIDA","PROCESO"), "VERIFICAR FECHA")),"SIN VALOR AVANCE")</f>
        <v>CUMPLIDA</v>
      </c>
    </row>
    <row r="2638" spans="1:17" ht="90.75">
      <c r="A2638" s="560" t="s">
        <v>18</v>
      </c>
      <c r="B2638" s="561" t="s">
        <v>16</v>
      </c>
      <c r="C2638" s="858"/>
      <c r="D2638" s="858"/>
      <c r="E2638" s="867"/>
      <c r="F2638" s="860"/>
      <c r="G2638" s="869"/>
      <c r="H2638" s="590" t="s">
        <v>3910</v>
      </c>
      <c r="I2638" s="565" t="s">
        <v>3911</v>
      </c>
      <c r="J2638" s="566">
        <v>2</v>
      </c>
      <c r="K2638" s="612">
        <v>45505</v>
      </c>
      <c r="L2638" s="612">
        <v>45688</v>
      </c>
      <c r="M2638" s="568">
        <f t="shared" si="105"/>
        <v>26.142857142857142</v>
      </c>
      <c r="N2638" s="569">
        <v>2</v>
      </c>
      <c r="O2638" s="565" t="s">
        <v>3909</v>
      </c>
      <c r="P2638" s="586">
        <f t="shared" si="106"/>
        <v>1</v>
      </c>
      <c r="Q2638" s="571" t="str">
        <f>IF(ISNUMBER(P2638),IF(P2638=100%,"CUMPLIDA",IF(AND(ISNUMBER(L2638),ISNUMBER([6]OCI!$P$6)), IF(L2638&lt;[6]OCI!$P$6,"INCUMPLIDA","PROCESO"), "VERIFICAR FECHA")),"SIN VALOR AVANCE")</f>
        <v>CUMPLIDA</v>
      </c>
    </row>
    <row r="2639" spans="1:17" ht="165.75">
      <c r="A2639" s="560" t="s">
        <v>18</v>
      </c>
      <c r="B2639" s="561" t="s">
        <v>16</v>
      </c>
      <c r="C2639" s="858"/>
      <c r="D2639" s="858"/>
      <c r="E2639" s="867"/>
      <c r="F2639" s="860"/>
      <c r="G2639" s="869"/>
      <c r="H2639" s="590" t="s">
        <v>3912</v>
      </c>
      <c r="I2639" s="565" t="s">
        <v>3913</v>
      </c>
      <c r="J2639" s="566">
        <v>2</v>
      </c>
      <c r="K2639" s="612">
        <v>45505</v>
      </c>
      <c r="L2639" s="612">
        <v>45688</v>
      </c>
      <c r="M2639" s="568">
        <f t="shared" si="105"/>
        <v>26.142857142857142</v>
      </c>
      <c r="N2639" s="569">
        <v>2</v>
      </c>
      <c r="O2639" s="565" t="s">
        <v>3914</v>
      </c>
      <c r="P2639" s="586">
        <f t="shared" si="106"/>
        <v>1</v>
      </c>
      <c r="Q2639" s="571" t="str">
        <f>IF(ISNUMBER(P2639),IF(P2639=100%,"CUMPLIDA",IF(AND(ISNUMBER(L2639),ISNUMBER([6]OCI!$P$6)), IF(L2639&lt;[6]OCI!$P$6,"INCUMPLIDA","PROCESO"), "VERIFICAR FECHA")),"SIN VALOR AVANCE")</f>
        <v>CUMPLIDA</v>
      </c>
    </row>
    <row r="2640" spans="1:17" ht="120.75">
      <c r="A2640" s="560" t="s">
        <v>18</v>
      </c>
      <c r="B2640" s="561" t="s">
        <v>16</v>
      </c>
      <c r="C2640" s="858"/>
      <c r="D2640" s="858"/>
      <c r="E2640" s="867"/>
      <c r="F2640" s="860"/>
      <c r="G2640" s="563" t="s">
        <v>3915</v>
      </c>
      <c r="H2640" s="579" t="s">
        <v>3916</v>
      </c>
      <c r="I2640" s="628" t="s">
        <v>3917</v>
      </c>
      <c r="J2640" s="566">
        <v>7</v>
      </c>
      <c r="K2640" s="612">
        <v>45534</v>
      </c>
      <c r="L2640" s="612">
        <v>45746</v>
      </c>
      <c r="M2640" s="568">
        <f t="shared" si="105"/>
        <v>30.285714285714285</v>
      </c>
      <c r="N2640" s="569">
        <v>7</v>
      </c>
      <c r="O2640" s="565" t="s">
        <v>3918</v>
      </c>
      <c r="P2640" s="586">
        <f t="shared" si="106"/>
        <v>1</v>
      </c>
      <c r="Q2640" s="571" t="str">
        <f>IF(ISNUMBER(P2640),IF(P2640=100%,"CUMPLIDA",IF(AND(ISNUMBER(L2640),ISNUMBER([6]OCI!$P$6)), IF(L2640&lt;[6]OCI!$P$6,"INCUMPLIDA","PROCESO"), "VERIFICAR FECHA")),"SIN VALOR AVANCE")</f>
        <v>CUMPLIDA</v>
      </c>
    </row>
    <row r="2641" spans="1:17" ht="195.75">
      <c r="A2641" s="560" t="s">
        <v>18</v>
      </c>
      <c r="B2641" s="561" t="s">
        <v>16</v>
      </c>
      <c r="C2641" s="858"/>
      <c r="D2641" s="858"/>
      <c r="E2641" s="867"/>
      <c r="F2641" s="860"/>
      <c r="G2641" s="860" t="s">
        <v>3919</v>
      </c>
      <c r="H2641" s="579" t="s">
        <v>3920</v>
      </c>
      <c r="I2641" s="565" t="s">
        <v>3908</v>
      </c>
      <c r="J2641" s="566">
        <v>3</v>
      </c>
      <c r="K2641" s="612">
        <v>45536</v>
      </c>
      <c r="L2641" s="612">
        <v>45807</v>
      </c>
      <c r="M2641" s="568">
        <f t="shared" si="105"/>
        <v>38.714285714285715</v>
      </c>
      <c r="N2641" s="569">
        <v>3</v>
      </c>
      <c r="O2641" s="565" t="s">
        <v>3921</v>
      </c>
      <c r="P2641" s="586">
        <f t="shared" si="106"/>
        <v>1</v>
      </c>
      <c r="Q2641" s="571" t="str">
        <f>IF(ISNUMBER(P2641),IF(P2641=100%,"CUMPLIDA",IF(AND(ISNUMBER(L2641),ISNUMBER([6]OCI!$P$6)), IF(L2641&lt;[6]OCI!$P$6,"INCUMPLIDA","PROCESO"), "VERIFICAR FECHA")),"SIN VALOR AVANCE")</f>
        <v>CUMPLIDA</v>
      </c>
    </row>
    <row r="2642" spans="1:17" ht="195.75">
      <c r="A2642" s="560" t="s">
        <v>18</v>
      </c>
      <c r="B2642" s="561" t="s">
        <v>16</v>
      </c>
      <c r="C2642" s="858"/>
      <c r="D2642" s="858"/>
      <c r="E2642" s="867"/>
      <c r="F2642" s="860"/>
      <c r="G2642" s="860"/>
      <c r="H2642" s="579" t="s">
        <v>3922</v>
      </c>
      <c r="I2642" s="565" t="s">
        <v>3923</v>
      </c>
      <c r="J2642" s="566">
        <v>3</v>
      </c>
      <c r="K2642" s="612">
        <v>45536</v>
      </c>
      <c r="L2642" s="612">
        <v>45807</v>
      </c>
      <c r="M2642" s="568">
        <f t="shared" si="105"/>
        <v>38.714285714285715</v>
      </c>
      <c r="N2642" s="569">
        <v>3</v>
      </c>
      <c r="O2642" s="565" t="s">
        <v>3924</v>
      </c>
      <c r="P2642" s="586">
        <f t="shared" si="106"/>
        <v>1</v>
      </c>
      <c r="Q2642" s="571" t="str">
        <f>IF(ISNUMBER(P2642),IF(P2642=100%,"CUMPLIDA",IF(AND(ISNUMBER(L2642),ISNUMBER([6]OCI!$P$6)), IF(L2642&lt;[6]OCI!$P$6,"INCUMPLIDA","PROCESO"), "VERIFICAR FECHA")),"SIN VALOR AVANCE")</f>
        <v>CUMPLIDA</v>
      </c>
    </row>
    <row r="2643" spans="1:17" ht="105.75">
      <c r="A2643" s="560" t="s">
        <v>18</v>
      </c>
      <c r="B2643" s="561" t="s">
        <v>16</v>
      </c>
      <c r="C2643" s="858"/>
      <c r="D2643" s="858"/>
      <c r="E2643" s="867"/>
      <c r="F2643" s="860"/>
      <c r="G2643" s="860"/>
      <c r="H2643" s="579" t="s">
        <v>3925</v>
      </c>
      <c r="I2643" s="565" t="s">
        <v>3926</v>
      </c>
      <c r="J2643" s="566">
        <v>3</v>
      </c>
      <c r="K2643" s="612">
        <v>45536</v>
      </c>
      <c r="L2643" s="612">
        <v>45807</v>
      </c>
      <c r="M2643" s="568">
        <f t="shared" si="105"/>
        <v>38.714285714285715</v>
      </c>
      <c r="N2643" s="569">
        <v>3</v>
      </c>
      <c r="O2643" s="565" t="s">
        <v>3927</v>
      </c>
      <c r="P2643" s="586">
        <f t="shared" si="106"/>
        <v>1</v>
      </c>
      <c r="Q2643" s="571" t="str">
        <f>IF(ISNUMBER(P2643),IF(P2643=100%,"CUMPLIDA",IF(AND(ISNUMBER(L2643),ISNUMBER([6]OCI!$P$6)), IF(L2643&lt;[6]OCI!$P$6,"INCUMPLIDA","PROCESO"), "VERIFICAR FECHA")),"SIN VALOR AVANCE")</f>
        <v>CUMPLIDA</v>
      </c>
    </row>
    <row r="2644" spans="1:17" ht="150.75">
      <c r="A2644" s="560" t="s">
        <v>18</v>
      </c>
      <c r="B2644" s="561" t="s">
        <v>16</v>
      </c>
      <c r="C2644" s="858" t="s">
        <v>5427</v>
      </c>
      <c r="D2644" s="858" t="s">
        <v>3928</v>
      </c>
      <c r="E2644" s="867" t="s">
        <v>3929</v>
      </c>
      <c r="F2644" s="860" t="s">
        <v>3930</v>
      </c>
      <c r="G2644" s="589" t="s">
        <v>3931</v>
      </c>
      <c r="H2644" s="590" t="s">
        <v>3932</v>
      </c>
      <c r="I2644" s="565" t="s">
        <v>3933</v>
      </c>
      <c r="J2644" s="566">
        <v>2</v>
      </c>
      <c r="K2644" s="612">
        <v>45505</v>
      </c>
      <c r="L2644" s="612">
        <v>45869</v>
      </c>
      <c r="M2644" s="568">
        <f t="shared" si="105"/>
        <v>52</v>
      </c>
      <c r="N2644" s="569">
        <v>2</v>
      </c>
      <c r="O2644" s="565" t="s">
        <v>3934</v>
      </c>
      <c r="P2644" s="586">
        <f t="shared" si="106"/>
        <v>1</v>
      </c>
      <c r="Q2644" s="571" t="str">
        <f>IF(ISNUMBER(P2644),IF(P2644=100%,"CUMPLIDA",IF(AND(ISNUMBER(L2644),ISNUMBER([6]OCI!$P$6)), IF(L2644&lt;[6]OCI!$P$6,"INCUMPLIDA","PROCESO"), "VERIFICAR FECHA")),"SIN VALOR AVANCE")</f>
        <v>CUMPLIDA</v>
      </c>
    </row>
    <row r="2645" spans="1:17" ht="135.75">
      <c r="A2645" s="560" t="s">
        <v>18</v>
      </c>
      <c r="B2645" s="561" t="s">
        <v>16</v>
      </c>
      <c r="C2645" s="858"/>
      <c r="D2645" s="858"/>
      <c r="E2645" s="867"/>
      <c r="F2645" s="860"/>
      <c r="G2645" s="869" t="s">
        <v>3935</v>
      </c>
      <c r="H2645" s="565" t="s">
        <v>3936</v>
      </c>
      <c r="I2645" s="579" t="s">
        <v>3937</v>
      </c>
      <c r="J2645" s="575">
        <v>12</v>
      </c>
      <c r="K2645" s="612">
        <v>45536</v>
      </c>
      <c r="L2645" s="612">
        <v>45900</v>
      </c>
      <c r="M2645" s="568">
        <f t="shared" si="105"/>
        <v>52</v>
      </c>
      <c r="N2645" s="569">
        <v>9</v>
      </c>
      <c r="O2645" s="628" t="s">
        <v>3938</v>
      </c>
      <c r="P2645" s="586">
        <f t="shared" si="106"/>
        <v>0.75</v>
      </c>
      <c r="Q2645" s="571" t="str">
        <f>IF(ISNUMBER(P2645),IF(P2645=100%,"CUMPLIDA",IF(AND(ISNUMBER(L2645),ISNUMBER([6]OCI!$P$6)), IF(L2645&lt;[6]OCI!$P$6,"INCUMPLIDA","PROCESO"), "VERIFICAR FECHA")),"SIN VALOR AVANCE")</f>
        <v>PROCESO</v>
      </c>
    </row>
    <row r="2646" spans="1:17" ht="135.75">
      <c r="A2646" s="560" t="s">
        <v>18</v>
      </c>
      <c r="B2646" s="561" t="s">
        <v>16</v>
      </c>
      <c r="C2646" s="858"/>
      <c r="D2646" s="858"/>
      <c r="E2646" s="867"/>
      <c r="F2646" s="860"/>
      <c r="G2646" s="869"/>
      <c r="H2646" s="565" t="s">
        <v>3939</v>
      </c>
      <c r="I2646" s="579" t="s">
        <v>3940</v>
      </c>
      <c r="J2646" s="575">
        <v>12</v>
      </c>
      <c r="K2646" s="612">
        <v>45536</v>
      </c>
      <c r="L2646" s="612">
        <v>45900</v>
      </c>
      <c r="M2646" s="568">
        <f t="shared" si="105"/>
        <v>52</v>
      </c>
      <c r="N2646" s="569">
        <v>10</v>
      </c>
      <c r="O2646" s="628" t="s">
        <v>3938</v>
      </c>
      <c r="P2646" s="586">
        <f t="shared" si="106"/>
        <v>0.83333333333333337</v>
      </c>
      <c r="Q2646" s="571" t="str">
        <f>IF(ISNUMBER(P2646),IF(P2646=100%,"CUMPLIDA",IF(AND(ISNUMBER(L2646),ISNUMBER([6]OCI!$P$6)), IF(L2646&lt;[6]OCI!$P$6,"INCUMPLIDA","PROCESO"), "VERIFICAR FECHA")),"SIN VALOR AVANCE")</f>
        <v>PROCESO</v>
      </c>
    </row>
    <row r="2647" spans="1:17" ht="135.75">
      <c r="A2647" s="560" t="s">
        <v>18</v>
      </c>
      <c r="B2647" s="561" t="s">
        <v>16</v>
      </c>
      <c r="C2647" s="858"/>
      <c r="D2647" s="858"/>
      <c r="E2647" s="867"/>
      <c r="F2647" s="860"/>
      <c r="G2647" s="869"/>
      <c r="H2647" s="579" t="s">
        <v>3941</v>
      </c>
      <c r="I2647" s="565" t="s">
        <v>3942</v>
      </c>
      <c r="J2647" s="566">
        <v>12</v>
      </c>
      <c r="K2647" s="612">
        <v>45536</v>
      </c>
      <c r="L2647" s="612">
        <v>45900</v>
      </c>
      <c r="M2647" s="568">
        <f t="shared" si="105"/>
        <v>52</v>
      </c>
      <c r="N2647" s="569">
        <v>9</v>
      </c>
      <c r="O2647" s="628" t="s">
        <v>3938</v>
      </c>
      <c r="P2647" s="586">
        <f t="shared" si="106"/>
        <v>0.75</v>
      </c>
      <c r="Q2647" s="571" t="str">
        <f>IF(ISNUMBER(P2647),IF(P2647=100%,"CUMPLIDA",IF(AND(ISNUMBER(L2647),ISNUMBER([6]OCI!$P$6)), IF(L2647&lt;[6]OCI!$P$6,"INCUMPLIDA","PROCESO"), "VERIFICAR FECHA")),"SIN VALOR AVANCE")</f>
        <v>PROCESO</v>
      </c>
    </row>
    <row r="2648" spans="1:17" ht="210">
      <c r="A2648" s="560" t="s">
        <v>18</v>
      </c>
      <c r="B2648" s="561" t="s">
        <v>16</v>
      </c>
      <c r="C2648" s="858"/>
      <c r="D2648" s="858"/>
      <c r="E2648" s="867"/>
      <c r="F2648" s="860"/>
      <c r="G2648" s="869"/>
      <c r="H2648" s="565" t="s">
        <v>3943</v>
      </c>
      <c r="I2648" s="565" t="s">
        <v>3944</v>
      </c>
      <c r="J2648" s="566">
        <v>12</v>
      </c>
      <c r="K2648" s="612">
        <v>45536</v>
      </c>
      <c r="L2648" s="612">
        <v>45900</v>
      </c>
      <c r="M2648" s="568">
        <f t="shared" si="105"/>
        <v>52</v>
      </c>
      <c r="N2648" s="569">
        <v>7</v>
      </c>
      <c r="O2648" s="565" t="s">
        <v>3945</v>
      </c>
      <c r="P2648" s="586">
        <f t="shared" si="106"/>
        <v>0.58333333333333337</v>
      </c>
      <c r="Q2648" s="571" t="str">
        <f>IF(ISNUMBER(P2648),IF(P2648=100%,"CUMPLIDA",IF(AND(ISNUMBER(L2648),ISNUMBER([6]OCI!$P$6)), IF(L2648&lt;[6]OCI!$P$6,"INCUMPLIDA","PROCESO"), "VERIFICAR FECHA")),"SIN VALOR AVANCE")</f>
        <v>PROCESO</v>
      </c>
    </row>
    <row r="2649" spans="1:17" ht="150.75">
      <c r="A2649" s="560" t="s">
        <v>18</v>
      </c>
      <c r="B2649" s="561" t="s">
        <v>16</v>
      </c>
      <c r="C2649" s="858"/>
      <c r="D2649" s="858"/>
      <c r="E2649" s="867"/>
      <c r="F2649" s="860"/>
      <c r="G2649" s="563" t="s">
        <v>3946</v>
      </c>
      <c r="H2649" s="579" t="s">
        <v>3947</v>
      </c>
      <c r="I2649" s="565" t="s">
        <v>3948</v>
      </c>
      <c r="J2649" s="575">
        <v>1</v>
      </c>
      <c r="K2649" s="612">
        <v>45536</v>
      </c>
      <c r="L2649" s="612">
        <v>45657</v>
      </c>
      <c r="M2649" s="568">
        <f t="shared" si="105"/>
        <v>17.285714285714285</v>
      </c>
      <c r="N2649" s="569">
        <v>1</v>
      </c>
      <c r="O2649" s="565" t="s">
        <v>3949</v>
      </c>
      <c r="P2649" s="586">
        <f t="shared" si="106"/>
        <v>1</v>
      </c>
      <c r="Q2649" s="571" t="str">
        <f>IF(ISNUMBER(P2649),IF(P2649=100%,"CUMPLIDA",IF(AND(ISNUMBER(L2649),ISNUMBER([6]OCI!$P$6)), IF(L2649&lt;[6]OCI!$P$6,"INCUMPLIDA","PROCESO"), "VERIFICAR FECHA")),"SIN VALOR AVANCE")</f>
        <v>CUMPLIDA</v>
      </c>
    </row>
    <row r="2650" spans="1:17" ht="150.75">
      <c r="A2650" s="560" t="s">
        <v>18</v>
      </c>
      <c r="B2650" s="561" t="s">
        <v>16</v>
      </c>
      <c r="C2650" s="858"/>
      <c r="D2650" s="858"/>
      <c r="E2650" s="867"/>
      <c r="F2650" s="860"/>
      <c r="G2650" s="860" t="s">
        <v>3950</v>
      </c>
      <c r="H2650" s="565" t="s">
        <v>3951</v>
      </c>
      <c r="I2650" s="579" t="s">
        <v>3952</v>
      </c>
      <c r="J2650" s="566">
        <v>12</v>
      </c>
      <c r="K2650" s="612">
        <v>45536</v>
      </c>
      <c r="L2650" s="612">
        <v>45900</v>
      </c>
      <c r="M2650" s="568">
        <f t="shared" si="105"/>
        <v>52</v>
      </c>
      <c r="N2650" s="569">
        <v>4</v>
      </c>
      <c r="O2650" s="628" t="s">
        <v>3953</v>
      </c>
      <c r="P2650" s="586">
        <f t="shared" si="106"/>
        <v>0.33333333333333331</v>
      </c>
      <c r="Q2650" s="571" t="str">
        <f>IF(ISNUMBER(P2650),IF(P2650=100%,"CUMPLIDA",IF(AND(ISNUMBER(L2650),ISNUMBER([6]OCI!$P$6)), IF(L2650&lt;[6]OCI!$P$6,"INCUMPLIDA","PROCESO"), "VERIFICAR FECHA")),"SIN VALOR AVANCE")</f>
        <v>PROCESO</v>
      </c>
    </row>
    <row r="2651" spans="1:17" ht="150.75">
      <c r="A2651" s="560" t="s">
        <v>18</v>
      </c>
      <c r="B2651" s="561" t="s">
        <v>16</v>
      </c>
      <c r="C2651" s="858"/>
      <c r="D2651" s="858"/>
      <c r="E2651" s="867"/>
      <c r="F2651" s="860"/>
      <c r="G2651" s="860"/>
      <c r="H2651" s="565" t="s">
        <v>3954</v>
      </c>
      <c r="I2651" s="579" t="s">
        <v>3955</v>
      </c>
      <c r="J2651" s="566">
        <v>12</v>
      </c>
      <c r="K2651" s="612">
        <v>45536</v>
      </c>
      <c r="L2651" s="612">
        <v>45900</v>
      </c>
      <c r="M2651" s="568">
        <f t="shared" si="105"/>
        <v>52</v>
      </c>
      <c r="N2651" s="569">
        <v>4</v>
      </c>
      <c r="O2651" s="628" t="s">
        <v>3956</v>
      </c>
      <c r="P2651" s="586">
        <f t="shared" si="106"/>
        <v>0.33333333333333331</v>
      </c>
      <c r="Q2651" s="571" t="str">
        <f>IF(ISNUMBER(P2651),IF(P2651=100%,"CUMPLIDA",IF(AND(ISNUMBER(L2651),ISNUMBER([6]OCI!$P$6)), IF(L2651&lt;[6]OCI!$P$6,"INCUMPLIDA","PROCESO"), "VERIFICAR FECHA")),"SIN VALOR AVANCE")</f>
        <v>PROCESO</v>
      </c>
    </row>
    <row r="2652" spans="1:17" ht="150.75">
      <c r="A2652" s="560" t="s">
        <v>18</v>
      </c>
      <c r="B2652" s="561" t="s">
        <v>16</v>
      </c>
      <c r="C2652" s="858"/>
      <c r="D2652" s="858"/>
      <c r="E2652" s="867"/>
      <c r="F2652" s="860"/>
      <c r="G2652" s="860"/>
      <c r="H2652" s="579" t="s">
        <v>3957</v>
      </c>
      <c r="I2652" s="579" t="s">
        <v>3958</v>
      </c>
      <c r="J2652" s="566">
        <v>12</v>
      </c>
      <c r="K2652" s="612">
        <v>45536</v>
      </c>
      <c r="L2652" s="612">
        <v>45900</v>
      </c>
      <c r="M2652" s="568">
        <f t="shared" si="105"/>
        <v>52</v>
      </c>
      <c r="N2652" s="569">
        <v>4</v>
      </c>
      <c r="O2652" s="565" t="s">
        <v>3959</v>
      </c>
      <c r="P2652" s="586">
        <f t="shared" si="106"/>
        <v>0.33333333333333331</v>
      </c>
      <c r="Q2652" s="571" t="str">
        <f>IF(ISNUMBER(P2652),IF(P2652=100%,"CUMPLIDA",IF(AND(ISNUMBER(L2652),ISNUMBER([6]OCI!$P$6)), IF(L2652&lt;[6]OCI!$P$6,"INCUMPLIDA","PROCESO"), "VERIFICAR FECHA")),"SIN VALOR AVANCE")</f>
        <v>PROCESO</v>
      </c>
    </row>
    <row r="2653" spans="1:17" ht="210">
      <c r="A2653" s="560" t="s">
        <v>18</v>
      </c>
      <c r="B2653" s="561" t="s">
        <v>16</v>
      </c>
      <c r="C2653" s="858"/>
      <c r="D2653" s="858"/>
      <c r="E2653" s="867"/>
      <c r="F2653" s="860"/>
      <c r="G2653" s="860"/>
      <c r="H2653" s="565" t="s">
        <v>3960</v>
      </c>
      <c r="I2653" s="565" t="s">
        <v>3961</v>
      </c>
      <c r="J2653" s="566">
        <v>12</v>
      </c>
      <c r="K2653" s="612">
        <v>45536</v>
      </c>
      <c r="L2653" s="612">
        <v>45900</v>
      </c>
      <c r="M2653" s="568">
        <f t="shared" si="105"/>
        <v>52</v>
      </c>
      <c r="N2653" s="569">
        <v>0</v>
      </c>
      <c r="O2653" s="565" t="s">
        <v>3962</v>
      </c>
      <c r="P2653" s="586">
        <f t="shared" si="106"/>
        <v>0</v>
      </c>
      <c r="Q2653" s="571" t="str">
        <f>IF(ISNUMBER(P2653),IF(P2653=100%,"CUMPLIDA",IF(AND(ISNUMBER(L2653),ISNUMBER([6]OCI!$P$6)), IF(L2653&lt;[6]OCI!$P$6,"INCUMPLIDA","PROCESO"), "VERIFICAR FECHA")),"SIN VALOR AVANCE")</f>
        <v>PROCESO</v>
      </c>
    </row>
    <row r="2654" spans="1:17" ht="165">
      <c r="A2654" s="560" t="s">
        <v>18</v>
      </c>
      <c r="B2654" s="561" t="s">
        <v>16</v>
      </c>
      <c r="C2654" s="561" t="s">
        <v>5426</v>
      </c>
      <c r="D2654" s="561" t="s">
        <v>5425</v>
      </c>
      <c r="E2654" s="562" t="s">
        <v>3963</v>
      </c>
      <c r="F2654" s="563" t="s">
        <v>3964</v>
      </c>
      <c r="G2654" s="563" t="s">
        <v>3965</v>
      </c>
      <c r="H2654" s="565" t="s">
        <v>3966</v>
      </c>
      <c r="I2654" s="565" t="s">
        <v>3967</v>
      </c>
      <c r="J2654" s="566">
        <v>2</v>
      </c>
      <c r="K2654" s="612">
        <v>45519</v>
      </c>
      <c r="L2654" s="612">
        <v>45565</v>
      </c>
      <c r="M2654" s="568">
        <f t="shared" si="105"/>
        <v>6.5714285714285712</v>
      </c>
      <c r="N2654" s="569">
        <v>2</v>
      </c>
      <c r="O2654" s="565" t="s">
        <v>3968</v>
      </c>
      <c r="P2654" s="586">
        <f t="shared" si="106"/>
        <v>1</v>
      </c>
      <c r="Q2654" s="571" t="str">
        <f>IF(ISNUMBER(P2654),IF(P2654=100%,"CUMPLIDA",IF(AND(ISNUMBER(L2654),ISNUMBER([6]OCI!$P$6)), IF(L2654&lt;[6]OCI!$P$6,"INCUMPLIDA","PROCESO"), "VERIFICAR FECHA")),"SIN VALOR AVANCE")</f>
        <v>CUMPLIDA</v>
      </c>
    </row>
    <row r="2655" spans="1:17" ht="135.75">
      <c r="A2655" s="560" t="s">
        <v>18</v>
      </c>
      <c r="B2655" s="561" t="s">
        <v>16</v>
      </c>
      <c r="C2655" s="858" t="s">
        <v>5423</v>
      </c>
      <c r="D2655" s="858" t="s">
        <v>3969</v>
      </c>
      <c r="E2655" s="867" t="s">
        <v>3970</v>
      </c>
      <c r="F2655" s="860" t="s">
        <v>3971</v>
      </c>
      <c r="G2655" s="860" t="s">
        <v>3972</v>
      </c>
      <c r="H2655" s="565" t="s">
        <v>3973</v>
      </c>
      <c r="I2655" s="565" t="s">
        <v>3974</v>
      </c>
      <c r="J2655" s="566">
        <v>24</v>
      </c>
      <c r="K2655" s="612">
        <v>45536</v>
      </c>
      <c r="L2655" s="612">
        <v>45900</v>
      </c>
      <c r="M2655" s="568">
        <f t="shared" si="105"/>
        <v>52</v>
      </c>
      <c r="N2655" s="569">
        <v>0</v>
      </c>
      <c r="O2655" s="565" t="s">
        <v>3975</v>
      </c>
      <c r="P2655" s="586">
        <f t="shared" si="106"/>
        <v>0</v>
      </c>
      <c r="Q2655" s="571" t="str">
        <f>IF(ISNUMBER(P2655),IF(P2655=100%,"CUMPLIDA",IF(AND(ISNUMBER(L2655),ISNUMBER([6]OCI!$P$6)), IF(L2655&lt;[6]OCI!$P$6,"INCUMPLIDA","PROCESO"), "VERIFICAR FECHA")),"SIN VALOR AVANCE")</f>
        <v>PROCESO</v>
      </c>
    </row>
    <row r="2656" spans="1:17" ht="135.75">
      <c r="A2656" s="560" t="s">
        <v>18</v>
      </c>
      <c r="B2656" s="561" t="s">
        <v>16</v>
      </c>
      <c r="C2656" s="858"/>
      <c r="D2656" s="858"/>
      <c r="E2656" s="867"/>
      <c r="F2656" s="860"/>
      <c r="G2656" s="860"/>
      <c r="H2656" s="565" t="s">
        <v>3976</v>
      </c>
      <c r="I2656" s="565" t="s">
        <v>3977</v>
      </c>
      <c r="J2656" s="586">
        <v>1</v>
      </c>
      <c r="K2656" s="612">
        <v>45536</v>
      </c>
      <c r="L2656" s="612">
        <v>45900</v>
      </c>
      <c r="M2656" s="568">
        <f t="shared" si="105"/>
        <v>52</v>
      </c>
      <c r="N2656" s="588">
        <v>0.33</v>
      </c>
      <c r="O2656" s="565" t="s">
        <v>3975</v>
      </c>
      <c r="P2656" s="586">
        <f t="shared" si="106"/>
        <v>0.33</v>
      </c>
      <c r="Q2656" s="571" t="str">
        <f>IF(ISNUMBER(P2656),IF(P2656=100%,"CUMPLIDA",IF(AND(ISNUMBER(L2656),ISNUMBER([6]OCI!$P$6)), IF(L2656&lt;[6]OCI!$P$6,"INCUMPLIDA","PROCESO"), "VERIFICAR FECHA")),"SIN VALOR AVANCE")</f>
        <v>PROCESO</v>
      </c>
    </row>
    <row r="2657" spans="1:17" ht="135.75">
      <c r="A2657" s="560" t="s">
        <v>18</v>
      </c>
      <c r="B2657" s="561" t="s">
        <v>16</v>
      </c>
      <c r="C2657" s="858"/>
      <c r="D2657" s="858"/>
      <c r="E2657" s="867"/>
      <c r="F2657" s="860"/>
      <c r="G2657" s="860"/>
      <c r="H2657" s="565" t="s">
        <v>3978</v>
      </c>
      <c r="I2657" s="565" t="s">
        <v>3979</v>
      </c>
      <c r="J2657" s="586">
        <v>1</v>
      </c>
      <c r="K2657" s="612">
        <v>45536</v>
      </c>
      <c r="L2657" s="612">
        <v>45900</v>
      </c>
      <c r="M2657" s="568">
        <f t="shared" si="105"/>
        <v>52</v>
      </c>
      <c r="N2657" s="588">
        <v>0</v>
      </c>
      <c r="O2657" s="565" t="s">
        <v>3980</v>
      </c>
      <c r="P2657" s="586">
        <f t="shared" si="106"/>
        <v>0</v>
      </c>
      <c r="Q2657" s="571" t="str">
        <f>IF(ISNUMBER(P2657),IF(P2657=100%,"CUMPLIDA",IF(AND(ISNUMBER(L2657),ISNUMBER([6]OCI!$P$6)), IF(L2657&lt;[6]OCI!$P$6,"INCUMPLIDA","PROCESO"), "VERIFICAR FECHA")),"SIN VALOR AVANCE")</f>
        <v>PROCESO</v>
      </c>
    </row>
    <row r="2658" spans="1:17" ht="150.75">
      <c r="A2658" s="560" t="s">
        <v>18</v>
      </c>
      <c r="B2658" s="561" t="s">
        <v>16</v>
      </c>
      <c r="C2658" s="858"/>
      <c r="D2658" s="858"/>
      <c r="E2658" s="867"/>
      <c r="F2658" s="860"/>
      <c r="G2658" s="860" t="s">
        <v>3981</v>
      </c>
      <c r="H2658" s="565" t="s">
        <v>3982</v>
      </c>
      <c r="I2658" s="565" t="s">
        <v>3983</v>
      </c>
      <c r="J2658" s="575">
        <v>12</v>
      </c>
      <c r="K2658" s="612">
        <v>45536</v>
      </c>
      <c r="L2658" s="612">
        <v>45900</v>
      </c>
      <c r="M2658" s="568">
        <f t="shared" si="105"/>
        <v>52</v>
      </c>
      <c r="N2658" s="569">
        <v>4</v>
      </c>
      <c r="O2658" s="565" t="s">
        <v>3984</v>
      </c>
      <c r="P2658" s="586">
        <f t="shared" si="106"/>
        <v>0.33333333333333331</v>
      </c>
      <c r="Q2658" s="571" t="str">
        <f>IF(ISNUMBER(P2658),IF(P2658=100%,"CUMPLIDA",IF(AND(ISNUMBER(L2658),ISNUMBER([6]OCI!$P$6)), IF(L2658&lt;[6]OCI!$P$6,"INCUMPLIDA","PROCESO"), "VERIFICAR FECHA")),"SIN VALOR AVANCE")</f>
        <v>PROCESO</v>
      </c>
    </row>
    <row r="2659" spans="1:17" ht="150.75">
      <c r="A2659" s="560" t="s">
        <v>18</v>
      </c>
      <c r="B2659" s="561" t="s">
        <v>16</v>
      </c>
      <c r="C2659" s="858"/>
      <c r="D2659" s="858"/>
      <c r="E2659" s="867"/>
      <c r="F2659" s="860"/>
      <c r="G2659" s="860"/>
      <c r="H2659" s="565" t="s">
        <v>3985</v>
      </c>
      <c r="I2659" s="565" t="s">
        <v>3986</v>
      </c>
      <c r="J2659" s="566">
        <v>12</v>
      </c>
      <c r="K2659" s="612">
        <v>45536</v>
      </c>
      <c r="L2659" s="612">
        <v>45900</v>
      </c>
      <c r="M2659" s="568">
        <f t="shared" si="105"/>
        <v>52</v>
      </c>
      <c r="N2659" s="569">
        <v>4</v>
      </c>
      <c r="O2659" s="565" t="s">
        <v>3987</v>
      </c>
      <c r="P2659" s="586">
        <f t="shared" si="106"/>
        <v>0.33333333333333331</v>
      </c>
      <c r="Q2659" s="571" t="str">
        <f>IF(ISNUMBER(P2659),IF(P2659=100%,"CUMPLIDA",IF(AND(ISNUMBER(L2659),ISNUMBER([6]OCI!$P$6)), IF(L2659&lt;[6]OCI!$P$6,"INCUMPLIDA","PROCESO"), "VERIFICAR FECHA")),"SIN VALOR AVANCE")</f>
        <v>PROCESO</v>
      </c>
    </row>
    <row r="2660" spans="1:17" ht="150.75">
      <c r="A2660" s="560" t="s">
        <v>18</v>
      </c>
      <c r="B2660" s="561" t="s">
        <v>16</v>
      </c>
      <c r="C2660" s="858"/>
      <c r="D2660" s="858"/>
      <c r="E2660" s="867"/>
      <c r="F2660" s="860"/>
      <c r="G2660" s="860"/>
      <c r="H2660" s="565" t="s">
        <v>3941</v>
      </c>
      <c r="I2660" s="565" t="s">
        <v>3986</v>
      </c>
      <c r="J2660" s="566">
        <v>12</v>
      </c>
      <c r="K2660" s="612">
        <v>45536</v>
      </c>
      <c r="L2660" s="612">
        <v>45900</v>
      </c>
      <c r="M2660" s="568">
        <f t="shared" si="105"/>
        <v>52</v>
      </c>
      <c r="N2660" s="569">
        <v>4</v>
      </c>
      <c r="O2660" s="565" t="s">
        <v>3988</v>
      </c>
      <c r="P2660" s="586">
        <f t="shared" si="106"/>
        <v>0.33333333333333331</v>
      </c>
      <c r="Q2660" s="571" t="str">
        <f>IF(ISNUMBER(P2660),IF(P2660=100%,"CUMPLIDA",IF(AND(ISNUMBER(L2660),ISNUMBER([6]OCI!$P$6)), IF(L2660&lt;[6]OCI!$P$6,"INCUMPLIDA","PROCESO"), "VERIFICAR FECHA")),"SIN VALOR AVANCE")</f>
        <v>PROCESO</v>
      </c>
    </row>
    <row r="2661" spans="1:17" ht="210">
      <c r="A2661" s="560" t="s">
        <v>18</v>
      </c>
      <c r="B2661" s="561" t="s">
        <v>16</v>
      </c>
      <c r="C2661" s="858"/>
      <c r="D2661" s="858"/>
      <c r="E2661" s="867"/>
      <c r="F2661" s="860"/>
      <c r="G2661" s="860"/>
      <c r="H2661" s="565" t="s">
        <v>3943</v>
      </c>
      <c r="I2661" s="565" t="s">
        <v>3989</v>
      </c>
      <c r="J2661" s="566">
        <v>12</v>
      </c>
      <c r="K2661" s="612">
        <v>45536</v>
      </c>
      <c r="L2661" s="612">
        <v>45900</v>
      </c>
      <c r="M2661" s="568">
        <f t="shared" si="105"/>
        <v>52</v>
      </c>
      <c r="N2661" s="569">
        <v>0</v>
      </c>
      <c r="O2661" s="565" t="s">
        <v>3990</v>
      </c>
      <c r="P2661" s="586">
        <f t="shared" si="106"/>
        <v>0</v>
      </c>
      <c r="Q2661" s="571" t="str">
        <f>IF(ISNUMBER(P2661),IF(P2661=100%,"CUMPLIDA",IF(AND(ISNUMBER(L2661),ISNUMBER([6]OCI!$P$6)), IF(L2661&lt;[6]OCI!$P$6,"INCUMPLIDA","PROCESO"), "VERIFICAR FECHA")),"SIN VALOR AVANCE")</f>
        <v>PROCESO</v>
      </c>
    </row>
    <row r="2662" spans="1:17" ht="135.75">
      <c r="A2662" s="560" t="s">
        <v>18</v>
      </c>
      <c r="B2662" s="561" t="s">
        <v>16</v>
      </c>
      <c r="C2662" s="858"/>
      <c r="D2662" s="858"/>
      <c r="E2662" s="867"/>
      <c r="F2662" s="860"/>
      <c r="G2662" s="869" t="s">
        <v>3991</v>
      </c>
      <c r="H2662" s="565" t="s">
        <v>3992</v>
      </c>
      <c r="I2662" s="579" t="s">
        <v>3993</v>
      </c>
      <c r="J2662" s="566">
        <v>12</v>
      </c>
      <c r="K2662" s="612">
        <v>45536</v>
      </c>
      <c r="L2662" s="612">
        <v>45900</v>
      </c>
      <c r="M2662" s="568">
        <f t="shared" si="105"/>
        <v>52</v>
      </c>
      <c r="N2662" s="569">
        <v>10</v>
      </c>
      <c r="O2662" s="628" t="s">
        <v>3938</v>
      </c>
      <c r="P2662" s="586">
        <f t="shared" si="106"/>
        <v>0.83333333333333337</v>
      </c>
      <c r="Q2662" s="571" t="str">
        <f>IF(ISNUMBER(P2662),IF(P2662=100%,"CUMPLIDA",IF(AND(ISNUMBER(L2662),ISNUMBER([6]OCI!$P$6)), IF(L2662&lt;[6]OCI!$P$6,"INCUMPLIDA","PROCESO"), "VERIFICAR FECHA")),"SIN VALOR AVANCE")</f>
        <v>PROCESO</v>
      </c>
    </row>
    <row r="2663" spans="1:17" ht="135.75">
      <c r="A2663" s="560" t="s">
        <v>18</v>
      </c>
      <c r="B2663" s="561" t="s">
        <v>16</v>
      </c>
      <c r="C2663" s="858"/>
      <c r="D2663" s="858"/>
      <c r="E2663" s="867"/>
      <c r="F2663" s="860"/>
      <c r="G2663" s="869"/>
      <c r="H2663" s="565" t="s">
        <v>3994</v>
      </c>
      <c r="I2663" s="579" t="s">
        <v>3995</v>
      </c>
      <c r="J2663" s="566">
        <v>12</v>
      </c>
      <c r="K2663" s="612">
        <v>45536</v>
      </c>
      <c r="L2663" s="612">
        <v>45900</v>
      </c>
      <c r="M2663" s="568">
        <f t="shared" si="105"/>
        <v>52</v>
      </c>
      <c r="N2663" s="569">
        <v>10</v>
      </c>
      <c r="O2663" s="628" t="s">
        <v>3938</v>
      </c>
      <c r="P2663" s="586">
        <f t="shared" si="106"/>
        <v>0.83333333333333337</v>
      </c>
      <c r="Q2663" s="571" t="str">
        <f>IF(ISNUMBER(P2663),IF(P2663=100%,"CUMPLIDA",IF(AND(ISNUMBER(L2663),ISNUMBER([6]OCI!$P$6)), IF(L2663&lt;[6]OCI!$P$6,"INCUMPLIDA","PROCESO"), "VERIFICAR FECHA")),"SIN VALOR AVANCE")</f>
        <v>PROCESO</v>
      </c>
    </row>
    <row r="2664" spans="1:17" ht="135.75">
      <c r="A2664" s="560" t="s">
        <v>18</v>
      </c>
      <c r="B2664" s="561" t="s">
        <v>16</v>
      </c>
      <c r="C2664" s="858"/>
      <c r="D2664" s="858"/>
      <c r="E2664" s="867"/>
      <c r="F2664" s="860"/>
      <c r="G2664" s="869"/>
      <c r="H2664" s="579" t="s">
        <v>3996</v>
      </c>
      <c r="I2664" s="565" t="s">
        <v>3997</v>
      </c>
      <c r="J2664" s="566">
        <v>12</v>
      </c>
      <c r="K2664" s="612">
        <v>45536</v>
      </c>
      <c r="L2664" s="612">
        <v>45900</v>
      </c>
      <c r="M2664" s="568">
        <f t="shared" si="105"/>
        <v>52</v>
      </c>
      <c r="N2664" s="569">
        <v>10</v>
      </c>
      <c r="O2664" s="628" t="s">
        <v>3998</v>
      </c>
      <c r="P2664" s="586">
        <f t="shared" si="106"/>
        <v>0.83333333333333337</v>
      </c>
      <c r="Q2664" s="571" t="str">
        <f>IF(ISNUMBER(P2664),IF(P2664=100%,"CUMPLIDA",IF(AND(ISNUMBER(L2664),ISNUMBER([6]OCI!$P$6)), IF(L2664&lt;[6]OCI!$P$6,"INCUMPLIDA","PROCESO"), "VERIFICAR FECHA")),"SIN VALOR AVANCE")</f>
        <v>PROCESO</v>
      </c>
    </row>
    <row r="2665" spans="1:17" ht="210">
      <c r="A2665" s="560" t="s">
        <v>18</v>
      </c>
      <c r="B2665" s="561" t="s">
        <v>16</v>
      </c>
      <c r="C2665" s="858"/>
      <c r="D2665" s="858"/>
      <c r="E2665" s="867"/>
      <c r="F2665" s="860"/>
      <c r="G2665" s="869"/>
      <c r="H2665" s="565" t="s">
        <v>3999</v>
      </c>
      <c r="I2665" s="565" t="s">
        <v>4000</v>
      </c>
      <c r="J2665" s="566">
        <v>12</v>
      </c>
      <c r="K2665" s="612">
        <v>45536</v>
      </c>
      <c r="L2665" s="612">
        <v>45900</v>
      </c>
      <c r="M2665" s="568">
        <f t="shared" si="105"/>
        <v>52</v>
      </c>
      <c r="N2665" s="569">
        <v>6</v>
      </c>
      <c r="O2665" s="565" t="s">
        <v>4001</v>
      </c>
      <c r="P2665" s="586">
        <f t="shared" si="106"/>
        <v>0.5</v>
      </c>
      <c r="Q2665" s="571" t="str">
        <f>IF(ISNUMBER(P2665),IF(P2665=100%,"CUMPLIDA",IF(AND(ISNUMBER(L2665),ISNUMBER([6]OCI!$P$6)), IF(L2665&lt;[6]OCI!$P$6,"INCUMPLIDA","PROCESO"), "VERIFICAR FECHA")),"SIN VALOR AVANCE")</f>
        <v>PROCESO</v>
      </c>
    </row>
    <row r="2666" spans="1:17" ht="180.75">
      <c r="A2666" s="560" t="s">
        <v>18</v>
      </c>
      <c r="B2666" s="561" t="s">
        <v>16</v>
      </c>
      <c r="C2666" s="858"/>
      <c r="D2666" s="858"/>
      <c r="E2666" s="867"/>
      <c r="F2666" s="860"/>
      <c r="G2666" s="589" t="s">
        <v>4002</v>
      </c>
      <c r="H2666" s="590" t="s">
        <v>4003</v>
      </c>
      <c r="I2666" s="565" t="s">
        <v>4004</v>
      </c>
      <c r="J2666" s="586">
        <v>1</v>
      </c>
      <c r="K2666" s="612">
        <v>45536</v>
      </c>
      <c r="L2666" s="612">
        <v>45716</v>
      </c>
      <c r="M2666" s="568">
        <f t="shared" si="105"/>
        <v>25.714285714285715</v>
      </c>
      <c r="N2666" s="588">
        <v>1</v>
      </c>
      <c r="O2666" s="565" t="s">
        <v>4005</v>
      </c>
      <c r="P2666" s="586">
        <f t="shared" si="106"/>
        <v>1</v>
      </c>
      <c r="Q2666" s="571" t="str">
        <f>IF(ISNUMBER(P2666),IF(P2666=100%,"CUMPLIDA",IF(AND(ISNUMBER(L2666),ISNUMBER([6]OCI!$P$6)), IF(L2666&lt;[6]OCI!$P$6,"INCUMPLIDA","PROCESO"), "VERIFICAR FECHA")),"SIN VALOR AVANCE")</f>
        <v>CUMPLIDA</v>
      </c>
    </row>
    <row r="2667" spans="1:17" ht="240">
      <c r="A2667" s="560" t="s">
        <v>18</v>
      </c>
      <c r="B2667" s="561" t="s">
        <v>16</v>
      </c>
      <c r="C2667" s="858" t="s">
        <v>5424</v>
      </c>
      <c r="D2667" s="858" t="s">
        <v>4006</v>
      </c>
      <c r="E2667" s="867" t="s">
        <v>4007</v>
      </c>
      <c r="F2667" s="860" t="s">
        <v>4008</v>
      </c>
      <c r="G2667" s="589" t="s">
        <v>3835</v>
      </c>
      <c r="H2667" s="590" t="s">
        <v>4009</v>
      </c>
      <c r="I2667" s="628" t="s">
        <v>4010</v>
      </c>
      <c r="J2667" s="566">
        <v>2</v>
      </c>
      <c r="K2667" s="612">
        <v>45509</v>
      </c>
      <c r="L2667" s="612">
        <v>45746</v>
      </c>
      <c r="M2667" s="568">
        <f t="shared" si="105"/>
        <v>33.857142857142854</v>
      </c>
      <c r="N2667" s="569">
        <v>2</v>
      </c>
      <c r="O2667" s="565" t="s">
        <v>3838</v>
      </c>
      <c r="P2667" s="586">
        <f t="shared" si="106"/>
        <v>1</v>
      </c>
      <c r="Q2667" s="571" t="str">
        <f>IF(ISNUMBER(P2667),IF(P2667=100%,"CUMPLIDA",IF(AND(ISNUMBER(L2667),ISNUMBER([6]OCI!$P$6)), IF(L2667&lt;[6]OCI!$P$6,"INCUMPLIDA","PROCESO"), "VERIFICAR FECHA")),"SIN VALOR AVANCE")</f>
        <v>CUMPLIDA</v>
      </c>
    </row>
    <row r="2668" spans="1:17" ht="120">
      <c r="A2668" s="560" t="s">
        <v>18</v>
      </c>
      <c r="B2668" s="561" t="s">
        <v>16</v>
      </c>
      <c r="C2668" s="858"/>
      <c r="D2668" s="858"/>
      <c r="E2668" s="867"/>
      <c r="F2668" s="860"/>
      <c r="G2668" s="589" t="s">
        <v>3839</v>
      </c>
      <c r="H2668" s="590" t="s">
        <v>3840</v>
      </c>
      <c r="I2668" s="565" t="s">
        <v>3841</v>
      </c>
      <c r="J2668" s="566">
        <v>4</v>
      </c>
      <c r="K2668" s="612">
        <v>45536</v>
      </c>
      <c r="L2668" s="612">
        <v>45900</v>
      </c>
      <c r="M2668" s="568">
        <f t="shared" si="105"/>
        <v>52</v>
      </c>
      <c r="N2668" s="569">
        <v>2</v>
      </c>
      <c r="O2668" s="565" t="s">
        <v>3842</v>
      </c>
      <c r="P2668" s="586">
        <f t="shared" si="106"/>
        <v>0.5</v>
      </c>
      <c r="Q2668" s="571" t="str">
        <f>IF(ISNUMBER(P2668),IF(P2668=100%,"CUMPLIDA",IF(AND(ISNUMBER(L2668),ISNUMBER([6]OCI!$P$6)), IF(L2668&lt;[6]OCI!$P$6,"INCUMPLIDA","PROCESO"), "VERIFICAR FECHA")),"SIN VALOR AVANCE")</f>
        <v>PROCESO</v>
      </c>
    </row>
    <row r="2669" spans="1:17" ht="225">
      <c r="A2669" s="560" t="s">
        <v>18</v>
      </c>
      <c r="B2669" s="561" t="s">
        <v>16</v>
      </c>
      <c r="C2669" s="858"/>
      <c r="D2669" s="858"/>
      <c r="E2669" s="867"/>
      <c r="F2669" s="860"/>
      <c r="G2669" s="589" t="s">
        <v>4011</v>
      </c>
      <c r="H2669" s="590" t="s">
        <v>4012</v>
      </c>
      <c r="I2669" s="565" t="s">
        <v>1844</v>
      </c>
      <c r="J2669" s="566">
        <v>1</v>
      </c>
      <c r="K2669" s="612">
        <v>45505</v>
      </c>
      <c r="L2669" s="612">
        <v>45657</v>
      </c>
      <c r="M2669" s="568">
        <f t="shared" si="105"/>
        <v>21.714285714285715</v>
      </c>
      <c r="N2669" s="569">
        <v>1</v>
      </c>
      <c r="O2669" s="565" t="s">
        <v>3851</v>
      </c>
      <c r="P2669" s="586">
        <f t="shared" si="106"/>
        <v>1</v>
      </c>
      <c r="Q2669" s="571" t="str">
        <f>IF(ISNUMBER(P2669),IF(P2669=100%,"CUMPLIDA",IF(AND(ISNUMBER(L2669),ISNUMBER([6]OCI!$P$6)), IF(L2669&lt;[6]OCI!$P$6,"INCUMPLIDA","PROCESO"), "VERIFICAR FECHA")),"SIN VALOR AVANCE")</f>
        <v>CUMPLIDA</v>
      </c>
    </row>
    <row r="2670" spans="1:17" ht="75.75">
      <c r="A2670" s="560" t="s">
        <v>18</v>
      </c>
      <c r="B2670" s="561" t="s">
        <v>16</v>
      </c>
      <c r="C2670" s="858"/>
      <c r="D2670" s="858"/>
      <c r="E2670" s="867"/>
      <c r="F2670" s="860"/>
      <c r="G2670" s="589" t="s">
        <v>4013</v>
      </c>
      <c r="H2670" s="590" t="s">
        <v>4014</v>
      </c>
      <c r="I2670" s="565" t="s">
        <v>3894</v>
      </c>
      <c r="J2670" s="566">
        <v>1</v>
      </c>
      <c r="K2670" s="612">
        <v>45536</v>
      </c>
      <c r="L2670" s="612">
        <v>45595</v>
      </c>
      <c r="M2670" s="568">
        <f t="shared" si="105"/>
        <v>8.4285714285714288</v>
      </c>
      <c r="N2670" s="569">
        <v>1</v>
      </c>
      <c r="O2670" s="565" t="s">
        <v>4015</v>
      </c>
      <c r="P2670" s="586">
        <f t="shared" si="106"/>
        <v>1</v>
      </c>
      <c r="Q2670" s="571" t="str">
        <f>IF(ISNUMBER(P2670),IF(P2670=100%,"CUMPLIDA",IF(AND(ISNUMBER(L2670),ISNUMBER([6]OCI!$P$6)), IF(L2670&lt;[6]OCI!$P$6,"INCUMPLIDA","PROCESO"), "VERIFICAR FECHA")),"SIN VALOR AVANCE")</f>
        <v>CUMPLIDA</v>
      </c>
    </row>
    <row r="2671" spans="1:17" ht="75.75">
      <c r="A2671" s="560" t="s">
        <v>18</v>
      </c>
      <c r="B2671" s="561" t="s">
        <v>16</v>
      </c>
      <c r="C2671" s="858" t="s">
        <v>4892</v>
      </c>
      <c r="D2671" s="859" t="s">
        <v>4891</v>
      </c>
      <c r="E2671" s="860" t="s">
        <v>5037</v>
      </c>
      <c r="F2671" s="861" t="s">
        <v>4893</v>
      </c>
      <c r="G2671" s="868" t="s">
        <v>4894</v>
      </c>
      <c r="H2671" s="630" t="s">
        <v>4895</v>
      </c>
      <c r="I2671" s="620" t="s">
        <v>331</v>
      </c>
      <c r="J2671" s="566">
        <v>1</v>
      </c>
      <c r="K2671" s="612">
        <v>45901</v>
      </c>
      <c r="L2671" s="612">
        <v>46233</v>
      </c>
      <c r="M2671" s="568">
        <f t="shared" si="105"/>
        <v>47.428571428571431</v>
      </c>
      <c r="N2671" s="569">
        <v>0</v>
      </c>
      <c r="O2671" s="620" t="s">
        <v>4907</v>
      </c>
      <c r="P2671" s="586">
        <f t="shared" si="106"/>
        <v>0</v>
      </c>
      <c r="Q2671" s="571" t="str">
        <f>IF(ISNUMBER(P2671),IF(P2671=100%,"CUMPLIDA",IF(AND(ISNUMBER(L2671),ISNUMBER([6]OCI!$P$6)), IF(L2671&lt;[6]OCI!$P$6,"INCUMPLIDA","PROCESO"), "VERIFICAR FECHA")),"SIN VALOR AVANCE")</f>
        <v>PROCESO</v>
      </c>
    </row>
    <row r="2672" spans="1:17" ht="75.75">
      <c r="A2672" s="560" t="s">
        <v>18</v>
      </c>
      <c r="B2672" s="561" t="s">
        <v>16</v>
      </c>
      <c r="C2672" s="858"/>
      <c r="D2672" s="859"/>
      <c r="E2672" s="860"/>
      <c r="F2672" s="861"/>
      <c r="G2672" s="868"/>
      <c r="H2672" s="630" t="s">
        <v>4896</v>
      </c>
      <c r="I2672" s="620" t="s">
        <v>4593</v>
      </c>
      <c r="J2672" s="566">
        <v>1</v>
      </c>
      <c r="K2672" s="612">
        <v>45901</v>
      </c>
      <c r="L2672" s="612">
        <v>46264</v>
      </c>
      <c r="M2672" s="568">
        <f t="shared" si="105"/>
        <v>51.857142857142854</v>
      </c>
      <c r="N2672" s="569">
        <v>0</v>
      </c>
      <c r="O2672" s="620" t="s">
        <v>4907</v>
      </c>
      <c r="P2672" s="586">
        <f t="shared" si="106"/>
        <v>0</v>
      </c>
      <c r="Q2672" s="571" t="str">
        <f>IF(ISNUMBER(P2672),IF(P2672=100%,"CUMPLIDA",IF(AND(ISNUMBER(L2672),ISNUMBER([6]OCI!$P$6)), IF(L2672&lt;[6]OCI!$P$6,"INCUMPLIDA","PROCESO"), "VERIFICAR FECHA")),"SIN VALOR AVANCE")</f>
        <v>PROCESO</v>
      </c>
    </row>
    <row r="2673" spans="1:17" ht="150.75">
      <c r="A2673" s="560" t="s">
        <v>18</v>
      </c>
      <c r="B2673" s="561" t="s">
        <v>16</v>
      </c>
      <c r="C2673" s="858"/>
      <c r="D2673" s="859"/>
      <c r="E2673" s="860"/>
      <c r="F2673" s="861"/>
      <c r="G2673" s="868" t="s">
        <v>4897</v>
      </c>
      <c r="H2673" s="630" t="s">
        <v>4898</v>
      </c>
      <c r="I2673" s="620" t="s">
        <v>3637</v>
      </c>
      <c r="J2673" s="566">
        <v>2</v>
      </c>
      <c r="K2673" s="612">
        <v>45870</v>
      </c>
      <c r="L2673" s="612">
        <v>45960</v>
      </c>
      <c r="M2673" s="568">
        <f t="shared" si="105"/>
        <v>12.857142857142858</v>
      </c>
      <c r="N2673" s="569">
        <v>0</v>
      </c>
      <c r="O2673" s="620" t="s">
        <v>4908</v>
      </c>
      <c r="P2673" s="586">
        <f t="shared" si="106"/>
        <v>0</v>
      </c>
      <c r="Q2673" s="571" t="str">
        <f>IF(ISNUMBER(P2673),IF(P2673=100%,"CUMPLIDA",IF(AND(ISNUMBER(L2673),ISNUMBER([6]OCI!$P$6)), IF(L2673&lt;[6]OCI!$P$6,"INCUMPLIDA","PROCESO"), "VERIFICAR FECHA")),"SIN VALOR AVANCE")</f>
        <v>PROCESO</v>
      </c>
    </row>
    <row r="2674" spans="1:17" ht="150.75">
      <c r="A2674" s="560" t="s">
        <v>18</v>
      </c>
      <c r="B2674" s="561" t="s">
        <v>16</v>
      </c>
      <c r="C2674" s="858"/>
      <c r="D2674" s="859"/>
      <c r="E2674" s="860"/>
      <c r="F2674" s="861"/>
      <c r="G2674" s="868"/>
      <c r="H2674" s="630" t="s">
        <v>4899</v>
      </c>
      <c r="I2674" s="620" t="s">
        <v>4900</v>
      </c>
      <c r="J2674" s="566">
        <v>1</v>
      </c>
      <c r="K2674" s="612">
        <v>45870</v>
      </c>
      <c r="L2674" s="612">
        <v>45991</v>
      </c>
      <c r="M2674" s="568">
        <f t="shared" si="105"/>
        <v>17.285714285714285</v>
      </c>
      <c r="N2674" s="569">
        <v>0</v>
      </c>
      <c r="O2674" s="620" t="s">
        <v>4908</v>
      </c>
      <c r="P2674" s="586">
        <f t="shared" si="106"/>
        <v>0</v>
      </c>
      <c r="Q2674" s="571" t="str">
        <f>IF(ISNUMBER(P2674),IF(P2674=100%,"CUMPLIDA",IF(AND(ISNUMBER(L2674),ISNUMBER([6]OCI!$P$6)), IF(L2674&lt;[6]OCI!$P$6,"INCUMPLIDA","PROCESO"), "VERIFICAR FECHA")),"SIN VALOR AVANCE")</f>
        <v>PROCESO</v>
      </c>
    </row>
    <row r="2675" spans="1:17" ht="75.75">
      <c r="A2675" s="560" t="s">
        <v>18</v>
      </c>
      <c r="B2675" s="561" t="s">
        <v>16</v>
      </c>
      <c r="C2675" s="858"/>
      <c r="D2675" s="859"/>
      <c r="E2675" s="860"/>
      <c r="F2675" s="861"/>
      <c r="G2675" s="868" t="s">
        <v>4901</v>
      </c>
      <c r="H2675" s="630" t="s">
        <v>4902</v>
      </c>
      <c r="I2675" s="620" t="s">
        <v>4903</v>
      </c>
      <c r="J2675" s="566">
        <v>1</v>
      </c>
      <c r="K2675" s="612">
        <v>45901</v>
      </c>
      <c r="L2675" s="612">
        <v>45991</v>
      </c>
      <c r="M2675" s="568">
        <f t="shared" si="105"/>
        <v>12.857142857142858</v>
      </c>
      <c r="N2675" s="569">
        <v>0</v>
      </c>
      <c r="O2675" s="620" t="s">
        <v>4907</v>
      </c>
      <c r="P2675" s="586">
        <f t="shared" si="106"/>
        <v>0</v>
      </c>
      <c r="Q2675" s="571" t="str">
        <f>IF(ISNUMBER(P2675),IF(P2675=100%,"CUMPLIDA",IF(AND(ISNUMBER(L2675),ISNUMBER([6]OCI!$P$6)), IF(L2675&lt;[6]OCI!$P$6,"INCUMPLIDA","PROCESO"), "VERIFICAR FECHA")),"SIN VALOR AVANCE")</f>
        <v>PROCESO</v>
      </c>
    </row>
    <row r="2676" spans="1:17" ht="75.75">
      <c r="A2676" s="560" t="s">
        <v>18</v>
      </c>
      <c r="B2676" s="561" t="s">
        <v>16</v>
      </c>
      <c r="C2676" s="858"/>
      <c r="D2676" s="859"/>
      <c r="E2676" s="860"/>
      <c r="F2676" s="861"/>
      <c r="G2676" s="868"/>
      <c r="H2676" s="630" t="s">
        <v>4904</v>
      </c>
      <c r="I2676" s="620" t="s">
        <v>4900</v>
      </c>
      <c r="J2676" s="566">
        <v>1</v>
      </c>
      <c r="K2676" s="612">
        <v>45901</v>
      </c>
      <c r="L2676" s="612">
        <v>45991</v>
      </c>
      <c r="M2676" s="568">
        <f t="shared" ref="M2676:M2677" si="107">(L2676-K2676)/7</f>
        <v>12.857142857142858</v>
      </c>
      <c r="N2676" s="569">
        <v>0</v>
      </c>
      <c r="O2676" s="620" t="s">
        <v>4907</v>
      </c>
      <c r="P2676" s="586">
        <f t="shared" ref="P2676:P2677" si="108">N2676/J2676</f>
        <v>0</v>
      </c>
      <c r="Q2676" s="571" t="str">
        <f>IF(ISNUMBER(P2676),IF(P2676=100%,"CUMPLIDA",IF(AND(ISNUMBER(L2676),ISNUMBER([6]OCI!$P$6)), IF(L2676&lt;[6]OCI!$P$6,"INCUMPLIDA","PROCESO"), "VERIFICAR FECHA")),"SIN VALOR AVANCE")</f>
        <v>PROCESO</v>
      </c>
    </row>
    <row r="2677" spans="1:17" ht="75.75">
      <c r="A2677" s="560" t="s">
        <v>18</v>
      </c>
      <c r="B2677" s="561" t="s">
        <v>16</v>
      </c>
      <c r="C2677" s="858"/>
      <c r="D2677" s="859"/>
      <c r="E2677" s="860"/>
      <c r="F2677" s="861"/>
      <c r="G2677" s="868" t="s">
        <v>4905</v>
      </c>
      <c r="H2677" s="630" t="s">
        <v>4906</v>
      </c>
      <c r="I2677" s="620" t="s">
        <v>4903</v>
      </c>
      <c r="J2677" s="566">
        <v>1</v>
      </c>
      <c r="K2677" s="612">
        <v>45901</v>
      </c>
      <c r="L2677" s="612">
        <v>45991</v>
      </c>
      <c r="M2677" s="568">
        <f t="shared" si="107"/>
        <v>12.857142857142858</v>
      </c>
      <c r="N2677" s="569">
        <v>0</v>
      </c>
      <c r="O2677" s="620" t="s">
        <v>4907</v>
      </c>
      <c r="P2677" s="586">
        <f t="shared" si="108"/>
        <v>0</v>
      </c>
      <c r="Q2677" s="571" t="str">
        <f>IF(ISNUMBER(P2677),IF(P2677=100%,"CUMPLIDA",IF(AND(ISNUMBER(L2677),ISNUMBER([6]OCI!$P$6)), IF(L2677&lt;[6]OCI!$P$6,"INCUMPLIDA","PROCESO"), "VERIFICAR FECHA")),"SIN VALOR AVANCE")</f>
        <v>PROCESO</v>
      </c>
    </row>
    <row r="2678" spans="1:17" ht="180.75">
      <c r="A2678" s="560" t="s">
        <v>18</v>
      </c>
      <c r="B2678" s="561" t="s">
        <v>16</v>
      </c>
      <c r="C2678" s="858"/>
      <c r="D2678" s="859"/>
      <c r="E2678" s="860"/>
      <c r="F2678" s="861"/>
      <c r="G2678" s="868"/>
      <c r="H2678" s="630" t="s">
        <v>4904</v>
      </c>
      <c r="I2678" s="620" t="s">
        <v>4900</v>
      </c>
      <c r="J2678" s="566">
        <v>1</v>
      </c>
      <c r="K2678" s="612">
        <v>45901</v>
      </c>
      <c r="L2678" s="612">
        <v>45991</v>
      </c>
      <c r="M2678" s="568">
        <f t="shared" ref="M2678:M2709" si="109">(L2678-K2678)/7</f>
        <v>12.857142857142858</v>
      </c>
      <c r="N2678" s="569">
        <v>0</v>
      </c>
      <c r="O2678" s="631" t="s">
        <v>4909</v>
      </c>
      <c r="P2678" s="586">
        <f t="shared" ref="P2678:P2725" si="110">N2678/J2678</f>
        <v>0</v>
      </c>
      <c r="Q2678" s="571" t="str">
        <f>IF(ISNUMBER(P2678),IF(P2678=100%,"CUMPLIDA",IF(AND(ISNUMBER(L2678),ISNUMBER([6]OCI!$P$6)), IF(L2678&lt;[6]OCI!$P$6,"INCUMPLIDA","PROCESO"), "VERIFICAR FECHA")),"SIN VALOR AVANCE")</f>
        <v>PROCESO</v>
      </c>
    </row>
    <row r="2679" spans="1:17" ht="75.75">
      <c r="A2679" s="560" t="s">
        <v>18</v>
      </c>
      <c r="B2679" s="561" t="s">
        <v>16</v>
      </c>
      <c r="C2679" s="858" t="s">
        <v>4930</v>
      </c>
      <c r="D2679" s="859" t="s">
        <v>4891</v>
      </c>
      <c r="E2679" s="860" t="s">
        <v>5038</v>
      </c>
      <c r="F2679" s="861" t="s">
        <v>4910</v>
      </c>
      <c r="G2679" s="861" t="s">
        <v>4911</v>
      </c>
      <c r="H2679" s="620" t="s">
        <v>4912</v>
      </c>
      <c r="I2679" s="620" t="s">
        <v>4913</v>
      </c>
      <c r="J2679" s="686">
        <v>6</v>
      </c>
      <c r="K2679" s="612">
        <v>45901</v>
      </c>
      <c r="L2679" s="612">
        <v>46264</v>
      </c>
      <c r="M2679" s="568">
        <f t="shared" si="109"/>
        <v>51.857142857142854</v>
      </c>
      <c r="N2679" s="569">
        <v>0</v>
      </c>
      <c r="O2679" s="631" t="s">
        <v>4907</v>
      </c>
      <c r="P2679" s="586">
        <f t="shared" si="110"/>
        <v>0</v>
      </c>
      <c r="Q2679" s="571" t="str">
        <f>IF(ISNUMBER(P2679),IF(P2679=100%,"CUMPLIDA",IF(AND(ISNUMBER(L2679),ISNUMBER([6]OCI!$P$6)), IF(L2679&lt;[6]OCI!$P$6,"INCUMPLIDA","PROCESO"), "VERIFICAR FECHA")),"SIN VALOR AVANCE")</f>
        <v>PROCESO</v>
      </c>
    </row>
    <row r="2680" spans="1:17" ht="75.75">
      <c r="A2680" s="560" t="s">
        <v>18</v>
      </c>
      <c r="B2680" s="561" t="s">
        <v>16</v>
      </c>
      <c r="C2680" s="858"/>
      <c r="D2680" s="859"/>
      <c r="E2680" s="860"/>
      <c r="F2680" s="861"/>
      <c r="G2680" s="861"/>
      <c r="H2680" s="620" t="s">
        <v>4914</v>
      </c>
      <c r="I2680" s="620" t="s">
        <v>4913</v>
      </c>
      <c r="J2680" s="686">
        <v>6</v>
      </c>
      <c r="K2680" s="612">
        <v>45901</v>
      </c>
      <c r="L2680" s="612">
        <v>46264</v>
      </c>
      <c r="M2680" s="568">
        <f t="shared" si="109"/>
        <v>51.857142857142854</v>
      </c>
      <c r="N2680" s="569">
        <v>0</v>
      </c>
      <c r="O2680" s="631" t="s">
        <v>4907</v>
      </c>
      <c r="P2680" s="586">
        <f t="shared" si="110"/>
        <v>0</v>
      </c>
      <c r="Q2680" s="571" t="str">
        <f>IF(ISNUMBER(P2680),IF(P2680=100%,"CUMPLIDA",IF(AND(ISNUMBER(L2680),ISNUMBER([6]OCI!$P$6)), IF(L2680&lt;[6]OCI!$P$6,"INCUMPLIDA","PROCESO"), "VERIFICAR FECHA")),"SIN VALOR AVANCE")</f>
        <v>PROCESO</v>
      </c>
    </row>
    <row r="2681" spans="1:17" ht="75.75">
      <c r="A2681" s="560" t="s">
        <v>18</v>
      </c>
      <c r="B2681" s="561" t="s">
        <v>16</v>
      </c>
      <c r="C2681" s="858"/>
      <c r="D2681" s="859"/>
      <c r="E2681" s="860"/>
      <c r="F2681" s="861"/>
      <c r="G2681" s="868" t="s">
        <v>4915</v>
      </c>
      <c r="H2681" s="630" t="s">
        <v>4895</v>
      </c>
      <c r="I2681" s="620" t="s">
        <v>331</v>
      </c>
      <c r="J2681" s="686">
        <v>1</v>
      </c>
      <c r="K2681" s="612">
        <v>45901</v>
      </c>
      <c r="L2681" s="612">
        <v>46233</v>
      </c>
      <c r="M2681" s="568">
        <f t="shared" si="109"/>
        <v>47.428571428571431</v>
      </c>
      <c r="N2681" s="569">
        <v>0</v>
      </c>
      <c r="O2681" s="620" t="s">
        <v>4907</v>
      </c>
      <c r="P2681" s="586">
        <f t="shared" si="110"/>
        <v>0</v>
      </c>
      <c r="Q2681" s="571" t="str">
        <f>IF(ISNUMBER(P2681),IF(P2681=100%,"CUMPLIDA",IF(AND(ISNUMBER(L2681),ISNUMBER([6]OCI!$P$6)), IF(L2681&lt;[6]OCI!$P$6,"INCUMPLIDA","PROCESO"), "VERIFICAR FECHA")),"SIN VALOR AVANCE")</f>
        <v>PROCESO</v>
      </c>
    </row>
    <row r="2682" spans="1:17" ht="120.75">
      <c r="A2682" s="560" t="s">
        <v>18</v>
      </c>
      <c r="B2682" s="561" t="s">
        <v>16</v>
      </c>
      <c r="C2682" s="858"/>
      <c r="D2682" s="859"/>
      <c r="E2682" s="860"/>
      <c r="F2682" s="861"/>
      <c r="G2682" s="868"/>
      <c r="H2682" s="630" t="s">
        <v>4896</v>
      </c>
      <c r="I2682" s="620" t="s">
        <v>4593</v>
      </c>
      <c r="J2682" s="686">
        <v>1</v>
      </c>
      <c r="K2682" s="612">
        <v>45901</v>
      </c>
      <c r="L2682" s="612">
        <v>46264</v>
      </c>
      <c r="M2682" s="568">
        <f t="shared" si="109"/>
        <v>51.857142857142854</v>
      </c>
      <c r="N2682" s="569">
        <v>0</v>
      </c>
      <c r="O2682" s="620" t="s">
        <v>4931</v>
      </c>
      <c r="P2682" s="586">
        <f t="shared" si="110"/>
        <v>0</v>
      </c>
      <c r="Q2682" s="571" t="str">
        <f>IF(ISNUMBER(P2682),IF(P2682=100%,"CUMPLIDA",IF(AND(ISNUMBER(L2682),ISNUMBER([6]OCI!$P$6)), IF(L2682&lt;[6]OCI!$P$6,"INCUMPLIDA","PROCESO"), "VERIFICAR FECHA")),"SIN VALOR AVANCE")</f>
        <v>PROCESO</v>
      </c>
    </row>
    <row r="2683" spans="1:17" ht="90.75">
      <c r="A2683" s="560" t="s">
        <v>18</v>
      </c>
      <c r="B2683" s="561" t="s">
        <v>16</v>
      </c>
      <c r="C2683" s="858"/>
      <c r="D2683" s="859"/>
      <c r="E2683" s="860"/>
      <c r="F2683" s="861"/>
      <c r="G2683" s="861" t="s">
        <v>4916</v>
      </c>
      <c r="H2683" s="630" t="s">
        <v>4917</v>
      </c>
      <c r="I2683" s="620" t="s">
        <v>4903</v>
      </c>
      <c r="J2683" s="686">
        <v>1</v>
      </c>
      <c r="K2683" s="612">
        <v>45901</v>
      </c>
      <c r="L2683" s="612">
        <v>45991</v>
      </c>
      <c r="M2683" s="568">
        <f t="shared" si="109"/>
        <v>12.857142857142858</v>
      </c>
      <c r="N2683" s="569">
        <v>0</v>
      </c>
      <c r="O2683" s="620" t="s">
        <v>4932</v>
      </c>
      <c r="P2683" s="586">
        <f t="shared" si="110"/>
        <v>0</v>
      </c>
      <c r="Q2683" s="571" t="str">
        <f>IF(ISNUMBER(P2683),IF(P2683=100%,"CUMPLIDA",IF(AND(ISNUMBER(L2683),ISNUMBER([6]OCI!$P$6)), IF(L2683&lt;[6]OCI!$P$6,"INCUMPLIDA","PROCESO"), "VERIFICAR FECHA")),"SIN VALOR AVANCE")</f>
        <v>PROCESO</v>
      </c>
    </row>
    <row r="2684" spans="1:17" ht="75.75">
      <c r="A2684" s="560" t="s">
        <v>18</v>
      </c>
      <c r="B2684" s="561" t="s">
        <v>16</v>
      </c>
      <c r="C2684" s="858"/>
      <c r="D2684" s="859"/>
      <c r="E2684" s="860"/>
      <c r="F2684" s="861"/>
      <c r="G2684" s="861"/>
      <c r="H2684" s="630" t="s">
        <v>4904</v>
      </c>
      <c r="I2684" s="620" t="s">
        <v>4900</v>
      </c>
      <c r="J2684" s="686">
        <v>1</v>
      </c>
      <c r="K2684" s="612">
        <v>45901</v>
      </c>
      <c r="L2684" s="612">
        <v>45991</v>
      </c>
      <c r="M2684" s="568">
        <f t="shared" si="109"/>
        <v>12.857142857142858</v>
      </c>
      <c r="N2684" s="569">
        <v>0</v>
      </c>
      <c r="O2684" s="620" t="s">
        <v>4907</v>
      </c>
      <c r="P2684" s="586">
        <f t="shared" si="110"/>
        <v>0</v>
      </c>
      <c r="Q2684" s="571" t="str">
        <f>IF(ISNUMBER(P2684),IF(P2684=100%,"CUMPLIDA",IF(AND(ISNUMBER(L2684),ISNUMBER([6]OCI!$P$6)), IF(L2684&lt;[6]OCI!$P$6,"INCUMPLIDA","PROCESO"), "VERIFICAR FECHA")),"SIN VALOR AVANCE")</f>
        <v>PROCESO</v>
      </c>
    </row>
    <row r="2685" spans="1:17" ht="105">
      <c r="A2685" s="560" t="s">
        <v>18</v>
      </c>
      <c r="B2685" s="561" t="s">
        <v>16</v>
      </c>
      <c r="C2685" s="858"/>
      <c r="D2685" s="859"/>
      <c r="E2685" s="860"/>
      <c r="F2685" s="861"/>
      <c r="G2685" s="620" t="s">
        <v>4918</v>
      </c>
      <c r="H2685" s="620" t="s">
        <v>4919</v>
      </c>
      <c r="I2685" s="620" t="s">
        <v>4920</v>
      </c>
      <c r="J2685" s="686">
        <v>12</v>
      </c>
      <c r="K2685" s="612">
        <v>45901</v>
      </c>
      <c r="L2685" s="612">
        <v>46264</v>
      </c>
      <c r="M2685" s="568">
        <f t="shared" si="109"/>
        <v>51.857142857142854</v>
      </c>
      <c r="N2685" s="569">
        <v>0</v>
      </c>
      <c r="O2685" s="620" t="s">
        <v>4907</v>
      </c>
      <c r="P2685" s="586">
        <f t="shared" si="110"/>
        <v>0</v>
      </c>
      <c r="Q2685" s="571" t="str">
        <f>IF(ISNUMBER(P2685),IF(P2685=100%,"CUMPLIDA",IF(AND(ISNUMBER(L2685),ISNUMBER([6]OCI!$P$6)), IF(L2685&lt;[6]OCI!$P$6,"INCUMPLIDA","PROCESO"), "VERIFICAR FECHA")),"SIN VALOR AVANCE")</f>
        <v>PROCESO</v>
      </c>
    </row>
    <row r="2686" spans="1:17" ht="75.75">
      <c r="A2686" s="560" t="s">
        <v>18</v>
      </c>
      <c r="B2686" s="561" t="s">
        <v>16</v>
      </c>
      <c r="C2686" s="858"/>
      <c r="D2686" s="859"/>
      <c r="E2686" s="860"/>
      <c r="F2686" s="861"/>
      <c r="G2686" s="620" t="s">
        <v>4921</v>
      </c>
      <c r="H2686" s="620" t="s">
        <v>4922</v>
      </c>
      <c r="I2686" s="620" t="s">
        <v>4923</v>
      </c>
      <c r="J2686" s="686">
        <v>1</v>
      </c>
      <c r="K2686" s="612">
        <v>45962</v>
      </c>
      <c r="L2686" s="612">
        <v>46174</v>
      </c>
      <c r="M2686" s="568">
        <f t="shared" si="109"/>
        <v>30.285714285714285</v>
      </c>
      <c r="N2686" s="569">
        <v>0</v>
      </c>
      <c r="O2686" s="620" t="s">
        <v>4907</v>
      </c>
      <c r="P2686" s="586">
        <f t="shared" si="110"/>
        <v>0</v>
      </c>
      <c r="Q2686" s="571" t="str">
        <f>IF(ISNUMBER(P2686),IF(P2686=100%,"CUMPLIDA",IF(AND(ISNUMBER(L2686),ISNUMBER([6]OCI!$P$6)), IF(L2686&lt;[6]OCI!$P$6,"INCUMPLIDA","PROCESO"), "VERIFICAR FECHA")),"SIN VALOR AVANCE")</f>
        <v>PROCESO</v>
      </c>
    </row>
    <row r="2687" spans="1:17" ht="135.75">
      <c r="A2687" s="560" t="s">
        <v>18</v>
      </c>
      <c r="B2687" s="561" t="s">
        <v>16</v>
      </c>
      <c r="C2687" s="858"/>
      <c r="D2687" s="859"/>
      <c r="E2687" s="860"/>
      <c r="F2687" s="861"/>
      <c r="G2687" s="620" t="s">
        <v>4924</v>
      </c>
      <c r="H2687" s="620" t="s">
        <v>4925</v>
      </c>
      <c r="I2687" s="620" t="s">
        <v>4926</v>
      </c>
      <c r="J2687" s="686">
        <v>2</v>
      </c>
      <c r="K2687" s="612">
        <v>46204</v>
      </c>
      <c r="L2687" s="612">
        <v>46568</v>
      </c>
      <c r="M2687" s="568">
        <f t="shared" si="109"/>
        <v>52</v>
      </c>
      <c r="N2687" s="569">
        <v>0</v>
      </c>
      <c r="O2687" s="620" t="s">
        <v>4982</v>
      </c>
      <c r="P2687" s="586">
        <f t="shared" si="110"/>
        <v>0</v>
      </c>
      <c r="Q2687" s="571" t="str">
        <f>IF(ISNUMBER(P2687),IF(P2687=100%,"CUMPLIDA",IF(AND(ISNUMBER(L2687),ISNUMBER([6]OCI!$P$6)), IF(L2687&lt;[6]OCI!$P$6,"INCUMPLIDA","PROCESO"), "VERIFICAR FECHA")),"SIN VALOR AVANCE")</f>
        <v>PROCESO</v>
      </c>
    </row>
    <row r="2688" spans="1:17" ht="120.75">
      <c r="A2688" s="560" t="s">
        <v>18</v>
      </c>
      <c r="B2688" s="561" t="s">
        <v>16</v>
      </c>
      <c r="C2688" s="858"/>
      <c r="D2688" s="859"/>
      <c r="E2688" s="860"/>
      <c r="F2688" s="861"/>
      <c r="G2688" s="630" t="s">
        <v>4927</v>
      </c>
      <c r="H2688" s="630" t="s">
        <v>4928</v>
      </c>
      <c r="I2688" s="630" t="s">
        <v>4929</v>
      </c>
      <c r="J2688" s="686">
        <v>1</v>
      </c>
      <c r="K2688" s="612">
        <v>45901</v>
      </c>
      <c r="L2688" s="612">
        <v>46264</v>
      </c>
      <c r="M2688" s="568">
        <f t="shared" si="109"/>
        <v>51.857142857142854</v>
      </c>
      <c r="N2688" s="569">
        <v>0</v>
      </c>
      <c r="O2688" s="630" t="s">
        <v>4933</v>
      </c>
      <c r="P2688" s="586">
        <f t="shared" si="110"/>
        <v>0</v>
      </c>
      <c r="Q2688" s="571" t="str">
        <f>IF(ISNUMBER(P2688),IF(P2688=100%,"CUMPLIDA",IF(AND(ISNUMBER(L2688),ISNUMBER([6]OCI!$P$6)), IF(L2688&lt;[6]OCI!$P$6,"INCUMPLIDA","PROCESO"), "VERIFICAR FECHA")),"SIN VALOR AVANCE")</f>
        <v>PROCESO</v>
      </c>
    </row>
    <row r="2689" spans="1:17" ht="75.75">
      <c r="A2689" s="560" t="s">
        <v>18</v>
      </c>
      <c r="B2689" s="561" t="s">
        <v>16</v>
      </c>
      <c r="C2689" s="858" t="s">
        <v>4953</v>
      </c>
      <c r="D2689" s="859" t="s">
        <v>4891</v>
      </c>
      <c r="E2689" s="860" t="s">
        <v>5039</v>
      </c>
      <c r="F2689" s="861" t="s">
        <v>4934</v>
      </c>
      <c r="G2689" s="620" t="s">
        <v>4935</v>
      </c>
      <c r="H2689" s="620" t="s">
        <v>4936</v>
      </c>
      <c r="I2689" s="620" t="s">
        <v>4937</v>
      </c>
      <c r="J2689" s="686">
        <v>1</v>
      </c>
      <c r="K2689" s="612">
        <v>45901</v>
      </c>
      <c r="L2689" s="612">
        <v>46022</v>
      </c>
      <c r="M2689" s="568">
        <f t="shared" si="109"/>
        <v>17.285714285714285</v>
      </c>
      <c r="N2689" s="569">
        <v>0</v>
      </c>
      <c r="O2689" s="620" t="s">
        <v>4981</v>
      </c>
      <c r="P2689" s="586">
        <f t="shared" si="110"/>
        <v>0</v>
      </c>
      <c r="Q2689" s="571" t="str">
        <f>IF(ISNUMBER(P2689),IF(P2689=100%,"CUMPLIDA",IF(AND(ISNUMBER(L2689),ISNUMBER([6]OCI!$P$6)), IF(L2689&lt;[6]OCI!$P$6,"INCUMPLIDA","PROCESO"), "VERIFICAR FECHA")),"SIN VALOR AVANCE")</f>
        <v>PROCESO</v>
      </c>
    </row>
    <row r="2690" spans="1:17" ht="75.75">
      <c r="A2690" s="560" t="s">
        <v>18</v>
      </c>
      <c r="B2690" s="561" t="s">
        <v>16</v>
      </c>
      <c r="C2690" s="858"/>
      <c r="D2690" s="859"/>
      <c r="E2690" s="860"/>
      <c r="F2690" s="861"/>
      <c r="G2690" s="861" t="s">
        <v>4938</v>
      </c>
      <c r="H2690" s="620" t="s">
        <v>4895</v>
      </c>
      <c r="I2690" s="620" t="s">
        <v>331</v>
      </c>
      <c r="J2690" s="686">
        <v>1</v>
      </c>
      <c r="K2690" s="612">
        <v>45901</v>
      </c>
      <c r="L2690" s="612">
        <v>46233</v>
      </c>
      <c r="M2690" s="568">
        <f t="shared" si="109"/>
        <v>47.428571428571431</v>
      </c>
      <c r="N2690" s="569">
        <v>0</v>
      </c>
      <c r="O2690" s="620" t="s">
        <v>4907</v>
      </c>
      <c r="P2690" s="586">
        <f t="shared" si="110"/>
        <v>0</v>
      </c>
      <c r="Q2690" s="571" t="str">
        <f>IF(ISNUMBER(P2690),IF(P2690=100%,"CUMPLIDA",IF(AND(ISNUMBER(L2690),ISNUMBER([6]OCI!$P$6)), IF(L2690&lt;[6]OCI!$P$6,"INCUMPLIDA","PROCESO"), "VERIFICAR FECHA")),"SIN VALOR AVANCE")</f>
        <v>PROCESO</v>
      </c>
    </row>
    <row r="2691" spans="1:17" ht="120.75">
      <c r="A2691" s="560" t="s">
        <v>18</v>
      </c>
      <c r="B2691" s="561" t="s">
        <v>16</v>
      </c>
      <c r="C2691" s="858"/>
      <c r="D2691" s="859"/>
      <c r="E2691" s="860"/>
      <c r="F2691" s="861"/>
      <c r="G2691" s="861"/>
      <c r="H2691" s="620" t="s">
        <v>4896</v>
      </c>
      <c r="I2691" s="620" t="s">
        <v>4593</v>
      </c>
      <c r="J2691" s="686">
        <v>1</v>
      </c>
      <c r="K2691" s="612">
        <v>45901</v>
      </c>
      <c r="L2691" s="612">
        <v>46264</v>
      </c>
      <c r="M2691" s="568">
        <f t="shared" si="109"/>
        <v>51.857142857142854</v>
      </c>
      <c r="N2691" s="569">
        <v>0</v>
      </c>
      <c r="O2691" s="620" t="s">
        <v>4931</v>
      </c>
      <c r="P2691" s="586">
        <f t="shared" si="110"/>
        <v>0</v>
      </c>
      <c r="Q2691" s="571" t="str">
        <f>IF(ISNUMBER(P2691),IF(P2691=100%,"CUMPLIDA",IF(AND(ISNUMBER(L2691),ISNUMBER([6]OCI!$P$6)), IF(L2691&lt;[6]OCI!$P$6,"INCUMPLIDA","PROCESO"), "VERIFICAR FECHA")),"SIN VALOR AVANCE")</f>
        <v>PROCESO</v>
      </c>
    </row>
    <row r="2692" spans="1:17" ht="75.75">
      <c r="A2692" s="560" t="s">
        <v>18</v>
      </c>
      <c r="B2692" s="561" t="s">
        <v>16</v>
      </c>
      <c r="C2692" s="858"/>
      <c r="D2692" s="859"/>
      <c r="E2692" s="860"/>
      <c r="F2692" s="861"/>
      <c r="G2692" s="620" t="s">
        <v>4939</v>
      </c>
      <c r="H2692" s="620" t="s">
        <v>4940</v>
      </c>
      <c r="I2692" s="620" t="s">
        <v>4941</v>
      </c>
      <c r="J2692" s="686">
        <v>6</v>
      </c>
      <c r="K2692" s="612">
        <v>45901</v>
      </c>
      <c r="L2692" s="612">
        <v>46264</v>
      </c>
      <c r="M2692" s="568">
        <f t="shared" si="109"/>
        <v>51.857142857142854</v>
      </c>
      <c r="N2692" s="569">
        <v>0</v>
      </c>
      <c r="O2692" s="620" t="s">
        <v>4907</v>
      </c>
      <c r="P2692" s="586">
        <f t="shared" si="110"/>
        <v>0</v>
      </c>
      <c r="Q2692" s="571" t="str">
        <f>IF(ISNUMBER(P2692),IF(P2692=100%,"CUMPLIDA",IF(AND(ISNUMBER(L2692),ISNUMBER([6]OCI!$P$6)), IF(L2692&lt;[6]OCI!$P$6,"INCUMPLIDA","PROCESO"), "VERIFICAR FECHA")),"SIN VALOR AVANCE")</f>
        <v>PROCESO</v>
      </c>
    </row>
    <row r="2693" spans="1:17" ht="75.75">
      <c r="A2693" s="560" t="s">
        <v>18</v>
      </c>
      <c r="B2693" s="561" t="s">
        <v>16</v>
      </c>
      <c r="C2693" s="858"/>
      <c r="D2693" s="859"/>
      <c r="E2693" s="860"/>
      <c r="F2693" s="861"/>
      <c r="G2693" s="620" t="s">
        <v>4942</v>
      </c>
      <c r="H2693" s="620" t="s">
        <v>4943</v>
      </c>
      <c r="I2693" s="620" t="s">
        <v>2847</v>
      </c>
      <c r="J2693" s="686">
        <v>3</v>
      </c>
      <c r="K2693" s="612">
        <v>45901</v>
      </c>
      <c r="L2693" s="612">
        <v>46083</v>
      </c>
      <c r="M2693" s="568">
        <f t="shared" si="109"/>
        <v>26</v>
      </c>
      <c r="N2693" s="569">
        <v>0</v>
      </c>
      <c r="O2693" s="620" t="s">
        <v>4907</v>
      </c>
      <c r="P2693" s="586">
        <f t="shared" si="110"/>
        <v>0</v>
      </c>
      <c r="Q2693" s="571" t="str">
        <f>IF(ISNUMBER(P2693),IF(P2693=100%,"CUMPLIDA",IF(AND(ISNUMBER(L2693),ISNUMBER([6]OCI!$P$6)), IF(L2693&lt;[6]OCI!$P$6,"INCUMPLIDA","PROCESO"), "VERIFICAR FECHA")),"SIN VALOR AVANCE")</f>
        <v>PROCESO</v>
      </c>
    </row>
    <row r="2694" spans="1:17" ht="135.75">
      <c r="A2694" s="560" t="s">
        <v>18</v>
      </c>
      <c r="B2694" s="561" t="s">
        <v>16</v>
      </c>
      <c r="C2694" s="858"/>
      <c r="D2694" s="859"/>
      <c r="E2694" s="860"/>
      <c r="F2694" s="861"/>
      <c r="G2694" s="620" t="s">
        <v>4944</v>
      </c>
      <c r="H2694" s="620" t="s">
        <v>4945</v>
      </c>
      <c r="I2694" s="620" t="s">
        <v>4923</v>
      </c>
      <c r="J2694" s="686">
        <v>1</v>
      </c>
      <c r="K2694" s="612">
        <v>45901</v>
      </c>
      <c r="L2694" s="612">
        <v>46264</v>
      </c>
      <c r="M2694" s="568">
        <f t="shared" si="109"/>
        <v>51.857142857142854</v>
      </c>
      <c r="N2694" s="569">
        <v>0</v>
      </c>
      <c r="O2694" s="620" t="s">
        <v>4982</v>
      </c>
      <c r="P2694" s="586">
        <f t="shared" si="110"/>
        <v>0</v>
      </c>
      <c r="Q2694" s="571" t="str">
        <f>IF(ISNUMBER(P2694),IF(P2694=100%,"CUMPLIDA",IF(AND(ISNUMBER(L2694),ISNUMBER([6]OCI!$P$6)), IF(L2694&lt;[6]OCI!$P$6,"INCUMPLIDA","PROCESO"), "VERIFICAR FECHA")),"SIN VALOR AVANCE")</f>
        <v>PROCESO</v>
      </c>
    </row>
    <row r="2695" spans="1:17" ht="75.75">
      <c r="A2695" s="560" t="s">
        <v>18</v>
      </c>
      <c r="B2695" s="561" t="s">
        <v>16</v>
      </c>
      <c r="C2695" s="858"/>
      <c r="D2695" s="859"/>
      <c r="E2695" s="860"/>
      <c r="F2695" s="861"/>
      <c r="G2695" s="620" t="s">
        <v>4946</v>
      </c>
      <c r="H2695" s="620" t="s">
        <v>4947</v>
      </c>
      <c r="I2695" s="620" t="s">
        <v>2847</v>
      </c>
      <c r="J2695" s="686">
        <v>4</v>
      </c>
      <c r="K2695" s="612">
        <v>45901</v>
      </c>
      <c r="L2695" s="612">
        <v>46264</v>
      </c>
      <c r="M2695" s="568">
        <f t="shared" si="109"/>
        <v>51.857142857142854</v>
      </c>
      <c r="N2695" s="569">
        <v>0</v>
      </c>
      <c r="O2695" s="620" t="s">
        <v>4981</v>
      </c>
      <c r="P2695" s="586">
        <f t="shared" si="110"/>
        <v>0</v>
      </c>
      <c r="Q2695" s="571" t="str">
        <f>IF(ISNUMBER(P2695),IF(P2695=100%,"CUMPLIDA",IF(AND(ISNUMBER(L2695),ISNUMBER([6]OCI!$P$6)), IF(L2695&lt;[6]OCI!$P$6,"INCUMPLIDA","PROCESO"), "VERIFICAR FECHA")),"SIN VALOR AVANCE")</f>
        <v>PROCESO</v>
      </c>
    </row>
    <row r="2696" spans="1:17" ht="75.75">
      <c r="A2696" s="560" t="s">
        <v>18</v>
      </c>
      <c r="B2696" s="561" t="s">
        <v>16</v>
      </c>
      <c r="C2696" s="858"/>
      <c r="D2696" s="859"/>
      <c r="E2696" s="860"/>
      <c r="F2696" s="861"/>
      <c r="G2696" s="620" t="s">
        <v>4948</v>
      </c>
      <c r="H2696" s="620" t="s">
        <v>4949</v>
      </c>
      <c r="I2696" s="620" t="s">
        <v>4941</v>
      </c>
      <c r="J2696" s="686">
        <v>1</v>
      </c>
      <c r="K2696" s="612">
        <v>45901</v>
      </c>
      <c r="L2696" s="612">
        <v>46022</v>
      </c>
      <c r="M2696" s="568">
        <f t="shared" si="109"/>
        <v>17.285714285714285</v>
      </c>
      <c r="N2696" s="569">
        <v>0</v>
      </c>
      <c r="O2696" s="620" t="s">
        <v>4907</v>
      </c>
      <c r="P2696" s="586">
        <f t="shared" si="110"/>
        <v>0</v>
      </c>
      <c r="Q2696" s="571" t="str">
        <f>IF(ISNUMBER(P2696),IF(P2696=100%,"CUMPLIDA",IF(AND(ISNUMBER(L2696),ISNUMBER([6]OCI!$P$6)), IF(L2696&lt;[6]OCI!$P$6,"INCUMPLIDA","PROCESO"), "VERIFICAR FECHA")),"SIN VALOR AVANCE")</f>
        <v>PROCESO</v>
      </c>
    </row>
    <row r="2697" spans="1:17" ht="75.75">
      <c r="A2697" s="560" t="s">
        <v>18</v>
      </c>
      <c r="B2697" s="561" t="s">
        <v>16</v>
      </c>
      <c r="C2697" s="858"/>
      <c r="D2697" s="859"/>
      <c r="E2697" s="860"/>
      <c r="F2697" s="861"/>
      <c r="G2697" s="620" t="s">
        <v>4950</v>
      </c>
      <c r="H2697" s="620" t="s">
        <v>4951</v>
      </c>
      <c r="I2697" s="620" t="s">
        <v>4952</v>
      </c>
      <c r="J2697" s="686">
        <v>4</v>
      </c>
      <c r="K2697" s="612">
        <v>45931</v>
      </c>
      <c r="L2697" s="612">
        <v>46295</v>
      </c>
      <c r="M2697" s="568">
        <f t="shared" si="109"/>
        <v>52</v>
      </c>
      <c r="N2697" s="569">
        <v>0</v>
      </c>
      <c r="O2697" s="620" t="s">
        <v>4907</v>
      </c>
      <c r="P2697" s="586">
        <f t="shared" si="110"/>
        <v>0</v>
      </c>
      <c r="Q2697" s="571" t="str">
        <f>IF(ISNUMBER(P2697),IF(P2697=100%,"CUMPLIDA",IF(AND(ISNUMBER(L2697),ISNUMBER([6]OCI!$P$6)), IF(L2697&lt;[6]OCI!$P$6,"INCUMPLIDA","PROCESO"), "VERIFICAR FECHA")),"SIN VALOR AVANCE")</f>
        <v>PROCESO</v>
      </c>
    </row>
    <row r="2698" spans="1:17" ht="75.75">
      <c r="A2698" s="560" t="s">
        <v>18</v>
      </c>
      <c r="B2698" s="561" t="s">
        <v>16</v>
      </c>
      <c r="C2698" s="858" t="s">
        <v>4962</v>
      </c>
      <c r="D2698" s="859" t="s">
        <v>4891</v>
      </c>
      <c r="E2698" s="860" t="s">
        <v>5040</v>
      </c>
      <c r="F2698" s="861" t="s">
        <v>4954</v>
      </c>
      <c r="G2698" s="861" t="s">
        <v>4955</v>
      </c>
      <c r="H2698" s="620" t="s">
        <v>4956</v>
      </c>
      <c r="I2698" s="620" t="s">
        <v>1844</v>
      </c>
      <c r="J2698" s="686">
        <v>1</v>
      </c>
      <c r="K2698" s="612">
        <v>45901</v>
      </c>
      <c r="L2698" s="612">
        <v>45961</v>
      </c>
      <c r="M2698" s="568">
        <f t="shared" si="109"/>
        <v>8.5714285714285712</v>
      </c>
      <c r="N2698" s="569">
        <v>0</v>
      </c>
      <c r="O2698" s="620" t="s">
        <v>4907</v>
      </c>
      <c r="P2698" s="586">
        <f t="shared" si="110"/>
        <v>0</v>
      </c>
      <c r="Q2698" s="571" t="str">
        <f>IF(ISNUMBER(P2698),IF(P2698=100%,"CUMPLIDA",IF(AND(ISNUMBER(L2698),ISNUMBER([6]OCI!$P$6)), IF(L2698&lt;[6]OCI!$P$6,"INCUMPLIDA","PROCESO"), "VERIFICAR FECHA")),"SIN VALOR AVANCE")</f>
        <v>PROCESO</v>
      </c>
    </row>
    <row r="2699" spans="1:17" ht="75.75">
      <c r="A2699" s="560" t="s">
        <v>18</v>
      </c>
      <c r="B2699" s="561" t="s">
        <v>16</v>
      </c>
      <c r="C2699" s="858"/>
      <c r="D2699" s="859"/>
      <c r="E2699" s="860"/>
      <c r="F2699" s="861"/>
      <c r="G2699" s="861"/>
      <c r="H2699" s="620" t="s">
        <v>4957</v>
      </c>
      <c r="I2699" s="620" t="s">
        <v>2847</v>
      </c>
      <c r="J2699" s="686">
        <v>12</v>
      </c>
      <c r="K2699" s="612">
        <v>45962</v>
      </c>
      <c r="L2699" s="612">
        <v>46326</v>
      </c>
      <c r="M2699" s="568">
        <f t="shared" si="109"/>
        <v>52</v>
      </c>
      <c r="N2699" s="569">
        <v>0</v>
      </c>
      <c r="O2699" s="620" t="s">
        <v>4907</v>
      </c>
      <c r="P2699" s="586">
        <f t="shared" si="110"/>
        <v>0</v>
      </c>
      <c r="Q2699" s="571" t="str">
        <f>IF(ISNUMBER(P2699),IF(P2699=100%,"CUMPLIDA",IF(AND(ISNUMBER(L2699),ISNUMBER([6]OCI!$P$6)), IF(L2699&lt;[6]OCI!$P$6,"INCUMPLIDA","PROCESO"), "VERIFICAR FECHA")),"SIN VALOR AVANCE")</f>
        <v>PROCESO</v>
      </c>
    </row>
    <row r="2700" spans="1:17" ht="135.75">
      <c r="A2700" s="560" t="s">
        <v>18</v>
      </c>
      <c r="B2700" s="561" t="s">
        <v>16</v>
      </c>
      <c r="C2700" s="858"/>
      <c r="D2700" s="859"/>
      <c r="E2700" s="860"/>
      <c r="F2700" s="861"/>
      <c r="G2700" s="861" t="s">
        <v>4958</v>
      </c>
      <c r="H2700" s="620" t="s">
        <v>4959</v>
      </c>
      <c r="I2700" s="620" t="s">
        <v>4903</v>
      </c>
      <c r="J2700" s="686">
        <v>1</v>
      </c>
      <c r="K2700" s="612">
        <v>45901</v>
      </c>
      <c r="L2700" s="612">
        <v>46022</v>
      </c>
      <c r="M2700" s="568">
        <f t="shared" si="109"/>
        <v>17.285714285714285</v>
      </c>
      <c r="N2700" s="569">
        <v>0</v>
      </c>
      <c r="O2700" s="620" t="s">
        <v>4980</v>
      </c>
      <c r="P2700" s="586">
        <f t="shared" si="110"/>
        <v>0</v>
      </c>
      <c r="Q2700" s="571" t="str">
        <f>IF(ISNUMBER(P2700),IF(P2700=100%,"CUMPLIDA",IF(AND(ISNUMBER(L2700),ISNUMBER([6]OCI!$P$6)), IF(L2700&lt;[6]OCI!$P$6,"INCUMPLIDA","PROCESO"), "VERIFICAR FECHA")),"SIN VALOR AVANCE")</f>
        <v>PROCESO</v>
      </c>
    </row>
    <row r="2701" spans="1:17" ht="135.75">
      <c r="A2701" s="560" t="s">
        <v>18</v>
      </c>
      <c r="B2701" s="561" t="s">
        <v>16</v>
      </c>
      <c r="C2701" s="858"/>
      <c r="D2701" s="859"/>
      <c r="E2701" s="860"/>
      <c r="F2701" s="861"/>
      <c r="G2701" s="861"/>
      <c r="H2701" s="620" t="s">
        <v>4960</v>
      </c>
      <c r="I2701" s="620" t="s">
        <v>4961</v>
      </c>
      <c r="J2701" s="686">
        <v>1</v>
      </c>
      <c r="K2701" s="612">
        <v>45901</v>
      </c>
      <c r="L2701" s="612">
        <v>46264</v>
      </c>
      <c r="M2701" s="568">
        <f t="shared" si="109"/>
        <v>51.857142857142854</v>
      </c>
      <c r="N2701" s="569">
        <v>0</v>
      </c>
      <c r="O2701" s="620" t="s">
        <v>4980</v>
      </c>
      <c r="P2701" s="586">
        <f t="shared" si="110"/>
        <v>0</v>
      </c>
      <c r="Q2701" s="571" t="str">
        <f>IF(ISNUMBER(P2701),IF(P2701=100%,"CUMPLIDA",IF(AND(ISNUMBER(L2701),ISNUMBER([6]OCI!$P$6)), IF(L2701&lt;[6]OCI!$P$6,"INCUMPLIDA","PROCESO"), "VERIFICAR FECHA")),"SIN VALOR AVANCE")</f>
        <v>PROCESO</v>
      </c>
    </row>
    <row r="2702" spans="1:17" ht="75.75">
      <c r="A2702" s="560" t="s">
        <v>18</v>
      </c>
      <c r="B2702" s="561" t="s">
        <v>16</v>
      </c>
      <c r="C2702" s="858" t="s">
        <v>4970</v>
      </c>
      <c r="D2702" s="859" t="s">
        <v>4891</v>
      </c>
      <c r="E2702" s="863" t="s">
        <v>5041</v>
      </c>
      <c r="F2702" s="862" t="s">
        <v>4963</v>
      </c>
      <c r="G2702" s="862" t="s">
        <v>4964</v>
      </c>
      <c r="H2702" s="620" t="s">
        <v>4895</v>
      </c>
      <c r="I2702" s="620" t="s">
        <v>331</v>
      </c>
      <c r="J2702" s="686">
        <v>1</v>
      </c>
      <c r="K2702" s="685">
        <v>45901</v>
      </c>
      <c r="L2702" s="685">
        <v>46233</v>
      </c>
      <c r="M2702" s="568">
        <f t="shared" si="109"/>
        <v>47.428571428571431</v>
      </c>
      <c r="N2702" s="569">
        <v>0</v>
      </c>
      <c r="O2702" s="620" t="s">
        <v>4907</v>
      </c>
      <c r="P2702" s="586">
        <f t="shared" si="110"/>
        <v>0</v>
      </c>
      <c r="Q2702" s="571" t="str">
        <f>IF(ISNUMBER(P2702),IF(P2702=100%,"CUMPLIDA",IF(AND(ISNUMBER(L2702),ISNUMBER([6]OCI!$P$6)), IF(L2702&lt;[6]OCI!$P$6,"INCUMPLIDA","PROCESO"), "VERIFICAR FECHA")),"SIN VALOR AVANCE")</f>
        <v>PROCESO</v>
      </c>
    </row>
    <row r="2703" spans="1:17" ht="120.75">
      <c r="A2703" s="560" t="s">
        <v>18</v>
      </c>
      <c r="B2703" s="561" t="s">
        <v>16</v>
      </c>
      <c r="C2703" s="858"/>
      <c r="D2703" s="859"/>
      <c r="E2703" s="863"/>
      <c r="F2703" s="862"/>
      <c r="G2703" s="862"/>
      <c r="H2703" s="620" t="s">
        <v>4965</v>
      </c>
      <c r="I2703" s="620" t="s">
        <v>4593</v>
      </c>
      <c r="J2703" s="686">
        <v>1</v>
      </c>
      <c r="K2703" s="685">
        <v>45901</v>
      </c>
      <c r="L2703" s="685">
        <v>46264</v>
      </c>
      <c r="M2703" s="568">
        <f t="shared" si="109"/>
        <v>51.857142857142854</v>
      </c>
      <c r="N2703" s="569">
        <v>0</v>
      </c>
      <c r="O2703" s="620" t="s">
        <v>4931</v>
      </c>
      <c r="P2703" s="586">
        <f t="shared" si="110"/>
        <v>0</v>
      </c>
      <c r="Q2703" s="571" t="str">
        <f>IF(ISNUMBER(P2703),IF(P2703=100%,"CUMPLIDA",IF(AND(ISNUMBER(L2703),ISNUMBER([6]OCI!$P$6)), IF(L2703&lt;[6]OCI!$P$6,"INCUMPLIDA","PROCESO"), "VERIFICAR FECHA")),"SIN VALOR AVANCE")</f>
        <v>PROCESO</v>
      </c>
    </row>
    <row r="2704" spans="1:17" ht="120.75">
      <c r="A2704" s="560" t="s">
        <v>18</v>
      </c>
      <c r="B2704" s="561" t="s">
        <v>16</v>
      </c>
      <c r="C2704" s="858"/>
      <c r="D2704" s="859"/>
      <c r="E2704" s="863"/>
      <c r="F2704" s="862"/>
      <c r="G2704" s="862"/>
      <c r="H2704" s="620" t="s">
        <v>4966</v>
      </c>
      <c r="I2704" s="620" t="s">
        <v>4941</v>
      </c>
      <c r="J2704" s="686">
        <v>1</v>
      </c>
      <c r="K2704" s="685">
        <v>45901</v>
      </c>
      <c r="L2704" s="685">
        <v>46264</v>
      </c>
      <c r="M2704" s="568">
        <f t="shared" si="109"/>
        <v>51.857142857142854</v>
      </c>
      <c r="N2704" s="569">
        <v>0</v>
      </c>
      <c r="O2704" s="620" t="s">
        <v>4931</v>
      </c>
      <c r="P2704" s="586">
        <f t="shared" si="110"/>
        <v>0</v>
      </c>
      <c r="Q2704" s="571" t="str">
        <f>IF(ISNUMBER(P2704),IF(P2704=100%,"CUMPLIDA",IF(AND(ISNUMBER(L2704),ISNUMBER([6]OCI!$P$6)), IF(L2704&lt;[6]OCI!$P$6,"INCUMPLIDA","PROCESO"), "VERIFICAR FECHA")),"SIN VALOR AVANCE")</f>
        <v>PROCESO</v>
      </c>
    </row>
    <row r="2705" spans="1:17" ht="120.75">
      <c r="A2705" s="560" t="s">
        <v>18</v>
      </c>
      <c r="B2705" s="561" t="s">
        <v>16</v>
      </c>
      <c r="C2705" s="858"/>
      <c r="D2705" s="859"/>
      <c r="E2705" s="863"/>
      <c r="F2705" s="862"/>
      <c r="G2705" s="862"/>
      <c r="H2705" s="620" t="s">
        <v>4967</v>
      </c>
      <c r="I2705" s="620" t="s">
        <v>4968</v>
      </c>
      <c r="J2705" s="686">
        <v>1</v>
      </c>
      <c r="K2705" s="685">
        <v>45901</v>
      </c>
      <c r="L2705" s="685">
        <v>46264</v>
      </c>
      <c r="M2705" s="568">
        <f t="shared" si="109"/>
        <v>51.857142857142854</v>
      </c>
      <c r="N2705" s="569">
        <v>0</v>
      </c>
      <c r="O2705" s="620" t="s">
        <v>4931</v>
      </c>
      <c r="P2705" s="586">
        <f t="shared" si="110"/>
        <v>0</v>
      </c>
      <c r="Q2705" s="571" t="str">
        <f>IF(ISNUMBER(P2705),IF(P2705=100%,"CUMPLIDA",IF(AND(ISNUMBER(L2705),ISNUMBER([6]OCI!$P$6)), IF(L2705&lt;[6]OCI!$P$6,"INCUMPLIDA","PROCESO"), "VERIFICAR FECHA")),"SIN VALOR AVANCE")</f>
        <v>PROCESO</v>
      </c>
    </row>
    <row r="2706" spans="1:17" ht="75.75">
      <c r="A2706" s="560" t="s">
        <v>18</v>
      </c>
      <c r="B2706" s="561" t="s">
        <v>16</v>
      </c>
      <c r="C2706" s="858"/>
      <c r="D2706" s="859"/>
      <c r="E2706" s="863"/>
      <c r="F2706" s="862"/>
      <c r="G2706" s="862" t="s">
        <v>4969</v>
      </c>
      <c r="H2706" s="620" t="s">
        <v>4902</v>
      </c>
      <c r="I2706" s="620" t="s">
        <v>4903</v>
      </c>
      <c r="J2706" s="686">
        <v>1</v>
      </c>
      <c r="K2706" s="685">
        <v>45901</v>
      </c>
      <c r="L2706" s="685">
        <v>45991</v>
      </c>
      <c r="M2706" s="568">
        <f t="shared" si="109"/>
        <v>12.857142857142858</v>
      </c>
      <c r="N2706" s="569">
        <v>0</v>
      </c>
      <c r="O2706" s="620" t="s">
        <v>4907</v>
      </c>
      <c r="P2706" s="586">
        <f t="shared" si="110"/>
        <v>0</v>
      </c>
      <c r="Q2706" s="571" t="str">
        <f>IF(ISNUMBER(P2706),IF(P2706=100%,"CUMPLIDA",IF(AND(ISNUMBER(L2706),ISNUMBER([6]OCI!$P$6)), IF(L2706&lt;[6]OCI!$P$6,"INCUMPLIDA","PROCESO"), "VERIFICAR FECHA")),"SIN VALOR AVANCE")</f>
        <v>PROCESO</v>
      </c>
    </row>
    <row r="2707" spans="1:17" ht="180.75">
      <c r="A2707" s="560" t="s">
        <v>18</v>
      </c>
      <c r="B2707" s="561" t="s">
        <v>16</v>
      </c>
      <c r="C2707" s="858"/>
      <c r="D2707" s="859"/>
      <c r="E2707" s="863"/>
      <c r="F2707" s="862"/>
      <c r="G2707" s="862"/>
      <c r="H2707" s="620" t="s">
        <v>4904</v>
      </c>
      <c r="I2707" s="620" t="s">
        <v>4900</v>
      </c>
      <c r="J2707" s="686">
        <v>1</v>
      </c>
      <c r="K2707" s="685">
        <v>45901</v>
      </c>
      <c r="L2707" s="685">
        <v>45991</v>
      </c>
      <c r="M2707" s="568">
        <f t="shared" si="109"/>
        <v>12.857142857142858</v>
      </c>
      <c r="N2707" s="569">
        <v>0</v>
      </c>
      <c r="O2707" s="631" t="s">
        <v>4909</v>
      </c>
      <c r="P2707" s="586">
        <f t="shared" si="110"/>
        <v>0</v>
      </c>
      <c r="Q2707" s="571" t="str">
        <f>IF(ISNUMBER(P2707),IF(P2707=100%,"CUMPLIDA",IF(AND(ISNUMBER(L2707),ISNUMBER([6]OCI!$P$6)), IF(L2707&lt;[6]OCI!$P$6,"INCUMPLIDA","PROCESO"), "VERIFICAR FECHA")),"SIN VALOR AVANCE")</f>
        <v>PROCESO</v>
      </c>
    </row>
    <row r="2708" spans="1:17" ht="90.75">
      <c r="A2708" s="560" t="s">
        <v>18</v>
      </c>
      <c r="B2708" s="561" t="s">
        <v>16</v>
      </c>
      <c r="C2708" s="858" t="s">
        <v>4971</v>
      </c>
      <c r="D2708" s="859" t="s">
        <v>4891</v>
      </c>
      <c r="E2708" s="860" t="s">
        <v>5042</v>
      </c>
      <c r="F2708" s="861" t="s">
        <v>4972</v>
      </c>
      <c r="G2708" s="620" t="s">
        <v>4973</v>
      </c>
      <c r="H2708" s="620" t="s">
        <v>4974</v>
      </c>
      <c r="I2708" s="620" t="s">
        <v>4975</v>
      </c>
      <c r="J2708" s="686">
        <v>1</v>
      </c>
      <c r="K2708" s="685">
        <v>45901</v>
      </c>
      <c r="L2708" s="685">
        <v>46022</v>
      </c>
      <c r="M2708" s="568">
        <f t="shared" si="109"/>
        <v>17.285714285714285</v>
      </c>
      <c r="N2708" s="569">
        <v>0</v>
      </c>
      <c r="O2708" s="620" t="s">
        <v>4979</v>
      </c>
      <c r="P2708" s="586">
        <f t="shared" si="110"/>
        <v>0</v>
      </c>
      <c r="Q2708" s="571" t="str">
        <f>IF(ISNUMBER(P2708),IF(P2708=100%,"CUMPLIDA",IF(AND(ISNUMBER(L2708),ISNUMBER([6]OCI!$P$6)), IF(L2708&lt;[6]OCI!$P$6,"INCUMPLIDA","PROCESO"), "VERIFICAR FECHA")),"SIN VALOR AVANCE")</f>
        <v>PROCESO</v>
      </c>
    </row>
    <row r="2709" spans="1:17" ht="90.75">
      <c r="A2709" s="560" t="s">
        <v>18</v>
      </c>
      <c r="B2709" s="561" t="s">
        <v>16</v>
      </c>
      <c r="C2709" s="858"/>
      <c r="D2709" s="859"/>
      <c r="E2709" s="860"/>
      <c r="F2709" s="861"/>
      <c r="G2709" s="620" t="s">
        <v>4976</v>
      </c>
      <c r="H2709" s="620" t="s">
        <v>4977</v>
      </c>
      <c r="I2709" s="620" t="s">
        <v>4978</v>
      </c>
      <c r="J2709" s="686">
        <v>1</v>
      </c>
      <c r="K2709" s="685">
        <v>45901</v>
      </c>
      <c r="L2709" s="685">
        <v>46022</v>
      </c>
      <c r="M2709" s="568">
        <f t="shared" si="109"/>
        <v>17.285714285714285</v>
      </c>
      <c r="N2709" s="569">
        <v>0</v>
      </c>
      <c r="O2709" s="620" t="s">
        <v>4979</v>
      </c>
      <c r="P2709" s="586">
        <f t="shared" si="110"/>
        <v>0</v>
      </c>
      <c r="Q2709" s="571" t="str">
        <f>IF(ISNUMBER(P2709),IF(P2709=100%,"CUMPLIDA",IF(AND(ISNUMBER(L2709),ISNUMBER([6]OCI!$P$6)), IF(L2709&lt;[6]OCI!$P$6,"INCUMPLIDA","PROCESO"), "VERIFICAR FECHA")),"SIN VALOR AVANCE")</f>
        <v>PROCESO</v>
      </c>
    </row>
    <row r="2710" spans="1:17" ht="165.75">
      <c r="A2710" s="560" t="s">
        <v>18</v>
      </c>
      <c r="B2710" s="561" t="s">
        <v>16</v>
      </c>
      <c r="C2710" s="858" t="s">
        <v>4990</v>
      </c>
      <c r="D2710" s="859" t="s">
        <v>4891</v>
      </c>
      <c r="E2710" s="860" t="s">
        <v>5043</v>
      </c>
      <c r="F2710" s="861" t="s">
        <v>4983</v>
      </c>
      <c r="G2710" s="620" t="s">
        <v>4984</v>
      </c>
      <c r="H2710" s="620" t="s">
        <v>4985</v>
      </c>
      <c r="I2710" s="620" t="s">
        <v>4986</v>
      </c>
      <c r="J2710" s="686">
        <v>1</v>
      </c>
      <c r="K2710" s="685">
        <v>45901</v>
      </c>
      <c r="L2710" s="685">
        <v>46022</v>
      </c>
      <c r="M2710" s="568">
        <f t="shared" ref="M2710:M2727" si="111">(L2710-K2710)/7</f>
        <v>17.285714285714285</v>
      </c>
      <c r="N2710" s="569">
        <v>0</v>
      </c>
      <c r="O2710" s="620" t="s">
        <v>4991</v>
      </c>
      <c r="P2710" s="586">
        <f t="shared" si="110"/>
        <v>0</v>
      </c>
      <c r="Q2710" s="571" t="str">
        <f>IF(ISNUMBER(P2710),IF(P2710=100%,"CUMPLIDA",IF(AND(ISNUMBER(L2710),ISNUMBER([6]OCI!$P$6)), IF(L2710&lt;[6]OCI!$P$6,"INCUMPLIDA","PROCESO"), "VERIFICAR FECHA")),"SIN VALOR AVANCE")</f>
        <v>PROCESO</v>
      </c>
    </row>
    <row r="2711" spans="1:17" ht="120.75">
      <c r="A2711" s="560" t="s">
        <v>18</v>
      </c>
      <c r="B2711" s="561" t="s">
        <v>16</v>
      </c>
      <c r="C2711" s="858"/>
      <c r="D2711" s="859"/>
      <c r="E2711" s="860"/>
      <c r="F2711" s="861"/>
      <c r="G2711" s="620" t="s">
        <v>4987</v>
      </c>
      <c r="H2711" s="620" t="s">
        <v>4988</v>
      </c>
      <c r="I2711" s="620" t="s">
        <v>4989</v>
      </c>
      <c r="J2711" s="686">
        <v>1</v>
      </c>
      <c r="K2711" s="685">
        <v>45901</v>
      </c>
      <c r="L2711" s="685">
        <v>46022</v>
      </c>
      <c r="M2711" s="568">
        <f t="shared" si="111"/>
        <v>17.285714285714285</v>
      </c>
      <c r="N2711" s="569">
        <v>0</v>
      </c>
      <c r="O2711" s="620" t="s">
        <v>4992</v>
      </c>
      <c r="P2711" s="586">
        <f t="shared" si="110"/>
        <v>0</v>
      </c>
      <c r="Q2711" s="571" t="str">
        <f>IF(ISNUMBER(P2711),IF(P2711=100%,"CUMPLIDA",IF(AND(ISNUMBER(L2711),ISNUMBER([6]OCI!$P$6)), IF(L2711&lt;[6]OCI!$P$6,"INCUMPLIDA","PROCESO"), "VERIFICAR FECHA")),"SIN VALOR AVANCE")</f>
        <v>PROCESO</v>
      </c>
    </row>
    <row r="2712" spans="1:17" ht="75.75">
      <c r="A2712" s="560" t="s">
        <v>18</v>
      </c>
      <c r="B2712" s="561" t="s">
        <v>16</v>
      </c>
      <c r="C2712" s="858" t="s">
        <v>5007</v>
      </c>
      <c r="D2712" s="858" t="s">
        <v>4891</v>
      </c>
      <c r="E2712" s="860" t="s">
        <v>5044</v>
      </c>
      <c r="F2712" s="861" t="s">
        <v>4993</v>
      </c>
      <c r="G2712" s="620" t="s">
        <v>4994</v>
      </c>
      <c r="H2712" s="620" t="s">
        <v>4995</v>
      </c>
      <c r="I2712" s="620" t="s">
        <v>4996</v>
      </c>
      <c r="J2712" s="686">
        <v>1</v>
      </c>
      <c r="K2712" s="685">
        <v>45962</v>
      </c>
      <c r="L2712" s="685">
        <v>46174</v>
      </c>
      <c r="M2712" s="568">
        <f t="shared" si="111"/>
        <v>30.285714285714285</v>
      </c>
      <c r="N2712" s="569">
        <v>0</v>
      </c>
      <c r="O2712" s="620" t="s">
        <v>4907</v>
      </c>
      <c r="P2712" s="586">
        <f t="shared" si="110"/>
        <v>0</v>
      </c>
      <c r="Q2712" s="571" t="str">
        <f>IF(ISNUMBER(P2712),IF(P2712=100%,"CUMPLIDA",IF(AND(ISNUMBER(L2712),ISNUMBER([6]OCI!$P$6)), IF(L2712&lt;[6]OCI!$P$6,"INCUMPLIDA","PROCESO"), "VERIFICAR FECHA")),"SIN VALOR AVANCE")</f>
        <v>PROCESO</v>
      </c>
    </row>
    <row r="2713" spans="1:17" ht="120.75">
      <c r="A2713" s="560" t="s">
        <v>18</v>
      </c>
      <c r="B2713" s="561" t="s">
        <v>16</v>
      </c>
      <c r="C2713" s="858"/>
      <c r="D2713" s="858"/>
      <c r="E2713" s="860"/>
      <c r="F2713" s="861"/>
      <c r="G2713" s="620" t="s">
        <v>4997</v>
      </c>
      <c r="H2713" s="620" t="s">
        <v>4998</v>
      </c>
      <c r="I2713" s="620" t="s">
        <v>4996</v>
      </c>
      <c r="J2713" s="686">
        <v>2</v>
      </c>
      <c r="K2713" s="685">
        <v>45962</v>
      </c>
      <c r="L2713" s="685">
        <v>46174</v>
      </c>
      <c r="M2713" s="568">
        <f t="shared" si="111"/>
        <v>30.285714285714285</v>
      </c>
      <c r="N2713" s="569">
        <v>0</v>
      </c>
      <c r="O2713" s="620" t="s">
        <v>4931</v>
      </c>
      <c r="P2713" s="586">
        <f t="shared" si="110"/>
        <v>0</v>
      </c>
      <c r="Q2713" s="571" t="str">
        <f>IF(ISNUMBER(P2713),IF(P2713=100%,"CUMPLIDA",IF(AND(ISNUMBER(L2713),ISNUMBER([6]OCI!$P$6)), IF(L2713&lt;[6]OCI!$P$6,"INCUMPLIDA","PROCESO"), "VERIFICAR FECHA")),"SIN VALOR AVANCE")</f>
        <v>PROCESO</v>
      </c>
    </row>
    <row r="2714" spans="1:17" ht="135.75">
      <c r="A2714" s="560" t="s">
        <v>18</v>
      </c>
      <c r="B2714" s="561" t="s">
        <v>16</v>
      </c>
      <c r="C2714" s="858"/>
      <c r="D2714" s="858"/>
      <c r="E2714" s="860"/>
      <c r="F2714" s="861"/>
      <c r="G2714" s="620" t="s">
        <v>4999</v>
      </c>
      <c r="H2714" s="620" t="s">
        <v>5000</v>
      </c>
      <c r="I2714" s="620" t="s">
        <v>4923</v>
      </c>
      <c r="J2714" s="686">
        <v>1</v>
      </c>
      <c r="K2714" s="685">
        <v>45962</v>
      </c>
      <c r="L2714" s="685">
        <v>46174</v>
      </c>
      <c r="M2714" s="568">
        <f t="shared" si="111"/>
        <v>30.285714285714285</v>
      </c>
      <c r="N2714" s="569">
        <v>0</v>
      </c>
      <c r="O2714" s="620" t="s">
        <v>5008</v>
      </c>
      <c r="P2714" s="586">
        <f t="shared" si="110"/>
        <v>0</v>
      </c>
      <c r="Q2714" s="571" t="str">
        <f>IF(ISNUMBER(P2714),IF(P2714=100%,"CUMPLIDA",IF(AND(ISNUMBER(L2714),ISNUMBER([6]OCI!$P$6)), IF(L2714&lt;[6]OCI!$P$6,"INCUMPLIDA","PROCESO"), "VERIFICAR FECHA")),"SIN VALOR AVANCE")</f>
        <v>PROCESO</v>
      </c>
    </row>
    <row r="2715" spans="1:17" ht="135.75">
      <c r="A2715" s="560" t="s">
        <v>18</v>
      </c>
      <c r="B2715" s="561" t="s">
        <v>16</v>
      </c>
      <c r="C2715" s="858"/>
      <c r="D2715" s="858"/>
      <c r="E2715" s="860"/>
      <c r="F2715" s="861"/>
      <c r="G2715" s="620" t="s">
        <v>5001</v>
      </c>
      <c r="H2715" s="620" t="s">
        <v>5002</v>
      </c>
      <c r="I2715" s="620" t="s">
        <v>4923</v>
      </c>
      <c r="J2715" s="686">
        <v>1</v>
      </c>
      <c r="K2715" s="685">
        <v>45962</v>
      </c>
      <c r="L2715" s="685">
        <v>46174</v>
      </c>
      <c r="M2715" s="568">
        <f t="shared" si="111"/>
        <v>30.285714285714285</v>
      </c>
      <c r="N2715" s="569">
        <v>0</v>
      </c>
      <c r="O2715" s="620" t="s">
        <v>5008</v>
      </c>
      <c r="P2715" s="586">
        <f t="shared" si="110"/>
        <v>0</v>
      </c>
      <c r="Q2715" s="571" t="str">
        <f>IF(ISNUMBER(P2715),IF(P2715=100%,"CUMPLIDA",IF(AND(ISNUMBER(L2715),ISNUMBER([6]OCI!$P$6)), IF(L2715&lt;[6]OCI!$P$6,"INCUMPLIDA","PROCESO"), "VERIFICAR FECHA")),"SIN VALOR AVANCE")</f>
        <v>PROCESO</v>
      </c>
    </row>
    <row r="2716" spans="1:17" ht="135.75">
      <c r="A2716" s="560" t="s">
        <v>18</v>
      </c>
      <c r="B2716" s="561" t="s">
        <v>16</v>
      </c>
      <c r="C2716" s="858"/>
      <c r="D2716" s="858"/>
      <c r="E2716" s="860"/>
      <c r="F2716" s="861"/>
      <c r="G2716" s="861" t="s">
        <v>4924</v>
      </c>
      <c r="H2716" s="620" t="s">
        <v>5003</v>
      </c>
      <c r="I2716" s="620" t="s">
        <v>5004</v>
      </c>
      <c r="J2716" s="686">
        <v>1</v>
      </c>
      <c r="K2716" s="685">
        <v>45901</v>
      </c>
      <c r="L2716" s="685">
        <v>47118</v>
      </c>
      <c r="M2716" s="568">
        <f t="shared" si="111"/>
        <v>173.85714285714286</v>
      </c>
      <c r="N2716" s="569">
        <v>0</v>
      </c>
      <c r="O2716" s="620" t="s">
        <v>4982</v>
      </c>
      <c r="P2716" s="586">
        <f t="shared" si="110"/>
        <v>0</v>
      </c>
      <c r="Q2716" s="571" t="str">
        <f>IF(ISNUMBER(P2716),IF(P2716=100%,"CUMPLIDA",IF(AND(ISNUMBER(L2716),ISNUMBER([6]OCI!$P$6)), IF(L2716&lt;[6]OCI!$P$6,"INCUMPLIDA","PROCESO"), "VERIFICAR FECHA")),"SIN VALOR AVANCE")</f>
        <v>PROCESO</v>
      </c>
    </row>
    <row r="2717" spans="1:17" ht="135.75">
      <c r="A2717" s="560" t="s">
        <v>18</v>
      </c>
      <c r="B2717" s="561" t="s">
        <v>16</v>
      </c>
      <c r="C2717" s="858"/>
      <c r="D2717" s="858"/>
      <c r="E2717" s="860"/>
      <c r="F2717" s="861"/>
      <c r="G2717" s="861"/>
      <c r="H2717" s="620" t="s">
        <v>5005</v>
      </c>
      <c r="I2717" s="620" t="s">
        <v>5006</v>
      </c>
      <c r="J2717" s="686">
        <v>1</v>
      </c>
      <c r="K2717" s="685">
        <v>45901</v>
      </c>
      <c r="L2717" s="685">
        <v>47118</v>
      </c>
      <c r="M2717" s="568">
        <f t="shared" si="111"/>
        <v>173.85714285714286</v>
      </c>
      <c r="N2717" s="569">
        <v>0</v>
      </c>
      <c r="O2717" s="620" t="s">
        <v>4982</v>
      </c>
      <c r="P2717" s="586">
        <f t="shared" si="110"/>
        <v>0</v>
      </c>
      <c r="Q2717" s="571" t="str">
        <f>IF(ISNUMBER(P2717),IF(P2717=100%,"CUMPLIDA",IF(AND(ISNUMBER(L2717),ISNUMBER([6]OCI!$P$6)), IF(L2717&lt;[6]OCI!$P$6,"INCUMPLIDA","PROCESO"), "VERIFICAR FECHA")),"SIN VALOR AVANCE")</f>
        <v>PROCESO</v>
      </c>
    </row>
    <row r="2718" spans="1:17" ht="150.75">
      <c r="A2718" s="560" t="s">
        <v>18</v>
      </c>
      <c r="B2718" s="561" t="s">
        <v>16</v>
      </c>
      <c r="C2718" s="858" t="s">
        <v>5021</v>
      </c>
      <c r="D2718" s="859" t="s">
        <v>4891</v>
      </c>
      <c r="E2718" s="860" t="s">
        <v>5045</v>
      </c>
      <c r="F2718" s="861" t="s">
        <v>5009</v>
      </c>
      <c r="G2718" s="862" t="s">
        <v>5010</v>
      </c>
      <c r="H2718" s="620" t="s">
        <v>5011</v>
      </c>
      <c r="I2718" s="620" t="s">
        <v>498</v>
      </c>
      <c r="J2718" s="686">
        <v>1</v>
      </c>
      <c r="K2718" s="685">
        <v>45901</v>
      </c>
      <c r="L2718" s="685">
        <v>45961</v>
      </c>
      <c r="M2718" s="568">
        <f t="shared" si="111"/>
        <v>8.5714285714285712</v>
      </c>
      <c r="N2718" s="569">
        <v>0</v>
      </c>
      <c r="O2718" s="620" t="s">
        <v>5022</v>
      </c>
      <c r="P2718" s="586">
        <f t="shared" si="110"/>
        <v>0</v>
      </c>
      <c r="Q2718" s="571" t="str">
        <f>IF(ISNUMBER(P2718),IF(P2718=100%,"CUMPLIDA",IF(AND(ISNUMBER(L2718),ISNUMBER([6]OCI!$P$6)), IF(L2718&lt;[6]OCI!$P$6,"INCUMPLIDA","PROCESO"), "VERIFICAR FECHA")),"SIN VALOR AVANCE")</f>
        <v>PROCESO</v>
      </c>
    </row>
    <row r="2719" spans="1:17" ht="150.75">
      <c r="A2719" s="560" t="s">
        <v>18</v>
      </c>
      <c r="B2719" s="561" t="s">
        <v>16</v>
      </c>
      <c r="C2719" s="858"/>
      <c r="D2719" s="859"/>
      <c r="E2719" s="860"/>
      <c r="F2719" s="861"/>
      <c r="G2719" s="862"/>
      <c r="H2719" s="620" t="s">
        <v>5012</v>
      </c>
      <c r="I2719" s="620" t="s">
        <v>5013</v>
      </c>
      <c r="J2719" s="686">
        <v>1</v>
      </c>
      <c r="K2719" s="685">
        <v>45962</v>
      </c>
      <c r="L2719" s="685">
        <v>46022</v>
      </c>
      <c r="M2719" s="568">
        <f t="shared" si="111"/>
        <v>8.5714285714285712</v>
      </c>
      <c r="N2719" s="569">
        <v>0</v>
      </c>
      <c r="O2719" s="620" t="s">
        <v>5022</v>
      </c>
      <c r="P2719" s="586">
        <f t="shared" si="110"/>
        <v>0</v>
      </c>
      <c r="Q2719" s="571" t="str">
        <f>IF(ISNUMBER(P2719),IF(P2719=100%,"CUMPLIDA",IF(AND(ISNUMBER(L2719),ISNUMBER([6]OCI!$P$6)), IF(L2719&lt;[6]OCI!$P$6,"INCUMPLIDA","PROCESO"), "VERIFICAR FECHA")),"SIN VALOR AVANCE")</f>
        <v>PROCESO</v>
      </c>
    </row>
    <row r="2720" spans="1:17" ht="135.75">
      <c r="A2720" s="560" t="s">
        <v>18</v>
      </c>
      <c r="B2720" s="561" t="s">
        <v>16</v>
      </c>
      <c r="C2720" s="858"/>
      <c r="D2720" s="859"/>
      <c r="E2720" s="860"/>
      <c r="F2720" s="861"/>
      <c r="G2720" s="620" t="s">
        <v>5014</v>
      </c>
      <c r="H2720" s="620" t="s">
        <v>5015</v>
      </c>
      <c r="I2720" s="620" t="s">
        <v>4756</v>
      </c>
      <c r="J2720" s="686">
        <v>2</v>
      </c>
      <c r="K2720" s="685">
        <v>45901</v>
      </c>
      <c r="L2720" s="685">
        <v>46022</v>
      </c>
      <c r="M2720" s="568">
        <f t="shared" si="111"/>
        <v>17.285714285714285</v>
      </c>
      <c r="N2720" s="569">
        <v>0</v>
      </c>
      <c r="O2720" s="620" t="s">
        <v>5023</v>
      </c>
      <c r="P2720" s="586">
        <f t="shared" si="110"/>
        <v>0</v>
      </c>
      <c r="Q2720" s="571" t="str">
        <f>IF(ISNUMBER(P2720),IF(P2720=100%,"CUMPLIDA",IF(AND(ISNUMBER(L2720),ISNUMBER([6]OCI!$P$6)), IF(L2720&lt;[6]OCI!$P$6,"INCUMPLIDA","PROCESO"), "VERIFICAR FECHA")),"SIN VALOR AVANCE")</f>
        <v>PROCESO</v>
      </c>
    </row>
    <row r="2721" spans="1:17" ht="75.75">
      <c r="A2721" s="560" t="s">
        <v>18</v>
      </c>
      <c r="B2721" s="561" t="s">
        <v>16</v>
      </c>
      <c r="C2721" s="858"/>
      <c r="D2721" s="859"/>
      <c r="E2721" s="860"/>
      <c r="F2721" s="861"/>
      <c r="G2721" s="623" t="s">
        <v>5016</v>
      </c>
      <c r="H2721" s="620" t="s">
        <v>5017</v>
      </c>
      <c r="I2721" s="620" t="s">
        <v>5018</v>
      </c>
      <c r="J2721" s="686">
        <v>1</v>
      </c>
      <c r="K2721" s="685">
        <v>45901</v>
      </c>
      <c r="L2721" s="685">
        <v>46022</v>
      </c>
      <c r="M2721" s="568">
        <f t="shared" si="111"/>
        <v>17.285714285714285</v>
      </c>
      <c r="N2721" s="569">
        <v>0</v>
      </c>
      <c r="O2721" s="620" t="s">
        <v>4907</v>
      </c>
      <c r="P2721" s="586">
        <f t="shared" si="110"/>
        <v>0</v>
      </c>
      <c r="Q2721" s="571" t="str">
        <f>IF(ISNUMBER(P2721),IF(P2721=100%,"CUMPLIDA",IF(AND(ISNUMBER(L2721),ISNUMBER([6]OCI!$P$6)), IF(L2721&lt;[6]OCI!$P$6,"INCUMPLIDA","PROCESO"), "VERIFICAR FECHA")),"SIN VALOR AVANCE")</f>
        <v>PROCESO</v>
      </c>
    </row>
    <row r="2722" spans="1:17" ht="135.75">
      <c r="A2722" s="560" t="s">
        <v>18</v>
      </c>
      <c r="B2722" s="561" t="s">
        <v>16</v>
      </c>
      <c r="C2722" s="858"/>
      <c r="D2722" s="859"/>
      <c r="E2722" s="860"/>
      <c r="F2722" s="861"/>
      <c r="G2722" s="620" t="s">
        <v>5019</v>
      </c>
      <c r="H2722" s="620" t="s">
        <v>5020</v>
      </c>
      <c r="I2722" s="620" t="s">
        <v>4926</v>
      </c>
      <c r="J2722" s="686">
        <v>2</v>
      </c>
      <c r="K2722" s="685">
        <v>45658</v>
      </c>
      <c r="L2722" s="685">
        <v>46264</v>
      </c>
      <c r="M2722" s="568">
        <f t="shared" si="111"/>
        <v>86.571428571428569</v>
      </c>
      <c r="N2722" s="569">
        <v>0</v>
      </c>
      <c r="O2722" s="620" t="s">
        <v>5023</v>
      </c>
      <c r="P2722" s="586">
        <f t="shared" si="110"/>
        <v>0</v>
      </c>
      <c r="Q2722" s="571" t="str">
        <f>IF(ISNUMBER(P2722),IF(P2722=100%,"CUMPLIDA",IF(AND(ISNUMBER(L2722),ISNUMBER([6]OCI!$P$6)), IF(L2722&lt;[6]OCI!$P$6,"INCUMPLIDA","PROCESO"), "VERIFICAR FECHA")),"SIN VALOR AVANCE")</f>
        <v>PROCESO</v>
      </c>
    </row>
    <row r="2723" spans="1:17" ht="135.75">
      <c r="A2723" s="560" t="s">
        <v>18</v>
      </c>
      <c r="B2723" s="561" t="s">
        <v>16</v>
      </c>
      <c r="C2723" s="858" t="s">
        <v>5028</v>
      </c>
      <c r="D2723" s="859" t="s">
        <v>4891</v>
      </c>
      <c r="E2723" s="863" t="s">
        <v>5046</v>
      </c>
      <c r="F2723" s="862" t="s">
        <v>5024</v>
      </c>
      <c r="G2723" s="862" t="s">
        <v>5025</v>
      </c>
      <c r="H2723" s="620" t="s">
        <v>5026</v>
      </c>
      <c r="I2723" s="620" t="s">
        <v>4756</v>
      </c>
      <c r="J2723" s="686">
        <v>2</v>
      </c>
      <c r="K2723" s="685">
        <v>45901</v>
      </c>
      <c r="L2723" s="685">
        <v>46022</v>
      </c>
      <c r="M2723" s="568">
        <f t="shared" si="111"/>
        <v>17.285714285714285</v>
      </c>
      <c r="N2723" s="569">
        <v>0</v>
      </c>
      <c r="O2723" s="620" t="s">
        <v>5023</v>
      </c>
      <c r="P2723" s="586">
        <f t="shared" si="110"/>
        <v>0</v>
      </c>
      <c r="Q2723" s="571" t="str">
        <f>IF(ISNUMBER(P2723),IF(P2723=100%,"CUMPLIDA",IF(AND(ISNUMBER(L2723),ISNUMBER([6]OCI!$P$6)), IF(L2723&lt;[6]OCI!$P$6,"INCUMPLIDA","PROCESO"), "VERIFICAR FECHA")),"SIN VALOR AVANCE")</f>
        <v>PROCESO</v>
      </c>
    </row>
    <row r="2724" spans="1:17" ht="135.75">
      <c r="A2724" s="560" t="s">
        <v>18</v>
      </c>
      <c r="B2724" s="561" t="s">
        <v>16</v>
      </c>
      <c r="C2724" s="858"/>
      <c r="D2724" s="859"/>
      <c r="E2724" s="863"/>
      <c r="F2724" s="862"/>
      <c r="G2724" s="862"/>
      <c r="H2724" s="620" t="s">
        <v>4899</v>
      </c>
      <c r="I2724" s="620" t="s">
        <v>4900</v>
      </c>
      <c r="J2724" s="686">
        <v>1</v>
      </c>
      <c r="K2724" s="685">
        <v>45901</v>
      </c>
      <c r="L2724" s="685">
        <v>46022</v>
      </c>
      <c r="M2724" s="568">
        <f t="shared" si="111"/>
        <v>17.285714285714285</v>
      </c>
      <c r="N2724" s="569">
        <v>0</v>
      </c>
      <c r="O2724" s="620" t="s">
        <v>5023</v>
      </c>
      <c r="P2724" s="586">
        <f t="shared" si="110"/>
        <v>0</v>
      </c>
      <c r="Q2724" s="571" t="str">
        <f>IF(ISNUMBER(P2724),IF(P2724=100%,"CUMPLIDA",IF(AND(ISNUMBER(L2724),ISNUMBER([6]OCI!$P$6)), IF(L2724&lt;[6]OCI!$P$6,"INCUMPLIDA","PROCESO"), "VERIFICAR FECHA")),"SIN VALOR AVANCE")</f>
        <v>PROCESO</v>
      </c>
    </row>
    <row r="2725" spans="1:17" ht="75.75">
      <c r="A2725" s="560" t="s">
        <v>18</v>
      </c>
      <c r="B2725" s="561" t="s">
        <v>16</v>
      </c>
      <c r="C2725" s="858"/>
      <c r="D2725" s="859"/>
      <c r="E2725" s="863"/>
      <c r="F2725" s="862"/>
      <c r="G2725" s="862"/>
      <c r="H2725" s="620" t="s">
        <v>5027</v>
      </c>
      <c r="I2725" s="620" t="s">
        <v>2847</v>
      </c>
      <c r="J2725" s="686">
        <v>1</v>
      </c>
      <c r="K2725" s="685">
        <v>46023</v>
      </c>
      <c r="L2725" s="685">
        <v>46203</v>
      </c>
      <c r="M2725" s="568">
        <f t="shared" si="111"/>
        <v>25.714285714285715</v>
      </c>
      <c r="N2725" s="569">
        <v>0</v>
      </c>
      <c r="O2725" s="620" t="s">
        <v>4907</v>
      </c>
      <c r="P2725" s="586">
        <f t="shared" si="110"/>
        <v>0</v>
      </c>
      <c r="Q2725" s="571" t="str">
        <f>IF(ISNUMBER(P2725),IF(P2725=100%,"CUMPLIDA",IF(AND(ISNUMBER(L2725),ISNUMBER([6]OCI!$P$6)), IF(L2725&lt;[6]OCI!$P$6,"INCUMPLIDA","PROCESO"), "VERIFICAR FECHA")),"SIN VALOR AVANCE")</f>
        <v>PROCESO</v>
      </c>
    </row>
    <row r="2726" spans="1:17" ht="76.5">
      <c r="A2726" s="560" t="s">
        <v>18</v>
      </c>
      <c r="B2726" s="561" t="s">
        <v>16</v>
      </c>
      <c r="C2726" s="864" t="s">
        <v>5396</v>
      </c>
      <c r="D2726" s="864" t="s">
        <v>5433</v>
      </c>
      <c r="E2726" s="865" t="s">
        <v>5434</v>
      </c>
      <c r="F2726" s="866" t="s">
        <v>5435</v>
      </c>
      <c r="G2726" s="821" t="s">
        <v>5436</v>
      </c>
      <c r="H2726" s="811" t="s">
        <v>5437</v>
      </c>
      <c r="I2726" s="799" t="s">
        <v>3607</v>
      </c>
      <c r="J2726" s="822">
        <v>1</v>
      </c>
      <c r="K2726" s="815">
        <v>45901</v>
      </c>
      <c r="L2726" s="815">
        <v>45931</v>
      </c>
      <c r="M2726" s="795">
        <f t="shared" si="111"/>
        <v>4.2857142857142856</v>
      </c>
      <c r="N2726" s="796">
        <v>0</v>
      </c>
      <c r="O2726" s="797" t="s">
        <v>5438</v>
      </c>
      <c r="P2726" s="586">
        <f t="shared" ref="P2726:P2727" si="112">N2726/J2726</f>
        <v>0</v>
      </c>
      <c r="Q2726" s="571" t="str">
        <f>IF(ISNUMBER(P2726),IF(P2726=100%,"CUMPLIDA",IF(AND(ISNUMBER(L2726),ISNUMBER([6]OCI!$P$6)), IF(L2726&lt;[6]OCI!$P$6,"INCUMPLIDA","PROCESO"), "VERIFICAR FECHA")),"SIN VALOR AVANCE")</f>
        <v>PROCESO</v>
      </c>
    </row>
    <row r="2727" spans="1:17" ht="76.5">
      <c r="A2727" s="560" t="s">
        <v>18</v>
      </c>
      <c r="B2727" s="561" t="s">
        <v>16</v>
      </c>
      <c r="C2727" s="864"/>
      <c r="D2727" s="864"/>
      <c r="E2727" s="865"/>
      <c r="F2727" s="866"/>
      <c r="G2727" s="821" t="s">
        <v>5439</v>
      </c>
      <c r="H2727" s="821" t="s">
        <v>5440</v>
      </c>
      <c r="I2727" s="799" t="s">
        <v>5441</v>
      </c>
      <c r="J2727" s="822">
        <v>1</v>
      </c>
      <c r="K2727" s="815">
        <v>45901</v>
      </c>
      <c r="L2727" s="815">
        <v>45931</v>
      </c>
      <c r="M2727" s="795">
        <f t="shared" si="111"/>
        <v>4.2857142857142856</v>
      </c>
      <c r="N2727" s="796">
        <v>0</v>
      </c>
      <c r="O2727" s="797" t="s">
        <v>5438</v>
      </c>
      <c r="P2727" s="586">
        <f t="shared" si="112"/>
        <v>0</v>
      </c>
      <c r="Q2727" s="571" t="str">
        <f>IF(ISNUMBER(P2727),IF(P2727=100%,"CUMPLIDA",IF(AND(ISNUMBER(L2727),ISNUMBER([6]OCI!$P$6)), IF(L2727&lt;[6]OCI!$P$6,"INCUMPLIDA","PROCESO"), "VERIFICAR FECHA")),"SIN VALOR AVANCE")</f>
        <v>PROCESO</v>
      </c>
    </row>
  </sheetData>
  <sheetProtection algorithmName="SHA-512" hashValue="dBHOp/+woa2yRWVbMhtA40ya11sHegVDiWCJwJJmyejIpAne34LdszqlQewYA394cA4aJVSTbEhWqb1jRJ8JkA==" saltValue="uum8krhJRpKe+7VgFpEM0Q==" spinCount="100000" sheet="1" formatCells="0" formatColumns="0" formatRows="0" autoFilter="0"/>
  <protectedRanges>
    <protectedRange sqref="O1220:O1221" name="Rango2_40_1_1_1_1_1_1_1_1_1_1_1_1_1_1_1_1_1"/>
    <protectedRange sqref="E1248:F1259" name="Rango2_2_1_1_1_2_1_1_1_1_1_1_1_1_1_1_1_1_1_1_1"/>
    <protectedRange sqref="G1218 G1220:G1221" name="Rango2_6_1_2_1_1_1_1_1_1_1_1"/>
    <protectedRange sqref="I1218 I1220:I1221" name="Rango2_1_2_1_2_1_1_1_1_1_1_1_1"/>
    <protectedRange sqref="I1222" name="Rango2_2_1_3_1_1_1_1_1_1_1_1_1_1_1"/>
    <protectedRange sqref="K1218:L1218 K1220:L1221" name="Rango2_3_2_1_2_1_1_1_1_1_1_1_1"/>
    <protectedRange sqref="K1222:L1222" name="Rango2_2_2_1_1_1_1_1_1_1_1_1_1_1_1"/>
    <protectedRange sqref="J1218 J1221" name="Rango2_4_2_1_1_1_1_1_1_1_1_1_1"/>
    <protectedRange sqref="J1222" name="Rango2_2_3_3_1_1_1_1_1_1_1_1_1_1_1"/>
    <protectedRange sqref="G1248:G1259 I1248:I1259" name="Rango2_9_2_2_1_1_1_1_1_1_1_1_2_1_1_1_1_1_1_1"/>
    <protectedRange sqref="G1355:G1356" name="Rango2_40_2_1_1_1_1_5_3_1_1_1_1_1_1_1_1_1_1_1_1_1_1_1_1"/>
    <protectedRange sqref="H1355:H1356" name="Rango2_40_2_1_1_1_1_5_5_1_1_1_1_1_1_1_1_1_1_1_1_1_1_1_1"/>
    <protectedRange sqref="O1727:O1731" name="Rango2_5_1_1_1_1_1_1_1"/>
    <protectedRange sqref="O1732 O1736" name="Rango2_5_3_1_1_1_1_1_1_1"/>
    <protectedRange sqref="O1733" name="Rango2_5_4_1_1_1_1_1_1_1"/>
    <protectedRange sqref="O1734" name="Rango2_5_5_1_1_1_1_1_1_1"/>
    <protectedRange sqref="O1735 O1737:O1742" name="Rango2_5_6_1_1_1_1_1_1_1"/>
    <protectedRange sqref="I1727" name="Rango2_4_2_1_1_1_1_1_1"/>
    <protectedRange sqref="I1728" name="Rango2_4_1_1_1_1_1_1_1_1"/>
    <protectedRange sqref="I1757" name="Rango2_1_3_1_1_1_1_1_1"/>
    <protectedRange sqref="I1758" name="Rango2_1_1_1_1_1_1_1_1_1"/>
    <protectedRange sqref="I1759" name="Rango2_1_2_1_1_1_1_1_1_1"/>
    <protectedRange sqref="K1758:L1758" name="Rango2_3_2_1_1_1_1_1_1_1"/>
    <protectedRange sqref="K1759:L1759" name="Rango2_3_3_2_1_1_1_1_1_1"/>
    <protectedRange sqref="O1867:O1868 O1879" name="Rango2_2_1_14_2_1_1_1_1_1_1_1_1_1_1_1_1_1_1_1_1_1_1_1_1"/>
    <protectedRange sqref="I1799:I1801" name="Rango2_2_4_2_10_3_1_8_1_14_1_1_1_1_1_1_1_1_1_1_1_1_1_1_1_1_1_1_1"/>
    <protectedRange sqref="I1798" name="Rango2_4_4_1_10_3_1_8_1_8_1_1_1_1_1_1_1_1_1_1_1_1_1_1_1_1_1_1_1"/>
    <protectedRange sqref="I1805:I1807" name="Rango2_2_4_2_10_3_1_8_1_16_1_1_1_1_1_1_1_1_1_1_1_1_1_1_1_1_1_1_1"/>
    <protectedRange sqref="I1804" name="Rango2_4_4_1_10_3_1_8_1_9_1_1_1_1_1_1_1_1_1_1_1_1_1_1_1_1_1_1_1"/>
    <protectedRange sqref="G1861:G1866" name="Rango2_40_2_1_1_1_1_4_1_1_1_1_1_1_1_1_1_1_1_1_1_1_1_1_1_1"/>
    <protectedRange sqref="G1867:G1873 G1879 H1871:H1878" name="Rango2_40_2_1_1_1_1_5_1_1_1_1_1_1_1_1_1_1_1_1_1_1_1_1_1_1"/>
    <protectedRange sqref="G1880:G1900" name="Rango2_40_2_1_1_1_1_2_2_1_1_1_1_1_1_1_1_1_1_1_1_1_1_1_1_1_1"/>
    <protectedRange sqref="I1901:I1905" name="Rango2_4_4_1_10_3_1_8_1_2_1_1_1_1_1_1_1_1_1_1_1_1_1_1_1_1_1_1"/>
    <protectedRange sqref="I1906:I1908" name="Rango2_2_4_2_10_3_1_8_1_2_1_1_1_1_1_1_1_1_1_1_1_1_1_1_1_1_1_1"/>
    <protectedRange sqref="I1913 I1915:I1919" name="Rango2_2_4_2_10_3_1_8_1_2_1_1_1_1_1_1_1_1_2_1_1_1_1_1_1_1_1_1"/>
    <protectedRange sqref="I1912 I1914" name="Rango2_4_4_1_10_3_1_8_1_2_1_1_1_1_1_1_1_1_2_1_1_1_1_1_1_1_1_1"/>
    <protectedRange sqref="I1922:I1926" name="Rango2_4_4_1_10_3_1_8_1_2_1_1_1_1_1_1_1_1_3_1_1_1_1_1_1_1_1_1"/>
    <protectedRange sqref="I1927:I1929" name="Rango2_2_4_2_10_3_1_8_1_2_1_1_1_1_1_1_1_1_3_1_1_1_1_1_1_1_1_1"/>
    <protectedRange sqref="I1932:I1936" name="Rango2_4_4_1_10_3_1_8_1_2_1_1_1_1_1_1_1_1_4_1_1_1_1_1_1_1_1_1"/>
    <protectedRange sqref="I1937:I1939" name="Rango2_2_4_2_10_3_1_8_1_2_1_1_1_1_1_1_1_1_4_1_1_1_1_1_1_1_1_1"/>
    <protectedRange sqref="E2619:E2623" name="Rango2_16_1_1_3_2_1_1_1_1"/>
    <protectedRange sqref="E2655:E2666" name="Rango2_2_3_1_1_1_2_2_1_1_1_1"/>
    <protectedRange sqref="E2667:E2670" name="Rango2_2_6_1_1_2_2_1_1_1_1"/>
    <protectedRange sqref="F2619:F2623" name="Rango2_5_1_2_1_1_2_2_1_1_1_1"/>
    <protectedRange sqref="F2655:F2666" name="Rango2_6_3_1_1_2_2_1_1_1_1"/>
    <protectedRange sqref="E2562:E2567" name="Rango2_1_11_1_1_2_1_1_1_1_3_1_1_1_1"/>
    <protectedRange sqref="E2568" name="Rango2_4_1_1_4_1_2_1_1_1_1_3_1_1_1_1"/>
    <protectedRange sqref="F2562:F2563" name="Rango2_2_2_8_1_2_1_1_1_1_3_1_1_1_1"/>
    <protectedRange sqref="F2564" name="Rango2_3_1_11_1_2_1_1_1_1_3_1_1_1_1"/>
    <protectedRange sqref="F2565" name="Rango2_6_1_2_1_2_1_1_1_1_3_1_1_1_1"/>
    <protectedRange sqref="O2561" name="Rango2_64_1_1_1_1_1_1_3_1_1_1_1"/>
    <protectedRange sqref="O2554:O2555" name="Rango2_8_8_1_1_1_1_1_1_3_1_1_1_1"/>
    <protectedRange sqref="O2556:O2560" name="Rango2_4_3_2_1_1_1_1_1_1_3_1_1_1_1"/>
    <protectedRange sqref="K2554:L2560" name="Rango2_8_6_1_1_2_1_1_1_1_1_1_3_1_1_1_1"/>
    <protectedRange sqref="K2564" name="Rango2_5_12_1_1_2_1_1_1_1_2_1_3_1_1_1_1"/>
    <protectedRange sqref="L2564" name="Rango2_5_12_1_1_2_1_1_1_1_1_2_1_3_1_1_1_1"/>
    <protectedRange sqref="J2566" name="Rango2_8_7_1_1_2_1_1_1_1_2_1_3_1_1_1_1"/>
    <protectedRange sqref="J2568" name="Rango2_11_5_1_1_2_1_1_1_1_1_1_3_1_1_1_1"/>
    <protectedRange sqref="G2568" name="Rango2_4_3_1_4_1_2_1_1_1_1_1_1_3_1_1_1_1"/>
    <protectedRange sqref="I2568" name="Rango2_11_1_1_1_1_2_1_1_1_1_2_1_3_1_1_1_1"/>
    <protectedRange sqref="K2568" name="Rango2_12_2_2_1_2_1_1_1_1_2_1_3_1_1_1_1"/>
    <protectedRange sqref="H2568" name="Rango2_11_1_1_1_1_2_1_1_1_1_1_2_1_3_1_1_1_1"/>
    <protectedRange sqref="E2575:E2577" name="Rango2_7_1_1_1_1"/>
    <protectedRange sqref="K2575:L2577" name="Rango2_4_3_1_1_1_1_1_1"/>
    <protectedRange sqref="F2579:F2585" name="Rango2_12_2_1_2_1_1_1_1"/>
    <protectedRange sqref="G2586:I2587" name="Rango2_19_3_1_1_1_1"/>
    <protectedRange sqref="J2586:J2587" name="Rango2_20_2_3_1_1_1_1"/>
    <protectedRange sqref="K2586:L2587" name="Rango2_21_2_3_1_1_1_1"/>
    <protectedRange sqref="O2578" name="Rango2_22_2_3_1_1_1_1"/>
    <protectedRange sqref="O2587" name="Rango2_23_2_3_1_1_1_1"/>
    <protectedRange sqref="F2588:F2592" name="Rango2_25_2_3_1_1_1_1"/>
    <protectedRange sqref="L2553" name="Rango2_38_1_2_1_1_1_1_1_1_3_1_1_2_1_1_1"/>
    <protectedRange sqref="L2561" name="Rango2_62_1_2_1_1_1_1_1_1_3_1_1_2_1_1_1"/>
    <protectedRange sqref="K2569:L2572" name="Rango2_4_2_1_1_1_1_2_2_3_1_1_2_1_1_1"/>
    <protectedRange sqref="K2590:L2591" name="Rango2_21_2_3_5_1_1_1_1"/>
    <protectedRange sqref="L2588:L2589" name="Rango2_1_2_2_3_3_4_1_1_1_1"/>
    <protectedRange sqref="K2588:K2589" name="Rango2_1_2_2_3_2_2_4_1_1_1_1"/>
    <protectedRange sqref="I2588:I2591" name="Rango2_1_1_1_3_1_2_4_1_1_1_1"/>
    <protectedRange sqref="J2588:J2591" name="Rango2_27_2_3_1_2_4_1_1_1_1"/>
    <protectedRange sqref="H2588:H2591" name="Rango2_1_1_1_3_2_1_4_1_1_1_1"/>
    <protectedRange sqref="G2588:G2591" name="Rango2_26_2_3_1_2_1_1_1_1"/>
    <protectedRange sqref="G2594:I2594" name="Rango2_26_2_3_6_1_1_1_1"/>
    <protectedRange sqref="G2592:I2593" name="Rango2_2_1_2_3_6_1_1_1_1"/>
    <protectedRange sqref="J2592:J2594" name="Rango2_27_2_3_6_1_1_1_1"/>
    <protectedRange sqref="K2592:L2594" name="Rango2_1_2_2_3_7_1_1_1_1"/>
    <protectedRange sqref="E2588:E2594" name="Rango2_24_2_3_1_1_1_1_1_1"/>
    <protectedRange sqref="O2385:O2386" name="Rango2_16_1_2_1_1_2_7_1_1_1"/>
    <protectedRange sqref="G2366" name="Rango2_3_2_2_1_2_1_1_1_1_1_3_6_1_1_1"/>
    <protectedRange sqref="O2369:O2372 O2384" name="Rango2_37_1_1_1_1_1_1_3_7_1_1_1"/>
    <protectedRange sqref="G2369:G2372" name="Rango2_34_1_1_2_1_1_1_1_1_3_8_1_1_1"/>
    <protectedRange sqref="E2475:E2477" name="Rango2_5_2_1_1_3_6_1_1_1"/>
    <protectedRange sqref="E2478:E2480" name="Rango2_1_1_2_1_4_6_1_1_1"/>
    <protectedRange sqref="E2481:E2482" name="Rango2_2_1_1_1_4_6_1_1_1"/>
    <protectedRange sqref="E2483" name="Rango2_3_1_1_3_6_1_1_1"/>
    <protectedRange sqref="F2478:F2480" name="Rango2_15_1_3_6_1_1_1"/>
    <protectedRange sqref="G2478" name="Rango2_18_1_3_6_1_1_1"/>
    <protectedRange sqref="G2479" name="Rango2_2_1_1_1_1_3_6_1_1_1"/>
    <protectedRange sqref="G2480" name="Rango2_3_1_2_1_1_2_6_1_1_1"/>
    <protectedRange sqref="F2481:F2482" name="Rango2_20_1_3_6_1_1_1"/>
    <protectedRange sqref="G2481:G2482" name="Rango2_21_1_1_2_6_1_1_1"/>
    <protectedRange sqref="O2481:O2482" name="Rango2_26_1_3_7_1_1_1"/>
    <protectedRange sqref="F2494" name="Rango2_47_1_1_2_6_1_1_1"/>
    <protectedRange sqref="H2385:H2386" name="Rango2_11_2_1_1_2_1_1_3_1_1_6_1_1_1"/>
    <protectedRange sqref="H2387:H2388" name="Rango2_11_3_1_2_1_1_1_3_1_1_6_1_1_1"/>
    <protectedRange sqref="I2385:I2388" name="Rango2_11_4_1_2_1_1_1_3_1_1_6_1_1_1"/>
    <protectedRange sqref="J2385:J2388" name="Rango2_12_1_2_1_2_1_1_3_1_1_6_1_1_1"/>
    <protectedRange sqref="K2385:L2388" name="Rango2_14_1_2_2_1_1_1_3_1_1_6_1_1_1"/>
    <protectedRange sqref="H2288:H2289" name="Rango2_38_2_12_1_4_1_1_2_1_1_1_1_2_1_1_1_1_1_3_1_1_6_1_1_1"/>
    <protectedRange sqref="I2288:I2289" name="Rango2_38_2_12_1_2_2_1_1_2_1_1_1_1_2_1_1_1_1_1_3_1_1_6_1_1_1"/>
    <protectedRange sqref="I2301" name="Rango2_41_2_2_1_1_1_1_1_1_2_1_1_1_1_2_1_1_1_1_1_3_1_1_6_1_1_1"/>
    <protectedRange sqref="H2313:H2314" name="Rango2_40_2_3_1_1_1_1_1_2_1_1_1_1_2_1_1_1_1_1_3_1_1_6_1_1_1"/>
    <protectedRange sqref="I2313:I2314" name="Rango2_41_2_2_1_1_1_1_1_1_2_1_1_1_1_2_1_2_1_1_3_1_1_6_1_1_1"/>
    <protectedRange sqref="H2330:H2333" name="Rango2_2_14_1_2_1_1_1_1_1_3_1_1_6_1_1_1"/>
    <protectedRange sqref="H2329 H2327" name="Rango2_1_2_4_1_2_1_1_1_1_1_3_1_1_6_1_1_1"/>
    <protectedRange sqref="H2328" name="Rango2_1_1_1_2_1_1_2_1_1_1_1_1_3_1_1_6_1_1_1"/>
    <protectedRange sqref="I2330:I2333" name="Rango2_3_7_1_2_1_1_1_1_1_3_1_1_6_1_1_1"/>
    <protectedRange sqref="I2329 I2327" name="Rango2_1_3_13_1_2_1_1_1_1_1_3_1_1_6_1_1_1"/>
    <protectedRange sqref="I2328" name="Rango2_1_1_2_2_1_2_1_1_1_1_1_3_1_1_6_1_1_1"/>
    <protectedRange sqref="J2330:J2333" name="Rango2_4_21_1_2_1_1_1_1_1_3_1_1_6_1_1_1"/>
    <protectedRange sqref="J2327 J2329" name="Rango2_1_4_1_2_2_1_1_1_1_1_3_1_1_6_1_1_1"/>
    <protectedRange sqref="J2328" name="Rango2_1_1_3_1_1_2_1_1_1_1_1_3_1_1_6_1_1_1"/>
    <protectedRange sqref="K2327:L2327 K2329:L2329" name="Rango2_1_5_1_1_2_1_1_1_1_1_3_1_1_6_1_1_1"/>
    <protectedRange sqref="K2328:L2328" name="Rango2_1_1_4_1_1_2_1_1_1_1_1_3_1_1_6_1_1_1"/>
    <protectedRange sqref="K2330:L2333" name="Rango2_5_3_1_2_1_2_1_1_1_1_1_3_1_1_6_1_1_1"/>
    <protectedRange sqref="H2326" name="Rango2_1_2_4_1_1_2_1_1_1_1_1_3_1_1_6_1_1_1"/>
    <protectedRange sqref="I2326" name="Rango2_1_3_13_1_1_2_1_1_1_1_1_3_1_1_6_1_1_1"/>
    <protectedRange sqref="J2326" name="Rango2_1_4_1_1_2_1_1_1_1_1_3_2_6_1_1_1"/>
    <protectedRange sqref="K2326:L2326" name="Rango2_1_5_1_2_4_1_1_1_1_1_3_1_1_6_1_1_1"/>
    <protectedRange sqref="H2347:H2348" name="Rango2_2_3_2_1_2_1_1_1_1_1_3_2_6_1_1_1"/>
    <protectedRange sqref="H2346" name="Rango2_7_3_1_1_2_1_1_1_1_1_3_2_6_1_1_1"/>
    <protectedRange sqref="I2347:I2348" name="Rango2_2_4_1_1_2_1_1_1_1_1_3_1_1_6_1_1_1"/>
    <protectedRange sqref="I2346" name="Rango2_7_4_1_1_2_1_1_1_1_1_3_1_1_6_1_1_1"/>
    <protectedRange sqref="J2347:J2348" name="Rango2_2_5_1_1_2_1_1_1_1_1_3_1_1_6_1_1_1"/>
    <protectedRange sqref="J2346" name="Rango2_7_5_1_1_2_1_1_1_1_1_3_1_1_6_1_1_1"/>
    <protectedRange sqref="K2347:K2348" name="Rango2_14_8_1_2_1_1_1_1_1_3_2_6_1_1_1"/>
    <protectedRange sqref="L2347:L2348" name="Rango2_2_6_1_1_2_1_1_1_1_1_3_2_6_1_1_1"/>
    <protectedRange sqref="K2346:L2346" name="Rango2_7_6_1_1_2_1_1_1_1_1_3_1_1_6_1_1_1"/>
    <protectedRange sqref="H2345" name="Rango2_11_5_1_2_1_1_1_1_3_1_1_6_1_1_1"/>
    <protectedRange sqref="I2345" name="Rango2_12_4_2_1_1_1_1_1_3_2_6_1_1_1"/>
    <protectedRange sqref="J2345" name="Rango2_13_6_2_1_1_1_1_1_3_2_6_1_1_1"/>
    <protectedRange sqref="K2345" name="Rango2_14_8_2_1_1_1_1_1_3_1_1_6_1_1_1"/>
    <protectedRange sqref="L2345" name="Rango2_1_5_1_2_1_1_1_1_1_1_1_3_1_1_6_1_1_1"/>
    <protectedRange sqref="H2350:H2353" name="Rango2_17_2_1_2_1_1_1_1_1_3_2_6_1_1_1"/>
    <protectedRange sqref="I2350:I2353" name="Rango2_18_1_1_2_1_1_1_1_1_3_2_6_1_1_1"/>
    <protectedRange sqref="J2350:J2353" name="Rango2_20_1_1_2_1_1_1_1_1_3_1_1_6_1_1_1"/>
    <protectedRange sqref="K2350:L2353" name="Rango2_5_3_2_1_2_2_1_1_1_1_1_3_1_1_6_1_1_1"/>
    <protectedRange sqref="H2349" name="Rango2_17_2_2_1_1_1_1_1_3_1_1_6_1_1_1"/>
    <protectedRange sqref="I2349" name="Rango2_18_1_2_1_1_1_1_1_3_1_1_6_1_1_1"/>
    <protectedRange sqref="J2349" name="Rango2_20_1_2_1_1_1_1_1_3_2_6_1_1_1"/>
    <protectedRange sqref="L2349" name="Rango2_1_5_1_2_2_1_1_1_1_1_1_3_2_6_1_1_1"/>
    <protectedRange sqref="H2368" name="Rango2_27_1_1_2_1_1_1_1_1_3_1_1_6_1_1_1"/>
    <protectedRange sqref="H2366" name="Rango2_3_3_2_1_2_1_1_1_1_1_3_1_1_6_1_1_1"/>
    <protectedRange sqref="I2368:J2368" name="Rango2_28_1_1_2_1_1_1_1_1_3_1_1_6_1_1_1"/>
    <protectedRange sqref="I2366:J2366" name="Rango2_3_4_2_1_2_1_1_1_1_1_3_1_1_6_1_1_1"/>
    <protectedRange sqref="K2368 K2366" name="Rango2_29_1_1_2_1_1_1_1_1_3_1_1_6_1_1_1"/>
    <protectedRange sqref="L2366" name="Rango2_2_7_1_1_2_1_1_1_1_1_3_1_1_6_1_1_1"/>
    <protectedRange sqref="H2365" name="Rango2_27_1_2_1_1_1_1_1_3_1_1_6_1_1_1"/>
    <protectedRange sqref="I2365:J2365" name="Rango2_28_1_3_1_1_1_1_1_3_1_1_6_1_1_1"/>
    <protectedRange sqref="K2365" name="Rango2_29_1_3_1_1_1_1_1_3_1_1_6_1_1_1"/>
    <protectedRange sqref="J2367" name="Rango2_28_1_2_1_1_1_1_1_1_3_1_1_6_1_1_1"/>
    <protectedRange sqref="H2367" name="Rango2_27_1_1_1_2_1_1_1_1_1_3_2_6_1_1_1"/>
    <protectedRange sqref="L2365" name="Rango2_1_5_1_2_3_1_1_1_1_1_1_3_2_6_1_1_1"/>
    <protectedRange sqref="I2367" name="Rango2_28_1_1_1_2_1_1_1_1_1_3_2_6_1_1_1"/>
    <protectedRange sqref="K2367" name="Rango2_29_1_2_1_1_1_1_1_1_3_2_6_1_1_1"/>
    <protectedRange sqref="L2367" name="Rango2_2_7_1_3_1_1_1_1_1_3_2_6_1_1_1"/>
    <protectedRange sqref="L2368" name="Rango2_2_7_1_2_1_1_1_1_1_1_3_2_6_1_1_1"/>
    <protectedRange sqref="H2369:H2372" name="Rango2_34_1_1_2_1_1_1_1_1_3_2_6_1_1_1"/>
    <protectedRange sqref="I2369:J2372" name="Rango2_35_1_1_2_1_1_1_1_1_3_2_6_1_1_1"/>
    <protectedRange sqref="K2369:L2372" name="Rango2_5_3_3_1_1_2_1_1_1_1_1_3_2_6_1_1_1"/>
    <protectedRange sqref="I2384:J2384" name="Rango2_35_1_2_1_1_1_1_1_3_2_6_1_1_1"/>
    <protectedRange sqref="K2384" name="Rango2_36_1_2_1_1_1_2_1_3_2_6_1_1_1"/>
    <protectedRange sqref="L2384" name="Rango2_36_1_2_1_1_1_1_2_1_3_2_6_1_1_1"/>
    <protectedRange sqref="H2475:I2477" name="Rango2_10_1_1_2_2_6_1_1_1"/>
    <protectedRange sqref="J2475:J2477" name="Rango2_12_1_1_2_2_6_1_1_1"/>
    <protectedRange sqref="K2475:L2477" name="Rango2_13_1_1_2_2_6_1_1_1"/>
    <protectedRange sqref="H2478" name="Rango2_1_1_2_1_1_3_2_6_1_1_1"/>
    <protectedRange sqref="H2479" name="Rango2_2_2_1_3_2_6_1_1_1"/>
    <protectedRange sqref="H2480" name="Rango2_3_2_1_1_3_2_6_1_1_1"/>
    <protectedRange sqref="I2478" name="Rango2_1_2_1_1_3_2_6_1_1_1"/>
    <protectedRange sqref="I2479" name="Rango2_2_3_1_3_2_6_1_1_1"/>
    <protectedRange sqref="I2480" name="Rango2_3_3_1_3_2_6_1_1_1"/>
    <protectedRange sqref="J2478" name="Rango2_1_4_1_1_2_2_6_1_1_1"/>
    <protectedRange sqref="J2479" name="Rango2_2_4_1_3_2_6_1_1_1"/>
    <protectedRange sqref="J2480" name="Rango2_3_4_1_3_2_6_1_1_1"/>
    <protectedRange sqref="K2478:L2478" name="Rango2_1_5_1_3_2_6_1_1_1"/>
    <protectedRange sqref="K2479:L2479" name="Rango2_2_5_1_1_3_2_6_1_1_1"/>
    <protectedRange sqref="K2480:L2480" name="Rango2_3_5_1_3_2_6_1_1_1"/>
    <protectedRange sqref="H2481:H2482" name="Rango2_22_1_1_2_2_6_1_1_1"/>
    <protectedRange sqref="I2481:I2482" name="Rango2_23_1_3_2_6_1_1_1"/>
    <protectedRange sqref="J2481:J2482" name="Rango2_24_1_3_2_6_1_1_1"/>
    <protectedRange sqref="K2481:L2482" name="Rango2_25_1_3_2_6_1_1_1"/>
    <protectedRange sqref="H2483" name="Rango2_29_1_3_2_6_1_1_1"/>
    <protectedRange sqref="I2483" name="Rango2_30_1_3_2_6_1_1_1"/>
    <protectedRange sqref="J2483" name="Rango2_31_1_3_2_6_1_1_1"/>
    <protectedRange sqref="K2483:L2483" name="Rango2_32_1_3_2_6_1_1_1"/>
    <protectedRange sqref="H2484:I2490" name="Rango2_37_1_3_2_6_1_1_1"/>
    <protectedRange sqref="J2484:J2489" name="Rango2_38_1_1_2_2_6_1_1_1"/>
    <protectedRange sqref="K2484:L2488" name="Rango2_39_1_1_2_2_6_1_1_1"/>
    <protectedRange sqref="H2492:I2493" name="Rango2_43_1_1_2_2_6_1_1"/>
    <protectedRange sqref="J2492:J2493" name="Rango2_44_1_1_2_2_6_1_1"/>
    <protectedRange sqref="K2492:L2493" name="Rango2_45_1_1_2_2_6_1_1"/>
    <protectedRange sqref="H2494:I2494" name="Rango2_49_1_1_2_2_6_1_1_1"/>
    <protectedRange sqref="J2494:J2495" name="Rango2_50_1_1_2_2_6_1_1_1"/>
    <protectedRange sqref="K2494:L2495" name="Rango2_51_1_1_2_2_6_1_1_1"/>
    <protectedRange sqref="E2595:E2602" name="Rango2_1_3_1"/>
    <protectedRange sqref="E2603:E2604" name="Rango2_2_1_3_1"/>
    <protectedRange sqref="E2607:E2608" name="Rango2_4_1_3_1"/>
    <protectedRange sqref="E2611" name="Rango2_5_1_3_1"/>
    <protectedRange sqref="G2671:I2678" name="Rango2_43_1_1_2_2_6_1_1_1_2"/>
    <protectedRange sqref="J2671:J2678" name="Rango2_44_1_1_2_2_6_1_1_1_2"/>
    <protectedRange sqref="K2671:L2678" name="Rango2_45_1_1_2_2_6_1_1_1_2"/>
    <protectedRange sqref="G2681:I2682 H2683:I2684" name="Rango2_43_1_1_2_2_6_1_2"/>
    <protectedRange sqref="J2681:J2684" name="Rango2_44_1_1_2_2_6_1_2"/>
    <protectedRange sqref="K2681:L2684" name="Rango2_45_1_1_2_2_6_1_2"/>
    <protectedRange sqref="H2690:I2691" name="Rango2_43_1_1_2_2_6_1_4"/>
    <protectedRange sqref="J2690:J2691" name="Rango2_44_1_1_2_2_6_1_4"/>
    <protectedRange sqref="K2690:L2691" name="Rango2_45_1_1_2_2_6_1_4"/>
    <protectedRange sqref="H2700:I2701" name="Rango2_43_1_1_2_2_6_1_5"/>
    <protectedRange sqref="J2700:J2701" name="Rango2_44_1_1_2_2_6_1_5"/>
    <protectedRange sqref="K2700:L2701" name="Rango2_45_1_1_2_2_6_1_5"/>
    <protectedRange sqref="H2702:I2703 H2706:I2707" name="Rango2_43_1_1_2_2_6_1_6"/>
    <protectedRange sqref="J2702:J2703 J2706:J2707" name="Rango2_44_1_1_2_2_6_1_6"/>
    <protectedRange sqref="K2702:L2703 K2706:L2707" name="Rango2_45_1_1_2_2_6_1_6"/>
    <protectedRange sqref="H2724:I2724" name="Rango2_43_1_1_2_2_6_1_7"/>
    <protectedRange sqref="J2724" name="Rango2_44_1_1_2_2_6_1_7"/>
    <protectedRange sqref="O2172:O2176" name="Rango2_4"/>
    <protectedRange sqref="J2172:J2174" name="Rango2_4_17_1_2"/>
    <protectedRange sqref="K2172:L2174" name="Rango2_4_18_2"/>
    <protectedRange sqref="J2175" name="Rango2_4_17_1_1"/>
    <protectedRange sqref="K2175:L2176" name="Rango2_4_18_1"/>
    <protectedRange sqref="E2222:E2228 E2236:E2237" name="Rango2"/>
    <protectedRange sqref="F2222:F2228 F2236:F2237" name="Rango2_1"/>
    <protectedRange sqref="E2238:E2239" name="Rango2_3"/>
    <protectedRange sqref="F2238:F2239" name="Rango2_1_2"/>
    <protectedRange sqref="E2240:E2254" name="Rango2_2"/>
    <protectedRange sqref="F2240:F2254" name="Rango2_1_1"/>
    <protectedRange sqref="E2538:E2541 E2535:E2536" name="Rango2_5"/>
    <protectedRange sqref="F2538:F2541 F2535:F2536" name="Rango2_1_3"/>
    <protectedRange sqref="E2612:E2617" name="Rango2_6"/>
    <protectedRange sqref="F2612:F2617" name="Rango2_1_4"/>
    <protectedRange sqref="E2726:E2727" name="Rango2_4_1_1"/>
    <protectedRange sqref="F2726:F2727" name="Rango2_1_3_2"/>
  </protectedRanges>
  <autoFilter ref="A9:Q2727" xr:uid="{329D99C8-B3DE-4AE0-A596-91432E65C782}"/>
  <mergeCells count="1430">
    <mergeCell ref="C2146:C2157"/>
    <mergeCell ref="D2146:D2157"/>
    <mergeCell ref="F2146:F2157"/>
    <mergeCell ref="E2147:E2148"/>
    <mergeCell ref="E2152:E2153"/>
    <mergeCell ref="G2152:G2153"/>
    <mergeCell ref="E2154:E2156"/>
    <mergeCell ref="G2069:G2070"/>
    <mergeCell ref="E2074:E2076"/>
    <mergeCell ref="E2077:E2080"/>
    <mergeCell ref="E2081:E2082"/>
    <mergeCell ref="E2083:E2084"/>
    <mergeCell ref="E2085:E2092"/>
    <mergeCell ref="E2093:E2094"/>
    <mergeCell ref="E2095:E2097"/>
    <mergeCell ref="E2098:E2099"/>
    <mergeCell ref="E2100:E2101"/>
    <mergeCell ref="C2102:C2145"/>
    <mergeCell ref="D2102:D2145"/>
    <mergeCell ref="E2102:E2112"/>
    <mergeCell ref="F2102:F2145"/>
    <mergeCell ref="E2113:E2115"/>
    <mergeCell ref="E2116:E2126"/>
    <mergeCell ref="E2127:E2129"/>
    <mergeCell ref="E2130:E2132"/>
    <mergeCell ref="E2133:E2144"/>
    <mergeCell ref="G2026:G2029"/>
    <mergeCell ref="G2030:G2034"/>
    <mergeCell ref="H2030:H2034"/>
    <mergeCell ref="I2030:I2034"/>
    <mergeCell ref="G2035:G2038"/>
    <mergeCell ref="G2039:G2045"/>
    <mergeCell ref="H2039:H2045"/>
    <mergeCell ref="I2039:I2045"/>
    <mergeCell ref="G2047:G2048"/>
    <mergeCell ref="H2047:H2048"/>
    <mergeCell ref="G2049:G2050"/>
    <mergeCell ref="H2049:H2050"/>
    <mergeCell ref="I2049:I2050"/>
    <mergeCell ref="G2052:G2055"/>
    <mergeCell ref="E2056:E2064"/>
    <mergeCell ref="G2056:G2066"/>
    <mergeCell ref="H2056:H2066"/>
    <mergeCell ref="I2056:I2066"/>
    <mergeCell ref="E2065:E2067"/>
    <mergeCell ref="C1880:C1900"/>
    <mergeCell ref="D1880:D1900"/>
    <mergeCell ref="E1880:E1884"/>
    <mergeCell ref="F1880:F1900"/>
    <mergeCell ref="G1880:G1881"/>
    <mergeCell ref="E1885:E1893"/>
    <mergeCell ref="E1894:E1900"/>
    <mergeCell ref="G1894:G1895"/>
    <mergeCell ref="G1896:G1897"/>
    <mergeCell ref="G1898:G1899"/>
    <mergeCell ref="C1901:C1939"/>
    <mergeCell ref="D1901:D1939"/>
    <mergeCell ref="E1901:E1910"/>
    <mergeCell ref="F1901:F1939"/>
    <mergeCell ref="E1911:E1919"/>
    <mergeCell ref="E1920:E1929"/>
    <mergeCell ref="E1930:E1939"/>
    <mergeCell ref="E1839:E1840"/>
    <mergeCell ref="E1842:E1844"/>
    <mergeCell ref="E1845:E1846"/>
    <mergeCell ref="E1847:E1848"/>
    <mergeCell ref="E1849:E1850"/>
    <mergeCell ref="E1851:E1855"/>
    <mergeCell ref="E1858:E1860"/>
    <mergeCell ref="C1861:C1866"/>
    <mergeCell ref="D1861:D1866"/>
    <mergeCell ref="E1861:E1862"/>
    <mergeCell ref="F1861:F1866"/>
    <mergeCell ref="E1863:E1864"/>
    <mergeCell ref="G1864:G1865"/>
    <mergeCell ref="C1867:C1879"/>
    <mergeCell ref="D1867:D1879"/>
    <mergeCell ref="E1867:E1879"/>
    <mergeCell ref="F1867:F1879"/>
    <mergeCell ref="C1831:C1860"/>
    <mergeCell ref="D1831:D1860"/>
    <mergeCell ref="E1831:E1832"/>
    <mergeCell ref="F1831:F1860"/>
    <mergeCell ref="E1833:E1834"/>
    <mergeCell ref="E1835:E1836"/>
    <mergeCell ref="E1837:E1838"/>
    <mergeCell ref="G1767:G1768"/>
    <mergeCell ref="E1769:E1770"/>
    <mergeCell ref="E1771:E1772"/>
    <mergeCell ref="E1773:E1775"/>
    <mergeCell ref="C1777:C1795"/>
    <mergeCell ref="D1777:D1795"/>
    <mergeCell ref="E1777:E1778"/>
    <mergeCell ref="F1777:F1795"/>
    <mergeCell ref="E1779:E1780"/>
    <mergeCell ref="E1781:E1782"/>
    <mergeCell ref="E1786:E1790"/>
    <mergeCell ref="E1791:E1793"/>
    <mergeCell ref="E1794:E1795"/>
    <mergeCell ref="C1796:C1816"/>
    <mergeCell ref="D1796:D1816"/>
    <mergeCell ref="E1796:E1816"/>
    <mergeCell ref="F1796:F1816"/>
    <mergeCell ref="G1796:G1798"/>
    <mergeCell ref="G1799:G1801"/>
    <mergeCell ref="G1802:G1804"/>
    <mergeCell ref="G1805:G1807"/>
    <mergeCell ref="G1808:G1810"/>
    <mergeCell ref="G1811:G1813"/>
    <mergeCell ref="G1814:G1816"/>
    <mergeCell ref="D1722:D1760"/>
    <mergeCell ref="E1722:E1724"/>
    <mergeCell ref="F1722:F1760"/>
    <mergeCell ref="E1725:E1726"/>
    <mergeCell ref="E1727:E1729"/>
    <mergeCell ref="E1730:E1731"/>
    <mergeCell ref="E1732:E1739"/>
    <mergeCell ref="E1740:E1742"/>
    <mergeCell ref="E1743:E1748"/>
    <mergeCell ref="E1749:E1755"/>
    <mergeCell ref="E1756:E1759"/>
    <mergeCell ref="C1761:C1776"/>
    <mergeCell ref="D1761:D1776"/>
    <mergeCell ref="E1761:E1762"/>
    <mergeCell ref="F1761:F1776"/>
    <mergeCell ref="E1763:E1764"/>
    <mergeCell ref="E1765:E1766"/>
    <mergeCell ref="E1767:E1768"/>
    <mergeCell ref="C1660:C1663"/>
    <mergeCell ref="D1660:D1663"/>
    <mergeCell ref="E1660:E1663"/>
    <mergeCell ref="F1660:F1663"/>
    <mergeCell ref="C1664:C1683"/>
    <mergeCell ref="D1664:D1683"/>
    <mergeCell ref="E1664:E1671"/>
    <mergeCell ref="F1664:F1683"/>
    <mergeCell ref="E1672:E1673"/>
    <mergeCell ref="E1675:E1676"/>
    <mergeCell ref="E1677:E1678"/>
    <mergeCell ref="E1679:E1680"/>
    <mergeCell ref="C1684:C1708"/>
    <mergeCell ref="D1684:D1708"/>
    <mergeCell ref="E1684:E1688"/>
    <mergeCell ref="F1684:F1708"/>
    <mergeCell ref="E1689:E1694"/>
    <mergeCell ref="E1695:E1696"/>
    <mergeCell ref="E1697:E1699"/>
    <mergeCell ref="E1701:E1702"/>
    <mergeCell ref="E1703:E1704"/>
    <mergeCell ref="E1587:E1589"/>
    <mergeCell ref="F1587:F1642"/>
    <mergeCell ref="E1590:E1594"/>
    <mergeCell ref="E1595:E1615"/>
    <mergeCell ref="E1616:E1627"/>
    <mergeCell ref="E1628:E1638"/>
    <mergeCell ref="E1639:E1640"/>
    <mergeCell ref="E1641:E1642"/>
    <mergeCell ref="C1643:C1659"/>
    <mergeCell ref="D1643:D1659"/>
    <mergeCell ref="E1643:E1644"/>
    <mergeCell ref="F1643:F1659"/>
    <mergeCell ref="E1645:E1647"/>
    <mergeCell ref="E1648:E1649"/>
    <mergeCell ref="E1650:E1652"/>
    <mergeCell ref="E1653:E1654"/>
    <mergeCell ref="E1655:E1657"/>
    <mergeCell ref="C1528:C1562"/>
    <mergeCell ref="D1528:D1562"/>
    <mergeCell ref="F1528:F1562"/>
    <mergeCell ref="E1532:E1534"/>
    <mergeCell ref="E1535:E1537"/>
    <mergeCell ref="E1538:E1539"/>
    <mergeCell ref="E1540:E1562"/>
    <mergeCell ref="C1563:C1566"/>
    <mergeCell ref="D1563:D1566"/>
    <mergeCell ref="F1563:F1566"/>
    <mergeCell ref="E1565:E1566"/>
    <mergeCell ref="C1567:C1586"/>
    <mergeCell ref="D1567:D1586"/>
    <mergeCell ref="E1567:E1569"/>
    <mergeCell ref="F1567:F1586"/>
    <mergeCell ref="E1570:E1572"/>
    <mergeCell ref="E1573:E1574"/>
    <mergeCell ref="E1576:E1577"/>
    <mergeCell ref="E1578:E1580"/>
    <mergeCell ref="E1581:E1583"/>
    <mergeCell ref="E1584:E1586"/>
    <mergeCell ref="C2026:C2067"/>
    <mergeCell ref="D2026:D2067"/>
    <mergeCell ref="E2026:E2055"/>
    <mergeCell ref="F2026:F2067"/>
    <mergeCell ref="C2068:C2101"/>
    <mergeCell ref="D2068:D2101"/>
    <mergeCell ref="E2068:E2073"/>
    <mergeCell ref="F2068:F2101"/>
    <mergeCell ref="C2007:C2025"/>
    <mergeCell ref="D2007:D2025"/>
    <mergeCell ref="E2007:E2010"/>
    <mergeCell ref="F2007:F2025"/>
    <mergeCell ref="E2012:E2015"/>
    <mergeCell ref="E2018:E2021"/>
    <mergeCell ref="C1940:C1988"/>
    <mergeCell ref="D1940:D1988"/>
    <mergeCell ref="E1940:E1961"/>
    <mergeCell ref="F1940:F1988"/>
    <mergeCell ref="E1962:E1972"/>
    <mergeCell ref="E1975:E1976"/>
    <mergeCell ref="E1977:E1988"/>
    <mergeCell ref="C1989:C2006"/>
    <mergeCell ref="D1989:D2006"/>
    <mergeCell ref="E1989:E1993"/>
    <mergeCell ref="F1989:F2006"/>
    <mergeCell ref="E1994:E1998"/>
    <mergeCell ref="E2002:E2005"/>
    <mergeCell ref="C1488:C1527"/>
    <mergeCell ref="D1488:D1527"/>
    <mergeCell ref="I1420:I1422"/>
    <mergeCell ref="E1421:E1422"/>
    <mergeCell ref="E1423:E1424"/>
    <mergeCell ref="C1425:C1449"/>
    <mergeCell ref="D1425:D1449"/>
    <mergeCell ref="E1425:E1449"/>
    <mergeCell ref="F1425:F1449"/>
    <mergeCell ref="C1450:C1468"/>
    <mergeCell ref="D1450:D1468"/>
    <mergeCell ref="E1450:E1468"/>
    <mergeCell ref="F1450:F1468"/>
    <mergeCell ref="C1817:C1830"/>
    <mergeCell ref="D1817:D1830"/>
    <mergeCell ref="E1817:E1826"/>
    <mergeCell ref="F1817:F1830"/>
    <mergeCell ref="E1827:E1828"/>
    <mergeCell ref="E1829:E1830"/>
    <mergeCell ref="C1709:C1721"/>
    <mergeCell ref="D1709:D1721"/>
    <mergeCell ref="E1709:E1710"/>
    <mergeCell ref="F1709:F1721"/>
    <mergeCell ref="E1711:E1712"/>
    <mergeCell ref="E1713:E1715"/>
    <mergeCell ref="E1716:E1718"/>
    <mergeCell ref="E1719:E1721"/>
    <mergeCell ref="C1722:C1760"/>
    <mergeCell ref="C1587:C1642"/>
    <mergeCell ref="D1587:D1642"/>
    <mergeCell ref="E1488:E1527"/>
    <mergeCell ref="F1488:F1527"/>
    <mergeCell ref="C1412:C1424"/>
    <mergeCell ref="D1412:D1424"/>
    <mergeCell ref="F1412:F1424"/>
    <mergeCell ref="G1412:G1414"/>
    <mergeCell ref="E1415:E1416"/>
    <mergeCell ref="G1415:G1416"/>
    <mergeCell ref="E1417:E1418"/>
    <mergeCell ref="G1417:G1419"/>
    <mergeCell ref="E1419:E1420"/>
    <mergeCell ref="G1420:G1424"/>
    <mergeCell ref="C1469:C1487"/>
    <mergeCell ref="D1469:D1487"/>
    <mergeCell ref="E1469:E1474"/>
    <mergeCell ref="F1469:F1487"/>
    <mergeCell ref="G1474:G1477"/>
    <mergeCell ref="E1475:E1480"/>
    <mergeCell ref="G1479:G1482"/>
    <mergeCell ref="E1481:E1487"/>
    <mergeCell ref="G1485:G1486"/>
    <mergeCell ref="G1344:G1345"/>
    <mergeCell ref="E1348:E1350"/>
    <mergeCell ref="G1348:G1349"/>
    <mergeCell ref="D1362:D1363"/>
    <mergeCell ref="F1362:F1363"/>
    <mergeCell ref="C1364:C1369"/>
    <mergeCell ref="D1364:D1369"/>
    <mergeCell ref="E1364:E1366"/>
    <mergeCell ref="F1364:F1369"/>
    <mergeCell ref="E1367:E1369"/>
    <mergeCell ref="C1370:C1377"/>
    <mergeCell ref="D1370:D1377"/>
    <mergeCell ref="E1370:E1377"/>
    <mergeCell ref="F1370:F1377"/>
    <mergeCell ref="G1372:G1374"/>
    <mergeCell ref="G1375:G1376"/>
    <mergeCell ref="C1378:C1386"/>
    <mergeCell ref="D1378:D1386"/>
    <mergeCell ref="E1378:E1380"/>
    <mergeCell ref="F1378:F1386"/>
    <mergeCell ref="E1383:E1386"/>
    <mergeCell ref="C1279:C1286"/>
    <mergeCell ref="D1279:D1286"/>
    <mergeCell ref="E1279:E1282"/>
    <mergeCell ref="F1279:F1286"/>
    <mergeCell ref="E1283:E1286"/>
    <mergeCell ref="C1287:C1307"/>
    <mergeCell ref="D1287:D1307"/>
    <mergeCell ref="E1287:E1289"/>
    <mergeCell ref="F1287:F1307"/>
    <mergeCell ref="E1290:E1292"/>
    <mergeCell ref="E1293:E1295"/>
    <mergeCell ref="E1296:E1298"/>
    <mergeCell ref="E1299:E1301"/>
    <mergeCell ref="E1302:E1304"/>
    <mergeCell ref="E1305:E1306"/>
    <mergeCell ref="D1328:D1336"/>
    <mergeCell ref="E1328:E1329"/>
    <mergeCell ref="F1328:F1336"/>
    <mergeCell ref="E1330:E1331"/>
    <mergeCell ref="E1332:E1333"/>
    <mergeCell ref="E1334:E1335"/>
    <mergeCell ref="G1248:G1249"/>
    <mergeCell ref="G1250:G1251"/>
    <mergeCell ref="E1251:E1253"/>
    <mergeCell ref="G1253:G1254"/>
    <mergeCell ref="E1254:E1256"/>
    <mergeCell ref="G1255:G1256"/>
    <mergeCell ref="E1257:E1259"/>
    <mergeCell ref="G1258:G1259"/>
    <mergeCell ref="C1260:C1267"/>
    <mergeCell ref="D1260:D1267"/>
    <mergeCell ref="E1260:E1267"/>
    <mergeCell ref="F1260:F1267"/>
    <mergeCell ref="C1268:C1278"/>
    <mergeCell ref="D1268:D1278"/>
    <mergeCell ref="E1268:E1272"/>
    <mergeCell ref="F1268:F1278"/>
    <mergeCell ref="E1273:E1278"/>
    <mergeCell ref="E1405:E1407"/>
    <mergeCell ref="C1353:C1361"/>
    <mergeCell ref="D1353:D1361"/>
    <mergeCell ref="E1353:E1355"/>
    <mergeCell ref="F1353:F1361"/>
    <mergeCell ref="E1356:E1358"/>
    <mergeCell ref="E1359:E1361"/>
    <mergeCell ref="C1362:C1363"/>
    <mergeCell ref="C1308:C1318"/>
    <mergeCell ref="D1308:D1318"/>
    <mergeCell ref="E1308:E1310"/>
    <mergeCell ref="F1308:F1318"/>
    <mergeCell ref="C1337:C1343"/>
    <mergeCell ref="D1337:D1343"/>
    <mergeCell ref="E1337:E1340"/>
    <mergeCell ref="F1337:F1343"/>
    <mergeCell ref="E1341:E1343"/>
    <mergeCell ref="C1344:C1352"/>
    <mergeCell ref="D1344:D1352"/>
    <mergeCell ref="E1344:E1346"/>
    <mergeCell ref="F1344:F1352"/>
    <mergeCell ref="C1387:C1411"/>
    <mergeCell ref="D1387:D1411"/>
    <mergeCell ref="E1387:E1390"/>
    <mergeCell ref="F1387:F1411"/>
    <mergeCell ref="E1391:E1393"/>
    <mergeCell ref="E1394:E1396"/>
    <mergeCell ref="E1397:E1399"/>
    <mergeCell ref="E1400:E1402"/>
    <mergeCell ref="E1403:E1404"/>
    <mergeCell ref="E1408:E1411"/>
    <mergeCell ref="G1308:G1311"/>
    <mergeCell ref="E1311:E1315"/>
    <mergeCell ref="G1315:G1318"/>
    <mergeCell ref="E1316:E1318"/>
    <mergeCell ref="C1319:C1327"/>
    <mergeCell ref="D1319:D1327"/>
    <mergeCell ref="E1319:E1322"/>
    <mergeCell ref="F1319:F1327"/>
    <mergeCell ref="G1320:G1321"/>
    <mergeCell ref="E1323:E1327"/>
    <mergeCell ref="C1328:C1336"/>
    <mergeCell ref="C1198:C1222"/>
    <mergeCell ref="D1198:D1222"/>
    <mergeCell ref="E1198:E1200"/>
    <mergeCell ref="F1198:F1222"/>
    <mergeCell ref="E1201:E1203"/>
    <mergeCell ref="E1204:E1206"/>
    <mergeCell ref="G1206:G1207"/>
    <mergeCell ref="E1207:E1213"/>
    <mergeCell ref="E1214:E1215"/>
    <mergeCell ref="C1223:C1229"/>
    <mergeCell ref="D1223:D1229"/>
    <mergeCell ref="E1223:E1229"/>
    <mergeCell ref="F1223:F1229"/>
    <mergeCell ref="C1230:C1247"/>
    <mergeCell ref="D1230:D1247"/>
    <mergeCell ref="E1230:E1247"/>
    <mergeCell ref="F1230:F1247"/>
    <mergeCell ref="C1248:C1259"/>
    <mergeCell ref="D1248:D1259"/>
    <mergeCell ref="E1248:E1250"/>
    <mergeCell ref="F1248:F1259"/>
    <mergeCell ref="C1189:C1197"/>
    <mergeCell ref="D1189:D1197"/>
    <mergeCell ref="F1189:F1197"/>
    <mergeCell ref="H1206:H1207"/>
    <mergeCell ref="E1216:E1222"/>
    <mergeCell ref="E1154:E1157"/>
    <mergeCell ref="F1154:F1157"/>
    <mergeCell ref="G1154:G1155"/>
    <mergeCell ref="G1156:G1157"/>
    <mergeCell ref="C1158:C1161"/>
    <mergeCell ref="D1158:D1161"/>
    <mergeCell ref="E1158:E1161"/>
    <mergeCell ref="F1172:F1176"/>
    <mergeCell ref="G1172:G1173"/>
    <mergeCell ref="G1175:G1176"/>
    <mergeCell ref="C1172:C1176"/>
    <mergeCell ref="D1172:D1176"/>
    <mergeCell ref="E1172:E1176"/>
    <mergeCell ref="C1177:C1179"/>
    <mergeCell ref="D1177:D1179"/>
    <mergeCell ref="E1177:E1179"/>
    <mergeCell ref="F1177:F1179"/>
    <mergeCell ref="C1154:C1157"/>
    <mergeCell ref="D1154:D1157"/>
    <mergeCell ref="F1158:F1161"/>
    <mergeCell ref="G1158:G1159"/>
    <mergeCell ref="G1160:G1161"/>
    <mergeCell ref="C1180:C1184"/>
    <mergeCell ref="D1180:D1184"/>
    <mergeCell ref="E1180:E1184"/>
    <mergeCell ref="F1180:F1184"/>
    <mergeCell ref="G1181:G1182"/>
    <mergeCell ref="C1136:C1139"/>
    <mergeCell ref="D1136:D1139"/>
    <mergeCell ref="E1136:E1139"/>
    <mergeCell ref="F1136:F1139"/>
    <mergeCell ref="C1140:C1142"/>
    <mergeCell ref="D1140:D1142"/>
    <mergeCell ref="E1140:E1142"/>
    <mergeCell ref="F1140:F1142"/>
    <mergeCell ref="C1144:C1148"/>
    <mergeCell ref="D1144:D1148"/>
    <mergeCell ref="E1144:E1148"/>
    <mergeCell ref="F1144:F1148"/>
    <mergeCell ref="G1144:G1145"/>
    <mergeCell ref="G1147:G1148"/>
    <mergeCell ref="C1149:C1153"/>
    <mergeCell ref="D1149:D1153"/>
    <mergeCell ref="E1149:E1153"/>
    <mergeCell ref="F1149:F1153"/>
    <mergeCell ref="G1149:G1150"/>
    <mergeCell ref="G1151:G1152"/>
    <mergeCell ref="C1185:C1188"/>
    <mergeCell ref="D1185:D1188"/>
    <mergeCell ref="E1185:E1188"/>
    <mergeCell ref="F1185:F1188"/>
    <mergeCell ref="G1185:G1186"/>
    <mergeCell ref="G1187:G1188"/>
    <mergeCell ref="C1162:C1165"/>
    <mergeCell ref="D1162:D1165"/>
    <mergeCell ref="E1162:E1165"/>
    <mergeCell ref="F1162:F1165"/>
    <mergeCell ref="G1162:G1163"/>
    <mergeCell ref="C1166:C1169"/>
    <mergeCell ref="D1166:D1169"/>
    <mergeCell ref="E1166:E1169"/>
    <mergeCell ref="F1166:F1169"/>
    <mergeCell ref="G1166:G1167"/>
    <mergeCell ref="C1170:C1171"/>
    <mergeCell ref="D1170:D1171"/>
    <mergeCell ref="E1170:E1171"/>
    <mergeCell ref="F1170:F1171"/>
    <mergeCell ref="D1130:D1133"/>
    <mergeCell ref="E1130:E1133"/>
    <mergeCell ref="F1130:F1133"/>
    <mergeCell ref="C1123:C1125"/>
    <mergeCell ref="D1123:D1125"/>
    <mergeCell ref="E1123:E1125"/>
    <mergeCell ref="F1123:F1125"/>
    <mergeCell ref="C1126:C1129"/>
    <mergeCell ref="D1126:D1129"/>
    <mergeCell ref="E1126:E1129"/>
    <mergeCell ref="F1126:F1129"/>
    <mergeCell ref="G1128:G1129"/>
    <mergeCell ref="C1130:C1133"/>
    <mergeCell ref="C1134:C1135"/>
    <mergeCell ref="D1134:D1135"/>
    <mergeCell ref="E1134:E1135"/>
    <mergeCell ref="F1134:F1135"/>
    <mergeCell ref="C1091:C1101"/>
    <mergeCell ref="D1091:D1101"/>
    <mergeCell ref="E1091:E1101"/>
    <mergeCell ref="F1091:F1101"/>
    <mergeCell ref="C1102:C1117"/>
    <mergeCell ref="D1102:D1117"/>
    <mergeCell ref="E1102:E1117"/>
    <mergeCell ref="F1102:F1117"/>
    <mergeCell ref="G1102:G1105"/>
    <mergeCell ref="G1106:G1107"/>
    <mergeCell ref="C1079:C1090"/>
    <mergeCell ref="D1079:D1090"/>
    <mergeCell ref="E1079:E1090"/>
    <mergeCell ref="F1079:F1090"/>
    <mergeCell ref="C1118:C1122"/>
    <mergeCell ref="D1118:D1122"/>
    <mergeCell ref="E1118:E1122"/>
    <mergeCell ref="F1118:F1122"/>
    <mergeCell ref="G1120:G1122"/>
    <mergeCell ref="G990:G991"/>
    <mergeCell ref="C1007:C1018"/>
    <mergeCell ref="D1007:D1018"/>
    <mergeCell ref="E1007:E1018"/>
    <mergeCell ref="F1007:F1018"/>
    <mergeCell ref="F1051:F1062"/>
    <mergeCell ref="G1051:G1052"/>
    <mergeCell ref="C1063:C1077"/>
    <mergeCell ref="D1063:D1077"/>
    <mergeCell ref="E1063:E1077"/>
    <mergeCell ref="F1063:F1077"/>
    <mergeCell ref="G1063:G1068"/>
    <mergeCell ref="C1019:C1033"/>
    <mergeCell ref="D1019:D1033"/>
    <mergeCell ref="E1019:E1033"/>
    <mergeCell ref="F1019:F1033"/>
    <mergeCell ref="C1034:C1050"/>
    <mergeCell ref="D1034:D1050"/>
    <mergeCell ref="E1034:E1050"/>
    <mergeCell ref="F1034:F1050"/>
    <mergeCell ref="C1051:C1062"/>
    <mergeCell ref="D1051:D1062"/>
    <mergeCell ref="E1051:E1062"/>
    <mergeCell ref="C927:C942"/>
    <mergeCell ref="D927:D942"/>
    <mergeCell ref="E927:E942"/>
    <mergeCell ref="F927:F942"/>
    <mergeCell ref="C943:C957"/>
    <mergeCell ref="D943:D957"/>
    <mergeCell ref="E943:E957"/>
    <mergeCell ref="F943:F957"/>
    <mergeCell ref="F958:F972"/>
    <mergeCell ref="C973:C988"/>
    <mergeCell ref="D973:D988"/>
    <mergeCell ref="E973:E988"/>
    <mergeCell ref="F973:F988"/>
    <mergeCell ref="C989:C1006"/>
    <mergeCell ref="D989:D1006"/>
    <mergeCell ref="E989:E1006"/>
    <mergeCell ref="F989:F1006"/>
    <mergeCell ref="C958:C972"/>
    <mergeCell ref="D958:D972"/>
    <mergeCell ref="E958:E972"/>
    <mergeCell ref="E828:E842"/>
    <mergeCell ref="F828:F842"/>
    <mergeCell ref="G828:G829"/>
    <mergeCell ref="C843:C859"/>
    <mergeCell ref="D843:D859"/>
    <mergeCell ref="E843:E859"/>
    <mergeCell ref="F843:F859"/>
    <mergeCell ref="C860:C878"/>
    <mergeCell ref="D860:D878"/>
    <mergeCell ref="E860:E878"/>
    <mergeCell ref="F860:F878"/>
    <mergeCell ref="G861:G862"/>
    <mergeCell ref="C879:C895"/>
    <mergeCell ref="D879:D895"/>
    <mergeCell ref="E879:E895"/>
    <mergeCell ref="F879:F895"/>
    <mergeCell ref="G880:G881"/>
    <mergeCell ref="C896:C910"/>
    <mergeCell ref="D896:D910"/>
    <mergeCell ref="E896:E910"/>
    <mergeCell ref="F896:F910"/>
    <mergeCell ref="G897:G898"/>
    <mergeCell ref="C911:C925"/>
    <mergeCell ref="D911:D925"/>
    <mergeCell ref="E911:E925"/>
    <mergeCell ref="F911:F925"/>
    <mergeCell ref="G912:G913"/>
    <mergeCell ref="C781:C782"/>
    <mergeCell ref="D781:D782"/>
    <mergeCell ref="E781:E782"/>
    <mergeCell ref="F781:F782"/>
    <mergeCell ref="G781:G782"/>
    <mergeCell ref="C783:C793"/>
    <mergeCell ref="D783:D793"/>
    <mergeCell ref="E783:E793"/>
    <mergeCell ref="F783:F793"/>
    <mergeCell ref="G783:G784"/>
    <mergeCell ref="C795:C812"/>
    <mergeCell ref="D795:D812"/>
    <mergeCell ref="E795:E812"/>
    <mergeCell ref="F795:F812"/>
    <mergeCell ref="G797:G798"/>
    <mergeCell ref="C813:C827"/>
    <mergeCell ref="D813:D827"/>
    <mergeCell ref="E813:E827"/>
    <mergeCell ref="F813:F827"/>
    <mergeCell ref="G814:G815"/>
    <mergeCell ref="C828:C842"/>
    <mergeCell ref="D828:D842"/>
    <mergeCell ref="C746:C756"/>
    <mergeCell ref="D746:D756"/>
    <mergeCell ref="E746:E756"/>
    <mergeCell ref="F746:F756"/>
    <mergeCell ref="G746:G747"/>
    <mergeCell ref="C757:C767"/>
    <mergeCell ref="D757:D767"/>
    <mergeCell ref="E757:E767"/>
    <mergeCell ref="F757:F767"/>
    <mergeCell ref="G757:G758"/>
    <mergeCell ref="C768:C769"/>
    <mergeCell ref="D768:D769"/>
    <mergeCell ref="E768:E769"/>
    <mergeCell ref="F768:F769"/>
    <mergeCell ref="C770:C780"/>
    <mergeCell ref="D770:D780"/>
    <mergeCell ref="E770:E780"/>
    <mergeCell ref="F770:F780"/>
    <mergeCell ref="G770:G771"/>
    <mergeCell ref="C698:C708"/>
    <mergeCell ref="D698:D708"/>
    <mergeCell ref="E698:E708"/>
    <mergeCell ref="F698:F708"/>
    <mergeCell ref="G698:G699"/>
    <mergeCell ref="C709:C721"/>
    <mergeCell ref="D709:D721"/>
    <mergeCell ref="E709:E721"/>
    <mergeCell ref="F709:F721"/>
    <mergeCell ref="G709:G712"/>
    <mergeCell ref="C722:C734"/>
    <mergeCell ref="D722:D734"/>
    <mergeCell ref="E722:E734"/>
    <mergeCell ref="F722:F734"/>
    <mergeCell ref="G722:G725"/>
    <mergeCell ref="C735:C745"/>
    <mergeCell ref="D735:D745"/>
    <mergeCell ref="E735:E745"/>
    <mergeCell ref="F735:F745"/>
    <mergeCell ref="G735:G736"/>
    <mergeCell ref="C652:C663"/>
    <mergeCell ref="D652:D663"/>
    <mergeCell ref="E652:E663"/>
    <mergeCell ref="F652:F663"/>
    <mergeCell ref="G652:G654"/>
    <mergeCell ref="C664:C675"/>
    <mergeCell ref="D664:D675"/>
    <mergeCell ref="E664:E675"/>
    <mergeCell ref="F664:F675"/>
    <mergeCell ref="G664:G666"/>
    <mergeCell ref="C676:C686"/>
    <mergeCell ref="D676:D686"/>
    <mergeCell ref="E676:E686"/>
    <mergeCell ref="F676:F686"/>
    <mergeCell ref="G676:G677"/>
    <mergeCell ref="C687:C697"/>
    <mergeCell ref="D687:D697"/>
    <mergeCell ref="E687:E697"/>
    <mergeCell ref="F687:F697"/>
    <mergeCell ref="G687:G688"/>
    <mergeCell ref="C609:C614"/>
    <mergeCell ref="D609:D614"/>
    <mergeCell ref="E609:E614"/>
    <mergeCell ref="F609:F614"/>
    <mergeCell ref="C615:C626"/>
    <mergeCell ref="D615:D626"/>
    <mergeCell ref="E615:E626"/>
    <mergeCell ref="F615:F626"/>
    <mergeCell ref="G615:G617"/>
    <mergeCell ref="C627:C640"/>
    <mergeCell ref="D627:D640"/>
    <mergeCell ref="E627:E640"/>
    <mergeCell ref="F627:F640"/>
    <mergeCell ref="G629:G631"/>
    <mergeCell ref="C641:C651"/>
    <mergeCell ref="D641:D651"/>
    <mergeCell ref="E641:E651"/>
    <mergeCell ref="F641:F651"/>
    <mergeCell ref="G641:G642"/>
    <mergeCell ref="C561:C572"/>
    <mergeCell ref="D561:D572"/>
    <mergeCell ref="E561:E572"/>
    <mergeCell ref="F561:F572"/>
    <mergeCell ref="G561:G563"/>
    <mergeCell ref="C573:C584"/>
    <mergeCell ref="D573:D584"/>
    <mergeCell ref="E573:E584"/>
    <mergeCell ref="F573:F584"/>
    <mergeCell ref="G573:G575"/>
    <mergeCell ref="C585:C596"/>
    <mergeCell ref="D585:D596"/>
    <mergeCell ref="E585:E596"/>
    <mergeCell ref="F585:F596"/>
    <mergeCell ref="G585:G587"/>
    <mergeCell ref="C597:C608"/>
    <mergeCell ref="D597:D608"/>
    <mergeCell ref="E597:E608"/>
    <mergeCell ref="F597:F608"/>
    <mergeCell ref="G597:G599"/>
    <mergeCell ref="C515:C526"/>
    <mergeCell ref="D515:D526"/>
    <mergeCell ref="E515:E526"/>
    <mergeCell ref="F515:F526"/>
    <mergeCell ref="G516:G517"/>
    <mergeCell ref="C527:C538"/>
    <mergeCell ref="D527:D538"/>
    <mergeCell ref="E527:E538"/>
    <mergeCell ref="F527:F538"/>
    <mergeCell ref="G528:G529"/>
    <mergeCell ref="C539:C549"/>
    <mergeCell ref="D539:D549"/>
    <mergeCell ref="E539:E549"/>
    <mergeCell ref="F539:F549"/>
    <mergeCell ref="G539:G540"/>
    <mergeCell ref="C550:C560"/>
    <mergeCell ref="D550:D560"/>
    <mergeCell ref="E550:E560"/>
    <mergeCell ref="F550:F560"/>
    <mergeCell ref="G550:G551"/>
    <mergeCell ref="C476:C487"/>
    <mergeCell ref="D476:D487"/>
    <mergeCell ref="E476:E487"/>
    <mergeCell ref="F476:F487"/>
    <mergeCell ref="G477:G478"/>
    <mergeCell ref="C488:C490"/>
    <mergeCell ref="D488:D490"/>
    <mergeCell ref="E488:E490"/>
    <mergeCell ref="F488:F490"/>
    <mergeCell ref="G488:G490"/>
    <mergeCell ref="C491:C502"/>
    <mergeCell ref="D491:D502"/>
    <mergeCell ref="E491:E502"/>
    <mergeCell ref="F491:F502"/>
    <mergeCell ref="G492:G493"/>
    <mergeCell ref="C503:C514"/>
    <mergeCell ref="D503:D514"/>
    <mergeCell ref="E503:E514"/>
    <mergeCell ref="F503:F514"/>
    <mergeCell ref="G504:G505"/>
    <mergeCell ref="C437:C439"/>
    <mergeCell ref="D437:D439"/>
    <mergeCell ref="E437:E439"/>
    <mergeCell ref="F437:F439"/>
    <mergeCell ref="G437:G439"/>
    <mergeCell ref="C440:C451"/>
    <mergeCell ref="D440:D451"/>
    <mergeCell ref="E440:E451"/>
    <mergeCell ref="F440:F451"/>
    <mergeCell ref="G441:G442"/>
    <mergeCell ref="C452:C463"/>
    <mergeCell ref="D452:D463"/>
    <mergeCell ref="E452:E463"/>
    <mergeCell ref="F452:F463"/>
    <mergeCell ref="G453:G454"/>
    <mergeCell ref="C464:C475"/>
    <mergeCell ref="D464:D475"/>
    <mergeCell ref="E464:E475"/>
    <mergeCell ref="F464:F475"/>
    <mergeCell ref="G465:G466"/>
    <mergeCell ref="C391:C401"/>
    <mergeCell ref="D391:D401"/>
    <mergeCell ref="E391:E401"/>
    <mergeCell ref="F391:F401"/>
    <mergeCell ref="G391:G392"/>
    <mergeCell ref="C402:C412"/>
    <mergeCell ref="D402:D412"/>
    <mergeCell ref="E402:E412"/>
    <mergeCell ref="F402:F412"/>
    <mergeCell ref="G402:G403"/>
    <mergeCell ref="C413:C424"/>
    <mergeCell ref="D413:D424"/>
    <mergeCell ref="E413:E424"/>
    <mergeCell ref="F413:F424"/>
    <mergeCell ref="G414:G415"/>
    <mergeCell ref="C425:C436"/>
    <mergeCell ref="D425:D436"/>
    <mergeCell ref="E425:E436"/>
    <mergeCell ref="F425:F436"/>
    <mergeCell ref="G426:G427"/>
    <mergeCell ref="C357:C371"/>
    <mergeCell ref="D357:D371"/>
    <mergeCell ref="E357:E371"/>
    <mergeCell ref="F357:F371"/>
    <mergeCell ref="G359:G362"/>
    <mergeCell ref="C372:C374"/>
    <mergeCell ref="D372:D374"/>
    <mergeCell ref="E372:E374"/>
    <mergeCell ref="F372:F374"/>
    <mergeCell ref="G372:G373"/>
    <mergeCell ref="C375:C379"/>
    <mergeCell ref="D375:D379"/>
    <mergeCell ref="E375:E379"/>
    <mergeCell ref="F375:F379"/>
    <mergeCell ref="G375:G376"/>
    <mergeCell ref="G377:G378"/>
    <mergeCell ref="C380:C390"/>
    <mergeCell ref="D380:D390"/>
    <mergeCell ref="E380:E390"/>
    <mergeCell ref="F380:F390"/>
    <mergeCell ref="G380:G381"/>
    <mergeCell ref="C318:C330"/>
    <mergeCell ref="D318:D330"/>
    <mergeCell ref="E318:E330"/>
    <mergeCell ref="F318:F330"/>
    <mergeCell ref="G318:G319"/>
    <mergeCell ref="G320:G321"/>
    <mergeCell ref="C331:C343"/>
    <mergeCell ref="D331:D343"/>
    <mergeCell ref="E331:E343"/>
    <mergeCell ref="F331:F343"/>
    <mergeCell ref="G331:G332"/>
    <mergeCell ref="G333:G334"/>
    <mergeCell ref="C344:C356"/>
    <mergeCell ref="D344:D356"/>
    <mergeCell ref="E344:E356"/>
    <mergeCell ref="F344:F356"/>
    <mergeCell ref="G344:G345"/>
    <mergeCell ref="G346:G347"/>
    <mergeCell ref="C270:C280"/>
    <mergeCell ref="D270:D280"/>
    <mergeCell ref="E270:E280"/>
    <mergeCell ref="F270:F280"/>
    <mergeCell ref="C281:C291"/>
    <mergeCell ref="D281:D291"/>
    <mergeCell ref="E281:E291"/>
    <mergeCell ref="F281:F291"/>
    <mergeCell ref="G281:G282"/>
    <mergeCell ref="C292:C304"/>
    <mergeCell ref="D292:D304"/>
    <mergeCell ref="E292:E304"/>
    <mergeCell ref="F292:F304"/>
    <mergeCell ref="G292:G295"/>
    <mergeCell ref="G297:G299"/>
    <mergeCell ref="C305:C317"/>
    <mergeCell ref="D305:D317"/>
    <mergeCell ref="E305:E317"/>
    <mergeCell ref="F305:F317"/>
    <mergeCell ref="G305:G306"/>
    <mergeCell ref="G307:G308"/>
    <mergeCell ref="H209:H210"/>
    <mergeCell ref="G221:G230"/>
    <mergeCell ref="H221:H222"/>
    <mergeCell ref="H223:H224"/>
    <mergeCell ref="C231:C243"/>
    <mergeCell ref="D231:D243"/>
    <mergeCell ref="E231:E243"/>
    <mergeCell ref="F231:F243"/>
    <mergeCell ref="G231:G233"/>
    <mergeCell ref="C244:C256"/>
    <mergeCell ref="D244:D256"/>
    <mergeCell ref="E244:E256"/>
    <mergeCell ref="F244:F256"/>
    <mergeCell ref="G244:G246"/>
    <mergeCell ref="C257:C269"/>
    <mergeCell ref="D257:D269"/>
    <mergeCell ref="E257:E269"/>
    <mergeCell ref="F257:F269"/>
    <mergeCell ref="G257:G259"/>
    <mergeCell ref="G169:G170"/>
    <mergeCell ref="C172:C181"/>
    <mergeCell ref="D172:D181"/>
    <mergeCell ref="E172:E181"/>
    <mergeCell ref="F172:F181"/>
    <mergeCell ref="C182:C191"/>
    <mergeCell ref="D182:D191"/>
    <mergeCell ref="E182:E191"/>
    <mergeCell ref="F182:F191"/>
    <mergeCell ref="G182:G184"/>
    <mergeCell ref="G187:G188"/>
    <mergeCell ref="G190:G191"/>
    <mergeCell ref="C192:C230"/>
    <mergeCell ref="D192:D230"/>
    <mergeCell ref="E192:E230"/>
    <mergeCell ref="F192:F230"/>
    <mergeCell ref="G193:G195"/>
    <mergeCell ref="G196:G201"/>
    <mergeCell ref="G202:G211"/>
    <mergeCell ref="C167:C171"/>
    <mergeCell ref="D167:D171"/>
    <mergeCell ref="E167:E171"/>
    <mergeCell ref="F167:F171"/>
    <mergeCell ref="C153:C155"/>
    <mergeCell ref="D153:D155"/>
    <mergeCell ref="E153:E155"/>
    <mergeCell ref="F153:F155"/>
    <mergeCell ref="C156:C158"/>
    <mergeCell ref="D156:D158"/>
    <mergeCell ref="E156:E158"/>
    <mergeCell ref="F156:F158"/>
    <mergeCell ref="G156:G157"/>
    <mergeCell ref="C159:C161"/>
    <mergeCell ref="D159:D161"/>
    <mergeCell ref="E159:E161"/>
    <mergeCell ref="F159:F161"/>
    <mergeCell ref="G159:G160"/>
    <mergeCell ref="C162:C166"/>
    <mergeCell ref="D162:D166"/>
    <mergeCell ref="E162:E166"/>
    <mergeCell ref="F162:F166"/>
    <mergeCell ref="G163:G164"/>
    <mergeCell ref="C143:C144"/>
    <mergeCell ref="D143:D144"/>
    <mergeCell ref="E143:E144"/>
    <mergeCell ref="F143:F144"/>
    <mergeCell ref="G143:G144"/>
    <mergeCell ref="C145:C146"/>
    <mergeCell ref="D145:D146"/>
    <mergeCell ref="E145:E146"/>
    <mergeCell ref="F145:F146"/>
    <mergeCell ref="G145:G146"/>
    <mergeCell ref="C147:C149"/>
    <mergeCell ref="D147:D149"/>
    <mergeCell ref="E147:E149"/>
    <mergeCell ref="F147:F149"/>
    <mergeCell ref="C150:C152"/>
    <mergeCell ref="D150:D152"/>
    <mergeCell ref="E150:E152"/>
    <mergeCell ref="F150:F152"/>
    <mergeCell ref="C127:C129"/>
    <mergeCell ref="D127:D129"/>
    <mergeCell ref="E127:E129"/>
    <mergeCell ref="F127:F129"/>
    <mergeCell ref="C63:C68"/>
    <mergeCell ref="D63:D68"/>
    <mergeCell ref="E63:E68"/>
    <mergeCell ref="F63:F68"/>
    <mergeCell ref="G65:G66"/>
    <mergeCell ref="G67:G68"/>
    <mergeCell ref="F134:F136"/>
    <mergeCell ref="G135:G136"/>
    <mergeCell ref="C137:C141"/>
    <mergeCell ref="D137:D141"/>
    <mergeCell ref="E137:E141"/>
    <mergeCell ref="F137:F141"/>
    <mergeCell ref="G137:G138"/>
    <mergeCell ref="G139:G140"/>
    <mergeCell ref="C130:C131"/>
    <mergeCell ref="D130:D131"/>
    <mergeCell ref="E130:E131"/>
    <mergeCell ref="F130:F131"/>
    <mergeCell ref="G130:G131"/>
    <mergeCell ref="C132:C133"/>
    <mergeCell ref="D132:D133"/>
    <mergeCell ref="E132:E133"/>
    <mergeCell ref="F132:F133"/>
    <mergeCell ref="G132:G133"/>
    <mergeCell ref="C134:C136"/>
    <mergeCell ref="D134:D136"/>
    <mergeCell ref="E134:E136"/>
    <mergeCell ref="C119:C126"/>
    <mergeCell ref="C42:C53"/>
    <mergeCell ref="D42:D53"/>
    <mergeCell ref="E42:E53"/>
    <mergeCell ref="F42:F53"/>
    <mergeCell ref="G43:G47"/>
    <mergeCell ref="G50:G51"/>
    <mergeCell ref="G52:G53"/>
    <mergeCell ref="G2:I2"/>
    <mergeCell ref="A4:E4"/>
    <mergeCell ref="A5:E5"/>
    <mergeCell ref="A6:E6"/>
    <mergeCell ref="A7:E7"/>
    <mergeCell ref="F114:F118"/>
    <mergeCell ref="G114:G115"/>
    <mergeCell ref="G116:G117"/>
    <mergeCell ref="C54:C62"/>
    <mergeCell ref="D54:D62"/>
    <mergeCell ref="E54:E62"/>
    <mergeCell ref="F54:F62"/>
    <mergeCell ref="C69:C80"/>
    <mergeCell ref="D69:D80"/>
    <mergeCell ref="E69:E80"/>
    <mergeCell ref="F69:F80"/>
    <mergeCell ref="C81:C104"/>
    <mergeCell ref="D81:D104"/>
    <mergeCell ref="G56:G62"/>
    <mergeCell ref="G105:G106"/>
    <mergeCell ref="C108:C109"/>
    <mergeCell ref="D119:D126"/>
    <mergeCell ref="E119:E126"/>
    <mergeCell ref="F119:F126"/>
    <mergeCell ref="O7:P7"/>
    <mergeCell ref="O6:P6"/>
    <mergeCell ref="O4:P4"/>
    <mergeCell ref="O5:P5"/>
    <mergeCell ref="G120:G121"/>
    <mergeCell ref="G122:G123"/>
    <mergeCell ref="G125:G126"/>
    <mergeCell ref="E81:E104"/>
    <mergeCell ref="F81:F104"/>
    <mergeCell ref="C105:C107"/>
    <mergeCell ref="D105:D107"/>
    <mergeCell ref="E105:E107"/>
    <mergeCell ref="F105:F107"/>
    <mergeCell ref="C10:C25"/>
    <mergeCell ref="D10:D25"/>
    <mergeCell ref="E10:E25"/>
    <mergeCell ref="F10:F25"/>
    <mergeCell ref="G10:G15"/>
    <mergeCell ref="D108:D109"/>
    <mergeCell ref="E108:E109"/>
    <mergeCell ref="F108:F109"/>
    <mergeCell ref="C114:C118"/>
    <mergeCell ref="D114:D118"/>
    <mergeCell ref="E114:E118"/>
    <mergeCell ref="C26:C41"/>
    <mergeCell ref="D26:D41"/>
    <mergeCell ref="E26:E41"/>
    <mergeCell ref="F26:F41"/>
    <mergeCell ref="G37:G41"/>
    <mergeCell ref="C2222:C2223"/>
    <mergeCell ref="D2222:D2223"/>
    <mergeCell ref="E2222:E2223"/>
    <mergeCell ref="F2222:F2223"/>
    <mergeCell ref="C2224:C2235"/>
    <mergeCell ref="D2224:D2235"/>
    <mergeCell ref="E2224:E2235"/>
    <mergeCell ref="F2224:F2235"/>
    <mergeCell ref="G2225:G2228"/>
    <mergeCell ref="C2236:C2237"/>
    <mergeCell ref="D2236:D2237"/>
    <mergeCell ref="E2236:E2237"/>
    <mergeCell ref="C2158:C2160"/>
    <mergeCell ref="D2158:D2160"/>
    <mergeCell ref="E2158:E2160"/>
    <mergeCell ref="F2158:F2160"/>
    <mergeCell ref="G2158:G2159"/>
    <mergeCell ref="C2161:C2163"/>
    <mergeCell ref="D2161:D2163"/>
    <mergeCell ref="E2161:E2163"/>
    <mergeCell ref="F2161:F2163"/>
    <mergeCell ref="C2164:C2166"/>
    <mergeCell ref="D2164:D2166"/>
    <mergeCell ref="E2164:E2166"/>
    <mergeCell ref="F2164:F2166"/>
    <mergeCell ref="G2164:G2165"/>
    <mergeCell ref="C2167:C2169"/>
    <mergeCell ref="D2167:D2169"/>
    <mergeCell ref="E2167:E2169"/>
    <mergeCell ref="F2167:F2169"/>
    <mergeCell ref="C2170:C2171"/>
    <mergeCell ref="D2170:D2171"/>
    <mergeCell ref="C2301:C2314"/>
    <mergeCell ref="D2301:D2314"/>
    <mergeCell ref="E2301:E2314"/>
    <mergeCell ref="F2301:F2314"/>
    <mergeCell ref="C2315:C2325"/>
    <mergeCell ref="D2315:D2325"/>
    <mergeCell ref="E2315:E2325"/>
    <mergeCell ref="F2315:F2325"/>
    <mergeCell ref="C2277:C2287"/>
    <mergeCell ref="D2277:D2287"/>
    <mergeCell ref="E2277:E2287"/>
    <mergeCell ref="F2277:F2287"/>
    <mergeCell ref="G2277:G2278"/>
    <mergeCell ref="C2288:C2300"/>
    <mergeCell ref="D2288:D2300"/>
    <mergeCell ref="E2288:E2300"/>
    <mergeCell ref="F2288:F2300"/>
    <mergeCell ref="G2290:G2291"/>
    <mergeCell ref="G2302:G2303"/>
    <mergeCell ref="G2315:G2316"/>
    <mergeCell ref="E2510:E2512"/>
    <mergeCell ref="F2510:F2512"/>
    <mergeCell ref="G2511:G2512"/>
    <mergeCell ref="D2514:D2515"/>
    <mergeCell ref="E2514:E2515"/>
    <mergeCell ref="F2514:F2515"/>
    <mergeCell ref="G2514:G2515"/>
    <mergeCell ref="D2516:D2526"/>
    <mergeCell ref="E2516:E2526"/>
    <mergeCell ref="F2516:F2526"/>
    <mergeCell ref="D2527:D2528"/>
    <mergeCell ref="E2527:E2528"/>
    <mergeCell ref="F2527:F2528"/>
    <mergeCell ref="D2529:D2530"/>
    <mergeCell ref="E2529:E2530"/>
    <mergeCell ref="F2529:F2530"/>
    <mergeCell ref="D2531:D2533"/>
    <mergeCell ref="D2612:D2618"/>
    <mergeCell ref="C2624:C2631"/>
    <mergeCell ref="D2624:D2631"/>
    <mergeCell ref="E2624:E2631"/>
    <mergeCell ref="C2586:C2587"/>
    <mergeCell ref="D2586:D2587"/>
    <mergeCell ref="E2586:E2587"/>
    <mergeCell ref="F2586:F2587"/>
    <mergeCell ref="C2588:C2594"/>
    <mergeCell ref="D2588:D2594"/>
    <mergeCell ref="E2588:E2594"/>
    <mergeCell ref="F2588:F2594"/>
    <mergeCell ref="C2546:C2553"/>
    <mergeCell ref="D2546:D2553"/>
    <mergeCell ref="E2546:E2553"/>
    <mergeCell ref="F2546:F2553"/>
    <mergeCell ref="C2554:C2561"/>
    <mergeCell ref="D2554:D2561"/>
    <mergeCell ref="E2554:E2561"/>
    <mergeCell ref="F2554:F2561"/>
    <mergeCell ref="C2562:C2563"/>
    <mergeCell ref="D2562:D2563"/>
    <mergeCell ref="E2562:E2563"/>
    <mergeCell ref="F2562:F2563"/>
    <mergeCell ref="C2569:C2574"/>
    <mergeCell ref="D2569:D2574"/>
    <mergeCell ref="E2569:E2574"/>
    <mergeCell ref="F2569:F2574"/>
    <mergeCell ref="E2170:E2171"/>
    <mergeCell ref="F2170:F2171"/>
    <mergeCell ref="G2170:G2171"/>
    <mergeCell ref="C2172:C2174"/>
    <mergeCell ref="D2172:D2174"/>
    <mergeCell ref="E2172:E2174"/>
    <mergeCell ref="F2172:F2174"/>
    <mergeCell ref="C2175:C2176"/>
    <mergeCell ref="D2175:D2176"/>
    <mergeCell ref="E2175:E2176"/>
    <mergeCell ref="F2175:F2176"/>
    <mergeCell ref="C2177:C2181"/>
    <mergeCell ref="D2177:D2181"/>
    <mergeCell ref="E2177:E2181"/>
    <mergeCell ref="F2177:F2181"/>
    <mergeCell ref="G2180:G2181"/>
    <mergeCell ref="H2180:H2181"/>
    <mergeCell ref="C2182:C2184"/>
    <mergeCell ref="D2182:D2184"/>
    <mergeCell ref="E2182:E2184"/>
    <mergeCell ref="F2182:F2184"/>
    <mergeCell ref="G2183:G2184"/>
    <mergeCell ref="C2185:C2187"/>
    <mergeCell ref="D2185:D2187"/>
    <mergeCell ref="E2185:E2187"/>
    <mergeCell ref="F2185:F2187"/>
    <mergeCell ref="G2185:G2187"/>
    <mergeCell ref="C2188:C2190"/>
    <mergeCell ref="D2188:D2190"/>
    <mergeCell ref="E2188:E2190"/>
    <mergeCell ref="F2188:F2190"/>
    <mergeCell ref="G2188:G2190"/>
    <mergeCell ref="C2191:C2194"/>
    <mergeCell ref="D2191:D2194"/>
    <mergeCell ref="E2191:E2194"/>
    <mergeCell ref="F2191:F2194"/>
    <mergeCell ref="G2193:G2194"/>
    <mergeCell ref="O2193:O2194"/>
    <mergeCell ref="C2195:C2198"/>
    <mergeCell ref="D2195:D2198"/>
    <mergeCell ref="E2195:E2198"/>
    <mergeCell ref="F2195:F2198"/>
    <mergeCell ref="G2195:G2196"/>
    <mergeCell ref="C2199:C2209"/>
    <mergeCell ref="D2199:D2209"/>
    <mergeCell ref="E2199:E2209"/>
    <mergeCell ref="F2199:F2209"/>
    <mergeCell ref="C2210:C2211"/>
    <mergeCell ref="D2210:D2211"/>
    <mergeCell ref="E2210:E2211"/>
    <mergeCell ref="F2210:F2211"/>
    <mergeCell ref="C2212:C2221"/>
    <mergeCell ref="D2212:D2221"/>
    <mergeCell ref="E2212:E2221"/>
    <mergeCell ref="F2212:F2221"/>
    <mergeCell ref="F2236:F2237"/>
    <mergeCell ref="C2238:C2239"/>
    <mergeCell ref="D2238:D2239"/>
    <mergeCell ref="E2238:E2239"/>
    <mergeCell ref="F2238:F2239"/>
    <mergeCell ref="C2240:C2242"/>
    <mergeCell ref="D2240:D2242"/>
    <mergeCell ref="E2240:E2242"/>
    <mergeCell ref="F2240:F2242"/>
    <mergeCell ref="C2243:C2245"/>
    <mergeCell ref="D2243:D2245"/>
    <mergeCell ref="E2243:E2245"/>
    <mergeCell ref="F2243:F2245"/>
    <mergeCell ref="C2246:C2249"/>
    <mergeCell ref="D2246:D2249"/>
    <mergeCell ref="E2246:E2249"/>
    <mergeCell ref="F2246:F2249"/>
    <mergeCell ref="C2250:C2252"/>
    <mergeCell ref="D2250:D2252"/>
    <mergeCell ref="E2250:E2252"/>
    <mergeCell ref="F2250:F2252"/>
    <mergeCell ref="C2253:C2254"/>
    <mergeCell ref="D2253:D2254"/>
    <mergeCell ref="E2253:E2254"/>
    <mergeCell ref="F2253:F2254"/>
    <mergeCell ref="C2255:C2265"/>
    <mergeCell ref="D2255:D2265"/>
    <mergeCell ref="E2255:E2265"/>
    <mergeCell ref="F2255:F2265"/>
    <mergeCell ref="G2255:G2256"/>
    <mergeCell ref="C2266:C2276"/>
    <mergeCell ref="D2266:D2276"/>
    <mergeCell ref="E2266:E2276"/>
    <mergeCell ref="F2266:F2276"/>
    <mergeCell ref="C2326:C2344"/>
    <mergeCell ref="D2326:D2344"/>
    <mergeCell ref="E2326:E2344"/>
    <mergeCell ref="F2326:F2344"/>
    <mergeCell ref="C2345:C2348"/>
    <mergeCell ref="D2345:D2348"/>
    <mergeCell ref="E2345:E2348"/>
    <mergeCell ref="F2345:F2348"/>
    <mergeCell ref="C2349:C2364"/>
    <mergeCell ref="D2349:D2364"/>
    <mergeCell ref="E2349:E2364"/>
    <mergeCell ref="F2349:F2364"/>
    <mergeCell ref="G2354:G2355"/>
    <mergeCell ref="C2365:C2368"/>
    <mergeCell ref="D2365:D2368"/>
    <mergeCell ref="E2365:E2368"/>
    <mergeCell ref="F2365:F2368"/>
    <mergeCell ref="C2369:C2384"/>
    <mergeCell ref="D2369:D2384"/>
    <mergeCell ref="E2369:E2384"/>
    <mergeCell ref="F2369:F2384"/>
    <mergeCell ref="G2373:G2374"/>
    <mergeCell ref="C2385:C2388"/>
    <mergeCell ref="D2385:D2388"/>
    <mergeCell ref="E2385:E2388"/>
    <mergeCell ref="F2385:F2388"/>
    <mergeCell ref="C2389:C2404"/>
    <mergeCell ref="D2389:D2404"/>
    <mergeCell ref="E2389:E2404"/>
    <mergeCell ref="F2389:F2404"/>
    <mergeCell ref="C2405:C2423"/>
    <mergeCell ref="D2405:D2423"/>
    <mergeCell ref="E2405:E2423"/>
    <mergeCell ref="F2405:F2423"/>
    <mergeCell ref="C2424:C2430"/>
    <mergeCell ref="D2424:D2430"/>
    <mergeCell ref="E2424:E2430"/>
    <mergeCell ref="F2424:F2430"/>
    <mergeCell ref="C2431:C2437"/>
    <mergeCell ref="D2431:D2437"/>
    <mergeCell ref="E2431:E2437"/>
    <mergeCell ref="F2431:F2437"/>
    <mergeCell ref="C2438:C2440"/>
    <mergeCell ref="D2438:D2440"/>
    <mergeCell ref="E2438:E2440"/>
    <mergeCell ref="F2438:F2440"/>
    <mergeCell ref="C2441:C2444"/>
    <mergeCell ref="D2441:D2444"/>
    <mergeCell ref="E2441:E2444"/>
    <mergeCell ref="F2441:F2444"/>
    <mergeCell ref="C2445:C2474"/>
    <mergeCell ref="D2445:D2448"/>
    <mergeCell ref="E2445:E2448"/>
    <mergeCell ref="F2445:F2448"/>
    <mergeCell ref="D2449:D2452"/>
    <mergeCell ref="E2449:E2452"/>
    <mergeCell ref="F2449:F2452"/>
    <mergeCell ref="D2453:D2455"/>
    <mergeCell ref="E2453:E2455"/>
    <mergeCell ref="F2453:F2455"/>
    <mergeCell ref="D2456:D2460"/>
    <mergeCell ref="E2456:E2460"/>
    <mergeCell ref="F2456:F2460"/>
    <mergeCell ref="D2461:D2463"/>
    <mergeCell ref="E2461:E2463"/>
    <mergeCell ref="F2461:F2463"/>
    <mergeCell ref="D2464:D2465"/>
    <mergeCell ref="E2464:E2465"/>
    <mergeCell ref="F2464:F2465"/>
    <mergeCell ref="D2466:D2474"/>
    <mergeCell ref="E2466:E2474"/>
    <mergeCell ref="F2466:F2474"/>
    <mergeCell ref="C2475:C2495"/>
    <mergeCell ref="D2475:D2477"/>
    <mergeCell ref="E2475:E2477"/>
    <mergeCell ref="F2475:F2477"/>
    <mergeCell ref="D2478:D2480"/>
    <mergeCell ref="E2478:E2480"/>
    <mergeCell ref="F2478:F2480"/>
    <mergeCell ref="D2484:D2491"/>
    <mergeCell ref="E2484:E2491"/>
    <mergeCell ref="F2484:F2491"/>
    <mergeCell ref="D2492:D2493"/>
    <mergeCell ref="E2492:E2493"/>
    <mergeCell ref="F2492:F2493"/>
    <mergeCell ref="D2494:D2495"/>
    <mergeCell ref="E2494:E2495"/>
    <mergeCell ref="F2494:F2495"/>
    <mergeCell ref="D2481:D2482"/>
    <mergeCell ref="E2481:E2482"/>
    <mergeCell ref="F2481:F2482"/>
    <mergeCell ref="E2531:E2533"/>
    <mergeCell ref="F2531:F2533"/>
    <mergeCell ref="G2532:G2533"/>
    <mergeCell ref="C2535:C2541"/>
    <mergeCell ref="D2535:D2541"/>
    <mergeCell ref="E2535:E2541"/>
    <mergeCell ref="F2535:F2541"/>
    <mergeCell ref="G2539:G2541"/>
    <mergeCell ref="C2543:C2545"/>
    <mergeCell ref="D2543:D2545"/>
    <mergeCell ref="E2543:E2545"/>
    <mergeCell ref="F2543:F2545"/>
    <mergeCell ref="C2566:C2567"/>
    <mergeCell ref="D2566:D2567"/>
    <mergeCell ref="E2566:E2567"/>
    <mergeCell ref="F2566:F2567"/>
    <mergeCell ref="G2566:G2567"/>
    <mergeCell ref="G2562:G2563"/>
    <mergeCell ref="C2496:C2534"/>
    <mergeCell ref="D2496:D2498"/>
    <mergeCell ref="E2496:E2498"/>
    <mergeCell ref="F2496:F2498"/>
    <mergeCell ref="G2496:G2497"/>
    <mergeCell ref="D2499:D2501"/>
    <mergeCell ref="E2499:E2501"/>
    <mergeCell ref="F2499:F2501"/>
    <mergeCell ref="G2500:G2501"/>
    <mergeCell ref="D2502:D2509"/>
    <mergeCell ref="E2502:E2509"/>
    <mergeCell ref="F2502:F2509"/>
    <mergeCell ref="G2505:G2508"/>
    <mergeCell ref="D2510:D2512"/>
    <mergeCell ref="G2569:G2574"/>
    <mergeCell ref="C2575:C2577"/>
    <mergeCell ref="D2575:D2577"/>
    <mergeCell ref="E2575:E2577"/>
    <mergeCell ref="F2575:F2577"/>
    <mergeCell ref="C2579:C2585"/>
    <mergeCell ref="D2579:D2585"/>
    <mergeCell ref="E2579:E2585"/>
    <mergeCell ref="F2579:F2585"/>
    <mergeCell ref="E2612:E2618"/>
    <mergeCell ref="F2612:F2618"/>
    <mergeCell ref="G2615:G2616"/>
    <mergeCell ref="C2619:C2623"/>
    <mergeCell ref="D2619:D2623"/>
    <mergeCell ref="E2619:E2623"/>
    <mergeCell ref="F2619:F2623"/>
    <mergeCell ref="G2621:G2622"/>
    <mergeCell ref="G2612:G2613"/>
    <mergeCell ref="C2595:C2602"/>
    <mergeCell ref="D2595:D2602"/>
    <mergeCell ref="E2595:E2602"/>
    <mergeCell ref="F2595:F2602"/>
    <mergeCell ref="G2595:G2597"/>
    <mergeCell ref="C2603:C2606"/>
    <mergeCell ref="D2603:D2606"/>
    <mergeCell ref="E2603:E2606"/>
    <mergeCell ref="F2603:F2606"/>
    <mergeCell ref="C2607:C2610"/>
    <mergeCell ref="D2607:D2610"/>
    <mergeCell ref="E2607:E2610"/>
    <mergeCell ref="F2607:F2610"/>
    <mergeCell ref="C2612:C2618"/>
    <mergeCell ref="F2624:F2631"/>
    <mergeCell ref="G2626:G2628"/>
    <mergeCell ref="C2632:C2634"/>
    <mergeCell ref="D2632:D2634"/>
    <mergeCell ref="E2632:E2634"/>
    <mergeCell ref="F2632:F2634"/>
    <mergeCell ref="G2633:G2634"/>
    <mergeCell ref="F2644:F2653"/>
    <mergeCell ref="G2645:G2648"/>
    <mergeCell ref="G2650:G2653"/>
    <mergeCell ref="C2655:C2666"/>
    <mergeCell ref="D2655:D2666"/>
    <mergeCell ref="E2655:E2666"/>
    <mergeCell ref="F2655:F2666"/>
    <mergeCell ref="G2655:G2657"/>
    <mergeCell ref="G2658:G2661"/>
    <mergeCell ref="G2662:G2665"/>
    <mergeCell ref="C2635:C2636"/>
    <mergeCell ref="D2635:D2636"/>
    <mergeCell ref="E2635:E2636"/>
    <mergeCell ref="F2635:F2636"/>
    <mergeCell ref="C2637:C2643"/>
    <mergeCell ref="D2637:D2643"/>
    <mergeCell ref="E2637:E2643"/>
    <mergeCell ref="F2637:F2643"/>
    <mergeCell ref="G2637:G2639"/>
    <mergeCell ref="G2641:G2643"/>
    <mergeCell ref="C2644:C2653"/>
    <mergeCell ref="D2644:D2653"/>
    <mergeCell ref="E2644:E2653"/>
    <mergeCell ref="C2667:C2670"/>
    <mergeCell ref="D2667:D2670"/>
    <mergeCell ref="E2667:E2670"/>
    <mergeCell ref="F2667:F2670"/>
    <mergeCell ref="C2671:C2678"/>
    <mergeCell ref="D2671:D2678"/>
    <mergeCell ref="E2671:E2678"/>
    <mergeCell ref="F2671:F2678"/>
    <mergeCell ref="G2671:G2672"/>
    <mergeCell ref="G2677:G2678"/>
    <mergeCell ref="G2675:G2676"/>
    <mergeCell ref="G2673:G2674"/>
    <mergeCell ref="G2716:G2717"/>
    <mergeCell ref="C2679:C2688"/>
    <mergeCell ref="D2679:D2688"/>
    <mergeCell ref="E2679:E2688"/>
    <mergeCell ref="F2679:F2688"/>
    <mergeCell ref="G2679:G2680"/>
    <mergeCell ref="G2681:G2682"/>
    <mergeCell ref="G2683:G2684"/>
    <mergeCell ref="C2689:C2697"/>
    <mergeCell ref="D2689:D2697"/>
    <mergeCell ref="E2689:E2697"/>
    <mergeCell ref="F2689:F2697"/>
    <mergeCell ref="G2690:G2691"/>
    <mergeCell ref="C2698:C2701"/>
    <mergeCell ref="D2698:D2701"/>
    <mergeCell ref="E2698:E2701"/>
    <mergeCell ref="F2698:F2701"/>
    <mergeCell ref="G2698:G2699"/>
    <mergeCell ref="G2700:G2701"/>
    <mergeCell ref="C2718:C2722"/>
    <mergeCell ref="D2718:D2722"/>
    <mergeCell ref="E2718:E2722"/>
    <mergeCell ref="F2718:F2722"/>
    <mergeCell ref="G2718:G2719"/>
    <mergeCell ref="C2723:C2725"/>
    <mergeCell ref="D2723:D2725"/>
    <mergeCell ref="E2723:E2725"/>
    <mergeCell ref="F2723:F2725"/>
    <mergeCell ref="G2723:G2725"/>
    <mergeCell ref="C2726:C2727"/>
    <mergeCell ref="D2726:D2727"/>
    <mergeCell ref="E2726:E2727"/>
    <mergeCell ref="F2726:F2727"/>
    <mergeCell ref="C2702:C2707"/>
    <mergeCell ref="D2702:D2707"/>
    <mergeCell ref="E2702:E2707"/>
    <mergeCell ref="F2702:F2707"/>
    <mergeCell ref="G2702:G2705"/>
    <mergeCell ref="G2706:G2707"/>
    <mergeCell ref="C2708:C2709"/>
    <mergeCell ref="D2708:D2709"/>
    <mergeCell ref="E2708:E2709"/>
    <mergeCell ref="F2708:F2709"/>
    <mergeCell ref="C2710:C2711"/>
    <mergeCell ref="D2710:D2711"/>
    <mergeCell ref="E2710:E2711"/>
    <mergeCell ref="F2710:F2711"/>
    <mergeCell ref="C2712:C2717"/>
    <mergeCell ref="D2712:D2717"/>
    <mergeCell ref="E2712:E2717"/>
    <mergeCell ref="F2712:F2717"/>
  </mergeCells>
  <conditionalFormatting sqref="Q10:Q2727">
    <cfRule type="cellIs" dxfId="24" priority="1" operator="equal">
      <formula>"SIN VALOR AVANCE"</formula>
    </cfRule>
    <cfRule type="cellIs" dxfId="23" priority="2" operator="equal">
      <formula>"VALIDAR FECHA"</formula>
    </cfRule>
    <cfRule type="cellIs" dxfId="22" priority="3" operator="equal">
      <formula>"INCUMPLIDA"</formula>
    </cfRule>
    <cfRule type="cellIs" dxfId="21" priority="4" operator="equal">
      <formula>"PROCESO"</formula>
    </cfRule>
    <cfRule type="cellIs" dxfId="20" priority="5" operator="equal">
      <formula>"CUMPLIDA"</formula>
    </cfRule>
  </conditionalFormatting>
  <dataValidations count="1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905:H907 H920:H922 H936:H938 H952:H954 H967:H969 H982:H984 H998:H1000 H1016:H1018 H1028:H1030 H1043:H1045 H1075:H1079 H1099:H1105 H127:H136 H261 H267:H269 H277:H279 H289:H291 H254:H256 H235 H173 H271 H179:H181 H241:H243 H188 H226:H229 H89:H91 H205:H208 H218:H220 H71 H23:H25 H93 H33:H35 H50:H53 H77:H79 H100:H102 H17 H27 H65:H68 H82 H1114:H1116 H156 H248 H1063:H1066 H354:H356 H754:H756 H410:H412 H1059:H1061 H1088:H1090 H315:H317 H328:H330 H341:H343 H369:H379 H388:H392 H399:H401 H414:H415 H422:H424 H434:H436 H449:H451 H461:H463 H473:H475 H477:H478 H485:H487 H492:H493 H500:H502 H512:H514 H516:H517 H524:H526 H536:H538 H547:H549 H558:H560 H570:H572 H582:H584 H594:H596 H606:H608 H624:H626 H638:H640 H649:H651 H661:H663 H673:H675 H684:H686 H695:H697 H706:H708 H719:H721 H732:H734 H743:H745 H765:H769 H778:H780 H791:H793 H805:H807 H822:H824 H836:H838 H852:H854 H869:H871 H888:H890 G2373 H2323:H2325 G2334:G2335 G2354 H2342:H2344 H2362:H2364 H2381:H2383 H2263:H2265 H2274:H2276 H2285:H2287 H2298:H2300 H2310:H2312 H2200 H2172:H2175" xr:uid="{A1F7EE88-AA0F-4AE8-8524-7C88C19B98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15 I829 I845 I862 I881 I898 I913 I934:I938 I945 I960 I975 I991 I1009 I1021 I1036 I1068 I1063:I1066 I1081 I1112:I1116 I127:I136 I187:I188 I271 I282 I239:I243 I226:I229 I205:I208 I216:I220 I248 I261 I265:I269 I275:I279 I287:I291 I87:I91 I65:I68 I252:I256 I235 I173 I179:I181 I93 I75:I79 I31:I35 I71 I21:I25 I98:I102 I17 I27 I50:I53 I82 J1117 I156 I1107 J1142 J1124:J1125 J1139 J1133 I1052 I367:I379 I950:I954 I965:I969 I996:I1000 I1041:I1045 I980:I984 I386:I392 I929 I1014:I1018 I1026:I1030 I763:I769 I308 I320:I321 H347:I347 I362 I403 I414:I415 I426:I427 I442 I447:I451 I459:I463 I477:I478 I492:I493 I498:I502 I510:I514 I551 I556:I560 I568:I572 I575 I592:I596 I604:I608 I631 I647:I651 I693:I697 I752:I756 I776:I780 I741:I745 I789:I793 I730:I734 I803:I807 I717:I721 I820:I824 I682:I686 I834:I838 I671:I675 I850:I854 I704:I708 I659:I663 I867:I871 I540 I903:I907 I622:I626 I886:I890 I528:I529 I918:I922 I1073:I1079 I1057:I1061 I1086:I1090 I1092 I1097:I1105 I313:I317 I326:I330 I334 I339:I343 I352:I356 I381 I397:I401 I408:I412 I420:I424 I432:I436 I454 I466 I471:I475 I483:I487 I505 I516:I517 I522:I526 I534:I538 I545:I549 I563 I580:I584 I587 I599 I617 I636:I640 I642 I654 I666 I677 I688 I699 I712 I725 I736 I747 I758 I771 I784 I798 I1558:I1562 H1491:I1495 I1533:I1537 I1541:I1545 I1549:I1553 I1458:I1462 H1511:I1511 I2283:I2287 I2566:I2567 I2296:I2300 I2308:I2312 I2321:I2325 I2340:I2344 I2379:I2383 I2261:I2265 I2303 I2256 I2291 I2355 I2272:I2276 I2360:I2364 I2316 I2335 I2374 I2267 I2278 I2200" xr:uid="{7751D1E7-219C-418D-9984-5DC8C32A7D6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68 K887 K1102:K1104 K1117 K127:K136 K156 K227 K206 K187 K212:K218 K283:K289 K1113 K1079 K1098 K605 K595 K904 K368 K373 K1015 K1027 K1042 K1063:K1065 K1058 K1074 K314 K327 K340 K353 K376 K390:K392 K398 K414:K415 K412 K448 K460 K472 K484 K499 K511 K523 K535 K546 K557 K569 K583 K614 K623 K639 K660 K672 K683 K1087 K707 K997 K981 K966 K951 K935 K919 K790 K804 K821 K835 K851 K2262 K2297 K2284 K2341 K2273" xr:uid="{B58BB13F-0037-477C-B80C-3D0C9DA5DA9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56 N1123" xr:uid="{39026560-16FA-4223-A420-B7C24C6D71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86 G1106 G156 G173 G746 G1078:G1081 G1063 G374:G375 G757 G377 G372 G735 G768:G770 G379 G1102 G127:G135" xr:uid="{D7C7CB15-9433-4D5B-94D3-EF81BD5C0B1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794 D1063:D1070 D1078:D1086 D156 D380:D412 D372 D375 D735:D744 D746:D781 D783:D790 D134 D127 D130 D132" xr:uid="{12D1B08C-CD17-41AB-A8F7-3EA2B7DE7F8E}">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83:E790 E1063:E1070 E1078:E1086 E380:E396 E372 E375 E402:E409 E735:E744 E746:E781 E130 E134 E132 E127" xr:uid="{1C325383-A564-466E-9280-DD260F74E6A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6 F1063:F1090 F372 F746:F781 F735:F744 F402:F409 F375:F396 F127:F136" xr:uid="{3AD9A5C5-F0C7-424B-94D4-96412005C47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781 O372:O379 O127:O136" xr:uid="{5251CCD4-B682-4B11-A0BE-0683E67605C5}">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17 L156 L1063:L1066 L1079 L1102:L1105 L127:L136" xr:uid="{C58D6912-EF8F-40CC-942A-E78565F2FD0C}">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6 J1102:J1105 J1079 J1063:J1066 J127:J136" xr:uid="{346190DD-FE6C-4895-8AEF-2AAA4FB926E3}">
      <formula1>-9223372036854770000</formula1>
      <formula2>9223372036854770000</formula2>
    </dataValidation>
  </dataValidations>
  <pageMargins left="0.7" right="0.7" top="0.75" bottom="0.75" header="0.3" footer="0.3"/>
  <pageSetup scale="10" orientation="portrait" r:id="rId1"/>
  <headerFooter>
    <oddFooter>&amp;R_x000D_&amp;1#&amp;"Calibri"&amp;10&amp;K000000 Información Pública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4CF-4B4E-4CC5-B184-554CD0741AE9}">
  <dimension ref="A1:Q1189"/>
  <sheetViews>
    <sheetView topLeftCell="I614" zoomScale="55" zoomScaleNormal="55" workbookViewId="0">
      <selection activeCell="O615" sqref="O615"/>
    </sheetView>
  </sheetViews>
  <sheetFormatPr baseColWidth="10" defaultColWidth="11.42578125" defaultRowHeight="14.25"/>
  <cols>
    <col min="1" max="1" width="26.42578125" style="75" customWidth="1"/>
    <col min="2" max="2" width="16.7109375" style="76" customWidth="1"/>
    <col min="3" max="3" width="22" style="76" customWidth="1"/>
    <col min="4" max="4" width="33.28515625" style="77" customWidth="1"/>
    <col min="5" max="5" width="98.28515625" style="96" customWidth="1"/>
    <col min="6" max="6" width="41.85546875" style="96" customWidth="1"/>
    <col min="7" max="7" width="39" style="96" customWidth="1"/>
    <col min="8" max="8" width="42.140625" style="96" customWidth="1"/>
    <col min="9" max="9" width="33.28515625" style="97" customWidth="1"/>
    <col min="10" max="10" width="39.140625" style="77" customWidth="1"/>
    <col min="11" max="11" width="23.140625" style="77" customWidth="1"/>
    <col min="12" max="12" width="29.28515625" style="77" customWidth="1"/>
    <col min="13" max="13" width="31.28515625" style="77" customWidth="1"/>
    <col min="14" max="14" width="40.42578125" style="77" customWidth="1"/>
    <col min="15" max="15" width="73.28515625" style="97" customWidth="1"/>
    <col min="16" max="16" width="29.7109375" style="77" customWidth="1"/>
    <col min="17" max="17" width="50.85546875" style="77" bestFit="1" customWidth="1"/>
    <col min="18" max="16384" width="11.42578125" style="74"/>
  </cols>
  <sheetData>
    <row r="1" spans="1:17">
      <c r="A1" s="985"/>
      <c r="B1" s="986"/>
      <c r="C1" s="989" t="s">
        <v>4758</v>
      </c>
      <c r="D1" s="989"/>
      <c r="E1" s="989"/>
      <c r="F1" s="989"/>
      <c r="G1" s="989"/>
      <c r="H1" s="989"/>
      <c r="I1" s="989"/>
      <c r="J1" s="989"/>
      <c r="K1" s="989"/>
      <c r="L1" s="989"/>
      <c r="M1" s="989"/>
      <c r="N1" s="989"/>
      <c r="O1" s="989"/>
      <c r="P1" s="989"/>
      <c r="Q1" s="990"/>
    </row>
    <row r="2" spans="1:17">
      <c r="A2" s="987"/>
      <c r="B2" s="988"/>
      <c r="C2" s="991"/>
      <c r="D2" s="991"/>
      <c r="E2" s="991"/>
      <c r="F2" s="991"/>
      <c r="G2" s="991"/>
      <c r="H2" s="991"/>
      <c r="I2" s="991"/>
      <c r="J2" s="991"/>
      <c r="K2" s="991"/>
      <c r="L2" s="991"/>
      <c r="M2" s="991"/>
      <c r="N2" s="991"/>
      <c r="O2" s="991"/>
      <c r="P2" s="991"/>
      <c r="Q2" s="992"/>
    </row>
    <row r="3" spans="1:17" ht="15">
      <c r="A3" s="987"/>
      <c r="B3" s="988"/>
      <c r="C3" s="988"/>
      <c r="D3" s="988"/>
      <c r="E3" s="988"/>
      <c r="F3" s="988"/>
      <c r="G3" s="988"/>
      <c r="H3" s="988"/>
      <c r="I3" s="988"/>
      <c r="J3" s="988"/>
      <c r="K3" s="988"/>
      <c r="L3" s="988"/>
      <c r="M3" s="988"/>
      <c r="N3" s="988"/>
      <c r="O3" s="988"/>
      <c r="P3" s="988"/>
      <c r="Q3" s="993"/>
    </row>
    <row r="4" spans="1:17" ht="15.75">
      <c r="A4" s="994" t="s">
        <v>45</v>
      </c>
      <c r="B4" s="995"/>
      <c r="C4" s="996"/>
      <c r="D4" s="996"/>
      <c r="E4" s="996"/>
      <c r="F4" s="996"/>
      <c r="G4" s="996"/>
      <c r="H4" s="996"/>
      <c r="I4" s="996"/>
      <c r="J4" s="38"/>
      <c r="K4" s="997" t="s">
        <v>46</v>
      </c>
      <c r="L4" s="997"/>
      <c r="M4" s="997"/>
      <c r="N4" s="997"/>
      <c r="O4" s="997"/>
      <c r="P4" s="228">
        <v>45838</v>
      </c>
      <c r="Q4" s="112"/>
    </row>
    <row r="5" spans="1:17" ht="15.75">
      <c r="A5" s="52" t="s">
        <v>47</v>
      </c>
      <c r="B5" s="38"/>
      <c r="C5" s="38"/>
      <c r="D5" s="38"/>
      <c r="E5" s="95"/>
      <c r="F5" s="95"/>
      <c r="G5" s="95"/>
      <c r="H5" s="95"/>
      <c r="I5" s="72"/>
      <c r="J5" s="38"/>
      <c r="K5" s="997"/>
      <c r="L5" s="997"/>
      <c r="M5" s="997"/>
      <c r="N5" s="997"/>
      <c r="O5" s="997"/>
      <c r="P5" s="228"/>
      <c r="Q5" s="112"/>
    </row>
    <row r="6" spans="1:17" ht="15.75">
      <c r="A6" s="52" t="s">
        <v>4759</v>
      </c>
      <c r="B6" s="38"/>
      <c r="C6" s="38"/>
      <c r="D6" s="38"/>
      <c r="E6" s="95"/>
      <c r="F6" s="95"/>
      <c r="G6" s="95"/>
      <c r="H6" s="95"/>
      <c r="I6" s="72"/>
      <c r="J6" s="38"/>
      <c r="K6" s="997"/>
      <c r="L6" s="997"/>
      <c r="M6" s="997"/>
      <c r="N6" s="997"/>
      <c r="O6" s="997"/>
      <c r="P6" s="228"/>
      <c r="Q6" s="112"/>
    </row>
    <row r="7" spans="1:17" ht="15.75">
      <c r="A7" s="52" t="s">
        <v>4760</v>
      </c>
      <c r="B7" s="38"/>
      <c r="C7" s="38"/>
      <c r="D7" s="38"/>
      <c r="E7" s="95"/>
      <c r="F7" s="95"/>
      <c r="G7" s="95"/>
      <c r="H7" s="95"/>
      <c r="I7" s="72"/>
      <c r="J7" s="38"/>
      <c r="K7" s="997"/>
      <c r="L7" s="997"/>
      <c r="M7" s="997"/>
      <c r="N7" s="997"/>
      <c r="O7" s="997"/>
      <c r="P7" s="228"/>
      <c r="Q7" s="112"/>
    </row>
    <row r="8" spans="1:17" ht="15.75">
      <c r="A8" s="52" t="s">
        <v>51</v>
      </c>
      <c r="B8" s="38"/>
      <c r="C8" s="38"/>
      <c r="D8" s="38"/>
      <c r="E8" s="95"/>
      <c r="F8" s="95"/>
      <c r="G8" s="95"/>
      <c r="H8" s="95"/>
      <c r="I8" s="72"/>
      <c r="J8" s="38"/>
      <c r="K8" s="997" t="s">
        <v>4761</v>
      </c>
      <c r="L8" s="997"/>
      <c r="M8" s="997"/>
      <c r="N8" s="997"/>
      <c r="O8" s="997"/>
      <c r="P8" s="228">
        <v>45859</v>
      </c>
      <c r="Q8" s="112"/>
    </row>
    <row r="9" spans="1:17" ht="15.75">
      <c r="A9" s="39"/>
      <c r="B9" s="40"/>
      <c r="C9" s="40"/>
      <c r="D9" s="40"/>
      <c r="E9" s="41"/>
      <c r="F9" s="41"/>
      <c r="G9" s="41"/>
      <c r="H9" s="41"/>
      <c r="I9" s="73"/>
      <c r="J9" s="40"/>
      <c r="K9" s="40"/>
      <c r="L9" s="42"/>
      <c r="M9" s="42"/>
      <c r="N9" s="42"/>
      <c r="O9" s="187"/>
      <c r="P9" s="42"/>
      <c r="Q9" s="188"/>
    </row>
    <row r="10" spans="1:17" ht="47.25">
      <c r="A10" s="229" t="s">
        <v>27</v>
      </c>
      <c r="B10" s="229" t="s">
        <v>9</v>
      </c>
      <c r="C10" s="229" t="s">
        <v>53</v>
      </c>
      <c r="D10" s="229" t="s">
        <v>4762</v>
      </c>
      <c r="E10" s="230" t="s">
        <v>4763</v>
      </c>
      <c r="F10" s="229" t="s">
        <v>4764</v>
      </c>
      <c r="G10" s="229" t="s">
        <v>57</v>
      </c>
      <c r="H10" s="229" t="s">
        <v>58</v>
      </c>
      <c r="I10" s="211" t="s">
        <v>59</v>
      </c>
      <c r="J10" s="231" t="s">
        <v>60</v>
      </c>
      <c r="K10" s="232" t="s">
        <v>61</v>
      </c>
      <c r="L10" s="232" t="s">
        <v>62</v>
      </c>
      <c r="M10" s="233" t="s">
        <v>63</v>
      </c>
      <c r="N10" s="233" t="s">
        <v>64</v>
      </c>
      <c r="O10" s="211" t="s">
        <v>65</v>
      </c>
      <c r="P10" s="234" t="s">
        <v>66</v>
      </c>
      <c r="Q10" s="231" t="s">
        <v>33</v>
      </c>
    </row>
    <row r="11" spans="1:17" ht="150.75" customHeight="1">
      <c r="A11" s="235" t="s">
        <v>17</v>
      </c>
      <c r="B11" s="236" t="s">
        <v>13</v>
      </c>
      <c r="C11" s="983" t="s">
        <v>67</v>
      </c>
      <c r="D11" s="983" t="s">
        <v>68</v>
      </c>
      <c r="E11" s="975" t="s">
        <v>69</v>
      </c>
      <c r="F11" s="975" t="s">
        <v>70</v>
      </c>
      <c r="G11" s="975" t="s">
        <v>71</v>
      </c>
      <c r="H11" s="239" t="s">
        <v>72</v>
      </c>
      <c r="I11" s="239" t="s">
        <v>73</v>
      </c>
      <c r="J11" s="240">
        <v>1</v>
      </c>
      <c r="K11" s="241">
        <v>42461</v>
      </c>
      <c r="L11" s="241">
        <v>42551</v>
      </c>
      <c r="M11" s="242">
        <f t="shared" ref="M11:M18" si="0">(L11-K11)/7</f>
        <v>12.857142857142858</v>
      </c>
      <c r="N11" s="243">
        <v>1</v>
      </c>
      <c r="O11" s="239" t="s">
        <v>74</v>
      </c>
      <c r="P11" s="244">
        <f t="shared" ref="P11:P74" si="1">N11/J11</f>
        <v>1</v>
      </c>
      <c r="Q11" s="245" t="str">
        <f>IF(ISNUMBER(P11),IF(P11=100%,"CUMPLIDA",IF(AND(ISNUMBER(L11),ISNUMBER([1]CGR!$P$4)), IF(L11&lt;[1]CGR!$P$4,"INCUMPLIDA","PROCESO"), "VERIFICAR FECHA")),"SIN VALOR AVANCE")</f>
        <v>CUMPLIDA</v>
      </c>
    </row>
    <row r="12" spans="1:17" ht="240" customHeight="1">
      <c r="A12" s="235" t="s">
        <v>17</v>
      </c>
      <c r="B12" s="236" t="s">
        <v>13</v>
      </c>
      <c r="C12" s="983"/>
      <c r="D12" s="983"/>
      <c r="E12" s="975"/>
      <c r="F12" s="975"/>
      <c r="G12" s="975"/>
      <c r="H12" s="239" t="s">
        <v>75</v>
      </c>
      <c r="I12" s="239" t="s">
        <v>76</v>
      </c>
      <c r="J12" s="246">
        <v>1</v>
      </c>
      <c r="K12" s="241">
        <v>42461</v>
      </c>
      <c r="L12" s="241">
        <v>42650</v>
      </c>
      <c r="M12" s="242">
        <f t="shared" si="0"/>
        <v>27</v>
      </c>
      <c r="N12" s="247">
        <v>1</v>
      </c>
      <c r="O12" s="239" t="s">
        <v>77</v>
      </c>
      <c r="P12" s="244">
        <f t="shared" si="1"/>
        <v>1</v>
      </c>
      <c r="Q12" s="245" t="str">
        <f>IF(ISNUMBER(P12),IF(P12=100%,"CUMPLIDA",IF(AND(ISNUMBER(L12),ISNUMBER([1]CGR!$P$4)), IF(L12&lt;[1]CGR!$P$4,"INCUMPLIDA","PROCESO"), "VERIFICAR FECHA")),"SIN VALOR AVANCE")</f>
        <v>CUMPLIDA</v>
      </c>
    </row>
    <row r="13" spans="1:17" ht="150.75">
      <c r="A13" s="235" t="s">
        <v>17</v>
      </c>
      <c r="B13" s="236" t="s">
        <v>13</v>
      </c>
      <c r="C13" s="983"/>
      <c r="D13" s="983"/>
      <c r="E13" s="975"/>
      <c r="F13" s="975"/>
      <c r="G13" s="975"/>
      <c r="H13" s="239" t="s">
        <v>78</v>
      </c>
      <c r="I13" s="239" t="s">
        <v>79</v>
      </c>
      <c r="J13" s="240">
        <v>1</v>
      </c>
      <c r="K13" s="241">
        <v>42653</v>
      </c>
      <c r="L13" s="241">
        <v>42661</v>
      </c>
      <c r="M13" s="242">
        <f t="shared" si="0"/>
        <v>1.1428571428571428</v>
      </c>
      <c r="N13" s="243">
        <v>1</v>
      </c>
      <c r="O13" s="239" t="s">
        <v>80</v>
      </c>
      <c r="P13" s="244">
        <f t="shared" si="1"/>
        <v>1</v>
      </c>
      <c r="Q13" s="245" t="str">
        <f>IF(ISNUMBER(P13),IF(P13=100%,"CUMPLIDA",IF(AND(ISNUMBER(L13),ISNUMBER([1]CGR!$P$4)), IF(L13&lt;[1]CGR!$P$4,"INCUMPLIDA","PROCESO"), "VERIFICAR FECHA")),"SIN VALOR AVANCE")</f>
        <v>CUMPLIDA</v>
      </c>
    </row>
    <row r="14" spans="1:17" ht="194.25" customHeight="1">
      <c r="A14" s="235" t="s">
        <v>17</v>
      </c>
      <c r="B14" s="236" t="s">
        <v>13</v>
      </c>
      <c r="C14" s="983"/>
      <c r="D14" s="983"/>
      <c r="E14" s="975"/>
      <c r="F14" s="975"/>
      <c r="G14" s="975"/>
      <c r="H14" s="239" t="s">
        <v>81</v>
      </c>
      <c r="I14" s="239" t="s">
        <v>82</v>
      </c>
      <c r="J14" s="246">
        <v>1</v>
      </c>
      <c r="K14" s="241">
        <v>42662</v>
      </c>
      <c r="L14" s="241">
        <v>42683</v>
      </c>
      <c r="M14" s="242">
        <f t="shared" si="0"/>
        <v>3</v>
      </c>
      <c r="N14" s="247">
        <v>1</v>
      </c>
      <c r="O14" s="239" t="s">
        <v>83</v>
      </c>
      <c r="P14" s="244">
        <f t="shared" si="1"/>
        <v>1</v>
      </c>
      <c r="Q14" s="245" t="str">
        <f>IF(ISNUMBER(P14),IF(P14=100%,"CUMPLIDA",IF(AND(ISNUMBER(L14),ISNUMBER([1]CGR!$P$4)), IF(L14&lt;[1]CGR!$P$4,"INCUMPLIDA","PROCESO"), "VERIFICAR FECHA")),"SIN VALOR AVANCE")</f>
        <v>CUMPLIDA</v>
      </c>
    </row>
    <row r="15" spans="1:17" ht="165.75">
      <c r="A15" s="235" t="s">
        <v>17</v>
      </c>
      <c r="B15" s="236" t="s">
        <v>13</v>
      </c>
      <c r="C15" s="983"/>
      <c r="D15" s="983"/>
      <c r="E15" s="975"/>
      <c r="F15" s="975"/>
      <c r="G15" s="975"/>
      <c r="H15" s="239" t="s">
        <v>84</v>
      </c>
      <c r="I15" s="239" t="s">
        <v>85</v>
      </c>
      <c r="J15" s="246">
        <v>1</v>
      </c>
      <c r="K15" s="241">
        <v>42684</v>
      </c>
      <c r="L15" s="241">
        <v>42698</v>
      </c>
      <c r="M15" s="242">
        <f t="shared" si="0"/>
        <v>2</v>
      </c>
      <c r="N15" s="247">
        <v>1</v>
      </c>
      <c r="O15" s="239" t="s">
        <v>86</v>
      </c>
      <c r="P15" s="244">
        <f t="shared" si="1"/>
        <v>1</v>
      </c>
      <c r="Q15" s="245" t="str">
        <f>IF(ISNUMBER(P15),IF(P15=100%,"CUMPLIDA",IF(AND(ISNUMBER(L15),ISNUMBER([1]CGR!$P$4)), IF(L15&lt;[1]CGR!$P$4,"INCUMPLIDA","PROCESO"), "VERIFICAR FECHA")),"SIN VALOR AVANCE")</f>
        <v>CUMPLIDA</v>
      </c>
    </row>
    <row r="16" spans="1:17" ht="150.75">
      <c r="A16" s="235" t="s">
        <v>17</v>
      </c>
      <c r="B16" s="236" t="s">
        <v>13</v>
      </c>
      <c r="C16" s="983"/>
      <c r="D16" s="983"/>
      <c r="E16" s="975"/>
      <c r="F16" s="975"/>
      <c r="G16" s="975"/>
      <c r="H16" s="239" t="s">
        <v>87</v>
      </c>
      <c r="I16" s="239" t="s">
        <v>88</v>
      </c>
      <c r="J16" s="246">
        <v>1</v>
      </c>
      <c r="K16" s="241">
        <v>42699</v>
      </c>
      <c r="L16" s="241">
        <v>42760</v>
      </c>
      <c r="M16" s="242">
        <f t="shared" si="0"/>
        <v>8.7142857142857135</v>
      </c>
      <c r="N16" s="247">
        <v>1</v>
      </c>
      <c r="O16" s="239" t="s">
        <v>89</v>
      </c>
      <c r="P16" s="244">
        <f t="shared" si="1"/>
        <v>1</v>
      </c>
      <c r="Q16" s="245" t="str">
        <f>IF(ISNUMBER(P16),IF(P16=100%,"CUMPLIDA",IF(AND(ISNUMBER(L16),ISNUMBER([1]CGR!$P$4)), IF(L16&lt;[1]CGR!$P$4,"INCUMPLIDA","PROCESO"), "VERIFICAR FECHA")),"SIN VALOR AVANCE")</f>
        <v>CUMPLIDA</v>
      </c>
    </row>
    <row r="17" spans="1:17" ht="135.75">
      <c r="A17" s="235" t="s">
        <v>17</v>
      </c>
      <c r="B17" s="236" t="s">
        <v>13</v>
      </c>
      <c r="C17" s="983"/>
      <c r="D17" s="983"/>
      <c r="E17" s="975"/>
      <c r="F17" s="975"/>
      <c r="G17" s="238" t="s">
        <v>90</v>
      </c>
      <c r="H17" s="239" t="s">
        <v>91</v>
      </c>
      <c r="I17" s="239" t="s">
        <v>92</v>
      </c>
      <c r="J17" s="248">
        <v>1</v>
      </c>
      <c r="K17" s="249">
        <v>45231</v>
      </c>
      <c r="L17" s="249">
        <v>45504</v>
      </c>
      <c r="M17" s="242">
        <f t="shared" si="0"/>
        <v>39</v>
      </c>
      <c r="N17" s="243">
        <v>1</v>
      </c>
      <c r="O17" s="250" t="s">
        <v>93</v>
      </c>
      <c r="P17" s="244">
        <f t="shared" si="1"/>
        <v>1</v>
      </c>
      <c r="Q17" s="245" t="str">
        <f>IF(ISNUMBER(P17),IF(P17=100%,"CUMPLIDA",IF(AND(ISNUMBER(L17),ISNUMBER([1]CGR!$P$4)), IF(L17&lt;[1]CGR!$P$4,"INCUMPLIDA","PROCESO"), "VERIFICAR FECHA")),"SIN VALOR AVANCE")</f>
        <v>CUMPLIDA</v>
      </c>
    </row>
    <row r="18" spans="1:17" ht="135.75">
      <c r="A18" s="235" t="s">
        <v>17</v>
      </c>
      <c r="B18" s="236" t="s">
        <v>13</v>
      </c>
      <c r="C18" s="983"/>
      <c r="D18" s="983"/>
      <c r="E18" s="975"/>
      <c r="F18" s="975"/>
      <c r="G18" s="238" t="s">
        <v>94</v>
      </c>
      <c r="H18" s="239" t="s">
        <v>95</v>
      </c>
      <c r="I18" s="239" t="s">
        <v>96</v>
      </c>
      <c r="J18" s="248">
        <v>1</v>
      </c>
      <c r="K18" s="249">
        <v>45231</v>
      </c>
      <c r="L18" s="249">
        <v>45504</v>
      </c>
      <c r="M18" s="242">
        <f t="shared" si="0"/>
        <v>39</v>
      </c>
      <c r="N18" s="243">
        <v>1</v>
      </c>
      <c r="O18" s="250" t="s">
        <v>93</v>
      </c>
      <c r="P18" s="244">
        <f t="shared" si="1"/>
        <v>1</v>
      </c>
      <c r="Q18" s="245" t="str">
        <f>IF(ISNUMBER(P18),IF(P18=100%,"CUMPLIDA",IF(AND(ISNUMBER(L18),ISNUMBER([1]CGR!$P$4)), IF(L18&lt;[1]CGR!$P$4,"INCUMPLIDA","PROCESO"), "VERIFICAR FECHA")),"SIN VALOR AVANCE")</f>
        <v>CUMPLIDA</v>
      </c>
    </row>
    <row r="19" spans="1:17" ht="90.75">
      <c r="A19" s="235" t="s">
        <v>17</v>
      </c>
      <c r="B19" s="236" t="s">
        <v>13</v>
      </c>
      <c r="C19" s="983"/>
      <c r="D19" s="983"/>
      <c r="E19" s="975"/>
      <c r="F19" s="975"/>
      <c r="G19" s="238" t="s">
        <v>97</v>
      </c>
      <c r="H19" s="239" t="s">
        <v>98</v>
      </c>
      <c r="I19" s="239" t="s">
        <v>99</v>
      </c>
      <c r="J19" s="248">
        <v>1</v>
      </c>
      <c r="K19" s="249">
        <v>45444</v>
      </c>
      <c r="L19" s="249">
        <v>45747</v>
      </c>
      <c r="M19" s="242">
        <f>(L19-K19)/7</f>
        <v>43.285714285714285</v>
      </c>
      <c r="N19" s="251">
        <v>1</v>
      </c>
      <c r="O19" s="239" t="s">
        <v>100</v>
      </c>
      <c r="P19" s="244">
        <f t="shared" si="1"/>
        <v>1</v>
      </c>
      <c r="Q19" s="245" t="str">
        <f>IF(ISNUMBER(P19),IF(P19=100%,"CUMPLIDA",IF(AND(ISNUMBER(L19),ISNUMBER([1]CGR!$P$4)), IF(L19&lt;[1]CGR!$P$4,"INCUMPLIDA","PROCESO"), "VERIFICAR FECHA")),"SIN VALOR AVANCE")</f>
        <v>CUMPLIDA</v>
      </c>
    </row>
    <row r="20" spans="1:17" ht="75.75">
      <c r="A20" s="235" t="s">
        <v>17</v>
      </c>
      <c r="B20" s="236" t="s">
        <v>13</v>
      </c>
      <c r="C20" s="983"/>
      <c r="D20" s="983"/>
      <c r="E20" s="975"/>
      <c r="F20" s="975"/>
      <c r="G20" s="238" t="s">
        <v>101</v>
      </c>
      <c r="H20" s="239" t="s">
        <v>101</v>
      </c>
      <c r="I20" s="239" t="s">
        <v>102</v>
      </c>
      <c r="J20" s="248">
        <v>1</v>
      </c>
      <c r="K20" s="249">
        <v>45444</v>
      </c>
      <c r="L20" s="249">
        <v>45747</v>
      </c>
      <c r="M20" s="242">
        <f t="shared" ref="M20:M83" si="2">(L20-K20)/7</f>
        <v>43.285714285714285</v>
      </c>
      <c r="N20" s="251">
        <v>1</v>
      </c>
      <c r="O20" s="239" t="s">
        <v>103</v>
      </c>
      <c r="P20" s="244">
        <f t="shared" si="1"/>
        <v>1</v>
      </c>
      <c r="Q20" s="245" t="str">
        <f>IF(ISNUMBER(P20),IF(P20=100%,"CUMPLIDA",IF(AND(ISNUMBER(L20),ISNUMBER([1]CGR!$P$4)), IF(L20&lt;[1]CGR!$P$4,"INCUMPLIDA","PROCESO"), "VERIFICAR FECHA")),"SIN VALOR AVANCE")</f>
        <v>CUMPLIDA</v>
      </c>
    </row>
    <row r="21" spans="1:17" ht="90.75">
      <c r="A21" s="235" t="s">
        <v>17</v>
      </c>
      <c r="B21" s="236" t="s">
        <v>13</v>
      </c>
      <c r="C21" s="983"/>
      <c r="D21" s="983"/>
      <c r="E21" s="975"/>
      <c r="F21" s="975"/>
      <c r="G21" s="238" t="s">
        <v>104</v>
      </c>
      <c r="H21" s="239" t="s">
        <v>104</v>
      </c>
      <c r="I21" s="239" t="s">
        <v>105</v>
      </c>
      <c r="J21" s="248">
        <v>1</v>
      </c>
      <c r="K21" s="249">
        <v>45444</v>
      </c>
      <c r="L21" s="249">
        <v>45747</v>
      </c>
      <c r="M21" s="242">
        <f t="shared" si="2"/>
        <v>43.285714285714285</v>
      </c>
      <c r="N21" s="251">
        <v>1</v>
      </c>
      <c r="O21" s="239" t="s">
        <v>100</v>
      </c>
      <c r="P21" s="244">
        <f t="shared" si="1"/>
        <v>1</v>
      </c>
      <c r="Q21" s="245" t="str">
        <f>IF(ISNUMBER(P21),IF(P21=100%,"CUMPLIDA",IF(AND(ISNUMBER(L21),ISNUMBER([1]CGR!$P$4)), IF(L21&lt;[1]CGR!$P$4,"INCUMPLIDA","PROCESO"), "VERIFICAR FECHA")),"SIN VALOR AVANCE")</f>
        <v>CUMPLIDA</v>
      </c>
    </row>
    <row r="22" spans="1:17" ht="135" customHeight="1">
      <c r="A22" s="235" t="s">
        <v>17</v>
      </c>
      <c r="B22" s="236" t="s">
        <v>13</v>
      </c>
      <c r="C22" s="983"/>
      <c r="D22" s="983"/>
      <c r="E22" s="975"/>
      <c r="F22" s="975"/>
      <c r="G22" s="238" t="s">
        <v>106</v>
      </c>
      <c r="H22" s="239" t="s">
        <v>106</v>
      </c>
      <c r="I22" s="239" t="s">
        <v>107</v>
      </c>
      <c r="J22" s="248">
        <v>1</v>
      </c>
      <c r="K22" s="249">
        <v>45444</v>
      </c>
      <c r="L22" s="249">
        <v>45747</v>
      </c>
      <c r="M22" s="242">
        <f t="shared" si="2"/>
        <v>43.285714285714285</v>
      </c>
      <c r="N22" s="251">
        <v>1</v>
      </c>
      <c r="O22" s="239" t="s">
        <v>103</v>
      </c>
      <c r="P22" s="244">
        <f t="shared" si="1"/>
        <v>1</v>
      </c>
      <c r="Q22" s="245" t="str">
        <f>IF(ISNUMBER(P22),IF(P22=100%,"CUMPLIDA",IF(AND(ISNUMBER(L22),ISNUMBER([1]CGR!$P$4)), IF(L22&lt;[1]CGR!$P$4,"INCUMPLIDA","PROCESO"), "VERIFICAR FECHA")),"SIN VALOR AVANCE")</f>
        <v>CUMPLIDA</v>
      </c>
    </row>
    <row r="23" spans="1:17" ht="135.75">
      <c r="A23" s="235" t="s">
        <v>17</v>
      </c>
      <c r="B23" s="236" t="s">
        <v>13</v>
      </c>
      <c r="C23" s="983"/>
      <c r="D23" s="983"/>
      <c r="E23" s="975"/>
      <c r="F23" s="975"/>
      <c r="G23" s="238" t="s">
        <v>108</v>
      </c>
      <c r="H23" s="239" t="s">
        <v>108</v>
      </c>
      <c r="I23" s="239" t="s">
        <v>109</v>
      </c>
      <c r="J23" s="248">
        <v>1</v>
      </c>
      <c r="K23" s="249">
        <v>45444</v>
      </c>
      <c r="L23" s="249">
        <v>45747</v>
      </c>
      <c r="M23" s="242">
        <f t="shared" si="2"/>
        <v>43.285714285714285</v>
      </c>
      <c r="N23" s="251">
        <v>1</v>
      </c>
      <c r="O23" s="239" t="s">
        <v>93</v>
      </c>
      <c r="P23" s="244">
        <f t="shared" si="1"/>
        <v>1</v>
      </c>
      <c r="Q23" s="245" t="str">
        <f>IF(ISNUMBER(P23),IF(P23=100%,"CUMPLIDA",IF(AND(ISNUMBER(L23),ISNUMBER([1]CGR!$P$4)), IF(L23&lt;[1]CGR!$P$4,"INCUMPLIDA","PROCESO"), "VERIFICAR FECHA")),"SIN VALOR AVANCE")</f>
        <v>CUMPLIDA</v>
      </c>
    </row>
    <row r="24" spans="1:17" ht="150.75">
      <c r="A24" s="235" t="s">
        <v>17</v>
      </c>
      <c r="B24" s="236" t="s">
        <v>13</v>
      </c>
      <c r="C24" s="983"/>
      <c r="D24" s="983"/>
      <c r="E24" s="975"/>
      <c r="F24" s="975"/>
      <c r="G24" s="238" t="s">
        <v>110</v>
      </c>
      <c r="H24" s="239" t="s">
        <v>111</v>
      </c>
      <c r="I24" s="239" t="s">
        <v>112</v>
      </c>
      <c r="J24" s="248">
        <v>2</v>
      </c>
      <c r="K24" s="249">
        <v>45748</v>
      </c>
      <c r="L24" s="249">
        <v>45930</v>
      </c>
      <c r="M24" s="242">
        <f t="shared" si="2"/>
        <v>26</v>
      </c>
      <c r="N24" s="251">
        <v>1</v>
      </c>
      <c r="O24" s="239" t="s">
        <v>113</v>
      </c>
      <c r="P24" s="244">
        <f t="shared" si="1"/>
        <v>0.5</v>
      </c>
      <c r="Q24" s="245" t="str">
        <f>IF(ISNUMBER(P24),IF(P24=100%,"CUMPLIDA",IF(AND(ISNUMBER(L24),ISNUMBER([1]CGR!$P$4)), IF(L24&lt;[1]CGR!$P$4,"INCUMPLIDA","PROCESO"), "VERIFICAR FECHA")),"SIN VALOR AVANCE")</f>
        <v>PROCESO</v>
      </c>
    </row>
    <row r="25" spans="1:17" ht="90.75">
      <c r="A25" s="235" t="s">
        <v>17</v>
      </c>
      <c r="B25" s="236" t="s">
        <v>13</v>
      </c>
      <c r="C25" s="983"/>
      <c r="D25" s="983"/>
      <c r="E25" s="975"/>
      <c r="F25" s="975"/>
      <c r="G25" s="238" t="s">
        <v>114</v>
      </c>
      <c r="H25" s="239" t="s">
        <v>115</v>
      </c>
      <c r="I25" s="239" t="s">
        <v>116</v>
      </c>
      <c r="J25" s="248">
        <v>1</v>
      </c>
      <c r="K25" s="249">
        <v>45748</v>
      </c>
      <c r="L25" s="249">
        <v>45930</v>
      </c>
      <c r="M25" s="242">
        <f t="shared" si="2"/>
        <v>26</v>
      </c>
      <c r="N25" s="251">
        <v>0</v>
      </c>
      <c r="O25" s="239" t="s">
        <v>100</v>
      </c>
      <c r="P25" s="244">
        <f t="shared" si="1"/>
        <v>0</v>
      </c>
      <c r="Q25" s="245" t="str">
        <f>IF(ISNUMBER(P25),IF(P25=100%,"CUMPLIDA",IF(AND(ISNUMBER(L25),ISNUMBER([1]CGR!$P$4)), IF(L25&lt;[1]CGR!$P$4,"INCUMPLIDA","PROCESO"), "VERIFICAR FECHA")),"SIN VALOR AVANCE")</f>
        <v>PROCESO</v>
      </c>
    </row>
    <row r="26" spans="1:17" ht="210.75">
      <c r="A26" s="235" t="s">
        <v>17</v>
      </c>
      <c r="B26" s="236" t="s">
        <v>13</v>
      </c>
      <c r="C26" s="983"/>
      <c r="D26" s="983"/>
      <c r="E26" s="975"/>
      <c r="F26" s="975"/>
      <c r="G26" s="238" t="s">
        <v>117</v>
      </c>
      <c r="H26" s="239" t="s">
        <v>118</v>
      </c>
      <c r="I26" s="239" t="s">
        <v>119</v>
      </c>
      <c r="J26" s="248">
        <v>2</v>
      </c>
      <c r="K26" s="249">
        <v>45748</v>
      </c>
      <c r="L26" s="249">
        <v>45930</v>
      </c>
      <c r="M26" s="242">
        <f t="shared" si="2"/>
        <v>26</v>
      </c>
      <c r="N26" s="251">
        <v>0</v>
      </c>
      <c r="O26" s="239" t="s">
        <v>120</v>
      </c>
      <c r="P26" s="244">
        <f t="shared" si="1"/>
        <v>0</v>
      </c>
      <c r="Q26" s="245" t="str">
        <f>IF(ISNUMBER(P26),IF(P26=100%,"CUMPLIDA",IF(AND(ISNUMBER(L26),ISNUMBER([1]CGR!$P$4)), IF(L26&lt;[1]CGR!$P$4,"INCUMPLIDA","PROCESO"), "VERIFICAR FECHA")),"SIN VALOR AVANCE")</f>
        <v>PROCESO</v>
      </c>
    </row>
    <row r="27" spans="1:17" ht="150.75">
      <c r="A27" s="235" t="s">
        <v>17</v>
      </c>
      <c r="B27" s="236" t="s">
        <v>13</v>
      </c>
      <c r="C27" s="983" t="s">
        <v>121</v>
      </c>
      <c r="D27" s="983" t="s">
        <v>68</v>
      </c>
      <c r="E27" s="975" t="s">
        <v>122</v>
      </c>
      <c r="F27" s="975" t="s">
        <v>123</v>
      </c>
      <c r="G27" s="238" t="s">
        <v>124</v>
      </c>
      <c r="H27" s="239" t="s">
        <v>91</v>
      </c>
      <c r="I27" s="239" t="s">
        <v>92</v>
      </c>
      <c r="J27" s="248">
        <v>1</v>
      </c>
      <c r="K27" s="249">
        <v>45231</v>
      </c>
      <c r="L27" s="249">
        <v>45504</v>
      </c>
      <c r="M27" s="242">
        <f t="shared" si="2"/>
        <v>39</v>
      </c>
      <c r="N27" s="243">
        <v>1</v>
      </c>
      <c r="O27" s="239" t="s">
        <v>125</v>
      </c>
      <c r="P27" s="244">
        <f t="shared" si="1"/>
        <v>1</v>
      </c>
      <c r="Q27" s="245" t="str">
        <f>IF(ISNUMBER(P27),IF(P27=100%,"CUMPLIDA",IF(AND(ISNUMBER(L27),ISNUMBER([1]CGR!$P$4)), IF(L27&lt;[1]CGR!$P$4,"INCUMPLIDA","PROCESO"), "VERIFICAR FECHA")),"SIN VALOR AVANCE")</f>
        <v>CUMPLIDA</v>
      </c>
    </row>
    <row r="28" spans="1:17" ht="225.75">
      <c r="A28" s="235" t="s">
        <v>17</v>
      </c>
      <c r="B28" s="236" t="s">
        <v>13</v>
      </c>
      <c r="C28" s="983"/>
      <c r="D28" s="983"/>
      <c r="E28" s="975"/>
      <c r="F28" s="975"/>
      <c r="G28" s="238" t="s">
        <v>126</v>
      </c>
      <c r="H28" s="239" t="s">
        <v>95</v>
      </c>
      <c r="I28" s="239" t="s">
        <v>96</v>
      </c>
      <c r="J28" s="248">
        <v>1</v>
      </c>
      <c r="K28" s="249">
        <v>45231</v>
      </c>
      <c r="L28" s="249">
        <v>45504</v>
      </c>
      <c r="M28" s="242">
        <f t="shared" si="2"/>
        <v>39</v>
      </c>
      <c r="N28" s="243">
        <v>1</v>
      </c>
      <c r="O28" s="239" t="s">
        <v>127</v>
      </c>
      <c r="P28" s="244">
        <f t="shared" si="1"/>
        <v>1</v>
      </c>
      <c r="Q28" s="245" t="str">
        <f>IF(ISNUMBER(P28),IF(P28=100%,"CUMPLIDA",IF(AND(ISNUMBER(L28),ISNUMBER([1]CGR!$P$4)), IF(L28&lt;[1]CGR!$P$4,"INCUMPLIDA","PROCESO"), "VERIFICAR FECHA")),"SIN VALOR AVANCE")</f>
        <v>CUMPLIDA</v>
      </c>
    </row>
    <row r="29" spans="1:17" ht="90.75">
      <c r="A29" s="235" t="s">
        <v>17</v>
      </c>
      <c r="B29" s="236" t="s">
        <v>13</v>
      </c>
      <c r="C29" s="983"/>
      <c r="D29" s="983"/>
      <c r="E29" s="975"/>
      <c r="F29" s="975"/>
      <c r="G29" s="238" t="s">
        <v>97</v>
      </c>
      <c r="H29" s="239" t="s">
        <v>98</v>
      </c>
      <c r="I29" s="239" t="s">
        <v>99</v>
      </c>
      <c r="J29" s="248">
        <v>1</v>
      </c>
      <c r="K29" s="249">
        <v>45444</v>
      </c>
      <c r="L29" s="249">
        <v>45747</v>
      </c>
      <c r="M29" s="242">
        <f t="shared" si="2"/>
        <v>43.285714285714285</v>
      </c>
      <c r="N29" s="251">
        <v>1</v>
      </c>
      <c r="O29" s="252" t="s">
        <v>100</v>
      </c>
      <c r="P29" s="244">
        <f t="shared" si="1"/>
        <v>1</v>
      </c>
      <c r="Q29" s="245" t="str">
        <f>IF(ISNUMBER(P29),IF(P29=100%,"CUMPLIDA",IF(AND(ISNUMBER(L29),ISNUMBER([1]CGR!$P$4)), IF(L29&lt;[1]CGR!$P$4,"INCUMPLIDA","PROCESO"), "VERIFICAR FECHA")),"SIN VALOR AVANCE")</f>
        <v>CUMPLIDA</v>
      </c>
    </row>
    <row r="30" spans="1:17" ht="75.75">
      <c r="A30" s="235" t="s">
        <v>17</v>
      </c>
      <c r="B30" s="236" t="s">
        <v>13</v>
      </c>
      <c r="C30" s="983"/>
      <c r="D30" s="983"/>
      <c r="E30" s="975"/>
      <c r="F30" s="975"/>
      <c r="G30" s="238" t="s">
        <v>101</v>
      </c>
      <c r="H30" s="239" t="s">
        <v>101</v>
      </c>
      <c r="I30" s="239" t="s">
        <v>102</v>
      </c>
      <c r="J30" s="248">
        <v>1</v>
      </c>
      <c r="K30" s="249">
        <v>45444</v>
      </c>
      <c r="L30" s="249">
        <v>45747</v>
      </c>
      <c r="M30" s="242">
        <f t="shared" si="2"/>
        <v>43.285714285714285</v>
      </c>
      <c r="N30" s="251">
        <v>1</v>
      </c>
      <c r="O30" s="252" t="s">
        <v>103</v>
      </c>
      <c r="P30" s="244">
        <f t="shared" si="1"/>
        <v>1</v>
      </c>
      <c r="Q30" s="245" t="str">
        <f>IF(ISNUMBER(P30),IF(P30=100%,"CUMPLIDA",IF(AND(ISNUMBER(L30),ISNUMBER([1]CGR!$P$4)), IF(L30&lt;[1]CGR!$P$4,"INCUMPLIDA","PROCESO"), "VERIFICAR FECHA")),"SIN VALOR AVANCE")</f>
        <v>CUMPLIDA</v>
      </c>
    </row>
    <row r="31" spans="1:17" ht="90.75">
      <c r="A31" s="235" t="s">
        <v>17</v>
      </c>
      <c r="B31" s="236" t="s">
        <v>13</v>
      </c>
      <c r="C31" s="983"/>
      <c r="D31" s="983"/>
      <c r="E31" s="975"/>
      <c r="F31" s="975"/>
      <c r="G31" s="238" t="s">
        <v>104</v>
      </c>
      <c r="H31" s="239" t="s">
        <v>104</v>
      </c>
      <c r="I31" s="239" t="s">
        <v>105</v>
      </c>
      <c r="J31" s="248">
        <v>1</v>
      </c>
      <c r="K31" s="249">
        <v>45444</v>
      </c>
      <c r="L31" s="249">
        <v>45747</v>
      </c>
      <c r="M31" s="242">
        <f t="shared" si="2"/>
        <v>43.285714285714285</v>
      </c>
      <c r="N31" s="251">
        <v>1</v>
      </c>
      <c r="O31" s="252" t="s">
        <v>100</v>
      </c>
      <c r="P31" s="244">
        <f t="shared" si="1"/>
        <v>1</v>
      </c>
      <c r="Q31" s="245" t="str">
        <f>IF(ISNUMBER(P31),IF(P31=100%,"CUMPLIDA",IF(AND(ISNUMBER(L31),ISNUMBER([1]CGR!$P$4)), IF(L31&lt;[1]CGR!$P$4,"INCUMPLIDA","PROCESO"), "VERIFICAR FECHA")),"SIN VALOR AVANCE")</f>
        <v>CUMPLIDA</v>
      </c>
    </row>
    <row r="32" spans="1:17" ht="135" customHeight="1">
      <c r="A32" s="235" t="s">
        <v>17</v>
      </c>
      <c r="B32" s="236" t="s">
        <v>13</v>
      </c>
      <c r="C32" s="983"/>
      <c r="D32" s="983"/>
      <c r="E32" s="975"/>
      <c r="F32" s="975"/>
      <c r="G32" s="238" t="s">
        <v>106</v>
      </c>
      <c r="H32" s="239" t="s">
        <v>106</v>
      </c>
      <c r="I32" s="239" t="s">
        <v>107</v>
      </c>
      <c r="J32" s="248">
        <v>1</v>
      </c>
      <c r="K32" s="249">
        <v>45444</v>
      </c>
      <c r="L32" s="249">
        <v>45747</v>
      </c>
      <c r="M32" s="242">
        <f t="shared" si="2"/>
        <v>43.285714285714285</v>
      </c>
      <c r="N32" s="251">
        <v>1</v>
      </c>
      <c r="O32" s="252" t="s">
        <v>103</v>
      </c>
      <c r="P32" s="244">
        <f t="shared" si="1"/>
        <v>1</v>
      </c>
      <c r="Q32" s="245" t="str">
        <f>IF(ISNUMBER(P32),IF(P32=100%,"CUMPLIDA",IF(AND(ISNUMBER(L32),ISNUMBER([1]CGR!$P$4)), IF(L32&lt;[1]CGR!$P$4,"INCUMPLIDA","PROCESO"), "VERIFICAR FECHA")),"SIN VALOR AVANCE")</f>
        <v>CUMPLIDA</v>
      </c>
    </row>
    <row r="33" spans="1:17" ht="135.75">
      <c r="A33" s="235" t="s">
        <v>17</v>
      </c>
      <c r="B33" s="236" t="s">
        <v>13</v>
      </c>
      <c r="C33" s="983"/>
      <c r="D33" s="983"/>
      <c r="E33" s="975"/>
      <c r="F33" s="975"/>
      <c r="G33" s="238" t="s">
        <v>108</v>
      </c>
      <c r="H33" s="239" t="s">
        <v>108</v>
      </c>
      <c r="I33" s="239" t="s">
        <v>109</v>
      </c>
      <c r="J33" s="248">
        <v>1</v>
      </c>
      <c r="K33" s="249">
        <v>45444</v>
      </c>
      <c r="L33" s="249">
        <v>45747</v>
      </c>
      <c r="M33" s="242">
        <f t="shared" si="2"/>
        <v>43.285714285714285</v>
      </c>
      <c r="N33" s="251">
        <v>1</v>
      </c>
      <c r="O33" s="252" t="s">
        <v>93</v>
      </c>
      <c r="P33" s="244">
        <f t="shared" si="1"/>
        <v>1</v>
      </c>
      <c r="Q33" s="245" t="str">
        <f>IF(ISNUMBER(P33),IF(P33=100%,"CUMPLIDA",IF(AND(ISNUMBER(L33),ISNUMBER([1]CGR!$P$4)), IF(L33&lt;[1]CGR!$P$4,"INCUMPLIDA","PROCESO"), "VERIFICAR FECHA")),"SIN VALOR AVANCE")</f>
        <v>CUMPLIDA</v>
      </c>
    </row>
    <row r="34" spans="1:17" ht="165.75">
      <c r="A34" s="235" t="s">
        <v>17</v>
      </c>
      <c r="B34" s="236" t="s">
        <v>13</v>
      </c>
      <c r="C34" s="983"/>
      <c r="D34" s="983"/>
      <c r="E34" s="975"/>
      <c r="F34" s="975"/>
      <c r="G34" s="238" t="s">
        <v>110</v>
      </c>
      <c r="H34" s="239" t="s">
        <v>111</v>
      </c>
      <c r="I34" s="239" t="s">
        <v>112</v>
      </c>
      <c r="J34" s="248">
        <v>2</v>
      </c>
      <c r="K34" s="249">
        <v>45748</v>
      </c>
      <c r="L34" s="249">
        <v>45930</v>
      </c>
      <c r="M34" s="242">
        <f t="shared" si="2"/>
        <v>26</v>
      </c>
      <c r="N34" s="251">
        <v>1</v>
      </c>
      <c r="O34" s="252" t="s">
        <v>128</v>
      </c>
      <c r="P34" s="244">
        <f t="shared" si="1"/>
        <v>0.5</v>
      </c>
      <c r="Q34" s="245" t="str">
        <f>IF(ISNUMBER(P34),IF(P34=100%,"CUMPLIDA",IF(AND(ISNUMBER(L34),ISNUMBER([1]CGR!$P$4)), IF(L34&lt;[1]CGR!$P$4,"INCUMPLIDA","PROCESO"), "VERIFICAR FECHA")),"SIN VALOR AVANCE")</f>
        <v>PROCESO</v>
      </c>
    </row>
    <row r="35" spans="1:17" ht="90.75">
      <c r="A35" s="235" t="s">
        <v>17</v>
      </c>
      <c r="B35" s="236" t="s">
        <v>13</v>
      </c>
      <c r="C35" s="983"/>
      <c r="D35" s="983"/>
      <c r="E35" s="975"/>
      <c r="F35" s="975"/>
      <c r="G35" s="238" t="s">
        <v>114</v>
      </c>
      <c r="H35" s="239" t="s">
        <v>115</v>
      </c>
      <c r="I35" s="239" t="s">
        <v>116</v>
      </c>
      <c r="J35" s="248">
        <v>1</v>
      </c>
      <c r="K35" s="249">
        <v>45748</v>
      </c>
      <c r="L35" s="249">
        <v>45930</v>
      </c>
      <c r="M35" s="242">
        <f t="shared" si="2"/>
        <v>26</v>
      </c>
      <c r="N35" s="251">
        <v>0</v>
      </c>
      <c r="O35" s="252" t="s">
        <v>129</v>
      </c>
      <c r="P35" s="244">
        <f t="shared" si="1"/>
        <v>0</v>
      </c>
      <c r="Q35" s="245" t="str">
        <f>IF(ISNUMBER(P35),IF(P35=100%,"CUMPLIDA",IF(AND(ISNUMBER(L35),ISNUMBER([1]CGR!$P$4)), IF(L35&lt;[1]CGR!$P$4,"INCUMPLIDA","PROCESO"), "VERIFICAR FECHA")),"SIN VALOR AVANCE")</f>
        <v>PROCESO</v>
      </c>
    </row>
    <row r="36" spans="1:17" ht="240.75">
      <c r="A36" s="235" t="s">
        <v>17</v>
      </c>
      <c r="B36" s="236" t="s">
        <v>13</v>
      </c>
      <c r="C36" s="983"/>
      <c r="D36" s="983"/>
      <c r="E36" s="975"/>
      <c r="F36" s="975"/>
      <c r="G36" s="238" t="s">
        <v>117</v>
      </c>
      <c r="H36" s="239" t="s">
        <v>118</v>
      </c>
      <c r="I36" s="239" t="s">
        <v>119</v>
      </c>
      <c r="J36" s="248">
        <v>2</v>
      </c>
      <c r="K36" s="249">
        <v>45748</v>
      </c>
      <c r="L36" s="249">
        <v>45930</v>
      </c>
      <c r="M36" s="242">
        <f t="shared" si="2"/>
        <v>26</v>
      </c>
      <c r="N36" s="251">
        <v>0</v>
      </c>
      <c r="O36" s="252" t="s">
        <v>130</v>
      </c>
      <c r="P36" s="244">
        <f t="shared" si="1"/>
        <v>0</v>
      </c>
      <c r="Q36" s="245" t="str">
        <f>IF(ISNUMBER(P36),IF(P36=100%,"CUMPLIDA",IF(AND(ISNUMBER(L36),ISNUMBER([1]CGR!$P$4)), IF(L36&lt;[1]CGR!$P$4,"INCUMPLIDA","PROCESO"), "VERIFICAR FECHA")),"SIN VALOR AVANCE")</f>
        <v>PROCESO</v>
      </c>
    </row>
    <row r="37" spans="1:17" ht="135.75">
      <c r="A37" s="235" t="s">
        <v>17</v>
      </c>
      <c r="B37" s="236" t="s">
        <v>13</v>
      </c>
      <c r="C37" s="983"/>
      <c r="D37" s="983"/>
      <c r="E37" s="975"/>
      <c r="F37" s="975"/>
      <c r="G37" s="238" t="s">
        <v>131</v>
      </c>
      <c r="H37" s="239" t="s">
        <v>132</v>
      </c>
      <c r="I37" s="239" t="s">
        <v>133</v>
      </c>
      <c r="J37" s="240">
        <v>1</v>
      </c>
      <c r="K37" s="241">
        <v>42552</v>
      </c>
      <c r="L37" s="241">
        <v>42916</v>
      </c>
      <c r="M37" s="242">
        <f t="shared" si="2"/>
        <v>52</v>
      </c>
      <c r="N37" s="251">
        <v>1</v>
      </c>
      <c r="O37" s="239" t="s">
        <v>134</v>
      </c>
      <c r="P37" s="244">
        <f t="shared" si="1"/>
        <v>1</v>
      </c>
      <c r="Q37" s="245" t="str">
        <f>IF(ISNUMBER(P37),IF(P37=100%,"CUMPLIDA",IF(AND(ISNUMBER(L37),ISNUMBER([1]CGR!$P$4)), IF(L37&lt;[1]CGR!$P$4,"INCUMPLIDA","PROCESO"), "VERIFICAR FECHA")),"SIN VALOR AVANCE")</f>
        <v>CUMPLIDA</v>
      </c>
    </row>
    <row r="38" spans="1:17" ht="345" customHeight="1">
      <c r="A38" s="235" t="s">
        <v>17</v>
      </c>
      <c r="B38" s="236" t="s">
        <v>13</v>
      </c>
      <c r="C38" s="983"/>
      <c r="D38" s="983"/>
      <c r="E38" s="975"/>
      <c r="F38" s="975"/>
      <c r="G38" s="975" t="s">
        <v>135</v>
      </c>
      <c r="H38" s="239" t="s">
        <v>136</v>
      </c>
      <c r="I38" s="239" t="s">
        <v>137</v>
      </c>
      <c r="J38" s="240">
        <v>1</v>
      </c>
      <c r="K38" s="241">
        <v>42558</v>
      </c>
      <c r="L38" s="241">
        <v>42735</v>
      </c>
      <c r="M38" s="242">
        <f t="shared" si="2"/>
        <v>25.285714285714285</v>
      </c>
      <c r="N38" s="251">
        <v>1</v>
      </c>
      <c r="O38" s="239" t="s">
        <v>134</v>
      </c>
      <c r="P38" s="244">
        <f t="shared" si="1"/>
        <v>1</v>
      </c>
      <c r="Q38" s="245" t="str">
        <f>IF(ISNUMBER(P38),IF(P38=100%,"CUMPLIDA",IF(AND(ISNUMBER(L38),ISNUMBER([1]CGR!$P$4)), IF(L38&lt;[1]CGR!$P$4,"INCUMPLIDA","PROCESO"), "VERIFICAR FECHA")),"SIN VALOR AVANCE")</f>
        <v>CUMPLIDA</v>
      </c>
    </row>
    <row r="39" spans="1:17" ht="135.75">
      <c r="A39" s="235" t="s">
        <v>17</v>
      </c>
      <c r="B39" s="236" t="s">
        <v>13</v>
      </c>
      <c r="C39" s="983"/>
      <c r="D39" s="983"/>
      <c r="E39" s="975"/>
      <c r="F39" s="975"/>
      <c r="G39" s="975"/>
      <c r="H39" s="239" t="s">
        <v>138</v>
      </c>
      <c r="I39" s="239" t="s">
        <v>139</v>
      </c>
      <c r="J39" s="240">
        <v>3</v>
      </c>
      <c r="K39" s="241">
        <v>42835</v>
      </c>
      <c r="L39" s="241">
        <v>43190</v>
      </c>
      <c r="M39" s="242">
        <f t="shared" si="2"/>
        <v>50.714285714285715</v>
      </c>
      <c r="N39" s="251">
        <v>3</v>
      </c>
      <c r="O39" s="239" t="s">
        <v>140</v>
      </c>
      <c r="P39" s="244">
        <f t="shared" si="1"/>
        <v>1</v>
      </c>
      <c r="Q39" s="245" t="str">
        <f>IF(ISNUMBER(P39),IF(P39=100%,"CUMPLIDA",IF(AND(ISNUMBER(L39),ISNUMBER([1]CGR!$P$4)), IF(L39&lt;[1]CGR!$P$4,"INCUMPLIDA","PROCESO"), "VERIFICAR FECHA")),"SIN VALOR AVANCE")</f>
        <v>CUMPLIDA</v>
      </c>
    </row>
    <row r="40" spans="1:17" ht="165.75">
      <c r="A40" s="235" t="s">
        <v>17</v>
      </c>
      <c r="B40" s="236" t="s">
        <v>13</v>
      </c>
      <c r="C40" s="983"/>
      <c r="D40" s="983"/>
      <c r="E40" s="975"/>
      <c r="F40" s="975"/>
      <c r="G40" s="975"/>
      <c r="H40" s="239" t="s">
        <v>141</v>
      </c>
      <c r="I40" s="239" t="s">
        <v>142</v>
      </c>
      <c r="J40" s="240">
        <v>1</v>
      </c>
      <c r="K40" s="241">
        <v>43465</v>
      </c>
      <c r="L40" s="241">
        <v>43830</v>
      </c>
      <c r="M40" s="242">
        <f t="shared" si="2"/>
        <v>52.142857142857146</v>
      </c>
      <c r="N40" s="251">
        <v>1</v>
      </c>
      <c r="O40" s="239" t="s">
        <v>143</v>
      </c>
      <c r="P40" s="244">
        <f t="shared" si="1"/>
        <v>1</v>
      </c>
      <c r="Q40" s="245" t="str">
        <f>IF(ISNUMBER(P40),IF(P40=100%,"CUMPLIDA",IF(AND(ISNUMBER(L40),ISNUMBER([1]CGR!$P$4)), IF(L40&lt;[1]CGR!$P$4,"INCUMPLIDA","PROCESO"), "VERIFICAR FECHA")),"SIN VALOR AVANCE")</f>
        <v>CUMPLIDA</v>
      </c>
    </row>
    <row r="41" spans="1:17" ht="150.75">
      <c r="A41" s="235" t="s">
        <v>17</v>
      </c>
      <c r="B41" s="236" t="s">
        <v>13</v>
      </c>
      <c r="C41" s="983"/>
      <c r="D41" s="983"/>
      <c r="E41" s="975"/>
      <c r="F41" s="975"/>
      <c r="G41" s="975"/>
      <c r="H41" s="239" t="s">
        <v>144</v>
      </c>
      <c r="I41" s="239" t="s">
        <v>145</v>
      </c>
      <c r="J41" s="240">
        <v>1</v>
      </c>
      <c r="K41" s="241">
        <v>43831</v>
      </c>
      <c r="L41" s="241">
        <v>43920</v>
      </c>
      <c r="M41" s="242">
        <f t="shared" si="2"/>
        <v>12.714285714285714</v>
      </c>
      <c r="N41" s="251">
        <v>1</v>
      </c>
      <c r="O41" s="239" t="s">
        <v>146</v>
      </c>
      <c r="P41" s="244">
        <f t="shared" si="1"/>
        <v>1</v>
      </c>
      <c r="Q41" s="245" t="str">
        <f>IF(ISNUMBER(P41),IF(P41=100%,"CUMPLIDA",IF(AND(ISNUMBER(L41),ISNUMBER([1]CGR!$P$4)), IF(L41&lt;[1]CGR!$P$4,"INCUMPLIDA","PROCESO"), "VERIFICAR FECHA")),"SIN VALOR AVANCE")</f>
        <v>CUMPLIDA</v>
      </c>
    </row>
    <row r="42" spans="1:17" ht="165.75">
      <c r="A42" s="235" t="s">
        <v>17</v>
      </c>
      <c r="B42" s="236" t="s">
        <v>13</v>
      </c>
      <c r="C42" s="983"/>
      <c r="D42" s="983"/>
      <c r="E42" s="975"/>
      <c r="F42" s="975"/>
      <c r="G42" s="975"/>
      <c r="H42" s="239" t="s">
        <v>147</v>
      </c>
      <c r="I42" s="239" t="s">
        <v>148</v>
      </c>
      <c r="J42" s="240">
        <v>2</v>
      </c>
      <c r="K42" s="241">
        <v>43922</v>
      </c>
      <c r="L42" s="241">
        <v>44012</v>
      </c>
      <c r="M42" s="242">
        <f t="shared" si="2"/>
        <v>12.857142857142858</v>
      </c>
      <c r="N42" s="251">
        <v>2</v>
      </c>
      <c r="O42" s="239" t="s">
        <v>149</v>
      </c>
      <c r="P42" s="244">
        <f t="shared" si="1"/>
        <v>1</v>
      </c>
      <c r="Q42" s="245" t="str">
        <f>IF(ISNUMBER(P42),IF(P42=100%,"CUMPLIDA",IF(AND(ISNUMBER(L42),ISNUMBER([1]CGR!$P$4)), IF(L42&lt;[1]CGR!$P$4,"INCUMPLIDA","PROCESO"), "VERIFICAR FECHA")),"SIN VALOR AVANCE")</f>
        <v>CUMPLIDA</v>
      </c>
    </row>
    <row r="43" spans="1:17" ht="135.75" customHeight="1">
      <c r="A43" s="235" t="s">
        <v>17</v>
      </c>
      <c r="B43" s="236" t="s">
        <v>13</v>
      </c>
      <c r="C43" s="983" t="s">
        <v>150</v>
      </c>
      <c r="D43" s="983" t="s">
        <v>151</v>
      </c>
      <c r="E43" s="975" t="s">
        <v>152</v>
      </c>
      <c r="F43" s="975" t="s">
        <v>153</v>
      </c>
      <c r="G43" s="238" t="s">
        <v>154</v>
      </c>
      <c r="H43" s="239" t="s">
        <v>155</v>
      </c>
      <c r="I43" s="239" t="s">
        <v>133</v>
      </c>
      <c r="J43" s="240">
        <v>1</v>
      </c>
      <c r="K43" s="241">
        <v>42552</v>
      </c>
      <c r="L43" s="241">
        <v>42916</v>
      </c>
      <c r="M43" s="242">
        <f t="shared" si="2"/>
        <v>52</v>
      </c>
      <c r="N43" s="251">
        <v>1</v>
      </c>
      <c r="O43" s="239" t="s">
        <v>156</v>
      </c>
      <c r="P43" s="244">
        <f t="shared" si="1"/>
        <v>1</v>
      </c>
      <c r="Q43" s="245" t="str">
        <f>IF(ISNUMBER(P43),IF(P43=100%,"CUMPLIDA",IF(AND(ISNUMBER(L43),ISNUMBER([1]CGR!$P$4)), IF(L43&lt;[1]CGR!$P$4,"INCUMPLIDA","PROCESO"), "VERIFICAR FECHA")),"SIN VALOR AVANCE")</f>
        <v>CUMPLIDA</v>
      </c>
    </row>
    <row r="44" spans="1:17" ht="345" customHeight="1">
      <c r="A44" s="235" t="s">
        <v>17</v>
      </c>
      <c r="B44" s="236" t="s">
        <v>13</v>
      </c>
      <c r="C44" s="983"/>
      <c r="D44" s="983"/>
      <c r="E44" s="975"/>
      <c r="F44" s="975"/>
      <c r="G44" s="975" t="s">
        <v>157</v>
      </c>
      <c r="H44" s="239" t="s">
        <v>158</v>
      </c>
      <c r="I44" s="239" t="s">
        <v>137</v>
      </c>
      <c r="J44" s="240">
        <v>1</v>
      </c>
      <c r="K44" s="241">
        <v>42558</v>
      </c>
      <c r="L44" s="241">
        <v>42735</v>
      </c>
      <c r="M44" s="242">
        <f t="shared" si="2"/>
        <v>25.285714285714285</v>
      </c>
      <c r="N44" s="251">
        <v>1</v>
      </c>
      <c r="O44" s="239" t="s">
        <v>134</v>
      </c>
      <c r="P44" s="244">
        <f t="shared" si="1"/>
        <v>1</v>
      </c>
      <c r="Q44" s="245" t="str">
        <f>IF(ISNUMBER(P44),IF(P44=100%,"CUMPLIDA",IF(AND(ISNUMBER(L44),ISNUMBER([1]CGR!$P$4)), IF(L44&lt;[1]CGR!$P$4,"INCUMPLIDA","PROCESO"), "VERIFICAR FECHA")),"SIN VALOR AVANCE")</f>
        <v>CUMPLIDA</v>
      </c>
    </row>
    <row r="45" spans="1:17" ht="135.75">
      <c r="A45" s="235" t="s">
        <v>17</v>
      </c>
      <c r="B45" s="236" t="s">
        <v>13</v>
      </c>
      <c r="C45" s="983"/>
      <c r="D45" s="983"/>
      <c r="E45" s="975"/>
      <c r="F45" s="975"/>
      <c r="G45" s="975"/>
      <c r="H45" s="239" t="s">
        <v>138</v>
      </c>
      <c r="I45" s="239" t="s">
        <v>139</v>
      </c>
      <c r="J45" s="240">
        <v>3</v>
      </c>
      <c r="K45" s="241">
        <v>42835</v>
      </c>
      <c r="L45" s="241">
        <v>43190</v>
      </c>
      <c r="M45" s="242">
        <f t="shared" si="2"/>
        <v>50.714285714285715</v>
      </c>
      <c r="N45" s="251">
        <v>3</v>
      </c>
      <c r="O45" s="239" t="s">
        <v>140</v>
      </c>
      <c r="P45" s="244">
        <f t="shared" si="1"/>
        <v>1</v>
      </c>
      <c r="Q45" s="245" t="str">
        <f>IF(ISNUMBER(P45),IF(P45=100%,"CUMPLIDA",IF(AND(ISNUMBER(L45),ISNUMBER([1]CGR!$P$4)), IF(L45&lt;[1]CGR!$P$4,"INCUMPLIDA","PROCESO"), "VERIFICAR FECHA")),"SIN VALOR AVANCE")</f>
        <v>CUMPLIDA</v>
      </c>
    </row>
    <row r="46" spans="1:17" ht="180.75">
      <c r="A46" s="235" t="s">
        <v>17</v>
      </c>
      <c r="B46" s="236" t="s">
        <v>13</v>
      </c>
      <c r="C46" s="983"/>
      <c r="D46" s="983"/>
      <c r="E46" s="975"/>
      <c r="F46" s="975"/>
      <c r="G46" s="975"/>
      <c r="H46" s="239" t="s">
        <v>141</v>
      </c>
      <c r="I46" s="239" t="s">
        <v>142</v>
      </c>
      <c r="J46" s="240">
        <v>1</v>
      </c>
      <c r="K46" s="241">
        <v>43465</v>
      </c>
      <c r="L46" s="241">
        <v>43830</v>
      </c>
      <c r="M46" s="242">
        <f t="shared" si="2"/>
        <v>52.142857142857146</v>
      </c>
      <c r="N46" s="251">
        <v>1</v>
      </c>
      <c r="O46" s="239" t="s">
        <v>159</v>
      </c>
      <c r="P46" s="244">
        <f t="shared" si="1"/>
        <v>1</v>
      </c>
      <c r="Q46" s="245" t="str">
        <f>IF(ISNUMBER(P46),IF(P46=100%,"CUMPLIDA",IF(AND(ISNUMBER(L46),ISNUMBER([1]CGR!$P$4)), IF(L46&lt;[1]CGR!$P$4,"INCUMPLIDA","PROCESO"), "VERIFICAR FECHA")),"SIN VALOR AVANCE")</f>
        <v>CUMPLIDA</v>
      </c>
    </row>
    <row r="47" spans="1:17" ht="165.75">
      <c r="A47" s="235" t="s">
        <v>17</v>
      </c>
      <c r="B47" s="236" t="s">
        <v>13</v>
      </c>
      <c r="C47" s="983"/>
      <c r="D47" s="983"/>
      <c r="E47" s="975"/>
      <c r="F47" s="975"/>
      <c r="G47" s="975"/>
      <c r="H47" s="239" t="s">
        <v>144</v>
      </c>
      <c r="I47" s="239" t="s">
        <v>145</v>
      </c>
      <c r="J47" s="240">
        <v>1</v>
      </c>
      <c r="K47" s="241">
        <v>43831</v>
      </c>
      <c r="L47" s="241">
        <v>43920</v>
      </c>
      <c r="M47" s="242">
        <f t="shared" si="2"/>
        <v>12.714285714285714</v>
      </c>
      <c r="N47" s="251">
        <v>1</v>
      </c>
      <c r="O47" s="239" t="s">
        <v>149</v>
      </c>
      <c r="P47" s="244">
        <f t="shared" si="1"/>
        <v>1</v>
      </c>
      <c r="Q47" s="245" t="str">
        <f>IF(ISNUMBER(P47),IF(P47=100%,"CUMPLIDA",IF(AND(ISNUMBER(L47),ISNUMBER([1]CGR!$P$4)), IF(L47&lt;[1]CGR!$P$4,"INCUMPLIDA","PROCESO"), "VERIFICAR FECHA")),"SIN VALOR AVANCE")</f>
        <v>CUMPLIDA</v>
      </c>
    </row>
    <row r="48" spans="1:17" ht="165.75">
      <c r="A48" s="235" t="s">
        <v>17</v>
      </c>
      <c r="B48" s="236" t="s">
        <v>13</v>
      </c>
      <c r="C48" s="983"/>
      <c r="D48" s="983"/>
      <c r="E48" s="975"/>
      <c r="F48" s="975"/>
      <c r="G48" s="975"/>
      <c r="H48" s="239" t="s">
        <v>147</v>
      </c>
      <c r="I48" s="239" t="s">
        <v>148</v>
      </c>
      <c r="J48" s="240">
        <v>2</v>
      </c>
      <c r="K48" s="241">
        <v>43922</v>
      </c>
      <c r="L48" s="241">
        <v>44012</v>
      </c>
      <c r="M48" s="242">
        <f t="shared" si="2"/>
        <v>12.857142857142858</v>
      </c>
      <c r="N48" s="251">
        <v>2</v>
      </c>
      <c r="O48" s="239" t="s">
        <v>149</v>
      </c>
      <c r="P48" s="244">
        <f t="shared" si="1"/>
        <v>1</v>
      </c>
      <c r="Q48" s="245" t="str">
        <f>IF(ISNUMBER(P48),IF(P48=100%,"CUMPLIDA",IF(AND(ISNUMBER(L48),ISNUMBER([1]CGR!$P$4)), IF(L48&lt;[1]CGR!$P$4,"INCUMPLIDA","PROCESO"), "VERIFICAR FECHA")),"SIN VALOR AVANCE")</f>
        <v>CUMPLIDA</v>
      </c>
    </row>
    <row r="49" spans="1:17" ht="135.75">
      <c r="A49" s="235" t="s">
        <v>17</v>
      </c>
      <c r="B49" s="236" t="s">
        <v>13</v>
      </c>
      <c r="C49" s="983"/>
      <c r="D49" s="983"/>
      <c r="E49" s="975"/>
      <c r="F49" s="975"/>
      <c r="G49" s="238" t="s">
        <v>160</v>
      </c>
      <c r="H49" s="239" t="s">
        <v>91</v>
      </c>
      <c r="I49" s="239" t="s">
        <v>92</v>
      </c>
      <c r="J49" s="240">
        <v>1</v>
      </c>
      <c r="K49" s="241">
        <v>45231</v>
      </c>
      <c r="L49" s="241">
        <v>45504</v>
      </c>
      <c r="M49" s="242">
        <f t="shared" si="2"/>
        <v>39</v>
      </c>
      <c r="N49" s="251">
        <v>1</v>
      </c>
      <c r="O49" s="239" t="s">
        <v>161</v>
      </c>
      <c r="P49" s="244">
        <f t="shared" si="1"/>
        <v>1</v>
      </c>
      <c r="Q49" s="245" t="str">
        <f>IF(ISNUMBER(P49),IF(P49=100%,"CUMPLIDA",IF(AND(ISNUMBER(L49),ISNUMBER([1]CGR!$P$4)), IF(L49&lt;[1]CGR!$P$4,"INCUMPLIDA","PROCESO"), "VERIFICAR FECHA")),"SIN VALOR AVANCE")</f>
        <v>CUMPLIDA</v>
      </c>
    </row>
    <row r="50" spans="1:17" ht="135.75">
      <c r="A50" s="235" t="s">
        <v>17</v>
      </c>
      <c r="B50" s="236" t="s">
        <v>13</v>
      </c>
      <c r="C50" s="983"/>
      <c r="D50" s="983"/>
      <c r="E50" s="975"/>
      <c r="F50" s="975"/>
      <c r="G50" s="238" t="s">
        <v>162</v>
      </c>
      <c r="H50" s="239" t="s">
        <v>163</v>
      </c>
      <c r="I50" s="239" t="s">
        <v>164</v>
      </c>
      <c r="J50" s="240">
        <v>1</v>
      </c>
      <c r="K50" s="241">
        <v>45323</v>
      </c>
      <c r="L50" s="241">
        <v>45596</v>
      </c>
      <c r="M50" s="242">
        <f t="shared" si="2"/>
        <v>39</v>
      </c>
      <c r="N50" s="251">
        <v>1</v>
      </c>
      <c r="O50" s="239" t="s">
        <v>161</v>
      </c>
      <c r="P50" s="244">
        <f t="shared" si="1"/>
        <v>1</v>
      </c>
      <c r="Q50" s="245" t="str">
        <f>IF(ISNUMBER(P50),IF(P50=100%,"CUMPLIDA",IF(AND(ISNUMBER(L50),ISNUMBER([1]CGR!$P$4)), IF(L50&lt;[1]CGR!$P$4,"INCUMPLIDA","PROCESO"), "VERIFICAR FECHA")),"SIN VALOR AVANCE")</f>
        <v>CUMPLIDA</v>
      </c>
    </row>
    <row r="51" spans="1:17" ht="210.75">
      <c r="A51" s="235" t="s">
        <v>17</v>
      </c>
      <c r="B51" s="236" t="s">
        <v>13</v>
      </c>
      <c r="C51" s="983"/>
      <c r="D51" s="983"/>
      <c r="E51" s="975"/>
      <c r="F51" s="975"/>
      <c r="G51" s="975" t="s">
        <v>165</v>
      </c>
      <c r="H51" s="253" t="s">
        <v>95</v>
      </c>
      <c r="I51" s="253" t="s">
        <v>96</v>
      </c>
      <c r="J51" s="240">
        <v>1</v>
      </c>
      <c r="K51" s="241">
        <v>45231</v>
      </c>
      <c r="L51" s="241">
        <v>45504</v>
      </c>
      <c r="M51" s="242">
        <f t="shared" si="2"/>
        <v>39</v>
      </c>
      <c r="N51" s="251">
        <v>1</v>
      </c>
      <c r="O51" s="239" t="s">
        <v>166</v>
      </c>
      <c r="P51" s="244">
        <f t="shared" si="1"/>
        <v>1</v>
      </c>
      <c r="Q51" s="245" t="str">
        <f>IF(ISNUMBER(P51),IF(P51=100%,"CUMPLIDA",IF(AND(ISNUMBER(L51),ISNUMBER([1]CGR!$P$4)), IF(L51&lt;[1]CGR!$P$4,"INCUMPLIDA","PROCESO"), "VERIFICAR FECHA")),"SIN VALOR AVANCE")</f>
        <v>CUMPLIDA</v>
      </c>
    </row>
    <row r="52" spans="1:17" ht="210.75">
      <c r="A52" s="235" t="s">
        <v>17</v>
      </c>
      <c r="B52" s="236" t="s">
        <v>13</v>
      </c>
      <c r="C52" s="983"/>
      <c r="D52" s="983"/>
      <c r="E52" s="975"/>
      <c r="F52" s="975"/>
      <c r="G52" s="975"/>
      <c r="H52" s="253" t="s">
        <v>167</v>
      </c>
      <c r="I52" s="253" t="s">
        <v>168</v>
      </c>
      <c r="J52" s="240">
        <v>1</v>
      </c>
      <c r="K52" s="241">
        <v>45231</v>
      </c>
      <c r="L52" s="241">
        <v>45596</v>
      </c>
      <c r="M52" s="242">
        <f t="shared" si="2"/>
        <v>52.142857142857146</v>
      </c>
      <c r="N52" s="251">
        <v>1</v>
      </c>
      <c r="O52" s="239" t="s">
        <v>166</v>
      </c>
      <c r="P52" s="244">
        <f t="shared" si="1"/>
        <v>1</v>
      </c>
      <c r="Q52" s="245" t="str">
        <f>IF(ISNUMBER(P52),IF(P52=100%,"CUMPLIDA",IF(AND(ISNUMBER(L52),ISNUMBER([1]CGR!$P$4)), IF(L52&lt;[1]CGR!$P$4,"INCUMPLIDA","PROCESO"), "VERIFICAR FECHA")),"SIN VALOR AVANCE")</f>
        <v>CUMPLIDA</v>
      </c>
    </row>
    <row r="53" spans="1:17" ht="225.75">
      <c r="A53" s="235" t="s">
        <v>17</v>
      </c>
      <c r="B53" s="236" t="s">
        <v>13</v>
      </c>
      <c r="C53" s="983"/>
      <c r="D53" s="983"/>
      <c r="E53" s="975"/>
      <c r="F53" s="975"/>
      <c r="G53" s="975" t="s">
        <v>169</v>
      </c>
      <c r="H53" s="253" t="s">
        <v>170</v>
      </c>
      <c r="I53" s="253" t="s">
        <v>171</v>
      </c>
      <c r="J53" s="240">
        <v>1</v>
      </c>
      <c r="K53" s="241">
        <v>45505</v>
      </c>
      <c r="L53" s="241">
        <v>47483</v>
      </c>
      <c r="M53" s="242">
        <f t="shared" si="2"/>
        <v>282.57142857142856</v>
      </c>
      <c r="N53" s="251">
        <v>1</v>
      </c>
      <c r="O53" s="239" t="s">
        <v>172</v>
      </c>
      <c r="P53" s="244">
        <f t="shared" si="1"/>
        <v>1</v>
      </c>
      <c r="Q53" s="245" t="str">
        <f>IF(ISNUMBER(P53),IF(P53=100%,"CUMPLIDA",IF(AND(ISNUMBER(L53),ISNUMBER([1]CGR!$P$4)), IF(L53&lt;[1]CGR!$P$4,"INCUMPLIDA","PROCESO"), "VERIFICAR FECHA")),"SIN VALOR AVANCE")</f>
        <v>CUMPLIDA</v>
      </c>
    </row>
    <row r="54" spans="1:17" ht="225.75">
      <c r="A54" s="235" t="s">
        <v>17</v>
      </c>
      <c r="B54" s="236" t="s">
        <v>13</v>
      </c>
      <c r="C54" s="983"/>
      <c r="D54" s="983"/>
      <c r="E54" s="975"/>
      <c r="F54" s="975"/>
      <c r="G54" s="975"/>
      <c r="H54" s="254" t="s">
        <v>173</v>
      </c>
      <c r="I54" s="254" t="s">
        <v>174</v>
      </c>
      <c r="J54" s="240">
        <v>3</v>
      </c>
      <c r="K54" s="241">
        <v>45505</v>
      </c>
      <c r="L54" s="241">
        <v>47483</v>
      </c>
      <c r="M54" s="242">
        <f t="shared" si="2"/>
        <v>282.57142857142856</v>
      </c>
      <c r="N54" s="251">
        <v>3</v>
      </c>
      <c r="O54" s="239" t="s">
        <v>172</v>
      </c>
      <c r="P54" s="244">
        <f t="shared" si="1"/>
        <v>1</v>
      </c>
      <c r="Q54" s="245" t="str">
        <f>IF(ISNUMBER(P54),IF(P54=100%,"CUMPLIDA",IF(AND(ISNUMBER(L54),ISNUMBER([1]CGR!$P$4)), IF(L54&lt;[1]CGR!$P$4,"INCUMPLIDA","PROCESO"), "VERIFICAR FECHA")),"SIN VALOR AVANCE")</f>
        <v>CUMPLIDA</v>
      </c>
    </row>
    <row r="55" spans="1:17" ht="180">
      <c r="A55" s="235" t="s">
        <v>17</v>
      </c>
      <c r="B55" s="236" t="s">
        <v>13</v>
      </c>
      <c r="C55" s="983" t="s">
        <v>175</v>
      </c>
      <c r="D55" s="983" t="s">
        <v>176</v>
      </c>
      <c r="E55" s="975" t="s">
        <v>177</v>
      </c>
      <c r="F55" s="984" t="s">
        <v>178</v>
      </c>
      <c r="G55" s="238" t="s">
        <v>179</v>
      </c>
      <c r="H55" s="239" t="s">
        <v>180</v>
      </c>
      <c r="I55" s="239" t="s">
        <v>181</v>
      </c>
      <c r="J55" s="240">
        <v>3</v>
      </c>
      <c r="K55" s="241">
        <v>42736</v>
      </c>
      <c r="L55" s="241">
        <v>43100</v>
      </c>
      <c r="M55" s="242">
        <f t="shared" si="2"/>
        <v>52</v>
      </c>
      <c r="N55" s="251">
        <v>3</v>
      </c>
      <c r="O55" s="239" t="s">
        <v>182</v>
      </c>
      <c r="P55" s="244">
        <f t="shared" si="1"/>
        <v>1</v>
      </c>
      <c r="Q55" s="245" t="str">
        <f>IF(ISNUMBER(P55),IF(P55=100%,"CUMPLIDA",IF(AND(ISNUMBER(L55),ISNUMBER([1]CGR!$P$4)), IF(L55&lt;[1]CGR!$P$4,"INCUMPLIDA","PROCESO"), "VERIFICAR FECHA")),"SIN VALOR AVANCE")</f>
        <v>CUMPLIDA</v>
      </c>
    </row>
    <row r="56" spans="1:17" ht="330" customHeight="1">
      <c r="A56" s="235" t="s">
        <v>17</v>
      </c>
      <c r="B56" s="236" t="s">
        <v>13</v>
      </c>
      <c r="C56" s="983"/>
      <c r="D56" s="983"/>
      <c r="E56" s="975"/>
      <c r="F56" s="984"/>
      <c r="G56" s="238" t="s">
        <v>183</v>
      </c>
      <c r="H56" s="239" t="s">
        <v>184</v>
      </c>
      <c r="I56" s="239" t="s">
        <v>185</v>
      </c>
      <c r="J56" s="240">
        <v>4</v>
      </c>
      <c r="K56" s="241">
        <v>42736</v>
      </c>
      <c r="L56" s="241">
        <v>43100</v>
      </c>
      <c r="M56" s="242">
        <f t="shared" si="2"/>
        <v>52</v>
      </c>
      <c r="N56" s="251">
        <v>4</v>
      </c>
      <c r="O56" s="239" t="s">
        <v>186</v>
      </c>
      <c r="P56" s="244">
        <f t="shared" si="1"/>
        <v>1</v>
      </c>
      <c r="Q56" s="245" t="str">
        <f>IF(ISNUMBER(P56),IF(P56=100%,"CUMPLIDA",IF(AND(ISNUMBER(L56),ISNUMBER([1]CGR!$P$4)), IF(L56&lt;[1]CGR!$P$4,"INCUMPLIDA","PROCESO"), "VERIFICAR FECHA")),"SIN VALOR AVANCE")</f>
        <v>CUMPLIDA</v>
      </c>
    </row>
    <row r="57" spans="1:17" ht="210.75">
      <c r="A57" s="235" t="s">
        <v>17</v>
      </c>
      <c r="B57" s="236" t="s">
        <v>13</v>
      </c>
      <c r="C57" s="983"/>
      <c r="D57" s="983"/>
      <c r="E57" s="975"/>
      <c r="F57" s="984"/>
      <c r="G57" s="975" t="s">
        <v>187</v>
      </c>
      <c r="H57" s="239" t="s">
        <v>188</v>
      </c>
      <c r="I57" s="239" t="s">
        <v>189</v>
      </c>
      <c r="J57" s="240">
        <v>2</v>
      </c>
      <c r="K57" s="241">
        <v>42648</v>
      </c>
      <c r="L57" s="241">
        <v>42930</v>
      </c>
      <c r="M57" s="242">
        <f t="shared" si="2"/>
        <v>40.285714285714285</v>
      </c>
      <c r="N57" s="251">
        <v>2</v>
      </c>
      <c r="O57" s="239" t="s">
        <v>190</v>
      </c>
      <c r="P57" s="244">
        <f t="shared" si="1"/>
        <v>1</v>
      </c>
      <c r="Q57" s="245" t="str">
        <f>IF(ISNUMBER(P57),IF(P57=100%,"CUMPLIDA",IF(AND(ISNUMBER(L57),ISNUMBER([1]CGR!$P$4)), IF(L57&lt;[1]CGR!$P$4,"INCUMPLIDA","PROCESO"), "VERIFICAR FECHA")),"SIN VALOR AVANCE")</f>
        <v>CUMPLIDA</v>
      </c>
    </row>
    <row r="58" spans="1:17" ht="150.75">
      <c r="A58" s="235" t="s">
        <v>17</v>
      </c>
      <c r="B58" s="236" t="s">
        <v>13</v>
      </c>
      <c r="C58" s="983"/>
      <c r="D58" s="983"/>
      <c r="E58" s="975"/>
      <c r="F58" s="984"/>
      <c r="G58" s="975"/>
      <c r="H58" s="239" t="s">
        <v>138</v>
      </c>
      <c r="I58" s="239" t="s">
        <v>139</v>
      </c>
      <c r="J58" s="240">
        <v>3</v>
      </c>
      <c r="K58" s="241">
        <v>42933</v>
      </c>
      <c r="L58" s="241">
        <v>43220</v>
      </c>
      <c r="M58" s="242">
        <f t="shared" si="2"/>
        <v>41</v>
      </c>
      <c r="N58" s="251">
        <v>3</v>
      </c>
      <c r="O58" s="239" t="s">
        <v>191</v>
      </c>
      <c r="P58" s="244">
        <f t="shared" si="1"/>
        <v>1</v>
      </c>
      <c r="Q58" s="245" t="str">
        <f>IF(ISNUMBER(P58),IF(P58=100%,"CUMPLIDA",IF(AND(ISNUMBER(L58),ISNUMBER([1]CGR!$P$4)), IF(L58&lt;[1]CGR!$P$4,"INCUMPLIDA","PROCESO"), "VERIFICAR FECHA")),"SIN VALOR AVANCE")</f>
        <v>CUMPLIDA</v>
      </c>
    </row>
    <row r="59" spans="1:17" ht="240.75">
      <c r="A59" s="235" t="s">
        <v>17</v>
      </c>
      <c r="B59" s="236" t="s">
        <v>13</v>
      </c>
      <c r="C59" s="983"/>
      <c r="D59" s="983"/>
      <c r="E59" s="975"/>
      <c r="F59" s="984"/>
      <c r="G59" s="975"/>
      <c r="H59" s="239" t="s">
        <v>192</v>
      </c>
      <c r="I59" s="239" t="s">
        <v>193</v>
      </c>
      <c r="J59" s="240">
        <v>2</v>
      </c>
      <c r="K59" s="241">
        <v>44197</v>
      </c>
      <c r="L59" s="241">
        <v>44409</v>
      </c>
      <c r="M59" s="242">
        <f t="shared" si="2"/>
        <v>30.285714285714285</v>
      </c>
      <c r="N59" s="251">
        <v>2</v>
      </c>
      <c r="O59" s="239" t="s">
        <v>194</v>
      </c>
      <c r="P59" s="244">
        <f t="shared" si="1"/>
        <v>1</v>
      </c>
      <c r="Q59" s="245" t="str">
        <f>IF(ISNUMBER(P59),IF(P59=100%,"CUMPLIDA",IF(AND(ISNUMBER(L59),ISNUMBER([1]CGR!$P$4)), IF(L59&lt;[1]CGR!$P$4,"INCUMPLIDA","PROCESO"), "VERIFICAR FECHA")),"SIN VALOR AVANCE")</f>
        <v>CUMPLIDA</v>
      </c>
    </row>
    <row r="60" spans="1:17" ht="315" customHeight="1">
      <c r="A60" s="235" t="s">
        <v>17</v>
      </c>
      <c r="B60" s="236" t="s">
        <v>13</v>
      </c>
      <c r="C60" s="983"/>
      <c r="D60" s="983"/>
      <c r="E60" s="975"/>
      <c r="F60" s="984"/>
      <c r="G60" s="975"/>
      <c r="H60" s="239" t="s">
        <v>195</v>
      </c>
      <c r="I60" s="239" t="s">
        <v>196</v>
      </c>
      <c r="J60" s="240">
        <v>2</v>
      </c>
      <c r="K60" s="241">
        <v>44515</v>
      </c>
      <c r="L60" s="241">
        <v>44881</v>
      </c>
      <c r="M60" s="242">
        <f t="shared" si="2"/>
        <v>52.285714285714285</v>
      </c>
      <c r="N60" s="251">
        <v>2</v>
      </c>
      <c r="O60" s="239" t="s">
        <v>194</v>
      </c>
      <c r="P60" s="244">
        <f t="shared" si="1"/>
        <v>1</v>
      </c>
      <c r="Q60" s="245" t="str">
        <f>IF(ISNUMBER(P60),IF(P60=100%,"CUMPLIDA",IF(AND(ISNUMBER(L60),ISNUMBER([1]CGR!$P$4)), IF(L60&lt;[1]CGR!$P$4,"INCUMPLIDA","PROCESO"), "VERIFICAR FECHA")),"SIN VALOR AVANCE")</f>
        <v>CUMPLIDA</v>
      </c>
    </row>
    <row r="61" spans="1:17" ht="315" customHeight="1">
      <c r="A61" s="235" t="s">
        <v>17</v>
      </c>
      <c r="B61" s="236" t="s">
        <v>13</v>
      </c>
      <c r="C61" s="983"/>
      <c r="D61" s="983"/>
      <c r="E61" s="975"/>
      <c r="F61" s="984"/>
      <c r="G61" s="975"/>
      <c r="H61" s="239" t="s">
        <v>197</v>
      </c>
      <c r="I61" s="239" t="s">
        <v>198</v>
      </c>
      <c r="J61" s="240">
        <v>2</v>
      </c>
      <c r="K61" s="241">
        <v>44882</v>
      </c>
      <c r="L61" s="241">
        <v>44937</v>
      </c>
      <c r="M61" s="242">
        <f t="shared" si="2"/>
        <v>7.8571428571428568</v>
      </c>
      <c r="N61" s="251">
        <v>2</v>
      </c>
      <c r="O61" s="239" t="s">
        <v>194</v>
      </c>
      <c r="P61" s="244">
        <f t="shared" si="1"/>
        <v>1</v>
      </c>
      <c r="Q61" s="245" t="str">
        <f>IF(ISNUMBER(P61),IF(P61=100%,"CUMPLIDA",IF(AND(ISNUMBER(L61),ISNUMBER([1]CGR!$P$4)), IF(L61&lt;[1]CGR!$P$4,"INCUMPLIDA","PROCESO"), "VERIFICAR FECHA")),"SIN VALOR AVANCE")</f>
        <v>CUMPLIDA</v>
      </c>
    </row>
    <row r="62" spans="1:17" ht="315" customHeight="1">
      <c r="A62" s="235" t="s">
        <v>17</v>
      </c>
      <c r="B62" s="236" t="s">
        <v>13</v>
      </c>
      <c r="C62" s="983"/>
      <c r="D62" s="983"/>
      <c r="E62" s="975"/>
      <c r="F62" s="984"/>
      <c r="G62" s="975"/>
      <c r="H62" s="239" t="s">
        <v>199</v>
      </c>
      <c r="I62" s="239" t="s">
        <v>198</v>
      </c>
      <c r="J62" s="240">
        <v>2</v>
      </c>
      <c r="K62" s="241">
        <v>45444</v>
      </c>
      <c r="L62" s="241">
        <v>45900</v>
      </c>
      <c r="M62" s="242">
        <f t="shared" si="2"/>
        <v>65.142857142857139</v>
      </c>
      <c r="N62" s="251">
        <v>1.8</v>
      </c>
      <c r="O62" s="239" t="s">
        <v>200</v>
      </c>
      <c r="P62" s="244">
        <f t="shared" si="1"/>
        <v>0.9</v>
      </c>
      <c r="Q62" s="245" t="str">
        <f>IF(ISNUMBER(P62),IF(P62=100%,"CUMPLIDA",IF(AND(ISNUMBER(L62),ISNUMBER([1]CGR!$P$4)), IF(L62&lt;[1]CGR!$P$4,"INCUMPLIDA","PROCESO"), "VERIFICAR FECHA")),"SIN VALOR AVANCE")</f>
        <v>PROCESO</v>
      </c>
    </row>
    <row r="63" spans="1:17" ht="315" customHeight="1">
      <c r="A63" s="235" t="s">
        <v>17</v>
      </c>
      <c r="B63" s="236" t="s">
        <v>13</v>
      </c>
      <c r="C63" s="983"/>
      <c r="D63" s="983"/>
      <c r="E63" s="975"/>
      <c r="F63" s="984"/>
      <c r="G63" s="975"/>
      <c r="H63" s="239" t="s">
        <v>201</v>
      </c>
      <c r="I63" s="239" t="s">
        <v>198</v>
      </c>
      <c r="J63" s="240">
        <v>2</v>
      </c>
      <c r="K63" s="241">
        <v>45901</v>
      </c>
      <c r="L63" s="241">
        <v>46112</v>
      </c>
      <c r="M63" s="242">
        <f t="shared" si="2"/>
        <v>30.142857142857142</v>
      </c>
      <c r="N63" s="251">
        <v>0</v>
      </c>
      <c r="O63" s="239" t="s">
        <v>202</v>
      </c>
      <c r="P63" s="244">
        <f t="shared" si="1"/>
        <v>0</v>
      </c>
      <c r="Q63" s="245" t="str">
        <f>IF(ISNUMBER(P63),IF(P63=100%,"CUMPLIDA",IF(AND(ISNUMBER(L63),ISNUMBER([1]CGR!$P$4)), IF(L63&lt;[1]CGR!$P$4,"INCUMPLIDA","PROCESO"), "VERIFICAR FECHA")),"SIN VALOR AVANCE")</f>
        <v>PROCESO</v>
      </c>
    </row>
    <row r="64" spans="1:17" ht="105.75" customHeight="1">
      <c r="A64" s="235" t="s">
        <v>17</v>
      </c>
      <c r="B64" s="236" t="s">
        <v>13</v>
      </c>
      <c r="C64" s="983" t="s">
        <v>203</v>
      </c>
      <c r="D64" s="983" t="s">
        <v>204</v>
      </c>
      <c r="E64" s="975" t="s">
        <v>205</v>
      </c>
      <c r="F64" s="975" t="s">
        <v>206</v>
      </c>
      <c r="G64" s="238" t="s">
        <v>207</v>
      </c>
      <c r="H64" s="239" t="s">
        <v>208</v>
      </c>
      <c r="I64" s="239" t="s">
        <v>209</v>
      </c>
      <c r="J64" s="240">
        <v>1</v>
      </c>
      <c r="K64" s="241">
        <v>43862</v>
      </c>
      <c r="L64" s="241">
        <v>43920</v>
      </c>
      <c r="M64" s="242">
        <f t="shared" si="2"/>
        <v>8.2857142857142865</v>
      </c>
      <c r="N64" s="251">
        <v>1</v>
      </c>
      <c r="O64" s="239" t="s">
        <v>210</v>
      </c>
      <c r="P64" s="244">
        <f t="shared" si="1"/>
        <v>1</v>
      </c>
      <c r="Q64" s="245" t="str">
        <f>IF(ISNUMBER(P64),IF(P64=100%,"CUMPLIDA",IF(AND(ISNUMBER(L64),ISNUMBER([1]CGR!$P$4)), IF(L64&lt;[1]CGR!$P$4,"INCUMPLIDA","PROCESO"), "VERIFICAR FECHA")),"SIN VALOR AVANCE")</f>
        <v>CUMPLIDA</v>
      </c>
    </row>
    <row r="65" spans="1:17" ht="105.75">
      <c r="A65" s="235" t="s">
        <v>17</v>
      </c>
      <c r="B65" s="236" t="s">
        <v>13</v>
      </c>
      <c r="C65" s="983"/>
      <c r="D65" s="983"/>
      <c r="E65" s="975"/>
      <c r="F65" s="975"/>
      <c r="G65" s="238" t="s">
        <v>211</v>
      </c>
      <c r="H65" s="239" t="s">
        <v>91</v>
      </c>
      <c r="I65" s="239" t="s">
        <v>92</v>
      </c>
      <c r="J65" s="240">
        <v>1</v>
      </c>
      <c r="K65" s="241">
        <v>45231</v>
      </c>
      <c r="L65" s="241">
        <v>45504</v>
      </c>
      <c r="M65" s="242">
        <f t="shared" si="2"/>
        <v>39</v>
      </c>
      <c r="N65" s="251">
        <v>1</v>
      </c>
      <c r="O65" s="239" t="s">
        <v>210</v>
      </c>
      <c r="P65" s="244">
        <f t="shared" si="1"/>
        <v>1</v>
      </c>
      <c r="Q65" s="245" t="str">
        <f>IF(ISNUMBER(P65),IF(P65=100%,"CUMPLIDA",IF(AND(ISNUMBER(L65),ISNUMBER([1]CGR!$P$4)), IF(L65&lt;[1]CGR!$P$4,"INCUMPLIDA","PROCESO"), "VERIFICAR FECHA")),"SIN VALOR AVANCE")</f>
        <v>CUMPLIDA</v>
      </c>
    </row>
    <row r="66" spans="1:17" ht="210.75">
      <c r="A66" s="235" t="s">
        <v>17</v>
      </c>
      <c r="B66" s="236" t="s">
        <v>13</v>
      </c>
      <c r="C66" s="983"/>
      <c r="D66" s="983"/>
      <c r="E66" s="975"/>
      <c r="F66" s="975"/>
      <c r="G66" s="975" t="s">
        <v>212</v>
      </c>
      <c r="H66" s="253" t="s">
        <v>95</v>
      </c>
      <c r="I66" s="253" t="s">
        <v>96</v>
      </c>
      <c r="J66" s="240">
        <v>1</v>
      </c>
      <c r="K66" s="241">
        <v>45231</v>
      </c>
      <c r="L66" s="241">
        <v>45504</v>
      </c>
      <c r="M66" s="242">
        <f t="shared" si="2"/>
        <v>39</v>
      </c>
      <c r="N66" s="251">
        <v>1</v>
      </c>
      <c r="O66" s="239" t="s">
        <v>166</v>
      </c>
      <c r="P66" s="244">
        <f t="shared" si="1"/>
        <v>1</v>
      </c>
      <c r="Q66" s="245" t="str">
        <f>IF(ISNUMBER(P66),IF(P66=100%,"CUMPLIDA",IF(AND(ISNUMBER(L66),ISNUMBER([1]CGR!$P$4)), IF(L66&lt;[1]CGR!$P$4,"INCUMPLIDA","PROCESO"), "VERIFICAR FECHA")),"SIN VALOR AVANCE")</f>
        <v>CUMPLIDA</v>
      </c>
    </row>
    <row r="67" spans="1:17" ht="210.75">
      <c r="A67" s="235" t="s">
        <v>17</v>
      </c>
      <c r="B67" s="236" t="s">
        <v>13</v>
      </c>
      <c r="C67" s="983"/>
      <c r="D67" s="983"/>
      <c r="E67" s="975"/>
      <c r="F67" s="975"/>
      <c r="G67" s="975"/>
      <c r="H67" s="253" t="s">
        <v>167</v>
      </c>
      <c r="I67" s="253" t="s">
        <v>168</v>
      </c>
      <c r="J67" s="240">
        <v>1</v>
      </c>
      <c r="K67" s="241">
        <v>45231</v>
      </c>
      <c r="L67" s="241">
        <v>45596</v>
      </c>
      <c r="M67" s="242">
        <f t="shared" si="2"/>
        <v>52.142857142857146</v>
      </c>
      <c r="N67" s="251">
        <v>1</v>
      </c>
      <c r="O67" s="239" t="s">
        <v>166</v>
      </c>
      <c r="P67" s="244">
        <f t="shared" si="1"/>
        <v>1</v>
      </c>
      <c r="Q67" s="245" t="str">
        <f>IF(ISNUMBER(P67),IF(P67=100%,"CUMPLIDA",IF(AND(ISNUMBER(L67),ISNUMBER([1]CGR!$P$4)), IF(L67&lt;[1]CGR!$P$4,"INCUMPLIDA","PROCESO"), "VERIFICAR FECHA")),"SIN VALOR AVANCE")</f>
        <v>CUMPLIDA</v>
      </c>
    </row>
    <row r="68" spans="1:17" ht="210.75">
      <c r="A68" s="235" t="s">
        <v>17</v>
      </c>
      <c r="B68" s="236" t="s">
        <v>13</v>
      </c>
      <c r="C68" s="983"/>
      <c r="D68" s="983"/>
      <c r="E68" s="975"/>
      <c r="F68" s="975"/>
      <c r="G68" s="975" t="s">
        <v>213</v>
      </c>
      <c r="H68" s="253" t="s">
        <v>170</v>
      </c>
      <c r="I68" s="253" t="s">
        <v>214</v>
      </c>
      <c r="J68" s="240">
        <v>1</v>
      </c>
      <c r="K68" s="241">
        <v>45505</v>
      </c>
      <c r="L68" s="241">
        <v>47483</v>
      </c>
      <c r="M68" s="242">
        <f t="shared" si="2"/>
        <v>282.57142857142856</v>
      </c>
      <c r="N68" s="251">
        <v>1</v>
      </c>
      <c r="O68" s="239" t="s">
        <v>215</v>
      </c>
      <c r="P68" s="244">
        <f t="shared" si="1"/>
        <v>1</v>
      </c>
      <c r="Q68" s="245" t="str">
        <f>IF(ISNUMBER(P68),IF(P68=100%,"CUMPLIDA",IF(AND(ISNUMBER(L68),ISNUMBER([1]CGR!$P$4)), IF(L68&lt;[1]CGR!$P$4,"INCUMPLIDA","PROCESO"), "VERIFICAR FECHA")),"SIN VALOR AVANCE")</f>
        <v>CUMPLIDA</v>
      </c>
    </row>
    <row r="69" spans="1:17" ht="195.75">
      <c r="A69" s="235" t="s">
        <v>17</v>
      </c>
      <c r="B69" s="236" t="s">
        <v>13</v>
      </c>
      <c r="C69" s="983"/>
      <c r="D69" s="983"/>
      <c r="E69" s="975"/>
      <c r="F69" s="975"/>
      <c r="G69" s="975"/>
      <c r="H69" s="254" t="s">
        <v>173</v>
      </c>
      <c r="I69" s="254" t="s">
        <v>174</v>
      </c>
      <c r="J69" s="240">
        <v>3</v>
      </c>
      <c r="K69" s="241">
        <v>45505</v>
      </c>
      <c r="L69" s="241">
        <v>47483</v>
      </c>
      <c r="M69" s="242">
        <f t="shared" si="2"/>
        <v>282.57142857142856</v>
      </c>
      <c r="N69" s="251">
        <v>3</v>
      </c>
      <c r="O69" s="239" t="s">
        <v>216</v>
      </c>
      <c r="P69" s="244">
        <f t="shared" si="1"/>
        <v>1</v>
      </c>
      <c r="Q69" s="245" t="str">
        <f>IF(ISNUMBER(P69),IF(P69=100%,"CUMPLIDA",IF(AND(ISNUMBER(L69),ISNUMBER([1]CGR!$P$4)), IF(L69&lt;[1]CGR!$P$4,"INCUMPLIDA","PROCESO"), "VERIFICAR FECHA")),"SIN VALOR AVANCE")</f>
        <v>CUMPLIDA</v>
      </c>
    </row>
    <row r="70" spans="1:17" ht="105.75" customHeight="1">
      <c r="A70" s="235" t="s">
        <v>17</v>
      </c>
      <c r="B70" s="236" t="s">
        <v>13</v>
      </c>
      <c r="C70" s="983" t="s">
        <v>217</v>
      </c>
      <c r="D70" s="983" t="s">
        <v>151</v>
      </c>
      <c r="E70" s="975" t="s">
        <v>218</v>
      </c>
      <c r="F70" s="975" t="s">
        <v>219</v>
      </c>
      <c r="G70" s="238" t="s">
        <v>220</v>
      </c>
      <c r="H70" s="239" t="s">
        <v>221</v>
      </c>
      <c r="I70" s="239" t="s">
        <v>222</v>
      </c>
      <c r="J70" s="240">
        <v>1</v>
      </c>
      <c r="K70" s="241">
        <v>42491</v>
      </c>
      <c r="L70" s="241">
        <v>42582</v>
      </c>
      <c r="M70" s="242">
        <f t="shared" si="2"/>
        <v>13</v>
      </c>
      <c r="N70" s="251">
        <v>1</v>
      </c>
      <c r="O70" s="239" t="s">
        <v>210</v>
      </c>
      <c r="P70" s="244">
        <f t="shared" si="1"/>
        <v>1</v>
      </c>
      <c r="Q70" s="245" t="str">
        <f>IF(ISNUMBER(P70),IF(P70=100%,"CUMPLIDA",IF(AND(ISNUMBER(L70),ISNUMBER([1]CGR!$P$4)), IF(L70&lt;[1]CGR!$P$4,"INCUMPLIDA","PROCESO"), "VERIFICAR FECHA")),"SIN VALOR AVANCE")</f>
        <v>CUMPLIDA</v>
      </c>
    </row>
    <row r="71" spans="1:17" ht="135.75">
      <c r="A71" s="235" t="s">
        <v>17</v>
      </c>
      <c r="B71" s="236" t="s">
        <v>13</v>
      </c>
      <c r="C71" s="983"/>
      <c r="D71" s="983"/>
      <c r="E71" s="975"/>
      <c r="F71" s="975"/>
      <c r="G71" s="238" t="s">
        <v>223</v>
      </c>
      <c r="H71" s="239" t="s">
        <v>91</v>
      </c>
      <c r="I71" s="239" t="s">
        <v>92</v>
      </c>
      <c r="J71" s="248">
        <v>1</v>
      </c>
      <c r="K71" s="249">
        <v>45231</v>
      </c>
      <c r="L71" s="249">
        <v>45504</v>
      </c>
      <c r="M71" s="242">
        <f t="shared" si="2"/>
        <v>39</v>
      </c>
      <c r="N71" s="251">
        <v>1</v>
      </c>
      <c r="O71" s="250" t="s">
        <v>93</v>
      </c>
      <c r="P71" s="244">
        <f t="shared" si="1"/>
        <v>1</v>
      </c>
      <c r="Q71" s="245" t="str">
        <f>IF(ISNUMBER(P71),IF(P71=100%,"CUMPLIDA",IF(AND(ISNUMBER(L71),ISNUMBER([1]CGR!$P$4)), IF(L71&lt;[1]CGR!$P$4,"INCUMPLIDA","PROCESO"), "VERIFICAR FECHA")),"SIN VALOR AVANCE")</f>
        <v>CUMPLIDA</v>
      </c>
    </row>
    <row r="72" spans="1:17" ht="135.75">
      <c r="A72" s="235" t="s">
        <v>17</v>
      </c>
      <c r="B72" s="236" t="s">
        <v>13</v>
      </c>
      <c r="C72" s="983"/>
      <c r="D72" s="983"/>
      <c r="E72" s="975"/>
      <c r="F72" s="975"/>
      <c r="G72" s="238" t="s">
        <v>94</v>
      </c>
      <c r="H72" s="239" t="s">
        <v>95</v>
      </c>
      <c r="I72" s="239" t="s">
        <v>96</v>
      </c>
      <c r="J72" s="248">
        <v>1</v>
      </c>
      <c r="K72" s="249">
        <v>45231</v>
      </c>
      <c r="L72" s="249">
        <v>45504</v>
      </c>
      <c r="M72" s="242">
        <f t="shared" si="2"/>
        <v>39</v>
      </c>
      <c r="N72" s="251">
        <v>1</v>
      </c>
      <c r="O72" s="250" t="s">
        <v>93</v>
      </c>
      <c r="P72" s="244">
        <f t="shared" si="1"/>
        <v>1</v>
      </c>
      <c r="Q72" s="245" t="str">
        <f>IF(ISNUMBER(P72),IF(P72=100%,"CUMPLIDA",IF(AND(ISNUMBER(L72),ISNUMBER([1]CGR!$P$4)), IF(L72&lt;[1]CGR!$P$4,"INCUMPLIDA","PROCESO"), "VERIFICAR FECHA")),"SIN VALOR AVANCE")</f>
        <v>CUMPLIDA</v>
      </c>
    </row>
    <row r="73" spans="1:17" ht="90.75">
      <c r="A73" s="235" t="s">
        <v>17</v>
      </c>
      <c r="B73" s="236" t="s">
        <v>13</v>
      </c>
      <c r="C73" s="983"/>
      <c r="D73" s="983"/>
      <c r="E73" s="975"/>
      <c r="F73" s="975"/>
      <c r="G73" s="238" t="s">
        <v>97</v>
      </c>
      <c r="H73" s="239" t="s">
        <v>98</v>
      </c>
      <c r="I73" s="239" t="s">
        <v>99</v>
      </c>
      <c r="J73" s="248">
        <v>1</v>
      </c>
      <c r="K73" s="249">
        <v>45444</v>
      </c>
      <c r="L73" s="249">
        <v>45747</v>
      </c>
      <c r="M73" s="242">
        <f t="shared" si="2"/>
        <v>43.285714285714285</v>
      </c>
      <c r="N73" s="251">
        <v>1</v>
      </c>
      <c r="O73" s="250" t="s">
        <v>100</v>
      </c>
      <c r="P73" s="244">
        <f t="shared" si="1"/>
        <v>1</v>
      </c>
      <c r="Q73" s="245" t="str">
        <f>IF(ISNUMBER(P73),IF(P73=100%,"CUMPLIDA",IF(AND(ISNUMBER(L73),ISNUMBER([1]CGR!$P$4)), IF(L73&lt;[1]CGR!$P$4,"INCUMPLIDA","PROCESO"), "VERIFICAR FECHA")),"SIN VALOR AVANCE")</f>
        <v>CUMPLIDA</v>
      </c>
    </row>
    <row r="74" spans="1:17" ht="75.75">
      <c r="A74" s="235" t="s">
        <v>17</v>
      </c>
      <c r="B74" s="236" t="s">
        <v>13</v>
      </c>
      <c r="C74" s="983"/>
      <c r="D74" s="983"/>
      <c r="E74" s="975"/>
      <c r="F74" s="975"/>
      <c r="G74" s="238" t="s">
        <v>101</v>
      </c>
      <c r="H74" s="239" t="s">
        <v>101</v>
      </c>
      <c r="I74" s="239" t="s">
        <v>102</v>
      </c>
      <c r="J74" s="248">
        <v>1</v>
      </c>
      <c r="K74" s="249">
        <v>45444</v>
      </c>
      <c r="L74" s="249">
        <v>45747</v>
      </c>
      <c r="M74" s="242">
        <f t="shared" si="2"/>
        <v>43.285714285714285</v>
      </c>
      <c r="N74" s="251">
        <v>1</v>
      </c>
      <c r="O74" s="250" t="s">
        <v>103</v>
      </c>
      <c r="P74" s="244">
        <f t="shared" si="1"/>
        <v>1</v>
      </c>
      <c r="Q74" s="245" t="str">
        <f>IF(ISNUMBER(P74),IF(P74=100%,"CUMPLIDA",IF(AND(ISNUMBER(L74),ISNUMBER([1]CGR!$P$4)), IF(L74&lt;[1]CGR!$P$4,"INCUMPLIDA","PROCESO"), "VERIFICAR FECHA")),"SIN VALOR AVANCE")</f>
        <v>CUMPLIDA</v>
      </c>
    </row>
    <row r="75" spans="1:17" ht="90.75">
      <c r="A75" s="235" t="s">
        <v>17</v>
      </c>
      <c r="B75" s="236" t="s">
        <v>13</v>
      </c>
      <c r="C75" s="983"/>
      <c r="D75" s="983"/>
      <c r="E75" s="975"/>
      <c r="F75" s="975"/>
      <c r="G75" s="238" t="s">
        <v>104</v>
      </c>
      <c r="H75" s="239" t="s">
        <v>104</v>
      </c>
      <c r="I75" s="239" t="s">
        <v>105</v>
      </c>
      <c r="J75" s="248">
        <v>1</v>
      </c>
      <c r="K75" s="249">
        <v>45444</v>
      </c>
      <c r="L75" s="249">
        <v>45747</v>
      </c>
      <c r="M75" s="242">
        <f t="shared" si="2"/>
        <v>43.285714285714285</v>
      </c>
      <c r="N75" s="251">
        <v>1</v>
      </c>
      <c r="O75" s="250" t="s">
        <v>100</v>
      </c>
      <c r="P75" s="244">
        <f t="shared" ref="P75:P138" si="3">N75/J75</f>
        <v>1</v>
      </c>
      <c r="Q75" s="245" t="str">
        <f>IF(ISNUMBER(P75),IF(P75=100%,"CUMPLIDA",IF(AND(ISNUMBER(L75),ISNUMBER([1]CGR!$P$4)), IF(L75&lt;[1]CGR!$P$4,"INCUMPLIDA","PROCESO"), "VERIFICAR FECHA")),"SIN VALOR AVANCE")</f>
        <v>CUMPLIDA</v>
      </c>
    </row>
    <row r="76" spans="1:17" ht="135" customHeight="1">
      <c r="A76" s="235" t="s">
        <v>17</v>
      </c>
      <c r="B76" s="236" t="s">
        <v>13</v>
      </c>
      <c r="C76" s="983"/>
      <c r="D76" s="983"/>
      <c r="E76" s="975"/>
      <c r="F76" s="975"/>
      <c r="G76" s="238" t="s">
        <v>106</v>
      </c>
      <c r="H76" s="239" t="s">
        <v>106</v>
      </c>
      <c r="I76" s="239" t="s">
        <v>107</v>
      </c>
      <c r="J76" s="248">
        <v>1</v>
      </c>
      <c r="K76" s="249">
        <v>45444</v>
      </c>
      <c r="L76" s="249">
        <v>45747</v>
      </c>
      <c r="M76" s="242">
        <f t="shared" si="2"/>
        <v>43.285714285714285</v>
      </c>
      <c r="N76" s="251">
        <v>1</v>
      </c>
      <c r="O76" s="250" t="s">
        <v>103</v>
      </c>
      <c r="P76" s="244">
        <f t="shared" si="3"/>
        <v>1</v>
      </c>
      <c r="Q76" s="245" t="str">
        <f>IF(ISNUMBER(P76),IF(P76=100%,"CUMPLIDA",IF(AND(ISNUMBER(L76),ISNUMBER([1]CGR!$P$4)), IF(L76&lt;[1]CGR!$P$4,"INCUMPLIDA","PROCESO"), "VERIFICAR FECHA")),"SIN VALOR AVANCE")</f>
        <v>CUMPLIDA</v>
      </c>
    </row>
    <row r="77" spans="1:17" ht="135.75">
      <c r="A77" s="235" t="s">
        <v>17</v>
      </c>
      <c r="B77" s="236" t="s">
        <v>13</v>
      </c>
      <c r="C77" s="983"/>
      <c r="D77" s="983"/>
      <c r="E77" s="975"/>
      <c r="F77" s="975"/>
      <c r="G77" s="238" t="s">
        <v>108</v>
      </c>
      <c r="H77" s="239" t="s">
        <v>108</v>
      </c>
      <c r="I77" s="239" t="s">
        <v>109</v>
      </c>
      <c r="J77" s="248">
        <v>1</v>
      </c>
      <c r="K77" s="249">
        <v>45444</v>
      </c>
      <c r="L77" s="249">
        <v>45747</v>
      </c>
      <c r="M77" s="242">
        <f t="shared" si="2"/>
        <v>43.285714285714285</v>
      </c>
      <c r="N77" s="251">
        <v>1</v>
      </c>
      <c r="O77" s="250" t="s">
        <v>93</v>
      </c>
      <c r="P77" s="244">
        <f t="shared" si="3"/>
        <v>1</v>
      </c>
      <c r="Q77" s="245" t="str">
        <f>IF(ISNUMBER(P77),IF(P77=100%,"CUMPLIDA",IF(AND(ISNUMBER(L77),ISNUMBER([1]CGR!$P$4)), IF(L77&lt;[1]CGR!$P$4,"INCUMPLIDA","PROCESO"), "VERIFICAR FECHA")),"SIN VALOR AVANCE")</f>
        <v>CUMPLIDA</v>
      </c>
    </row>
    <row r="78" spans="1:17" ht="165.75">
      <c r="A78" s="235" t="s">
        <v>17</v>
      </c>
      <c r="B78" s="236" t="s">
        <v>13</v>
      </c>
      <c r="C78" s="983"/>
      <c r="D78" s="983"/>
      <c r="E78" s="975"/>
      <c r="F78" s="975"/>
      <c r="G78" s="238" t="s">
        <v>110</v>
      </c>
      <c r="H78" s="239" t="s">
        <v>111</v>
      </c>
      <c r="I78" s="239" t="s">
        <v>112</v>
      </c>
      <c r="J78" s="248">
        <v>2</v>
      </c>
      <c r="K78" s="249">
        <v>45748</v>
      </c>
      <c r="L78" s="249">
        <v>45930</v>
      </c>
      <c r="M78" s="242">
        <f t="shared" si="2"/>
        <v>26</v>
      </c>
      <c r="N78" s="251">
        <v>1</v>
      </c>
      <c r="O78" s="239" t="s">
        <v>224</v>
      </c>
      <c r="P78" s="244">
        <f t="shared" si="3"/>
        <v>0.5</v>
      </c>
      <c r="Q78" s="245" t="str">
        <f>IF(ISNUMBER(P78),IF(P78=100%,"CUMPLIDA",IF(AND(ISNUMBER(L78),ISNUMBER([1]CGR!$P$4)), IF(L78&lt;[1]CGR!$P$4,"INCUMPLIDA","PROCESO"), "VERIFICAR FECHA")),"SIN VALOR AVANCE")</f>
        <v>PROCESO</v>
      </c>
    </row>
    <row r="79" spans="1:17" ht="90.75">
      <c r="A79" s="235" t="s">
        <v>17</v>
      </c>
      <c r="B79" s="236" t="s">
        <v>13</v>
      </c>
      <c r="C79" s="983"/>
      <c r="D79" s="983"/>
      <c r="E79" s="975"/>
      <c r="F79" s="975"/>
      <c r="G79" s="238" t="s">
        <v>114</v>
      </c>
      <c r="H79" s="239" t="s">
        <v>115</v>
      </c>
      <c r="I79" s="239" t="s">
        <v>116</v>
      </c>
      <c r="J79" s="248">
        <v>1</v>
      </c>
      <c r="K79" s="249">
        <v>45748</v>
      </c>
      <c r="L79" s="249">
        <v>45930</v>
      </c>
      <c r="M79" s="242">
        <f t="shared" si="2"/>
        <v>26</v>
      </c>
      <c r="N79" s="251">
        <v>0</v>
      </c>
      <c r="O79" s="250" t="s">
        <v>100</v>
      </c>
      <c r="P79" s="244">
        <f t="shared" si="3"/>
        <v>0</v>
      </c>
      <c r="Q79" s="245" t="str">
        <f>IF(ISNUMBER(P79),IF(P79=100%,"CUMPLIDA",IF(AND(ISNUMBER(L79),ISNUMBER([1]CGR!$P$4)), IF(L79&lt;[1]CGR!$P$4,"INCUMPLIDA","PROCESO"), "VERIFICAR FECHA")),"SIN VALOR AVANCE")</f>
        <v>PROCESO</v>
      </c>
    </row>
    <row r="80" spans="1:17" ht="225.75">
      <c r="A80" s="235" t="s">
        <v>17</v>
      </c>
      <c r="B80" s="236" t="s">
        <v>13</v>
      </c>
      <c r="C80" s="983"/>
      <c r="D80" s="983"/>
      <c r="E80" s="975"/>
      <c r="F80" s="975"/>
      <c r="G80" s="238" t="s">
        <v>117</v>
      </c>
      <c r="H80" s="239" t="s">
        <v>118</v>
      </c>
      <c r="I80" s="239" t="s">
        <v>119</v>
      </c>
      <c r="J80" s="248">
        <v>2</v>
      </c>
      <c r="K80" s="249">
        <v>45748</v>
      </c>
      <c r="L80" s="249">
        <v>45930</v>
      </c>
      <c r="M80" s="242">
        <f t="shared" si="2"/>
        <v>26</v>
      </c>
      <c r="N80" s="251">
        <v>0</v>
      </c>
      <c r="O80" s="239" t="s">
        <v>225</v>
      </c>
      <c r="P80" s="244">
        <f t="shared" si="3"/>
        <v>0</v>
      </c>
      <c r="Q80" s="245" t="str">
        <f>IF(ISNUMBER(P80),IF(P80=100%,"CUMPLIDA",IF(AND(ISNUMBER(L80),ISNUMBER([1]CGR!$P$4)), IF(L80&lt;[1]CGR!$P$4,"INCUMPLIDA","PROCESO"), "VERIFICAR FECHA")),"SIN VALOR AVANCE")</f>
        <v>PROCESO</v>
      </c>
    </row>
    <row r="81" spans="1:17" ht="105">
      <c r="A81" s="235" t="s">
        <v>17</v>
      </c>
      <c r="B81" s="236" t="s">
        <v>13</v>
      </c>
      <c r="C81" s="983"/>
      <c r="D81" s="983"/>
      <c r="E81" s="975"/>
      <c r="F81" s="975"/>
      <c r="G81" s="238" t="s">
        <v>226</v>
      </c>
      <c r="H81" s="239" t="s">
        <v>227</v>
      </c>
      <c r="I81" s="239" t="s">
        <v>228</v>
      </c>
      <c r="J81" s="240">
        <v>5</v>
      </c>
      <c r="K81" s="241">
        <v>42581</v>
      </c>
      <c r="L81" s="241">
        <v>42735</v>
      </c>
      <c r="M81" s="242">
        <f t="shared" si="2"/>
        <v>22</v>
      </c>
      <c r="N81" s="251">
        <v>5</v>
      </c>
      <c r="O81" s="239" t="s">
        <v>229</v>
      </c>
      <c r="P81" s="244">
        <f t="shared" si="3"/>
        <v>1</v>
      </c>
      <c r="Q81" s="245" t="str">
        <f>IF(ISNUMBER(P81),IF(P81=100%,"CUMPLIDA",IF(AND(ISNUMBER(L81),ISNUMBER([1]CGR!$P$4)), IF(L81&lt;[1]CGR!$P$4,"INCUMPLIDA","PROCESO"), "VERIFICAR FECHA")),"SIN VALOR AVANCE")</f>
        <v>CUMPLIDA</v>
      </c>
    </row>
    <row r="82" spans="1:17" ht="135.75" customHeight="1">
      <c r="A82" s="235" t="s">
        <v>17</v>
      </c>
      <c r="B82" s="236" t="s">
        <v>13</v>
      </c>
      <c r="C82" s="983" t="s">
        <v>230</v>
      </c>
      <c r="D82" s="983" t="s">
        <v>231</v>
      </c>
      <c r="E82" s="975" t="s">
        <v>232</v>
      </c>
      <c r="F82" s="975" t="s">
        <v>233</v>
      </c>
      <c r="G82" s="238" t="s">
        <v>234</v>
      </c>
      <c r="H82" s="239" t="s">
        <v>91</v>
      </c>
      <c r="I82" s="239" t="s">
        <v>92</v>
      </c>
      <c r="J82" s="248">
        <v>1</v>
      </c>
      <c r="K82" s="249">
        <v>45231</v>
      </c>
      <c r="L82" s="249">
        <v>45504</v>
      </c>
      <c r="M82" s="242">
        <f t="shared" si="2"/>
        <v>39</v>
      </c>
      <c r="N82" s="251">
        <v>1</v>
      </c>
      <c r="O82" s="250" t="s">
        <v>93</v>
      </c>
      <c r="P82" s="244">
        <f t="shared" si="3"/>
        <v>1</v>
      </c>
      <c r="Q82" s="245" t="str">
        <f>IF(ISNUMBER(P82),IF(P82=100%,"CUMPLIDA",IF(AND(ISNUMBER(L82),ISNUMBER([1]CGR!$P$4)), IF(L82&lt;[1]CGR!$P$4,"INCUMPLIDA","PROCESO"), "VERIFICAR FECHA")),"SIN VALOR AVANCE")</f>
        <v>CUMPLIDA</v>
      </c>
    </row>
    <row r="83" spans="1:17" ht="195.75">
      <c r="A83" s="235" t="s">
        <v>17</v>
      </c>
      <c r="B83" s="236" t="s">
        <v>13</v>
      </c>
      <c r="C83" s="983"/>
      <c r="D83" s="983"/>
      <c r="E83" s="975"/>
      <c r="F83" s="975"/>
      <c r="G83" s="238" t="s">
        <v>235</v>
      </c>
      <c r="H83" s="239" t="s">
        <v>95</v>
      </c>
      <c r="I83" s="239" t="s">
        <v>96</v>
      </c>
      <c r="J83" s="248">
        <v>1</v>
      </c>
      <c r="K83" s="249">
        <v>45231</v>
      </c>
      <c r="L83" s="249">
        <v>45504</v>
      </c>
      <c r="M83" s="242">
        <f t="shared" si="2"/>
        <v>39</v>
      </c>
      <c r="N83" s="251">
        <v>1</v>
      </c>
      <c r="O83" s="239" t="s">
        <v>236</v>
      </c>
      <c r="P83" s="244">
        <f t="shared" si="3"/>
        <v>1</v>
      </c>
      <c r="Q83" s="245" t="str">
        <f>IF(ISNUMBER(P83),IF(P83=100%,"CUMPLIDA",IF(AND(ISNUMBER(L83),ISNUMBER([1]CGR!$P$4)), IF(L83&lt;[1]CGR!$P$4,"INCUMPLIDA","PROCESO"), "VERIFICAR FECHA")),"SIN VALOR AVANCE")</f>
        <v>CUMPLIDA</v>
      </c>
    </row>
    <row r="84" spans="1:17" ht="135.75">
      <c r="A84" s="235" t="s">
        <v>17</v>
      </c>
      <c r="B84" s="236" t="s">
        <v>13</v>
      </c>
      <c r="C84" s="983"/>
      <c r="D84" s="983"/>
      <c r="E84" s="975"/>
      <c r="F84" s="975"/>
      <c r="G84" s="238" t="s">
        <v>97</v>
      </c>
      <c r="H84" s="239" t="s">
        <v>98</v>
      </c>
      <c r="I84" s="239" t="s">
        <v>99</v>
      </c>
      <c r="J84" s="248">
        <v>1</v>
      </c>
      <c r="K84" s="249">
        <v>45323</v>
      </c>
      <c r="L84" s="249">
        <v>45747</v>
      </c>
      <c r="M84" s="242">
        <f t="shared" ref="M84:M147" si="4">(L84-K84)/7</f>
        <v>60.571428571428569</v>
      </c>
      <c r="N84" s="251">
        <v>1</v>
      </c>
      <c r="O84" s="239" t="s">
        <v>237</v>
      </c>
      <c r="P84" s="244">
        <f t="shared" si="3"/>
        <v>1</v>
      </c>
      <c r="Q84" s="245" t="str">
        <f>IF(ISNUMBER(P84),IF(P84=100%,"CUMPLIDA",IF(AND(ISNUMBER(L84),ISNUMBER([1]CGR!$P$4)), IF(L84&lt;[1]CGR!$P$4,"INCUMPLIDA","PROCESO"), "VERIFICAR FECHA")),"SIN VALOR AVANCE")</f>
        <v>CUMPLIDA</v>
      </c>
    </row>
    <row r="85" spans="1:17" ht="75.75">
      <c r="A85" s="235" t="s">
        <v>17</v>
      </c>
      <c r="B85" s="236" t="s">
        <v>13</v>
      </c>
      <c r="C85" s="983"/>
      <c r="D85" s="983"/>
      <c r="E85" s="975"/>
      <c r="F85" s="975"/>
      <c r="G85" s="238" t="s">
        <v>101</v>
      </c>
      <c r="H85" s="239" t="s">
        <v>101</v>
      </c>
      <c r="I85" s="239" t="s">
        <v>102</v>
      </c>
      <c r="J85" s="248">
        <v>1</v>
      </c>
      <c r="K85" s="249">
        <v>45323</v>
      </c>
      <c r="L85" s="249">
        <v>45747</v>
      </c>
      <c r="M85" s="242">
        <f t="shared" si="4"/>
        <v>60.571428571428569</v>
      </c>
      <c r="N85" s="251">
        <v>1</v>
      </c>
      <c r="O85" s="250" t="s">
        <v>103</v>
      </c>
      <c r="P85" s="244">
        <f t="shared" si="3"/>
        <v>1</v>
      </c>
      <c r="Q85" s="245" t="str">
        <f>IF(ISNUMBER(P85),IF(P85=100%,"CUMPLIDA",IF(AND(ISNUMBER(L85),ISNUMBER([1]CGR!$P$4)), IF(L85&lt;[1]CGR!$P$4,"INCUMPLIDA","PROCESO"), "VERIFICAR FECHA")),"SIN VALOR AVANCE")</f>
        <v>CUMPLIDA</v>
      </c>
    </row>
    <row r="86" spans="1:17" ht="75.75">
      <c r="A86" s="235" t="s">
        <v>17</v>
      </c>
      <c r="B86" s="236" t="s">
        <v>13</v>
      </c>
      <c r="C86" s="983"/>
      <c r="D86" s="983"/>
      <c r="E86" s="975"/>
      <c r="F86" s="975"/>
      <c r="G86" s="238" t="s">
        <v>238</v>
      </c>
      <c r="H86" s="239" t="s">
        <v>239</v>
      </c>
      <c r="I86" s="239" t="s">
        <v>240</v>
      </c>
      <c r="J86" s="248">
        <v>1</v>
      </c>
      <c r="K86" s="249">
        <v>45231</v>
      </c>
      <c r="L86" s="249">
        <v>45747</v>
      </c>
      <c r="M86" s="242">
        <f t="shared" si="4"/>
        <v>73.714285714285708</v>
      </c>
      <c r="N86" s="251">
        <v>1</v>
      </c>
      <c r="O86" s="250" t="s">
        <v>103</v>
      </c>
      <c r="P86" s="244">
        <f t="shared" si="3"/>
        <v>1</v>
      </c>
      <c r="Q86" s="245" t="str">
        <f>IF(ISNUMBER(P86),IF(P86=100%,"CUMPLIDA",IF(AND(ISNUMBER(L86),ISNUMBER([1]CGR!$P$4)), IF(L86&lt;[1]CGR!$P$4,"INCUMPLIDA","PROCESO"), "VERIFICAR FECHA")),"SIN VALOR AVANCE")</f>
        <v>CUMPLIDA</v>
      </c>
    </row>
    <row r="87" spans="1:17" ht="135.75">
      <c r="A87" s="235" t="s">
        <v>17</v>
      </c>
      <c r="B87" s="236" t="s">
        <v>13</v>
      </c>
      <c r="C87" s="983"/>
      <c r="D87" s="983"/>
      <c r="E87" s="975"/>
      <c r="F87" s="975"/>
      <c r="G87" s="238" t="s">
        <v>104</v>
      </c>
      <c r="H87" s="239" t="s">
        <v>104</v>
      </c>
      <c r="I87" s="239" t="s">
        <v>105</v>
      </c>
      <c r="J87" s="248">
        <v>1</v>
      </c>
      <c r="K87" s="249">
        <v>45323</v>
      </c>
      <c r="L87" s="249">
        <v>45747</v>
      </c>
      <c r="M87" s="242">
        <f t="shared" si="4"/>
        <v>60.571428571428569</v>
      </c>
      <c r="N87" s="251">
        <v>1</v>
      </c>
      <c r="O87" s="239" t="s">
        <v>237</v>
      </c>
      <c r="P87" s="244">
        <f t="shared" si="3"/>
        <v>1</v>
      </c>
      <c r="Q87" s="245" t="str">
        <f>IF(ISNUMBER(P87),IF(P87=100%,"CUMPLIDA",IF(AND(ISNUMBER(L87),ISNUMBER([1]CGR!$P$4)), IF(L87&lt;[1]CGR!$P$4,"INCUMPLIDA","PROCESO"), "VERIFICAR FECHA")),"SIN VALOR AVANCE")</f>
        <v>CUMPLIDA</v>
      </c>
    </row>
    <row r="88" spans="1:17" ht="135" customHeight="1">
      <c r="A88" s="235" t="s">
        <v>17</v>
      </c>
      <c r="B88" s="236" t="s">
        <v>13</v>
      </c>
      <c r="C88" s="983"/>
      <c r="D88" s="983"/>
      <c r="E88" s="975"/>
      <c r="F88" s="975"/>
      <c r="G88" s="238" t="s">
        <v>106</v>
      </c>
      <c r="H88" s="239" t="s">
        <v>106</v>
      </c>
      <c r="I88" s="239" t="s">
        <v>107</v>
      </c>
      <c r="J88" s="248">
        <v>1</v>
      </c>
      <c r="K88" s="249">
        <v>45231</v>
      </c>
      <c r="L88" s="249">
        <v>45747</v>
      </c>
      <c r="M88" s="242">
        <f t="shared" si="4"/>
        <v>73.714285714285708</v>
      </c>
      <c r="N88" s="251">
        <v>1</v>
      </c>
      <c r="O88" s="250" t="s">
        <v>103</v>
      </c>
      <c r="P88" s="244">
        <f t="shared" si="3"/>
        <v>1</v>
      </c>
      <c r="Q88" s="245" t="str">
        <f>IF(ISNUMBER(P88),IF(P88=100%,"CUMPLIDA",IF(AND(ISNUMBER(L88),ISNUMBER([1]CGR!$P$4)), IF(L88&lt;[1]CGR!$P$4,"INCUMPLIDA","PROCESO"), "VERIFICAR FECHA")),"SIN VALOR AVANCE")</f>
        <v>CUMPLIDA</v>
      </c>
    </row>
    <row r="89" spans="1:17" ht="240.75">
      <c r="A89" s="235" t="s">
        <v>17</v>
      </c>
      <c r="B89" s="236" t="s">
        <v>13</v>
      </c>
      <c r="C89" s="983"/>
      <c r="D89" s="983"/>
      <c r="E89" s="975"/>
      <c r="F89" s="975"/>
      <c r="G89" s="238" t="s">
        <v>108</v>
      </c>
      <c r="H89" s="239" t="s">
        <v>108</v>
      </c>
      <c r="I89" s="239" t="s">
        <v>109</v>
      </c>
      <c r="J89" s="248">
        <v>1</v>
      </c>
      <c r="K89" s="249">
        <v>45231</v>
      </c>
      <c r="L89" s="249">
        <v>45747</v>
      </c>
      <c r="M89" s="242">
        <f t="shared" si="4"/>
        <v>73.714285714285708</v>
      </c>
      <c r="N89" s="251">
        <v>1</v>
      </c>
      <c r="O89" s="239" t="s">
        <v>241</v>
      </c>
      <c r="P89" s="244">
        <f t="shared" si="3"/>
        <v>1</v>
      </c>
      <c r="Q89" s="245" t="str">
        <f>IF(ISNUMBER(P89),IF(P89=100%,"CUMPLIDA",IF(AND(ISNUMBER(L89),ISNUMBER([1]CGR!$P$4)), IF(L89&lt;[1]CGR!$P$4,"INCUMPLIDA","PROCESO"), "VERIFICAR FECHA")),"SIN VALOR AVANCE")</f>
        <v>CUMPLIDA</v>
      </c>
    </row>
    <row r="90" spans="1:17" ht="135.75">
      <c r="A90" s="235" t="s">
        <v>17</v>
      </c>
      <c r="B90" s="236" t="s">
        <v>13</v>
      </c>
      <c r="C90" s="983"/>
      <c r="D90" s="983"/>
      <c r="E90" s="975"/>
      <c r="F90" s="975"/>
      <c r="G90" s="238" t="s">
        <v>110</v>
      </c>
      <c r="H90" s="239" t="s">
        <v>111</v>
      </c>
      <c r="I90" s="239" t="s">
        <v>112</v>
      </c>
      <c r="J90" s="248">
        <v>11</v>
      </c>
      <c r="K90" s="249">
        <v>46113</v>
      </c>
      <c r="L90" s="249">
        <v>47118</v>
      </c>
      <c r="M90" s="242">
        <f t="shared" si="4"/>
        <v>143.57142857142858</v>
      </c>
      <c r="N90" s="251">
        <v>0</v>
      </c>
      <c r="O90" s="239" t="s">
        <v>242</v>
      </c>
      <c r="P90" s="244">
        <f t="shared" si="3"/>
        <v>0</v>
      </c>
      <c r="Q90" s="245" t="str">
        <f>IF(ISNUMBER(P90),IF(P90=100%,"CUMPLIDA",IF(AND(ISNUMBER(L90),ISNUMBER([1]CGR!$P$4)), IF(L90&lt;[1]CGR!$P$4,"INCUMPLIDA","PROCESO"), "VERIFICAR FECHA")),"SIN VALOR AVANCE")</f>
        <v>PROCESO</v>
      </c>
    </row>
    <row r="91" spans="1:17" ht="135.75">
      <c r="A91" s="235" t="s">
        <v>17</v>
      </c>
      <c r="B91" s="236" t="s">
        <v>13</v>
      </c>
      <c r="C91" s="983"/>
      <c r="D91" s="983"/>
      <c r="E91" s="975"/>
      <c r="F91" s="975"/>
      <c r="G91" s="238" t="s">
        <v>114</v>
      </c>
      <c r="H91" s="239" t="s">
        <v>115</v>
      </c>
      <c r="I91" s="239" t="s">
        <v>116</v>
      </c>
      <c r="J91" s="248">
        <v>1</v>
      </c>
      <c r="K91" s="249">
        <v>46113</v>
      </c>
      <c r="L91" s="249">
        <v>47118</v>
      </c>
      <c r="M91" s="242">
        <f t="shared" si="4"/>
        <v>143.57142857142858</v>
      </c>
      <c r="N91" s="251">
        <v>0</v>
      </c>
      <c r="O91" s="239" t="s">
        <v>237</v>
      </c>
      <c r="P91" s="244">
        <f t="shared" si="3"/>
        <v>0</v>
      </c>
      <c r="Q91" s="245" t="str">
        <f>IF(ISNUMBER(P91),IF(P91=100%,"CUMPLIDA",IF(AND(ISNUMBER(L91),ISNUMBER([1]CGR!$P$4)), IF(L91&lt;[1]CGR!$P$4,"INCUMPLIDA","PROCESO"), "VERIFICAR FECHA")),"SIN VALOR AVANCE")</f>
        <v>PROCESO</v>
      </c>
    </row>
    <row r="92" spans="1:17" ht="270.75">
      <c r="A92" s="235" t="s">
        <v>17</v>
      </c>
      <c r="B92" s="236" t="s">
        <v>13</v>
      </c>
      <c r="C92" s="983"/>
      <c r="D92" s="983"/>
      <c r="E92" s="975"/>
      <c r="F92" s="975"/>
      <c r="G92" s="238" t="s">
        <v>117</v>
      </c>
      <c r="H92" s="239" t="s">
        <v>118</v>
      </c>
      <c r="I92" s="239" t="s">
        <v>119</v>
      </c>
      <c r="J92" s="248">
        <v>2</v>
      </c>
      <c r="K92" s="249">
        <v>46113</v>
      </c>
      <c r="L92" s="249">
        <v>47118</v>
      </c>
      <c r="M92" s="242">
        <f t="shared" si="4"/>
        <v>143.57142857142858</v>
      </c>
      <c r="N92" s="251">
        <v>0</v>
      </c>
      <c r="O92" s="239" t="s">
        <v>243</v>
      </c>
      <c r="P92" s="244">
        <f t="shared" si="3"/>
        <v>0</v>
      </c>
      <c r="Q92" s="245" t="str">
        <f>IF(ISNUMBER(P92),IF(P92=100%,"CUMPLIDA",IF(AND(ISNUMBER(L92),ISNUMBER([1]CGR!$P$4)), IF(L92&lt;[1]CGR!$P$4,"INCUMPLIDA","PROCESO"), "VERIFICAR FECHA")),"SIN VALOR AVANCE")</f>
        <v>PROCESO</v>
      </c>
    </row>
    <row r="93" spans="1:17" ht="135.75">
      <c r="A93" s="235" t="s">
        <v>17</v>
      </c>
      <c r="B93" s="236" t="s">
        <v>13</v>
      </c>
      <c r="C93" s="983"/>
      <c r="D93" s="983"/>
      <c r="E93" s="975"/>
      <c r="F93" s="975"/>
      <c r="G93" s="238" t="s">
        <v>244</v>
      </c>
      <c r="H93" s="239" t="s">
        <v>91</v>
      </c>
      <c r="I93" s="239" t="s">
        <v>92</v>
      </c>
      <c r="J93" s="248">
        <v>1</v>
      </c>
      <c r="K93" s="249">
        <v>45231</v>
      </c>
      <c r="L93" s="249">
        <v>45504</v>
      </c>
      <c r="M93" s="242">
        <f t="shared" si="4"/>
        <v>39</v>
      </c>
      <c r="N93" s="251">
        <v>1</v>
      </c>
      <c r="O93" s="250" t="s">
        <v>93</v>
      </c>
      <c r="P93" s="244">
        <f t="shared" si="3"/>
        <v>1</v>
      </c>
      <c r="Q93" s="245" t="str">
        <f>IF(ISNUMBER(P93),IF(P93=100%,"CUMPLIDA",IF(AND(ISNUMBER(L93),ISNUMBER([1]CGR!$P$4)), IF(L93&lt;[1]CGR!$P$4,"INCUMPLIDA","PROCESO"), "VERIFICAR FECHA")),"SIN VALOR AVANCE")</f>
        <v>CUMPLIDA</v>
      </c>
    </row>
    <row r="94" spans="1:17" ht="195.75">
      <c r="A94" s="235" t="s">
        <v>17</v>
      </c>
      <c r="B94" s="236" t="s">
        <v>13</v>
      </c>
      <c r="C94" s="983"/>
      <c r="D94" s="983"/>
      <c r="E94" s="975"/>
      <c r="F94" s="975"/>
      <c r="G94" s="238" t="s">
        <v>245</v>
      </c>
      <c r="H94" s="239" t="s">
        <v>95</v>
      </c>
      <c r="I94" s="239" t="s">
        <v>96</v>
      </c>
      <c r="J94" s="248">
        <v>1</v>
      </c>
      <c r="K94" s="249">
        <v>45231</v>
      </c>
      <c r="L94" s="249">
        <v>45504</v>
      </c>
      <c r="M94" s="242">
        <f t="shared" si="4"/>
        <v>39</v>
      </c>
      <c r="N94" s="251">
        <v>1</v>
      </c>
      <c r="O94" s="239" t="s">
        <v>246</v>
      </c>
      <c r="P94" s="244">
        <f t="shared" si="3"/>
        <v>1</v>
      </c>
      <c r="Q94" s="245" t="str">
        <f>IF(ISNUMBER(P94),IF(P94=100%,"CUMPLIDA",IF(AND(ISNUMBER(L94),ISNUMBER([1]CGR!$P$4)), IF(L94&lt;[1]CGR!$P$4,"INCUMPLIDA","PROCESO"), "VERIFICAR FECHA")),"SIN VALOR AVANCE")</f>
        <v>CUMPLIDA</v>
      </c>
    </row>
    <row r="95" spans="1:17" ht="135.75">
      <c r="A95" s="235" t="s">
        <v>17</v>
      </c>
      <c r="B95" s="236" t="s">
        <v>13</v>
      </c>
      <c r="C95" s="983"/>
      <c r="D95" s="983"/>
      <c r="E95" s="975"/>
      <c r="F95" s="975"/>
      <c r="G95" s="238" t="s">
        <v>97</v>
      </c>
      <c r="H95" s="239" t="s">
        <v>98</v>
      </c>
      <c r="I95" s="239" t="s">
        <v>99</v>
      </c>
      <c r="J95" s="248">
        <v>1</v>
      </c>
      <c r="K95" s="249">
        <v>45323</v>
      </c>
      <c r="L95" s="249">
        <v>45747</v>
      </c>
      <c r="M95" s="242">
        <f t="shared" si="4"/>
        <v>60.571428571428569</v>
      </c>
      <c r="N95" s="251">
        <v>1</v>
      </c>
      <c r="O95" s="239" t="s">
        <v>237</v>
      </c>
      <c r="P95" s="244">
        <f t="shared" si="3"/>
        <v>1</v>
      </c>
      <c r="Q95" s="245" t="str">
        <f>IF(ISNUMBER(P95),IF(P95=100%,"CUMPLIDA",IF(AND(ISNUMBER(L95),ISNUMBER([1]CGR!$P$4)), IF(L95&lt;[1]CGR!$P$4,"INCUMPLIDA","PROCESO"), "VERIFICAR FECHA")),"SIN VALOR AVANCE")</f>
        <v>CUMPLIDA</v>
      </c>
    </row>
    <row r="96" spans="1:17" ht="75.75">
      <c r="A96" s="235" t="s">
        <v>17</v>
      </c>
      <c r="B96" s="236" t="s">
        <v>13</v>
      </c>
      <c r="C96" s="983"/>
      <c r="D96" s="983"/>
      <c r="E96" s="975"/>
      <c r="F96" s="975"/>
      <c r="G96" s="238" t="s">
        <v>101</v>
      </c>
      <c r="H96" s="239" t="s">
        <v>101</v>
      </c>
      <c r="I96" s="239" t="s">
        <v>102</v>
      </c>
      <c r="J96" s="248">
        <v>1</v>
      </c>
      <c r="K96" s="249">
        <v>45323</v>
      </c>
      <c r="L96" s="249">
        <v>45747</v>
      </c>
      <c r="M96" s="242">
        <f t="shared" si="4"/>
        <v>60.571428571428569</v>
      </c>
      <c r="N96" s="251">
        <v>1</v>
      </c>
      <c r="O96" s="250" t="s">
        <v>103</v>
      </c>
      <c r="P96" s="244">
        <f t="shared" si="3"/>
        <v>1</v>
      </c>
      <c r="Q96" s="245" t="str">
        <f>IF(ISNUMBER(P96),IF(P96=100%,"CUMPLIDA",IF(AND(ISNUMBER(L96),ISNUMBER([1]CGR!$P$4)), IF(L96&lt;[1]CGR!$P$4,"INCUMPLIDA","PROCESO"), "VERIFICAR FECHA")),"SIN VALOR AVANCE")</f>
        <v>CUMPLIDA</v>
      </c>
    </row>
    <row r="97" spans="1:17" ht="75.75">
      <c r="A97" s="235" t="s">
        <v>17</v>
      </c>
      <c r="B97" s="236" t="s">
        <v>13</v>
      </c>
      <c r="C97" s="983"/>
      <c r="D97" s="983"/>
      <c r="E97" s="975"/>
      <c r="F97" s="975"/>
      <c r="G97" s="238" t="s">
        <v>238</v>
      </c>
      <c r="H97" s="239" t="s">
        <v>239</v>
      </c>
      <c r="I97" s="239" t="s">
        <v>247</v>
      </c>
      <c r="J97" s="248">
        <v>1</v>
      </c>
      <c r="K97" s="249">
        <v>45231</v>
      </c>
      <c r="L97" s="249">
        <v>45747</v>
      </c>
      <c r="M97" s="242">
        <f t="shared" si="4"/>
        <v>73.714285714285708</v>
      </c>
      <c r="N97" s="251">
        <v>1</v>
      </c>
      <c r="O97" s="250" t="s">
        <v>103</v>
      </c>
      <c r="P97" s="244">
        <f t="shared" si="3"/>
        <v>1</v>
      </c>
      <c r="Q97" s="245" t="str">
        <f>IF(ISNUMBER(P97),IF(P97=100%,"CUMPLIDA",IF(AND(ISNUMBER(L97),ISNUMBER([1]CGR!$P$4)), IF(L97&lt;[1]CGR!$P$4,"INCUMPLIDA","PROCESO"), "VERIFICAR FECHA")),"SIN VALOR AVANCE")</f>
        <v>CUMPLIDA</v>
      </c>
    </row>
    <row r="98" spans="1:17" ht="135.75">
      <c r="A98" s="235" t="s">
        <v>17</v>
      </c>
      <c r="B98" s="236" t="s">
        <v>13</v>
      </c>
      <c r="C98" s="983"/>
      <c r="D98" s="983"/>
      <c r="E98" s="975"/>
      <c r="F98" s="975"/>
      <c r="G98" s="238" t="s">
        <v>104</v>
      </c>
      <c r="H98" s="239" t="s">
        <v>104</v>
      </c>
      <c r="I98" s="239" t="s">
        <v>248</v>
      </c>
      <c r="J98" s="248">
        <v>1</v>
      </c>
      <c r="K98" s="249">
        <v>45323</v>
      </c>
      <c r="L98" s="249">
        <v>45747</v>
      </c>
      <c r="M98" s="242">
        <f t="shared" si="4"/>
        <v>60.571428571428569</v>
      </c>
      <c r="N98" s="251">
        <v>1</v>
      </c>
      <c r="O98" s="239" t="s">
        <v>237</v>
      </c>
      <c r="P98" s="244">
        <f t="shared" si="3"/>
        <v>1</v>
      </c>
      <c r="Q98" s="245" t="str">
        <f>IF(ISNUMBER(P98),IF(P98=100%,"CUMPLIDA",IF(AND(ISNUMBER(L98),ISNUMBER([1]CGR!$P$4)), IF(L98&lt;[1]CGR!$P$4,"INCUMPLIDA","PROCESO"), "VERIFICAR FECHA")),"SIN VALOR AVANCE")</f>
        <v>CUMPLIDA</v>
      </c>
    </row>
    <row r="99" spans="1:17" ht="135" customHeight="1">
      <c r="A99" s="235" t="s">
        <v>17</v>
      </c>
      <c r="B99" s="236" t="s">
        <v>13</v>
      </c>
      <c r="C99" s="983"/>
      <c r="D99" s="983"/>
      <c r="E99" s="975"/>
      <c r="F99" s="975"/>
      <c r="G99" s="238" t="s">
        <v>106</v>
      </c>
      <c r="H99" s="239" t="s">
        <v>106</v>
      </c>
      <c r="I99" s="239" t="s">
        <v>107</v>
      </c>
      <c r="J99" s="248">
        <v>1</v>
      </c>
      <c r="K99" s="249">
        <v>45231</v>
      </c>
      <c r="L99" s="249">
        <v>45747</v>
      </c>
      <c r="M99" s="242">
        <f t="shared" si="4"/>
        <v>73.714285714285708</v>
      </c>
      <c r="N99" s="251">
        <v>1</v>
      </c>
      <c r="O99" s="250" t="s">
        <v>103</v>
      </c>
      <c r="P99" s="244">
        <f t="shared" si="3"/>
        <v>1</v>
      </c>
      <c r="Q99" s="245" t="str">
        <f>IF(ISNUMBER(P99),IF(P99=100%,"CUMPLIDA",IF(AND(ISNUMBER(L99),ISNUMBER([1]CGR!$P$4)), IF(L99&lt;[1]CGR!$P$4,"INCUMPLIDA","PROCESO"), "VERIFICAR FECHA")),"SIN VALOR AVANCE")</f>
        <v>CUMPLIDA</v>
      </c>
    </row>
    <row r="100" spans="1:17" ht="240.75">
      <c r="A100" s="235" t="s">
        <v>17</v>
      </c>
      <c r="B100" s="236" t="s">
        <v>13</v>
      </c>
      <c r="C100" s="983"/>
      <c r="D100" s="983"/>
      <c r="E100" s="975"/>
      <c r="F100" s="975"/>
      <c r="G100" s="238" t="s">
        <v>108</v>
      </c>
      <c r="H100" s="239" t="s">
        <v>108</v>
      </c>
      <c r="I100" s="239" t="s">
        <v>109</v>
      </c>
      <c r="J100" s="248">
        <v>1</v>
      </c>
      <c r="K100" s="249">
        <v>45231</v>
      </c>
      <c r="L100" s="249">
        <v>45747</v>
      </c>
      <c r="M100" s="242">
        <f t="shared" si="4"/>
        <v>73.714285714285708</v>
      </c>
      <c r="N100" s="251">
        <v>1</v>
      </c>
      <c r="O100" s="239" t="s">
        <v>249</v>
      </c>
      <c r="P100" s="244">
        <f t="shared" si="3"/>
        <v>1</v>
      </c>
      <c r="Q100" s="245" t="str">
        <f>IF(ISNUMBER(P100),IF(P100=100%,"CUMPLIDA",IF(AND(ISNUMBER(L100),ISNUMBER([1]CGR!$P$4)), IF(L100&lt;[1]CGR!$P$4,"INCUMPLIDA","PROCESO"), "VERIFICAR FECHA")),"SIN VALOR AVANCE")</f>
        <v>CUMPLIDA</v>
      </c>
    </row>
    <row r="101" spans="1:17" ht="165.75">
      <c r="A101" s="235" t="s">
        <v>17</v>
      </c>
      <c r="B101" s="236" t="s">
        <v>13</v>
      </c>
      <c r="C101" s="983"/>
      <c r="D101" s="983"/>
      <c r="E101" s="975"/>
      <c r="F101" s="975"/>
      <c r="G101" s="238" t="s">
        <v>110</v>
      </c>
      <c r="H101" s="239" t="s">
        <v>111</v>
      </c>
      <c r="I101" s="239" t="s">
        <v>112</v>
      </c>
      <c r="J101" s="248">
        <v>3</v>
      </c>
      <c r="K101" s="249">
        <v>46113</v>
      </c>
      <c r="L101" s="249">
        <v>47118</v>
      </c>
      <c r="M101" s="242">
        <f t="shared" si="4"/>
        <v>143.57142857142858</v>
      </c>
      <c r="N101" s="251">
        <v>0</v>
      </c>
      <c r="O101" s="239" t="s">
        <v>250</v>
      </c>
      <c r="P101" s="244">
        <f t="shared" si="3"/>
        <v>0</v>
      </c>
      <c r="Q101" s="245" t="str">
        <f>IF(ISNUMBER(P101),IF(P101=100%,"CUMPLIDA",IF(AND(ISNUMBER(L101),ISNUMBER([1]CGR!$P$4)), IF(L101&lt;[1]CGR!$P$4,"INCUMPLIDA","PROCESO"), "VERIFICAR FECHA")),"SIN VALOR AVANCE")</f>
        <v>PROCESO</v>
      </c>
    </row>
    <row r="102" spans="1:17" ht="150.75">
      <c r="A102" s="235" t="s">
        <v>17</v>
      </c>
      <c r="B102" s="236" t="s">
        <v>13</v>
      </c>
      <c r="C102" s="983"/>
      <c r="D102" s="983"/>
      <c r="E102" s="975"/>
      <c r="F102" s="975"/>
      <c r="G102" s="238" t="s">
        <v>114</v>
      </c>
      <c r="H102" s="239" t="s">
        <v>115</v>
      </c>
      <c r="I102" s="239" t="s">
        <v>116</v>
      </c>
      <c r="J102" s="248">
        <v>1</v>
      </c>
      <c r="K102" s="249">
        <v>46113</v>
      </c>
      <c r="L102" s="249">
        <v>47118</v>
      </c>
      <c r="M102" s="242">
        <f t="shared" si="4"/>
        <v>143.57142857142858</v>
      </c>
      <c r="N102" s="251">
        <v>0</v>
      </c>
      <c r="O102" s="239" t="s">
        <v>251</v>
      </c>
      <c r="P102" s="244">
        <f t="shared" si="3"/>
        <v>0</v>
      </c>
      <c r="Q102" s="245" t="str">
        <f>IF(ISNUMBER(P102),IF(P102=100%,"CUMPLIDA",IF(AND(ISNUMBER(L102),ISNUMBER([1]CGR!$P$4)), IF(L102&lt;[1]CGR!$P$4,"INCUMPLIDA","PROCESO"), "VERIFICAR FECHA")),"SIN VALOR AVANCE")</f>
        <v>PROCESO</v>
      </c>
    </row>
    <row r="103" spans="1:17" ht="300.75">
      <c r="A103" s="235" t="s">
        <v>17</v>
      </c>
      <c r="B103" s="236" t="s">
        <v>13</v>
      </c>
      <c r="C103" s="983"/>
      <c r="D103" s="983"/>
      <c r="E103" s="975"/>
      <c r="F103" s="975"/>
      <c r="G103" s="238" t="s">
        <v>117</v>
      </c>
      <c r="H103" s="239" t="s">
        <v>118</v>
      </c>
      <c r="I103" s="239" t="s">
        <v>119</v>
      </c>
      <c r="J103" s="248">
        <v>2</v>
      </c>
      <c r="K103" s="249">
        <v>46113</v>
      </c>
      <c r="L103" s="249">
        <v>47118</v>
      </c>
      <c r="M103" s="242">
        <f t="shared" si="4"/>
        <v>143.57142857142858</v>
      </c>
      <c r="N103" s="251">
        <v>0</v>
      </c>
      <c r="O103" s="239" t="s">
        <v>252</v>
      </c>
      <c r="P103" s="244">
        <f t="shared" si="3"/>
        <v>0</v>
      </c>
      <c r="Q103" s="245" t="str">
        <f>IF(ISNUMBER(P103),IF(P103=100%,"CUMPLIDA",IF(AND(ISNUMBER(L103),ISNUMBER([1]CGR!$P$4)), IF(L103&lt;[1]CGR!$P$4,"INCUMPLIDA","PROCESO"), "VERIFICAR FECHA")),"SIN VALOR AVANCE")</f>
        <v>PROCESO</v>
      </c>
    </row>
    <row r="104" spans="1:17" ht="120.75">
      <c r="A104" s="235" t="s">
        <v>17</v>
      </c>
      <c r="B104" s="236" t="s">
        <v>13</v>
      </c>
      <c r="C104" s="983"/>
      <c r="D104" s="983"/>
      <c r="E104" s="975"/>
      <c r="F104" s="975"/>
      <c r="G104" s="238" t="s">
        <v>253</v>
      </c>
      <c r="H104" s="239" t="s">
        <v>254</v>
      </c>
      <c r="I104" s="239" t="s">
        <v>255</v>
      </c>
      <c r="J104" s="240">
        <v>1</v>
      </c>
      <c r="K104" s="241">
        <v>42583</v>
      </c>
      <c r="L104" s="241">
        <v>42825</v>
      </c>
      <c r="M104" s="242">
        <f t="shared" si="4"/>
        <v>34.571428571428569</v>
      </c>
      <c r="N104" s="251">
        <v>1</v>
      </c>
      <c r="O104" s="239" t="s">
        <v>256</v>
      </c>
      <c r="P104" s="244">
        <f t="shared" si="3"/>
        <v>1</v>
      </c>
      <c r="Q104" s="245" t="str">
        <f>IF(ISNUMBER(P104),IF(P104=100%,"CUMPLIDA",IF(AND(ISNUMBER(L104),ISNUMBER([1]CGR!$P$4)), IF(L104&lt;[1]CGR!$P$4,"INCUMPLIDA","PROCESO"), "VERIFICAR FECHA")),"SIN VALOR AVANCE")</f>
        <v>CUMPLIDA</v>
      </c>
    </row>
    <row r="105" spans="1:17" ht="105">
      <c r="A105" s="235" t="s">
        <v>17</v>
      </c>
      <c r="B105" s="236" t="s">
        <v>13</v>
      </c>
      <c r="C105" s="983"/>
      <c r="D105" s="983"/>
      <c r="E105" s="975"/>
      <c r="F105" s="975"/>
      <c r="G105" s="238" t="s">
        <v>257</v>
      </c>
      <c r="H105" s="239" t="s">
        <v>258</v>
      </c>
      <c r="I105" s="239" t="s">
        <v>259</v>
      </c>
      <c r="J105" s="240">
        <v>5</v>
      </c>
      <c r="K105" s="241">
        <v>42581</v>
      </c>
      <c r="L105" s="241">
        <v>42735</v>
      </c>
      <c r="M105" s="242">
        <f t="shared" si="4"/>
        <v>22</v>
      </c>
      <c r="N105" s="251">
        <v>5</v>
      </c>
      <c r="O105" s="239" t="s">
        <v>260</v>
      </c>
      <c r="P105" s="244">
        <f t="shared" si="3"/>
        <v>1</v>
      </c>
      <c r="Q105" s="245" t="str">
        <f>IF(ISNUMBER(P105),IF(P105=100%,"CUMPLIDA",IF(AND(ISNUMBER(L105),ISNUMBER([1]CGR!$P$4)), IF(L105&lt;[1]CGR!$P$4,"INCUMPLIDA","PROCESO"), "VERIFICAR FECHA")),"SIN VALOR AVANCE")</f>
        <v>CUMPLIDA</v>
      </c>
    </row>
    <row r="106" spans="1:17" ht="75" customHeight="1">
      <c r="A106" s="235" t="s">
        <v>17</v>
      </c>
      <c r="B106" s="236" t="s">
        <v>13</v>
      </c>
      <c r="C106" s="974" t="s">
        <v>261</v>
      </c>
      <c r="D106" s="974" t="s">
        <v>262</v>
      </c>
      <c r="E106" s="981" t="s">
        <v>263</v>
      </c>
      <c r="F106" s="975" t="s">
        <v>264</v>
      </c>
      <c r="G106" s="982" t="s">
        <v>265</v>
      </c>
      <c r="H106" s="257" t="s">
        <v>266</v>
      </c>
      <c r="I106" s="239" t="s">
        <v>267</v>
      </c>
      <c r="J106" s="240">
        <v>6</v>
      </c>
      <c r="K106" s="258">
        <v>45292</v>
      </c>
      <c r="L106" s="258">
        <v>45868</v>
      </c>
      <c r="M106" s="242">
        <f t="shared" si="4"/>
        <v>82.285714285714292</v>
      </c>
      <c r="N106" s="251">
        <v>6</v>
      </c>
      <c r="O106" s="239" t="s">
        <v>268</v>
      </c>
      <c r="P106" s="244">
        <f t="shared" si="3"/>
        <v>1</v>
      </c>
      <c r="Q106" s="245" t="str">
        <f>IF(ISNUMBER(P106),IF(P106=100%,"CUMPLIDA",IF(AND(ISNUMBER(L106),ISNUMBER([1]CGR!$P$4)), IF(L106&lt;[1]CGR!$P$4,"INCUMPLIDA","PROCESO"), "VERIFICAR FECHA")),"SIN VALOR AVANCE")</f>
        <v>CUMPLIDA</v>
      </c>
    </row>
    <row r="107" spans="1:17" ht="120">
      <c r="A107" s="235" t="s">
        <v>17</v>
      </c>
      <c r="B107" s="236" t="s">
        <v>13</v>
      </c>
      <c r="C107" s="974"/>
      <c r="D107" s="974"/>
      <c r="E107" s="981"/>
      <c r="F107" s="975"/>
      <c r="G107" s="975"/>
      <c r="H107" s="257" t="s">
        <v>269</v>
      </c>
      <c r="I107" s="239" t="s">
        <v>270</v>
      </c>
      <c r="J107" s="240">
        <v>1</v>
      </c>
      <c r="K107" s="258">
        <v>45292</v>
      </c>
      <c r="L107" s="258">
        <v>45868</v>
      </c>
      <c r="M107" s="242">
        <f t="shared" si="4"/>
        <v>82.285714285714292</v>
      </c>
      <c r="N107" s="251">
        <v>0</v>
      </c>
      <c r="O107" s="239" t="s">
        <v>268</v>
      </c>
      <c r="P107" s="244">
        <f t="shared" si="3"/>
        <v>0</v>
      </c>
      <c r="Q107" s="245" t="str">
        <f>IF(ISNUMBER(P107),IF(P107=100%,"CUMPLIDA",IF(AND(ISNUMBER(L107),ISNUMBER([1]CGR!$P$4)), IF(L107&lt;[1]CGR!$P$4,"INCUMPLIDA","PROCESO"), "VERIFICAR FECHA")),"SIN VALOR AVANCE")</f>
        <v>PROCESO</v>
      </c>
    </row>
    <row r="108" spans="1:17" ht="196.5">
      <c r="A108" s="235" t="s">
        <v>17</v>
      </c>
      <c r="B108" s="236" t="s">
        <v>13</v>
      </c>
      <c r="C108" s="974"/>
      <c r="D108" s="983"/>
      <c r="E108" s="975"/>
      <c r="F108" s="975"/>
      <c r="G108" s="256" t="s">
        <v>271</v>
      </c>
      <c r="H108" s="239" t="s">
        <v>272</v>
      </c>
      <c r="I108" s="239" t="s">
        <v>273</v>
      </c>
      <c r="J108" s="240">
        <v>1</v>
      </c>
      <c r="K108" s="258">
        <v>45306</v>
      </c>
      <c r="L108" s="258">
        <v>45565</v>
      </c>
      <c r="M108" s="242">
        <f t="shared" si="4"/>
        <v>37</v>
      </c>
      <c r="N108" s="251">
        <v>1</v>
      </c>
      <c r="O108" s="239" t="s">
        <v>274</v>
      </c>
      <c r="P108" s="244">
        <f t="shared" si="3"/>
        <v>1</v>
      </c>
      <c r="Q108" s="245" t="str">
        <f>IF(ISNUMBER(P108),IF(P108=100%,"CUMPLIDA",IF(AND(ISNUMBER(L108),ISNUMBER([1]CGR!$P$4)), IF(L108&lt;[1]CGR!$P$4,"INCUMPLIDA","PROCESO"), "VERIFICAR FECHA")),"SIN VALOR AVANCE")</f>
        <v>CUMPLIDA</v>
      </c>
    </row>
    <row r="109" spans="1:17" ht="210.75" customHeight="1">
      <c r="A109" s="259" t="s">
        <v>12</v>
      </c>
      <c r="B109" s="236" t="s">
        <v>13</v>
      </c>
      <c r="C109" s="983" t="s">
        <v>275</v>
      </c>
      <c r="D109" s="983" t="s">
        <v>276</v>
      </c>
      <c r="E109" s="975" t="s">
        <v>277</v>
      </c>
      <c r="F109" s="975" t="s">
        <v>278</v>
      </c>
      <c r="G109" s="238" t="s">
        <v>279</v>
      </c>
      <c r="H109" s="239" t="s">
        <v>280</v>
      </c>
      <c r="I109" s="239" t="s">
        <v>281</v>
      </c>
      <c r="J109" s="246">
        <v>1</v>
      </c>
      <c r="K109" s="241">
        <v>44136</v>
      </c>
      <c r="L109" s="241">
        <v>44865</v>
      </c>
      <c r="M109" s="242">
        <f t="shared" si="4"/>
        <v>104.14285714285714</v>
      </c>
      <c r="N109" s="247">
        <v>1</v>
      </c>
      <c r="O109" s="239" t="s">
        <v>282</v>
      </c>
      <c r="P109" s="244">
        <f t="shared" si="3"/>
        <v>1</v>
      </c>
      <c r="Q109" s="245" t="str">
        <f>IF(ISNUMBER(P109),IF(P109=100%,"CUMPLIDA",IF(AND(ISNUMBER(L109),ISNUMBER([2]CGR!$P$4)), IF(L109&lt;[2]CGR!$P$4,"INCUMPLIDA","PROCESO"), "VERIFICAR FECHA")),"SIN VALOR AVANCE")</f>
        <v>CUMPLIDA</v>
      </c>
    </row>
    <row r="110" spans="1:17" ht="195.75">
      <c r="A110" s="259" t="s">
        <v>12</v>
      </c>
      <c r="B110" s="236" t="s">
        <v>13</v>
      </c>
      <c r="C110" s="983"/>
      <c r="D110" s="983"/>
      <c r="E110" s="975"/>
      <c r="F110" s="975"/>
      <c r="G110" s="238" t="s">
        <v>283</v>
      </c>
      <c r="H110" s="239" t="s">
        <v>280</v>
      </c>
      <c r="I110" s="239" t="s">
        <v>281</v>
      </c>
      <c r="J110" s="246">
        <v>1</v>
      </c>
      <c r="K110" s="241">
        <v>44866</v>
      </c>
      <c r="L110" s="241">
        <v>46022</v>
      </c>
      <c r="M110" s="242">
        <f t="shared" si="4"/>
        <v>165.14285714285714</v>
      </c>
      <c r="N110" s="247">
        <v>0.59230000000000005</v>
      </c>
      <c r="O110" s="239" t="s">
        <v>284</v>
      </c>
      <c r="P110" s="244">
        <f t="shared" si="3"/>
        <v>0.59230000000000005</v>
      </c>
      <c r="Q110" s="245" t="str">
        <f>IF(ISNUMBER(P110),IF(P110=100%,"CUMPLIDA",IF(AND(ISNUMBER(L110),ISNUMBER([2]CGR!$P$4)), IF(L110&lt;[2]CGR!$P$4,"INCUMPLIDA","PROCESO"), "VERIFICAR FECHA")),"SIN VALOR AVANCE")</f>
        <v>PROCESO</v>
      </c>
    </row>
    <row r="111" spans="1:17" ht="225.75">
      <c r="A111" s="259" t="s">
        <v>12</v>
      </c>
      <c r="B111" s="236" t="s">
        <v>13</v>
      </c>
      <c r="C111" s="237" t="s">
        <v>285</v>
      </c>
      <c r="D111" s="237" t="s">
        <v>276</v>
      </c>
      <c r="E111" s="238" t="s">
        <v>286</v>
      </c>
      <c r="F111" s="238" t="s">
        <v>287</v>
      </c>
      <c r="G111" s="238" t="s">
        <v>288</v>
      </c>
      <c r="H111" s="239" t="s">
        <v>280</v>
      </c>
      <c r="I111" s="239" t="s">
        <v>281</v>
      </c>
      <c r="J111" s="246">
        <v>1</v>
      </c>
      <c r="K111" s="241">
        <v>44928</v>
      </c>
      <c r="L111" s="241">
        <v>46022</v>
      </c>
      <c r="M111" s="242">
        <f t="shared" si="4"/>
        <v>156.28571428571428</v>
      </c>
      <c r="N111" s="247">
        <v>0.97650000000000003</v>
      </c>
      <c r="O111" s="239" t="s">
        <v>289</v>
      </c>
      <c r="P111" s="244">
        <f t="shared" si="3"/>
        <v>0.97650000000000003</v>
      </c>
      <c r="Q111" s="245" t="str">
        <f>IF(ISNUMBER(P111),IF(P111=100%,"CUMPLIDA",IF(AND(ISNUMBER(L111),ISNUMBER([2]CGR!$P$4)), IF(L111&lt;[2]CGR!$P$4,"INCUMPLIDA","PROCESO"), "VERIFICAR FECHA")),"SIN VALOR AVANCE")</f>
        <v>PROCESO</v>
      </c>
    </row>
    <row r="112" spans="1:17" ht="285.75">
      <c r="A112" s="259" t="s">
        <v>12</v>
      </c>
      <c r="B112" s="236" t="s">
        <v>13</v>
      </c>
      <c r="C112" s="237" t="s">
        <v>290</v>
      </c>
      <c r="D112" s="237" t="s">
        <v>291</v>
      </c>
      <c r="E112" s="238" t="s">
        <v>292</v>
      </c>
      <c r="F112" s="238" t="s">
        <v>293</v>
      </c>
      <c r="G112" s="238" t="s">
        <v>294</v>
      </c>
      <c r="H112" s="260" t="s">
        <v>280</v>
      </c>
      <c r="I112" s="239" t="s">
        <v>281</v>
      </c>
      <c r="J112" s="246">
        <v>1</v>
      </c>
      <c r="K112" s="241">
        <v>44928</v>
      </c>
      <c r="L112" s="241">
        <v>46022</v>
      </c>
      <c r="M112" s="242">
        <f t="shared" si="4"/>
        <v>156.28571428571428</v>
      </c>
      <c r="N112" s="247">
        <v>0.97650000000000003</v>
      </c>
      <c r="O112" s="239" t="s">
        <v>295</v>
      </c>
      <c r="P112" s="244">
        <f t="shared" si="3"/>
        <v>0.97650000000000003</v>
      </c>
      <c r="Q112" s="245" t="str">
        <f>IF(ISNUMBER(P112),IF(P112=100%,"CUMPLIDA",IF(AND(ISNUMBER(L112),ISNUMBER([2]CGR!$P$4)), IF(L112&lt;[2]CGR!$P$4,"INCUMPLIDA","PROCESO"), "VERIFICAR FECHA")),"SIN VALOR AVANCE")</f>
        <v>PROCESO</v>
      </c>
    </row>
    <row r="113" spans="1:17" ht="150.75">
      <c r="A113" s="259" t="s">
        <v>12</v>
      </c>
      <c r="B113" s="236" t="s">
        <v>13</v>
      </c>
      <c r="C113" s="237" t="s">
        <v>296</v>
      </c>
      <c r="D113" s="237" t="s">
        <v>297</v>
      </c>
      <c r="E113" s="238" t="s">
        <v>298</v>
      </c>
      <c r="F113" s="238" t="s">
        <v>299</v>
      </c>
      <c r="G113" s="238" t="s">
        <v>300</v>
      </c>
      <c r="H113" s="239" t="s">
        <v>301</v>
      </c>
      <c r="I113" s="239" t="s">
        <v>302</v>
      </c>
      <c r="J113" s="246">
        <v>1</v>
      </c>
      <c r="K113" s="241">
        <v>44928</v>
      </c>
      <c r="L113" s="241">
        <v>46022</v>
      </c>
      <c r="M113" s="242">
        <f t="shared" si="4"/>
        <v>156.28571428571428</v>
      </c>
      <c r="N113" s="247">
        <v>0.6482</v>
      </c>
      <c r="O113" s="239" t="s">
        <v>303</v>
      </c>
      <c r="P113" s="244">
        <f t="shared" si="3"/>
        <v>0.6482</v>
      </c>
      <c r="Q113" s="245" t="str">
        <f>IF(ISNUMBER(P113),IF(P113=100%,"CUMPLIDA",IF(AND(ISNUMBER(L113),ISNUMBER([2]CGR!$P$4)), IF(L113&lt;[2]CGR!$P$4,"INCUMPLIDA","PROCESO"), "VERIFICAR FECHA")),"SIN VALOR AVANCE")</f>
        <v>PROCESO</v>
      </c>
    </row>
    <row r="114" spans="1:17" ht="165.75">
      <c r="A114" s="259" t="s">
        <v>12</v>
      </c>
      <c r="B114" s="236" t="s">
        <v>13</v>
      </c>
      <c r="C114" s="261" t="s">
        <v>304</v>
      </c>
      <c r="D114" s="261" t="s">
        <v>305</v>
      </c>
      <c r="E114" s="262" t="s">
        <v>306</v>
      </c>
      <c r="F114" s="263" t="s">
        <v>307</v>
      </c>
      <c r="G114" s="238" t="s">
        <v>308</v>
      </c>
      <c r="H114" s="260" t="s">
        <v>301</v>
      </c>
      <c r="I114" s="264" t="s">
        <v>309</v>
      </c>
      <c r="J114" s="246">
        <v>1</v>
      </c>
      <c r="K114" s="241">
        <v>44928</v>
      </c>
      <c r="L114" s="241">
        <v>46022</v>
      </c>
      <c r="M114" s="242">
        <f t="shared" si="4"/>
        <v>156.28571428571428</v>
      </c>
      <c r="N114" s="247">
        <v>0.97799999999999998</v>
      </c>
      <c r="O114" s="265" t="s">
        <v>310</v>
      </c>
      <c r="P114" s="244">
        <f t="shared" si="3"/>
        <v>0.97799999999999998</v>
      </c>
      <c r="Q114" s="245" t="str">
        <f>IF(ISNUMBER(P114),IF(P114=100%,"CUMPLIDA",IF(AND(ISNUMBER(L114),ISNUMBER([2]CGR!$P$4)), IF(L114&lt;[2]CGR!$P$4,"INCUMPLIDA","PROCESO"), "VERIFICAR FECHA")),"SIN VALOR AVANCE")</f>
        <v>PROCESO</v>
      </c>
    </row>
    <row r="115" spans="1:17" ht="120" customHeight="1">
      <c r="A115" s="259" t="s">
        <v>12</v>
      </c>
      <c r="B115" s="236" t="s">
        <v>13</v>
      </c>
      <c r="C115" s="983" t="s">
        <v>311</v>
      </c>
      <c r="D115" s="983" t="s">
        <v>312</v>
      </c>
      <c r="E115" s="975" t="s">
        <v>313</v>
      </c>
      <c r="F115" s="975" t="s">
        <v>314</v>
      </c>
      <c r="G115" s="975" t="s">
        <v>315</v>
      </c>
      <c r="H115" s="239" t="s">
        <v>316</v>
      </c>
      <c r="I115" s="239" t="s">
        <v>317</v>
      </c>
      <c r="J115" s="240">
        <v>1</v>
      </c>
      <c r="K115" s="266">
        <v>42064</v>
      </c>
      <c r="L115" s="266">
        <v>42277</v>
      </c>
      <c r="M115" s="242">
        <f t="shared" si="4"/>
        <v>30.428571428571427</v>
      </c>
      <c r="N115" s="240">
        <v>1</v>
      </c>
      <c r="O115" s="267" t="s">
        <v>318</v>
      </c>
      <c r="P115" s="244">
        <f>N115/J115</f>
        <v>1</v>
      </c>
      <c r="Q115" s="245" t="str">
        <f>IF(ISNUMBER(P115),IF(P115=100%,"CUMPLIDA",IF(AND(ISNUMBER(L115),ISNUMBER([2]CGR!$P$4)), IF(L115&lt;[2]CGR!$P$4,"INCUMPLIDA","PROCESO"), "VERIFICAR FECHA")),"SIN VALOR AVANCE")</f>
        <v>CUMPLIDA</v>
      </c>
    </row>
    <row r="116" spans="1:17" ht="105.75">
      <c r="A116" s="259" t="s">
        <v>12</v>
      </c>
      <c r="B116" s="236" t="s">
        <v>13</v>
      </c>
      <c r="C116" s="983"/>
      <c r="D116" s="983"/>
      <c r="E116" s="975"/>
      <c r="F116" s="975"/>
      <c r="G116" s="975"/>
      <c r="H116" s="239" t="s">
        <v>319</v>
      </c>
      <c r="I116" s="239" t="s">
        <v>320</v>
      </c>
      <c r="J116" s="240">
        <v>1</v>
      </c>
      <c r="K116" s="266">
        <v>42064</v>
      </c>
      <c r="L116" s="266">
        <v>42308</v>
      </c>
      <c r="M116" s="242">
        <f t="shared" si="4"/>
        <v>34.857142857142854</v>
      </c>
      <c r="N116" s="240">
        <v>1</v>
      </c>
      <c r="O116" s="267" t="s">
        <v>321</v>
      </c>
      <c r="P116" s="244">
        <f t="shared" si="3"/>
        <v>1</v>
      </c>
      <c r="Q116" s="245" t="str">
        <f>IF(ISNUMBER(P116),IF(P116=100%,"CUMPLIDA",IF(AND(ISNUMBER(L116),ISNUMBER([2]CGR!$P$4)), IF(L116&lt;[2]CGR!$P$4,"INCUMPLIDA","PROCESO"), "VERIFICAR FECHA")),"SIN VALOR AVANCE")</f>
        <v>CUMPLIDA</v>
      </c>
    </row>
    <row r="117" spans="1:17" ht="285.75">
      <c r="A117" s="259" t="s">
        <v>12</v>
      </c>
      <c r="B117" s="236" t="s">
        <v>13</v>
      </c>
      <c r="C117" s="983"/>
      <c r="D117" s="983"/>
      <c r="E117" s="975"/>
      <c r="F117" s="975"/>
      <c r="G117" s="975" t="s">
        <v>322</v>
      </c>
      <c r="H117" s="239" t="s">
        <v>323</v>
      </c>
      <c r="I117" s="268" t="s">
        <v>324</v>
      </c>
      <c r="J117" s="269">
        <v>2874988645</v>
      </c>
      <c r="K117" s="241">
        <v>45839</v>
      </c>
      <c r="L117" s="241">
        <v>46204</v>
      </c>
      <c r="M117" s="242">
        <f t="shared" si="4"/>
        <v>52.142857142857146</v>
      </c>
      <c r="N117" s="270">
        <v>0</v>
      </c>
      <c r="O117" s="271" t="s">
        <v>325</v>
      </c>
      <c r="P117" s="244">
        <f t="shared" si="3"/>
        <v>0</v>
      </c>
      <c r="Q117" s="245" t="str">
        <f>IF(ISNUMBER(P117),IF(P117=100%,"CUMPLIDA",IF(AND(ISNUMBER(L117),ISNUMBER([2]CGR!$P$4)), IF(L117&lt;[2]CGR!$P$4,"INCUMPLIDA","PROCESO"), "VERIFICAR FECHA")),"SIN VALOR AVANCE")</f>
        <v>PROCESO</v>
      </c>
    </row>
    <row r="118" spans="1:17" ht="300.75">
      <c r="A118" s="259" t="s">
        <v>12</v>
      </c>
      <c r="B118" s="236" t="s">
        <v>13</v>
      </c>
      <c r="C118" s="983"/>
      <c r="D118" s="983"/>
      <c r="E118" s="975"/>
      <c r="F118" s="975"/>
      <c r="G118" s="975"/>
      <c r="H118" s="239" t="s">
        <v>326</v>
      </c>
      <c r="I118" s="239" t="s">
        <v>327</v>
      </c>
      <c r="J118" s="269">
        <v>2874988645</v>
      </c>
      <c r="K118" s="241">
        <v>45839</v>
      </c>
      <c r="L118" s="241">
        <v>46204</v>
      </c>
      <c r="M118" s="242">
        <f t="shared" si="4"/>
        <v>52.142857142857146</v>
      </c>
      <c r="N118" s="269">
        <v>0</v>
      </c>
      <c r="O118" s="271" t="s">
        <v>328</v>
      </c>
      <c r="P118" s="244">
        <f t="shared" si="3"/>
        <v>0</v>
      </c>
      <c r="Q118" s="245" t="str">
        <f>IF(ISNUMBER(P118),IF(P118=100%,"CUMPLIDA",IF(AND(ISNUMBER(L118),ISNUMBER([2]CGR!$P$4)), IF(L118&lt;[2]CGR!$P$4,"INCUMPLIDA","PROCESO"), "VERIFICAR FECHA")),"SIN VALOR AVANCE")</f>
        <v>PROCESO</v>
      </c>
    </row>
    <row r="119" spans="1:17" ht="165.75">
      <c r="A119" s="259" t="s">
        <v>12</v>
      </c>
      <c r="B119" s="236" t="s">
        <v>13</v>
      </c>
      <c r="C119" s="983"/>
      <c r="D119" s="983"/>
      <c r="E119" s="975"/>
      <c r="F119" s="975"/>
      <c r="G119" s="238" t="s">
        <v>329</v>
      </c>
      <c r="H119" s="239" t="s">
        <v>330</v>
      </c>
      <c r="I119" s="239" t="s">
        <v>331</v>
      </c>
      <c r="J119" s="240">
        <v>1</v>
      </c>
      <c r="K119" s="266">
        <v>43952</v>
      </c>
      <c r="L119" s="266">
        <v>44196</v>
      </c>
      <c r="M119" s="242">
        <f t="shared" si="4"/>
        <v>34.857142857142854</v>
      </c>
      <c r="N119" s="240">
        <v>1</v>
      </c>
      <c r="O119" s="267" t="s">
        <v>332</v>
      </c>
      <c r="P119" s="244">
        <f t="shared" si="3"/>
        <v>1</v>
      </c>
      <c r="Q119" s="245" t="str">
        <f>IF(ISNUMBER(P119),IF(P119=100%,"CUMPLIDA",IF(AND(ISNUMBER(L119),ISNUMBER([2]CGR!$P$4)), IF(L119&lt;[2]CGR!$P$4,"INCUMPLIDA","PROCESO"), "VERIFICAR FECHA")),"SIN VALOR AVANCE")</f>
        <v>CUMPLIDA</v>
      </c>
    </row>
    <row r="120" spans="1:17" ht="165.75" customHeight="1">
      <c r="A120" s="259" t="s">
        <v>12</v>
      </c>
      <c r="B120" s="236" t="s">
        <v>13</v>
      </c>
      <c r="C120" s="983" t="s">
        <v>333</v>
      </c>
      <c r="D120" s="983" t="s">
        <v>334</v>
      </c>
      <c r="E120" s="975" t="s">
        <v>335</v>
      </c>
      <c r="F120" s="975" t="s">
        <v>336</v>
      </c>
      <c r="G120" s="238" t="s">
        <v>337</v>
      </c>
      <c r="H120" s="239" t="s">
        <v>338</v>
      </c>
      <c r="I120" s="239" t="s">
        <v>339</v>
      </c>
      <c r="J120" s="240">
        <v>1</v>
      </c>
      <c r="K120" s="241">
        <v>44172</v>
      </c>
      <c r="L120" s="241">
        <v>44211</v>
      </c>
      <c r="M120" s="242">
        <f t="shared" si="4"/>
        <v>5.5714285714285712</v>
      </c>
      <c r="N120" s="251">
        <v>1</v>
      </c>
      <c r="O120" s="239" t="s">
        <v>340</v>
      </c>
      <c r="P120" s="244">
        <f t="shared" si="3"/>
        <v>1</v>
      </c>
      <c r="Q120" s="245" t="str">
        <f>IF(ISNUMBER(P120),IF(P120=100%,"CUMPLIDA",IF(AND(ISNUMBER(L120),ISNUMBER([2]CGR!$P$4)), IF(L120&lt;[2]CGR!$P$4,"INCUMPLIDA","PROCESO"), "VERIFICAR FECHA")),"SIN VALOR AVANCE")</f>
        <v>CUMPLIDA</v>
      </c>
    </row>
    <row r="121" spans="1:17" ht="180.75">
      <c r="A121" s="259" t="s">
        <v>12</v>
      </c>
      <c r="B121" s="236" t="s">
        <v>13</v>
      </c>
      <c r="C121" s="983"/>
      <c r="D121" s="983"/>
      <c r="E121" s="975"/>
      <c r="F121" s="975"/>
      <c r="G121" s="975" t="s">
        <v>341</v>
      </c>
      <c r="H121" s="239" t="s">
        <v>342</v>
      </c>
      <c r="I121" s="268" t="s">
        <v>324</v>
      </c>
      <c r="J121" s="246">
        <v>1</v>
      </c>
      <c r="K121" s="241">
        <v>44928</v>
      </c>
      <c r="L121" s="241">
        <v>46022</v>
      </c>
      <c r="M121" s="242">
        <f t="shared" si="4"/>
        <v>156.28571428571428</v>
      </c>
      <c r="N121" s="247">
        <v>1</v>
      </c>
      <c r="O121" s="239" t="s">
        <v>343</v>
      </c>
      <c r="P121" s="244">
        <f t="shared" si="3"/>
        <v>1</v>
      </c>
      <c r="Q121" s="245" t="str">
        <f>IF(ISNUMBER(P121),IF(P121=100%,"CUMPLIDA",IF(AND(ISNUMBER(L121),ISNUMBER([2]CGR!$P$4)), IF(L121&lt;[2]CGR!$P$4,"INCUMPLIDA","PROCESO"), "VERIFICAR FECHA")),"SIN VALOR AVANCE")</f>
        <v>CUMPLIDA</v>
      </c>
    </row>
    <row r="122" spans="1:17" ht="210.75">
      <c r="A122" s="259" t="s">
        <v>12</v>
      </c>
      <c r="B122" s="236" t="s">
        <v>13</v>
      </c>
      <c r="C122" s="983"/>
      <c r="D122" s="983"/>
      <c r="E122" s="975"/>
      <c r="F122" s="975"/>
      <c r="G122" s="975"/>
      <c r="H122" s="239" t="s">
        <v>344</v>
      </c>
      <c r="I122" s="239" t="s">
        <v>345</v>
      </c>
      <c r="J122" s="246">
        <v>1</v>
      </c>
      <c r="K122" s="241">
        <v>44928</v>
      </c>
      <c r="L122" s="241">
        <v>46022</v>
      </c>
      <c r="M122" s="242">
        <f t="shared" si="4"/>
        <v>156.28571428571428</v>
      </c>
      <c r="N122" s="247">
        <v>0.97470000000000001</v>
      </c>
      <c r="O122" s="239" t="s">
        <v>346</v>
      </c>
      <c r="P122" s="244">
        <f t="shared" si="3"/>
        <v>0.97470000000000001</v>
      </c>
      <c r="Q122" s="245" t="str">
        <f>IF(ISNUMBER(P122),IF(P122=100%,"CUMPLIDA",IF(AND(ISNUMBER(L122),ISNUMBER([2]CGR!$P$4)), IF(L122&lt;[2]CGR!$P$4,"INCUMPLIDA","PROCESO"), "VERIFICAR FECHA")),"SIN VALOR AVANCE")</f>
        <v>PROCESO</v>
      </c>
    </row>
    <row r="123" spans="1:17" ht="195.75">
      <c r="A123" s="259" t="s">
        <v>12</v>
      </c>
      <c r="B123" s="236" t="s">
        <v>13</v>
      </c>
      <c r="C123" s="983"/>
      <c r="D123" s="983"/>
      <c r="E123" s="975"/>
      <c r="F123" s="975"/>
      <c r="G123" s="975" t="s">
        <v>347</v>
      </c>
      <c r="H123" s="239" t="s">
        <v>342</v>
      </c>
      <c r="I123" s="239" t="s">
        <v>348</v>
      </c>
      <c r="J123" s="246">
        <v>1</v>
      </c>
      <c r="K123" s="241">
        <v>44928</v>
      </c>
      <c r="L123" s="241">
        <v>45657</v>
      </c>
      <c r="M123" s="242">
        <f t="shared" si="4"/>
        <v>104.14285714285714</v>
      </c>
      <c r="N123" s="247">
        <v>1</v>
      </c>
      <c r="O123" s="239" t="s">
        <v>349</v>
      </c>
      <c r="P123" s="244">
        <f t="shared" si="3"/>
        <v>1</v>
      </c>
      <c r="Q123" s="245" t="str">
        <f>IF(ISNUMBER(P123),IF(P123=100%,"CUMPLIDA",IF(AND(ISNUMBER(L123),ISNUMBER([2]CGR!$P$4)), IF(L123&lt;[2]CGR!$P$4,"INCUMPLIDA","PROCESO"), "VERIFICAR FECHA")),"SIN VALOR AVANCE")</f>
        <v>CUMPLIDA</v>
      </c>
    </row>
    <row r="124" spans="1:17" ht="210.75">
      <c r="A124" s="259" t="s">
        <v>12</v>
      </c>
      <c r="B124" s="236" t="s">
        <v>13</v>
      </c>
      <c r="C124" s="983"/>
      <c r="D124" s="983"/>
      <c r="E124" s="975"/>
      <c r="F124" s="975"/>
      <c r="G124" s="975"/>
      <c r="H124" s="239" t="s">
        <v>344</v>
      </c>
      <c r="I124" s="239" t="s">
        <v>345</v>
      </c>
      <c r="J124" s="246">
        <v>1</v>
      </c>
      <c r="K124" s="241">
        <v>44928</v>
      </c>
      <c r="L124" s="241">
        <v>46022</v>
      </c>
      <c r="M124" s="242">
        <f t="shared" si="4"/>
        <v>156.28571428571428</v>
      </c>
      <c r="N124" s="247">
        <v>1</v>
      </c>
      <c r="O124" s="239" t="s">
        <v>350</v>
      </c>
      <c r="P124" s="244">
        <f t="shared" si="3"/>
        <v>1</v>
      </c>
      <c r="Q124" s="245" t="str">
        <f>IF(ISNUMBER(P124),IF(P124=100%,"CUMPLIDA",IF(AND(ISNUMBER(L124),ISNUMBER([2]CGR!$P$4)), IF(L124&lt;[2]CGR!$P$4,"INCUMPLIDA","PROCESO"), "VERIFICAR FECHA")),"SIN VALOR AVANCE")</f>
        <v>CUMPLIDA</v>
      </c>
    </row>
    <row r="125" spans="1:17" ht="180.75">
      <c r="A125" s="259" t="s">
        <v>12</v>
      </c>
      <c r="B125" s="236" t="s">
        <v>13</v>
      </c>
      <c r="C125" s="983"/>
      <c r="D125" s="983"/>
      <c r="E125" s="975"/>
      <c r="F125" s="975"/>
      <c r="G125" s="238" t="s">
        <v>351</v>
      </c>
      <c r="H125" s="239" t="s">
        <v>352</v>
      </c>
      <c r="I125" s="239" t="s">
        <v>353</v>
      </c>
      <c r="J125" s="246">
        <v>1</v>
      </c>
      <c r="K125" s="241">
        <v>44928</v>
      </c>
      <c r="L125" s="241">
        <v>46022</v>
      </c>
      <c r="M125" s="242">
        <f t="shared" si="4"/>
        <v>156.28571428571428</v>
      </c>
      <c r="N125" s="247">
        <v>1.29E-2</v>
      </c>
      <c r="O125" s="239" t="s">
        <v>354</v>
      </c>
      <c r="P125" s="244">
        <f t="shared" si="3"/>
        <v>1.29E-2</v>
      </c>
      <c r="Q125" s="245" t="str">
        <f>IF(ISNUMBER(P125),IF(P125=100%,"CUMPLIDA",IF(AND(ISNUMBER(L125),ISNUMBER([2]CGR!$P$4)), IF(L125&lt;[2]CGR!$P$4,"INCUMPLIDA","PROCESO"), "VERIFICAR FECHA")),"SIN VALOR AVANCE")</f>
        <v>PROCESO</v>
      </c>
    </row>
    <row r="126" spans="1:17" ht="330">
      <c r="A126" s="259" t="s">
        <v>12</v>
      </c>
      <c r="B126" s="236" t="s">
        <v>13</v>
      </c>
      <c r="C126" s="983"/>
      <c r="D126" s="983"/>
      <c r="E126" s="975"/>
      <c r="F126" s="975"/>
      <c r="G126" s="975" t="s">
        <v>355</v>
      </c>
      <c r="H126" s="239" t="s">
        <v>356</v>
      </c>
      <c r="I126" s="239" t="s">
        <v>357</v>
      </c>
      <c r="J126" s="246">
        <v>1</v>
      </c>
      <c r="K126" s="241">
        <v>44928</v>
      </c>
      <c r="L126" s="241">
        <v>46022</v>
      </c>
      <c r="M126" s="242">
        <f t="shared" si="4"/>
        <v>156.28571428571428</v>
      </c>
      <c r="N126" s="247">
        <v>0.1573</v>
      </c>
      <c r="O126" s="239" t="s">
        <v>358</v>
      </c>
      <c r="P126" s="244">
        <f t="shared" si="3"/>
        <v>0.1573</v>
      </c>
      <c r="Q126" s="245" t="str">
        <f>IF(ISNUMBER(P126),IF(P126=100%,"CUMPLIDA",IF(AND(ISNUMBER(L126),ISNUMBER([2]CGR!$P$4)), IF(L126&lt;[2]CGR!$P$4,"INCUMPLIDA","PROCESO"), "VERIFICAR FECHA")),"SIN VALOR AVANCE")</f>
        <v>PROCESO</v>
      </c>
    </row>
    <row r="127" spans="1:17" ht="165.75">
      <c r="A127" s="259" t="s">
        <v>12</v>
      </c>
      <c r="B127" s="236" t="s">
        <v>13</v>
      </c>
      <c r="C127" s="983"/>
      <c r="D127" s="983"/>
      <c r="E127" s="975"/>
      <c r="F127" s="975"/>
      <c r="G127" s="975"/>
      <c r="H127" s="239" t="s">
        <v>359</v>
      </c>
      <c r="I127" s="239" t="s">
        <v>360</v>
      </c>
      <c r="J127" s="240">
        <v>3</v>
      </c>
      <c r="K127" s="241">
        <v>44197</v>
      </c>
      <c r="L127" s="241">
        <v>44651</v>
      </c>
      <c r="M127" s="242">
        <f t="shared" si="4"/>
        <v>64.857142857142861</v>
      </c>
      <c r="N127" s="251">
        <v>3</v>
      </c>
      <c r="O127" s="239" t="s">
        <v>361</v>
      </c>
      <c r="P127" s="244">
        <f t="shared" si="3"/>
        <v>1</v>
      </c>
      <c r="Q127" s="245" t="str">
        <f>IF(ISNUMBER(P127),IF(P127=100%,"CUMPLIDA",IF(AND(ISNUMBER(L127),ISNUMBER([2]CGR!$P$4)), IF(L127&lt;[2]CGR!$P$4,"INCUMPLIDA","PROCESO"), "VERIFICAR FECHA")),"SIN VALOR AVANCE")</f>
        <v>CUMPLIDA</v>
      </c>
    </row>
    <row r="128" spans="1:17" ht="135" customHeight="1">
      <c r="A128" s="259" t="s">
        <v>12</v>
      </c>
      <c r="B128" s="236" t="s">
        <v>13</v>
      </c>
      <c r="C128" s="983" t="s">
        <v>362</v>
      </c>
      <c r="D128" s="983" t="s">
        <v>363</v>
      </c>
      <c r="E128" s="975" t="s">
        <v>364</v>
      </c>
      <c r="F128" s="975" t="s">
        <v>365</v>
      </c>
      <c r="G128" s="238" t="s">
        <v>366</v>
      </c>
      <c r="H128" s="239" t="s">
        <v>367</v>
      </c>
      <c r="I128" s="239" t="s">
        <v>368</v>
      </c>
      <c r="J128" s="248">
        <v>1</v>
      </c>
      <c r="K128" s="241">
        <v>45108</v>
      </c>
      <c r="L128" s="241">
        <v>45170</v>
      </c>
      <c r="M128" s="242">
        <f t="shared" si="4"/>
        <v>8.8571428571428577</v>
      </c>
      <c r="N128" s="251">
        <v>1</v>
      </c>
      <c r="O128" s="239" t="s">
        <v>369</v>
      </c>
      <c r="P128" s="244">
        <f t="shared" si="3"/>
        <v>1</v>
      </c>
      <c r="Q128" s="245" t="str">
        <f>IF(ISNUMBER(P128),IF(P128=100%,"CUMPLIDA",IF(AND(ISNUMBER(L128),ISNUMBER([2]CGR!$P$4)), IF(L128&lt;[2]CGR!$P$4,"INCUMPLIDA","PROCESO"), "VERIFICAR FECHA")),"SIN VALOR AVANCE")</f>
        <v>CUMPLIDA</v>
      </c>
    </row>
    <row r="129" spans="1:17" ht="90.75" customHeight="1">
      <c r="A129" s="259" t="s">
        <v>12</v>
      </c>
      <c r="B129" s="236" t="s">
        <v>13</v>
      </c>
      <c r="C129" s="983"/>
      <c r="D129" s="983"/>
      <c r="E129" s="975"/>
      <c r="F129" s="975" t="s">
        <v>365</v>
      </c>
      <c r="G129" s="238" t="s">
        <v>370</v>
      </c>
      <c r="H129" s="239" t="s">
        <v>371</v>
      </c>
      <c r="I129" s="239" t="s">
        <v>372</v>
      </c>
      <c r="J129" s="248">
        <v>12</v>
      </c>
      <c r="K129" s="241">
        <v>45154</v>
      </c>
      <c r="L129" s="241">
        <v>45869</v>
      </c>
      <c r="M129" s="242">
        <f t="shared" si="4"/>
        <v>102.14285714285714</v>
      </c>
      <c r="N129" s="251">
        <v>12</v>
      </c>
      <c r="O129" s="239" t="s">
        <v>369</v>
      </c>
      <c r="P129" s="244">
        <f t="shared" si="3"/>
        <v>1</v>
      </c>
      <c r="Q129" s="245" t="str">
        <f>IF(ISNUMBER(P129),IF(P129=100%,"CUMPLIDA",IF(AND(ISNUMBER(L129),ISNUMBER([2]CGR!$P$4)), IF(L129&lt;[2]CGR!$P$4,"INCUMPLIDA","PROCESO"), "VERIFICAR FECHA")),"SIN VALOR AVANCE")</f>
        <v>CUMPLIDA</v>
      </c>
    </row>
    <row r="130" spans="1:17" ht="105" customHeight="1">
      <c r="A130" s="259" t="s">
        <v>12</v>
      </c>
      <c r="B130" s="236" t="s">
        <v>13</v>
      </c>
      <c r="C130" s="983"/>
      <c r="D130" s="983"/>
      <c r="E130" s="975"/>
      <c r="F130" s="975" t="s">
        <v>365</v>
      </c>
      <c r="G130" s="238" t="s">
        <v>373</v>
      </c>
      <c r="H130" s="239" t="s">
        <v>374</v>
      </c>
      <c r="I130" s="239" t="s">
        <v>375</v>
      </c>
      <c r="J130" s="248">
        <v>4</v>
      </c>
      <c r="K130" s="241">
        <v>45108</v>
      </c>
      <c r="L130" s="241">
        <v>45473</v>
      </c>
      <c r="M130" s="242">
        <f t="shared" si="4"/>
        <v>52.142857142857146</v>
      </c>
      <c r="N130" s="251">
        <v>4</v>
      </c>
      <c r="O130" s="239" t="s">
        <v>369</v>
      </c>
      <c r="P130" s="244">
        <f t="shared" si="3"/>
        <v>1</v>
      </c>
      <c r="Q130" s="245" t="str">
        <f>IF(ISNUMBER(P130),IF(P130=100%,"CUMPLIDA",IF(AND(ISNUMBER(L130),ISNUMBER([2]CGR!$P$4)), IF(L130&lt;[2]CGR!$P$4,"INCUMPLIDA","PROCESO"), "VERIFICAR FECHA")),"SIN VALOR AVANCE")</f>
        <v>CUMPLIDA</v>
      </c>
    </row>
    <row r="131" spans="1:17" ht="165.75" customHeight="1">
      <c r="A131" s="259" t="s">
        <v>12</v>
      </c>
      <c r="B131" s="236" t="s">
        <v>13</v>
      </c>
      <c r="C131" s="983" t="s">
        <v>362</v>
      </c>
      <c r="D131" s="983" t="s">
        <v>376</v>
      </c>
      <c r="E131" s="975" t="s">
        <v>377</v>
      </c>
      <c r="F131" s="975" t="s">
        <v>378</v>
      </c>
      <c r="G131" s="975" t="s">
        <v>379</v>
      </c>
      <c r="H131" s="239" t="s">
        <v>380</v>
      </c>
      <c r="I131" s="239" t="s">
        <v>381</v>
      </c>
      <c r="J131" s="248">
        <v>2</v>
      </c>
      <c r="K131" s="241">
        <v>45092</v>
      </c>
      <c r="L131" s="241">
        <v>46022</v>
      </c>
      <c r="M131" s="242">
        <f>(L131-K131)/7</f>
        <v>132.85714285714286</v>
      </c>
      <c r="N131" s="251">
        <v>0.6</v>
      </c>
      <c r="O131" s="239" t="s">
        <v>382</v>
      </c>
      <c r="P131" s="244">
        <f t="shared" si="3"/>
        <v>0.3</v>
      </c>
      <c r="Q131" s="245" t="str">
        <f>IF(ISNUMBER(P131),IF(P131=100%,"CUMPLIDA",IF(AND(ISNUMBER(L131),ISNUMBER([2]CGR!$P$4)), IF(L131&lt;[2]CGR!$P$4,"INCUMPLIDA","PROCESO"), "VERIFICAR FECHA")),"SIN VALOR AVANCE")</f>
        <v>PROCESO</v>
      </c>
    </row>
    <row r="132" spans="1:17" ht="165.75" customHeight="1">
      <c r="A132" s="259" t="s">
        <v>12</v>
      </c>
      <c r="B132" s="236" t="s">
        <v>13</v>
      </c>
      <c r="C132" s="983"/>
      <c r="D132" s="983"/>
      <c r="E132" s="975"/>
      <c r="F132" s="975" t="s">
        <v>378</v>
      </c>
      <c r="G132" s="975" t="s">
        <v>379</v>
      </c>
      <c r="H132" s="239" t="s">
        <v>383</v>
      </c>
      <c r="I132" s="239" t="s">
        <v>384</v>
      </c>
      <c r="J132" s="248">
        <v>1</v>
      </c>
      <c r="K132" s="241">
        <v>45123</v>
      </c>
      <c r="L132" s="241">
        <v>45838</v>
      </c>
      <c r="M132" s="242">
        <f t="shared" si="4"/>
        <v>102.14285714285714</v>
      </c>
      <c r="N132" s="251">
        <v>1</v>
      </c>
      <c r="O132" s="239" t="s">
        <v>382</v>
      </c>
      <c r="P132" s="244">
        <f t="shared" si="3"/>
        <v>1</v>
      </c>
      <c r="Q132" s="245" t="str">
        <f>IF(ISNUMBER(P132),IF(P132=100%,"CUMPLIDA",IF(AND(ISNUMBER(L132),ISNUMBER([2]CGR!$P$4)), IF(L132&lt;[2]CGR!$P$4,"INCUMPLIDA","PROCESO"), "VERIFICAR FECHA")),"SIN VALOR AVANCE")</f>
        <v>CUMPLIDA</v>
      </c>
    </row>
    <row r="133" spans="1:17" ht="165.75">
      <c r="A133" s="259" t="s">
        <v>12</v>
      </c>
      <c r="B133" s="236" t="s">
        <v>13</v>
      </c>
      <c r="C133" s="983" t="s">
        <v>362</v>
      </c>
      <c r="D133" s="983" t="s">
        <v>385</v>
      </c>
      <c r="E133" s="975" t="s">
        <v>386</v>
      </c>
      <c r="F133" s="975" t="s">
        <v>387</v>
      </c>
      <c r="G133" s="975" t="s">
        <v>388</v>
      </c>
      <c r="H133" s="239" t="s">
        <v>389</v>
      </c>
      <c r="I133" s="239" t="s">
        <v>390</v>
      </c>
      <c r="J133" s="248">
        <v>1</v>
      </c>
      <c r="K133" s="241">
        <v>45122</v>
      </c>
      <c r="L133" s="241">
        <v>45275</v>
      </c>
      <c r="M133" s="242">
        <f t="shared" si="4"/>
        <v>21.857142857142858</v>
      </c>
      <c r="N133" s="251">
        <v>1</v>
      </c>
      <c r="O133" s="239" t="s">
        <v>382</v>
      </c>
      <c r="P133" s="244">
        <f t="shared" si="3"/>
        <v>1</v>
      </c>
      <c r="Q133" s="245" t="str">
        <f>IF(ISNUMBER(P133),IF(P133=100%,"CUMPLIDA",IF(AND(ISNUMBER(L133),ISNUMBER([2]CGR!$P$4)), IF(L133&lt;[2]CGR!$P$4,"INCUMPLIDA","PROCESO"), "VERIFICAR FECHA")),"SIN VALOR AVANCE")</f>
        <v>CUMPLIDA</v>
      </c>
    </row>
    <row r="134" spans="1:17" ht="165.75">
      <c r="A134" s="259" t="s">
        <v>12</v>
      </c>
      <c r="B134" s="236" t="s">
        <v>13</v>
      </c>
      <c r="C134" s="983"/>
      <c r="D134" s="983"/>
      <c r="E134" s="975"/>
      <c r="F134" s="975" t="s">
        <v>387</v>
      </c>
      <c r="G134" s="975" t="s">
        <v>388</v>
      </c>
      <c r="H134" s="239" t="s">
        <v>391</v>
      </c>
      <c r="I134" s="239" t="s">
        <v>392</v>
      </c>
      <c r="J134" s="248">
        <v>2</v>
      </c>
      <c r="K134" s="241">
        <v>45139</v>
      </c>
      <c r="L134" s="241">
        <v>46022</v>
      </c>
      <c r="M134" s="242">
        <f t="shared" si="4"/>
        <v>126.14285714285714</v>
      </c>
      <c r="N134" s="251">
        <v>1</v>
      </c>
      <c r="O134" s="239" t="s">
        <v>382</v>
      </c>
      <c r="P134" s="244">
        <f t="shared" si="3"/>
        <v>0.5</v>
      </c>
      <c r="Q134" s="245" t="str">
        <f>IF(ISNUMBER(P134),IF(P134=100%,"CUMPLIDA",IF(AND(ISNUMBER(L134),ISNUMBER([2]CGR!$P$4)), IF(L134&lt;[2]CGR!$P$4,"INCUMPLIDA","PROCESO"), "VERIFICAR FECHA")),"SIN VALOR AVANCE")</f>
        <v>PROCESO</v>
      </c>
    </row>
    <row r="135" spans="1:17" ht="105.75" customHeight="1">
      <c r="A135" s="259" t="s">
        <v>12</v>
      </c>
      <c r="B135" s="236" t="s">
        <v>13</v>
      </c>
      <c r="C135" s="983" t="s">
        <v>362</v>
      </c>
      <c r="D135" s="983" t="s">
        <v>393</v>
      </c>
      <c r="E135" s="975" t="s">
        <v>394</v>
      </c>
      <c r="F135" s="975" t="s">
        <v>395</v>
      </c>
      <c r="G135" s="238" t="s">
        <v>396</v>
      </c>
      <c r="H135" s="239" t="s">
        <v>397</v>
      </c>
      <c r="I135" s="239" t="s">
        <v>398</v>
      </c>
      <c r="J135" s="248">
        <v>1</v>
      </c>
      <c r="K135" s="241">
        <v>45108</v>
      </c>
      <c r="L135" s="241">
        <v>45291</v>
      </c>
      <c r="M135" s="242">
        <f t="shared" si="4"/>
        <v>26.142857142857142</v>
      </c>
      <c r="N135" s="251">
        <v>1</v>
      </c>
      <c r="O135" s="239" t="s">
        <v>399</v>
      </c>
      <c r="P135" s="244">
        <f t="shared" si="3"/>
        <v>1</v>
      </c>
      <c r="Q135" s="245" t="str">
        <f>IF(ISNUMBER(P135),IF(P135=100%,"CUMPLIDA",IF(AND(ISNUMBER(L135),ISNUMBER([2]CGR!$P$4)), IF(L135&lt;[2]CGR!$P$4,"INCUMPLIDA","PROCESO"), "VERIFICAR FECHA")),"SIN VALOR AVANCE")</f>
        <v>CUMPLIDA</v>
      </c>
    </row>
    <row r="136" spans="1:17" ht="150.75" customHeight="1">
      <c r="A136" s="259" t="s">
        <v>12</v>
      </c>
      <c r="B136" s="236" t="s">
        <v>13</v>
      </c>
      <c r="C136" s="983"/>
      <c r="D136" s="983"/>
      <c r="E136" s="975"/>
      <c r="F136" s="975" t="s">
        <v>395</v>
      </c>
      <c r="G136" s="999" t="s">
        <v>400</v>
      </c>
      <c r="H136" s="235" t="s">
        <v>401</v>
      </c>
      <c r="I136" s="235" t="s">
        <v>402</v>
      </c>
      <c r="J136" s="248">
        <v>2</v>
      </c>
      <c r="K136" s="241">
        <v>45566</v>
      </c>
      <c r="L136" s="241">
        <v>45930</v>
      </c>
      <c r="M136" s="242">
        <f t="shared" si="4"/>
        <v>52</v>
      </c>
      <c r="N136" s="251">
        <v>0</v>
      </c>
      <c r="O136" s="239" t="s">
        <v>403</v>
      </c>
      <c r="P136" s="244">
        <f t="shared" si="3"/>
        <v>0</v>
      </c>
      <c r="Q136" s="245" t="str">
        <f>IF(ISNUMBER(P136),IF(P136=100%,"CUMPLIDA",IF(AND(ISNUMBER(L136),ISNUMBER([2]CGR!$P$4)), IF(L136&lt;[2]CGR!$P$4,"INCUMPLIDA","PROCESO"), "VERIFICAR FECHA")),"SIN VALOR AVANCE")</f>
        <v>PROCESO</v>
      </c>
    </row>
    <row r="137" spans="1:17" ht="150.75" customHeight="1">
      <c r="A137" s="259" t="s">
        <v>12</v>
      </c>
      <c r="B137" s="236" t="s">
        <v>13</v>
      </c>
      <c r="C137" s="983"/>
      <c r="D137" s="983"/>
      <c r="E137" s="975"/>
      <c r="F137" s="975" t="s">
        <v>395</v>
      </c>
      <c r="G137" s="999"/>
      <c r="H137" s="235" t="s">
        <v>404</v>
      </c>
      <c r="I137" s="235" t="s">
        <v>259</v>
      </c>
      <c r="J137" s="248">
        <v>2</v>
      </c>
      <c r="K137" s="241">
        <v>45566</v>
      </c>
      <c r="L137" s="241">
        <v>45930</v>
      </c>
      <c r="M137" s="242">
        <f t="shared" si="4"/>
        <v>52</v>
      </c>
      <c r="N137" s="251">
        <v>0</v>
      </c>
      <c r="O137" s="239" t="s">
        <v>403</v>
      </c>
      <c r="P137" s="244">
        <f t="shared" si="3"/>
        <v>0</v>
      </c>
      <c r="Q137" s="245" t="str">
        <f>IF(ISNUMBER(P137),IF(P137=100%,"CUMPLIDA",IF(AND(ISNUMBER(L137),ISNUMBER([2]CGR!$P$4)), IF(L137&lt;[2]CGR!$P$4,"INCUMPLIDA","PROCESO"), "VERIFICAR FECHA")),"SIN VALOR AVANCE")</f>
        <v>PROCESO</v>
      </c>
    </row>
    <row r="138" spans="1:17" ht="120.75" customHeight="1">
      <c r="A138" s="259" t="s">
        <v>12</v>
      </c>
      <c r="B138" s="236" t="s">
        <v>13</v>
      </c>
      <c r="C138" s="974" t="s">
        <v>261</v>
      </c>
      <c r="D138" s="974" t="s">
        <v>405</v>
      </c>
      <c r="E138" s="981" t="s">
        <v>406</v>
      </c>
      <c r="F138" s="975" t="s">
        <v>407</v>
      </c>
      <c r="G138" s="982" t="s">
        <v>408</v>
      </c>
      <c r="H138" s="257" t="s">
        <v>409</v>
      </c>
      <c r="I138" s="239" t="s">
        <v>410</v>
      </c>
      <c r="J138" s="248">
        <v>789</v>
      </c>
      <c r="K138" s="258">
        <v>45278</v>
      </c>
      <c r="L138" s="258">
        <v>45657</v>
      </c>
      <c r="M138" s="242">
        <f t="shared" si="4"/>
        <v>54.142857142857146</v>
      </c>
      <c r="N138" s="251">
        <v>789</v>
      </c>
      <c r="O138" s="239" t="s">
        <v>411</v>
      </c>
      <c r="P138" s="244">
        <f t="shared" si="3"/>
        <v>1</v>
      </c>
      <c r="Q138" s="245" t="str">
        <f>IF(ISNUMBER(P138),IF(P138=100%,"CUMPLIDA",IF(AND(ISNUMBER(L138),ISNUMBER([2]CGR!$P$4)), IF(L138&lt;[2]CGR!$P$4,"INCUMPLIDA","PROCESO"), "VERIFICAR FECHA")),"SIN VALOR AVANCE")</f>
        <v>CUMPLIDA</v>
      </c>
    </row>
    <row r="139" spans="1:17" ht="120.75">
      <c r="A139" s="259" t="s">
        <v>12</v>
      </c>
      <c r="B139" s="236" t="s">
        <v>13</v>
      </c>
      <c r="C139" s="974"/>
      <c r="D139" s="974"/>
      <c r="E139" s="975"/>
      <c r="F139" s="975"/>
      <c r="G139" s="982"/>
      <c r="H139" s="257" t="s">
        <v>412</v>
      </c>
      <c r="I139" s="239" t="s">
        <v>413</v>
      </c>
      <c r="J139" s="240">
        <v>1</v>
      </c>
      <c r="K139" s="258">
        <v>45278</v>
      </c>
      <c r="L139" s="258">
        <v>45657</v>
      </c>
      <c r="M139" s="242">
        <f t="shared" si="4"/>
        <v>54.142857142857146</v>
      </c>
      <c r="N139" s="251">
        <v>1</v>
      </c>
      <c r="O139" s="239" t="s">
        <v>411</v>
      </c>
      <c r="P139" s="244">
        <f t="shared" ref="P139:P202" si="5">N139/J139</f>
        <v>1</v>
      </c>
      <c r="Q139" s="245" t="str">
        <f>IF(ISNUMBER(P139),IF(P139=100%,"CUMPLIDA",IF(AND(ISNUMBER(L139),ISNUMBER([2]CGR!$P$4)), IF(L139&lt;[2]CGR!$P$4,"INCUMPLIDA","PROCESO"), "VERIFICAR FECHA")),"SIN VALOR AVANCE")</f>
        <v>CUMPLIDA</v>
      </c>
    </row>
    <row r="140" spans="1:17" ht="120.75">
      <c r="A140" s="272" t="s">
        <v>12</v>
      </c>
      <c r="B140" s="273" t="s">
        <v>13</v>
      </c>
      <c r="C140" s="974"/>
      <c r="D140" s="974"/>
      <c r="E140" s="975"/>
      <c r="F140" s="975"/>
      <c r="G140" s="982" t="s">
        <v>414</v>
      </c>
      <c r="H140" s="274" t="s">
        <v>415</v>
      </c>
      <c r="I140" s="275" t="s">
        <v>416</v>
      </c>
      <c r="J140" s="276">
        <v>1</v>
      </c>
      <c r="K140" s="277">
        <v>45278</v>
      </c>
      <c r="L140" s="278">
        <v>45838</v>
      </c>
      <c r="M140" s="279">
        <f t="shared" si="4"/>
        <v>80</v>
      </c>
      <c r="N140" s="280">
        <v>1</v>
      </c>
      <c r="O140" s="275" t="s">
        <v>417</v>
      </c>
      <c r="P140" s="281">
        <f t="shared" si="5"/>
        <v>1</v>
      </c>
      <c r="Q140" s="282" t="str">
        <f>IF(ISNUMBER(P140),IF(P140=100%,"CUMPLIDA",IF(AND(ISNUMBER(L140),ISNUMBER([2]CGR!$P$4)), IF(L140&lt;[2]CGR!$P$4,"INCUMPLIDA","PROCESO"), "VERIFICAR FECHA")),"SIN VALOR AVANCE")</f>
        <v>CUMPLIDA</v>
      </c>
    </row>
    <row r="141" spans="1:17" ht="120.75">
      <c r="A141" s="283" t="s">
        <v>12</v>
      </c>
      <c r="B141" s="284" t="s">
        <v>13</v>
      </c>
      <c r="C141" s="974"/>
      <c r="D141" s="974"/>
      <c r="E141" s="975"/>
      <c r="F141" s="975"/>
      <c r="G141" s="982"/>
      <c r="H141" s="285" t="s">
        <v>418</v>
      </c>
      <c r="I141" s="286" t="s">
        <v>419</v>
      </c>
      <c r="J141" s="287">
        <v>1</v>
      </c>
      <c r="K141" s="288">
        <v>45278</v>
      </c>
      <c r="L141" s="289">
        <v>46111</v>
      </c>
      <c r="M141" s="290">
        <f t="shared" si="4"/>
        <v>119</v>
      </c>
      <c r="N141" s="291">
        <v>0</v>
      </c>
      <c r="O141" s="286" t="s">
        <v>420</v>
      </c>
      <c r="P141" s="292">
        <f t="shared" si="5"/>
        <v>0</v>
      </c>
      <c r="Q141" s="293" t="str">
        <f>IF(ISNUMBER(P141),IF(P141=100%,"CUMPLIDA",IF(AND(ISNUMBER(L141),ISNUMBER([2]CGR!$P$4)), IF(L141&lt;[2]CGR!$P$4,"INCUMPLIDA","PROCESO"), "VERIFICAR FECHA")),"SIN VALOR AVANCE")</f>
        <v>PROCESO</v>
      </c>
    </row>
    <row r="142" spans="1:17" ht="120.75">
      <c r="A142" s="259" t="s">
        <v>12</v>
      </c>
      <c r="B142" s="236" t="s">
        <v>13</v>
      </c>
      <c r="C142" s="974"/>
      <c r="D142" s="974"/>
      <c r="E142" s="975"/>
      <c r="F142" s="975"/>
      <c r="G142" s="256" t="s">
        <v>421</v>
      </c>
      <c r="H142" s="257" t="s">
        <v>422</v>
      </c>
      <c r="I142" s="239" t="s">
        <v>423</v>
      </c>
      <c r="J142" s="240">
        <v>1</v>
      </c>
      <c r="K142" s="258">
        <v>45306</v>
      </c>
      <c r="L142" s="258">
        <v>45412</v>
      </c>
      <c r="M142" s="242">
        <f t="shared" si="4"/>
        <v>15.142857142857142</v>
      </c>
      <c r="N142" s="251">
        <v>1</v>
      </c>
      <c r="O142" s="239" t="s">
        <v>411</v>
      </c>
      <c r="P142" s="244">
        <f t="shared" si="5"/>
        <v>1</v>
      </c>
      <c r="Q142" s="245" t="str">
        <f>IF(ISNUMBER(P142),IF(P142=100%,"CUMPLIDA",IF(AND(ISNUMBER(L142),ISNUMBER([2]CGR!$P$4)), IF(L142&lt;[2]CGR!$P$4,"INCUMPLIDA","PROCESO"), "VERIFICAR FECHA")),"SIN VALOR AVANCE")</f>
        <v>CUMPLIDA</v>
      </c>
    </row>
    <row r="143" spans="1:17" ht="286.5">
      <c r="A143" s="259" t="s">
        <v>12</v>
      </c>
      <c r="B143" s="236" t="s">
        <v>13</v>
      </c>
      <c r="C143" s="255" t="s">
        <v>261</v>
      </c>
      <c r="D143" s="255" t="s">
        <v>424</v>
      </c>
      <c r="E143" s="238" t="s">
        <v>425</v>
      </c>
      <c r="F143" s="238" t="s">
        <v>426</v>
      </c>
      <c r="G143" s="256" t="s">
        <v>427</v>
      </c>
      <c r="H143" s="239" t="s">
        <v>428</v>
      </c>
      <c r="I143" s="239" t="s">
        <v>327</v>
      </c>
      <c r="J143" s="269">
        <v>7188141254.1300001</v>
      </c>
      <c r="K143" s="241">
        <v>45839</v>
      </c>
      <c r="L143" s="241">
        <v>46387</v>
      </c>
      <c r="M143" s="242">
        <f t="shared" si="4"/>
        <v>78.285714285714292</v>
      </c>
      <c r="N143" s="269">
        <v>0</v>
      </c>
      <c r="O143" s="239" t="s">
        <v>429</v>
      </c>
      <c r="P143" s="244">
        <f t="shared" si="5"/>
        <v>0</v>
      </c>
      <c r="Q143" s="245" t="str">
        <f>IF(ISNUMBER(P143),IF(P143=100%,"CUMPLIDA",IF(AND(ISNUMBER(L143),ISNUMBER([2]CGR!$P$4)), IF(L143&lt;[2]CGR!$P$4,"INCUMPLIDA","PROCESO"), "VERIFICAR FECHA")),"SIN VALOR AVANCE")</f>
        <v>PROCESO</v>
      </c>
    </row>
    <row r="144" spans="1:17" ht="165" customHeight="1">
      <c r="A144" s="259" t="s">
        <v>12</v>
      </c>
      <c r="B144" s="236" t="s">
        <v>13</v>
      </c>
      <c r="C144" s="974" t="s">
        <v>261</v>
      </c>
      <c r="D144" s="974" t="s">
        <v>430</v>
      </c>
      <c r="E144" s="975" t="s">
        <v>431</v>
      </c>
      <c r="F144" s="975" t="s">
        <v>432</v>
      </c>
      <c r="G144" s="975" t="s">
        <v>433</v>
      </c>
      <c r="H144" s="294" t="s">
        <v>434</v>
      </c>
      <c r="I144" s="294" t="s">
        <v>435</v>
      </c>
      <c r="J144" s="240">
        <v>1</v>
      </c>
      <c r="K144" s="258">
        <v>45809</v>
      </c>
      <c r="L144" s="258">
        <v>46387</v>
      </c>
      <c r="M144" s="242">
        <f t="shared" si="4"/>
        <v>82.571428571428569</v>
      </c>
      <c r="N144" s="240">
        <v>0</v>
      </c>
      <c r="O144" s="239" t="s">
        <v>436</v>
      </c>
      <c r="P144" s="244">
        <f t="shared" si="5"/>
        <v>0</v>
      </c>
      <c r="Q144" s="245" t="str">
        <f>IF(ISNUMBER(P144),IF(P144=100%,"CUMPLIDA",IF(AND(ISNUMBER(L144),ISNUMBER([2]CGR!$P$4)), IF(L144&lt;[2]CGR!$P$4,"INCUMPLIDA","PROCESO"), "VERIFICAR FECHA")),"SIN VALOR AVANCE")</f>
        <v>PROCESO</v>
      </c>
    </row>
    <row r="145" spans="1:17" ht="105.75">
      <c r="A145" s="259" t="s">
        <v>12</v>
      </c>
      <c r="B145" s="236" t="s">
        <v>13</v>
      </c>
      <c r="C145" s="974"/>
      <c r="D145" s="974"/>
      <c r="E145" s="975"/>
      <c r="F145" s="975"/>
      <c r="G145" s="975"/>
      <c r="H145" s="294" t="s">
        <v>437</v>
      </c>
      <c r="I145" s="295" t="s">
        <v>438</v>
      </c>
      <c r="J145" s="296">
        <v>399648949</v>
      </c>
      <c r="K145" s="258">
        <v>45809</v>
      </c>
      <c r="L145" s="258">
        <v>46174</v>
      </c>
      <c r="M145" s="242">
        <f t="shared" si="4"/>
        <v>52.142857142857146</v>
      </c>
      <c r="N145" s="269">
        <v>0</v>
      </c>
      <c r="O145" s="239" t="s">
        <v>439</v>
      </c>
      <c r="P145" s="244">
        <f t="shared" si="5"/>
        <v>0</v>
      </c>
      <c r="Q145" s="245" t="str">
        <f>IF(ISNUMBER(P145),IF(P145=100%,"CUMPLIDA",IF(AND(ISNUMBER(L145),ISNUMBER([2]CGR!$P$4)), IF(L145&lt;[2]CGR!$P$4,"INCUMPLIDA","PROCESO"), "VERIFICAR FECHA")),"SIN VALOR AVANCE")</f>
        <v>PROCESO</v>
      </c>
    </row>
    <row r="146" spans="1:17" ht="195" customHeight="1">
      <c r="A146" s="259" t="s">
        <v>12</v>
      </c>
      <c r="B146" s="236" t="s">
        <v>13</v>
      </c>
      <c r="C146" s="974" t="s">
        <v>261</v>
      </c>
      <c r="D146" s="974" t="s">
        <v>430</v>
      </c>
      <c r="E146" s="975" t="s">
        <v>440</v>
      </c>
      <c r="F146" s="975" t="s">
        <v>441</v>
      </c>
      <c r="G146" s="975" t="s">
        <v>442</v>
      </c>
      <c r="H146" s="239" t="s">
        <v>323</v>
      </c>
      <c r="I146" s="245" t="s">
        <v>324</v>
      </c>
      <c r="J146" s="296">
        <v>20021334751</v>
      </c>
      <c r="K146" s="258">
        <v>45809</v>
      </c>
      <c r="L146" s="258">
        <v>46539</v>
      </c>
      <c r="M146" s="242">
        <f t="shared" si="4"/>
        <v>104.28571428571429</v>
      </c>
      <c r="N146" s="296">
        <v>0</v>
      </c>
      <c r="O146" s="239" t="s">
        <v>439</v>
      </c>
      <c r="P146" s="244">
        <f t="shared" si="5"/>
        <v>0</v>
      </c>
      <c r="Q146" s="245" t="str">
        <f>IF(ISNUMBER(P146),IF(P146=100%,"CUMPLIDA",IF(AND(ISNUMBER(L146),ISNUMBER([2]CGR!$P$4)), IF(L146&lt;[2]CGR!$P$4,"INCUMPLIDA","PROCESO"), "VERIFICAR FECHA")),"SIN VALOR AVANCE")</f>
        <v>PROCESO</v>
      </c>
    </row>
    <row r="147" spans="1:17" ht="105.75">
      <c r="A147" s="259" t="s">
        <v>12</v>
      </c>
      <c r="B147" s="236" t="s">
        <v>13</v>
      </c>
      <c r="C147" s="974"/>
      <c r="D147" s="974"/>
      <c r="E147" s="975"/>
      <c r="F147" s="975"/>
      <c r="G147" s="975"/>
      <c r="H147" s="239" t="s">
        <v>326</v>
      </c>
      <c r="I147" s="237" t="s">
        <v>327</v>
      </c>
      <c r="J147" s="296">
        <v>20021334751</v>
      </c>
      <c r="K147" s="258">
        <v>45809</v>
      </c>
      <c r="L147" s="258">
        <v>46539</v>
      </c>
      <c r="M147" s="242">
        <f t="shared" si="4"/>
        <v>104.28571428571429</v>
      </c>
      <c r="N147" s="296">
        <v>0</v>
      </c>
      <c r="O147" s="239" t="s">
        <v>439</v>
      </c>
      <c r="P147" s="244">
        <f t="shared" si="5"/>
        <v>0</v>
      </c>
      <c r="Q147" s="245" t="str">
        <f>IF(ISNUMBER(P147),IF(P147=100%,"CUMPLIDA",IF(AND(ISNUMBER(L147),ISNUMBER([2]CGR!$P$4)), IF(L147&lt;[2]CGR!$P$4,"INCUMPLIDA","PROCESO"), "VERIFICAR FECHA")),"SIN VALOR AVANCE")</f>
        <v>PROCESO</v>
      </c>
    </row>
    <row r="148" spans="1:17" ht="150.75" customHeight="1">
      <c r="A148" s="259" t="s">
        <v>12</v>
      </c>
      <c r="B148" s="255" t="s">
        <v>13</v>
      </c>
      <c r="C148" s="974" t="s">
        <v>443</v>
      </c>
      <c r="D148" s="974" t="s">
        <v>444</v>
      </c>
      <c r="E148" s="975" t="s">
        <v>445</v>
      </c>
      <c r="F148" s="975" t="s">
        <v>446</v>
      </c>
      <c r="G148" s="256" t="s">
        <v>447</v>
      </c>
      <c r="H148" s="257" t="s">
        <v>448</v>
      </c>
      <c r="I148" s="237" t="s">
        <v>259</v>
      </c>
      <c r="J148" s="248">
        <v>4</v>
      </c>
      <c r="K148" s="258">
        <v>45475</v>
      </c>
      <c r="L148" s="258">
        <v>45835</v>
      </c>
      <c r="M148" s="242">
        <f t="shared" ref="M148:M211" si="6">(L148-K148)/7</f>
        <v>51.428571428571431</v>
      </c>
      <c r="N148" s="251">
        <v>4</v>
      </c>
      <c r="O148" s="239" t="s">
        <v>449</v>
      </c>
      <c r="P148" s="244">
        <f t="shared" si="5"/>
        <v>1</v>
      </c>
      <c r="Q148" s="245" t="str">
        <f>IF(ISNUMBER(P148),IF(P148=100%,"CUMPLIDA",IF(AND(ISNUMBER(L148),ISNUMBER([2]CGR!$P$4)), IF(L148&lt;[2]CGR!$P$4,"INCUMPLIDA","PROCESO"), "VERIFICAR FECHA")),"SIN VALOR AVANCE")</f>
        <v>CUMPLIDA</v>
      </c>
    </row>
    <row r="149" spans="1:17" ht="180">
      <c r="A149" s="259" t="s">
        <v>12</v>
      </c>
      <c r="B149" s="255" t="s">
        <v>13</v>
      </c>
      <c r="C149" s="974"/>
      <c r="D149" s="974"/>
      <c r="E149" s="975"/>
      <c r="F149" s="975"/>
      <c r="G149" s="256" t="s">
        <v>450</v>
      </c>
      <c r="H149" s="257" t="s">
        <v>451</v>
      </c>
      <c r="I149" s="297" t="s">
        <v>452</v>
      </c>
      <c r="J149" s="248">
        <v>1</v>
      </c>
      <c r="K149" s="258">
        <v>45475</v>
      </c>
      <c r="L149" s="258">
        <v>45835</v>
      </c>
      <c r="M149" s="242">
        <f t="shared" si="6"/>
        <v>51.428571428571431</v>
      </c>
      <c r="N149" s="251">
        <v>1</v>
      </c>
      <c r="O149" s="239" t="s">
        <v>449</v>
      </c>
      <c r="P149" s="244">
        <f t="shared" si="5"/>
        <v>1</v>
      </c>
      <c r="Q149" s="245" t="str">
        <f>IF(ISNUMBER(P149),IF(P149=100%,"CUMPLIDA",IF(AND(ISNUMBER(L149),ISNUMBER([2]CGR!$P$4)), IF(L149&lt;[2]CGR!$P$4,"INCUMPLIDA","PROCESO"), "VERIFICAR FECHA")),"SIN VALOR AVANCE")</f>
        <v>CUMPLIDA</v>
      </c>
    </row>
    <row r="150" spans="1:17" ht="150.75">
      <c r="A150" s="259" t="s">
        <v>12</v>
      </c>
      <c r="B150" s="255" t="s">
        <v>13</v>
      </c>
      <c r="C150" s="974"/>
      <c r="D150" s="974"/>
      <c r="E150" s="975"/>
      <c r="F150" s="975"/>
      <c r="G150" s="238" t="s">
        <v>453</v>
      </c>
      <c r="H150" s="239" t="s">
        <v>454</v>
      </c>
      <c r="I150" s="297" t="s">
        <v>452</v>
      </c>
      <c r="J150" s="248">
        <v>1</v>
      </c>
      <c r="K150" s="258">
        <v>45475</v>
      </c>
      <c r="L150" s="258">
        <v>45835</v>
      </c>
      <c r="M150" s="242">
        <f t="shared" si="6"/>
        <v>51.428571428571431</v>
      </c>
      <c r="N150" s="251">
        <v>1</v>
      </c>
      <c r="O150" s="239" t="s">
        <v>449</v>
      </c>
      <c r="P150" s="244">
        <f t="shared" si="5"/>
        <v>1</v>
      </c>
      <c r="Q150" s="245" t="str">
        <f>IF(ISNUMBER(P150),IF(P150=100%,"CUMPLIDA",IF(AND(ISNUMBER(L150),ISNUMBER([2]CGR!$P$4)), IF(L150&lt;[2]CGR!$P$4,"INCUMPLIDA","PROCESO"), "VERIFICAR FECHA")),"SIN VALOR AVANCE")</f>
        <v>CUMPLIDA</v>
      </c>
    </row>
    <row r="151" spans="1:17" ht="150.75" customHeight="1">
      <c r="A151" s="259" t="s">
        <v>12</v>
      </c>
      <c r="B151" s="255" t="s">
        <v>13</v>
      </c>
      <c r="C151" s="974" t="s">
        <v>443</v>
      </c>
      <c r="D151" s="974" t="s">
        <v>444</v>
      </c>
      <c r="E151" s="975" t="s">
        <v>455</v>
      </c>
      <c r="F151" s="975" t="s">
        <v>456</v>
      </c>
      <c r="G151" s="256" t="s">
        <v>447</v>
      </c>
      <c r="H151" s="257" t="s">
        <v>448</v>
      </c>
      <c r="I151" s="239" t="s">
        <v>259</v>
      </c>
      <c r="J151" s="248">
        <v>4</v>
      </c>
      <c r="K151" s="258">
        <v>45475</v>
      </c>
      <c r="L151" s="258">
        <v>45835</v>
      </c>
      <c r="M151" s="242">
        <f t="shared" si="6"/>
        <v>51.428571428571431</v>
      </c>
      <c r="N151" s="251">
        <v>4</v>
      </c>
      <c r="O151" s="239" t="s">
        <v>457</v>
      </c>
      <c r="P151" s="244">
        <f t="shared" si="5"/>
        <v>1</v>
      </c>
      <c r="Q151" s="245" t="str">
        <f>IF(ISNUMBER(P151),IF(P151=100%,"CUMPLIDA",IF(AND(ISNUMBER(L151),ISNUMBER([2]CGR!$P$4)), IF(L151&lt;[2]CGR!$P$4,"INCUMPLIDA","PROCESO"), "VERIFICAR FECHA")),"SIN VALOR AVANCE")</f>
        <v>CUMPLIDA</v>
      </c>
    </row>
    <row r="152" spans="1:17" ht="180">
      <c r="A152" s="259" t="s">
        <v>12</v>
      </c>
      <c r="B152" s="255" t="s">
        <v>13</v>
      </c>
      <c r="C152" s="974"/>
      <c r="D152" s="974"/>
      <c r="E152" s="975"/>
      <c r="F152" s="975"/>
      <c r="G152" s="256" t="s">
        <v>450</v>
      </c>
      <c r="H152" s="257" t="s">
        <v>451</v>
      </c>
      <c r="I152" s="297" t="s">
        <v>452</v>
      </c>
      <c r="J152" s="248">
        <v>1</v>
      </c>
      <c r="K152" s="258">
        <v>45475</v>
      </c>
      <c r="L152" s="258">
        <v>45835</v>
      </c>
      <c r="M152" s="242">
        <f t="shared" si="6"/>
        <v>51.428571428571431</v>
      </c>
      <c r="N152" s="251">
        <v>1</v>
      </c>
      <c r="O152" s="239" t="s">
        <v>457</v>
      </c>
      <c r="P152" s="244">
        <f t="shared" si="5"/>
        <v>1</v>
      </c>
      <c r="Q152" s="245" t="str">
        <f>IF(ISNUMBER(P152),IF(P152=100%,"CUMPLIDA",IF(AND(ISNUMBER(L152),ISNUMBER([2]CGR!$P$4)), IF(L152&lt;[2]CGR!$P$4,"INCUMPLIDA","PROCESO"), "VERIFICAR FECHA")),"SIN VALOR AVANCE")</f>
        <v>CUMPLIDA</v>
      </c>
    </row>
    <row r="153" spans="1:17" ht="150.75">
      <c r="A153" s="259" t="s">
        <v>12</v>
      </c>
      <c r="B153" s="255" t="s">
        <v>13</v>
      </c>
      <c r="C153" s="974"/>
      <c r="D153" s="974"/>
      <c r="E153" s="975"/>
      <c r="F153" s="975"/>
      <c r="G153" s="238" t="s">
        <v>453</v>
      </c>
      <c r="H153" s="239" t="s">
        <v>454</v>
      </c>
      <c r="I153" s="240" t="s">
        <v>452</v>
      </c>
      <c r="J153" s="248">
        <v>1</v>
      </c>
      <c r="K153" s="258">
        <v>45475</v>
      </c>
      <c r="L153" s="258">
        <v>45835</v>
      </c>
      <c r="M153" s="242">
        <f t="shared" si="6"/>
        <v>51.428571428571431</v>
      </c>
      <c r="N153" s="251">
        <v>1</v>
      </c>
      <c r="O153" s="239" t="s">
        <v>457</v>
      </c>
      <c r="P153" s="244">
        <f t="shared" si="5"/>
        <v>1</v>
      </c>
      <c r="Q153" s="245" t="str">
        <f>IF(ISNUMBER(P153),IF(P153=100%,"CUMPLIDA",IF(AND(ISNUMBER(L153),ISNUMBER([2]CGR!$P$4)), IF(L153&lt;[2]CGR!$P$4,"INCUMPLIDA","PROCESO"), "VERIFICAR FECHA")),"SIN VALOR AVANCE")</f>
        <v>CUMPLIDA</v>
      </c>
    </row>
    <row r="154" spans="1:17" ht="165.75" customHeight="1">
      <c r="A154" s="259" t="s">
        <v>12</v>
      </c>
      <c r="B154" s="255" t="s">
        <v>13</v>
      </c>
      <c r="C154" s="974" t="s">
        <v>443</v>
      </c>
      <c r="D154" s="974" t="s">
        <v>458</v>
      </c>
      <c r="E154" s="975" t="s">
        <v>459</v>
      </c>
      <c r="F154" s="975" t="s">
        <v>456</v>
      </c>
      <c r="G154" s="256" t="s">
        <v>447</v>
      </c>
      <c r="H154" s="257" t="s">
        <v>448</v>
      </c>
      <c r="I154" s="239" t="s">
        <v>259</v>
      </c>
      <c r="J154" s="248">
        <v>4</v>
      </c>
      <c r="K154" s="258">
        <v>45475</v>
      </c>
      <c r="L154" s="258">
        <v>45835</v>
      </c>
      <c r="M154" s="242">
        <f t="shared" si="6"/>
        <v>51.428571428571431</v>
      </c>
      <c r="N154" s="251">
        <v>4</v>
      </c>
      <c r="O154" s="239" t="s">
        <v>460</v>
      </c>
      <c r="P154" s="244">
        <f t="shared" si="5"/>
        <v>1</v>
      </c>
      <c r="Q154" s="245" t="str">
        <f>IF(ISNUMBER(P154),IF(P154=100%,"CUMPLIDA",IF(AND(ISNUMBER(L154),ISNUMBER([2]CGR!$P$4)), IF(L154&lt;[2]CGR!$P$4,"INCUMPLIDA","PROCESO"), "VERIFICAR FECHA")),"SIN VALOR AVANCE")</f>
        <v>CUMPLIDA</v>
      </c>
    </row>
    <row r="155" spans="1:17" ht="180">
      <c r="A155" s="259" t="s">
        <v>12</v>
      </c>
      <c r="B155" s="255" t="s">
        <v>13</v>
      </c>
      <c r="C155" s="974"/>
      <c r="D155" s="974"/>
      <c r="E155" s="975"/>
      <c r="F155" s="975"/>
      <c r="G155" s="256" t="s">
        <v>450</v>
      </c>
      <c r="H155" s="257" t="s">
        <v>451</v>
      </c>
      <c r="I155" s="297" t="s">
        <v>452</v>
      </c>
      <c r="J155" s="248">
        <v>1</v>
      </c>
      <c r="K155" s="258">
        <v>45475</v>
      </c>
      <c r="L155" s="258">
        <v>45835</v>
      </c>
      <c r="M155" s="242">
        <f t="shared" si="6"/>
        <v>51.428571428571431</v>
      </c>
      <c r="N155" s="251">
        <v>1</v>
      </c>
      <c r="O155" s="239" t="s">
        <v>460</v>
      </c>
      <c r="P155" s="244">
        <f t="shared" si="5"/>
        <v>1</v>
      </c>
      <c r="Q155" s="245" t="str">
        <f>IF(ISNUMBER(P155),IF(P155=100%,"CUMPLIDA",IF(AND(ISNUMBER(L155),ISNUMBER([2]CGR!$P$4)), IF(L155&lt;[2]CGR!$P$4,"INCUMPLIDA","PROCESO"), "VERIFICAR FECHA")),"SIN VALOR AVANCE")</f>
        <v>CUMPLIDA</v>
      </c>
    </row>
    <row r="156" spans="1:17" ht="165.75">
      <c r="A156" s="259" t="s">
        <v>12</v>
      </c>
      <c r="B156" s="255" t="s">
        <v>13</v>
      </c>
      <c r="C156" s="974"/>
      <c r="D156" s="974"/>
      <c r="E156" s="975"/>
      <c r="F156" s="975"/>
      <c r="G156" s="238" t="s">
        <v>453</v>
      </c>
      <c r="H156" s="239" t="s">
        <v>454</v>
      </c>
      <c r="I156" s="297" t="s">
        <v>452</v>
      </c>
      <c r="J156" s="248">
        <v>1</v>
      </c>
      <c r="K156" s="258">
        <v>45475</v>
      </c>
      <c r="L156" s="258">
        <v>45835</v>
      </c>
      <c r="M156" s="242">
        <f t="shared" si="6"/>
        <v>51.428571428571431</v>
      </c>
      <c r="N156" s="251">
        <v>1</v>
      </c>
      <c r="O156" s="239" t="s">
        <v>460</v>
      </c>
      <c r="P156" s="244">
        <f t="shared" si="5"/>
        <v>1</v>
      </c>
      <c r="Q156" s="245" t="str">
        <f>IF(ISNUMBER(P156),IF(P156=100%,"CUMPLIDA",IF(AND(ISNUMBER(L156),ISNUMBER([2]CGR!$P$4)), IF(L156&lt;[2]CGR!$P$4,"INCUMPLIDA","PROCESO"), "VERIFICAR FECHA")),"SIN VALOR AVANCE")</f>
        <v>CUMPLIDA</v>
      </c>
    </row>
    <row r="157" spans="1:17" ht="300.75" customHeight="1">
      <c r="A157" s="298" t="s">
        <v>12</v>
      </c>
      <c r="B157" s="299" t="s">
        <v>13</v>
      </c>
      <c r="C157" s="979" t="s">
        <v>461</v>
      </c>
      <c r="D157" s="976" t="s">
        <v>462</v>
      </c>
      <c r="E157" s="977" t="s">
        <v>463</v>
      </c>
      <c r="F157" s="978" t="s">
        <v>464</v>
      </c>
      <c r="G157" s="1000" t="s">
        <v>465</v>
      </c>
      <c r="H157" s="302" t="s">
        <v>466</v>
      </c>
      <c r="I157" s="303" t="s">
        <v>467</v>
      </c>
      <c r="J157" s="304">
        <v>6</v>
      </c>
      <c r="K157" s="305">
        <v>45839</v>
      </c>
      <c r="L157" s="305">
        <v>46022</v>
      </c>
      <c r="M157" s="306">
        <f t="shared" si="6"/>
        <v>26.142857142857142</v>
      </c>
      <c r="N157" s="307">
        <v>0</v>
      </c>
      <c r="O157" s="303" t="s">
        <v>468</v>
      </c>
      <c r="P157" s="308">
        <f t="shared" si="5"/>
        <v>0</v>
      </c>
      <c r="Q157" s="300" t="str">
        <f>IF(ISNUMBER(P157),IF(P157=100%,"CUMPLIDA",IF(AND(ISNUMBER(L157),ISNUMBER([3]CGR!$P$4)), IF(L157&lt;[3]CGR!$P$4,"INCUMPLIDA","PROCESO"), "VERIFICAR FECHA")),"SIN VALOR AVANCE")</f>
        <v>PROCESO</v>
      </c>
    </row>
    <row r="158" spans="1:17" ht="90.75">
      <c r="A158" s="298" t="s">
        <v>12</v>
      </c>
      <c r="B158" s="299" t="s">
        <v>13</v>
      </c>
      <c r="C158" s="979"/>
      <c r="D158" s="976"/>
      <c r="E158" s="977"/>
      <c r="F158" s="978"/>
      <c r="G158" s="1000"/>
      <c r="H158" s="302" t="s">
        <v>469</v>
      </c>
      <c r="I158" s="303" t="s">
        <v>470</v>
      </c>
      <c r="J158" s="304">
        <v>1</v>
      </c>
      <c r="K158" s="305">
        <v>45839</v>
      </c>
      <c r="L158" s="305">
        <v>46053</v>
      </c>
      <c r="M158" s="306">
        <f t="shared" si="6"/>
        <v>30.571428571428573</v>
      </c>
      <c r="N158" s="307">
        <v>0</v>
      </c>
      <c r="O158" s="303" t="s">
        <v>468</v>
      </c>
      <c r="P158" s="308">
        <f t="shared" si="5"/>
        <v>0</v>
      </c>
      <c r="Q158" s="300" t="str">
        <f>IF(ISNUMBER(P158),IF(P158=100%,"CUMPLIDA",IF(AND(ISNUMBER(L158),ISNUMBER([3]CGR!$P$4)), IF(L158&lt;[3]CGR!$P$4,"INCUMPLIDA","PROCESO"), "VERIFICAR FECHA")),"SIN VALOR AVANCE")</f>
        <v>PROCESO</v>
      </c>
    </row>
    <row r="159" spans="1:17" ht="90">
      <c r="A159" s="298" t="s">
        <v>12</v>
      </c>
      <c r="B159" s="299" t="s">
        <v>13</v>
      </c>
      <c r="C159" s="979"/>
      <c r="D159" s="976"/>
      <c r="E159" s="977"/>
      <c r="F159" s="978"/>
      <c r="G159" s="302" t="s">
        <v>471</v>
      </c>
      <c r="H159" s="301" t="s">
        <v>472</v>
      </c>
      <c r="I159" s="309" t="s">
        <v>473</v>
      </c>
      <c r="J159" s="304">
        <v>1</v>
      </c>
      <c r="K159" s="305">
        <v>45839</v>
      </c>
      <c r="L159" s="305">
        <v>46022</v>
      </c>
      <c r="M159" s="306">
        <f t="shared" si="6"/>
        <v>26.142857142857142</v>
      </c>
      <c r="N159" s="307">
        <v>0</v>
      </c>
      <c r="O159" s="303" t="s">
        <v>474</v>
      </c>
      <c r="P159" s="308">
        <f t="shared" si="5"/>
        <v>0</v>
      </c>
      <c r="Q159" s="300" t="str">
        <f>IF(ISNUMBER(P159),IF(P159=100%,"CUMPLIDA",IF(AND(ISNUMBER(L159),ISNUMBER([3]CGR!$P$4)), IF(L159&lt;[3]CGR!$P$4,"INCUMPLIDA","PROCESO"), "VERIFICAR FECHA")),"SIN VALOR AVANCE")</f>
        <v>PROCESO</v>
      </c>
    </row>
    <row r="160" spans="1:17" ht="300.75" customHeight="1">
      <c r="A160" s="298" t="s">
        <v>12</v>
      </c>
      <c r="B160" s="299" t="s">
        <v>13</v>
      </c>
      <c r="C160" s="979" t="s">
        <v>461</v>
      </c>
      <c r="D160" s="979" t="s">
        <v>462</v>
      </c>
      <c r="E160" s="977" t="s">
        <v>475</v>
      </c>
      <c r="F160" s="978" t="s">
        <v>476</v>
      </c>
      <c r="G160" s="1000" t="s">
        <v>465</v>
      </c>
      <c r="H160" s="302" t="s">
        <v>466</v>
      </c>
      <c r="I160" s="303" t="s">
        <v>467</v>
      </c>
      <c r="J160" s="304">
        <v>6</v>
      </c>
      <c r="K160" s="305">
        <v>45839</v>
      </c>
      <c r="L160" s="305">
        <v>46022</v>
      </c>
      <c r="M160" s="306">
        <f t="shared" si="6"/>
        <v>26.142857142857142</v>
      </c>
      <c r="N160" s="307">
        <v>0</v>
      </c>
      <c r="O160" s="303" t="s">
        <v>468</v>
      </c>
      <c r="P160" s="308">
        <f t="shared" si="5"/>
        <v>0</v>
      </c>
      <c r="Q160" s="300" t="str">
        <f>IF(ISNUMBER(P160),IF(P160=100%,"CUMPLIDA",IF(AND(ISNUMBER(L160),ISNUMBER([3]CGR!$P$4)), IF(L160&lt;[3]CGR!$P$4,"INCUMPLIDA","PROCESO"), "VERIFICAR FECHA")),"SIN VALOR AVANCE")</f>
        <v>PROCESO</v>
      </c>
    </row>
    <row r="161" spans="1:17" ht="90.75">
      <c r="A161" s="298" t="s">
        <v>12</v>
      </c>
      <c r="B161" s="299" t="s">
        <v>13</v>
      </c>
      <c r="C161" s="979"/>
      <c r="D161" s="979"/>
      <c r="E161" s="977"/>
      <c r="F161" s="978"/>
      <c r="G161" s="1000"/>
      <c r="H161" s="302" t="s">
        <v>477</v>
      </c>
      <c r="I161" s="303" t="s">
        <v>470</v>
      </c>
      <c r="J161" s="304">
        <v>1</v>
      </c>
      <c r="K161" s="305">
        <v>45839</v>
      </c>
      <c r="L161" s="305">
        <v>46053</v>
      </c>
      <c r="M161" s="306">
        <f t="shared" si="6"/>
        <v>30.571428571428573</v>
      </c>
      <c r="N161" s="307">
        <v>0</v>
      </c>
      <c r="O161" s="303" t="s">
        <v>468</v>
      </c>
      <c r="P161" s="308">
        <f t="shared" si="5"/>
        <v>0</v>
      </c>
      <c r="Q161" s="300" t="str">
        <f>IF(ISNUMBER(P161),IF(P161=100%,"CUMPLIDA",IF(AND(ISNUMBER(L161),ISNUMBER([3]CGR!$P$4)), IF(L161&lt;[3]CGR!$P$4,"INCUMPLIDA","PROCESO"), "VERIFICAR FECHA")),"SIN VALOR AVANCE")</f>
        <v>PROCESO</v>
      </c>
    </row>
    <row r="162" spans="1:17" ht="135.75">
      <c r="A162" s="298" t="s">
        <v>12</v>
      </c>
      <c r="B162" s="299" t="s">
        <v>13</v>
      </c>
      <c r="C162" s="979"/>
      <c r="D162" s="979"/>
      <c r="E162" s="978"/>
      <c r="F162" s="978"/>
      <c r="G162" s="302" t="s">
        <v>478</v>
      </c>
      <c r="H162" s="302" t="s">
        <v>479</v>
      </c>
      <c r="I162" s="303" t="s">
        <v>480</v>
      </c>
      <c r="J162" s="304">
        <v>3</v>
      </c>
      <c r="K162" s="305">
        <v>45870</v>
      </c>
      <c r="L162" s="305">
        <v>46022</v>
      </c>
      <c r="M162" s="306">
        <f t="shared" si="6"/>
        <v>21.714285714285715</v>
      </c>
      <c r="N162" s="307">
        <v>0</v>
      </c>
      <c r="O162" s="303" t="s">
        <v>481</v>
      </c>
      <c r="P162" s="308">
        <f t="shared" si="5"/>
        <v>0</v>
      </c>
      <c r="Q162" s="300" t="str">
        <f>IF(ISNUMBER(P162),IF(P162=100%,"CUMPLIDA",IF(AND(ISNUMBER(L162),ISNUMBER([3]CGR!$P$4)), IF(L162&lt;[3]CGR!$P$4,"INCUMPLIDA","PROCESO"), "VERIFICAR FECHA")),"SIN VALOR AVANCE")</f>
        <v>PROCESO</v>
      </c>
    </row>
    <row r="163" spans="1:17" ht="105.75" customHeight="1">
      <c r="A163" s="298" t="s">
        <v>12</v>
      </c>
      <c r="B163" s="299" t="s">
        <v>13</v>
      </c>
      <c r="C163" s="980" t="s">
        <v>461</v>
      </c>
      <c r="D163" s="980" t="s">
        <v>482</v>
      </c>
      <c r="E163" s="978" t="s">
        <v>483</v>
      </c>
      <c r="F163" s="978" t="s">
        <v>484</v>
      </c>
      <c r="G163" s="301" t="s">
        <v>485</v>
      </c>
      <c r="H163" s="301" t="s">
        <v>486</v>
      </c>
      <c r="I163" s="303" t="s">
        <v>487</v>
      </c>
      <c r="J163" s="304">
        <v>4</v>
      </c>
      <c r="K163" s="310">
        <v>45870</v>
      </c>
      <c r="L163" s="310">
        <v>46235</v>
      </c>
      <c r="M163" s="306">
        <f t="shared" si="6"/>
        <v>52.142857142857146</v>
      </c>
      <c r="N163" s="307">
        <v>0</v>
      </c>
      <c r="O163" s="303" t="s">
        <v>488</v>
      </c>
      <c r="P163" s="308">
        <f t="shared" si="5"/>
        <v>0</v>
      </c>
      <c r="Q163" s="300" t="str">
        <f>IF(ISNUMBER(P163),IF(P163=100%,"CUMPLIDA",IF(AND(ISNUMBER(L163),ISNUMBER([3]CGR!$P$4)), IF(L163&lt;[3]CGR!$P$4,"INCUMPLIDA","PROCESO"), "VERIFICAR FECHA")),"SIN VALOR AVANCE")</f>
        <v>PROCESO</v>
      </c>
    </row>
    <row r="164" spans="1:17" ht="75" customHeight="1">
      <c r="A164" s="298" t="s">
        <v>12</v>
      </c>
      <c r="B164" s="299" t="s">
        <v>13</v>
      </c>
      <c r="C164" s="980"/>
      <c r="D164" s="980"/>
      <c r="E164" s="978"/>
      <c r="F164" s="978"/>
      <c r="G164" s="978" t="s">
        <v>489</v>
      </c>
      <c r="H164" s="301" t="s">
        <v>490</v>
      </c>
      <c r="I164" s="303" t="s">
        <v>491</v>
      </c>
      <c r="J164" s="304">
        <v>1</v>
      </c>
      <c r="K164" s="310">
        <v>45870</v>
      </c>
      <c r="L164" s="310">
        <v>46022</v>
      </c>
      <c r="M164" s="306">
        <f t="shared" si="6"/>
        <v>21.714285714285715</v>
      </c>
      <c r="N164" s="307">
        <v>0</v>
      </c>
      <c r="O164" s="303" t="s">
        <v>492</v>
      </c>
      <c r="P164" s="308">
        <f t="shared" si="5"/>
        <v>0</v>
      </c>
      <c r="Q164" s="300" t="str">
        <f>IF(ISNUMBER(P164),IF(P164=100%,"CUMPLIDA",IF(AND(ISNUMBER(L164),ISNUMBER([3]CGR!$P$4)), IF(L164&lt;[3]CGR!$P$4,"INCUMPLIDA","PROCESO"), "VERIFICAR FECHA")),"SIN VALOR AVANCE")</f>
        <v>PROCESO</v>
      </c>
    </row>
    <row r="165" spans="1:17" ht="90">
      <c r="A165" s="298" t="s">
        <v>12</v>
      </c>
      <c r="B165" s="299" t="s">
        <v>13</v>
      </c>
      <c r="C165" s="980"/>
      <c r="D165" s="980"/>
      <c r="E165" s="978"/>
      <c r="F165" s="978"/>
      <c r="G165" s="978"/>
      <c r="H165" s="301" t="s">
        <v>493</v>
      </c>
      <c r="I165" s="303" t="s">
        <v>494</v>
      </c>
      <c r="J165" s="304">
        <v>1</v>
      </c>
      <c r="K165" s="310">
        <v>46023</v>
      </c>
      <c r="L165" s="310">
        <v>46054</v>
      </c>
      <c r="M165" s="306">
        <f t="shared" si="6"/>
        <v>4.4285714285714288</v>
      </c>
      <c r="N165" s="307">
        <v>0</v>
      </c>
      <c r="O165" s="303" t="s">
        <v>495</v>
      </c>
      <c r="P165" s="308">
        <f t="shared" si="5"/>
        <v>0</v>
      </c>
      <c r="Q165" s="300" t="str">
        <f>IF(ISNUMBER(P165),IF(P165=100%,"CUMPLIDA",IF(AND(ISNUMBER(L165),ISNUMBER([3]CGR!$P$4)), IF(L165&lt;[3]CGR!$P$4,"INCUMPLIDA","PROCESO"), "VERIFICAR FECHA")),"SIN VALOR AVANCE")</f>
        <v>PROCESO</v>
      </c>
    </row>
    <row r="166" spans="1:17" ht="90.75">
      <c r="A166" s="298" t="s">
        <v>12</v>
      </c>
      <c r="B166" s="299" t="s">
        <v>13</v>
      </c>
      <c r="C166" s="980"/>
      <c r="D166" s="980"/>
      <c r="E166" s="978"/>
      <c r="F166" s="978"/>
      <c r="G166" s="301" t="s">
        <v>496</v>
      </c>
      <c r="H166" s="301" t="s">
        <v>497</v>
      </c>
      <c r="I166" s="303" t="s">
        <v>498</v>
      </c>
      <c r="J166" s="304">
        <v>1</v>
      </c>
      <c r="K166" s="310">
        <v>45870</v>
      </c>
      <c r="L166" s="310">
        <v>45961</v>
      </c>
      <c r="M166" s="306">
        <f t="shared" si="6"/>
        <v>13</v>
      </c>
      <c r="N166" s="307">
        <v>0</v>
      </c>
      <c r="O166" s="303" t="s">
        <v>492</v>
      </c>
      <c r="P166" s="308">
        <f t="shared" si="5"/>
        <v>0</v>
      </c>
      <c r="Q166" s="300" t="str">
        <f>IF(ISNUMBER(P166),IF(P166=100%,"CUMPLIDA",IF(AND(ISNUMBER(L166),ISNUMBER([3]CGR!$P$4)), IF(L166&lt;[3]CGR!$P$4,"INCUMPLIDA","PROCESO"), "VERIFICAR FECHA")),"SIN VALOR AVANCE")</f>
        <v>PROCESO</v>
      </c>
    </row>
    <row r="167" spans="1:17" ht="135">
      <c r="A167" s="298" t="s">
        <v>12</v>
      </c>
      <c r="B167" s="299" t="s">
        <v>13</v>
      </c>
      <c r="C167" s="980"/>
      <c r="D167" s="980"/>
      <c r="E167" s="978"/>
      <c r="F167" s="978"/>
      <c r="G167" s="301" t="s">
        <v>499</v>
      </c>
      <c r="H167" s="301" t="s">
        <v>500</v>
      </c>
      <c r="I167" s="309" t="s">
        <v>501</v>
      </c>
      <c r="J167" s="304">
        <v>6</v>
      </c>
      <c r="K167" s="310">
        <v>45870</v>
      </c>
      <c r="L167" s="310">
        <v>46235</v>
      </c>
      <c r="M167" s="306">
        <f t="shared" si="6"/>
        <v>52.142857142857146</v>
      </c>
      <c r="N167" s="307">
        <v>0</v>
      </c>
      <c r="O167" s="311" t="s">
        <v>502</v>
      </c>
      <c r="P167" s="308">
        <f t="shared" si="5"/>
        <v>0</v>
      </c>
      <c r="Q167" s="300" t="str">
        <f>IF(ISNUMBER(P167),IF(P167=100%,"CUMPLIDA",IF(AND(ISNUMBER(L167),ISNUMBER([3]CGR!$P$4)), IF(L167&lt;[3]CGR!$P$4,"INCUMPLIDA","PROCESO"), "VERIFICAR FECHA")),"SIN VALOR AVANCE")</f>
        <v>PROCESO</v>
      </c>
    </row>
    <row r="168" spans="1:17" ht="135.75" customHeight="1">
      <c r="A168" s="298" t="s">
        <v>12</v>
      </c>
      <c r="B168" s="299" t="s">
        <v>13</v>
      </c>
      <c r="C168" s="980" t="s">
        <v>461</v>
      </c>
      <c r="D168" s="980" t="s">
        <v>482</v>
      </c>
      <c r="E168" s="978" t="s">
        <v>503</v>
      </c>
      <c r="F168" s="978" t="s">
        <v>504</v>
      </c>
      <c r="G168" s="301" t="s">
        <v>505</v>
      </c>
      <c r="H168" s="301" t="s">
        <v>500</v>
      </c>
      <c r="I168" s="309" t="s">
        <v>501</v>
      </c>
      <c r="J168" s="304">
        <v>6</v>
      </c>
      <c r="K168" s="310">
        <v>45870</v>
      </c>
      <c r="L168" s="310">
        <v>46235</v>
      </c>
      <c r="M168" s="306">
        <f t="shared" si="6"/>
        <v>52.142857142857146</v>
      </c>
      <c r="N168" s="307">
        <v>0</v>
      </c>
      <c r="O168" s="311" t="s">
        <v>506</v>
      </c>
      <c r="P168" s="308">
        <f t="shared" si="5"/>
        <v>0</v>
      </c>
      <c r="Q168" s="300" t="str">
        <f>IF(ISNUMBER(P168),IF(P168=100%,"CUMPLIDA",IF(AND(ISNUMBER(L168),ISNUMBER([3]CGR!$P$4)), IF(L168&lt;[3]CGR!$P$4,"INCUMPLIDA","PROCESO"), "VERIFICAR FECHA")),"SIN VALOR AVANCE")</f>
        <v>PROCESO</v>
      </c>
    </row>
    <row r="169" spans="1:17" ht="120">
      <c r="A169" s="298" t="s">
        <v>12</v>
      </c>
      <c r="B169" s="299" t="s">
        <v>13</v>
      </c>
      <c r="C169" s="980"/>
      <c r="D169" s="980"/>
      <c r="E169" s="978"/>
      <c r="F169" s="978"/>
      <c r="G169" s="301" t="s">
        <v>507</v>
      </c>
      <c r="H169" s="301" t="s">
        <v>508</v>
      </c>
      <c r="I169" s="303" t="s">
        <v>487</v>
      </c>
      <c r="J169" s="304">
        <v>4</v>
      </c>
      <c r="K169" s="310">
        <v>45839</v>
      </c>
      <c r="L169" s="310">
        <v>46204</v>
      </c>
      <c r="M169" s="306">
        <f t="shared" si="6"/>
        <v>52.142857142857146</v>
      </c>
      <c r="N169" s="307">
        <v>0</v>
      </c>
      <c r="O169" s="311" t="s">
        <v>509</v>
      </c>
      <c r="P169" s="308">
        <f t="shared" si="5"/>
        <v>0</v>
      </c>
      <c r="Q169" s="300" t="str">
        <f>IF(ISNUMBER(P169),IF(P169=100%,"CUMPLIDA",IF(AND(ISNUMBER(L169),ISNUMBER([3]CGR!$P$4)), IF(L169&lt;[3]CGR!$P$4,"INCUMPLIDA","PROCESO"), "VERIFICAR FECHA")),"SIN VALOR AVANCE")</f>
        <v>PROCESO</v>
      </c>
    </row>
    <row r="170" spans="1:17" ht="75" customHeight="1">
      <c r="A170" s="298" t="s">
        <v>12</v>
      </c>
      <c r="B170" s="299" t="s">
        <v>13</v>
      </c>
      <c r="C170" s="980"/>
      <c r="D170" s="980"/>
      <c r="E170" s="978"/>
      <c r="F170" s="978"/>
      <c r="G170" s="978" t="s">
        <v>510</v>
      </c>
      <c r="H170" s="301" t="s">
        <v>490</v>
      </c>
      <c r="I170" s="303" t="s">
        <v>491</v>
      </c>
      <c r="J170" s="304">
        <v>1</v>
      </c>
      <c r="K170" s="310">
        <v>45870</v>
      </c>
      <c r="L170" s="310">
        <v>46022</v>
      </c>
      <c r="M170" s="306">
        <f t="shared" si="6"/>
        <v>21.714285714285715</v>
      </c>
      <c r="N170" s="307">
        <v>0</v>
      </c>
      <c r="O170" s="303" t="s">
        <v>492</v>
      </c>
      <c r="P170" s="308">
        <f t="shared" si="5"/>
        <v>0</v>
      </c>
      <c r="Q170" s="300" t="str">
        <f>IF(ISNUMBER(P170),IF(P170=100%,"CUMPLIDA",IF(AND(ISNUMBER(L170),ISNUMBER([3]CGR!$P$4)), IF(L170&lt;[3]CGR!$P$4,"INCUMPLIDA","PROCESO"), "VERIFICAR FECHA")),"SIN VALOR AVANCE")</f>
        <v>PROCESO</v>
      </c>
    </row>
    <row r="171" spans="1:17" ht="90">
      <c r="A171" s="298" t="s">
        <v>12</v>
      </c>
      <c r="B171" s="299" t="s">
        <v>13</v>
      </c>
      <c r="C171" s="980"/>
      <c r="D171" s="980"/>
      <c r="E171" s="978"/>
      <c r="F171" s="978"/>
      <c r="G171" s="978"/>
      <c r="H171" s="301" t="s">
        <v>493</v>
      </c>
      <c r="I171" s="303" t="s">
        <v>494</v>
      </c>
      <c r="J171" s="304">
        <v>1</v>
      </c>
      <c r="K171" s="310">
        <v>46023</v>
      </c>
      <c r="L171" s="310">
        <v>46054</v>
      </c>
      <c r="M171" s="306">
        <f t="shared" si="6"/>
        <v>4.4285714285714288</v>
      </c>
      <c r="N171" s="307">
        <v>0</v>
      </c>
      <c r="O171" s="303" t="s">
        <v>495</v>
      </c>
      <c r="P171" s="308">
        <f t="shared" si="5"/>
        <v>0</v>
      </c>
      <c r="Q171" s="300" t="str">
        <f>IF(ISNUMBER(P171),IF(P171=100%,"CUMPLIDA",IF(AND(ISNUMBER(L171),ISNUMBER([3]CGR!$P$4)), IF(L171&lt;[3]CGR!$P$4,"INCUMPLIDA","PROCESO"), "VERIFICAR FECHA")),"SIN VALOR AVANCE")</f>
        <v>PROCESO</v>
      </c>
    </row>
    <row r="172" spans="1:17" ht="90.75">
      <c r="A172" s="298" t="s">
        <v>12</v>
      </c>
      <c r="B172" s="299" t="s">
        <v>13</v>
      </c>
      <c r="C172" s="980"/>
      <c r="D172" s="980"/>
      <c r="E172" s="978"/>
      <c r="F172" s="978"/>
      <c r="G172" s="301" t="s">
        <v>511</v>
      </c>
      <c r="H172" s="301" t="s">
        <v>512</v>
      </c>
      <c r="I172" s="303" t="s">
        <v>498</v>
      </c>
      <c r="J172" s="304">
        <v>1</v>
      </c>
      <c r="K172" s="310">
        <v>45870</v>
      </c>
      <c r="L172" s="310">
        <v>45961</v>
      </c>
      <c r="M172" s="306">
        <f t="shared" si="6"/>
        <v>13</v>
      </c>
      <c r="N172" s="307">
        <v>0</v>
      </c>
      <c r="O172" s="303" t="s">
        <v>492</v>
      </c>
      <c r="P172" s="308">
        <f t="shared" si="5"/>
        <v>0</v>
      </c>
      <c r="Q172" s="300" t="str">
        <f>IF(ISNUMBER(P172),IF(P172=100%,"CUMPLIDA",IF(AND(ISNUMBER(L172),ISNUMBER([3]CGR!$P$4)), IF(L172&lt;[3]CGR!$P$4,"INCUMPLIDA","PROCESO"), "VERIFICAR FECHA")),"SIN VALOR AVANCE")</f>
        <v>PROCESO</v>
      </c>
    </row>
    <row r="173" spans="1:17" ht="225.75">
      <c r="A173" s="312" t="s">
        <v>20</v>
      </c>
      <c r="B173" s="313" t="s">
        <v>13</v>
      </c>
      <c r="C173" s="968" t="s">
        <v>513</v>
      </c>
      <c r="D173" s="968" t="s">
        <v>68</v>
      </c>
      <c r="E173" s="969" t="s">
        <v>514</v>
      </c>
      <c r="F173" s="969" t="s">
        <v>515</v>
      </c>
      <c r="G173" s="314" t="s">
        <v>160</v>
      </c>
      <c r="H173" s="315" t="s">
        <v>91</v>
      </c>
      <c r="I173" s="315" t="s">
        <v>92</v>
      </c>
      <c r="J173" s="316">
        <v>1</v>
      </c>
      <c r="K173" s="317">
        <v>45231</v>
      </c>
      <c r="L173" s="317">
        <v>45504</v>
      </c>
      <c r="M173" s="318">
        <f t="shared" si="6"/>
        <v>39</v>
      </c>
      <c r="N173" s="319">
        <v>1</v>
      </c>
      <c r="O173" s="315" t="s">
        <v>516</v>
      </c>
      <c r="P173" s="320">
        <f t="shared" si="5"/>
        <v>1</v>
      </c>
      <c r="Q173" s="321" t="str">
        <f>IF(ISNUMBER(P173),IF(P173=100%,"CUMPLIDA",IF(AND(ISNUMBER(L173),ISNUMBER([4]CGR!$P$4)), IF(L173&lt;[4]CGR!$P$4,"INCUMPLIDA","PROCESO"), "VERIFICAR FECHA")),"SIN VALOR AVANCE")</f>
        <v>CUMPLIDA</v>
      </c>
    </row>
    <row r="174" spans="1:17" ht="195.75">
      <c r="A174" s="312" t="s">
        <v>20</v>
      </c>
      <c r="B174" s="313" t="s">
        <v>13</v>
      </c>
      <c r="C174" s="968"/>
      <c r="D174" s="968"/>
      <c r="E174" s="969"/>
      <c r="F174" s="969"/>
      <c r="G174" s="322" t="s">
        <v>517</v>
      </c>
      <c r="H174" s="323" t="s">
        <v>95</v>
      </c>
      <c r="I174" s="323" t="s">
        <v>96</v>
      </c>
      <c r="J174" s="316">
        <v>1</v>
      </c>
      <c r="K174" s="317">
        <v>45231</v>
      </c>
      <c r="L174" s="317">
        <v>45504</v>
      </c>
      <c r="M174" s="318">
        <f t="shared" si="6"/>
        <v>39</v>
      </c>
      <c r="N174" s="319">
        <v>1</v>
      </c>
      <c r="O174" s="315" t="s">
        <v>518</v>
      </c>
      <c r="P174" s="320">
        <f t="shared" si="5"/>
        <v>1</v>
      </c>
      <c r="Q174" s="321" t="str">
        <f>IF(ISNUMBER(P174),IF(P174=100%,"CUMPLIDA",IF(AND(ISNUMBER(L174),ISNUMBER([4]CGR!$P$4)), IF(L174&lt;[4]CGR!$P$4,"INCUMPLIDA","PROCESO"), "VERIFICAR FECHA")),"SIN VALOR AVANCE")</f>
        <v>CUMPLIDA</v>
      </c>
    </row>
    <row r="175" spans="1:17" ht="90.75">
      <c r="A175" s="312" t="s">
        <v>20</v>
      </c>
      <c r="B175" s="313" t="s">
        <v>13</v>
      </c>
      <c r="C175" s="968"/>
      <c r="D175" s="968"/>
      <c r="E175" s="969"/>
      <c r="F175" s="969"/>
      <c r="G175" s="314" t="s">
        <v>97</v>
      </c>
      <c r="H175" s="315" t="s">
        <v>98</v>
      </c>
      <c r="I175" s="315" t="s">
        <v>99</v>
      </c>
      <c r="J175" s="324">
        <v>1</v>
      </c>
      <c r="K175" s="325">
        <v>45352</v>
      </c>
      <c r="L175" s="325">
        <v>45747</v>
      </c>
      <c r="M175" s="318">
        <f t="shared" si="6"/>
        <v>56.428571428571431</v>
      </c>
      <c r="N175" s="319">
        <v>1</v>
      </c>
      <c r="O175" s="315" t="s">
        <v>519</v>
      </c>
      <c r="P175" s="320">
        <f t="shared" si="5"/>
        <v>1</v>
      </c>
      <c r="Q175" s="321" t="str">
        <f>IF(ISNUMBER(P175),IF(P175=100%,"CUMPLIDA",IF(AND(ISNUMBER(L175),ISNUMBER([4]CGR!$P$4)), IF(L175&lt;[4]CGR!$P$4,"INCUMPLIDA","PROCESO"), "VERIFICAR FECHA")),"SIN VALOR AVANCE")</f>
        <v>CUMPLIDA</v>
      </c>
    </row>
    <row r="176" spans="1:17" ht="90.75">
      <c r="A176" s="312" t="s">
        <v>20</v>
      </c>
      <c r="B176" s="313" t="s">
        <v>13</v>
      </c>
      <c r="C176" s="968"/>
      <c r="D176" s="968"/>
      <c r="E176" s="969"/>
      <c r="F176" s="969"/>
      <c r="G176" s="314" t="s">
        <v>101</v>
      </c>
      <c r="H176" s="315" t="s">
        <v>101</v>
      </c>
      <c r="I176" s="315" t="s">
        <v>102</v>
      </c>
      <c r="J176" s="324">
        <v>1</v>
      </c>
      <c r="K176" s="325">
        <v>45352</v>
      </c>
      <c r="L176" s="325">
        <v>45747</v>
      </c>
      <c r="M176" s="318">
        <f t="shared" si="6"/>
        <v>56.428571428571431</v>
      </c>
      <c r="N176" s="319">
        <v>1</v>
      </c>
      <c r="O176" s="315" t="s">
        <v>520</v>
      </c>
      <c r="P176" s="320">
        <f t="shared" si="5"/>
        <v>1</v>
      </c>
      <c r="Q176" s="321" t="str">
        <f>IF(ISNUMBER(P176),IF(P176=100%,"CUMPLIDA",IF(AND(ISNUMBER(L176),ISNUMBER([4]CGR!$P$4)), IF(L176&lt;[4]CGR!$P$4,"INCUMPLIDA","PROCESO"), "VERIFICAR FECHA")),"SIN VALOR AVANCE")</f>
        <v>CUMPLIDA</v>
      </c>
    </row>
    <row r="177" spans="1:17" ht="90.75">
      <c r="A177" s="312" t="s">
        <v>20</v>
      </c>
      <c r="B177" s="313" t="s">
        <v>13</v>
      </c>
      <c r="C177" s="968"/>
      <c r="D177" s="968"/>
      <c r="E177" s="969"/>
      <c r="F177" s="969"/>
      <c r="G177" s="314" t="s">
        <v>104</v>
      </c>
      <c r="H177" s="315" t="s">
        <v>104</v>
      </c>
      <c r="I177" s="315" t="s">
        <v>105</v>
      </c>
      <c r="J177" s="324">
        <v>1</v>
      </c>
      <c r="K177" s="325">
        <v>45352</v>
      </c>
      <c r="L177" s="325">
        <v>45747</v>
      </c>
      <c r="M177" s="318">
        <f t="shared" si="6"/>
        <v>56.428571428571431</v>
      </c>
      <c r="N177" s="319">
        <v>1</v>
      </c>
      <c r="O177" s="315" t="s">
        <v>519</v>
      </c>
      <c r="P177" s="320">
        <f t="shared" si="5"/>
        <v>1</v>
      </c>
      <c r="Q177" s="321" t="str">
        <f>IF(ISNUMBER(P177),IF(P177=100%,"CUMPLIDA",IF(AND(ISNUMBER(L177),ISNUMBER([4]CGR!$P$4)), IF(L177&lt;[4]CGR!$P$4,"INCUMPLIDA","PROCESO"), "VERIFICAR FECHA")),"SIN VALOR AVANCE")</f>
        <v>CUMPLIDA</v>
      </c>
    </row>
    <row r="178" spans="1:17" ht="135" customHeight="1">
      <c r="A178" s="312" t="s">
        <v>20</v>
      </c>
      <c r="B178" s="313" t="s">
        <v>13</v>
      </c>
      <c r="C178" s="968"/>
      <c r="D178" s="968"/>
      <c r="E178" s="969"/>
      <c r="F178" s="969"/>
      <c r="G178" s="314" t="s">
        <v>521</v>
      </c>
      <c r="H178" s="315" t="s">
        <v>521</v>
      </c>
      <c r="I178" s="315" t="s">
        <v>107</v>
      </c>
      <c r="J178" s="324">
        <v>1</v>
      </c>
      <c r="K178" s="325">
        <v>45352</v>
      </c>
      <c r="L178" s="325">
        <v>45747</v>
      </c>
      <c r="M178" s="318">
        <f t="shared" si="6"/>
        <v>56.428571428571431</v>
      </c>
      <c r="N178" s="319">
        <v>1</v>
      </c>
      <c r="O178" s="315" t="s">
        <v>522</v>
      </c>
      <c r="P178" s="320">
        <f t="shared" si="5"/>
        <v>1</v>
      </c>
      <c r="Q178" s="321" t="str">
        <f>IF(ISNUMBER(P178),IF(P178=100%,"CUMPLIDA",IF(AND(ISNUMBER(L178),ISNUMBER([4]CGR!$P$4)), IF(L178&lt;[4]CGR!$P$4,"INCUMPLIDA","PROCESO"), "VERIFICAR FECHA")),"SIN VALOR AVANCE")</f>
        <v>CUMPLIDA</v>
      </c>
    </row>
    <row r="179" spans="1:17" ht="150.75">
      <c r="A179" s="312" t="s">
        <v>20</v>
      </c>
      <c r="B179" s="313" t="s">
        <v>13</v>
      </c>
      <c r="C179" s="968"/>
      <c r="D179" s="968"/>
      <c r="E179" s="969"/>
      <c r="F179" s="969"/>
      <c r="G179" s="314" t="s">
        <v>523</v>
      </c>
      <c r="H179" s="315" t="s">
        <v>523</v>
      </c>
      <c r="I179" s="315" t="s">
        <v>524</v>
      </c>
      <c r="J179" s="324">
        <v>1</v>
      </c>
      <c r="K179" s="325">
        <v>45352</v>
      </c>
      <c r="L179" s="325">
        <v>45747</v>
      </c>
      <c r="M179" s="318">
        <f t="shared" si="6"/>
        <v>56.428571428571431</v>
      </c>
      <c r="N179" s="319">
        <v>1</v>
      </c>
      <c r="O179" s="326" t="s">
        <v>525</v>
      </c>
      <c r="P179" s="320">
        <f t="shared" si="5"/>
        <v>1</v>
      </c>
      <c r="Q179" s="321" t="str">
        <f>IF(ISNUMBER(P179),IF(P179=100%,"CUMPLIDA",IF(AND(ISNUMBER(L179),ISNUMBER([4]CGR!$P$4)), IF(L179&lt;[4]CGR!$P$4,"INCUMPLIDA","PROCESO"), "VERIFICAR FECHA")),"SIN VALOR AVANCE")</f>
        <v>CUMPLIDA</v>
      </c>
    </row>
    <row r="180" spans="1:17" ht="165.75">
      <c r="A180" s="312" t="s">
        <v>20</v>
      </c>
      <c r="B180" s="313" t="s">
        <v>13</v>
      </c>
      <c r="C180" s="968"/>
      <c r="D180" s="968"/>
      <c r="E180" s="969"/>
      <c r="F180" s="969"/>
      <c r="G180" s="314" t="s">
        <v>110</v>
      </c>
      <c r="H180" s="315" t="s">
        <v>111</v>
      </c>
      <c r="I180" s="315" t="s">
        <v>112</v>
      </c>
      <c r="J180" s="324">
        <v>2</v>
      </c>
      <c r="K180" s="325">
        <v>45748</v>
      </c>
      <c r="L180" s="325">
        <v>45930</v>
      </c>
      <c r="M180" s="318">
        <f t="shared" si="6"/>
        <v>26</v>
      </c>
      <c r="N180" s="319">
        <v>1</v>
      </c>
      <c r="O180" s="315" t="s">
        <v>526</v>
      </c>
      <c r="P180" s="320">
        <f t="shared" si="5"/>
        <v>0.5</v>
      </c>
      <c r="Q180" s="321" t="str">
        <f>IF(ISNUMBER(P180),IF(P180=100%,"CUMPLIDA",IF(AND(ISNUMBER(L180),ISNUMBER([4]CGR!$P$4)), IF(L180&lt;[4]CGR!$P$4,"INCUMPLIDA","PROCESO"), "VERIFICAR FECHA")),"SIN VALOR AVANCE")</f>
        <v>PROCESO</v>
      </c>
    </row>
    <row r="181" spans="1:17" ht="75.75">
      <c r="A181" s="312" t="s">
        <v>20</v>
      </c>
      <c r="B181" s="313" t="s">
        <v>13</v>
      </c>
      <c r="C181" s="968"/>
      <c r="D181" s="968"/>
      <c r="E181" s="969"/>
      <c r="F181" s="969"/>
      <c r="G181" s="314" t="s">
        <v>114</v>
      </c>
      <c r="H181" s="315" t="s">
        <v>115</v>
      </c>
      <c r="I181" s="315" t="s">
        <v>116</v>
      </c>
      <c r="J181" s="324">
        <v>1</v>
      </c>
      <c r="K181" s="325">
        <v>45748</v>
      </c>
      <c r="L181" s="325">
        <v>45930</v>
      </c>
      <c r="M181" s="318">
        <f t="shared" si="6"/>
        <v>26</v>
      </c>
      <c r="N181" s="319">
        <v>0</v>
      </c>
      <c r="O181" s="315" t="s">
        <v>527</v>
      </c>
      <c r="P181" s="320">
        <f t="shared" si="5"/>
        <v>0</v>
      </c>
      <c r="Q181" s="321" t="str">
        <f>IF(ISNUMBER(P181),IF(P181=100%,"CUMPLIDA",IF(AND(ISNUMBER(L181),ISNUMBER([4]CGR!$P$4)), IF(L181&lt;[4]CGR!$P$4,"INCUMPLIDA","PROCESO"), "VERIFICAR FECHA")),"SIN VALOR AVANCE")</f>
        <v>PROCESO</v>
      </c>
    </row>
    <row r="182" spans="1:17" ht="210.75">
      <c r="A182" s="312" t="s">
        <v>20</v>
      </c>
      <c r="B182" s="313" t="s">
        <v>13</v>
      </c>
      <c r="C182" s="968"/>
      <c r="D182" s="968"/>
      <c r="E182" s="969"/>
      <c r="F182" s="969"/>
      <c r="G182" s="314" t="s">
        <v>117</v>
      </c>
      <c r="H182" s="315" t="s">
        <v>118</v>
      </c>
      <c r="I182" s="315" t="s">
        <v>119</v>
      </c>
      <c r="J182" s="324">
        <v>2</v>
      </c>
      <c r="K182" s="325">
        <v>45748</v>
      </c>
      <c r="L182" s="325">
        <v>45930</v>
      </c>
      <c r="M182" s="318">
        <f t="shared" si="6"/>
        <v>26</v>
      </c>
      <c r="N182" s="319">
        <v>0</v>
      </c>
      <c r="O182" s="315" t="s">
        <v>528</v>
      </c>
      <c r="P182" s="320">
        <f t="shared" si="5"/>
        <v>0</v>
      </c>
      <c r="Q182" s="321" t="str">
        <f>IF(ISNUMBER(P182),IF(P182=100%,"CUMPLIDA",IF(AND(ISNUMBER(L182),ISNUMBER([4]CGR!$P$4)), IF(L182&lt;[4]CGR!$P$4,"INCUMPLIDA","PROCESO"), "VERIFICAR FECHA")),"SIN VALOR AVANCE")</f>
        <v>PROCESO</v>
      </c>
    </row>
    <row r="183" spans="1:17" ht="135.75" customHeight="1">
      <c r="A183" s="312" t="s">
        <v>20</v>
      </c>
      <c r="B183" s="313" t="s">
        <v>13</v>
      </c>
      <c r="C183" s="968" t="s">
        <v>529</v>
      </c>
      <c r="D183" s="968" t="s">
        <v>530</v>
      </c>
      <c r="E183" s="969" t="s">
        <v>531</v>
      </c>
      <c r="F183" s="969" t="s">
        <v>532</v>
      </c>
      <c r="G183" s="969" t="s">
        <v>533</v>
      </c>
      <c r="H183" s="315" t="s">
        <v>534</v>
      </c>
      <c r="I183" s="315" t="s">
        <v>535</v>
      </c>
      <c r="J183" s="316">
        <v>3</v>
      </c>
      <c r="K183" s="317">
        <v>43481</v>
      </c>
      <c r="L183" s="317">
        <v>43845</v>
      </c>
      <c r="M183" s="318">
        <f t="shared" si="6"/>
        <v>52</v>
      </c>
      <c r="N183" s="319">
        <v>3</v>
      </c>
      <c r="O183" s="315" t="s">
        <v>536</v>
      </c>
      <c r="P183" s="320">
        <f t="shared" si="5"/>
        <v>1</v>
      </c>
      <c r="Q183" s="321" t="str">
        <f>IF(ISNUMBER(P183),IF(P183=100%,"CUMPLIDA",IF(AND(ISNUMBER(L183),ISNUMBER([4]CGR!$P$4)), IF(L183&lt;[4]CGR!$P$4,"INCUMPLIDA","PROCESO"), "VERIFICAR FECHA")),"SIN VALOR AVANCE")</f>
        <v>CUMPLIDA</v>
      </c>
    </row>
    <row r="184" spans="1:17" ht="135.75">
      <c r="A184" s="312" t="s">
        <v>20</v>
      </c>
      <c r="B184" s="313" t="s">
        <v>13</v>
      </c>
      <c r="C184" s="968"/>
      <c r="D184" s="968"/>
      <c r="E184" s="969"/>
      <c r="F184" s="969"/>
      <c r="G184" s="969"/>
      <c r="H184" s="315" t="s">
        <v>537</v>
      </c>
      <c r="I184" s="315" t="s">
        <v>538</v>
      </c>
      <c r="J184" s="316">
        <v>1</v>
      </c>
      <c r="K184" s="317">
        <v>43846</v>
      </c>
      <c r="L184" s="317">
        <v>44213</v>
      </c>
      <c r="M184" s="318">
        <f t="shared" si="6"/>
        <v>52.428571428571431</v>
      </c>
      <c r="N184" s="319">
        <v>1</v>
      </c>
      <c r="O184" s="315" t="s">
        <v>536</v>
      </c>
      <c r="P184" s="320">
        <f t="shared" si="5"/>
        <v>1</v>
      </c>
      <c r="Q184" s="321" t="str">
        <f>IF(ISNUMBER(P184),IF(P184=100%,"CUMPLIDA",IF(AND(ISNUMBER(L184),ISNUMBER([4]CGR!$P$4)), IF(L184&lt;[4]CGR!$P$4,"INCUMPLIDA","PROCESO"), "VERIFICAR FECHA")),"SIN VALOR AVANCE")</f>
        <v>CUMPLIDA</v>
      </c>
    </row>
    <row r="185" spans="1:17" ht="150">
      <c r="A185" s="312" t="s">
        <v>20</v>
      </c>
      <c r="B185" s="313" t="s">
        <v>13</v>
      </c>
      <c r="C185" s="968"/>
      <c r="D185" s="968"/>
      <c r="E185" s="969"/>
      <c r="F185" s="969"/>
      <c r="G185" s="969"/>
      <c r="H185" s="315" t="s">
        <v>539</v>
      </c>
      <c r="I185" s="315" t="s">
        <v>540</v>
      </c>
      <c r="J185" s="316">
        <v>1</v>
      </c>
      <c r="K185" s="317">
        <v>44214</v>
      </c>
      <c r="L185" s="317">
        <v>44580</v>
      </c>
      <c r="M185" s="318">
        <f t="shared" si="6"/>
        <v>52.285714285714285</v>
      </c>
      <c r="N185" s="319">
        <v>1</v>
      </c>
      <c r="O185" s="315" t="s">
        <v>541</v>
      </c>
      <c r="P185" s="320">
        <f t="shared" si="5"/>
        <v>1</v>
      </c>
      <c r="Q185" s="321" t="str">
        <f>IF(ISNUMBER(P185),IF(P185=100%,"CUMPLIDA",IF(AND(ISNUMBER(L185),ISNUMBER([4]CGR!$P$4)), IF(L185&lt;[4]CGR!$P$4,"INCUMPLIDA","PROCESO"), "VERIFICAR FECHA")),"SIN VALOR AVANCE")</f>
        <v>CUMPLIDA</v>
      </c>
    </row>
    <row r="186" spans="1:17" ht="240.75">
      <c r="A186" s="312" t="s">
        <v>20</v>
      </c>
      <c r="B186" s="313" t="s">
        <v>13</v>
      </c>
      <c r="C186" s="968"/>
      <c r="D186" s="968"/>
      <c r="E186" s="969"/>
      <c r="F186" s="969"/>
      <c r="G186" s="314" t="s">
        <v>542</v>
      </c>
      <c r="H186" s="315" t="s">
        <v>163</v>
      </c>
      <c r="I186" s="315" t="s">
        <v>99</v>
      </c>
      <c r="J186" s="316">
        <v>1</v>
      </c>
      <c r="K186" s="317">
        <v>43770</v>
      </c>
      <c r="L186" s="317">
        <v>44134</v>
      </c>
      <c r="M186" s="318">
        <f t="shared" si="6"/>
        <v>52</v>
      </c>
      <c r="N186" s="319">
        <v>1</v>
      </c>
      <c r="O186" s="315" t="s">
        <v>543</v>
      </c>
      <c r="P186" s="320">
        <f t="shared" si="5"/>
        <v>1</v>
      </c>
      <c r="Q186" s="321" t="str">
        <f>IF(ISNUMBER(P186),IF(P186=100%,"CUMPLIDA",IF(AND(ISNUMBER(L186),ISNUMBER([4]CGR!$P$4)), IF(L186&lt;[4]CGR!$P$4,"INCUMPLIDA","PROCESO"), "VERIFICAR FECHA")),"SIN VALOR AVANCE")</f>
        <v>CUMPLIDA</v>
      </c>
    </row>
    <row r="187" spans="1:17" ht="270.75">
      <c r="A187" s="312" t="s">
        <v>20</v>
      </c>
      <c r="B187" s="313" t="s">
        <v>13</v>
      </c>
      <c r="C187" s="968"/>
      <c r="D187" s="968"/>
      <c r="E187" s="969"/>
      <c r="F187" s="969"/>
      <c r="G187" s="322" t="s">
        <v>544</v>
      </c>
      <c r="H187" s="315" t="s">
        <v>545</v>
      </c>
      <c r="I187" s="315" t="s">
        <v>546</v>
      </c>
      <c r="J187" s="324">
        <v>1</v>
      </c>
      <c r="K187" s="325">
        <v>45931</v>
      </c>
      <c r="L187" s="325">
        <v>45991</v>
      </c>
      <c r="M187" s="318">
        <f t="shared" si="6"/>
        <v>8.5714285714285712</v>
      </c>
      <c r="N187" s="319">
        <v>0</v>
      </c>
      <c r="O187" s="315" t="s">
        <v>547</v>
      </c>
      <c r="P187" s="320">
        <f t="shared" si="5"/>
        <v>0</v>
      </c>
      <c r="Q187" s="321" t="str">
        <f>IF(ISNUMBER(P187),IF(P187=100%,"CUMPLIDA",IF(AND(ISNUMBER(L187),ISNUMBER([4]CGR!$P$4)), IF(L187&lt;[4]CGR!$P$4,"INCUMPLIDA","PROCESO"), "VERIFICAR FECHA")),"SIN VALOR AVANCE")</f>
        <v>PROCESO</v>
      </c>
    </row>
    <row r="188" spans="1:17" ht="270.75">
      <c r="A188" s="312" t="s">
        <v>20</v>
      </c>
      <c r="B188" s="313" t="s">
        <v>13</v>
      </c>
      <c r="C188" s="968"/>
      <c r="D188" s="968"/>
      <c r="E188" s="969"/>
      <c r="F188" s="969"/>
      <c r="G188" s="1001" t="s">
        <v>548</v>
      </c>
      <c r="H188" s="315" t="s">
        <v>521</v>
      </c>
      <c r="I188" s="315" t="s">
        <v>168</v>
      </c>
      <c r="J188" s="324">
        <v>1</v>
      </c>
      <c r="K188" s="325">
        <v>45992</v>
      </c>
      <c r="L188" s="325">
        <v>46081</v>
      </c>
      <c r="M188" s="318">
        <f t="shared" si="6"/>
        <v>12.714285714285714</v>
      </c>
      <c r="N188" s="319">
        <v>0</v>
      </c>
      <c r="O188" s="315" t="s">
        <v>549</v>
      </c>
      <c r="P188" s="320">
        <f t="shared" si="5"/>
        <v>0</v>
      </c>
      <c r="Q188" s="321" t="str">
        <f>IF(ISNUMBER(P188),IF(P188=100%,"CUMPLIDA",IF(AND(ISNUMBER(L188),ISNUMBER([4]CGR!$P$4)), IF(L188&lt;[4]CGR!$P$4,"INCUMPLIDA","PROCESO"), "VERIFICAR FECHA")),"SIN VALOR AVANCE")</f>
        <v>PROCESO</v>
      </c>
    </row>
    <row r="189" spans="1:17" ht="270.75">
      <c r="A189" s="312" t="s">
        <v>20</v>
      </c>
      <c r="B189" s="313" t="s">
        <v>13</v>
      </c>
      <c r="C189" s="968"/>
      <c r="D189" s="968"/>
      <c r="E189" s="969"/>
      <c r="F189" s="969"/>
      <c r="G189" s="1001"/>
      <c r="H189" s="315" t="s">
        <v>110</v>
      </c>
      <c r="I189" s="315" t="s">
        <v>112</v>
      </c>
      <c r="J189" s="324">
        <v>5</v>
      </c>
      <c r="K189" s="325">
        <v>46113</v>
      </c>
      <c r="L189" s="325">
        <v>46568</v>
      </c>
      <c r="M189" s="318">
        <f t="shared" si="6"/>
        <v>65</v>
      </c>
      <c r="N189" s="319">
        <v>0</v>
      </c>
      <c r="O189" s="315" t="s">
        <v>547</v>
      </c>
      <c r="P189" s="320">
        <f t="shared" si="5"/>
        <v>0</v>
      </c>
      <c r="Q189" s="321" t="str">
        <f>IF(ISNUMBER(P189),IF(P189=100%,"CUMPLIDA",IF(AND(ISNUMBER(L189),ISNUMBER([4]CGR!$P$4)), IF(L189&lt;[4]CGR!$P$4,"INCUMPLIDA","PROCESO"), "VERIFICAR FECHA")),"SIN VALOR AVANCE")</f>
        <v>PROCESO</v>
      </c>
    </row>
    <row r="190" spans="1:17" ht="270.75">
      <c r="A190" s="312" t="s">
        <v>20</v>
      </c>
      <c r="B190" s="313" t="s">
        <v>13</v>
      </c>
      <c r="C190" s="968"/>
      <c r="D190" s="968"/>
      <c r="E190" s="969"/>
      <c r="F190" s="969"/>
      <c r="G190" s="322" t="s">
        <v>550</v>
      </c>
      <c r="H190" s="315" t="s">
        <v>551</v>
      </c>
      <c r="I190" s="315" t="s">
        <v>552</v>
      </c>
      <c r="J190" s="324">
        <v>3</v>
      </c>
      <c r="K190" s="325">
        <v>46296</v>
      </c>
      <c r="L190" s="325">
        <v>46568</v>
      </c>
      <c r="M190" s="318">
        <f t="shared" si="6"/>
        <v>38.857142857142854</v>
      </c>
      <c r="N190" s="319">
        <v>0</v>
      </c>
      <c r="O190" s="326" t="s">
        <v>553</v>
      </c>
      <c r="P190" s="320">
        <f t="shared" si="5"/>
        <v>0</v>
      </c>
      <c r="Q190" s="321" t="str">
        <f>IF(ISNUMBER(P190),IF(P190=100%,"CUMPLIDA",IF(AND(ISNUMBER(L190),ISNUMBER([4]CGR!$P$4)), IF(L190&lt;[4]CGR!$P$4,"INCUMPLIDA","PROCESO"), "VERIFICAR FECHA")),"SIN VALOR AVANCE")</f>
        <v>PROCESO</v>
      </c>
    </row>
    <row r="191" spans="1:17" ht="195.75">
      <c r="A191" s="312" t="s">
        <v>20</v>
      </c>
      <c r="B191" s="313" t="s">
        <v>13</v>
      </c>
      <c r="C191" s="968"/>
      <c r="D191" s="968"/>
      <c r="E191" s="969"/>
      <c r="F191" s="969"/>
      <c r="G191" s="969" t="s">
        <v>554</v>
      </c>
      <c r="H191" s="315" t="s">
        <v>555</v>
      </c>
      <c r="I191" s="327" t="s">
        <v>556</v>
      </c>
      <c r="J191" s="316">
        <v>3</v>
      </c>
      <c r="K191" s="317">
        <v>43726</v>
      </c>
      <c r="L191" s="317">
        <v>44042</v>
      </c>
      <c r="M191" s="318">
        <f t="shared" si="6"/>
        <v>45.142857142857146</v>
      </c>
      <c r="N191" s="328">
        <v>3</v>
      </c>
      <c r="O191" s="315" t="s">
        <v>557</v>
      </c>
      <c r="P191" s="320">
        <f t="shared" si="5"/>
        <v>1</v>
      </c>
      <c r="Q191" s="321" t="str">
        <f>IF(ISNUMBER(P191),IF(P191=100%,"CUMPLIDA",IF(AND(ISNUMBER(L191),ISNUMBER([4]CGR!$P$4)), IF(L191&lt;[4]CGR!$P$4,"INCUMPLIDA","PROCESO"), "VERIFICAR FECHA")),"SIN VALOR AVANCE")</f>
        <v>CUMPLIDA</v>
      </c>
    </row>
    <row r="192" spans="1:17" ht="195.75">
      <c r="A192" s="312" t="s">
        <v>20</v>
      </c>
      <c r="B192" s="313" t="s">
        <v>13</v>
      </c>
      <c r="C192" s="968"/>
      <c r="D192" s="968"/>
      <c r="E192" s="969"/>
      <c r="F192" s="969"/>
      <c r="G192" s="969"/>
      <c r="H192" s="315" t="s">
        <v>558</v>
      </c>
      <c r="I192" s="315" t="s">
        <v>559</v>
      </c>
      <c r="J192" s="316">
        <v>3</v>
      </c>
      <c r="K192" s="317">
        <v>44044</v>
      </c>
      <c r="L192" s="317">
        <v>44134</v>
      </c>
      <c r="M192" s="318">
        <f t="shared" si="6"/>
        <v>12.857142857142858</v>
      </c>
      <c r="N192" s="328">
        <v>3</v>
      </c>
      <c r="O192" s="315" t="s">
        <v>557</v>
      </c>
      <c r="P192" s="320">
        <f t="shared" si="5"/>
        <v>1</v>
      </c>
      <c r="Q192" s="321" t="str">
        <f>IF(ISNUMBER(P192),IF(P192=100%,"CUMPLIDA",IF(AND(ISNUMBER(L192),ISNUMBER([4]CGR!$P$4)), IF(L192&lt;[4]CGR!$P$4,"INCUMPLIDA","PROCESO"), "VERIFICAR FECHA")),"SIN VALOR AVANCE")</f>
        <v>CUMPLIDA</v>
      </c>
    </row>
    <row r="193" spans="1:17" ht="409.5">
      <c r="A193" s="312" t="s">
        <v>20</v>
      </c>
      <c r="B193" s="313" t="s">
        <v>13</v>
      </c>
      <c r="C193" s="968" t="s">
        <v>560</v>
      </c>
      <c r="D193" s="968" t="s">
        <v>561</v>
      </c>
      <c r="E193" s="969" t="s">
        <v>562</v>
      </c>
      <c r="F193" s="969" t="s">
        <v>563</v>
      </c>
      <c r="G193" s="314" t="s">
        <v>564</v>
      </c>
      <c r="H193" s="315" t="s">
        <v>565</v>
      </c>
      <c r="I193" s="315" t="s">
        <v>566</v>
      </c>
      <c r="J193" s="316">
        <v>24</v>
      </c>
      <c r="K193" s="317">
        <v>42278</v>
      </c>
      <c r="L193" s="317">
        <v>42490</v>
      </c>
      <c r="M193" s="318">
        <f t="shared" si="6"/>
        <v>30.285714285714285</v>
      </c>
      <c r="N193" s="328">
        <v>24</v>
      </c>
      <c r="O193" s="315" t="s">
        <v>567</v>
      </c>
      <c r="P193" s="320">
        <f t="shared" si="5"/>
        <v>1</v>
      </c>
      <c r="Q193" s="321" t="str">
        <f>IF(ISNUMBER(P193),IF(P193=100%,"CUMPLIDA",IF(AND(ISNUMBER(L193),ISNUMBER([4]CGR!$P$4)), IF(L193&lt;[4]CGR!$P$4,"INCUMPLIDA","PROCESO"), "VERIFICAR FECHA")),"SIN VALOR AVANCE")</f>
        <v>CUMPLIDA</v>
      </c>
    </row>
    <row r="194" spans="1:17" ht="409.5">
      <c r="A194" s="312" t="s">
        <v>20</v>
      </c>
      <c r="B194" s="313" t="s">
        <v>13</v>
      </c>
      <c r="C194" s="968"/>
      <c r="D194" s="968"/>
      <c r="E194" s="969"/>
      <c r="F194" s="969"/>
      <c r="G194" s="969" t="s">
        <v>568</v>
      </c>
      <c r="H194" s="315" t="s">
        <v>569</v>
      </c>
      <c r="I194" s="315" t="s">
        <v>570</v>
      </c>
      <c r="J194" s="316">
        <v>19</v>
      </c>
      <c r="K194" s="317">
        <v>42492</v>
      </c>
      <c r="L194" s="317">
        <v>42735</v>
      </c>
      <c r="M194" s="318">
        <f t="shared" si="6"/>
        <v>34.714285714285715</v>
      </c>
      <c r="N194" s="328">
        <v>19</v>
      </c>
      <c r="O194" s="315" t="s">
        <v>571</v>
      </c>
      <c r="P194" s="320">
        <f t="shared" si="5"/>
        <v>1</v>
      </c>
      <c r="Q194" s="321" t="str">
        <f>IF(ISNUMBER(P194),IF(P194=100%,"CUMPLIDA",IF(AND(ISNUMBER(L194),ISNUMBER([4]CGR!$P$4)), IF(L194&lt;[4]CGR!$P$4,"INCUMPLIDA","PROCESO"), "VERIFICAR FECHA")),"SIN VALOR AVANCE")</f>
        <v>CUMPLIDA</v>
      </c>
    </row>
    <row r="195" spans="1:17" ht="409.5">
      <c r="A195" s="312" t="s">
        <v>20</v>
      </c>
      <c r="B195" s="313" t="s">
        <v>13</v>
      </c>
      <c r="C195" s="968"/>
      <c r="D195" s="968"/>
      <c r="E195" s="969"/>
      <c r="F195" s="969"/>
      <c r="G195" s="969"/>
      <c r="H195" s="315" t="s">
        <v>572</v>
      </c>
      <c r="I195" s="327" t="s">
        <v>573</v>
      </c>
      <c r="J195" s="316">
        <v>14</v>
      </c>
      <c r="K195" s="317">
        <v>42917</v>
      </c>
      <c r="L195" s="317">
        <v>43281</v>
      </c>
      <c r="M195" s="318">
        <f t="shared" si="6"/>
        <v>52</v>
      </c>
      <c r="N195" s="328">
        <v>14</v>
      </c>
      <c r="O195" s="315" t="s">
        <v>536</v>
      </c>
      <c r="P195" s="320">
        <f t="shared" si="5"/>
        <v>1</v>
      </c>
      <c r="Q195" s="321" t="str">
        <f>IF(ISNUMBER(P195),IF(P195=100%,"CUMPLIDA",IF(AND(ISNUMBER(L195),ISNUMBER([4]CGR!$P$4)), IF(L195&lt;[4]CGR!$P$4,"INCUMPLIDA","PROCESO"), "VERIFICAR FECHA")),"SIN VALOR AVANCE")</f>
        <v>CUMPLIDA</v>
      </c>
    </row>
    <row r="196" spans="1:17" ht="210">
      <c r="A196" s="312" t="s">
        <v>20</v>
      </c>
      <c r="B196" s="313" t="s">
        <v>13</v>
      </c>
      <c r="C196" s="968"/>
      <c r="D196" s="968"/>
      <c r="E196" s="969"/>
      <c r="F196" s="969"/>
      <c r="G196" s="969"/>
      <c r="H196" s="315" t="s">
        <v>574</v>
      </c>
      <c r="I196" s="315" t="s">
        <v>575</v>
      </c>
      <c r="J196" s="316">
        <v>4</v>
      </c>
      <c r="K196" s="317">
        <v>42919</v>
      </c>
      <c r="L196" s="317">
        <v>42947</v>
      </c>
      <c r="M196" s="318">
        <f t="shared" si="6"/>
        <v>4</v>
      </c>
      <c r="N196" s="328">
        <v>4</v>
      </c>
      <c r="O196" s="315" t="s">
        <v>536</v>
      </c>
      <c r="P196" s="320">
        <f t="shared" si="5"/>
        <v>1</v>
      </c>
      <c r="Q196" s="321" t="str">
        <f>IF(ISNUMBER(P196),IF(P196=100%,"CUMPLIDA",IF(AND(ISNUMBER(L196),ISNUMBER([4]CGR!$P$4)), IF(L196&lt;[4]CGR!$P$4,"INCUMPLIDA","PROCESO"), "VERIFICAR FECHA")),"SIN VALOR AVANCE")</f>
        <v>CUMPLIDA</v>
      </c>
    </row>
    <row r="197" spans="1:17" ht="165.75" customHeight="1">
      <c r="A197" s="312" t="s">
        <v>20</v>
      </c>
      <c r="B197" s="313" t="s">
        <v>13</v>
      </c>
      <c r="C197" s="968"/>
      <c r="D197" s="968"/>
      <c r="E197" s="969"/>
      <c r="F197" s="969"/>
      <c r="G197" s="969" t="s">
        <v>576</v>
      </c>
      <c r="H197" s="315" t="s">
        <v>577</v>
      </c>
      <c r="I197" s="315" t="s">
        <v>578</v>
      </c>
      <c r="J197" s="316">
        <v>3</v>
      </c>
      <c r="K197" s="317">
        <v>43481</v>
      </c>
      <c r="L197" s="317">
        <v>43845</v>
      </c>
      <c r="M197" s="318">
        <f t="shared" si="6"/>
        <v>52</v>
      </c>
      <c r="N197" s="328">
        <v>3</v>
      </c>
      <c r="O197" s="315" t="s">
        <v>579</v>
      </c>
      <c r="P197" s="320">
        <f t="shared" si="5"/>
        <v>1</v>
      </c>
      <c r="Q197" s="321" t="str">
        <f>IF(ISNUMBER(P197),IF(P197=100%,"CUMPLIDA",IF(AND(ISNUMBER(L197),ISNUMBER([4]CGR!$P$4)), IF(L197&lt;[4]CGR!$P$4,"INCUMPLIDA","PROCESO"), "VERIFICAR FECHA")),"SIN VALOR AVANCE")</f>
        <v>CUMPLIDA</v>
      </c>
    </row>
    <row r="198" spans="1:17" ht="150.75">
      <c r="A198" s="312" t="s">
        <v>20</v>
      </c>
      <c r="B198" s="313" t="s">
        <v>13</v>
      </c>
      <c r="C198" s="968"/>
      <c r="D198" s="968"/>
      <c r="E198" s="969"/>
      <c r="F198" s="969"/>
      <c r="G198" s="969"/>
      <c r="H198" s="315" t="s">
        <v>580</v>
      </c>
      <c r="I198" s="315" t="s">
        <v>538</v>
      </c>
      <c r="J198" s="316">
        <v>1</v>
      </c>
      <c r="K198" s="317">
        <v>43846</v>
      </c>
      <c r="L198" s="317">
        <v>44213</v>
      </c>
      <c r="M198" s="318">
        <f t="shared" si="6"/>
        <v>52.428571428571431</v>
      </c>
      <c r="N198" s="328">
        <v>1</v>
      </c>
      <c r="O198" s="315" t="s">
        <v>581</v>
      </c>
      <c r="P198" s="320">
        <f t="shared" si="5"/>
        <v>1</v>
      </c>
      <c r="Q198" s="321" t="str">
        <f>IF(ISNUMBER(P198),IF(P198=100%,"CUMPLIDA",IF(AND(ISNUMBER(L198),ISNUMBER([4]CGR!$P$4)), IF(L198&lt;[4]CGR!$P$4,"INCUMPLIDA","PROCESO"), "VERIFICAR FECHA")),"SIN VALOR AVANCE")</f>
        <v>CUMPLIDA</v>
      </c>
    </row>
    <row r="199" spans="1:17" ht="180.75">
      <c r="A199" s="312" t="s">
        <v>20</v>
      </c>
      <c r="B199" s="313" t="s">
        <v>13</v>
      </c>
      <c r="C199" s="968"/>
      <c r="D199" s="968"/>
      <c r="E199" s="969"/>
      <c r="F199" s="969"/>
      <c r="G199" s="969"/>
      <c r="H199" s="315" t="s">
        <v>582</v>
      </c>
      <c r="I199" s="315" t="s">
        <v>540</v>
      </c>
      <c r="J199" s="316">
        <v>2</v>
      </c>
      <c r="K199" s="317">
        <v>44214</v>
      </c>
      <c r="L199" s="317">
        <v>44580</v>
      </c>
      <c r="M199" s="318">
        <f t="shared" si="6"/>
        <v>52.285714285714285</v>
      </c>
      <c r="N199" s="328">
        <v>2</v>
      </c>
      <c r="O199" s="315" t="s">
        <v>583</v>
      </c>
      <c r="P199" s="320">
        <f t="shared" si="5"/>
        <v>1</v>
      </c>
      <c r="Q199" s="321" t="str">
        <f>IF(ISNUMBER(P199),IF(P199=100%,"CUMPLIDA",IF(AND(ISNUMBER(L199),ISNUMBER([4]CGR!$P$4)), IF(L199&lt;[4]CGR!$P$4,"INCUMPLIDA","PROCESO"), "VERIFICAR FECHA")),"SIN VALOR AVANCE")</f>
        <v>CUMPLIDA</v>
      </c>
    </row>
    <row r="200" spans="1:17" ht="135" customHeight="1">
      <c r="A200" s="312" t="s">
        <v>20</v>
      </c>
      <c r="B200" s="313" t="s">
        <v>13</v>
      </c>
      <c r="C200" s="968"/>
      <c r="D200" s="968"/>
      <c r="E200" s="969"/>
      <c r="F200" s="969"/>
      <c r="G200" s="969"/>
      <c r="H200" s="315" t="s">
        <v>584</v>
      </c>
      <c r="I200" s="315" t="s">
        <v>578</v>
      </c>
      <c r="J200" s="316">
        <v>3</v>
      </c>
      <c r="K200" s="317">
        <v>43922</v>
      </c>
      <c r="L200" s="317">
        <v>44042</v>
      </c>
      <c r="M200" s="318">
        <f t="shared" si="6"/>
        <v>17.142857142857142</v>
      </c>
      <c r="N200" s="328">
        <v>3</v>
      </c>
      <c r="O200" s="315" t="s">
        <v>585</v>
      </c>
      <c r="P200" s="320">
        <f t="shared" si="5"/>
        <v>1</v>
      </c>
      <c r="Q200" s="321" t="str">
        <f>IF(ISNUMBER(P200),IF(P200=100%,"CUMPLIDA",IF(AND(ISNUMBER(L200),ISNUMBER([4]CGR!$P$4)), IF(L200&lt;[4]CGR!$P$4,"INCUMPLIDA","PROCESO"), "VERIFICAR FECHA")),"SIN VALOR AVANCE")</f>
        <v>CUMPLIDA</v>
      </c>
    </row>
    <row r="201" spans="1:17" ht="105.75">
      <c r="A201" s="312" t="s">
        <v>20</v>
      </c>
      <c r="B201" s="313" t="s">
        <v>13</v>
      </c>
      <c r="C201" s="968"/>
      <c r="D201" s="968"/>
      <c r="E201" s="969"/>
      <c r="F201" s="969"/>
      <c r="G201" s="969"/>
      <c r="H201" s="315" t="s">
        <v>586</v>
      </c>
      <c r="I201" s="315" t="s">
        <v>538</v>
      </c>
      <c r="J201" s="316">
        <v>1</v>
      </c>
      <c r="K201" s="317">
        <v>44044</v>
      </c>
      <c r="L201" s="317">
        <v>44213</v>
      </c>
      <c r="M201" s="318">
        <f t="shared" si="6"/>
        <v>24.142857142857142</v>
      </c>
      <c r="N201" s="328">
        <v>1</v>
      </c>
      <c r="O201" s="315" t="s">
        <v>585</v>
      </c>
      <c r="P201" s="320">
        <f t="shared" si="5"/>
        <v>1</v>
      </c>
      <c r="Q201" s="321" t="str">
        <f>IF(ISNUMBER(P201),IF(P201=100%,"CUMPLIDA",IF(AND(ISNUMBER(L201),ISNUMBER([4]CGR!$P$4)), IF(L201&lt;[4]CGR!$P$4,"INCUMPLIDA","PROCESO"), "VERIFICAR FECHA")),"SIN VALOR AVANCE")</f>
        <v>CUMPLIDA</v>
      </c>
    </row>
    <row r="202" spans="1:17" ht="135">
      <c r="A202" s="312" t="s">
        <v>20</v>
      </c>
      <c r="B202" s="313" t="s">
        <v>13</v>
      </c>
      <c r="C202" s="968"/>
      <c r="D202" s="968"/>
      <c r="E202" s="969"/>
      <c r="F202" s="969"/>
      <c r="G202" s="969"/>
      <c r="H202" s="315" t="s">
        <v>587</v>
      </c>
      <c r="I202" s="315" t="s">
        <v>540</v>
      </c>
      <c r="J202" s="316">
        <v>2</v>
      </c>
      <c r="K202" s="317">
        <v>44214</v>
      </c>
      <c r="L202" s="317">
        <v>44580</v>
      </c>
      <c r="M202" s="318">
        <f t="shared" si="6"/>
        <v>52.285714285714285</v>
      </c>
      <c r="N202" s="328">
        <v>2</v>
      </c>
      <c r="O202" s="315" t="s">
        <v>585</v>
      </c>
      <c r="P202" s="320">
        <f t="shared" si="5"/>
        <v>1</v>
      </c>
      <c r="Q202" s="321" t="str">
        <f>IF(ISNUMBER(P202),IF(P202=100%,"CUMPLIDA",IF(AND(ISNUMBER(L202),ISNUMBER([4]CGR!$P$4)), IF(L202&lt;[4]CGR!$P$4,"INCUMPLIDA","PROCESO"), "VERIFICAR FECHA")),"SIN VALOR AVANCE")</f>
        <v>CUMPLIDA</v>
      </c>
    </row>
    <row r="203" spans="1:17" ht="165.75" customHeight="1">
      <c r="A203" s="312" t="s">
        <v>20</v>
      </c>
      <c r="B203" s="313" t="s">
        <v>13</v>
      </c>
      <c r="C203" s="968"/>
      <c r="D203" s="968"/>
      <c r="E203" s="969"/>
      <c r="F203" s="969"/>
      <c r="G203" s="969" t="s">
        <v>588</v>
      </c>
      <c r="H203" s="315" t="s">
        <v>589</v>
      </c>
      <c r="I203" s="327" t="s">
        <v>556</v>
      </c>
      <c r="J203" s="316">
        <v>3</v>
      </c>
      <c r="K203" s="317">
        <v>43361</v>
      </c>
      <c r="L203" s="317">
        <v>43708</v>
      </c>
      <c r="M203" s="318">
        <f t="shared" si="6"/>
        <v>49.571428571428569</v>
      </c>
      <c r="N203" s="328">
        <v>3</v>
      </c>
      <c r="O203" s="315" t="s">
        <v>590</v>
      </c>
      <c r="P203" s="320">
        <f t="shared" ref="P203:P266" si="7">N203/J203</f>
        <v>1</v>
      </c>
      <c r="Q203" s="321" t="str">
        <f>IF(ISNUMBER(P203),IF(P203=100%,"CUMPLIDA",IF(AND(ISNUMBER(L203),ISNUMBER([4]CGR!$P$4)), IF(L203&lt;[4]CGR!$P$4,"INCUMPLIDA","PROCESO"), "VERIFICAR FECHA")),"SIN VALOR AVANCE")</f>
        <v>CUMPLIDA</v>
      </c>
    </row>
    <row r="204" spans="1:17" ht="195">
      <c r="A204" s="312" t="s">
        <v>20</v>
      </c>
      <c r="B204" s="313" t="s">
        <v>13</v>
      </c>
      <c r="C204" s="968"/>
      <c r="D204" s="968"/>
      <c r="E204" s="969"/>
      <c r="F204" s="969"/>
      <c r="G204" s="969"/>
      <c r="H204" s="315" t="s">
        <v>589</v>
      </c>
      <c r="I204" s="315" t="s">
        <v>591</v>
      </c>
      <c r="J204" s="316">
        <v>3</v>
      </c>
      <c r="K204" s="317">
        <v>43709</v>
      </c>
      <c r="L204" s="317">
        <v>43830</v>
      </c>
      <c r="M204" s="318">
        <f t="shared" si="6"/>
        <v>17.285714285714285</v>
      </c>
      <c r="N204" s="328">
        <v>3</v>
      </c>
      <c r="O204" s="315" t="s">
        <v>590</v>
      </c>
      <c r="P204" s="320">
        <f t="shared" si="7"/>
        <v>1</v>
      </c>
      <c r="Q204" s="321" t="str">
        <f>IF(ISNUMBER(P204),IF(P204=100%,"CUMPLIDA",IF(AND(ISNUMBER(L204),ISNUMBER([4]CGR!$P$4)), IF(L204&lt;[4]CGR!$P$4,"INCUMPLIDA","PROCESO"), "VERIFICAR FECHA")),"SIN VALOR AVANCE")</f>
        <v>CUMPLIDA</v>
      </c>
    </row>
    <row r="205" spans="1:17" ht="240.75">
      <c r="A205" s="312" t="s">
        <v>20</v>
      </c>
      <c r="B205" s="313" t="s">
        <v>13</v>
      </c>
      <c r="C205" s="968"/>
      <c r="D205" s="968"/>
      <c r="E205" s="969"/>
      <c r="F205" s="969"/>
      <c r="G205" s="969"/>
      <c r="H205" s="315" t="s">
        <v>542</v>
      </c>
      <c r="I205" s="315" t="s">
        <v>99</v>
      </c>
      <c r="J205" s="316">
        <v>1</v>
      </c>
      <c r="K205" s="317">
        <v>43770</v>
      </c>
      <c r="L205" s="317">
        <v>44134</v>
      </c>
      <c r="M205" s="318">
        <f t="shared" si="6"/>
        <v>52</v>
      </c>
      <c r="N205" s="328">
        <v>1</v>
      </c>
      <c r="O205" s="315" t="s">
        <v>592</v>
      </c>
      <c r="P205" s="320">
        <f t="shared" si="7"/>
        <v>1</v>
      </c>
      <c r="Q205" s="321" t="str">
        <f>IF(ISNUMBER(P205),IF(P205=100%,"CUMPLIDA",IF(AND(ISNUMBER(L205),ISNUMBER([4]CGR!$P$4)), IF(L205&lt;[4]CGR!$P$4,"INCUMPLIDA","PROCESO"), "VERIFICAR FECHA")),"SIN VALOR AVANCE")</f>
        <v>CUMPLIDA</v>
      </c>
    </row>
    <row r="206" spans="1:17" ht="255.75">
      <c r="A206" s="312" t="s">
        <v>20</v>
      </c>
      <c r="B206" s="313" t="s">
        <v>13</v>
      </c>
      <c r="C206" s="968"/>
      <c r="D206" s="968"/>
      <c r="E206" s="969"/>
      <c r="F206" s="969"/>
      <c r="G206" s="969"/>
      <c r="H206" s="315" t="s">
        <v>545</v>
      </c>
      <c r="I206" s="315" t="s">
        <v>546</v>
      </c>
      <c r="J206" s="324">
        <v>1</v>
      </c>
      <c r="K206" s="325">
        <v>45931</v>
      </c>
      <c r="L206" s="325">
        <v>45991</v>
      </c>
      <c r="M206" s="318">
        <f t="shared" si="6"/>
        <v>8.5714285714285712</v>
      </c>
      <c r="N206" s="328">
        <v>0</v>
      </c>
      <c r="O206" s="315" t="s">
        <v>593</v>
      </c>
      <c r="P206" s="320">
        <f t="shared" si="7"/>
        <v>0</v>
      </c>
      <c r="Q206" s="321" t="str">
        <f>IF(ISNUMBER(P206),IF(P206=100%,"CUMPLIDA",IF(AND(ISNUMBER(L206),ISNUMBER([4]CGR!$P$4)), IF(L206&lt;[4]CGR!$P$4,"INCUMPLIDA","PROCESO"), "VERIFICAR FECHA")),"SIN VALOR AVANCE")</f>
        <v>PROCESO</v>
      </c>
    </row>
    <row r="207" spans="1:17" ht="300.75">
      <c r="A207" s="312" t="s">
        <v>20</v>
      </c>
      <c r="B207" s="313" t="s">
        <v>13</v>
      </c>
      <c r="C207" s="968"/>
      <c r="D207" s="968"/>
      <c r="E207" s="969"/>
      <c r="F207" s="969"/>
      <c r="G207" s="969"/>
      <c r="H207" s="315" t="s">
        <v>521</v>
      </c>
      <c r="I207" s="315" t="s">
        <v>594</v>
      </c>
      <c r="J207" s="324">
        <v>1</v>
      </c>
      <c r="K207" s="325">
        <v>45992</v>
      </c>
      <c r="L207" s="325">
        <v>46081</v>
      </c>
      <c r="M207" s="318">
        <f t="shared" si="6"/>
        <v>12.714285714285714</v>
      </c>
      <c r="N207" s="328">
        <v>0</v>
      </c>
      <c r="O207" s="315" t="s">
        <v>595</v>
      </c>
      <c r="P207" s="320">
        <f t="shared" si="7"/>
        <v>0</v>
      </c>
      <c r="Q207" s="321" t="str">
        <f>IF(ISNUMBER(P207),IF(P207=100%,"CUMPLIDA",IF(AND(ISNUMBER(L207),ISNUMBER([4]CGR!$P$4)), IF(L207&lt;[4]CGR!$P$4,"INCUMPLIDA","PROCESO"), "VERIFICAR FECHA")),"SIN VALOR AVANCE")</f>
        <v>PROCESO</v>
      </c>
    </row>
    <row r="208" spans="1:17" ht="300.75">
      <c r="A208" s="312" t="s">
        <v>20</v>
      </c>
      <c r="B208" s="313" t="s">
        <v>13</v>
      </c>
      <c r="C208" s="968"/>
      <c r="D208" s="968"/>
      <c r="E208" s="969"/>
      <c r="F208" s="969"/>
      <c r="G208" s="969"/>
      <c r="H208" s="315" t="s">
        <v>110</v>
      </c>
      <c r="I208" s="315" t="s">
        <v>112</v>
      </c>
      <c r="J208" s="324">
        <v>5</v>
      </c>
      <c r="K208" s="325">
        <v>46113</v>
      </c>
      <c r="L208" s="325">
        <v>46568</v>
      </c>
      <c r="M208" s="318">
        <f t="shared" si="6"/>
        <v>65</v>
      </c>
      <c r="N208" s="328">
        <v>0</v>
      </c>
      <c r="O208" s="315" t="s">
        <v>595</v>
      </c>
      <c r="P208" s="320">
        <f t="shared" si="7"/>
        <v>0</v>
      </c>
      <c r="Q208" s="321" t="str">
        <f>IF(ISNUMBER(P208),IF(P208=100%,"CUMPLIDA",IF(AND(ISNUMBER(L208),ISNUMBER([4]CGR!$P$4)), IF(L208&lt;[4]CGR!$P$4,"INCUMPLIDA","PROCESO"), "VERIFICAR FECHA")),"SIN VALOR AVANCE")</f>
        <v>PROCESO</v>
      </c>
    </row>
    <row r="209" spans="1:17" ht="300.75">
      <c r="A209" s="312" t="s">
        <v>20</v>
      </c>
      <c r="B209" s="313" t="s">
        <v>13</v>
      </c>
      <c r="C209" s="968"/>
      <c r="D209" s="968"/>
      <c r="E209" s="969"/>
      <c r="F209" s="969"/>
      <c r="G209" s="969"/>
      <c r="H209" s="315" t="s">
        <v>551</v>
      </c>
      <c r="I209" s="315" t="s">
        <v>596</v>
      </c>
      <c r="J209" s="324">
        <v>3</v>
      </c>
      <c r="K209" s="325">
        <v>46296</v>
      </c>
      <c r="L209" s="325">
        <v>46568</v>
      </c>
      <c r="M209" s="318">
        <f t="shared" si="6"/>
        <v>38.857142857142854</v>
      </c>
      <c r="N209" s="328">
        <v>0</v>
      </c>
      <c r="O209" s="315" t="s">
        <v>595</v>
      </c>
      <c r="P209" s="320">
        <f t="shared" si="7"/>
        <v>0</v>
      </c>
      <c r="Q209" s="321" t="str">
        <f>IF(ISNUMBER(P209),IF(P209=100%,"CUMPLIDA",IF(AND(ISNUMBER(L209),ISNUMBER([4]CGR!$P$4)), IF(L209&lt;[4]CGR!$P$4,"INCUMPLIDA","PROCESO"), "VERIFICAR FECHA")),"SIN VALOR AVANCE")</f>
        <v>PROCESO</v>
      </c>
    </row>
    <row r="210" spans="1:17" ht="375" customHeight="1">
      <c r="A210" s="312" t="s">
        <v>20</v>
      </c>
      <c r="B210" s="313" t="s">
        <v>13</v>
      </c>
      <c r="C210" s="968"/>
      <c r="D210" s="968"/>
      <c r="E210" s="969"/>
      <c r="F210" s="969"/>
      <c r="G210" s="969"/>
      <c r="H210" s="973" t="s">
        <v>597</v>
      </c>
      <c r="I210" s="327" t="s">
        <v>598</v>
      </c>
      <c r="J210" s="316">
        <v>3</v>
      </c>
      <c r="K210" s="317">
        <v>43726</v>
      </c>
      <c r="L210" s="317">
        <v>44042</v>
      </c>
      <c r="M210" s="318">
        <f t="shared" si="6"/>
        <v>45.142857142857146</v>
      </c>
      <c r="N210" s="328">
        <v>3</v>
      </c>
      <c r="O210" s="315" t="s">
        <v>579</v>
      </c>
      <c r="P210" s="320">
        <f t="shared" si="7"/>
        <v>1</v>
      </c>
      <c r="Q210" s="321" t="str">
        <f>IF(ISNUMBER(P210),IF(P210=100%,"CUMPLIDA",IF(AND(ISNUMBER(L210),ISNUMBER([4]CGR!$P$4)), IF(L210&lt;[4]CGR!$P$4,"INCUMPLIDA","PROCESO"), "VERIFICAR FECHA")),"SIN VALOR AVANCE")</f>
        <v>CUMPLIDA</v>
      </c>
    </row>
    <row r="211" spans="1:17" ht="225.75">
      <c r="A211" s="312" t="s">
        <v>20</v>
      </c>
      <c r="B211" s="313" t="s">
        <v>13</v>
      </c>
      <c r="C211" s="968"/>
      <c r="D211" s="968"/>
      <c r="E211" s="969"/>
      <c r="F211" s="969"/>
      <c r="G211" s="969"/>
      <c r="H211" s="973"/>
      <c r="I211" s="315" t="s">
        <v>599</v>
      </c>
      <c r="J211" s="316">
        <v>3</v>
      </c>
      <c r="K211" s="317">
        <v>44044</v>
      </c>
      <c r="L211" s="317">
        <v>44134</v>
      </c>
      <c r="M211" s="318">
        <f t="shared" si="6"/>
        <v>12.857142857142858</v>
      </c>
      <c r="N211" s="328">
        <v>3</v>
      </c>
      <c r="O211" s="315" t="s">
        <v>600</v>
      </c>
      <c r="P211" s="320">
        <f t="shared" si="7"/>
        <v>1</v>
      </c>
      <c r="Q211" s="321" t="str">
        <f>IF(ISNUMBER(P211),IF(P211=100%,"CUMPLIDA",IF(AND(ISNUMBER(L211),ISNUMBER([4]CGR!$P$4)), IF(L211&lt;[4]CGR!$P$4,"INCUMPLIDA","PROCESO"), "VERIFICAR FECHA")),"SIN VALOR AVANCE")</f>
        <v>CUMPLIDA</v>
      </c>
    </row>
    <row r="212" spans="1:17" ht="165.75">
      <c r="A212" s="312" t="s">
        <v>20</v>
      </c>
      <c r="B212" s="313" t="s">
        <v>13</v>
      </c>
      <c r="C212" s="968"/>
      <c r="D212" s="968"/>
      <c r="E212" s="969"/>
      <c r="F212" s="969"/>
      <c r="G212" s="969"/>
      <c r="H212" s="315" t="s">
        <v>601</v>
      </c>
      <c r="I212" s="327" t="s">
        <v>598</v>
      </c>
      <c r="J212" s="316">
        <v>3</v>
      </c>
      <c r="K212" s="317">
        <v>43983</v>
      </c>
      <c r="L212" s="317">
        <v>44346</v>
      </c>
      <c r="M212" s="318">
        <f t="shared" ref="M212:M275" si="8">(L212-K212)/7</f>
        <v>51.857142857142854</v>
      </c>
      <c r="N212" s="328">
        <v>3</v>
      </c>
      <c r="O212" s="315" t="s">
        <v>602</v>
      </c>
      <c r="P212" s="320">
        <f t="shared" si="7"/>
        <v>1</v>
      </c>
      <c r="Q212" s="321" t="str">
        <f>IF(ISNUMBER(P212),IF(P212=100%,"CUMPLIDA",IF(AND(ISNUMBER(L212),ISNUMBER([4]CGR!$P$4)), IF(L212&lt;[4]CGR!$P$4,"INCUMPLIDA","PROCESO"), "VERIFICAR FECHA")),"SIN VALOR AVANCE")</f>
        <v>CUMPLIDA</v>
      </c>
    </row>
    <row r="213" spans="1:17" ht="90.75">
      <c r="A213" s="312" t="s">
        <v>20</v>
      </c>
      <c r="B213" s="313" t="s">
        <v>13</v>
      </c>
      <c r="C213" s="968"/>
      <c r="D213" s="968"/>
      <c r="E213" s="969"/>
      <c r="F213" s="969"/>
      <c r="G213" s="314" t="s">
        <v>603</v>
      </c>
      <c r="H213" s="315" t="s">
        <v>98</v>
      </c>
      <c r="I213" s="315" t="s">
        <v>99</v>
      </c>
      <c r="J213" s="324">
        <v>1</v>
      </c>
      <c r="K213" s="325">
        <v>45323</v>
      </c>
      <c r="L213" s="325">
        <v>45747</v>
      </c>
      <c r="M213" s="318">
        <f t="shared" si="8"/>
        <v>60.571428571428569</v>
      </c>
      <c r="N213" s="328">
        <v>1</v>
      </c>
      <c r="O213" s="315" t="s">
        <v>604</v>
      </c>
      <c r="P213" s="320">
        <f t="shared" si="7"/>
        <v>1</v>
      </c>
      <c r="Q213" s="321" t="str">
        <f>IF(ISNUMBER(P213),IF(P213=100%,"CUMPLIDA",IF(AND(ISNUMBER(L213),ISNUMBER([4]CGR!$P$4)), IF(L213&lt;[4]CGR!$P$4,"INCUMPLIDA","PROCESO"), "VERIFICAR FECHA")),"SIN VALOR AVANCE")</f>
        <v>CUMPLIDA</v>
      </c>
    </row>
    <row r="214" spans="1:17" ht="90.75">
      <c r="A214" s="312" t="s">
        <v>20</v>
      </c>
      <c r="B214" s="313" t="s">
        <v>13</v>
      </c>
      <c r="C214" s="968"/>
      <c r="D214" s="968"/>
      <c r="E214" s="969"/>
      <c r="F214" s="969"/>
      <c r="G214" s="314" t="s">
        <v>101</v>
      </c>
      <c r="H214" s="315" t="s">
        <v>101</v>
      </c>
      <c r="I214" s="315" t="s">
        <v>102</v>
      </c>
      <c r="J214" s="324">
        <v>1</v>
      </c>
      <c r="K214" s="325">
        <v>45323</v>
      </c>
      <c r="L214" s="325">
        <v>45747</v>
      </c>
      <c r="M214" s="318">
        <f t="shared" si="8"/>
        <v>60.571428571428569</v>
      </c>
      <c r="N214" s="328">
        <v>1</v>
      </c>
      <c r="O214" s="315" t="s">
        <v>605</v>
      </c>
      <c r="P214" s="320">
        <f t="shared" si="7"/>
        <v>1</v>
      </c>
      <c r="Q214" s="321" t="str">
        <f>IF(ISNUMBER(P214),IF(P214=100%,"CUMPLIDA",IF(AND(ISNUMBER(L214),ISNUMBER([4]CGR!$P$4)), IF(L214&lt;[4]CGR!$P$4,"INCUMPLIDA","PROCESO"), "VERIFICAR FECHA")),"SIN VALOR AVANCE")</f>
        <v>CUMPLIDA</v>
      </c>
    </row>
    <row r="215" spans="1:17" ht="90.75">
      <c r="A215" s="312" t="s">
        <v>20</v>
      </c>
      <c r="B215" s="313" t="s">
        <v>13</v>
      </c>
      <c r="C215" s="968"/>
      <c r="D215" s="968"/>
      <c r="E215" s="969"/>
      <c r="F215" s="969"/>
      <c r="G215" s="314" t="s">
        <v>238</v>
      </c>
      <c r="H215" s="315" t="s">
        <v>239</v>
      </c>
      <c r="I215" s="315" t="s">
        <v>240</v>
      </c>
      <c r="J215" s="324">
        <v>1</v>
      </c>
      <c r="K215" s="325">
        <v>45231</v>
      </c>
      <c r="L215" s="325">
        <v>45747</v>
      </c>
      <c r="M215" s="318">
        <f t="shared" si="8"/>
        <v>73.714285714285708</v>
      </c>
      <c r="N215" s="328">
        <v>1</v>
      </c>
      <c r="O215" s="315" t="s">
        <v>605</v>
      </c>
      <c r="P215" s="320">
        <f t="shared" si="7"/>
        <v>1</v>
      </c>
      <c r="Q215" s="321" t="str">
        <f>IF(ISNUMBER(P215),IF(P215=100%,"CUMPLIDA",IF(AND(ISNUMBER(L215),ISNUMBER([4]CGR!$P$4)), IF(L215&lt;[4]CGR!$P$4,"INCUMPLIDA","PROCESO"), "VERIFICAR FECHA")),"SIN VALOR AVANCE")</f>
        <v>CUMPLIDA</v>
      </c>
    </row>
    <row r="216" spans="1:17" ht="90.75">
      <c r="A216" s="312" t="s">
        <v>20</v>
      </c>
      <c r="B216" s="313" t="s">
        <v>13</v>
      </c>
      <c r="C216" s="968"/>
      <c r="D216" s="968"/>
      <c r="E216" s="969"/>
      <c r="F216" s="969"/>
      <c r="G216" s="314" t="s">
        <v>104</v>
      </c>
      <c r="H216" s="315" t="s">
        <v>104</v>
      </c>
      <c r="I216" s="315" t="s">
        <v>105</v>
      </c>
      <c r="J216" s="324">
        <v>1</v>
      </c>
      <c r="K216" s="325">
        <v>45323</v>
      </c>
      <c r="L216" s="325">
        <v>45747</v>
      </c>
      <c r="M216" s="318">
        <f t="shared" si="8"/>
        <v>60.571428571428569</v>
      </c>
      <c r="N216" s="328">
        <v>1</v>
      </c>
      <c r="O216" s="315" t="s">
        <v>604</v>
      </c>
      <c r="P216" s="320">
        <f t="shared" si="7"/>
        <v>1</v>
      </c>
      <c r="Q216" s="321" t="str">
        <f>IF(ISNUMBER(P216),IF(P216=100%,"CUMPLIDA",IF(AND(ISNUMBER(L216),ISNUMBER([4]CGR!$P$4)), IF(L216&lt;[4]CGR!$P$4,"INCUMPLIDA","PROCESO"), "VERIFICAR FECHA")),"SIN VALOR AVANCE")</f>
        <v>CUMPLIDA</v>
      </c>
    </row>
    <row r="217" spans="1:17" ht="135" customHeight="1">
      <c r="A217" s="312" t="s">
        <v>20</v>
      </c>
      <c r="B217" s="313" t="s">
        <v>13</v>
      </c>
      <c r="C217" s="968"/>
      <c r="D217" s="968"/>
      <c r="E217" s="969"/>
      <c r="F217" s="969"/>
      <c r="G217" s="314" t="s">
        <v>521</v>
      </c>
      <c r="H217" s="315" t="s">
        <v>521</v>
      </c>
      <c r="I217" s="315" t="s">
        <v>107</v>
      </c>
      <c r="J217" s="324">
        <v>1</v>
      </c>
      <c r="K217" s="325">
        <v>45231</v>
      </c>
      <c r="L217" s="325">
        <v>45747</v>
      </c>
      <c r="M217" s="318">
        <f t="shared" si="8"/>
        <v>73.714285714285708</v>
      </c>
      <c r="N217" s="328">
        <v>1</v>
      </c>
      <c r="O217" s="315" t="s">
        <v>605</v>
      </c>
      <c r="P217" s="320">
        <f t="shared" si="7"/>
        <v>1</v>
      </c>
      <c r="Q217" s="321" t="str">
        <f>IF(ISNUMBER(P217),IF(P217=100%,"CUMPLIDA",IF(AND(ISNUMBER(L217),ISNUMBER([4]CGR!$P$4)), IF(L217&lt;[4]CGR!$P$4,"INCUMPLIDA","PROCESO"), "VERIFICAR FECHA")),"SIN VALOR AVANCE")</f>
        <v>CUMPLIDA</v>
      </c>
    </row>
    <row r="218" spans="1:17" ht="165.75">
      <c r="A218" s="312" t="s">
        <v>20</v>
      </c>
      <c r="B218" s="313" t="s">
        <v>13</v>
      </c>
      <c r="C218" s="968"/>
      <c r="D218" s="968"/>
      <c r="E218" s="969"/>
      <c r="F218" s="969"/>
      <c r="G218" s="314" t="s">
        <v>523</v>
      </c>
      <c r="H218" s="315" t="s">
        <v>523</v>
      </c>
      <c r="I218" s="315" t="s">
        <v>524</v>
      </c>
      <c r="J218" s="324">
        <v>1</v>
      </c>
      <c r="K218" s="325">
        <v>45231</v>
      </c>
      <c r="L218" s="325">
        <v>45808</v>
      </c>
      <c r="M218" s="318">
        <f t="shared" si="8"/>
        <v>82.428571428571431</v>
      </c>
      <c r="N218" s="328">
        <v>1</v>
      </c>
      <c r="O218" s="315" t="s">
        <v>606</v>
      </c>
      <c r="P218" s="320">
        <f t="shared" si="7"/>
        <v>1</v>
      </c>
      <c r="Q218" s="321" t="str">
        <f>IF(ISNUMBER(P218),IF(P218=100%,"CUMPLIDA",IF(AND(ISNUMBER(L218),ISNUMBER([4]CGR!$P$4)), IF(L218&lt;[4]CGR!$P$4,"INCUMPLIDA","PROCESO"), "VERIFICAR FECHA")),"SIN VALOR AVANCE")</f>
        <v>CUMPLIDA</v>
      </c>
    </row>
    <row r="219" spans="1:17" ht="120.75">
      <c r="A219" s="312" t="s">
        <v>20</v>
      </c>
      <c r="B219" s="313" t="s">
        <v>13</v>
      </c>
      <c r="C219" s="968"/>
      <c r="D219" s="968"/>
      <c r="E219" s="969"/>
      <c r="F219" s="969"/>
      <c r="G219" s="314" t="s">
        <v>110</v>
      </c>
      <c r="H219" s="315" t="s">
        <v>111</v>
      </c>
      <c r="I219" s="315" t="s">
        <v>112</v>
      </c>
      <c r="J219" s="324">
        <v>12</v>
      </c>
      <c r="K219" s="325">
        <v>46024</v>
      </c>
      <c r="L219" s="325">
        <v>47118</v>
      </c>
      <c r="M219" s="318">
        <f t="shared" si="8"/>
        <v>156.28571428571428</v>
      </c>
      <c r="N219" s="328">
        <v>0</v>
      </c>
      <c r="O219" s="315" t="s">
        <v>607</v>
      </c>
      <c r="P219" s="320">
        <f t="shared" si="7"/>
        <v>0</v>
      </c>
      <c r="Q219" s="321" t="str">
        <f>IF(ISNUMBER(P219),IF(P219=100%,"CUMPLIDA",IF(AND(ISNUMBER(L219),ISNUMBER([4]CGR!$P$4)), IF(L219&lt;[4]CGR!$P$4,"INCUMPLIDA","PROCESO"), "VERIFICAR FECHA")),"SIN VALOR AVANCE")</f>
        <v>PROCESO</v>
      </c>
    </row>
    <row r="220" spans="1:17" ht="90.75">
      <c r="A220" s="312" t="s">
        <v>20</v>
      </c>
      <c r="B220" s="313" t="s">
        <v>13</v>
      </c>
      <c r="C220" s="968"/>
      <c r="D220" s="968"/>
      <c r="E220" s="969"/>
      <c r="F220" s="969"/>
      <c r="G220" s="314" t="s">
        <v>114</v>
      </c>
      <c r="H220" s="315" t="s">
        <v>115</v>
      </c>
      <c r="I220" s="315" t="s">
        <v>116</v>
      </c>
      <c r="J220" s="324">
        <v>1</v>
      </c>
      <c r="K220" s="325">
        <v>46024</v>
      </c>
      <c r="L220" s="325">
        <v>47118</v>
      </c>
      <c r="M220" s="318">
        <f t="shared" si="8"/>
        <v>156.28571428571428</v>
      </c>
      <c r="N220" s="328">
        <v>0</v>
      </c>
      <c r="O220" s="315" t="s">
        <v>604</v>
      </c>
      <c r="P220" s="320">
        <f t="shared" si="7"/>
        <v>0</v>
      </c>
      <c r="Q220" s="321" t="str">
        <f>IF(ISNUMBER(P220),IF(P220=100%,"CUMPLIDA",IF(AND(ISNUMBER(L220),ISNUMBER([4]CGR!$P$4)), IF(L220&lt;[4]CGR!$P$4,"INCUMPLIDA","PROCESO"), "VERIFICAR FECHA")),"SIN VALOR AVANCE")</f>
        <v>PROCESO</v>
      </c>
    </row>
    <row r="221" spans="1:17" ht="180.75">
      <c r="A221" s="312" t="s">
        <v>20</v>
      </c>
      <c r="B221" s="313" t="s">
        <v>13</v>
      </c>
      <c r="C221" s="968"/>
      <c r="D221" s="968"/>
      <c r="E221" s="969"/>
      <c r="F221" s="969"/>
      <c r="G221" s="314" t="s">
        <v>117</v>
      </c>
      <c r="H221" s="315" t="s">
        <v>118</v>
      </c>
      <c r="I221" s="315" t="s">
        <v>119</v>
      </c>
      <c r="J221" s="324">
        <v>2</v>
      </c>
      <c r="K221" s="325">
        <v>46024</v>
      </c>
      <c r="L221" s="325">
        <v>47118</v>
      </c>
      <c r="M221" s="318">
        <f t="shared" si="8"/>
        <v>156.28571428571428</v>
      </c>
      <c r="N221" s="328">
        <v>0</v>
      </c>
      <c r="O221" s="315" t="s">
        <v>608</v>
      </c>
      <c r="P221" s="320">
        <f t="shared" si="7"/>
        <v>0</v>
      </c>
      <c r="Q221" s="321" t="str">
        <f>IF(ISNUMBER(P221),IF(P221=100%,"CUMPLIDA",IF(AND(ISNUMBER(L221),ISNUMBER([4]CGR!$P$4)), IF(L221&lt;[4]CGR!$P$4,"INCUMPLIDA","PROCESO"), "VERIFICAR FECHA")),"SIN VALOR AVANCE")</f>
        <v>PROCESO</v>
      </c>
    </row>
    <row r="222" spans="1:17" ht="165.75" customHeight="1">
      <c r="A222" s="312" t="s">
        <v>20</v>
      </c>
      <c r="B222" s="313" t="s">
        <v>13</v>
      </c>
      <c r="C222" s="968"/>
      <c r="D222" s="968"/>
      <c r="E222" s="969"/>
      <c r="F222" s="969"/>
      <c r="G222" s="969" t="s">
        <v>609</v>
      </c>
      <c r="H222" s="973" t="s">
        <v>610</v>
      </c>
      <c r="I222" s="327" t="s">
        <v>598</v>
      </c>
      <c r="J222" s="316">
        <v>3</v>
      </c>
      <c r="K222" s="317">
        <v>43983</v>
      </c>
      <c r="L222" s="317">
        <v>44346</v>
      </c>
      <c r="M222" s="318">
        <f t="shared" si="8"/>
        <v>51.857142857142854</v>
      </c>
      <c r="N222" s="328">
        <v>3</v>
      </c>
      <c r="O222" s="315" t="s">
        <v>602</v>
      </c>
      <c r="P222" s="320">
        <f t="shared" si="7"/>
        <v>1</v>
      </c>
      <c r="Q222" s="321" t="str">
        <f>IF(ISNUMBER(P222),IF(P222=100%,"CUMPLIDA",IF(AND(ISNUMBER(L222),ISNUMBER([4]CGR!$P$4)), IF(L222&lt;[4]CGR!$P$4,"INCUMPLIDA","PROCESO"), "VERIFICAR FECHA")),"SIN VALOR AVANCE")</f>
        <v>CUMPLIDA</v>
      </c>
    </row>
    <row r="223" spans="1:17" ht="210.75">
      <c r="A223" s="312" t="s">
        <v>20</v>
      </c>
      <c r="B223" s="313" t="s">
        <v>13</v>
      </c>
      <c r="C223" s="968"/>
      <c r="D223" s="968"/>
      <c r="E223" s="969"/>
      <c r="F223" s="969"/>
      <c r="G223" s="969"/>
      <c r="H223" s="973"/>
      <c r="I223" s="315" t="s">
        <v>599</v>
      </c>
      <c r="J223" s="316">
        <v>3</v>
      </c>
      <c r="K223" s="317">
        <v>44927</v>
      </c>
      <c r="L223" s="317">
        <v>45137</v>
      </c>
      <c r="M223" s="318">
        <f t="shared" si="8"/>
        <v>30</v>
      </c>
      <c r="N223" s="328">
        <v>3</v>
      </c>
      <c r="O223" s="315" t="s">
        <v>611</v>
      </c>
      <c r="P223" s="320">
        <f t="shared" si="7"/>
        <v>1</v>
      </c>
      <c r="Q223" s="321" t="str">
        <f>IF(ISNUMBER(P223),IF(P223=100%,"CUMPLIDA",IF(AND(ISNUMBER(L223),ISNUMBER([4]CGR!$P$4)), IF(L223&lt;[4]CGR!$P$4,"INCUMPLIDA","PROCESO"), "VERIFICAR FECHA")),"SIN VALOR AVANCE")</f>
        <v>CUMPLIDA</v>
      </c>
    </row>
    <row r="224" spans="1:17" ht="375" customHeight="1">
      <c r="A224" s="312" t="s">
        <v>20</v>
      </c>
      <c r="B224" s="313" t="s">
        <v>13</v>
      </c>
      <c r="C224" s="968"/>
      <c r="D224" s="968"/>
      <c r="E224" s="969"/>
      <c r="F224" s="969"/>
      <c r="G224" s="969"/>
      <c r="H224" s="973" t="s">
        <v>612</v>
      </c>
      <c r="I224" s="327" t="s">
        <v>598</v>
      </c>
      <c r="J224" s="316">
        <v>3</v>
      </c>
      <c r="K224" s="317">
        <v>43726</v>
      </c>
      <c r="L224" s="317">
        <v>44042</v>
      </c>
      <c r="M224" s="318">
        <f t="shared" si="8"/>
        <v>45.142857142857146</v>
      </c>
      <c r="N224" s="328">
        <v>3</v>
      </c>
      <c r="O224" s="315" t="s">
        <v>613</v>
      </c>
      <c r="P224" s="320">
        <f t="shared" si="7"/>
        <v>1</v>
      </c>
      <c r="Q224" s="321" t="str">
        <f>IF(ISNUMBER(P224),IF(P224=100%,"CUMPLIDA",IF(AND(ISNUMBER(L224),ISNUMBER([4]CGR!$P$4)), IF(L224&lt;[4]CGR!$P$4,"INCUMPLIDA","PROCESO"), "VERIFICAR FECHA")),"SIN VALOR AVANCE")</f>
        <v>CUMPLIDA</v>
      </c>
    </row>
    <row r="225" spans="1:17" ht="210">
      <c r="A225" s="312" t="s">
        <v>20</v>
      </c>
      <c r="B225" s="313" t="s">
        <v>13</v>
      </c>
      <c r="C225" s="968"/>
      <c r="D225" s="968"/>
      <c r="E225" s="969"/>
      <c r="F225" s="969"/>
      <c r="G225" s="969"/>
      <c r="H225" s="973"/>
      <c r="I225" s="315" t="s">
        <v>599</v>
      </c>
      <c r="J225" s="316">
        <v>3</v>
      </c>
      <c r="K225" s="317">
        <v>44044</v>
      </c>
      <c r="L225" s="317">
        <v>44196</v>
      </c>
      <c r="M225" s="318">
        <f t="shared" si="8"/>
        <v>21.714285714285715</v>
      </c>
      <c r="N225" s="328">
        <v>3</v>
      </c>
      <c r="O225" s="315" t="s">
        <v>613</v>
      </c>
      <c r="P225" s="320">
        <f t="shared" si="7"/>
        <v>1</v>
      </c>
      <c r="Q225" s="321" t="str">
        <f>IF(ISNUMBER(P225),IF(P225=100%,"CUMPLIDA",IF(AND(ISNUMBER(L225),ISNUMBER([4]CGR!$P$4)), IF(L225&lt;[4]CGR!$P$4,"INCUMPLIDA","PROCESO"), "VERIFICAR FECHA")),"SIN VALOR AVANCE")</f>
        <v>CUMPLIDA</v>
      </c>
    </row>
    <row r="226" spans="1:17" ht="240.75">
      <c r="A226" s="312" t="s">
        <v>20</v>
      </c>
      <c r="B226" s="313" t="s">
        <v>13</v>
      </c>
      <c r="C226" s="968"/>
      <c r="D226" s="968"/>
      <c r="E226" s="969"/>
      <c r="F226" s="969"/>
      <c r="G226" s="969"/>
      <c r="H226" s="315" t="s">
        <v>614</v>
      </c>
      <c r="I226" s="315" t="s">
        <v>99</v>
      </c>
      <c r="J226" s="316">
        <v>1</v>
      </c>
      <c r="K226" s="317">
        <v>44013</v>
      </c>
      <c r="L226" s="317">
        <v>44196</v>
      </c>
      <c r="M226" s="318">
        <f t="shared" si="8"/>
        <v>26.142857142857142</v>
      </c>
      <c r="N226" s="328">
        <v>1</v>
      </c>
      <c r="O226" s="315" t="s">
        <v>615</v>
      </c>
      <c r="P226" s="320">
        <f t="shared" si="7"/>
        <v>1</v>
      </c>
      <c r="Q226" s="321" t="str">
        <f>IF(ISNUMBER(P226),IF(P226=100%,"CUMPLIDA",IF(AND(ISNUMBER(L226),ISNUMBER([4]CGR!$P$4)), IF(L226&lt;[4]CGR!$P$4,"INCUMPLIDA","PROCESO"), "VERIFICAR FECHA")),"SIN VALOR AVANCE")</f>
        <v>CUMPLIDA</v>
      </c>
    </row>
    <row r="227" spans="1:17" ht="255.75">
      <c r="A227" s="312" t="s">
        <v>20</v>
      </c>
      <c r="B227" s="313" t="s">
        <v>13</v>
      </c>
      <c r="C227" s="968"/>
      <c r="D227" s="968"/>
      <c r="E227" s="969"/>
      <c r="F227" s="969"/>
      <c r="G227" s="969"/>
      <c r="H227" s="315" t="s">
        <v>545</v>
      </c>
      <c r="I227" s="315" t="s">
        <v>546</v>
      </c>
      <c r="J227" s="324">
        <v>1</v>
      </c>
      <c r="K227" s="325">
        <v>45931</v>
      </c>
      <c r="L227" s="325">
        <v>45991</v>
      </c>
      <c r="M227" s="318">
        <f t="shared" si="8"/>
        <v>8.5714285714285712</v>
      </c>
      <c r="N227" s="328">
        <v>0</v>
      </c>
      <c r="O227" s="315" t="s">
        <v>593</v>
      </c>
      <c r="P227" s="320">
        <f t="shared" si="7"/>
        <v>0</v>
      </c>
      <c r="Q227" s="321" t="str">
        <f>IF(ISNUMBER(P227),IF(P227=100%,"CUMPLIDA",IF(AND(ISNUMBER(L227),ISNUMBER([4]CGR!$P$4)), IF(L227&lt;[4]CGR!$P$4,"INCUMPLIDA","PROCESO"), "VERIFICAR FECHA")),"SIN VALOR AVANCE")</f>
        <v>PROCESO</v>
      </c>
    </row>
    <row r="228" spans="1:17" ht="270.75">
      <c r="A228" s="312" t="s">
        <v>20</v>
      </c>
      <c r="B228" s="313" t="s">
        <v>13</v>
      </c>
      <c r="C228" s="968"/>
      <c r="D228" s="968"/>
      <c r="E228" s="969"/>
      <c r="F228" s="969"/>
      <c r="G228" s="969"/>
      <c r="H228" s="315" t="s">
        <v>521</v>
      </c>
      <c r="I228" s="315" t="s">
        <v>168</v>
      </c>
      <c r="J228" s="324">
        <v>1</v>
      </c>
      <c r="K228" s="325">
        <v>45992</v>
      </c>
      <c r="L228" s="325">
        <v>46081</v>
      </c>
      <c r="M228" s="318">
        <f t="shared" si="8"/>
        <v>12.714285714285714</v>
      </c>
      <c r="N228" s="328">
        <v>0</v>
      </c>
      <c r="O228" s="315" t="s">
        <v>547</v>
      </c>
      <c r="P228" s="320">
        <f t="shared" si="7"/>
        <v>0</v>
      </c>
      <c r="Q228" s="321" t="str">
        <f>IF(ISNUMBER(P228),IF(P228=100%,"CUMPLIDA",IF(AND(ISNUMBER(L228),ISNUMBER([4]CGR!$P$4)), IF(L228&lt;[4]CGR!$P$4,"INCUMPLIDA","PROCESO"), "VERIFICAR FECHA")),"SIN VALOR AVANCE")</f>
        <v>PROCESO</v>
      </c>
    </row>
    <row r="229" spans="1:17" ht="270.75">
      <c r="A229" s="312" t="s">
        <v>20</v>
      </c>
      <c r="B229" s="313" t="s">
        <v>13</v>
      </c>
      <c r="C229" s="968"/>
      <c r="D229" s="968"/>
      <c r="E229" s="969"/>
      <c r="F229" s="969"/>
      <c r="G229" s="969"/>
      <c r="H229" s="315" t="s">
        <v>110</v>
      </c>
      <c r="I229" s="315" t="s">
        <v>112</v>
      </c>
      <c r="J229" s="324">
        <v>5</v>
      </c>
      <c r="K229" s="325">
        <v>46113</v>
      </c>
      <c r="L229" s="325">
        <v>46568</v>
      </c>
      <c r="M229" s="318">
        <f t="shared" si="8"/>
        <v>65</v>
      </c>
      <c r="N229" s="328">
        <v>0</v>
      </c>
      <c r="O229" s="315" t="s">
        <v>547</v>
      </c>
      <c r="P229" s="320">
        <f t="shared" si="7"/>
        <v>0</v>
      </c>
      <c r="Q229" s="321" t="str">
        <f>IF(ISNUMBER(P229),IF(P229=100%,"CUMPLIDA",IF(AND(ISNUMBER(L229),ISNUMBER([4]CGR!$P$4)), IF(L229&lt;[4]CGR!$P$4,"INCUMPLIDA","PROCESO"), "VERIFICAR FECHA")),"SIN VALOR AVANCE")</f>
        <v>PROCESO</v>
      </c>
    </row>
    <row r="230" spans="1:17" ht="270.75">
      <c r="A230" s="312" t="s">
        <v>20</v>
      </c>
      <c r="B230" s="313" t="s">
        <v>13</v>
      </c>
      <c r="C230" s="968"/>
      <c r="D230" s="968"/>
      <c r="E230" s="969"/>
      <c r="F230" s="969"/>
      <c r="G230" s="969"/>
      <c r="H230" s="315" t="s">
        <v>551</v>
      </c>
      <c r="I230" s="315" t="s">
        <v>596</v>
      </c>
      <c r="J230" s="324">
        <v>3</v>
      </c>
      <c r="K230" s="325">
        <v>46296</v>
      </c>
      <c r="L230" s="325">
        <v>46568</v>
      </c>
      <c r="M230" s="318">
        <f t="shared" si="8"/>
        <v>38.857142857142854</v>
      </c>
      <c r="N230" s="328">
        <v>0</v>
      </c>
      <c r="O230" s="315" t="s">
        <v>547</v>
      </c>
      <c r="P230" s="320">
        <f t="shared" si="7"/>
        <v>0</v>
      </c>
      <c r="Q230" s="321" t="str">
        <f>IF(ISNUMBER(P230),IF(P230=100%,"CUMPLIDA",IF(AND(ISNUMBER(L230),ISNUMBER([4]CGR!$P$4)), IF(L230&lt;[4]CGR!$P$4,"INCUMPLIDA","PROCESO"), "VERIFICAR FECHA")),"SIN VALOR AVANCE")</f>
        <v>PROCESO</v>
      </c>
    </row>
    <row r="231" spans="1:17" ht="120.75">
      <c r="A231" s="312" t="s">
        <v>20</v>
      </c>
      <c r="B231" s="313" t="s">
        <v>13</v>
      </c>
      <c r="C231" s="968"/>
      <c r="D231" s="968"/>
      <c r="E231" s="969"/>
      <c r="F231" s="969"/>
      <c r="G231" s="969"/>
      <c r="H231" s="315" t="s">
        <v>616</v>
      </c>
      <c r="I231" s="315" t="s">
        <v>566</v>
      </c>
      <c r="J231" s="316">
        <v>19</v>
      </c>
      <c r="K231" s="317">
        <v>42146</v>
      </c>
      <c r="L231" s="317">
        <v>42287</v>
      </c>
      <c r="M231" s="318">
        <f t="shared" si="8"/>
        <v>20.142857142857142</v>
      </c>
      <c r="N231" s="328">
        <v>19</v>
      </c>
      <c r="O231" s="315" t="s">
        <v>617</v>
      </c>
      <c r="P231" s="320">
        <f t="shared" si="7"/>
        <v>1</v>
      </c>
      <c r="Q231" s="321" t="str">
        <f>IF(ISNUMBER(P231),IF(P231=100%,"CUMPLIDA",IF(AND(ISNUMBER(L231),ISNUMBER([4]CGR!$P$4)), IF(L231&lt;[4]CGR!$P$4,"INCUMPLIDA","PROCESO"), "VERIFICAR FECHA")),"SIN VALOR AVANCE")</f>
        <v>CUMPLIDA</v>
      </c>
    </row>
    <row r="232" spans="1:17" ht="345">
      <c r="A232" s="312" t="s">
        <v>20</v>
      </c>
      <c r="B232" s="313" t="s">
        <v>13</v>
      </c>
      <c r="C232" s="968" t="s">
        <v>618</v>
      </c>
      <c r="D232" s="968" t="s">
        <v>619</v>
      </c>
      <c r="E232" s="969" t="s">
        <v>620</v>
      </c>
      <c r="F232" s="969" t="s">
        <v>621</v>
      </c>
      <c r="G232" s="969" t="s">
        <v>622</v>
      </c>
      <c r="H232" s="315" t="s">
        <v>623</v>
      </c>
      <c r="I232" s="315" t="s">
        <v>624</v>
      </c>
      <c r="J232" s="316">
        <v>1</v>
      </c>
      <c r="K232" s="317">
        <v>42522</v>
      </c>
      <c r="L232" s="317">
        <v>42735</v>
      </c>
      <c r="M232" s="318">
        <f t="shared" si="8"/>
        <v>30.428571428571427</v>
      </c>
      <c r="N232" s="328">
        <v>1</v>
      </c>
      <c r="O232" s="315" t="s">
        <v>585</v>
      </c>
      <c r="P232" s="320">
        <f t="shared" si="7"/>
        <v>1</v>
      </c>
      <c r="Q232" s="321" t="str">
        <f>IF(ISNUMBER(P232),IF(P232=100%,"CUMPLIDA",IF(AND(ISNUMBER(L232),ISNUMBER([4]CGR!$P$4)), IF(L232&lt;[4]CGR!$P$4,"INCUMPLIDA","PROCESO"), "VERIFICAR FECHA")),"SIN VALOR AVANCE")</f>
        <v>CUMPLIDA</v>
      </c>
    </row>
    <row r="233" spans="1:17" ht="180">
      <c r="A233" s="312" t="s">
        <v>20</v>
      </c>
      <c r="B233" s="313" t="s">
        <v>13</v>
      </c>
      <c r="C233" s="968"/>
      <c r="D233" s="968"/>
      <c r="E233" s="969"/>
      <c r="F233" s="969"/>
      <c r="G233" s="969"/>
      <c r="H233" s="315" t="s">
        <v>625</v>
      </c>
      <c r="I233" s="315" t="s">
        <v>626</v>
      </c>
      <c r="J233" s="316">
        <v>2</v>
      </c>
      <c r="K233" s="317">
        <v>42737</v>
      </c>
      <c r="L233" s="317">
        <v>42947</v>
      </c>
      <c r="M233" s="318">
        <f t="shared" si="8"/>
        <v>30</v>
      </c>
      <c r="N233" s="328">
        <v>2</v>
      </c>
      <c r="O233" s="315" t="s">
        <v>536</v>
      </c>
      <c r="P233" s="320">
        <f t="shared" si="7"/>
        <v>1</v>
      </c>
      <c r="Q233" s="321" t="str">
        <f>IF(ISNUMBER(P233),IF(P233=100%,"CUMPLIDA",IF(AND(ISNUMBER(L233),ISNUMBER([4]CGR!$P$4)), IF(L233&lt;[4]CGR!$P$4,"INCUMPLIDA","PROCESO"), "VERIFICAR FECHA")),"SIN VALOR AVANCE")</f>
        <v>CUMPLIDA</v>
      </c>
    </row>
    <row r="234" spans="1:17" ht="225" customHeight="1">
      <c r="A234" s="312" t="s">
        <v>20</v>
      </c>
      <c r="B234" s="313" t="s">
        <v>13</v>
      </c>
      <c r="C234" s="968"/>
      <c r="D234" s="968"/>
      <c r="E234" s="969"/>
      <c r="F234" s="969"/>
      <c r="G234" s="969"/>
      <c r="H234" s="315" t="s">
        <v>627</v>
      </c>
      <c r="I234" s="315" t="s">
        <v>628</v>
      </c>
      <c r="J234" s="316">
        <v>3</v>
      </c>
      <c r="K234" s="317">
        <v>42948</v>
      </c>
      <c r="L234" s="317">
        <v>43220</v>
      </c>
      <c r="M234" s="318">
        <f t="shared" si="8"/>
        <v>38.857142857142854</v>
      </c>
      <c r="N234" s="328">
        <v>3</v>
      </c>
      <c r="O234" s="315" t="s">
        <v>629</v>
      </c>
      <c r="P234" s="320">
        <f t="shared" si="7"/>
        <v>1</v>
      </c>
      <c r="Q234" s="321" t="str">
        <f>IF(ISNUMBER(P234),IF(P234=100%,"CUMPLIDA",IF(AND(ISNUMBER(L234),ISNUMBER([4]CGR!$P$4)), IF(L234&lt;[4]CGR!$P$4,"INCUMPLIDA","PROCESO"), "VERIFICAR FECHA")),"SIN VALOR AVANCE")</f>
        <v>CUMPLIDA</v>
      </c>
    </row>
    <row r="235" spans="1:17" ht="225.75">
      <c r="A235" s="312" t="s">
        <v>20</v>
      </c>
      <c r="B235" s="313" t="s">
        <v>13</v>
      </c>
      <c r="C235" s="968"/>
      <c r="D235" s="968"/>
      <c r="E235" s="969"/>
      <c r="F235" s="969"/>
      <c r="G235" s="314" t="s">
        <v>630</v>
      </c>
      <c r="H235" s="315" t="s">
        <v>91</v>
      </c>
      <c r="I235" s="315" t="s">
        <v>92</v>
      </c>
      <c r="J235" s="316">
        <v>1</v>
      </c>
      <c r="K235" s="317">
        <v>45231</v>
      </c>
      <c r="L235" s="317">
        <v>45504</v>
      </c>
      <c r="M235" s="318">
        <f t="shared" si="8"/>
        <v>39</v>
      </c>
      <c r="N235" s="328">
        <v>1</v>
      </c>
      <c r="O235" s="315" t="s">
        <v>516</v>
      </c>
      <c r="P235" s="320">
        <f t="shared" si="7"/>
        <v>1</v>
      </c>
      <c r="Q235" s="321" t="str">
        <f>IF(ISNUMBER(P235),IF(P235=100%,"CUMPLIDA",IF(AND(ISNUMBER(L235),ISNUMBER([4]CGR!$P$4)), IF(L235&lt;[4]CGR!$P$4,"INCUMPLIDA","PROCESO"), "VERIFICAR FECHA")),"SIN VALOR AVANCE")</f>
        <v>CUMPLIDA</v>
      </c>
    </row>
    <row r="236" spans="1:17" ht="210.75">
      <c r="A236" s="312" t="s">
        <v>20</v>
      </c>
      <c r="B236" s="313" t="s">
        <v>13</v>
      </c>
      <c r="C236" s="968"/>
      <c r="D236" s="968"/>
      <c r="E236" s="969"/>
      <c r="F236" s="969"/>
      <c r="G236" s="314" t="s">
        <v>631</v>
      </c>
      <c r="H236" s="323" t="s">
        <v>95</v>
      </c>
      <c r="I236" s="323" t="s">
        <v>96</v>
      </c>
      <c r="J236" s="316">
        <v>1</v>
      </c>
      <c r="K236" s="317">
        <v>45231</v>
      </c>
      <c r="L236" s="317">
        <v>45504</v>
      </c>
      <c r="M236" s="318">
        <f t="shared" si="8"/>
        <v>39</v>
      </c>
      <c r="N236" s="328">
        <v>1</v>
      </c>
      <c r="O236" s="315" t="s">
        <v>632</v>
      </c>
      <c r="P236" s="320">
        <f t="shared" si="7"/>
        <v>1</v>
      </c>
      <c r="Q236" s="321" t="str">
        <f>IF(ISNUMBER(P236),IF(P236=100%,"CUMPLIDA",IF(AND(ISNUMBER(L236),ISNUMBER([4]CGR!$P$4)), IF(L236&lt;[4]CGR!$P$4,"INCUMPLIDA","PROCESO"), "VERIFICAR FECHA")),"SIN VALOR AVANCE")</f>
        <v>CUMPLIDA</v>
      </c>
    </row>
    <row r="237" spans="1:17" ht="90.75">
      <c r="A237" s="312" t="s">
        <v>20</v>
      </c>
      <c r="B237" s="313" t="s">
        <v>13</v>
      </c>
      <c r="C237" s="968"/>
      <c r="D237" s="968"/>
      <c r="E237" s="969"/>
      <c r="F237" s="969"/>
      <c r="G237" s="314" t="s">
        <v>97</v>
      </c>
      <c r="H237" s="315" t="s">
        <v>98</v>
      </c>
      <c r="I237" s="315" t="s">
        <v>99</v>
      </c>
      <c r="J237" s="324">
        <v>1</v>
      </c>
      <c r="K237" s="325">
        <v>45352</v>
      </c>
      <c r="L237" s="325">
        <v>45747</v>
      </c>
      <c r="M237" s="318">
        <f t="shared" si="8"/>
        <v>56.428571428571431</v>
      </c>
      <c r="N237" s="328">
        <v>1</v>
      </c>
      <c r="O237" s="315" t="s">
        <v>633</v>
      </c>
      <c r="P237" s="320">
        <f t="shared" si="7"/>
        <v>1</v>
      </c>
      <c r="Q237" s="321" t="str">
        <f>IF(ISNUMBER(P237),IF(P237=100%,"CUMPLIDA",IF(AND(ISNUMBER(L237),ISNUMBER([4]CGR!$P$4)), IF(L237&lt;[4]CGR!$P$4,"INCUMPLIDA","PROCESO"), "VERIFICAR FECHA")),"SIN VALOR AVANCE")</f>
        <v>CUMPLIDA</v>
      </c>
    </row>
    <row r="238" spans="1:17" ht="120.75">
      <c r="A238" s="312" t="s">
        <v>20</v>
      </c>
      <c r="B238" s="313" t="s">
        <v>13</v>
      </c>
      <c r="C238" s="968"/>
      <c r="D238" s="968"/>
      <c r="E238" s="969"/>
      <c r="F238" s="969"/>
      <c r="G238" s="314" t="s">
        <v>101</v>
      </c>
      <c r="H238" s="315" t="s">
        <v>101</v>
      </c>
      <c r="I238" s="315" t="s">
        <v>102</v>
      </c>
      <c r="J238" s="324">
        <v>1</v>
      </c>
      <c r="K238" s="325">
        <v>45352</v>
      </c>
      <c r="L238" s="325">
        <v>45747</v>
      </c>
      <c r="M238" s="318">
        <f t="shared" si="8"/>
        <v>56.428571428571431</v>
      </c>
      <c r="N238" s="328">
        <v>1</v>
      </c>
      <c r="O238" s="315" t="s">
        <v>634</v>
      </c>
      <c r="P238" s="320">
        <f t="shared" si="7"/>
        <v>1</v>
      </c>
      <c r="Q238" s="321" t="str">
        <f>IF(ISNUMBER(P238),IF(P238=100%,"CUMPLIDA",IF(AND(ISNUMBER(L238),ISNUMBER([4]CGR!$P$4)), IF(L238&lt;[4]CGR!$P$4,"INCUMPLIDA","PROCESO"), "VERIFICAR FECHA")),"SIN VALOR AVANCE")</f>
        <v>CUMPLIDA</v>
      </c>
    </row>
    <row r="239" spans="1:17" ht="90.75">
      <c r="A239" s="312" t="s">
        <v>20</v>
      </c>
      <c r="B239" s="313" t="s">
        <v>13</v>
      </c>
      <c r="C239" s="968"/>
      <c r="D239" s="968"/>
      <c r="E239" s="969"/>
      <c r="F239" s="969"/>
      <c r="G239" s="314" t="s">
        <v>104</v>
      </c>
      <c r="H239" s="315" t="s">
        <v>104</v>
      </c>
      <c r="I239" s="315" t="s">
        <v>105</v>
      </c>
      <c r="J239" s="324">
        <v>1</v>
      </c>
      <c r="K239" s="325">
        <v>45352</v>
      </c>
      <c r="L239" s="325">
        <v>45747</v>
      </c>
      <c r="M239" s="318">
        <f t="shared" si="8"/>
        <v>56.428571428571431</v>
      </c>
      <c r="N239" s="328">
        <v>1</v>
      </c>
      <c r="O239" s="315" t="s">
        <v>633</v>
      </c>
      <c r="P239" s="320">
        <f t="shared" si="7"/>
        <v>1</v>
      </c>
      <c r="Q239" s="321" t="str">
        <f>IF(ISNUMBER(P239),IF(P239=100%,"CUMPLIDA",IF(AND(ISNUMBER(L239),ISNUMBER([4]CGR!$P$4)), IF(L239&lt;[4]CGR!$P$4,"INCUMPLIDA","PROCESO"), "VERIFICAR FECHA")),"SIN VALOR AVANCE")</f>
        <v>CUMPLIDA</v>
      </c>
    </row>
    <row r="240" spans="1:17" ht="135" customHeight="1">
      <c r="A240" s="312" t="s">
        <v>20</v>
      </c>
      <c r="B240" s="313" t="s">
        <v>13</v>
      </c>
      <c r="C240" s="968"/>
      <c r="D240" s="968"/>
      <c r="E240" s="969"/>
      <c r="F240" s="969"/>
      <c r="G240" s="314" t="s">
        <v>521</v>
      </c>
      <c r="H240" s="315" t="s">
        <v>521</v>
      </c>
      <c r="I240" s="315" t="s">
        <v>107</v>
      </c>
      <c r="J240" s="324">
        <v>1</v>
      </c>
      <c r="K240" s="325">
        <v>45352</v>
      </c>
      <c r="L240" s="325">
        <v>45747</v>
      </c>
      <c r="M240" s="318">
        <f t="shared" si="8"/>
        <v>56.428571428571431</v>
      </c>
      <c r="N240" s="328">
        <v>1</v>
      </c>
      <c r="O240" s="315" t="s">
        <v>634</v>
      </c>
      <c r="P240" s="320">
        <f t="shared" si="7"/>
        <v>1</v>
      </c>
      <c r="Q240" s="321" t="str">
        <f>IF(ISNUMBER(P240),IF(P240=100%,"CUMPLIDA",IF(AND(ISNUMBER(L240),ISNUMBER([4]CGR!$P$4)), IF(L240&lt;[4]CGR!$P$4,"INCUMPLIDA","PROCESO"), "VERIFICAR FECHA")),"SIN VALOR AVANCE")</f>
        <v>CUMPLIDA</v>
      </c>
    </row>
    <row r="241" spans="1:17" ht="210.75">
      <c r="A241" s="312" t="s">
        <v>20</v>
      </c>
      <c r="B241" s="313" t="s">
        <v>13</v>
      </c>
      <c r="C241" s="968"/>
      <c r="D241" s="968"/>
      <c r="E241" s="969"/>
      <c r="F241" s="969"/>
      <c r="G241" s="314" t="s">
        <v>523</v>
      </c>
      <c r="H241" s="315" t="s">
        <v>523</v>
      </c>
      <c r="I241" s="315" t="s">
        <v>524</v>
      </c>
      <c r="J241" s="324">
        <v>1</v>
      </c>
      <c r="K241" s="325">
        <v>45352</v>
      </c>
      <c r="L241" s="325">
        <v>45747</v>
      </c>
      <c r="M241" s="318">
        <f t="shared" si="8"/>
        <v>56.428571428571431</v>
      </c>
      <c r="N241" s="328">
        <v>1</v>
      </c>
      <c r="O241" s="315" t="s">
        <v>635</v>
      </c>
      <c r="P241" s="320">
        <f t="shared" si="7"/>
        <v>1</v>
      </c>
      <c r="Q241" s="321" t="str">
        <f>IF(ISNUMBER(P241),IF(P241=100%,"CUMPLIDA",IF(AND(ISNUMBER(L241),ISNUMBER([4]CGR!$P$4)), IF(L241&lt;[4]CGR!$P$4,"INCUMPLIDA","PROCESO"), "VERIFICAR FECHA")),"SIN VALOR AVANCE")</f>
        <v>CUMPLIDA</v>
      </c>
    </row>
    <row r="242" spans="1:17" ht="165.75">
      <c r="A242" s="312" t="s">
        <v>20</v>
      </c>
      <c r="B242" s="313" t="s">
        <v>13</v>
      </c>
      <c r="C242" s="968"/>
      <c r="D242" s="968"/>
      <c r="E242" s="969"/>
      <c r="F242" s="969"/>
      <c r="G242" s="314" t="s">
        <v>110</v>
      </c>
      <c r="H242" s="315" t="s">
        <v>111</v>
      </c>
      <c r="I242" s="315" t="s">
        <v>112</v>
      </c>
      <c r="J242" s="324">
        <v>3</v>
      </c>
      <c r="K242" s="325">
        <v>45748</v>
      </c>
      <c r="L242" s="325">
        <v>45930</v>
      </c>
      <c r="M242" s="318">
        <f t="shared" si="8"/>
        <v>26</v>
      </c>
      <c r="N242" s="328">
        <v>1</v>
      </c>
      <c r="O242" s="315" t="s">
        <v>526</v>
      </c>
      <c r="P242" s="320">
        <f t="shared" si="7"/>
        <v>0.33333333333333331</v>
      </c>
      <c r="Q242" s="321" t="str">
        <f>IF(ISNUMBER(P242),IF(P242=100%,"CUMPLIDA",IF(AND(ISNUMBER(L242),ISNUMBER([4]CGR!$P$4)), IF(L242&lt;[4]CGR!$P$4,"INCUMPLIDA","PROCESO"), "VERIFICAR FECHA")),"SIN VALOR AVANCE")</f>
        <v>PROCESO</v>
      </c>
    </row>
    <row r="243" spans="1:17" ht="90.75">
      <c r="A243" s="312" t="s">
        <v>20</v>
      </c>
      <c r="B243" s="313" t="s">
        <v>13</v>
      </c>
      <c r="C243" s="968"/>
      <c r="D243" s="968"/>
      <c r="E243" s="969"/>
      <c r="F243" s="969"/>
      <c r="G243" s="314" t="s">
        <v>114</v>
      </c>
      <c r="H243" s="315" t="s">
        <v>115</v>
      </c>
      <c r="I243" s="315" t="s">
        <v>116</v>
      </c>
      <c r="J243" s="324">
        <v>1</v>
      </c>
      <c r="K243" s="325">
        <v>45748</v>
      </c>
      <c r="L243" s="325">
        <v>45930</v>
      </c>
      <c r="M243" s="318">
        <f t="shared" si="8"/>
        <v>26</v>
      </c>
      <c r="N243" s="328">
        <v>0</v>
      </c>
      <c r="O243" s="315" t="s">
        <v>633</v>
      </c>
      <c r="P243" s="320">
        <f t="shared" si="7"/>
        <v>0</v>
      </c>
      <c r="Q243" s="321" t="str">
        <f>IF(ISNUMBER(P243),IF(P243=100%,"CUMPLIDA",IF(AND(ISNUMBER(L243),ISNUMBER([4]CGR!$P$4)), IF(L243&lt;[4]CGR!$P$4,"INCUMPLIDA","PROCESO"), "VERIFICAR FECHA")),"SIN VALOR AVANCE")</f>
        <v>PROCESO</v>
      </c>
    </row>
    <row r="244" spans="1:17" ht="225.75">
      <c r="A244" s="312" t="s">
        <v>20</v>
      </c>
      <c r="B244" s="313" t="s">
        <v>13</v>
      </c>
      <c r="C244" s="968"/>
      <c r="D244" s="968"/>
      <c r="E244" s="969"/>
      <c r="F244" s="969"/>
      <c r="G244" s="314" t="s">
        <v>117</v>
      </c>
      <c r="H244" s="315" t="s">
        <v>118</v>
      </c>
      <c r="I244" s="315" t="s">
        <v>119</v>
      </c>
      <c r="J244" s="324">
        <v>2</v>
      </c>
      <c r="K244" s="325">
        <v>45748</v>
      </c>
      <c r="L244" s="325">
        <v>45930</v>
      </c>
      <c r="M244" s="318">
        <f t="shared" si="8"/>
        <v>26</v>
      </c>
      <c r="N244" s="328">
        <v>0</v>
      </c>
      <c r="O244" s="315" t="s">
        <v>636</v>
      </c>
      <c r="P244" s="320">
        <f t="shared" si="7"/>
        <v>0</v>
      </c>
      <c r="Q244" s="321" t="str">
        <f>IF(ISNUMBER(P244),IF(P244=100%,"CUMPLIDA",IF(AND(ISNUMBER(L244),ISNUMBER([4]CGR!$P$4)), IF(L244&lt;[4]CGR!$P$4,"INCUMPLIDA","PROCESO"), "VERIFICAR FECHA")),"SIN VALOR AVANCE")</f>
        <v>PROCESO</v>
      </c>
    </row>
    <row r="245" spans="1:17" ht="345">
      <c r="A245" s="312" t="s">
        <v>20</v>
      </c>
      <c r="B245" s="313" t="s">
        <v>13</v>
      </c>
      <c r="C245" s="968" t="s">
        <v>637</v>
      </c>
      <c r="D245" s="968" t="s">
        <v>68</v>
      </c>
      <c r="E245" s="969" t="s">
        <v>638</v>
      </c>
      <c r="F245" s="969" t="s">
        <v>639</v>
      </c>
      <c r="G245" s="969" t="s">
        <v>622</v>
      </c>
      <c r="H245" s="315" t="s">
        <v>623</v>
      </c>
      <c r="I245" s="315" t="s">
        <v>624</v>
      </c>
      <c r="J245" s="316">
        <v>1</v>
      </c>
      <c r="K245" s="317">
        <v>42522</v>
      </c>
      <c r="L245" s="317">
        <v>42735</v>
      </c>
      <c r="M245" s="318">
        <f t="shared" si="8"/>
        <v>30.428571428571427</v>
      </c>
      <c r="N245" s="328">
        <v>1</v>
      </c>
      <c r="O245" s="315" t="s">
        <v>640</v>
      </c>
      <c r="P245" s="320">
        <f t="shared" si="7"/>
        <v>1</v>
      </c>
      <c r="Q245" s="321" t="str">
        <f>IF(ISNUMBER(P245),IF(P245=100%,"CUMPLIDA",IF(AND(ISNUMBER(L245),ISNUMBER([4]CGR!$P$4)), IF(L245&lt;[4]CGR!$P$4,"INCUMPLIDA","PROCESO"), "VERIFICAR FECHA")),"SIN VALOR AVANCE")</f>
        <v>CUMPLIDA</v>
      </c>
    </row>
    <row r="246" spans="1:17" ht="195.75">
      <c r="A246" s="312" t="s">
        <v>20</v>
      </c>
      <c r="B246" s="313" t="s">
        <v>13</v>
      </c>
      <c r="C246" s="968"/>
      <c r="D246" s="968"/>
      <c r="E246" s="969"/>
      <c r="F246" s="969"/>
      <c r="G246" s="969"/>
      <c r="H246" s="315" t="s">
        <v>625</v>
      </c>
      <c r="I246" s="315" t="s">
        <v>626</v>
      </c>
      <c r="J246" s="316">
        <v>2</v>
      </c>
      <c r="K246" s="317">
        <v>42737</v>
      </c>
      <c r="L246" s="317">
        <v>42947</v>
      </c>
      <c r="M246" s="318">
        <f t="shared" si="8"/>
        <v>30</v>
      </c>
      <c r="N246" s="328">
        <v>2</v>
      </c>
      <c r="O246" s="315" t="s">
        <v>641</v>
      </c>
      <c r="P246" s="320">
        <f t="shared" si="7"/>
        <v>1</v>
      </c>
      <c r="Q246" s="321" t="str">
        <f>IF(ISNUMBER(P246),IF(P246=100%,"CUMPLIDA",IF(AND(ISNUMBER(L246),ISNUMBER([4]CGR!$P$4)), IF(L246&lt;[4]CGR!$P$4,"INCUMPLIDA","PROCESO"), "VERIFICAR FECHA")),"SIN VALOR AVANCE")</f>
        <v>CUMPLIDA</v>
      </c>
    </row>
    <row r="247" spans="1:17" ht="225" customHeight="1">
      <c r="A247" s="312" t="s">
        <v>20</v>
      </c>
      <c r="B247" s="313" t="s">
        <v>13</v>
      </c>
      <c r="C247" s="968"/>
      <c r="D247" s="968"/>
      <c r="E247" s="969"/>
      <c r="F247" s="969"/>
      <c r="G247" s="969"/>
      <c r="H247" s="315" t="s">
        <v>627</v>
      </c>
      <c r="I247" s="315" t="s">
        <v>628</v>
      </c>
      <c r="J247" s="316">
        <v>3</v>
      </c>
      <c r="K247" s="317">
        <v>42948</v>
      </c>
      <c r="L247" s="317">
        <v>43220</v>
      </c>
      <c r="M247" s="318">
        <f t="shared" si="8"/>
        <v>38.857142857142854</v>
      </c>
      <c r="N247" s="328">
        <v>3</v>
      </c>
      <c r="O247" s="315" t="s">
        <v>642</v>
      </c>
      <c r="P247" s="320">
        <f t="shared" si="7"/>
        <v>1</v>
      </c>
      <c r="Q247" s="321" t="str">
        <f>IF(ISNUMBER(P247),IF(P247=100%,"CUMPLIDA",IF(AND(ISNUMBER(L247),ISNUMBER([4]CGR!$P$4)), IF(L247&lt;[4]CGR!$P$4,"INCUMPLIDA","PROCESO"), "VERIFICAR FECHA")),"SIN VALOR AVANCE")</f>
        <v>CUMPLIDA</v>
      </c>
    </row>
    <row r="248" spans="1:17" ht="210.75">
      <c r="A248" s="312" t="s">
        <v>20</v>
      </c>
      <c r="B248" s="313" t="s">
        <v>13</v>
      </c>
      <c r="C248" s="968"/>
      <c r="D248" s="968"/>
      <c r="E248" s="969"/>
      <c r="F248" s="969"/>
      <c r="G248" s="314" t="s">
        <v>160</v>
      </c>
      <c r="H248" s="315" t="s">
        <v>91</v>
      </c>
      <c r="I248" s="315" t="s">
        <v>92</v>
      </c>
      <c r="J248" s="316">
        <v>1</v>
      </c>
      <c r="K248" s="317">
        <v>45231</v>
      </c>
      <c r="L248" s="317">
        <v>45504</v>
      </c>
      <c r="M248" s="318">
        <f t="shared" si="8"/>
        <v>39</v>
      </c>
      <c r="N248" s="328">
        <v>1</v>
      </c>
      <c r="O248" s="315" t="s">
        <v>528</v>
      </c>
      <c r="P248" s="320">
        <f t="shared" si="7"/>
        <v>1</v>
      </c>
      <c r="Q248" s="321" t="str">
        <f>IF(ISNUMBER(P248),IF(P248=100%,"CUMPLIDA",IF(AND(ISNUMBER(L248),ISNUMBER([4]CGR!$P$4)), IF(L248&lt;[4]CGR!$P$4,"INCUMPLIDA","PROCESO"), "VERIFICAR FECHA")),"SIN VALOR AVANCE")</f>
        <v>CUMPLIDA</v>
      </c>
    </row>
    <row r="249" spans="1:17" ht="210.75">
      <c r="A249" s="312" t="s">
        <v>20</v>
      </c>
      <c r="B249" s="313" t="s">
        <v>13</v>
      </c>
      <c r="C249" s="968"/>
      <c r="D249" s="968"/>
      <c r="E249" s="969"/>
      <c r="F249" s="969"/>
      <c r="G249" s="314" t="s">
        <v>517</v>
      </c>
      <c r="H249" s="323" t="s">
        <v>95</v>
      </c>
      <c r="I249" s="323" t="s">
        <v>96</v>
      </c>
      <c r="J249" s="316">
        <v>1</v>
      </c>
      <c r="K249" s="317">
        <v>45231</v>
      </c>
      <c r="L249" s="317">
        <v>45504</v>
      </c>
      <c r="M249" s="318">
        <f t="shared" si="8"/>
        <v>39</v>
      </c>
      <c r="N249" s="328">
        <v>1</v>
      </c>
      <c r="O249" s="315" t="s">
        <v>643</v>
      </c>
      <c r="P249" s="320">
        <f t="shared" si="7"/>
        <v>1</v>
      </c>
      <c r="Q249" s="321" t="str">
        <f>IF(ISNUMBER(P249),IF(P249=100%,"CUMPLIDA",IF(AND(ISNUMBER(L249),ISNUMBER([4]CGR!$P$4)), IF(L249&lt;[4]CGR!$P$4,"INCUMPLIDA","PROCESO"), "VERIFICAR FECHA")),"SIN VALOR AVANCE")</f>
        <v>CUMPLIDA</v>
      </c>
    </row>
    <row r="250" spans="1:17" ht="75.75">
      <c r="A250" s="312" t="s">
        <v>20</v>
      </c>
      <c r="B250" s="313" t="s">
        <v>13</v>
      </c>
      <c r="C250" s="968"/>
      <c r="D250" s="968"/>
      <c r="E250" s="969"/>
      <c r="F250" s="969"/>
      <c r="G250" s="314" t="s">
        <v>97</v>
      </c>
      <c r="H250" s="315" t="s">
        <v>98</v>
      </c>
      <c r="I250" s="315" t="s">
        <v>99</v>
      </c>
      <c r="J250" s="324">
        <v>1</v>
      </c>
      <c r="K250" s="325">
        <v>45352</v>
      </c>
      <c r="L250" s="325">
        <v>45747</v>
      </c>
      <c r="M250" s="318">
        <f t="shared" si="8"/>
        <v>56.428571428571431</v>
      </c>
      <c r="N250" s="328">
        <v>1</v>
      </c>
      <c r="O250" s="315" t="s">
        <v>644</v>
      </c>
      <c r="P250" s="320">
        <f t="shared" si="7"/>
        <v>1</v>
      </c>
      <c r="Q250" s="321" t="str">
        <f>IF(ISNUMBER(P250),IF(P250=100%,"CUMPLIDA",IF(AND(ISNUMBER(L250),ISNUMBER([4]CGR!$P$4)), IF(L250&lt;[4]CGR!$P$4,"INCUMPLIDA","PROCESO"), "VERIFICAR FECHA")),"SIN VALOR AVANCE")</f>
        <v>CUMPLIDA</v>
      </c>
    </row>
    <row r="251" spans="1:17" ht="135.75">
      <c r="A251" s="312" t="s">
        <v>20</v>
      </c>
      <c r="B251" s="313" t="s">
        <v>13</v>
      </c>
      <c r="C251" s="968"/>
      <c r="D251" s="968"/>
      <c r="E251" s="969"/>
      <c r="F251" s="969"/>
      <c r="G251" s="314" t="s">
        <v>101</v>
      </c>
      <c r="H251" s="315" t="s">
        <v>101</v>
      </c>
      <c r="I251" s="315" t="s">
        <v>102</v>
      </c>
      <c r="J251" s="324">
        <v>1</v>
      </c>
      <c r="K251" s="325">
        <v>45352</v>
      </c>
      <c r="L251" s="325">
        <v>45747</v>
      </c>
      <c r="M251" s="318">
        <f t="shared" si="8"/>
        <v>56.428571428571431</v>
      </c>
      <c r="N251" s="328">
        <v>1</v>
      </c>
      <c r="O251" s="315" t="s">
        <v>645</v>
      </c>
      <c r="P251" s="320">
        <f t="shared" si="7"/>
        <v>1</v>
      </c>
      <c r="Q251" s="321" t="str">
        <f>IF(ISNUMBER(P251),IF(P251=100%,"CUMPLIDA",IF(AND(ISNUMBER(L251),ISNUMBER([4]CGR!$P$4)), IF(L251&lt;[4]CGR!$P$4,"INCUMPLIDA","PROCESO"), "VERIFICAR FECHA")),"SIN VALOR AVANCE")</f>
        <v>CUMPLIDA</v>
      </c>
    </row>
    <row r="252" spans="1:17" ht="75.75">
      <c r="A252" s="312" t="s">
        <v>20</v>
      </c>
      <c r="B252" s="313" t="s">
        <v>13</v>
      </c>
      <c r="C252" s="968"/>
      <c r="D252" s="968"/>
      <c r="E252" s="969"/>
      <c r="F252" s="969"/>
      <c r="G252" s="314" t="s">
        <v>104</v>
      </c>
      <c r="H252" s="315" t="s">
        <v>104</v>
      </c>
      <c r="I252" s="315" t="s">
        <v>105</v>
      </c>
      <c r="J252" s="324">
        <v>1</v>
      </c>
      <c r="K252" s="325">
        <v>45352</v>
      </c>
      <c r="L252" s="325">
        <v>45747</v>
      </c>
      <c r="M252" s="318">
        <f t="shared" si="8"/>
        <v>56.428571428571431</v>
      </c>
      <c r="N252" s="328">
        <v>1</v>
      </c>
      <c r="O252" s="315" t="s">
        <v>644</v>
      </c>
      <c r="P252" s="320">
        <f t="shared" si="7"/>
        <v>1</v>
      </c>
      <c r="Q252" s="321" t="str">
        <f>IF(ISNUMBER(P252),IF(P252=100%,"CUMPLIDA",IF(AND(ISNUMBER(L252),ISNUMBER([4]CGR!$P$4)), IF(L252&lt;[4]CGR!$P$4,"INCUMPLIDA","PROCESO"), "VERIFICAR FECHA")),"SIN VALOR AVANCE")</f>
        <v>CUMPLIDA</v>
      </c>
    </row>
    <row r="253" spans="1:17" ht="135.75">
      <c r="A253" s="312" t="s">
        <v>20</v>
      </c>
      <c r="B253" s="313" t="s">
        <v>13</v>
      </c>
      <c r="C253" s="968"/>
      <c r="D253" s="968"/>
      <c r="E253" s="969"/>
      <c r="F253" s="969"/>
      <c r="G253" s="314" t="s">
        <v>521</v>
      </c>
      <c r="H253" s="315" t="s">
        <v>521</v>
      </c>
      <c r="I253" s="315" t="s">
        <v>107</v>
      </c>
      <c r="J253" s="324">
        <v>1</v>
      </c>
      <c r="K253" s="325">
        <v>45352</v>
      </c>
      <c r="L253" s="325">
        <v>45747</v>
      </c>
      <c r="M253" s="318">
        <f t="shared" si="8"/>
        <v>56.428571428571431</v>
      </c>
      <c r="N253" s="328">
        <v>1</v>
      </c>
      <c r="O253" s="315" t="s">
        <v>645</v>
      </c>
      <c r="P253" s="320">
        <f t="shared" si="7"/>
        <v>1</v>
      </c>
      <c r="Q253" s="321" t="str">
        <f>IF(ISNUMBER(P253),IF(P253=100%,"CUMPLIDA",IF(AND(ISNUMBER(L253),ISNUMBER([4]CGR!$P$4)), IF(L253&lt;[4]CGR!$P$4,"INCUMPLIDA","PROCESO"), "VERIFICAR FECHA")),"SIN VALOR AVANCE")</f>
        <v>CUMPLIDA</v>
      </c>
    </row>
    <row r="254" spans="1:17" ht="195.75">
      <c r="A254" s="312" t="s">
        <v>20</v>
      </c>
      <c r="B254" s="313" t="s">
        <v>13</v>
      </c>
      <c r="C254" s="968"/>
      <c r="D254" s="968"/>
      <c r="E254" s="969"/>
      <c r="F254" s="969"/>
      <c r="G254" s="314" t="s">
        <v>523</v>
      </c>
      <c r="H254" s="315" t="s">
        <v>523</v>
      </c>
      <c r="I254" s="315" t="s">
        <v>524</v>
      </c>
      <c r="J254" s="324">
        <v>1</v>
      </c>
      <c r="K254" s="325">
        <v>45352</v>
      </c>
      <c r="L254" s="325">
        <v>45747</v>
      </c>
      <c r="M254" s="318">
        <f t="shared" si="8"/>
        <v>56.428571428571431</v>
      </c>
      <c r="N254" s="328">
        <v>1</v>
      </c>
      <c r="O254" s="315" t="s">
        <v>646</v>
      </c>
      <c r="P254" s="320">
        <f t="shared" si="7"/>
        <v>1</v>
      </c>
      <c r="Q254" s="321" t="str">
        <f>IF(ISNUMBER(P254),IF(P254=100%,"CUMPLIDA",IF(AND(ISNUMBER(L254),ISNUMBER([4]CGR!$P$4)), IF(L254&lt;[4]CGR!$P$4,"INCUMPLIDA","PROCESO"), "VERIFICAR FECHA")),"SIN VALOR AVANCE")</f>
        <v>CUMPLIDA</v>
      </c>
    </row>
    <row r="255" spans="1:17" ht="180.75">
      <c r="A255" s="312" t="s">
        <v>20</v>
      </c>
      <c r="B255" s="313" t="s">
        <v>13</v>
      </c>
      <c r="C255" s="968"/>
      <c r="D255" s="968"/>
      <c r="E255" s="969"/>
      <c r="F255" s="969"/>
      <c r="G255" s="314" t="s">
        <v>110</v>
      </c>
      <c r="H255" s="315" t="s">
        <v>111</v>
      </c>
      <c r="I255" s="315" t="s">
        <v>112</v>
      </c>
      <c r="J255" s="324">
        <v>3</v>
      </c>
      <c r="K255" s="325">
        <v>45748</v>
      </c>
      <c r="L255" s="325">
        <v>45930</v>
      </c>
      <c r="M255" s="318">
        <f t="shared" si="8"/>
        <v>26</v>
      </c>
      <c r="N255" s="328">
        <v>1</v>
      </c>
      <c r="O255" s="315" t="s">
        <v>647</v>
      </c>
      <c r="P255" s="320">
        <f t="shared" si="7"/>
        <v>0.33333333333333331</v>
      </c>
      <c r="Q255" s="321" t="str">
        <f>IF(ISNUMBER(P255),IF(P255=100%,"CUMPLIDA",IF(AND(ISNUMBER(L255),ISNUMBER([4]CGR!$P$4)), IF(L255&lt;[4]CGR!$P$4,"INCUMPLIDA","PROCESO"), "VERIFICAR FECHA")),"SIN VALOR AVANCE")</f>
        <v>PROCESO</v>
      </c>
    </row>
    <row r="256" spans="1:17" ht="75.75">
      <c r="A256" s="312" t="s">
        <v>20</v>
      </c>
      <c r="B256" s="313" t="s">
        <v>13</v>
      </c>
      <c r="C256" s="968"/>
      <c r="D256" s="968"/>
      <c r="E256" s="969"/>
      <c r="F256" s="969"/>
      <c r="G256" s="314" t="s">
        <v>114</v>
      </c>
      <c r="H256" s="315" t="s">
        <v>115</v>
      </c>
      <c r="I256" s="315" t="s">
        <v>116</v>
      </c>
      <c r="J256" s="324">
        <v>1</v>
      </c>
      <c r="K256" s="325">
        <v>45748</v>
      </c>
      <c r="L256" s="325">
        <v>45930</v>
      </c>
      <c r="M256" s="318">
        <f t="shared" si="8"/>
        <v>26</v>
      </c>
      <c r="N256" s="328">
        <v>0</v>
      </c>
      <c r="O256" s="315" t="s">
        <v>644</v>
      </c>
      <c r="P256" s="320">
        <f t="shared" si="7"/>
        <v>0</v>
      </c>
      <c r="Q256" s="321" t="str">
        <f>IF(ISNUMBER(P256),IF(P256=100%,"CUMPLIDA",IF(AND(ISNUMBER(L256),ISNUMBER([4]CGR!$P$4)), IF(L256&lt;[4]CGR!$P$4,"INCUMPLIDA","PROCESO"), "VERIFICAR FECHA")),"SIN VALOR AVANCE")</f>
        <v>PROCESO</v>
      </c>
    </row>
    <row r="257" spans="1:17" ht="225.75">
      <c r="A257" s="312" t="s">
        <v>20</v>
      </c>
      <c r="B257" s="313" t="s">
        <v>13</v>
      </c>
      <c r="C257" s="968"/>
      <c r="D257" s="968"/>
      <c r="E257" s="969"/>
      <c r="F257" s="969"/>
      <c r="G257" s="314" t="s">
        <v>117</v>
      </c>
      <c r="H257" s="315" t="s">
        <v>118</v>
      </c>
      <c r="I257" s="315" t="s">
        <v>119</v>
      </c>
      <c r="J257" s="324">
        <v>2</v>
      </c>
      <c r="K257" s="325">
        <v>45748</v>
      </c>
      <c r="L257" s="325">
        <v>45930</v>
      </c>
      <c r="M257" s="318">
        <f t="shared" si="8"/>
        <v>26</v>
      </c>
      <c r="N257" s="328">
        <v>0</v>
      </c>
      <c r="O257" s="315" t="s">
        <v>636</v>
      </c>
      <c r="P257" s="320">
        <f t="shared" si="7"/>
        <v>0</v>
      </c>
      <c r="Q257" s="321" t="str">
        <f>IF(ISNUMBER(P257),IF(P257=100%,"CUMPLIDA",IF(AND(ISNUMBER(L257),ISNUMBER([4]CGR!$P$4)), IF(L257&lt;[4]CGR!$P$4,"INCUMPLIDA","PROCESO"), "VERIFICAR FECHA")),"SIN VALOR AVANCE")</f>
        <v>PROCESO</v>
      </c>
    </row>
    <row r="258" spans="1:17" ht="345">
      <c r="A258" s="312" t="s">
        <v>20</v>
      </c>
      <c r="B258" s="313" t="s">
        <v>13</v>
      </c>
      <c r="C258" s="968" t="s">
        <v>648</v>
      </c>
      <c r="D258" s="968" t="s">
        <v>530</v>
      </c>
      <c r="E258" s="969" t="s">
        <v>649</v>
      </c>
      <c r="F258" s="969" t="s">
        <v>650</v>
      </c>
      <c r="G258" s="969" t="s">
        <v>622</v>
      </c>
      <c r="H258" s="315" t="s">
        <v>651</v>
      </c>
      <c r="I258" s="315" t="s">
        <v>652</v>
      </c>
      <c r="J258" s="316">
        <v>1</v>
      </c>
      <c r="K258" s="317">
        <v>42522</v>
      </c>
      <c r="L258" s="317">
        <v>42735</v>
      </c>
      <c r="M258" s="318">
        <f t="shared" si="8"/>
        <v>30.428571428571427</v>
      </c>
      <c r="N258" s="328">
        <v>1</v>
      </c>
      <c r="O258" s="315" t="s">
        <v>653</v>
      </c>
      <c r="P258" s="320">
        <f t="shared" si="7"/>
        <v>1</v>
      </c>
      <c r="Q258" s="321" t="str">
        <f>IF(ISNUMBER(P258),IF(P258=100%,"CUMPLIDA",IF(AND(ISNUMBER(L258),ISNUMBER([4]CGR!$P$4)), IF(L258&lt;[4]CGR!$P$4,"INCUMPLIDA","PROCESO"), "VERIFICAR FECHA")),"SIN VALOR AVANCE")</f>
        <v>CUMPLIDA</v>
      </c>
    </row>
    <row r="259" spans="1:17" ht="210.75">
      <c r="A259" s="312" t="s">
        <v>20</v>
      </c>
      <c r="B259" s="313" t="s">
        <v>13</v>
      </c>
      <c r="C259" s="968"/>
      <c r="D259" s="968"/>
      <c r="E259" s="969"/>
      <c r="F259" s="969"/>
      <c r="G259" s="969"/>
      <c r="H259" s="315" t="s">
        <v>625</v>
      </c>
      <c r="I259" s="315" t="s">
        <v>626</v>
      </c>
      <c r="J259" s="316">
        <v>2</v>
      </c>
      <c r="K259" s="317">
        <v>42737</v>
      </c>
      <c r="L259" s="317">
        <v>42947</v>
      </c>
      <c r="M259" s="318">
        <f t="shared" si="8"/>
        <v>30</v>
      </c>
      <c r="N259" s="328">
        <v>2</v>
      </c>
      <c r="O259" s="315" t="s">
        <v>640</v>
      </c>
      <c r="P259" s="320">
        <f t="shared" si="7"/>
        <v>1</v>
      </c>
      <c r="Q259" s="321" t="str">
        <f>IF(ISNUMBER(P259),IF(P259=100%,"CUMPLIDA",IF(AND(ISNUMBER(L259),ISNUMBER([4]CGR!$P$4)), IF(L259&lt;[4]CGR!$P$4,"INCUMPLIDA","PROCESO"), "VERIFICAR FECHA")),"SIN VALOR AVANCE")</f>
        <v>CUMPLIDA</v>
      </c>
    </row>
    <row r="260" spans="1:17" ht="225" customHeight="1">
      <c r="A260" s="312" t="s">
        <v>20</v>
      </c>
      <c r="B260" s="313" t="s">
        <v>13</v>
      </c>
      <c r="C260" s="968"/>
      <c r="D260" s="968"/>
      <c r="E260" s="969"/>
      <c r="F260" s="969"/>
      <c r="G260" s="969"/>
      <c r="H260" s="315" t="s">
        <v>627</v>
      </c>
      <c r="I260" s="315" t="s">
        <v>628</v>
      </c>
      <c r="J260" s="316">
        <v>3</v>
      </c>
      <c r="K260" s="317">
        <v>42948</v>
      </c>
      <c r="L260" s="317">
        <v>43220</v>
      </c>
      <c r="M260" s="318">
        <f t="shared" si="8"/>
        <v>38.857142857142854</v>
      </c>
      <c r="N260" s="328">
        <v>3</v>
      </c>
      <c r="O260" s="315" t="s">
        <v>654</v>
      </c>
      <c r="P260" s="320">
        <f t="shared" si="7"/>
        <v>1</v>
      </c>
      <c r="Q260" s="321" t="str">
        <f>IF(ISNUMBER(P260),IF(P260=100%,"CUMPLIDA",IF(AND(ISNUMBER(L260),ISNUMBER([4]CGR!$P$4)), IF(L260&lt;[4]CGR!$P$4,"INCUMPLIDA","PROCESO"), "VERIFICAR FECHA")),"SIN VALOR AVANCE")</f>
        <v>CUMPLIDA</v>
      </c>
    </row>
    <row r="261" spans="1:17" ht="225.75">
      <c r="A261" s="312" t="s">
        <v>20</v>
      </c>
      <c r="B261" s="313" t="s">
        <v>13</v>
      </c>
      <c r="C261" s="968"/>
      <c r="D261" s="968"/>
      <c r="E261" s="969"/>
      <c r="F261" s="969"/>
      <c r="G261" s="314" t="s">
        <v>630</v>
      </c>
      <c r="H261" s="315" t="s">
        <v>91</v>
      </c>
      <c r="I261" s="315" t="s">
        <v>92</v>
      </c>
      <c r="J261" s="316">
        <v>1</v>
      </c>
      <c r="K261" s="317">
        <v>45231</v>
      </c>
      <c r="L261" s="317">
        <v>45504</v>
      </c>
      <c r="M261" s="318">
        <f t="shared" si="8"/>
        <v>39</v>
      </c>
      <c r="N261" s="328">
        <v>1</v>
      </c>
      <c r="O261" s="315" t="s">
        <v>655</v>
      </c>
      <c r="P261" s="320">
        <f t="shared" si="7"/>
        <v>1</v>
      </c>
      <c r="Q261" s="321" t="str">
        <f>IF(ISNUMBER(P261),IF(P261=100%,"CUMPLIDA",IF(AND(ISNUMBER(L261),ISNUMBER([4]CGR!$P$4)), IF(L261&lt;[4]CGR!$P$4,"INCUMPLIDA","PROCESO"), "VERIFICAR FECHA")),"SIN VALOR AVANCE")</f>
        <v>CUMPLIDA</v>
      </c>
    </row>
    <row r="262" spans="1:17" ht="195.75">
      <c r="A262" s="312" t="s">
        <v>20</v>
      </c>
      <c r="B262" s="313" t="s">
        <v>13</v>
      </c>
      <c r="C262" s="968"/>
      <c r="D262" s="968"/>
      <c r="E262" s="969"/>
      <c r="F262" s="969"/>
      <c r="G262" s="314" t="s">
        <v>517</v>
      </c>
      <c r="H262" s="323" t="s">
        <v>95</v>
      </c>
      <c r="I262" s="323" t="s">
        <v>96</v>
      </c>
      <c r="J262" s="316">
        <v>1</v>
      </c>
      <c r="K262" s="317">
        <v>45231</v>
      </c>
      <c r="L262" s="317">
        <v>45504</v>
      </c>
      <c r="M262" s="318">
        <f t="shared" si="8"/>
        <v>39</v>
      </c>
      <c r="N262" s="328">
        <v>1</v>
      </c>
      <c r="O262" s="315" t="s">
        <v>656</v>
      </c>
      <c r="P262" s="320">
        <f t="shared" si="7"/>
        <v>1</v>
      </c>
      <c r="Q262" s="321" t="str">
        <f>IF(ISNUMBER(P262),IF(P262=100%,"CUMPLIDA",IF(AND(ISNUMBER(L262),ISNUMBER([4]CGR!$P$4)), IF(L262&lt;[4]CGR!$P$4,"INCUMPLIDA","PROCESO"), "VERIFICAR FECHA")),"SIN VALOR AVANCE")</f>
        <v>CUMPLIDA</v>
      </c>
    </row>
    <row r="263" spans="1:17" ht="75.75">
      <c r="A263" s="312" t="s">
        <v>20</v>
      </c>
      <c r="B263" s="313" t="s">
        <v>13</v>
      </c>
      <c r="C263" s="968"/>
      <c r="D263" s="968"/>
      <c r="E263" s="969"/>
      <c r="F263" s="969"/>
      <c r="G263" s="314" t="s">
        <v>97</v>
      </c>
      <c r="H263" s="315" t="s">
        <v>98</v>
      </c>
      <c r="I263" s="315" t="s">
        <v>99</v>
      </c>
      <c r="J263" s="324">
        <v>1</v>
      </c>
      <c r="K263" s="325">
        <v>45352</v>
      </c>
      <c r="L263" s="325">
        <v>45747</v>
      </c>
      <c r="M263" s="318">
        <f t="shared" si="8"/>
        <v>56.428571428571431</v>
      </c>
      <c r="N263" s="328">
        <v>1</v>
      </c>
      <c r="O263" s="315" t="s">
        <v>644</v>
      </c>
      <c r="P263" s="320">
        <f t="shared" si="7"/>
        <v>1</v>
      </c>
      <c r="Q263" s="321" t="str">
        <f>IF(ISNUMBER(P263),IF(P263=100%,"CUMPLIDA",IF(AND(ISNUMBER(L263),ISNUMBER([4]CGR!$P$4)), IF(L263&lt;[4]CGR!$P$4,"INCUMPLIDA","PROCESO"), "VERIFICAR FECHA")),"SIN VALOR AVANCE")</f>
        <v>CUMPLIDA</v>
      </c>
    </row>
    <row r="264" spans="1:17" ht="90.75">
      <c r="A264" s="312" t="s">
        <v>20</v>
      </c>
      <c r="B264" s="313" t="s">
        <v>13</v>
      </c>
      <c r="C264" s="968"/>
      <c r="D264" s="968"/>
      <c r="E264" s="969"/>
      <c r="F264" s="969"/>
      <c r="G264" s="314" t="s">
        <v>101</v>
      </c>
      <c r="H264" s="315" t="s">
        <v>101</v>
      </c>
      <c r="I264" s="315" t="s">
        <v>102</v>
      </c>
      <c r="J264" s="324">
        <v>1</v>
      </c>
      <c r="K264" s="325">
        <v>45352</v>
      </c>
      <c r="L264" s="325">
        <v>45747</v>
      </c>
      <c r="M264" s="318">
        <f t="shared" si="8"/>
        <v>56.428571428571431</v>
      </c>
      <c r="N264" s="328">
        <v>1</v>
      </c>
      <c r="O264" s="315" t="s">
        <v>657</v>
      </c>
      <c r="P264" s="320">
        <f t="shared" si="7"/>
        <v>1</v>
      </c>
      <c r="Q264" s="321" t="str">
        <f>IF(ISNUMBER(P264),IF(P264=100%,"CUMPLIDA",IF(AND(ISNUMBER(L264),ISNUMBER([4]CGR!$P$4)), IF(L264&lt;[4]CGR!$P$4,"INCUMPLIDA","PROCESO"), "VERIFICAR FECHA")),"SIN VALOR AVANCE")</f>
        <v>CUMPLIDA</v>
      </c>
    </row>
    <row r="265" spans="1:17" ht="75.75">
      <c r="A265" s="312" t="s">
        <v>20</v>
      </c>
      <c r="B265" s="313" t="s">
        <v>13</v>
      </c>
      <c r="C265" s="968"/>
      <c r="D265" s="968"/>
      <c r="E265" s="969"/>
      <c r="F265" s="969"/>
      <c r="G265" s="314" t="s">
        <v>104</v>
      </c>
      <c r="H265" s="315" t="s">
        <v>104</v>
      </c>
      <c r="I265" s="315" t="s">
        <v>105</v>
      </c>
      <c r="J265" s="324">
        <v>1</v>
      </c>
      <c r="K265" s="325">
        <v>45352</v>
      </c>
      <c r="L265" s="325">
        <v>45747</v>
      </c>
      <c r="M265" s="318">
        <f t="shared" si="8"/>
        <v>56.428571428571431</v>
      </c>
      <c r="N265" s="328">
        <v>1</v>
      </c>
      <c r="O265" s="315" t="s">
        <v>644</v>
      </c>
      <c r="P265" s="320">
        <f t="shared" si="7"/>
        <v>1</v>
      </c>
      <c r="Q265" s="321" t="str">
        <f>IF(ISNUMBER(P265),IF(P265=100%,"CUMPLIDA",IF(AND(ISNUMBER(L265),ISNUMBER([4]CGR!$P$4)), IF(L265&lt;[4]CGR!$P$4,"INCUMPLIDA","PROCESO"), "VERIFICAR FECHA")),"SIN VALOR AVANCE")</f>
        <v>CUMPLIDA</v>
      </c>
    </row>
    <row r="266" spans="1:17" ht="135" customHeight="1">
      <c r="A266" s="312" t="s">
        <v>20</v>
      </c>
      <c r="B266" s="313" t="s">
        <v>13</v>
      </c>
      <c r="C266" s="968"/>
      <c r="D266" s="968"/>
      <c r="E266" s="969"/>
      <c r="F266" s="969"/>
      <c r="G266" s="314" t="s">
        <v>521</v>
      </c>
      <c r="H266" s="315" t="s">
        <v>521</v>
      </c>
      <c r="I266" s="315" t="s">
        <v>107</v>
      </c>
      <c r="J266" s="324">
        <v>1</v>
      </c>
      <c r="K266" s="325">
        <v>45352</v>
      </c>
      <c r="L266" s="325">
        <v>45747</v>
      </c>
      <c r="M266" s="318">
        <f t="shared" si="8"/>
        <v>56.428571428571431</v>
      </c>
      <c r="N266" s="328">
        <v>1</v>
      </c>
      <c r="O266" s="315" t="s">
        <v>657</v>
      </c>
      <c r="P266" s="320">
        <f t="shared" si="7"/>
        <v>1</v>
      </c>
      <c r="Q266" s="321" t="str">
        <f>IF(ISNUMBER(P266),IF(P266=100%,"CUMPLIDA",IF(AND(ISNUMBER(L266),ISNUMBER([4]CGR!$P$4)), IF(L266&lt;[4]CGR!$P$4,"INCUMPLIDA","PROCESO"), "VERIFICAR FECHA")),"SIN VALOR AVANCE")</f>
        <v>CUMPLIDA</v>
      </c>
    </row>
    <row r="267" spans="1:17" ht="135.75">
      <c r="A267" s="312" t="s">
        <v>20</v>
      </c>
      <c r="B267" s="313" t="s">
        <v>13</v>
      </c>
      <c r="C267" s="968"/>
      <c r="D267" s="968"/>
      <c r="E267" s="969"/>
      <c r="F267" s="969"/>
      <c r="G267" s="314" t="s">
        <v>523</v>
      </c>
      <c r="H267" s="315" t="s">
        <v>523</v>
      </c>
      <c r="I267" s="315" t="s">
        <v>524</v>
      </c>
      <c r="J267" s="324">
        <v>1</v>
      </c>
      <c r="K267" s="325">
        <v>45352</v>
      </c>
      <c r="L267" s="325">
        <v>45747</v>
      </c>
      <c r="M267" s="318">
        <f t="shared" si="8"/>
        <v>56.428571428571431</v>
      </c>
      <c r="N267" s="328">
        <v>1</v>
      </c>
      <c r="O267" s="315" t="s">
        <v>658</v>
      </c>
      <c r="P267" s="320">
        <f t="shared" ref="P267:P330" si="9">N267/J267</f>
        <v>1</v>
      </c>
      <c r="Q267" s="321" t="str">
        <f>IF(ISNUMBER(P267),IF(P267=100%,"CUMPLIDA",IF(AND(ISNUMBER(L267),ISNUMBER([4]CGR!$P$4)), IF(L267&lt;[4]CGR!$P$4,"INCUMPLIDA","PROCESO"), "VERIFICAR FECHA")),"SIN VALOR AVANCE")</f>
        <v>CUMPLIDA</v>
      </c>
    </row>
    <row r="268" spans="1:17" ht="90.75">
      <c r="A268" s="312" t="s">
        <v>20</v>
      </c>
      <c r="B268" s="313" t="s">
        <v>13</v>
      </c>
      <c r="C268" s="968"/>
      <c r="D268" s="968"/>
      <c r="E268" s="969"/>
      <c r="F268" s="969"/>
      <c r="G268" s="314" t="s">
        <v>110</v>
      </c>
      <c r="H268" s="315" t="s">
        <v>111</v>
      </c>
      <c r="I268" s="315" t="s">
        <v>112</v>
      </c>
      <c r="J268" s="324">
        <v>3</v>
      </c>
      <c r="K268" s="325">
        <v>45748</v>
      </c>
      <c r="L268" s="325">
        <v>45930</v>
      </c>
      <c r="M268" s="318">
        <f t="shared" si="8"/>
        <v>26</v>
      </c>
      <c r="N268" s="328">
        <v>1</v>
      </c>
      <c r="O268" s="315" t="s">
        <v>657</v>
      </c>
      <c r="P268" s="320">
        <f t="shared" si="9"/>
        <v>0.33333333333333331</v>
      </c>
      <c r="Q268" s="321" t="str">
        <f>IF(ISNUMBER(P268),IF(P268=100%,"CUMPLIDA",IF(AND(ISNUMBER(L268),ISNUMBER([4]CGR!$P$4)), IF(L268&lt;[4]CGR!$P$4,"INCUMPLIDA","PROCESO"), "VERIFICAR FECHA")),"SIN VALOR AVANCE")</f>
        <v>PROCESO</v>
      </c>
    </row>
    <row r="269" spans="1:17" ht="75.75">
      <c r="A269" s="312" t="s">
        <v>20</v>
      </c>
      <c r="B269" s="313" t="s">
        <v>13</v>
      </c>
      <c r="C269" s="968"/>
      <c r="D269" s="968"/>
      <c r="E269" s="969"/>
      <c r="F269" s="969"/>
      <c r="G269" s="314" t="s">
        <v>114</v>
      </c>
      <c r="H269" s="315" t="s">
        <v>115</v>
      </c>
      <c r="I269" s="315" t="s">
        <v>116</v>
      </c>
      <c r="J269" s="324">
        <v>1</v>
      </c>
      <c r="K269" s="325">
        <v>45748</v>
      </c>
      <c r="L269" s="325">
        <v>45930</v>
      </c>
      <c r="M269" s="318">
        <f t="shared" si="8"/>
        <v>26</v>
      </c>
      <c r="N269" s="328">
        <v>0</v>
      </c>
      <c r="O269" s="315" t="s">
        <v>644</v>
      </c>
      <c r="P269" s="320">
        <f t="shared" si="9"/>
        <v>0</v>
      </c>
      <c r="Q269" s="321" t="str">
        <f>IF(ISNUMBER(P269),IF(P269=100%,"CUMPLIDA",IF(AND(ISNUMBER(L269),ISNUMBER([4]CGR!$P$4)), IF(L269&lt;[4]CGR!$P$4,"INCUMPLIDA","PROCESO"), "VERIFICAR FECHA")),"SIN VALOR AVANCE")</f>
        <v>PROCESO</v>
      </c>
    </row>
    <row r="270" spans="1:17" ht="225.75">
      <c r="A270" s="312" t="s">
        <v>20</v>
      </c>
      <c r="B270" s="313" t="s">
        <v>13</v>
      </c>
      <c r="C270" s="968"/>
      <c r="D270" s="968"/>
      <c r="E270" s="969"/>
      <c r="F270" s="969"/>
      <c r="G270" s="314" t="s">
        <v>117</v>
      </c>
      <c r="H270" s="315" t="s">
        <v>118</v>
      </c>
      <c r="I270" s="315" t="s">
        <v>119</v>
      </c>
      <c r="J270" s="324">
        <v>2</v>
      </c>
      <c r="K270" s="325">
        <v>45748</v>
      </c>
      <c r="L270" s="325">
        <v>45930</v>
      </c>
      <c r="M270" s="318">
        <f t="shared" si="8"/>
        <v>26</v>
      </c>
      <c r="N270" s="328">
        <v>0</v>
      </c>
      <c r="O270" s="315" t="s">
        <v>636</v>
      </c>
      <c r="P270" s="320">
        <f t="shared" si="9"/>
        <v>0</v>
      </c>
      <c r="Q270" s="321" t="str">
        <f>IF(ISNUMBER(P270),IF(P270=100%,"CUMPLIDA",IF(AND(ISNUMBER(L270),ISNUMBER([4]CGR!$P$4)), IF(L270&lt;[4]CGR!$P$4,"INCUMPLIDA","PROCESO"), "VERIFICAR FECHA")),"SIN VALOR AVANCE")</f>
        <v>PROCESO</v>
      </c>
    </row>
    <row r="271" spans="1:17" ht="210.75" customHeight="1">
      <c r="A271" s="312" t="s">
        <v>20</v>
      </c>
      <c r="B271" s="313" t="s">
        <v>13</v>
      </c>
      <c r="C271" s="968" t="s">
        <v>659</v>
      </c>
      <c r="D271" s="968" t="s">
        <v>619</v>
      </c>
      <c r="E271" s="969" t="s">
        <v>660</v>
      </c>
      <c r="F271" s="969" t="s">
        <v>661</v>
      </c>
      <c r="G271" s="314" t="s">
        <v>662</v>
      </c>
      <c r="H271" s="315" t="s">
        <v>91</v>
      </c>
      <c r="I271" s="315" t="s">
        <v>92</v>
      </c>
      <c r="J271" s="316">
        <v>1</v>
      </c>
      <c r="K271" s="317">
        <v>45231</v>
      </c>
      <c r="L271" s="317">
        <v>45504</v>
      </c>
      <c r="M271" s="318">
        <f t="shared" si="8"/>
        <v>39</v>
      </c>
      <c r="N271" s="328">
        <v>1</v>
      </c>
      <c r="O271" s="315" t="s">
        <v>516</v>
      </c>
      <c r="P271" s="320">
        <f t="shared" si="9"/>
        <v>1</v>
      </c>
      <c r="Q271" s="321" t="str">
        <f>IF(ISNUMBER(P271),IF(P271=100%,"CUMPLIDA",IF(AND(ISNUMBER(L271),ISNUMBER([4]CGR!$P$4)), IF(L271&lt;[4]CGR!$P$4,"INCUMPLIDA","PROCESO"), "VERIFICAR FECHA")),"SIN VALOR AVANCE")</f>
        <v>CUMPLIDA</v>
      </c>
    </row>
    <row r="272" spans="1:17" ht="210.75">
      <c r="A272" s="312" t="s">
        <v>20</v>
      </c>
      <c r="B272" s="313" t="s">
        <v>13</v>
      </c>
      <c r="C272" s="968"/>
      <c r="D272" s="968"/>
      <c r="E272" s="969"/>
      <c r="F272" s="969"/>
      <c r="G272" s="314" t="s">
        <v>517</v>
      </c>
      <c r="H272" s="323" t="s">
        <v>95</v>
      </c>
      <c r="I272" s="323" t="s">
        <v>96</v>
      </c>
      <c r="J272" s="316">
        <v>1</v>
      </c>
      <c r="K272" s="317">
        <v>45231</v>
      </c>
      <c r="L272" s="317">
        <v>45504</v>
      </c>
      <c r="M272" s="318">
        <f t="shared" si="8"/>
        <v>39</v>
      </c>
      <c r="N272" s="328">
        <v>1</v>
      </c>
      <c r="O272" s="315" t="s">
        <v>632</v>
      </c>
      <c r="P272" s="320">
        <f t="shared" si="9"/>
        <v>1</v>
      </c>
      <c r="Q272" s="321" t="str">
        <f>IF(ISNUMBER(P272),IF(P272=100%,"CUMPLIDA",IF(AND(ISNUMBER(L272),ISNUMBER([4]CGR!$P$4)), IF(L272&lt;[4]CGR!$P$4,"INCUMPLIDA","PROCESO"), "VERIFICAR FECHA")),"SIN VALOR AVANCE")</f>
        <v>CUMPLIDA</v>
      </c>
    </row>
    <row r="273" spans="1:17" ht="90.75">
      <c r="A273" s="312" t="s">
        <v>20</v>
      </c>
      <c r="B273" s="313" t="s">
        <v>13</v>
      </c>
      <c r="C273" s="968"/>
      <c r="D273" s="968"/>
      <c r="E273" s="969"/>
      <c r="F273" s="969"/>
      <c r="G273" s="314" t="s">
        <v>97</v>
      </c>
      <c r="H273" s="315" t="s">
        <v>98</v>
      </c>
      <c r="I273" s="315" t="s">
        <v>99</v>
      </c>
      <c r="J273" s="324">
        <v>1</v>
      </c>
      <c r="K273" s="325">
        <v>45352</v>
      </c>
      <c r="L273" s="325">
        <v>45747</v>
      </c>
      <c r="M273" s="318">
        <f t="shared" si="8"/>
        <v>56.428571428571431</v>
      </c>
      <c r="N273" s="328">
        <v>1</v>
      </c>
      <c r="O273" s="315" t="s">
        <v>663</v>
      </c>
      <c r="P273" s="320">
        <f t="shared" si="9"/>
        <v>1</v>
      </c>
      <c r="Q273" s="321" t="str">
        <f>IF(ISNUMBER(P273),IF(P273=100%,"CUMPLIDA",IF(AND(ISNUMBER(L273),ISNUMBER([4]CGR!$P$4)), IF(L273&lt;[4]CGR!$P$4,"INCUMPLIDA","PROCESO"), "VERIFICAR FECHA")),"SIN VALOR AVANCE")</f>
        <v>CUMPLIDA</v>
      </c>
    </row>
    <row r="274" spans="1:17" ht="105.75">
      <c r="A274" s="312" t="s">
        <v>20</v>
      </c>
      <c r="B274" s="313" t="s">
        <v>13</v>
      </c>
      <c r="C274" s="968"/>
      <c r="D274" s="968"/>
      <c r="E274" s="969"/>
      <c r="F274" s="969"/>
      <c r="G274" s="314" t="s">
        <v>101</v>
      </c>
      <c r="H274" s="315" t="s">
        <v>101</v>
      </c>
      <c r="I274" s="315" t="s">
        <v>102</v>
      </c>
      <c r="J274" s="324">
        <v>1</v>
      </c>
      <c r="K274" s="325">
        <v>45352</v>
      </c>
      <c r="L274" s="325">
        <v>45747</v>
      </c>
      <c r="M274" s="318">
        <f t="shared" si="8"/>
        <v>56.428571428571431</v>
      </c>
      <c r="N274" s="328">
        <v>1</v>
      </c>
      <c r="O274" s="315" t="s">
        <v>664</v>
      </c>
      <c r="P274" s="320">
        <f t="shared" si="9"/>
        <v>1</v>
      </c>
      <c r="Q274" s="321" t="str">
        <f>IF(ISNUMBER(P274),IF(P274=100%,"CUMPLIDA",IF(AND(ISNUMBER(L274),ISNUMBER([4]CGR!$P$4)), IF(L274&lt;[4]CGR!$P$4,"INCUMPLIDA","PROCESO"), "VERIFICAR FECHA")),"SIN VALOR AVANCE")</f>
        <v>CUMPLIDA</v>
      </c>
    </row>
    <row r="275" spans="1:17" ht="90.75">
      <c r="A275" s="312" t="s">
        <v>20</v>
      </c>
      <c r="B275" s="313" t="s">
        <v>13</v>
      </c>
      <c r="C275" s="968"/>
      <c r="D275" s="968"/>
      <c r="E275" s="969"/>
      <c r="F275" s="969"/>
      <c r="G275" s="314" t="s">
        <v>104</v>
      </c>
      <c r="H275" s="315" t="s">
        <v>104</v>
      </c>
      <c r="I275" s="315" t="s">
        <v>105</v>
      </c>
      <c r="J275" s="324">
        <v>1</v>
      </c>
      <c r="K275" s="325">
        <v>45352</v>
      </c>
      <c r="L275" s="325">
        <v>45747</v>
      </c>
      <c r="M275" s="318">
        <f t="shared" si="8"/>
        <v>56.428571428571431</v>
      </c>
      <c r="N275" s="328">
        <v>1</v>
      </c>
      <c r="O275" s="315" t="s">
        <v>663</v>
      </c>
      <c r="P275" s="320">
        <f t="shared" si="9"/>
        <v>1</v>
      </c>
      <c r="Q275" s="321" t="str">
        <f>IF(ISNUMBER(P275),IF(P275=100%,"CUMPLIDA",IF(AND(ISNUMBER(L275),ISNUMBER([4]CGR!$P$4)), IF(L275&lt;[4]CGR!$P$4,"INCUMPLIDA","PROCESO"), "VERIFICAR FECHA")),"SIN VALOR AVANCE")</f>
        <v>CUMPLIDA</v>
      </c>
    </row>
    <row r="276" spans="1:17" ht="135" customHeight="1">
      <c r="A276" s="312" t="s">
        <v>20</v>
      </c>
      <c r="B276" s="313" t="s">
        <v>13</v>
      </c>
      <c r="C276" s="968"/>
      <c r="D276" s="968"/>
      <c r="E276" s="969"/>
      <c r="F276" s="969"/>
      <c r="G276" s="314" t="s">
        <v>521</v>
      </c>
      <c r="H276" s="315" t="s">
        <v>521</v>
      </c>
      <c r="I276" s="315" t="s">
        <v>107</v>
      </c>
      <c r="J276" s="324">
        <v>1</v>
      </c>
      <c r="K276" s="325">
        <v>45352</v>
      </c>
      <c r="L276" s="325">
        <v>45747</v>
      </c>
      <c r="M276" s="318">
        <f t="shared" ref="M276:M339" si="10">(L276-K276)/7</f>
        <v>56.428571428571431</v>
      </c>
      <c r="N276" s="328">
        <v>1</v>
      </c>
      <c r="O276" s="315" t="s">
        <v>664</v>
      </c>
      <c r="P276" s="320">
        <f t="shared" si="9"/>
        <v>1</v>
      </c>
      <c r="Q276" s="321" t="str">
        <f>IF(ISNUMBER(P276),IF(P276=100%,"CUMPLIDA",IF(AND(ISNUMBER(L276),ISNUMBER([4]CGR!$P$4)), IF(L276&lt;[4]CGR!$P$4,"INCUMPLIDA","PROCESO"), "VERIFICAR FECHA")),"SIN VALOR AVANCE")</f>
        <v>CUMPLIDA</v>
      </c>
    </row>
    <row r="277" spans="1:17" ht="135.75">
      <c r="A277" s="312" t="s">
        <v>20</v>
      </c>
      <c r="B277" s="313" t="s">
        <v>13</v>
      </c>
      <c r="C277" s="968"/>
      <c r="D277" s="968"/>
      <c r="E277" s="969"/>
      <c r="F277" s="969"/>
      <c r="G277" s="314" t="s">
        <v>523</v>
      </c>
      <c r="H277" s="315" t="s">
        <v>523</v>
      </c>
      <c r="I277" s="315" t="s">
        <v>524</v>
      </c>
      <c r="J277" s="324">
        <v>1</v>
      </c>
      <c r="K277" s="325">
        <v>45352</v>
      </c>
      <c r="L277" s="325">
        <v>45747</v>
      </c>
      <c r="M277" s="318">
        <f t="shared" si="10"/>
        <v>56.428571428571431</v>
      </c>
      <c r="N277" s="328">
        <v>1</v>
      </c>
      <c r="O277" s="315" t="s">
        <v>658</v>
      </c>
      <c r="P277" s="320">
        <f t="shared" si="9"/>
        <v>1</v>
      </c>
      <c r="Q277" s="321" t="str">
        <f>IF(ISNUMBER(P277),IF(P277=100%,"CUMPLIDA",IF(AND(ISNUMBER(L277),ISNUMBER([4]CGR!$P$4)), IF(L277&lt;[4]CGR!$P$4,"INCUMPLIDA","PROCESO"), "VERIFICAR FECHA")),"SIN VALOR AVANCE")</f>
        <v>CUMPLIDA</v>
      </c>
    </row>
    <row r="278" spans="1:17" ht="150.75">
      <c r="A278" s="312" t="s">
        <v>20</v>
      </c>
      <c r="B278" s="313" t="s">
        <v>13</v>
      </c>
      <c r="C278" s="968"/>
      <c r="D278" s="968"/>
      <c r="E278" s="969"/>
      <c r="F278" s="969"/>
      <c r="G278" s="314" t="s">
        <v>110</v>
      </c>
      <c r="H278" s="315" t="s">
        <v>111</v>
      </c>
      <c r="I278" s="315" t="s">
        <v>112</v>
      </c>
      <c r="J278" s="324">
        <v>3</v>
      </c>
      <c r="K278" s="325">
        <v>45748</v>
      </c>
      <c r="L278" s="325">
        <v>45930</v>
      </c>
      <c r="M278" s="318">
        <f t="shared" si="10"/>
        <v>26</v>
      </c>
      <c r="N278" s="328">
        <v>1</v>
      </c>
      <c r="O278" s="315" t="s">
        <v>665</v>
      </c>
      <c r="P278" s="320">
        <f t="shared" si="9"/>
        <v>0.33333333333333331</v>
      </c>
      <c r="Q278" s="321" t="str">
        <f>IF(ISNUMBER(P278),IF(P278=100%,"CUMPLIDA",IF(AND(ISNUMBER(L278),ISNUMBER([4]CGR!$P$4)), IF(L278&lt;[4]CGR!$P$4,"INCUMPLIDA","PROCESO"), "VERIFICAR FECHA")),"SIN VALOR AVANCE")</f>
        <v>PROCESO</v>
      </c>
    </row>
    <row r="279" spans="1:17" ht="90.75">
      <c r="A279" s="312" t="s">
        <v>20</v>
      </c>
      <c r="B279" s="313" t="s">
        <v>13</v>
      </c>
      <c r="C279" s="968"/>
      <c r="D279" s="968"/>
      <c r="E279" s="969"/>
      <c r="F279" s="969"/>
      <c r="G279" s="314" t="s">
        <v>114</v>
      </c>
      <c r="H279" s="315" t="s">
        <v>115</v>
      </c>
      <c r="I279" s="315" t="s">
        <v>116</v>
      </c>
      <c r="J279" s="324">
        <v>1</v>
      </c>
      <c r="K279" s="325">
        <v>45748</v>
      </c>
      <c r="L279" s="325">
        <v>45930</v>
      </c>
      <c r="M279" s="318">
        <f t="shared" si="10"/>
        <v>26</v>
      </c>
      <c r="N279" s="328">
        <v>0</v>
      </c>
      <c r="O279" s="315" t="s">
        <v>663</v>
      </c>
      <c r="P279" s="320">
        <f t="shared" si="9"/>
        <v>0</v>
      </c>
      <c r="Q279" s="321" t="str">
        <f>IF(ISNUMBER(P279),IF(P279=100%,"CUMPLIDA",IF(AND(ISNUMBER(L279),ISNUMBER([4]CGR!$P$4)), IF(L279&lt;[4]CGR!$P$4,"INCUMPLIDA","PROCESO"), "VERIFICAR FECHA")),"SIN VALOR AVANCE")</f>
        <v>PROCESO</v>
      </c>
    </row>
    <row r="280" spans="1:17" ht="210.75">
      <c r="A280" s="312" t="s">
        <v>20</v>
      </c>
      <c r="B280" s="313" t="s">
        <v>13</v>
      </c>
      <c r="C280" s="968"/>
      <c r="D280" s="968"/>
      <c r="E280" s="969"/>
      <c r="F280" s="969"/>
      <c r="G280" s="314" t="s">
        <v>117</v>
      </c>
      <c r="H280" s="315" t="s">
        <v>118</v>
      </c>
      <c r="I280" s="315" t="s">
        <v>119</v>
      </c>
      <c r="J280" s="324">
        <v>2</v>
      </c>
      <c r="K280" s="325">
        <v>45748</v>
      </c>
      <c r="L280" s="325">
        <v>45930</v>
      </c>
      <c r="M280" s="318">
        <f t="shared" si="10"/>
        <v>26</v>
      </c>
      <c r="N280" s="328">
        <v>0</v>
      </c>
      <c r="O280" s="315" t="s">
        <v>666</v>
      </c>
      <c r="P280" s="320">
        <f t="shared" si="9"/>
        <v>0</v>
      </c>
      <c r="Q280" s="321" t="str">
        <f>IF(ISNUMBER(P280),IF(P280=100%,"CUMPLIDA",IF(AND(ISNUMBER(L280),ISNUMBER([4]CGR!$P$4)), IF(L280&lt;[4]CGR!$P$4,"INCUMPLIDA","PROCESO"), "VERIFICAR FECHA")),"SIN VALOR AVANCE")</f>
        <v>PROCESO</v>
      </c>
    </row>
    <row r="281" spans="1:17" ht="270" customHeight="1">
      <c r="A281" s="312" t="s">
        <v>20</v>
      </c>
      <c r="B281" s="313" t="s">
        <v>13</v>
      </c>
      <c r="C281" s="968"/>
      <c r="D281" s="968"/>
      <c r="E281" s="969"/>
      <c r="F281" s="969"/>
      <c r="G281" s="314" t="s">
        <v>667</v>
      </c>
      <c r="H281" s="315" t="s">
        <v>668</v>
      </c>
      <c r="I281" s="315" t="s">
        <v>669</v>
      </c>
      <c r="J281" s="316">
        <v>6</v>
      </c>
      <c r="K281" s="317">
        <v>43862</v>
      </c>
      <c r="L281" s="317">
        <v>44042</v>
      </c>
      <c r="M281" s="318">
        <f t="shared" si="10"/>
        <v>25.714285714285715</v>
      </c>
      <c r="N281" s="328">
        <v>6</v>
      </c>
      <c r="O281" s="315" t="s">
        <v>670</v>
      </c>
      <c r="P281" s="320">
        <f t="shared" si="9"/>
        <v>1</v>
      </c>
      <c r="Q281" s="321" t="str">
        <f>IF(ISNUMBER(P281),IF(P281=100%,"CUMPLIDA",IF(AND(ISNUMBER(L281),ISNUMBER([4]CGR!$P$4)), IF(L281&lt;[4]CGR!$P$4,"INCUMPLIDA","PROCESO"), "VERIFICAR FECHA")),"SIN VALOR AVANCE")</f>
        <v>CUMPLIDA</v>
      </c>
    </row>
    <row r="282" spans="1:17" ht="90.75" customHeight="1">
      <c r="A282" s="312" t="s">
        <v>20</v>
      </c>
      <c r="B282" s="313" t="s">
        <v>13</v>
      </c>
      <c r="C282" s="970" t="s">
        <v>261</v>
      </c>
      <c r="D282" s="970" t="s">
        <v>671</v>
      </c>
      <c r="E282" s="969" t="s">
        <v>672</v>
      </c>
      <c r="F282" s="969" t="s">
        <v>673</v>
      </c>
      <c r="G282" s="969" t="s">
        <v>674</v>
      </c>
      <c r="H282" s="329" t="s">
        <v>675</v>
      </c>
      <c r="I282" s="315" t="s">
        <v>676</v>
      </c>
      <c r="J282" s="316">
        <v>1</v>
      </c>
      <c r="K282" s="317">
        <v>45231</v>
      </c>
      <c r="L282" s="317">
        <v>45504</v>
      </c>
      <c r="M282" s="318">
        <f t="shared" si="10"/>
        <v>39</v>
      </c>
      <c r="N282" s="328">
        <v>1</v>
      </c>
      <c r="O282" s="315" t="s">
        <v>677</v>
      </c>
      <c r="P282" s="320">
        <f t="shared" si="9"/>
        <v>1</v>
      </c>
      <c r="Q282" s="321" t="str">
        <f>IF(ISNUMBER(P282),IF(P282=100%,"CUMPLIDA",IF(AND(ISNUMBER(L282),ISNUMBER([4]CGR!$P$4)), IF(L282&lt;[4]CGR!$P$4,"INCUMPLIDA","PROCESO"), "VERIFICAR FECHA")),"SIN VALOR AVANCE")</f>
        <v>CUMPLIDA</v>
      </c>
    </row>
    <row r="283" spans="1:17" ht="135.75">
      <c r="A283" s="312" t="s">
        <v>20</v>
      </c>
      <c r="B283" s="313" t="s">
        <v>13</v>
      </c>
      <c r="C283" s="970"/>
      <c r="D283" s="970"/>
      <c r="E283" s="969"/>
      <c r="F283" s="969"/>
      <c r="G283" s="969"/>
      <c r="H283" s="329" t="s">
        <v>678</v>
      </c>
      <c r="I283" s="315" t="s">
        <v>679</v>
      </c>
      <c r="J283" s="316">
        <v>1</v>
      </c>
      <c r="K283" s="317">
        <v>45231</v>
      </c>
      <c r="L283" s="317">
        <v>45504</v>
      </c>
      <c r="M283" s="318">
        <f t="shared" si="10"/>
        <v>39</v>
      </c>
      <c r="N283" s="328">
        <v>1</v>
      </c>
      <c r="O283" s="315" t="s">
        <v>680</v>
      </c>
      <c r="P283" s="320">
        <f t="shared" si="9"/>
        <v>1</v>
      </c>
      <c r="Q283" s="321" t="str">
        <f>IF(ISNUMBER(P283),IF(P283=100%,"CUMPLIDA",IF(AND(ISNUMBER(L283),ISNUMBER([4]CGR!$P$4)), IF(L283&lt;[4]CGR!$P$4,"INCUMPLIDA","PROCESO"), "VERIFICAR FECHA")),"SIN VALOR AVANCE")</f>
        <v>CUMPLIDA</v>
      </c>
    </row>
    <row r="284" spans="1:17" ht="90.75">
      <c r="A284" s="312" t="s">
        <v>20</v>
      </c>
      <c r="B284" s="313" t="s">
        <v>13</v>
      </c>
      <c r="C284" s="970"/>
      <c r="D284" s="970"/>
      <c r="E284" s="969"/>
      <c r="F284" s="969"/>
      <c r="G284" s="314" t="s">
        <v>97</v>
      </c>
      <c r="H284" s="315" t="s">
        <v>98</v>
      </c>
      <c r="I284" s="315" t="s">
        <v>99</v>
      </c>
      <c r="J284" s="324">
        <v>1</v>
      </c>
      <c r="K284" s="325">
        <v>45323</v>
      </c>
      <c r="L284" s="325">
        <v>45747</v>
      </c>
      <c r="M284" s="318">
        <f t="shared" si="10"/>
        <v>60.571428571428569</v>
      </c>
      <c r="N284" s="328">
        <v>1</v>
      </c>
      <c r="O284" s="315" t="s">
        <v>681</v>
      </c>
      <c r="P284" s="320">
        <f t="shared" si="9"/>
        <v>1</v>
      </c>
      <c r="Q284" s="321" t="str">
        <f>IF(ISNUMBER(P284),IF(P284=100%,"CUMPLIDA",IF(AND(ISNUMBER(L284),ISNUMBER([4]CGR!$P$4)), IF(L284&lt;[4]CGR!$P$4,"INCUMPLIDA","PROCESO"), "VERIFICAR FECHA")),"SIN VALOR AVANCE")</f>
        <v>CUMPLIDA</v>
      </c>
    </row>
    <row r="285" spans="1:17" ht="75.75">
      <c r="A285" s="312" t="s">
        <v>20</v>
      </c>
      <c r="B285" s="313" t="s">
        <v>13</v>
      </c>
      <c r="C285" s="970"/>
      <c r="D285" s="970"/>
      <c r="E285" s="969"/>
      <c r="F285" s="969"/>
      <c r="G285" s="314" t="s">
        <v>101</v>
      </c>
      <c r="H285" s="315" t="s">
        <v>101</v>
      </c>
      <c r="I285" s="315" t="s">
        <v>102</v>
      </c>
      <c r="J285" s="324">
        <v>1</v>
      </c>
      <c r="K285" s="325">
        <v>45323</v>
      </c>
      <c r="L285" s="325">
        <v>45747</v>
      </c>
      <c r="M285" s="318">
        <f t="shared" si="10"/>
        <v>60.571428571428569</v>
      </c>
      <c r="N285" s="328">
        <v>1</v>
      </c>
      <c r="O285" s="315" t="s">
        <v>682</v>
      </c>
      <c r="P285" s="320">
        <f t="shared" si="9"/>
        <v>1</v>
      </c>
      <c r="Q285" s="321" t="str">
        <f>IF(ISNUMBER(P285),IF(P285=100%,"CUMPLIDA",IF(AND(ISNUMBER(L285),ISNUMBER([4]CGR!$P$4)), IF(L285&lt;[4]CGR!$P$4,"INCUMPLIDA","PROCESO"), "VERIFICAR FECHA")),"SIN VALOR AVANCE")</f>
        <v>CUMPLIDA</v>
      </c>
    </row>
    <row r="286" spans="1:17" ht="75.75">
      <c r="A286" s="312" t="s">
        <v>20</v>
      </c>
      <c r="B286" s="313" t="s">
        <v>13</v>
      </c>
      <c r="C286" s="970"/>
      <c r="D286" s="970"/>
      <c r="E286" s="969"/>
      <c r="F286" s="969"/>
      <c r="G286" s="314" t="s">
        <v>238</v>
      </c>
      <c r="H286" s="315" t="s">
        <v>239</v>
      </c>
      <c r="I286" s="315" t="s">
        <v>240</v>
      </c>
      <c r="J286" s="324">
        <v>1</v>
      </c>
      <c r="K286" s="325">
        <v>45231</v>
      </c>
      <c r="L286" s="325">
        <v>45747</v>
      </c>
      <c r="M286" s="318">
        <f t="shared" si="10"/>
        <v>73.714285714285708</v>
      </c>
      <c r="N286" s="328">
        <v>1</v>
      </c>
      <c r="O286" s="315" t="s">
        <v>682</v>
      </c>
      <c r="P286" s="320">
        <f t="shared" si="9"/>
        <v>1</v>
      </c>
      <c r="Q286" s="321" t="str">
        <f>IF(ISNUMBER(P286),IF(P286=100%,"CUMPLIDA",IF(AND(ISNUMBER(L286),ISNUMBER([4]CGR!$P$4)), IF(L286&lt;[4]CGR!$P$4,"INCUMPLIDA","PROCESO"), "VERIFICAR FECHA")),"SIN VALOR AVANCE")</f>
        <v>CUMPLIDA</v>
      </c>
    </row>
    <row r="287" spans="1:17" ht="90.75">
      <c r="A287" s="312" t="s">
        <v>20</v>
      </c>
      <c r="B287" s="313" t="s">
        <v>13</v>
      </c>
      <c r="C287" s="970"/>
      <c r="D287" s="970"/>
      <c r="E287" s="969"/>
      <c r="F287" s="969"/>
      <c r="G287" s="314" t="s">
        <v>104</v>
      </c>
      <c r="H287" s="315" t="s">
        <v>104</v>
      </c>
      <c r="I287" s="315" t="s">
        <v>105</v>
      </c>
      <c r="J287" s="324">
        <v>1</v>
      </c>
      <c r="K287" s="325">
        <v>45323</v>
      </c>
      <c r="L287" s="325">
        <v>45747</v>
      </c>
      <c r="M287" s="318">
        <f t="shared" si="10"/>
        <v>60.571428571428569</v>
      </c>
      <c r="N287" s="328">
        <v>1</v>
      </c>
      <c r="O287" s="315" t="s">
        <v>681</v>
      </c>
      <c r="P287" s="320">
        <f t="shared" si="9"/>
        <v>1</v>
      </c>
      <c r="Q287" s="321" t="str">
        <f>IF(ISNUMBER(P287),IF(P287=100%,"CUMPLIDA",IF(AND(ISNUMBER(L287),ISNUMBER([4]CGR!$P$4)), IF(L287&lt;[4]CGR!$P$4,"INCUMPLIDA","PROCESO"), "VERIFICAR FECHA")),"SIN VALOR AVANCE")</f>
        <v>CUMPLIDA</v>
      </c>
    </row>
    <row r="288" spans="1:17" ht="135" customHeight="1">
      <c r="A288" s="312" t="s">
        <v>20</v>
      </c>
      <c r="B288" s="313" t="s">
        <v>13</v>
      </c>
      <c r="C288" s="971"/>
      <c r="D288" s="971"/>
      <c r="E288" s="972"/>
      <c r="F288" s="972"/>
      <c r="G288" s="314" t="s">
        <v>521</v>
      </c>
      <c r="H288" s="315" t="s">
        <v>521</v>
      </c>
      <c r="I288" s="315" t="s">
        <v>107</v>
      </c>
      <c r="J288" s="324">
        <v>1</v>
      </c>
      <c r="K288" s="325">
        <v>45231</v>
      </c>
      <c r="L288" s="325">
        <v>45747</v>
      </c>
      <c r="M288" s="318">
        <f t="shared" si="10"/>
        <v>73.714285714285708</v>
      </c>
      <c r="N288" s="328">
        <v>1</v>
      </c>
      <c r="O288" s="315" t="s">
        <v>682</v>
      </c>
      <c r="P288" s="320">
        <f t="shared" si="9"/>
        <v>1</v>
      </c>
      <c r="Q288" s="321" t="str">
        <f>IF(ISNUMBER(P288),IF(P288=100%,"CUMPLIDA",IF(AND(ISNUMBER(L288),ISNUMBER([4]CGR!$P$4)), IF(L288&lt;[4]CGR!$P$4,"INCUMPLIDA","PROCESO"), "VERIFICAR FECHA")),"SIN VALOR AVANCE")</f>
        <v>CUMPLIDA</v>
      </c>
    </row>
    <row r="289" spans="1:17" ht="150.75">
      <c r="A289" s="312" t="s">
        <v>20</v>
      </c>
      <c r="B289" s="313" t="s">
        <v>13</v>
      </c>
      <c r="C289" s="971"/>
      <c r="D289" s="971"/>
      <c r="E289" s="972"/>
      <c r="F289" s="972"/>
      <c r="G289" s="314" t="s">
        <v>523</v>
      </c>
      <c r="H289" s="315" t="s">
        <v>523</v>
      </c>
      <c r="I289" s="315" t="s">
        <v>524</v>
      </c>
      <c r="J289" s="324">
        <v>1</v>
      </c>
      <c r="K289" s="325">
        <v>45231</v>
      </c>
      <c r="L289" s="325">
        <v>45808</v>
      </c>
      <c r="M289" s="318">
        <f t="shared" si="10"/>
        <v>82.428571428571431</v>
      </c>
      <c r="N289" s="328">
        <v>1</v>
      </c>
      <c r="O289" s="315" t="s">
        <v>683</v>
      </c>
      <c r="P289" s="320">
        <f t="shared" si="9"/>
        <v>1</v>
      </c>
      <c r="Q289" s="321" t="str">
        <f>IF(ISNUMBER(P289),IF(P289=100%,"CUMPLIDA",IF(AND(ISNUMBER(L289),ISNUMBER([4]CGR!$P$4)), IF(L289&lt;[4]CGR!$P$4,"INCUMPLIDA","PROCESO"), "VERIFICAR FECHA")),"SIN VALOR AVANCE")</f>
        <v>CUMPLIDA</v>
      </c>
    </row>
    <row r="290" spans="1:17" ht="75.75">
      <c r="A290" s="312" t="s">
        <v>20</v>
      </c>
      <c r="B290" s="313" t="s">
        <v>13</v>
      </c>
      <c r="C290" s="971"/>
      <c r="D290" s="971"/>
      <c r="E290" s="972"/>
      <c r="F290" s="972"/>
      <c r="G290" s="314" t="s">
        <v>110</v>
      </c>
      <c r="H290" s="315" t="s">
        <v>111</v>
      </c>
      <c r="I290" s="315" t="s">
        <v>112</v>
      </c>
      <c r="J290" s="324">
        <v>12</v>
      </c>
      <c r="K290" s="325">
        <v>46024</v>
      </c>
      <c r="L290" s="325">
        <v>47118</v>
      </c>
      <c r="M290" s="318">
        <f t="shared" si="10"/>
        <v>156.28571428571428</v>
      </c>
      <c r="N290" s="328">
        <v>0</v>
      </c>
      <c r="O290" s="315" t="s">
        <v>682</v>
      </c>
      <c r="P290" s="320">
        <f t="shared" si="9"/>
        <v>0</v>
      </c>
      <c r="Q290" s="321" t="str">
        <f>IF(ISNUMBER(P290),IF(P290=100%,"CUMPLIDA",IF(AND(ISNUMBER(L290),ISNUMBER([4]CGR!$P$4)), IF(L290&lt;[4]CGR!$P$4,"INCUMPLIDA","PROCESO"), "VERIFICAR FECHA")),"SIN VALOR AVANCE")</f>
        <v>PROCESO</v>
      </c>
    </row>
    <row r="291" spans="1:17" ht="90.75">
      <c r="A291" s="312" t="s">
        <v>20</v>
      </c>
      <c r="B291" s="313" t="s">
        <v>13</v>
      </c>
      <c r="C291" s="971"/>
      <c r="D291" s="971"/>
      <c r="E291" s="972"/>
      <c r="F291" s="972"/>
      <c r="G291" s="314" t="s">
        <v>114</v>
      </c>
      <c r="H291" s="315" t="s">
        <v>115</v>
      </c>
      <c r="I291" s="315" t="s">
        <v>116</v>
      </c>
      <c r="J291" s="324">
        <v>1</v>
      </c>
      <c r="K291" s="325">
        <v>46024</v>
      </c>
      <c r="L291" s="325">
        <v>47118</v>
      </c>
      <c r="M291" s="318">
        <f t="shared" si="10"/>
        <v>156.28571428571428</v>
      </c>
      <c r="N291" s="328">
        <v>0</v>
      </c>
      <c r="O291" s="315" t="s">
        <v>681</v>
      </c>
      <c r="P291" s="320">
        <f t="shared" si="9"/>
        <v>0</v>
      </c>
      <c r="Q291" s="321" t="str">
        <f>IF(ISNUMBER(P291),IF(P291=100%,"CUMPLIDA",IF(AND(ISNUMBER(L291),ISNUMBER([4]CGR!$P$4)), IF(L291&lt;[4]CGR!$P$4,"INCUMPLIDA","PROCESO"), "VERIFICAR FECHA")),"SIN VALOR AVANCE")</f>
        <v>PROCESO</v>
      </c>
    </row>
    <row r="292" spans="1:17" ht="150.75">
      <c r="A292" s="312" t="s">
        <v>20</v>
      </c>
      <c r="B292" s="313" t="s">
        <v>13</v>
      </c>
      <c r="C292" s="971"/>
      <c r="D292" s="971"/>
      <c r="E292" s="972"/>
      <c r="F292" s="972"/>
      <c r="G292" s="314" t="s">
        <v>117</v>
      </c>
      <c r="H292" s="315" t="s">
        <v>118</v>
      </c>
      <c r="I292" s="315" t="s">
        <v>119</v>
      </c>
      <c r="J292" s="324">
        <v>2</v>
      </c>
      <c r="K292" s="325">
        <v>46024</v>
      </c>
      <c r="L292" s="325">
        <v>47118</v>
      </c>
      <c r="M292" s="318">
        <f t="shared" si="10"/>
        <v>156.28571428571428</v>
      </c>
      <c r="N292" s="328">
        <v>0</v>
      </c>
      <c r="O292" s="315" t="s">
        <v>683</v>
      </c>
      <c r="P292" s="320">
        <f t="shared" si="9"/>
        <v>0</v>
      </c>
      <c r="Q292" s="321" t="str">
        <f>IF(ISNUMBER(P292),IF(P292=100%,"CUMPLIDA",IF(AND(ISNUMBER(L292),ISNUMBER([4]CGR!$P$4)), IF(L292&lt;[4]CGR!$P$4,"INCUMPLIDA","PROCESO"), "VERIFICAR FECHA")),"SIN VALOR AVANCE")</f>
        <v>PROCESO</v>
      </c>
    </row>
    <row r="293" spans="1:17" ht="60.75" customHeight="1">
      <c r="A293" s="330" t="s">
        <v>20</v>
      </c>
      <c r="B293" s="331" t="s">
        <v>13</v>
      </c>
      <c r="C293" s="1004" t="s">
        <v>461</v>
      </c>
      <c r="D293" s="1002" t="s">
        <v>684</v>
      </c>
      <c r="E293" s="1003" t="s">
        <v>685</v>
      </c>
      <c r="F293" s="1003" t="s">
        <v>686</v>
      </c>
      <c r="G293" s="1003" t="s">
        <v>687</v>
      </c>
      <c r="H293" s="333" t="s">
        <v>688</v>
      </c>
      <c r="I293" s="334" t="s">
        <v>689</v>
      </c>
      <c r="J293" s="335">
        <v>1</v>
      </c>
      <c r="K293" s="336">
        <v>45901</v>
      </c>
      <c r="L293" s="336">
        <v>45961</v>
      </c>
      <c r="M293" s="337">
        <f t="shared" si="10"/>
        <v>8.5714285714285712</v>
      </c>
      <c r="N293" s="338">
        <v>0</v>
      </c>
      <c r="O293" s="334" t="s">
        <v>690</v>
      </c>
      <c r="P293" s="339">
        <f t="shared" si="9"/>
        <v>0</v>
      </c>
      <c r="Q293" s="332" t="str">
        <f>IF(ISNUMBER(P293),IF(P293=100%,"CUMPLIDA",IF(AND(ISNUMBER(L293),ISNUMBER([3]CGR!$P$4)), IF(L293&lt;[3]CGR!$P$4,"INCUMPLIDA","PROCESO"), "VERIFICAR FECHA")),"SIN VALOR AVANCE")</f>
        <v>PROCESO</v>
      </c>
    </row>
    <row r="294" spans="1:17" ht="150.75">
      <c r="A294" s="330" t="s">
        <v>20</v>
      </c>
      <c r="B294" s="331" t="s">
        <v>13</v>
      </c>
      <c r="C294" s="1004"/>
      <c r="D294" s="1002"/>
      <c r="E294" s="1003"/>
      <c r="F294" s="1003"/>
      <c r="G294" s="1003"/>
      <c r="H294" s="333" t="s">
        <v>691</v>
      </c>
      <c r="I294" s="334" t="s">
        <v>692</v>
      </c>
      <c r="J294" s="335">
        <v>2</v>
      </c>
      <c r="K294" s="336">
        <v>45962</v>
      </c>
      <c r="L294" s="336">
        <v>46356</v>
      </c>
      <c r="M294" s="337">
        <f t="shared" si="10"/>
        <v>56.285714285714285</v>
      </c>
      <c r="N294" s="338">
        <v>0</v>
      </c>
      <c r="O294" s="334" t="s">
        <v>693</v>
      </c>
      <c r="P294" s="339">
        <f t="shared" si="9"/>
        <v>0</v>
      </c>
      <c r="Q294" s="332" t="str">
        <f>IF(ISNUMBER(P294),IF(P294=100%,"CUMPLIDA",IF(AND(ISNUMBER(L294),ISNUMBER([3]CGR!$P$4)), IF(L294&lt;[3]CGR!$P$4,"INCUMPLIDA","PROCESO"), "VERIFICAR FECHA")),"SIN VALOR AVANCE")</f>
        <v>PROCESO</v>
      </c>
    </row>
    <row r="295" spans="1:17" ht="90.75">
      <c r="A295" s="330" t="s">
        <v>20</v>
      </c>
      <c r="B295" s="331" t="s">
        <v>13</v>
      </c>
      <c r="C295" s="1004"/>
      <c r="D295" s="1002"/>
      <c r="E295" s="1003"/>
      <c r="F295" s="1003"/>
      <c r="G295" s="1003"/>
      <c r="H295" s="333" t="s">
        <v>115</v>
      </c>
      <c r="I295" s="334" t="s">
        <v>116</v>
      </c>
      <c r="J295" s="335">
        <v>1</v>
      </c>
      <c r="K295" s="336">
        <v>46357</v>
      </c>
      <c r="L295" s="336">
        <v>46446</v>
      </c>
      <c r="M295" s="337">
        <f t="shared" si="10"/>
        <v>12.714285714285714</v>
      </c>
      <c r="N295" s="338">
        <v>0</v>
      </c>
      <c r="O295" s="334" t="s">
        <v>694</v>
      </c>
      <c r="P295" s="339">
        <f t="shared" si="9"/>
        <v>0</v>
      </c>
      <c r="Q295" s="332" t="str">
        <f>IF(ISNUMBER(P295),IF(P295=100%,"CUMPLIDA",IF(AND(ISNUMBER(L295),ISNUMBER([3]CGR!$P$4)), IF(L295&lt;[3]CGR!$P$4,"INCUMPLIDA","PROCESO"), "VERIFICAR FECHA")),"SIN VALOR AVANCE")</f>
        <v>PROCESO</v>
      </c>
    </row>
    <row r="296" spans="1:17" ht="150.75">
      <c r="A296" s="330" t="s">
        <v>20</v>
      </c>
      <c r="B296" s="331" t="s">
        <v>13</v>
      </c>
      <c r="C296" s="1004"/>
      <c r="D296" s="1002"/>
      <c r="E296" s="1003"/>
      <c r="F296" s="1003"/>
      <c r="G296" s="1003"/>
      <c r="H296" s="333" t="s">
        <v>695</v>
      </c>
      <c r="I296" s="334" t="s">
        <v>696</v>
      </c>
      <c r="J296" s="335">
        <v>2</v>
      </c>
      <c r="K296" s="336">
        <v>46447</v>
      </c>
      <c r="L296" s="336">
        <v>46507</v>
      </c>
      <c r="M296" s="337">
        <f t="shared" si="10"/>
        <v>8.5714285714285712</v>
      </c>
      <c r="N296" s="338">
        <v>0</v>
      </c>
      <c r="O296" s="334" t="s">
        <v>697</v>
      </c>
      <c r="P296" s="339">
        <f t="shared" si="9"/>
        <v>0</v>
      </c>
      <c r="Q296" s="332" t="str">
        <f>IF(ISNUMBER(P296),IF(P296=100%,"CUMPLIDA",IF(AND(ISNUMBER(L296),ISNUMBER([3]CGR!$P$4)), IF(L296&lt;[3]CGR!$P$4,"INCUMPLIDA","PROCESO"), "VERIFICAR FECHA")),"SIN VALOR AVANCE")</f>
        <v>PROCESO</v>
      </c>
    </row>
    <row r="297" spans="1:17" ht="165">
      <c r="A297" s="330" t="s">
        <v>20</v>
      </c>
      <c r="B297" s="331" t="s">
        <v>13</v>
      </c>
      <c r="C297" s="1004"/>
      <c r="D297" s="1002"/>
      <c r="E297" s="1003"/>
      <c r="F297" s="1003"/>
      <c r="G297" s="340" t="s">
        <v>698</v>
      </c>
      <c r="H297" s="340" t="s">
        <v>699</v>
      </c>
      <c r="I297" s="341" t="s">
        <v>700</v>
      </c>
      <c r="J297" s="342">
        <v>4</v>
      </c>
      <c r="K297" s="343">
        <v>45870</v>
      </c>
      <c r="L297" s="343">
        <v>46234</v>
      </c>
      <c r="M297" s="337">
        <f t="shared" si="10"/>
        <v>52</v>
      </c>
      <c r="N297" s="338">
        <v>0</v>
      </c>
      <c r="O297" s="334" t="s">
        <v>701</v>
      </c>
      <c r="P297" s="339">
        <f t="shared" si="9"/>
        <v>0</v>
      </c>
      <c r="Q297" s="332" t="str">
        <f>IF(ISNUMBER(P297),IF(P297=100%,"CUMPLIDA",IF(AND(ISNUMBER(L297),ISNUMBER([3]CGR!$P$4)), IF(L297&lt;[3]CGR!$P$4,"INCUMPLIDA","PROCESO"), "VERIFICAR FECHA")),"SIN VALOR AVANCE")</f>
        <v>PROCESO</v>
      </c>
    </row>
    <row r="298" spans="1:17" ht="120.75">
      <c r="A298" s="330" t="s">
        <v>20</v>
      </c>
      <c r="B298" s="331" t="s">
        <v>13</v>
      </c>
      <c r="C298" s="1004"/>
      <c r="D298" s="1002"/>
      <c r="E298" s="1003"/>
      <c r="F298" s="1003"/>
      <c r="G298" s="1003" t="s">
        <v>702</v>
      </c>
      <c r="H298" s="333" t="s">
        <v>703</v>
      </c>
      <c r="I298" s="334" t="s">
        <v>704</v>
      </c>
      <c r="J298" s="335">
        <v>2</v>
      </c>
      <c r="K298" s="336">
        <v>45853</v>
      </c>
      <c r="L298" s="336">
        <v>45899</v>
      </c>
      <c r="M298" s="337">
        <f t="shared" si="10"/>
        <v>6.5714285714285712</v>
      </c>
      <c r="N298" s="338">
        <v>0</v>
      </c>
      <c r="O298" s="334" t="s">
        <v>705</v>
      </c>
      <c r="P298" s="339">
        <f t="shared" si="9"/>
        <v>0</v>
      </c>
      <c r="Q298" s="332" t="str">
        <f>IF(ISNUMBER(P298),IF(P298=100%,"CUMPLIDA",IF(AND(ISNUMBER(L298),ISNUMBER([3]CGR!$P$4)), IF(L298&lt;[3]CGR!$P$4,"INCUMPLIDA","PROCESO"), "VERIFICAR FECHA")),"SIN VALOR AVANCE")</f>
        <v>PROCESO</v>
      </c>
    </row>
    <row r="299" spans="1:17" ht="135.75">
      <c r="A299" s="330" t="s">
        <v>20</v>
      </c>
      <c r="B299" s="331" t="s">
        <v>13</v>
      </c>
      <c r="C299" s="1004"/>
      <c r="D299" s="1002"/>
      <c r="E299" s="1003"/>
      <c r="F299" s="1003"/>
      <c r="G299" s="1003"/>
      <c r="H299" s="333" t="s">
        <v>706</v>
      </c>
      <c r="I299" s="344" t="s">
        <v>707</v>
      </c>
      <c r="J299" s="335">
        <v>1</v>
      </c>
      <c r="K299" s="336">
        <v>45901</v>
      </c>
      <c r="L299" s="336">
        <v>45930</v>
      </c>
      <c r="M299" s="337">
        <f t="shared" si="10"/>
        <v>4.1428571428571432</v>
      </c>
      <c r="N299" s="338">
        <v>0</v>
      </c>
      <c r="O299" s="334" t="s">
        <v>708</v>
      </c>
      <c r="P299" s="339">
        <f t="shared" si="9"/>
        <v>0</v>
      </c>
      <c r="Q299" s="332" t="str">
        <f>IF(ISNUMBER(P299),IF(P299=100%,"CUMPLIDA",IF(AND(ISNUMBER(L299),ISNUMBER([3]CGR!$P$4)), IF(L299&lt;[3]CGR!$P$4,"INCUMPLIDA","PROCESO"), "VERIFICAR FECHA")),"SIN VALOR AVANCE")</f>
        <v>PROCESO</v>
      </c>
    </row>
    <row r="300" spans="1:17" ht="120.75">
      <c r="A300" s="330" t="s">
        <v>20</v>
      </c>
      <c r="B300" s="331" t="s">
        <v>13</v>
      </c>
      <c r="C300" s="1004"/>
      <c r="D300" s="1002"/>
      <c r="E300" s="1003"/>
      <c r="F300" s="1003"/>
      <c r="G300" s="1003"/>
      <c r="H300" s="333" t="s">
        <v>709</v>
      </c>
      <c r="I300" s="334" t="s">
        <v>710</v>
      </c>
      <c r="J300" s="335">
        <v>1</v>
      </c>
      <c r="K300" s="336">
        <v>45931</v>
      </c>
      <c r="L300" s="336">
        <v>46203</v>
      </c>
      <c r="M300" s="337">
        <f t="shared" si="10"/>
        <v>38.857142857142854</v>
      </c>
      <c r="N300" s="338">
        <v>0</v>
      </c>
      <c r="O300" s="334" t="s">
        <v>705</v>
      </c>
      <c r="P300" s="339">
        <f t="shared" si="9"/>
        <v>0</v>
      </c>
      <c r="Q300" s="332" t="str">
        <f>IF(ISNUMBER(P300),IF(P300=100%,"CUMPLIDA",IF(AND(ISNUMBER(L300),ISNUMBER([3]CGR!$P$4)), IF(L300&lt;[3]CGR!$P$4,"INCUMPLIDA","PROCESO"), "VERIFICAR FECHA")),"SIN VALOR AVANCE")</f>
        <v>PROCESO</v>
      </c>
    </row>
    <row r="301" spans="1:17" ht="135.75">
      <c r="A301" s="330" t="s">
        <v>20</v>
      </c>
      <c r="B301" s="331" t="s">
        <v>13</v>
      </c>
      <c r="C301" s="1004"/>
      <c r="D301" s="1002"/>
      <c r="E301" s="1003"/>
      <c r="F301" s="1003"/>
      <c r="G301" s="345" t="s">
        <v>711</v>
      </c>
      <c r="H301" s="345" t="s">
        <v>712</v>
      </c>
      <c r="I301" s="334" t="s">
        <v>546</v>
      </c>
      <c r="J301" s="335">
        <v>1</v>
      </c>
      <c r="K301" s="346">
        <v>45931</v>
      </c>
      <c r="L301" s="346">
        <v>45991</v>
      </c>
      <c r="M301" s="337">
        <f t="shared" si="10"/>
        <v>8.5714285714285712</v>
      </c>
      <c r="N301" s="338">
        <v>0</v>
      </c>
      <c r="O301" s="334" t="s">
        <v>713</v>
      </c>
      <c r="P301" s="339">
        <f t="shared" si="9"/>
        <v>0</v>
      </c>
      <c r="Q301" s="332" t="str">
        <f>IF(ISNUMBER(P301),IF(P301=100%,"CUMPLIDA",IF(AND(ISNUMBER(L301),ISNUMBER([3]CGR!$P$4)), IF(L301&lt;[3]CGR!$P$4,"INCUMPLIDA","PROCESO"), "VERIFICAR FECHA")),"SIN VALOR AVANCE")</f>
        <v>PROCESO</v>
      </c>
    </row>
    <row r="302" spans="1:17" ht="135.75">
      <c r="A302" s="330" t="s">
        <v>20</v>
      </c>
      <c r="B302" s="331" t="s">
        <v>13</v>
      </c>
      <c r="C302" s="1004"/>
      <c r="D302" s="1002"/>
      <c r="E302" s="1003"/>
      <c r="F302" s="1003"/>
      <c r="G302" s="345" t="s">
        <v>714</v>
      </c>
      <c r="H302" s="345" t="s">
        <v>715</v>
      </c>
      <c r="I302" s="334" t="s">
        <v>707</v>
      </c>
      <c r="J302" s="335">
        <v>1</v>
      </c>
      <c r="K302" s="346">
        <v>45992</v>
      </c>
      <c r="L302" s="346">
        <v>46081</v>
      </c>
      <c r="M302" s="337">
        <f t="shared" si="10"/>
        <v>12.714285714285714</v>
      </c>
      <c r="N302" s="338">
        <v>0</v>
      </c>
      <c r="O302" s="334" t="s">
        <v>713</v>
      </c>
      <c r="P302" s="339">
        <f t="shared" si="9"/>
        <v>0</v>
      </c>
      <c r="Q302" s="332" t="str">
        <f>IF(ISNUMBER(P302),IF(P302=100%,"CUMPLIDA",IF(AND(ISNUMBER(L302),ISNUMBER([3]CGR!$P$4)), IF(L302&lt;[3]CGR!$P$4,"INCUMPLIDA","PROCESO"), "VERIFICAR FECHA")),"SIN VALOR AVANCE")</f>
        <v>PROCESO</v>
      </c>
    </row>
    <row r="303" spans="1:17" ht="135.75">
      <c r="A303" s="330" t="s">
        <v>20</v>
      </c>
      <c r="B303" s="331" t="s">
        <v>13</v>
      </c>
      <c r="C303" s="1004"/>
      <c r="D303" s="1002"/>
      <c r="E303" s="1003"/>
      <c r="F303" s="1003"/>
      <c r="G303" s="345" t="s">
        <v>716</v>
      </c>
      <c r="H303" s="345" t="s">
        <v>717</v>
      </c>
      <c r="I303" s="334" t="s">
        <v>718</v>
      </c>
      <c r="J303" s="335">
        <v>5</v>
      </c>
      <c r="K303" s="346">
        <v>46113</v>
      </c>
      <c r="L303" s="346">
        <v>46568</v>
      </c>
      <c r="M303" s="337">
        <f t="shared" si="10"/>
        <v>65</v>
      </c>
      <c r="N303" s="338">
        <v>0</v>
      </c>
      <c r="O303" s="334" t="s">
        <v>713</v>
      </c>
      <c r="P303" s="339">
        <f t="shared" si="9"/>
        <v>0</v>
      </c>
      <c r="Q303" s="332" t="str">
        <f>IF(ISNUMBER(P303),IF(P303=100%,"CUMPLIDA",IF(AND(ISNUMBER(L303),ISNUMBER([3]CGR!$P$4)), IF(L303&lt;[3]CGR!$P$4,"INCUMPLIDA","PROCESO"), "VERIFICAR FECHA")),"SIN VALOR AVANCE")</f>
        <v>PROCESO</v>
      </c>
    </row>
    <row r="304" spans="1:17" ht="180">
      <c r="A304" s="330" t="s">
        <v>20</v>
      </c>
      <c r="B304" s="331" t="s">
        <v>13</v>
      </c>
      <c r="C304" s="1004"/>
      <c r="D304" s="1002"/>
      <c r="E304" s="1003"/>
      <c r="F304" s="1003"/>
      <c r="G304" s="345" t="s">
        <v>719</v>
      </c>
      <c r="H304" s="345" t="s">
        <v>720</v>
      </c>
      <c r="I304" s="334" t="s">
        <v>596</v>
      </c>
      <c r="J304" s="335">
        <v>3</v>
      </c>
      <c r="K304" s="346">
        <v>46296</v>
      </c>
      <c r="L304" s="346">
        <v>46568</v>
      </c>
      <c r="M304" s="337">
        <f t="shared" si="10"/>
        <v>38.857142857142854</v>
      </c>
      <c r="N304" s="338">
        <v>0</v>
      </c>
      <c r="O304" s="334" t="s">
        <v>713</v>
      </c>
      <c r="P304" s="339">
        <f t="shared" si="9"/>
        <v>0</v>
      </c>
      <c r="Q304" s="332" t="str">
        <f>IF(ISNUMBER(P304),IF(P304=100%,"CUMPLIDA",IF(AND(ISNUMBER(L304),ISNUMBER([3]CGR!$P$4)), IF(L304&lt;[3]CGR!$P$4,"INCUMPLIDA","PROCESO"), "VERIFICAR FECHA")),"SIN VALOR AVANCE")</f>
        <v>PROCESO</v>
      </c>
    </row>
    <row r="305" spans="1:17" ht="240">
      <c r="A305" s="330" t="s">
        <v>20</v>
      </c>
      <c r="B305" s="331" t="s">
        <v>13</v>
      </c>
      <c r="C305" s="1004"/>
      <c r="D305" s="1002"/>
      <c r="E305" s="1003"/>
      <c r="F305" s="1003"/>
      <c r="G305" s="333" t="s">
        <v>721</v>
      </c>
      <c r="H305" s="333" t="s">
        <v>722</v>
      </c>
      <c r="I305" s="334" t="s">
        <v>723</v>
      </c>
      <c r="J305" s="335">
        <v>2</v>
      </c>
      <c r="K305" s="347">
        <v>45870</v>
      </c>
      <c r="L305" s="347">
        <v>46203</v>
      </c>
      <c r="M305" s="337">
        <f t="shared" si="10"/>
        <v>47.571428571428569</v>
      </c>
      <c r="N305" s="338">
        <v>0</v>
      </c>
      <c r="O305" s="334" t="s">
        <v>724</v>
      </c>
      <c r="P305" s="339">
        <f t="shared" si="9"/>
        <v>0</v>
      </c>
      <c r="Q305" s="332" t="str">
        <f>IF(ISNUMBER(P305),IF(P305=100%,"CUMPLIDA",IF(AND(ISNUMBER(L305),ISNUMBER([3]CGR!$P$4)), IF(L305&lt;[3]CGR!$P$4,"INCUMPLIDA","PROCESO"), "VERIFICAR FECHA")),"SIN VALOR AVANCE")</f>
        <v>PROCESO</v>
      </c>
    </row>
    <row r="306" spans="1:17" ht="270.75">
      <c r="A306" s="348" t="s">
        <v>19</v>
      </c>
      <c r="B306" s="349" t="s">
        <v>13</v>
      </c>
      <c r="C306" s="955" t="s">
        <v>725</v>
      </c>
      <c r="D306" s="955" t="s">
        <v>726</v>
      </c>
      <c r="E306" s="954" t="s">
        <v>727</v>
      </c>
      <c r="F306" s="954" t="s">
        <v>728</v>
      </c>
      <c r="G306" s="954" t="s">
        <v>729</v>
      </c>
      <c r="H306" s="352" t="s">
        <v>730</v>
      </c>
      <c r="I306" s="353" t="s">
        <v>731</v>
      </c>
      <c r="J306" s="354">
        <v>1</v>
      </c>
      <c r="K306" s="355">
        <v>44013</v>
      </c>
      <c r="L306" s="355">
        <v>44074</v>
      </c>
      <c r="M306" s="356">
        <f t="shared" si="10"/>
        <v>8.7142857142857135</v>
      </c>
      <c r="N306" s="357">
        <v>1</v>
      </c>
      <c r="O306" s="353" t="s">
        <v>732</v>
      </c>
      <c r="P306" s="358">
        <f t="shared" si="9"/>
        <v>1</v>
      </c>
      <c r="Q306" s="359" t="str">
        <f>IF(ISNUMBER(P306),IF(P306=100%,"CUMPLIDA",IF(AND(ISNUMBER(L306),ISNUMBER([5]CGR!$P$4)), IF(L306&lt;[5]CGR!$P$4,"INCUMPLIDA","PROCESO"), "VERIFICAR FECHA")),"SIN VALOR AVANCE")</f>
        <v>CUMPLIDA</v>
      </c>
    </row>
    <row r="307" spans="1:17" ht="285.75">
      <c r="A307" s="348" t="s">
        <v>19</v>
      </c>
      <c r="B307" s="349" t="s">
        <v>13</v>
      </c>
      <c r="C307" s="955"/>
      <c r="D307" s="955"/>
      <c r="E307" s="954"/>
      <c r="F307" s="954"/>
      <c r="G307" s="954"/>
      <c r="H307" s="352" t="s">
        <v>733</v>
      </c>
      <c r="I307" s="353" t="s">
        <v>164</v>
      </c>
      <c r="J307" s="354">
        <v>1</v>
      </c>
      <c r="K307" s="355">
        <v>44075</v>
      </c>
      <c r="L307" s="355">
        <v>44196</v>
      </c>
      <c r="M307" s="356">
        <f t="shared" si="10"/>
        <v>17.285714285714285</v>
      </c>
      <c r="N307" s="357">
        <v>1</v>
      </c>
      <c r="O307" s="353" t="s">
        <v>734</v>
      </c>
      <c r="P307" s="358">
        <f t="shared" si="9"/>
        <v>1</v>
      </c>
      <c r="Q307" s="359" t="str">
        <f>IF(ISNUMBER(P307),IF(P307=100%,"CUMPLIDA",IF(AND(ISNUMBER(L307),ISNUMBER([5]CGR!$P$4)), IF(L307&lt;[5]CGR!$P$4,"INCUMPLIDA","PROCESO"), "VERIFICAR FECHA")),"SIN VALOR AVANCE")</f>
        <v>CUMPLIDA</v>
      </c>
    </row>
    <row r="308" spans="1:17" ht="270.75">
      <c r="A308" s="348" t="s">
        <v>19</v>
      </c>
      <c r="B308" s="349" t="s">
        <v>13</v>
      </c>
      <c r="C308" s="955"/>
      <c r="D308" s="955"/>
      <c r="E308" s="954"/>
      <c r="F308" s="954"/>
      <c r="G308" s="954" t="s">
        <v>729</v>
      </c>
      <c r="H308" s="353" t="s">
        <v>675</v>
      </c>
      <c r="I308" s="353" t="s">
        <v>676</v>
      </c>
      <c r="J308" s="360">
        <v>1</v>
      </c>
      <c r="K308" s="355">
        <v>45231</v>
      </c>
      <c r="L308" s="355">
        <v>45504</v>
      </c>
      <c r="M308" s="356">
        <f t="shared" si="10"/>
        <v>39</v>
      </c>
      <c r="N308" s="357">
        <v>1</v>
      </c>
      <c r="O308" s="361" t="s">
        <v>735</v>
      </c>
      <c r="P308" s="358">
        <f t="shared" si="9"/>
        <v>1</v>
      </c>
      <c r="Q308" s="359" t="str">
        <f>IF(ISNUMBER(P308),IF(P308=100%,"CUMPLIDA",IF(AND(ISNUMBER(L308),ISNUMBER([5]CGR!$P$4)), IF(L308&lt;[5]CGR!$P$4,"INCUMPLIDA","PROCESO"), "VERIFICAR FECHA")),"SIN VALOR AVANCE")</f>
        <v>CUMPLIDA</v>
      </c>
    </row>
    <row r="309" spans="1:17" ht="270.75">
      <c r="A309" s="348" t="s">
        <v>19</v>
      </c>
      <c r="B309" s="349" t="s">
        <v>13</v>
      </c>
      <c r="C309" s="955"/>
      <c r="D309" s="955"/>
      <c r="E309" s="954"/>
      <c r="F309" s="954"/>
      <c r="G309" s="954"/>
      <c r="H309" s="353" t="s">
        <v>678</v>
      </c>
      <c r="I309" s="353" t="s">
        <v>679</v>
      </c>
      <c r="J309" s="360">
        <v>1</v>
      </c>
      <c r="K309" s="355">
        <v>45231</v>
      </c>
      <c r="L309" s="355">
        <v>45504</v>
      </c>
      <c r="M309" s="356">
        <f t="shared" si="10"/>
        <v>39</v>
      </c>
      <c r="N309" s="357">
        <v>1</v>
      </c>
      <c r="O309" s="362" t="s">
        <v>736</v>
      </c>
      <c r="P309" s="358">
        <f t="shared" si="9"/>
        <v>1</v>
      </c>
      <c r="Q309" s="359" t="str">
        <f>IF(ISNUMBER(P309),IF(P309=100%,"CUMPLIDA",IF(AND(ISNUMBER(L309),ISNUMBER([5]CGR!$P$4)), IF(L309&lt;[5]CGR!$P$4,"INCUMPLIDA","PROCESO"), "VERIFICAR FECHA")),"SIN VALOR AVANCE")</f>
        <v>CUMPLIDA</v>
      </c>
    </row>
    <row r="310" spans="1:17" ht="150.75">
      <c r="A310" s="348" t="s">
        <v>19</v>
      </c>
      <c r="B310" s="349" t="s">
        <v>13</v>
      </c>
      <c r="C310" s="955"/>
      <c r="D310" s="955"/>
      <c r="E310" s="954"/>
      <c r="F310" s="954"/>
      <c r="G310" s="351" t="s">
        <v>97</v>
      </c>
      <c r="H310" s="353" t="s">
        <v>98</v>
      </c>
      <c r="I310" s="353" t="s">
        <v>99</v>
      </c>
      <c r="J310" s="360">
        <v>1</v>
      </c>
      <c r="K310" s="363">
        <v>45323</v>
      </c>
      <c r="L310" s="363">
        <v>45747</v>
      </c>
      <c r="M310" s="356">
        <f t="shared" si="10"/>
        <v>60.571428571428569</v>
      </c>
      <c r="N310" s="357">
        <v>1</v>
      </c>
      <c r="O310" s="362" t="s">
        <v>737</v>
      </c>
      <c r="P310" s="358">
        <f t="shared" si="9"/>
        <v>1</v>
      </c>
      <c r="Q310" s="359" t="str">
        <f>IF(ISNUMBER(P310),IF(P310=100%,"CUMPLIDA",IF(AND(ISNUMBER(L310),ISNUMBER([5]CGR!$P$4)), IF(L310&lt;[5]CGR!$P$4,"INCUMPLIDA","PROCESO"), "VERIFICAR FECHA")),"SIN VALOR AVANCE")</f>
        <v>CUMPLIDA</v>
      </c>
    </row>
    <row r="311" spans="1:17" ht="105.75">
      <c r="A311" s="348" t="s">
        <v>19</v>
      </c>
      <c r="B311" s="349" t="s">
        <v>13</v>
      </c>
      <c r="C311" s="955"/>
      <c r="D311" s="955"/>
      <c r="E311" s="954"/>
      <c r="F311" s="954"/>
      <c r="G311" s="351" t="s">
        <v>101</v>
      </c>
      <c r="H311" s="353" t="s">
        <v>101</v>
      </c>
      <c r="I311" s="353" t="s">
        <v>102</v>
      </c>
      <c r="J311" s="360">
        <v>1</v>
      </c>
      <c r="K311" s="363">
        <v>45323</v>
      </c>
      <c r="L311" s="363">
        <v>45747</v>
      </c>
      <c r="M311" s="356">
        <f t="shared" si="10"/>
        <v>60.571428571428569</v>
      </c>
      <c r="N311" s="357">
        <v>1</v>
      </c>
      <c r="O311" s="353" t="s">
        <v>738</v>
      </c>
      <c r="P311" s="358">
        <f t="shared" si="9"/>
        <v>1</v>
      </c>
      <c r="Q311" s="359" t="str">
        <f>IF(ISNUMBER(P311),IF(P311=100%,"CUMPLIDA",IF(AND(ISNUMBER(L311),ISNUMBER([5]CGR!$P$4)), IF(L311&lt;[5]CGR!$P$4,"INCUMPLIDA","PROCESO"), "VERIFICAR FECHA")),"SIN VALOR AVANCE")</f>
        <v>CUMPLIDA</v>
      </c>
    </row>
    <row r="312" spans="1:17" ht="105.75">
      <c r="A312" s="348" t="s">
        <v>19</v>
      </c>
      <c r="B312" s="349" t="s">
        <v>13</v>
      </c>
      <c r="C312" s="955"/>
      <c r="D312" s="955"/>
      <c r="E312" s="954"/>
      <c r="F312" s="954"/>
      <c r="G312" s="351" t="s">
        <v>238</v>
      </c>
      <c r="H312" s="353" t="s">
        <v>239</v>
      </c>
      <c r="I312" s="353" t="s">
        <v>240</v>
      </c>
      <c r="J312" s="360">
        <v>1</v>
      </c>
      <c r="K312" s="363">
        <v>45231</v>
      </c>
      <c r="L312" s="363">
        <v>45747</v>
      </c>
      <c r="M312" s="356">
        <f t="shared" si="10"/>
        <v>73.714285714285708</v>
      </c>
      <c r="N312" s="357">
        <v>1</v>
      </c>
      <c r="O312" s="353" t="s">
        <v>738</v>
      </c>
      <c r="P312" s="358">
        <f t="shared" si="9"/>
        <v>1</v>
      </c>
      <c r="Q312" s="359" t="str">
        <f>IF(ISNUMBER(P312),IF(P312=100%,"CUMPLIDA",IF(AND(ISNUMBER(L312),ISNUMBER([5]CGR!$P$4)), IF(L312&lt;[5]CGR!$P$4,"INCUMPLIDA","PROCESO"), "VERIFICAR FECHA")),"SIN VALOR AVANCE")</f>
        <v>CUMPLIDA</v>
      </c>
    </row>
    <row r="313" spans="1:17" ht="150.75">
      <c r="A313" s="348" t="s">
        <v>19</v>
      </c>
      <c r="B313" s="349" t="s">
        <v>13</v>
      </c>
      <c r="C313" s="955"/>
      <c r="D313" s="955"/>
      <c r="E313" s="954"/>
      <c r="F313" s="954"/>
      <c r="G313" s="351" t="s">
        <v>104</v>
      </c>
      <c r="H313" s="353" t="s">
        <v>104</v>
      </c>
      <c r="I313" s="353" t="s">
        <v>248</v>
      </c>
      <c r="J313" s="360">
        <v>1</v>
      </c>
      <c r="K313" s="363">
        <v>45323</v>
      </c>
      <c r="L313" s="363">
        <v>45747</v>
      </c>
      <c r="M313" s="356">
        <f t="shared" si="10"/>
        <v>60.571428571428569</v>
      </c>
      <c r="N313" s="357">
        <v>1</v>
      </c>
      <c r="O313" s="362" t="s">
        <v>737</v>
      </c>
      <c r="P313" s="358">
        <f t="shared" si="9"/>
        <v>1</v>
      </c>
      <c r="Q313" s="359" t="str">
        <f>IF(ISNUMBER(P313),IF(P313=100%,"CUMPLIDA",IF(AND(ISNUMBER(L313),ISNUMBER([5]CGR!$P$4)), IF(L313&lt;[5]CGR!$P$4,"INCUMPLIDA","PROCESO"), "VERIFICAR FECHA")),"SIN VALOR AVANCE")</f>
        <v>CUMPLIDA</v>
      </c>
    </row>
    <row r="314" spans="1:17" ht="105.75">
      <c r="A314" s="348" t="s">
        <v>19</v>
      </c>
      <c r="B314" s="349" t="s">
        <v>13</v>
      </c>
      <c r="C314" s="955"/>
      <c r="D314" s="955"/>
      <c r="E314" s="954"/>
      <c r="F314" s="954"/>
      <c r="G314" s="351" t="s">
        <v>106</v>
      </c>
      <c r="H314" s="353" t="s">
        <v>106</v>
      </c>
      <c r="I314" s="353" t="s">
        <v>107</v>
      </c>
      <c r="J314" s="360">
        <v>1</v>
      </c>
      <c r="K314" s="363">
        <v>45231</v>
      </c>
      <c r="L314" s="363">
        <v>45747</v>
      </c>
      <c r="M314" s="356">
        <f t="shared" si="10"/>
        <v>73.714285714285708</v>
      </c>
      <c r="N314" s="357">
        <v>1</v>
      </c>
      <c r="O314" s="353" t="s">
        <v>738</v>
      </c>
      <c r="P314" s="358">
        <f t="shared" si="9"/>
        <v>1</v>
      </c>
      <c r="Q314" s="359" t="str">
        <f>IF(ISNUMBER(P314),IF(P314=100%,"CUMPLIDA",IF(AND(ISNUMBER(L314),ISNUMBER([5]CGR!$P$4)), IF(L314&lt;[5]CGR!$P$4,"INCUMPLIDA","PROCESO"), "VERIFICAR FECHA")),"SIN VALOR AVANCE")</f>
        <v>CUMPLIDA</v>
      </c>
    </row>
    <row r="315" spans="1:17" ht="225.75">
      <c r="A315" s="348" t="s">
        <v>19</v>
      </c>
      <c r="B315" s="349" t="s">
        <v>13</v>
      </c>
      <c r="C315" s="955"/>
      <c r="D315" s="955"/>
      <c r="E315" s="954"/>
      <c r="F315" s="954"/>
      <c r="G315" s="351" t="s">
        <v>108</v>
      </c>
      <c r="H315" s="353" t="s">
        <v>108</v>
      </c>
      <c r="I315" s="353" t="s">
        <v>524</v>
      </c>
      <c r="J315" s="360">
        <v>1</v>
      </c>
      <c r="K315" s="363">
        <v>45231</v>
      </c>
      <c r="L315" s="363">
        <v>45808</v>
      </c>
      <c r="M315" s="356">
        <f t="shared" si="10"/>
        <v>82.428571428571431</v>
      </c>
      <c r="N315" s="357">
        <v>1</v>
      </c>
      <c r="O315" s="362" t="s">
        <v>739</v>
      </c>
      <c r="P315" s="358">
        <f t="shared" si="9"/>
        <v>1</v>
      </c>
      <c r="Q315" s="359" t="str">
        <f>IF(ISNUMBER(P315),IF(P315=100%,"CUMPLIDA",IF(AND(ISNUMBER(L315),ISNUMBER([5]CGR!$P$4)), IF(L315&lt;[5]CGR!$P$4,"INCUMPLIDA","PROCESO"), "VERIFICAR FECHA")),"SIN VALOR AVANCE")</f>
        <v>CUMPLIDA</v>
      </c>
    </row>
    <row r="316" spans="1:17" ht="180.75">
      <c r="A316" s="348" t="s">
        <v>19</v>
      </c>
      <c r="B316" s="349" t="s">
        <v>13</v>
      </c>
      <c r="C316" s="955"/>
      <c r="D316" s="955"/>
      <c r="E316" s="954"/>
      <c r="F316" s="954"/>
      <c r="G316" s="351" t="s">
        <v>110</v>
      </c>
      <c r="H316" s="353" t="s">
        <v>111</v>
      </c>
      <c r="I316" s="353" t="s">
        <v>112</v>
      </c>
      <c r="J316" s="360">
        <v>7</v>
      </c>
      <c r="K316" s="363">
        <v>46024</v>
      </c>
      <c r="L316" s="363">
        <v>46660</v>
      </c>
      <c r="M316" s="356">
        <f t="shared" si="10"/>
        <v>90.857142857142861</v>
      </c>
      <c r="N316" s="357">
        <v>0</v>
      </c>
      <c r="O316" s="353" t="s">
        <v>740</v>
      </c>
      <c r="P316" s="358">
        <f t="shared" si="9"/>
        <v>0</v>
      </c>
      <c r="Q316" s="359" t="str">
        <f>IF(ISNUMBER(P316),IF(P316=100%,"CUMPLIDA",IF(AND(ISNUMBER(L316),ISNUMBER([5]CGR!$P$4)), IF(L316&lt;[5]CGR!$P$4,"INCUMPLIDA","PROCESO"), "VERIFICAR FECHA")),"SIN VALOR AVANCE")</f>
        <v>PROCESO</v>
      </c>
    </row>
    <row r="317" spans="1:17" ht="135.75">
      <c r="A317" s="348" t="s">
        <v>19</v>
      </c>
      <c r="B317" s="349" t="s">
        <v>13</v>
      </c>
      <c r="C317" s="955"/>
      <c r="D317" s="955"/>
      <c r="E317" s="954"/>
      <c r="F317" s="954"/>
      <c r="G317" s="351" t="s">
        <v>114</v>
      </c>
      <c r="H317" s="353" t="s">
        <v>115</v>
      </c>
      <c r="I317" s="353" t="s">
        <v>116</v>
      </c>
      <c r="J317" s="360">
        <v>1</v>
      </c>
      <c r="K317" s="363">
        <v>46024</v>
      </c>
      <c r="L317" s="363">
        <v>46660</v>
      </c>
      <c r="M317" s="356">
        <f t="shared" si="10"/>
        <v>90.857142857142861</v>
      </c>
      <c r="N317" s="357">
        <v>0</v>
      </c>
      <c r="O317" s="362" t="s">
        <v>741</v>
      </c>
      <c r="P317" s="358">
        <f t="shared" si="9"/>
        <v>0</v>
      </c>
      <c r="Q317" s="359" t="str">
        <f>IF(ISNUMBER(P317),IF(P317=100%,"CUMPLIDA",IF(AND(ISNUMBER(L317),ISNUMBER([5]CGR!$P$4)), IF(L317&lt;[5]CGR!$P$4,"INCUMPLIDA","PROCESO"), "VERIFICAR FECHA")),"SIN VALOR AVANCE")</f>
        <v>PROCESO</v>
      </c>
    </row>
    <row r="318" spans="1:17" ht="300.75">
      <c r="A318" s="348" t="s">
        <v>19</v>
      </c>
      <c r="B318" s="349" t="s">
        <v>13</v>
      </c>
      <c r="C318" s="955"/>
      <c r="D318" s="955"/>
      <c r="E318" s="954"/>
      <c r="F318" s="954"/>
      <c r="G318" s="351" t="s">
        <v>117</v>
      </c>
      <c r="H318" s="353" t="s">
        <v>118</v>
      </c>
      <c r="I318" s="353" t="s">
        <v>119</v>
      </c>
      <c r="J318" s="360">
        <v>2</v>
      </c>
      <c r="K318" s="363">
        <v>46024</v>
      </c>
      <c r="L318" s="363">
        <v>46660</v>
      </c>
      <c r="M318" s="356">
        <f t="shared" si="10"/>
        <v>90.857142857142861</v>
      </c>
      <c r="N318" s="357">
        <v>0</v>
      </c>
      <c r="O318" s="362" t="s">
        <v>742</v>
      </c>
      <c r="P318" s="358">
        <f t="shared" si="9"/>
        <v>0</v>
      </c>
      <c r="Q318" s="359" t="str">
        <f>IF(ISNUMBER(P318),IF(P318=100%,"CUMPLIDA",IF(AND(ISNUMBER(L318),ISNUMBER([5]CGR!$P$4)), IF(L318&lt;[5]CGR!$P$4,"INCUMPLIDA","PROCESO"), "VERIFICAR FECHA")),"SIN VALOR AVANCE")</f>
        <v>PROCESO</v>
      </c>
    </row>
    <row r="319" spans="1:17" ht="270.75">
      <c r="A319" s="348" t="s">
        <v>19</v>
      </c>
      <c r="B319" s="349" t="s">
        <v>13</v>
      </c>
      <c r="C319" s="955" t="s">
        <v>743</v>
      </c>
      <c r="D319" s="955" t="s">
        <v>68</v>
      </c>
      <c r="E319" s="954" t="s">
        <v>744</v>
      </c>
      <c r="F319" s="954" t="s">
        <v>745</v>
      </c>
      <c r="G319" s="998" t="s">
        <v>729</v>
      </c>
      <c r="H319" s="352" t="s">
        <v>730</v>
      </c>
      <c r="I319" s="353" t="s">
        <v>731</v>
      </c>
      <c r="J319" s="354">
        <v>1</v>
      </c>
      <c r="K319" s="355">
        <v>44013</v>
      </c>
      <c r="L319" s="355">
        <v>44074</v>
      </c>
      <c r="M319" s="356">
        <f t="shared" si="10"/>
        <v>8.7142857142857135</v>
      </c>
      <c r="N319" s="357">
        <v>1</v>
      </c>
      <c r="O319" s="353" t="s">
        <v>732</v>
      </c>
      <c r="P319" s="358">
        <f t="shared" si="9"/>
        <v>1</v>
      </c>
      <c r="Q319" s="359" t="str">
        <f>IF(ISNUMBER(P319),IF(P319=100%,"CUMPLIDA",IF(AND(ISNUMBER(L319),ISNUMBER([5]CGR!$P$4)), IF(L319&lt;[5]CGR!$P$4,"INCUMPLIDA","PROCESO"), "VERIFICAR FECHA")),"SIN VALOR AVANCE")</f>
        <v>CUMPLIDA</v>
      </c>
    </row>
    <row r="320" spans="1:17" ht="285.75">
      <c r="A320" s="348" t="s">
        <v>19</v>
      </c>
      <c r="B320" s="349" t="s">
        <v>13</v>
      </c>
      <c r="C320" s="955"/>
      <c r="D320" s="955"/>
      <c r="E320" s="954"/>
      <c r="F320" s="954"/>
      <c r="G320" s="998"/>
      <c r="H320" s="352" t="s">
        <v>733</v>
      </c>
      <c r="I320" s="353" t="s">
        <v>164</v>
      </c>
      <c r="J320" s="354">
        <v>1</v>
      </c>
      <c r="K320" s="355">
        <v>44075</v>
      </c>
      <c r="L320" s="355">
        <v>44196</v>
      </c>
      <c r="M320" s="356">
        <f t="shared" si="10"/>
        <v>17.285714285714285</v>
      </c>
      <c r="N320" s="357">
        <v>1</v>
      </c>
      <c r="O320" s="353" t="s">
        <v>734</v>
      </c>
      <c r="P320" s="358">
        <f t="shared" si="9"/>
        <v>1</v>
      </c>
      <c r="Q320" s="359" t="str">
        <f>IF(ISNUMBER(P320),IF(P320=100%,"CUMPLIDA",IF(AND(ISNUMBER(L320),ISNUMBER([5]CGR!$P$4)), IF(L320&lt;[5]CGR!$P$4,"INCUMPLIDA","PROCESO"), "VERIFICAR FECHA")),"SIN VALOR AVANCE")</f>
        <v>CUMPLIDA</v>
      </c>
    </row>
    <row r="321" spans="1:17" ht="270.75" customHeight="1">
      <c r="A321" s="348" t="s">
        <v>19</v>
      </c>
      <c r="B321" s="349" t="s">
        <v>13</v>
      </c>
      <c r="C321" s="955"/>
      <c r="D321" s="955"/>
      <c r="E321" s="954"/>
      <c r="F321" s="954"/>
      <c r="G321" s="954" t="s">
        <v>729</v>
      </c>
      <c r="H321" s="353" t="s">
        <v>675</v>
      </c>
      <c r="I321" s="353" t="s">
        <v>676</v>
      </c>
      <c r="J321" s="360">
        <v>1</v>
      </c>
      <c r="K321" s="355">
        <v>45231</v>
      </c>
      <c r="L321" s="355">
        <v>45504</v>
      </c>
      <c r="M321" s="356">
        <f t="shared" si="10"/>
        <v>39</v>
      </c>
      <c r="N321" s="357">
        <v>1</v>
      </c>
      <c r="O321" s="362" t="s">
        <v>736</v>
      </c>
      <c r="P321" s="358">
        <f t="shared" si="9"/>
        <v>1</v>
      </c>
      <c r="Q321" s="359" t="str">
        <f>IF(ISNUMBER(P321),IF(P321=100%,"CUMPLIDA",IF(AND(ISNUMBER(L321),ISNUMBER([5]CGR!$P$4)), IF(L321&lt;[5]CGR!$P$4,"INCUMPLIDA","PROCESO"), "VERIFICAR FECHA")),"SIN VALOR AVANCE")</f>
        <v>CUMPLIDA</v>
      </c>
    </row>
    <row r="322" spans="1:17" ht="270.75">
      <c r="A322" s="348" t="s">
        <v>19</v>
      </c>
      <c r="B322" s="349" t="s">
        <v>13</v>
      </c>
      <c r="C322" s="955"/>
      <c r="D322" s="955"/>
      <c r="E322" s="954"/>
      <c r="F322" s="954"/>
      <c r="G322" s="954"/>
      <c r="H322" s="353" t="s">
        <v>678</v>
      </c>
      <c r="I322" s="353" t="s">
        <v>679</v>
      </c>
      <c r="J322" s="360">
        <v>1</v>
      </c>
      <c r="K322" s="355">
        <v>45231</v>
      </c>
      <c r="L322" s="355">
        <v>45504</v>
      </c>
      <c r="M322" s="356">
        <f t="shared" si="10"/>
        <v>39</v>
      </c>
      <c r="N322" s="357">
        <v>1</v>
      </c>
      <c r="O322" s="362" t="s">
        <v>736</v>
      </c>
      <c r="P322" s="358">
        <f t="shared" si="9"/>
        <v>1</v>
      </c>
      <c r="Q322" s="359" t="str">
        <f>IF(ISNUMBER(P322),IF(P322=100%,"CUMPLIDA",IF(AND(ISNUMBER(L322),ISNUMBER([5]CGR!$P$4)), IF(L322&lt;[5]CGR!$P$4,"INCUMPLIDA","PROCESO"), "VERIFICAR FECHA")),"SIN VALOR AVANCE")</f>
        <v>CUMPLIDA</v>
      </c>
    </row>
    <row r="323" spans="1:17" ht="150.75" customHeight="1">
      <c r="A323" s="348" t="s">
        <v>19</v>
      </c>
      <c r="B323" s="349" t="s">
        <v>13</v>
      </c>
      <c r="C323" s="955"/>
      <c r="D323" s="955"/>
      <c r="E323" s="954"/>
      <c r="F323" s="954"/>
      <c r="G323" s="351" t="s">
        <v>97</v>
      </c>
      <c r="H323" s="353" t="s">
        <v>98</v>
      </c>
      <c r="I323" s="353" t="s">
        <v>99</v>
      </c>
      <c r="J323" s="360">
        <v>1</v>
      </c>
      <c r="K323" s="363">
        <v>45323</v>
      </c>
      <c r="L323" s="363">
        <v>45747</v>
      </c>
      <c r="M323" s="356">
        <f t="shared" si="10"/>
        <v>60.571428571428569</v>
      </c>
      <c r="N323" s="357">
        <v>1</v>
      </c>
      <c r="O323" s="362" t="s">
        <v>737</v>
      </c>
      <c r="P323" s="358">
        <f t="shared" si="9"/>
        <v>1</v>
      </c>
      <c r="Q323" s="359" t="str">
        <f>IF(ISNUMBER(P323),IF(P323=100%,"CUMPLIDA",IF(AND(ISNUMBER(L323),ISNUMBER([5]CGR!$P$4)), IF(L323&lt;[5]CGR!$P$4,"INCUMPLIDA","PROCESO"), "VERIFICAR FECHA")),"SIN VALOR AVANCE")</f>
        <v>CUMPLIDA</v>
      </c>
    </row>
    <row r="324" spans="1:17" ht="105.75" customHeight="1">
      <c r="A324" s="348" t="s">
        <v>19</v>
      </c>
      <c r="B324" s="349" t="s">
        <v>13</v>
      </c>
      <c r="C324" s="955"/>
      <c r="D324" s="955"/>
      <c r="E324" s="954"/>
      <c r="F324" s="954"/>
      <c r="G324" s="351" t="s">
        <v>101</v>
      </c>
      <c r="H324" s="353" t="s">
        <v>101</v>
      </c>
      <c r="I324" s="353" t="s">
        <v>102</v>
      </c>
      <c r="J324" s="360">
        <v>1</v>
      </c>
      <c r="K324" s="363">
        <v>45323</v>
      </c>
      <c r="L324" s="363">
        <v>45747</v>
      </c>
      <c r="M324" s="356">
        <f t="shared" si="10"/>
        <v>60.571428571428569</v>
      </c>
      <c r="N324" s="357">
        <v>1</v>
      </c>
      <c r="O324" s="353" t="s">
        <v>738</v>
      </c>
      <c r="P324" s="358">
        <f t="shared" si="9"/>
        <v>1</v>
      </c>
      <c r="Q324" s="359" t="str">
        <f>IF(ISNUMBER(P324),IF(P324=100%,"CUMPLIDA",IF(AND(ISNUMBER(L324),ISNUMBER([5]CGR!$P$4)), IF(L324&lt;[5]CGR!$P$4,"INCUMPLIDA","PROCESO"), "VERIFICAR FECHA")),"SIN VALOR AVANCE")</f>
        <v>CUMPLIDA</v>
      </c>
    </row>
    <row r="325" spans="1:17" ht="105.75" customHeight="1">
      <c r="A325" s="348" t="s">
        <v>19</v>
      </c>
      <c r="B325" s="349" t="s">
        <v>13</v>
      </c>
      <c r="C325" s="955"/>
      <c r="D325" s="955"/>
      <c r="E325" s="954"/>
      <c r="F325" s="954"/>
      <c r="G325" s="351" t="s">
        <v>238</v>
      </c>
      <c r="H325" s="353" t="s">
        <v>239</v>
      </c>
      <c r="I325" s="353" t="s">
        <v>240</v>
      </c>
      <c r="J325" s="360">
        <v>1</v>
      </c>
      <c r="K325" s="363">
        <v>45231</v>
      </c>
      <c r="L325" s="363">
        <v>45747</v>
      </c>
      <c r="M325" s="356">
        <f t="shared" si="10"/>
        <v>73.714285714285708</v>
      </c>
      <c r="N325" s="357">
        <v>1</v>
      </c>
      <c r="O325" s="353" t="s">
        <v>738</v>
      </c>
      <c r="P325" s="358">
        <f t="shared" si="9"/>
        <v>1</v>
      </c>
      <c r="Q325" s="359" t="str">
        <f>IF(ISNUMBER(P325),IF(P325=100%,"CUMPLIDA",IF(AND(ISNUMBER(L325),ISNUMBER([5]CGR!$P$4)), IF(L325&lt;[5]CGR!$P$4,"INCUMPLIDA","PROCESO"), "VERIFICAR FECHA")),"SIN VALOR AVANCE")</f>
        <v>CUMPLIDA</v>
      </c>
    </row>
    <row r="326" spans="1:17" ht="135.75" customHeight="1">
      <c r="A326" s="348" t="s">
        <v>19</v>
      </c>
      <c r="B326" s="349" t="s">
        <v>13</v>
      </c>
      <c r="C326" s="955"/>
      <c r="D326" s="955"/>
      <c r="E326" s="954"/>
      <c r="F326" s="954"/>
      <c r="G326" s="351" t="s">
        <v>104</v>
      </c>
      <c r="H326" s="353" t="s">
        <v>104</v>
      </c>
      <c r="I326" s="353" t="s">
        <v>248</v>
      </c>
      <c r="J326" s="360">
        <v>1</v>
      </c>
      <c r="K326" s="363">
        <v>45323</v>
      </c>
      <c r="L326" s="363">
        <v>45747</v>
      </c>
      <c r="M326" s="356">
        <f t="shared" si="10"/>
        <v>60.571428571428569</v>
      </c>
      <c r="N326" s="357">
        <v>1</v>
      </c>
      <c r="O326" s="362" t="s">
        <v>741</v>
      </c>
      <c r="P326" s="358">
        <f t="shared" si="9"/>
        <v>1</v>
      </c>
      <c r="Q326" s="359" t="str">
        <f>IF(ISNUMBER(P326),IF(P326=100%,"CUMPLIDA",IF(AND(ISNUMBER(L326),ISNUMBER([5]CGR!$P$4)), IF(L326&lt;[5]CGR!$P$4,"INCUMPLIDA","PROCESO"), "VERIFICAR FECHA")),"SIN VALOR AVANCE")</f>
        <v>CUMPLIDA</v>
      </c>
    </row>
    <row r="327" spans="1:17" ht="120.75" customHeight="1">
      <c r="A327" s="348" t="s">
        <v>19</v>
      </c>
      <c r="B327" s="349" t="s">
        <v>13</v>
      </c>
      <c r="C327" s="955"/>
      <c r="D327" s="955"/>
      <c r="E327" s="954"/>
      <c r="F327" s="954"/>
      <c r="G327" s="351" t="s">
        <v>106</v>
      </c>
      <c r="H327" s="353" t="s">
        <v>106</v>
      </c>
      <c r="I327" s="353" t="s">
        <v>107</v>
      </c>
      <c r="J327" s="360">
        <v>1</v>
      </c>
      <c r="K327" s="363">
        <v>45231</v>
      </c>
      <c r="L327" s="363">
        <v>45747</v>
      </c>
      <c r="M327" s="356">
        <f t="shared" si="10"/>
        <v>73.714285714285708</v>
      </c>
      <c r="N327" s="357">
        <v>1</v>
      </c>
      <c r="O327" s="353" t="s">
        <v>746</v>
      </c>
      <c r="P327" s="358">
        <f t="shared" si="9"/>
        <v>1</v>
      </c>
      <c r="Q327" s="359" t="str">
        <f>IF(ISNUMBER(P327),IF(P327=100%,"CUMPLIDA",IF(AND(ISNUMBER(L327),ISNUMBER([5]CGR!$P$4)), IF(L327&lt;[5]CGR!$P$4,"INCUMPLIDA","PROCESO"), "VERIFICAR FECHA")),"SIN VALOR AVANCE")</f>
        <v>CUMPLIDA</v>
      </c>
    </row>
    <row r="328" spans="1:17" ht="210.75" customHeight="1">
      <c r="A328" s="348" t="s">
        <v>19</v>
      </c>
      <c r="B328" s="349" t="s">
        <v>13</v>
      </c>
      <c r="C328" s="955"/>
      <c r="D328" s="955"/>
      <c r="E328" s="954"/>
      <c r="F328" s="954"/>
      <c r="G328" s="351" t="s">
        <v>108</v>
      </c>
      <c r="H328" s="353" t="s">
        <v>108</v>
      </c>
      <c r="I328" s="353" t="s">
        <v>524</v>
      </c>
      <c r="J328" s="360">
        <v>1</v>
      </c>
      <c r="K328" s="363">
        <v>45231</v>
      </c>
      <c r="L328" s="363">
        <v>45808</v>
      </c>
      <c r="M328" s="356">
        <f t="shared" si="10"/>
        <v>82.428571428571431</v>
      </c>
      <c r="N328" s="357">
        <v>1</v>
      </c>
      <c r="O328" s="362" t="s">
        <v>747</v>
      </c>
      <c r="P328" s="358">
        <f t="shared" si="9"/>
        <v>1</v>
      </c>
      <c r="Q328" s="359" t="str">
        <f>IF(ISNUMBER(P328),IF(P328=100%,"CUMPLIDA",IF(AND(ISNUMBER(L328),ISNUMBER([5]CGR!$P$4)), IF(L328&lt;[5]CGR!$P$4,"INCUMPLIDA","PROCESO"), "VERIFICAR FECHA")),"SIN VALOR AVANCE")</f>
        <v>CUMPLIDA</v>
      </c>
    </row>
    <row r="329" spans="1:17" ht="180.75" customHeight="1">
      <c r="A329" s="348" t="s">
        <v>19</v>
      </c>
      <c r="B329" s="349" t="s">
        <v>13</v>
      </c>
      <c r="C329" s="955"/>
      <c r="D329" s="955"/>
      <c r="E329" s="954"/>
      <c r="F329" s="954"/>
      <c r="G329" s="351" t="s">
        <v>110</v>
      </c>
      <c r="H329" s="353" t="s">
        <v>111</v>
      </c>
      <c r="I329" s="353" t="s">
        <v>112</v>
      </c>
      <c r="J329" s="360">
        <v>7</v>
      </c>
      <c r="K329" s="363">
        <v>46024</v>
      </c>
      <c r="L329" s="363">
        <v>46660</v>
      </c>
      <c r="M329" s="356">
        <f t="shared" si="10"/>
        <v>90.857142857142861</v>
      </c>
      <c r="N329" s="357">
        <v>0</v>
      </c>
      <c r="O329" s="353" t="s">
        <v>740</v>
      </c>
      <c r="P329" s="358">
        <f t="shared" si="9"/>
        <v>0</v>
      </c>
      <c r="Q329" s="359" t="str">
        <f>IF(ISNUMBER(P329),IF(P329=100%,"CUMPLIDA",IF(AND(ISNUMBER(L329),ISNUMBER([5]CGR!$P$4)), IF(L329&lt;[5]CGR!$P$4,"INCUMPLIDA","PROCESO"), "VERIFICAR FECHA")),"SIN VALOR AVANCE")</f>
        <v>PROCESO</v>
      </c>
    </row>
    <row r="330" spans="1:17" ht="150.75" customHeight="1">
      <c r="A330" s="348" t="s">
        <v>19</v>
      </c>
      <c r="B330" s="349" t="s">
        <v>13</v>
      </c>
      <c r="C330" s="955"/>
      <c r="D330" s="955"/>
      <c r="E330" s="954"/>
      <c r="F330" s="954"/>
      <c r="G330" s="351" t="s">
        <v>114</v>
      </c>
      <c r="H330" s="353" t="s">
        <v>115</v>
      </c>
      <c r="I330" s="353" t="s">
        <v>116</v>
      </c>
      <c r="J330" s="360">
        <v>1</v>
      </c>
      <c r="K330" s="363">
        <v>46024</v>
      </c>
      <c r="L330" s="363">
        <v>46660</v>
      </c>
      <c r="M330" s="356">
        <f t="shared" si="10"/>
        <v>90.857142857142861</v>
      </c>
      <c r="N330" s="357">
        <v>0</v>
      </c>
      <c r="O330" s="362" t="s">
        <v>737</v>
      </c>
      <c r="P330" s="358">
        <f t="shared" si="9"/>
        <v>0</v>
      </c>
      <c r="Q330" s="359" t="str">
        <f>IF(ISNUMBER(P330),IF(P330=100%,"CUMPLIDA",IF(AND(ISNUMBER(L330),ISNUMBER([5]CGR!$P$4)), IF(L330&lt;[5]CGR!$P$4,"INCUMPLIDA","PROCESO"), "VERIFICAR FECHA")),"SIN VALOR AVANCE")</f>
        <v>PROCESO</v>
      </c>
    </row>
    <row r="331" spans="1:17" ht="300.75" customHeight="1">
      <c r="A331" s="348" t="s">
        <v>19</v>
      </c>
      <c r="B331" s="349" t="s">
        <v>13</v>
      </c>
      <c r="C331" s="955"/>
      <c r="D331" s="955"/>
      <c r="E331" s="954"/>
      <c r="F331" s="954"/>
      <c r="G331" s="351" t="s">
        <v>117</v>
      </c>
      <c r="H331" s="353" t="s">
        <v>118</v>
      </c>
      <c r="I331" s="353" t="s">
        <v>119</v>
      </c>
      <c r="J331" s="360">
        <v>2</v>
      </c>
      <c r="K331" s="363">
        <v>46024</v>
      </c>
      <c r="L331" s="363">
        <v>46660</v>
      </c>
      <c r="M331" s="356">
        <f t="shared" si="10"/>
        <v>90.857142857142861</v>
      </c>
      <c r="N331" s="357">
        <v>0</v>
      </c>
      <c r="O331" s="362" t="s">
        <v>748</v>
      </c>
      <c r="P331" s="358">
        <f t="shared" ref="P331:P394" si="11">N331/J331</f>
        <v>0</v>
      </c>
      <c r="Q331" s="359" t="str">
        <f>IF(ISNUMBER(P331),IF(P331=100%,"CUMPLIDA",IF(AND(ISNUMBER(L331),ISNUMBER([5]CGR!$P$4)), IF(L331&lt;[5]CGR!$P$4,"INCUMPLIDA","PROCESO"), "VERIFICAR FECHA")),"SIN VALOR AVANCE")</f>
        <v>PROCESO</v>
      </c>
    </row>
    <row r="332" spans="1:17" ht="270.75" customHeight="1">
      <c r="A332" s="348" t="s">
        <v>19</v>
      </c>
      <c r="B332" s="349" t="s">
        <v>13</v>
      </c>
      <c r="C332" s="965" t="s">
        <v>749</v>
      </c>
      <c r="D332" s="965" t="s">
        <v>68</v>
      </c>
      <c r="E332" s="966" t="s">
        <v>750</v>
      </c>
      <c r="F332" s="966" t="s">
        <v>751</v>
      </c>
      <c r="G332" s="998" t="s">
        <v>729</v>
      </c>
      <c r="H332" s="352" t="s">
        <v>730</v>
      </c>
      <c r="I332" s="353" t="s">
        <v>731</v>
      </c>
      <c r="J332" s="354">
        <v>1</v>
      </c>
      <c r="K332" s="355">
        <v>44013</v>
      </c>
      <c r="L332" s="355">
        <v>44074</v>
      </c>
      <c r="M332" s="356">
        <f t="shared" si="10"/>
        <v>8.7142857142857135</v>
      </c>
      <c r="N332" s="357">
        <v>1</v>
      </c>
      <c r="O332" s="353" t="s">
        <v>732</v>
      </c>
      <c r="P332" s="358">
        <f t="shared" si="11"/>
        <v>1</v>
      </c>
      <c r="Q332" s="359" t="str">
        <f>IF(ISNUMBER(P332),IF(P332=100%,"CUMPLIDA",IF(AND(ISNUMBER(L332),ISNUMBER([5]CGR!$P$4)), IF(L332&lt;[5]CGR!$P$4,"INCUMPLIDA","PROCESO"), "VERIFICAR FECHA")),"SIN VALOR AVANCE")</f>
        <v>CUMPLIDA</v>
      </c>
    </row>
    <row r="333" spans="1:17" ht="285.75">
      <c r="A333" s="348" t="s">
        <v>19</v>
      </c>
      <c r="B333" s="349" t="s">
        <v>13</v>
      </c>
      <c r="C333" s="965"/>
      <c r="D333" s="965"/>
      <c r="E333" s="966"/>
      <c r="F333" s="966"/>
      <c r="G333" s="998"/>
      <c r="H333" s="352" t="s">
        <v>733</v>
      </c>
      <c r="I333" s="353" t="s">
        <v>164</v>
      </c>
      <c r="J333" s="354">
        <v>1</v>
      </c>
      <c r="K333" s="355">
        <v>44075</v>
      </c>
      <c r="L333" s="355">
        <v>44196</v>
      </c>
      <c r="M333" s="356">
        <f t="shared" si="10"/>
        <v>17.285714285714285</v>
      </c>
      <c r="N333" s="357">
        <v>1</v>
      </c>
      <c r="O333" s="353" t="s">
        <v>734</v>
      </c>
      <c r="P333" s="358">
        <f t="shared" si="11"/>
        <v>1</v>
      </c>
      <c r="Q333" s="359" t="str">
        <f>IF(ISNUMBER(P333),IF(P333=100%,"CUMPLIDA",IF(AND(ISNUMBER(L333),ISNUMBER([5]CGR!$P$4)), IF(L333&lt;[5]CGR!$P$4,"INCUMPLIDA","PROCESO"), "VERIFICAR FECHA")),"SIN VALOR AVANCE")</f>
        <v>CUMPLIDA</v>
      </c>
    </row>
    <row r="334" spans="1:17" ht="270.75" customHeight="1">
      <c r="A334" s="348" t="s">
        <v>19</v>
      </c>
      <c r="B334" s="349" t="s">
        <v>13</v>
      </c>
      <c r="C334" s="965"/>
      <c r="D334" s="965"/>
      <c r="E334" s="966"/>
      <c r="F334" s="966"/>
      <c r="G334" s="954" t="s">
        <v>729</v>
      </c>
      <c r="H334" s="353" t="s">
        <v>675</v>
      </c>
      <c r="I334" s="353" t="s">
        <v>676</v>
      </c>
      <c r="J334" s="360">
        <v>1</v>
      </c>
      <c r="K334" s="355">
        <v>45231</v>
      </c>
      <c r="L334" s="355">
        <v>45504</v>
      </c>
      <c r="M334" s="356">
        <f t="shared" si="10"/>
        <v>39</v>
      </c>
      <c r="N334" s="357">
        <v>1</v>
      </c>
      <c r="O334" s="362" t="s">
        <v>736</v>
      </c>
      <c r="P334" s="358">
        <f t="shared" si="11"/>
        <v>1</v>
      </c>
      <c r="Q334" s="359" t="str">
        <f>IF(ISNUMBER(P334),IF(P334=100%,"CUMPLIDA",IF(AND(ISNUMBER(L334),ISNUMBER([5]CGR!$P$4)), IF(L334&lt;[5]CGR!$P$4,"INCUMPLIDA","PROCESO"), "VERIFICAR FECHA")),"SIN VALOR AVANCE")</f>
        <v>CUMPLIDA</v>
      </c>
    </row>
    <row r="335" spans="1:17" ht="270.75">
      <c r="A335" s="348" t="s">
        <v>19</v>
      </c>
      <c r="B335" s="349" t="s">
        <v>13</v>
      </c>
      <c r="C335" s="965"/>
      <c r="D335" s="965"/>
      <c r="E335" s="966"/>
      <c r="F335" s="966"/>
      <c r="G335" s="954"/>
      <c r="H335" s="353" t="s">
        <v>678</v>
      </c>
      <c r="I335" s="353" t="s">
        <v>679</v>
      </c>
      <c r="J335" s="360">
        <v>1</v>
      </c>
      <c r="K335" s="355">
        <v>45231</v>
      </c>
      <c r="L335" s="355">
        <v>45504</v>
      </c>
      <c r="M335" s="356">
        <f t="shared" si="10"/>
        <v>39</v>
      </c>
      <c r="N335" s="357">
        <v>1</v>
      </c>
      <c r="O335" s="362" t="s">
        <v>736</v>
      </c>
      <c r="P335" s="358">
        <f t="shared" si="11"/>
        <v>1</v>
      </c>
      <c r="Q335" s="359" t="str">
        <f>IF(ISNUMBER(P335),IF(P335=100%,"CUMPLIDA",IF(AND(ISNUMBER(L335),ISNUMBER([5]CGR!$P$4)), IF(L335&lt;[5]CGR!$P$4,"INCUMPLIDA","PROCESO"), "VERIFICAR FECHA")),"SIN VALOR AVANCE")</f>
        <v>CUMPLIDA</v>
      </c>
    </row>
    <row r="336" spans="1:17" ht="135.75" customHeight="1">
      <c r="A336" s="348" t="s">
        <v>19</v>
      </c>
      <c r="B336" s="349" t="s">
        <v>13</v>
      </c>
      <c r="C336" s="965"/>
      <c r="D336" s="965"/>
      <c r="E336" s="966"/>
      <c r="F336" s="966"/>
      <c r="G336" s="351" t="s">
        <v>97</v>
      </c>
      <c r="H336" s="353" t="s">
        <v>98</v>
      </c>
      <c r="I336" s="353" t="s">
        <v>99</v>
      </c>
      <c r="J336" s="360">
        <v>1</v>
      </c>
      <c r="K336" s="363">
        <v>45323</v>
      </c>
      <c r="L336" s="363">
        <v>45747</v>
      </c>
      <c r="M336" s="356">
        <f t="shared" si="10"/>
        <v>60.571428571428569</v>
      </c>
      <c r="N336" s="357">
        <v>1</v>
      </c>
      <c r="O336" s="362" t="s">
        <v>741</v>
      </c>
      <c r="P336" s="358">
        <f t="shared" si="11"/>
        <v>1</v>
      </c>
      <c r="Q336" s="359" t="str">
        <f>IF(ISNUMBER(P336),IF(P336=100%,"CUMPLIDA",IF(AND(ISNUMBER(L336),ISNUMBER([5]CGR!$P$4)), IF(L336&lt;[5]CGR!$P$4,"INCUMPLIDA","PROCESO"), "VERIFICAR FECHA")),"SIN VALOR AVANCE")</f>
        <v>CUMPLIDA</v>
      </c>
    </row>
    <row r="337" spans="1:17" ht="90.75" customHeight="1">
      <c r="A337" s="348" t="s">
        <v>19</v>
      </c>
      <c r="B337" s="349" t="s">
        <v>13</v>
      </c>
      <c r="C337" s="965"/>
      <c r="D337" s="965"/>
      <c r="E337" s="966"/>
      <c r="F337" s="966"/>
      <c r="G337" s="351" t="s">
        <v>101</v>
      </c>
      <c r="H337" s="353" t="s">
        <v>101</v>
      </c>
      <c r="I337" s="353" t="s">
        <v>102</v>
      </c>
      <c r="J337" s="360">
        <v>1</v>
      </c>
      <c r="K337" s="363">
        <v>45323</v>
      </c>
      <c r="L337" s="363">
        <v>45747</v>
      </c>
      <c r="M337" s="356">
        <f t="shared" si="10"/>
        <v>60.571428571428569</v>
      </c>
      <c r="N337" s="357">
        <v>1</v>
      </c>
      <c r="O337" s="353" t="s">
        <v>752</v>
      </c>
      <c r="P337" s="358">
        <f t="shared" si="11"/>
        <v>1</v>
      </c>
      <c r="Q337" s="359" t="str">
        <f>IF(ISNUMBER(P337),IF(P337=100%,"CUMPLIDA",IF(AND(ISNUMBER(L337),ISNUMBER([5]CGR!$P$4)), IF(L337&lt;[5]CGR!$P$4,"INCUMPLIDA","PROCESO"), "VERIFICAR FECHA")),"SIN VALOR AVANCE")</f>
        <v>CUMPLIDA</v>
      </c>
    </row>
    <row r="338" spans="1:17" ht="105.75" customHeight="1">
      <c r="A338" s="348" t="s">
        <v>19</v>
      </c>
      <c r="B338" s="349" t="s">
        <v>13</v>
      </c>
      <c r="C338" s="965"/>
      <c r="D338" s="965"/>
      <c r="E338" s="966"/>
      <c r="F338" s="966"/>
      <c r="G338" s="351" t="s">
        <v>238</v>
      </c>
      <c r="H338" s="353" t="s">
        <v>239</v>
      </c>
      <c r="I338" s="353" t="s">
        <v>240</v>
      </c>
      <c r="J338" s="360">
        <v>1</v>
      </c>
      <c r="K338" s="363">
        <v>45231</v>
      </c>
      <c r="L338" s="363">
        <v>45747</v>
      </c>
      <c r="M338" s="356">
        <f t="shared" si="10"/>
        <v>73.714285714285708</v>
      </c>
      <c r="N338" s="357">
        <v>1</v>
      </c>
      <c r="O338" s="353" t="s">
        <v>738</v>
      </c>
      <c r="P338" s="358">
        <f t="shared" si="11"/>
        <v>1</v>
      </c>
      <c r="Q338" s="359" t="str">
        <f>IF(ISNUMBER(P338),IF(P338=100%,"CUMPLIDA",IF(AND(ISNUMBER(L338),ISNUMBER([5]CGR!$P$4)), IF(L338&lt;[5]CGR!$P$4,"INCUMPLIDA","PROCESO"), "VERIFICAR FECHA")),"SIN VALOR AVANCE")</f>
        <v>CUMPLIDA</v>
      </c>
    </row>
    <row r="339" spans="1:17" ht="135.75" customHeight="1">
      <c r="A339" s="348" t="s">
        <v>19</v>
      </c>
      <c r="B339" s="349" t="s">
        <v>13</v>
      </c>
      <c r="C339" s="965"/>
      <c r="D339" s="965"/>
      <c r="E339" s="966"/>
      <c r="F339" s="966"/>
      <c r="G339" s="351" t="s">
        <v>104</v>
      </c>
      <c r="H339" s="353" t="s">
        <v>104</v>
      </c>
      <c r="I339" s="353" t="s">
        <v>248</v>
      </c>
      <c r="J339" s="360">
        <v>1</v>
      </c>
      <c r="K339" s="363">
        <v>45323</v>
      </c>
      <c r="L339" s="363">
        <v>45747</v>
      </c>
      <c r="M339" s="356">
        <f t="shared" si="10"/>
        <v>60.571428571428569</v>
      </c>
      <c r="N339" s="357">
        <v>1</v>
      </c>
      <c r="O339" s="362" t="s">
        <v>741</v>
      </c>
      <c r="P339" s="358">
        <f t="shared" si="11"/>
        <v>1</v>
      </c>
      <c r="Q339" s="359" t="str">
        <f>IF(ISNUMBER(P339),IF(P339=100%,"CUMPLIDA",IF(AND(ISNUMBER(L339),ISNUMBER([5]CGR!$P$4)), IF(L339&lt;[5]CGR!$P$4,"INCUMPLIDA","PROCESO"), "VERIFICAR FECHA")),"SIN VALOR AVANCE")</f>
        <v>CUMPLIDA</v>
      </c>
    </row>
    <row r="340" spans="1:17" ht="90.75" customHeight="1">
      <c r="A340" s="348" t="s">
        <v>19</v>
      </c>
      <c r="B340" s="349" t="s">
        <v>13</v>
      </c>
      <c r="C340" s="965"/>
      <c r="D340" s="965"/>
      <c r="E340" s="966"/>
      <c r="F340" s="966"/>
      <c r="G340" s="351" t="s">
        <v>106</v>
      </c>
      <c r="H340" s="353" t="s">
        <v>106</v>
      </c>
      <c r="I340" s="353" t="s">
        <v>107</v>
      </c>
      <c r="J340" s="360">
        <v>1</v>
      </c>
      <c r="K340" s="363">
        <v>45231</v>
      </c>
      <c r="L340" s="363">
        <v>45747</v>
      </c>
      <c r="M340" s="356">
        <f t="shared" ref="M340:M403" si="12">(L340-K340)/7</f>
        <v>73.714285714285708</v>
      </c>
      <c r="N340" s="357">
        <v>1</v>
      </c>
      <c r="O340" s="353" t="s">
        <v>752</v>
      </c>
      <c r="P340" s="358">
        <f t="shared" si="11"/>
        <v>1</v>
      </c>
      <c r="Q340" s="359" t="str">
        <f>IF(ISNUMBER(P340),IF(P340=100%,"CUMPLIDA",IF(AND(ISNUMBER(L340),ISNUMBER([5]CGR!$P$4)), IF(L340&lt;[5]CGR!$P$4,"INCUMPLIDA","PROCESO"), "VERIFICAR FECHA")),"SIN VALOR AVANCE")</f>
        <v>CUMPLIDA</v>
      </c>
    </row>
    <row r="341" spans="1:17" ht="225.75" customHeight="1">
      <c r="A341" s="348" t="s">
        <v>19</v>
      </c>
      <c r="B341" s="349" t="s">
        <v>13</v>
      </c>
      <c r="C341" s="965"/>
      <c r="D341" s="965"/>
      <c r="E341" s="966"/>
      <c r="F341" s="966"/>
      <c r="G341" s="351" t="s">
        <v>108</v>
      </c>
      <c r="H341" s="353" t="s">
        <v>108</v>
      </c>
      <c r="I341" s="353" t="s">
        <v>524</v>
      </c>
      <c r="J341" s="360">
        <v>1</v>
      </c>
      <c r="K341" s="363">
        <v>45231</v>
      </c>
      <c r="L341" s="363">
        <v>45808</v>
      </c>
      <c r="M341" s="356">
        <f t="shared" si="12"/>
        <v>82.428571428571431</v>
      </c>
      <c r="N341" s="357">
        <v>1</v>
      </c>
      <c r="O341" s="362" t="s">
        <v>753</v>
      </c>
      <c r="P341" s="358">
        <f t="shared" si="11"/>
        <v>1</v>
      </c>
      <c r="Q341" s="359" t="str">
        <f>IF(ISNUMBER(P341),IF(P341=100%,"CUMPLIDA",IF(AND(ISNUMBER(L341),ISNUMBER([5]CGR!$P$4)), IF(L341&lt;[5]CGR!$P$4,"INCUMPLIDA","PROCESO"), "VERIFICAR FECHA")),"SIN VALOR AVANCE")</f>
        <v>CUMPLIDA</v>
      </c>
    </row>
    <row r="342" spans="1:17" ht="90.75" customHeight="1">
      <c r="A342" s="348" t="s">
        <v>19</v>
      </c>
      <c r="B342" s="349" t="s">
        <v>13</v>
      </c>
      <c r="C342" s="965"/>
      <c r="D342" s="965"/>
      <c r="E342" s="966"/>
      <c r="F342" s="966"/>
      <c r="G342" s="351" t="s">
        <v>110</v>
      </c>
      <c r="H342" s="353" t="s">
        <v>111</v>
      </c>
      <c r="I342" s="353" t="s">
        <v>112</v>
      </c>
      <c r="J342" s="360">
        <v>7</v>
      </c>
      <c r="K342" s="363">
        <v>46024</v>
      </c>
      <c r="L342" s="363">
        <v>46660</v>
      </c>
      <c r="M342" s="356">
        <f t="shared" si="12"/>
        <v>90.857142857142861</v>
      </c>
      <c r="N342" s="357">
        <v>0</v>
      </c>
      <c r="O342" s="353" t="s">
        <v>752</v>
      </c>
      <c r="P342" s="358">
        <f t="shared" si="11"/>
        <v>0</v>
      </c>
      <c r="Q342" s="359" t="str">
        <f>IF(ISNUMBER(P342),IF(P342=100%,"CUMPLIDA",IF(AND(ISNUMBER(L342),ISNUMBER([5]CGR!$P$4)), IF(L342&lt;[5]CGR!$P$4,"INCUMPLIDA","PROCESO"), "VERIFICAR FECHA")),"SIN VALOR AVANCE")</f>
        <v>PROCESO</v>
      </c>
    </row>
    <row r="343" spans="1:17" ht="135.75" customHeight="1">
      <c r="A343" s="348" t="s">
        <v>19</v>
      </c>
      <c r="B343" s="349" t="s">
        <v>13</v>
      </c>
      <c r="C343" s="965"/>
      <c r="D343" s="965"/>
      <c r="E343" s="966"/>
      <c r="F343" s="966"/>
      <c r="G343" s="351" t="s">
        <v>114</v>
      </c>
      <c r="H343" s="353" t="s">
        <v>115</v>
      </c>
      <c r="I343" s="353" t="s">
        <v>116</v>
      </c>
      <c r="J343" s="360">
        <v>1</v>
      </c>
      <c r="K343" s="363">
        <v>46024</v>
      </c>
      <c r="L343" s="363">
        <v>46660</v>
      </c>
      <c r="M343" s="356">
        <f t="shared" si="12"/>
        <v>90.857142857142861</v>
      </c>
      <c r="N343" s="357">
        <v>0</v>
      </c>
      <c r="O343" s="362" t="s">
        <v>741</v>
      </c>
      <c r="P343" s="358">
        <f t="shared" si="11"/>
        <v>0</v>
      </c>
      <c r="Q343" s="359" t="str">
        <f>IF(ISNUMBER(P343),IF(P343=100%,"CUMPLIDA",IF(AND(ISNUMBER(L343),ISNUMBER([5]CGR!$P$4)), IF(L343&lt;[5]CGR!$P$4,"INCUMPLIDA","PROCESO"), "VERIFICAR FECHA")),"SIN VALOR AVANCE")</f>
        <v>PROCESO</v>
      </c>
    </row>
    <row r="344" spans="1:17" ht="225.75" customHeight="1">
      <c r="A344" s="348" t="s">
        <v>19</v>
      </c>
      <c r="B344" s="349" t="s">
        <v>13</v>
      </c>
      <c r="C344" s="965"/>
      <c r="D344" s="965"/>
      <c r="E344" s="966"/>
      <c r="F344" s="966"/>
      <c r="G344" s="351" t="s">
        <v>117</v>
      </c>
      <c r="H344" s="353" t="s">
        <v>118</v>
      </c>
      <c r="I344" s="353" t="s">
        <v>119</v>
      </c>
      <c r="J344" s="360">
        <v>2</v>
      </c>
      <c r="K344" s="363">
        <v>46024</v>
      </c>
      <c r="L344" s="363">
        <v>46660</v>
      </c>
      <c r="M344" s="356">
        <f t="shared" si="12"/>
        <v>90.857142857142861</v>
      </c>
      <c r="N344" s="357">
        <v>0</v>
      </c>
      <c r="O344" s="362" t="s">
        <v>754</v>
      </c>
      <c r="P344" s="358">
        <f t="shared" si="11"/>
        <v>0</v>
      </c>
      <c r="Q344" s="359" t="str">
        <f>IF(ISNUMBER(P344),IF(P344=100%,"CUMPLIDA",IF(AND(ISNUMBER(L344),ISNUMBER([5]CGR!$P$4)), IF(L344&lt;[5]CGR!$P$4,"INCUMPLIDA","PROCESO"), "VERIFICAR FECHA")),"SIN VALOR AVANCE")</f>
        <v>PROCESO</v>
      </c>
    </row>
    <row r="345" spans="1:17" ht="270.75" customHeight="1">
      <c r="A345" s="348" t="s">
        <v>19</v>
      </c>
      <c r="B345" s="349" t="s">
        <v>13</v>
      </c>
      <c r="C345" s="955" t="s">
        <v>755</v>
      </c>
      <c r="D345" s="955" t="s">
        <v>530</v>
      </c>
      <c r="E345" s="954" t="s">
        <v>756</v>
      </c>
      <c r="F345" s="954" t="s">
        <v>757</v>
      </c>
      <c r="G345" s="998" t="s">
        <v>729</v>
      </c>
      <c r="H345" s="352" t="s">
        <v>730</v>
      </c>
      <c r="I345" s="353" t="s">
        <v>731</v>
      </c>
      <c r="J345" s="354">
        <v>1</v>
      </c>
      <c r="K345" s="355">
        <v>44013</v>
      </c>
      <c r="L345" s="355">
        <v>44074</v>
      </c>
      <c r="M345" s="356">
        <f t="shared" si="12"/>
        <v>8.7142857142857135</v>
      </c>
      <c r="N345" s="357">
        <v>1</v>
      </c>
      <c r="O345" s="353" t="s">
        <v>732</v>
      </c>
      <c r="P345" s="358">
        <f t="shared" si="11"/>
        <v>1</v>
      </c>
      <c r="Q345" s="359" t="str">
        <f>IF(ISNUMBER(P345),IF(P345=100%,"CUMPLIDA",IF(AND(ISNUMBER(L345),ISNUMBER([5]CGR!$P$4)), IF(L345&lt;[5]CGR!$P$4,"INCUMPLIDA","PROCESO"), "VERIFICAR FECHA")),"SIN VALOR AVANCE")</f>
        <v>CUMPLIDA</v>
      </c>
    </row>
    <row r="346" spans="1:17" ht="270.75">
      <c r="A346" s="348" t="s">
        <v>19</v>
      </c>
      <c r="B346" s="349" t="s">
        <v>13</v>
      </c>
      <c r="C346" s="955"/>
      <c r="D346" s="955"/>
      <c r="E346" s="954"/>
      <c r="F346" s="954"/>
      <c r="G346" s="998"/>
      <c r="H346" s="352" t="s">
        <v>733</v>
      </c>
      <c r="I346" s="353" t="s">
        <v>164</v>
      </c>
      <c r="J346" s="354">
        <v>1</v>
      </c>
      <c r="K346" s="355">
        <v>44075</v>
      </c>
      <c r="L346" s="355">
        <v>44196</v>
      </c>
      <c r="M346" s="356">
        <f t="shared" si="12"/>
        <v>17.285714285714285</v>
      </c>
      <c r="N346" s="357">
        <v>1</v>
      </c>
      <c r="O346" s="353" t="s">
        <v>758</v>
      </c>
      <c r="P346" s="358">
        <f t="shared" si="11"/>
        <v>1</v>
      </c>
      <c r="Q346" s="359" t="str">
        <f>IF(ISNUMBER(P346),IF(P346=100%,"CUMPLIDA",IF(AND(ISNUMBER(L346),ISNUMBER([5]CGR!$P$4)), IF(L346&lt;[5]CGR!$P$4,"INCUMPLIDA","PROCESO"), "VERIFICAR FECHA")),"SIN VALOR AVANCE")</f>
        <v>CUMPLIDA</v>
      </c>
    </row>
    <row r="347" spans="1:17" ht="270.75">
      <c r="A347" s="348" t="s">
        <v>19</v>
      </c>
      <c r="B347" s="349" t="s">
        <v>13</v>
      </c>
      <c r="C347" s="955"/>
      <c r="D347" s="955"/>
      <c r="E347" s="954"/>
      <c r="F347" s="954"/>
      <c r="G347" s="954" t="s">
        <v>729</v>
      </c>
      <c r="H347" s="353" t="s">
        <v>675</v>
      </c>
      <c r="I347" s="353" t="s">
        <v>676</v>
      </c>
      <c r="J347" s="360">
        <v>1</v>
      </c>
      <c r="K347" s="355">
        <v>45231</v>
      </c>
      <c r="L347" s="355">
        <v>45504</v>
      </c>
      <c r="M347" s="356">
        <f t="shared" si="12"/>
        <v>39</v>
      </c>
      <c r="N347" s="357">
        <v>1</v>
      </c>
      <c r="O347" s="362" t="s">
        <v>736</v>
      </c>
      <c r="P347" s="358">
        <f t="shared" si="11"/>
        <v>1</v>
      </c>
      <c r="Q347" s="359" t="str">
        <f>IF(ISNUMBER(P347),IF(P347=100%,"CUMPLIDA",IF(AND(ISNUMBER(L347),ISNUMBER([5]CGR!$P$4)), IF(L347&lt;[5]CGR!$P$4,"INCUMPLIDA","PROCESO"), "VERIFICAR FECHA")),"SIN VALOR AVANCE")</f>
        <v>CUMPLIDA</v>
      </c>
    </row>
    <row r="348" spans="1:17" ht="270.75">
      <c r="A348" s="348" t="s">
        <v>19</v>
      </c>
      <c r="B348" s="349" t="s">
        <v>13</v>
      </c>
      <c r="C348" s="955"/>
      <c r="D348" s="955"/>
      <c r="E348" s="954"/>
      <c r="F348" s="954"/>
      <c r="G348" s="954"/>
      <c r="H348" s="353" t="s">
        <v>678</v>
      </c>
      <c r="I348" s="353" t="s">
        <v>679</v>
      </c>
      <c r="J348" s="360">
        <v>1</v>
      </c>
      <c r="K348" s="355">
        <v>45231</v>
      </c>
      <c r="L348" s="355">
        <v>45504</v>
      </c>
      <c r="M348" s="356">
        <f t="shared" si="12"/>
        <v>39</v>
      </c>
      <c r="N348" s="357">
        <v>1</v>
      </c>
      <c r="O348" s="362" t="s">
        <v>736</v>
      </c>
      <c r="P348" s="358">
        <f t="shared" si="11"/>
        <v>1</v>
      </c>
      <c r="Q348" s="359" t="str">
        <f>IF(ISNUMBER(P348),IF(P348=100%,"CUMPLIDA",IF(AND(ISNUMBER(L348),ISNUMBER([5]CGR!$P$4)), IF(L348&lt;[5]CGR!$P$4,"INCUMPLIDA","PROCESO"), "VERIFICAR FECHA")),"SIN VALOR AVANCE")</f>
        <v>CUMPLIDA</v>
      </c>
    </row>
    <row r="349" spans="1:17" ht="165.75">
      <c r="A349" s="348" t="s">
        <v>19</v>
      </c>
      <c r="B349" s="349" t="s">
        <v>13</v>
      </c>
      <c r="C349" s="955"/>
      <c r="D349" s="955"/>
      <c r="E349" s="954"/>
      <c r="F349" s="954"/>
      <c r="G349" s="351" t="s">
        <v>97</v>
      </c>
      <c r="H349" s="353" t="s">
        <v>98</v>
      </c>
      <c r="I349" s="353" t="s">
        <v>99</v>
      </c>
      <c r="J349" s="360">
        <v>1</v>
      </c>
      <c r="K349" s="363">
        <v>45323</v>
      </c>
      <c r="L349" s="363">
        <v>45747</v>
      </c>
      <c r="M349" s="356">
        <f t="shared" si="12"/>
        <v>60.571428571428569</v>
      </c>
      <c r="N349" s="357">
        <v>1</v>
      </c>
      <c r="O349" s="362" t="s">
        <v>759</v>
      </c>
      <c r="P349" s="358">
        <f t="shared" si="11"/>
        <v>1</v>
      </c>
      <c r="Q349" s="359" t="str">
        <f>IF(ISNUMBER(P349),IF(P349=100%,"CUMPLIDA",IF(AND(ISNUMBER(L349),ISNUMBER([5]CGR!$P$4)), IF(L349&lt;[5]CGR!$P$4,"INCUMPLIDA","PROCESO"), "VERIFICAR FECHA")),"SIN VALOR AVANCE")</f>
        <v>CUMPLIDA</v>
      </c>
    </row>
    <row r="350" spans="1:17" ht="90.75">
      <c r="A350" s="348" t="s">
        <v>19</v>
      </c>
      <c r="B350" s="349" t="s">
        <v>13</v>
      </c>
      <c r="C350" s="955"/>
      <c r="D350" s="955"/>
      <c r="E350" s="954"/>
      <c r="F350" s="954"/>
      <c r="G350" s="351" t="s">
        <v>101</v>
      </c>
      <c r="H350" s="353" t="s">
        <v>101</v>
      </c>
      <c r="I350" s="353" t="s">
        <v>102</v>
      </c>
      <c r="J350" s="360">
        <v>1</v>
      </c>
      <c r="K350" s="363">
        <v>45323</v>
      </c>
      <c r="L350" s="363">
        <v>45747</v>
      </c>
      <c r="M350" s="356">
        <f t="shared" si="12"/>
        <v>60.571428571428569</v>
      </c>
      <c r="N350" s="357">
        <v>1</v>
      </c>
      <c r="O350" s="353" t="s">
        <v>752</v>
      </c>
      <c r="P350" s="358">
        <f t="shared" si="11"/>
        <v>1</v>
      </c>
      <c r="Q350" s="359" t="str">
        <f>IF(ISNUMBER(P350),IF(P350=100%,"CUMPLIDA",IF(AND(ISNUMBER(L350),ISNUMBER([5]CGR!$P$4)), IF(L350&lt;[5]CGR!$P$4,"INCUMPLIDA","PROCESO"), "VERIFICAR FECHA")),"SIN VALOR AVANCE")</f>
        <v>CUMPLIDA</v>
      </c>
    </row>
    <row r="351" spans="1:17" ht="105.75">
      <c r="A351" s="348" t="s">
        <v>19</v>
      </c>
      <c r="B351" s="349" t="s">
        <v>13</v>
      </c>
      <c r="C351" s="955"/>
      <c r="D351" s="955"/>
      <c r="E351" s="954"/>
      <c r="F351" s="954"/>
      <c r="G351" s="351" t="s">
        <v>238</v>
      </c>
      <c r="H351" s="353" t="s">
        <v>239</v>
      </c>
      <c r="I351" s="353" t="s">
        <v>240</v>
      </c>
      <c r="J351" s="360">
        <v>1</v>
      </c>
      <c r="K351" s="363">
        <v>45231</v>
      </c>
      <c r="L351" s="363">
        <v>45747</v>
      </c>
      <c r="M351" s="356">
        <f t="shared" si="12"/>
        <v>73.714285714285708</v>
      </c>
      <c r="N351" s="357">
        <v>1</v>
      </c>
      <c r="O351" s="353" t="s">
        <v>738</v>
      </c>
      <c r="P351" s="358">
        <f t="shared" si="11"/>
        <v>1</v>
      </c>
      <c r="Q351" s="359" t="str">
        <f>IF(ISNUMBER(P351),IF(P351=100%,"CUMPLIDA",IF(AND(ISNUMBER(L351),ISNUMBER([5]CGR!$P$4)), IF(L351&lt;[5]CGR!$P$4,"INCUMPLIDA","PROCESO"), "VERIFICAR FECHA")),"SIN VALOR AVANCE")</f>
        <v>CUMPLIDA</v>
      </c>
    </row>
    <row r="352" spans="1:17" ht="135.75">
      <c r="A352" s="348" t="s">
        <v>19</v>
      </c>
      <c r="B352" s="349" t="s">
        <v>13</v>
      </c>
      <c r="C352" s="955"/>
      <c r="D352" s="955"/>
      <c r="E352" s="954"/>
      <c r="F352" s="954"/>
      <c r="G352" s="351" t="s">
        <v>104</v>
      </c>
      <c r="H352" s="353" t="s">
        <v>104</v>
      </c>
      <c r="I352" s="353" t="s">
        <v>248</v>
      </c>
      <c r="J352" s="360">
        <v>1</v>
      </c>
      <c r="K352" s="363">
        <v>45323</v>
      </c>
      <c r="L352" s="363">
        <v>45747</v>
      </c>
      <c r="M352" s="356">
        <f t="shared" si="12"/>
        <v>60.571428571428569</v>
      </c>
      <c r="N352" s="357">
        <v>1</v>
      </c>
      <c r="O352" s="362" t="s">
        <v>741</v>
      </c>
      <c r="P352" s="358">
        <f t="shared" si="11"/>
        <v>1</v>
      </c>
      <c r="Q352" s="359" t="str">
        <f>IF(ISNUMBER(P352),IF(P352=100%,"CUMPLIDA",IF(AND(ISNUMBER(L352),ISNUMBER([5]CGR!$P$4)), IF(L352&lt;[5]CGR!$P$4,"INCUMPLIDA","PROCESO"), "VERIFICAR FECHA")),"SIN VALOR AVANCE")</f>
        <v>CUMPLIDA</v>
      </c>
    </row>
    <row r="353" spans="1:17" ht="90.75">
      <c r="A353" s="348" t="s">
        <v>19</v>
      </c>
      <c r="B353" s="349" t="s">
        <v>13</v>
      </c>
      <c r="C353" s="955"/>
      <c r="D353" s="955"/>
      <c r="E353" s="954"/>
      <c r="F353" s="954"/>
      <c r="G353" s="351" t="s">
        <v>106</v>
      </c>
      <c r="H353" s="353" t="s">
        <v>106</v>
      </c>
      <c r="I353" s="353" t="s">
        <v>107</v>
      </c>
      <c r="J353" s="360">
        <v>1</v>
      </c>
      <c r="K353" s="363">
        <v>45231</v>
      </c>
      <c r="L353" s="363">
        <v>45747</v>
      </c>
      <c r="M353" s="356">
        <f t="shared" si="12"/>
        <v>73.714285714285708</v>
      </c>
      <c r="N353" s="357">
        <v>1</v>
      </c>
      <c r="O353" s="353" t="s">
        <v>752</v>
      </c>
      <c r="P353" s="358">
        <f t="shared" si="11"/>
        <v>1</v>
      </c>
      <c r="Q353" s="359" t="str">
        <f>IF(ISNUMBER(P353),IF(P353=100%,"CUMPLIDA",IF(AND(ISNUMBER(L353),ISNUMBER([5]CGR!$P$4)), IF(L353&lt;[5]CGR!$P$4,"INCUMPLIDA","PROCESO"), "VERIFICAR FECHA")),"SIN VALOR AVANCE")</f>
        <v>CUMPLIDA</v>
      </c>
    </row>
    <row r="354" spans="1:17" ht="240.75">
      <c r="A354" s="348" t="s">
        <v>19</v>
      </c>
      <c r="B354" s="349" t="s">
        <v>13</v>
      </c>
      <c r="C354" s="955"/>
      <c r="D354" s="955"/>
      <c r="E354" s="954"/>
      <c r="F354" s="954"/>
      <c r="G354" s="351" t="s">
        <v>108</v>
      </c>
      <c r="H354" s="353" t="s">
        <v>108</v>
      </c>
      <c r="I354" s="353" t="s">
        <v>524</v>
      </c>
      <c r="J354" s="360">
        <v>1</v>
      </c>
      <c r="K354" s="363">
        <v>45231</v>
      </c>
      <c r="L354" s="363">
        <v>45808</v>
      </c>
      <c r="M354" s="356">
        <f t="shared" si="12"/>
        <v>82.428571428571431</v>
      </c>
      <c r="N354" s="357">
        <v>1</v>
      </c>
      <c r="O354" s="362" t="s">
        <v>760</v>
      </c>
      <c r="P354" s="358">
        <f t="shared" si="11"/>
        <v>1</v>
      </c>
      <c r="Q354" s="359" t="str">
        <f>IF(ISNUMBER(P354),IF(P354=100%,"CUMPLIDA",IF(AND(ISNUMBER(L354),ISNUMBER([5]CGR!$P$4)), IF(L354&lt;[5]CGR!$P$4,"INCUMPLIDA","PROCESO"), "VERIFICAR FECHA")),"SIN VALOR AVANCE")</f>
        <v>CUMPLIDA</v>
      </c>
    </row>
    <row r="355" spans="1:17" ht="90.75">
      <c r="A355" s="348" t="s">
        <v>19</v>
      </c>
      <c r="B355" s="349" t="s">
        <v>13</v>
      </c>
      <c r="C355" s="955"/>
      <c r="D355" s="955"/>
      <c r="E355" s="954"/>
      <c r="F355" s="954"/>
      <c r="G355" s="351" t="s">
        <v>110</v>
      </c>
      <c r="H355" s="353" t="s">
        <v>111</v>
      </c>
      <c r="I355" s="353" t="s">
        <v>112</v>
      </c>
      <c r="J355" s="360">
        <v>7</v>
      </c>
      <c r="K355" s="363">
        <v>46024</v>
      </c>
      <c r="L355" s="363">
        <v>46660</v>
      </c>
      <c r="M355" s="356">
        <f t="shared" si="12"/>
        <v>90.857142857142861</v>
      </c>
      <c r="N355" s="357">
        <v>0</v>
      </c>
      <c r="O355" s="353" t="s">
        <v>752</v>
      </c>
      <c r="P355" s="358">
        <f t="shared" si="11"/>
        <v>0</v>
      </c>
      <c r="Q355" s="359" t="str">
        <f>IF(ISNUMBER(P355),IF(P355=100%,"CUMPLIDA",IF(AND(ISNUMBER(L355),ISNUMBER([5]CGR!$P$4)), IF(L355&lt;[5]CGR!$P$4,"INCUMPLIDA","PROCESO"), "VERIFICAR FECHA")),"SIN VALOR AVANCE")</f>
        <v>PROCESO</v>
      </c>
    </row>
    <row r="356" spans="1:17" ht="150.75">
      <c r="A356" s="348" t="s">
        <v>19</v>
      </c>
      <c r="B356" s="349" t="s">
        <v>13</v>
      </c>
      <c r="C356" s="955"/>
      <c r="D356" s="955"/>
      <c r="E356" s="954"/>
      <c r="F356" s="954"/>
      <c r="G356" s="351" t="s">
        <v>114</v>
      </c>
      <c r="H356" s="353" t="s">
        <v>115</v>
      </c>
      <c r="I356" s="353" t="s">
        <v>116</v>
      </c>
      <c r="J356" s="360">
        <v>1</v>
      </c>
      <c r="K356" s="363">
        <v>46024</v>
      </c>
      <c r="L356" s="363">
        <v>46660</v>
      </c>
      <c r="M356" s="356">
        <f t="shared" si="12"/>
        <v>90.857142857142861</v>
      </c>
      <c r="N356" s="357">
        <v>0</v>
      </c>
      <c r="O356" s="362" t="s">
        <v>737</v>
      </c>
      <c r="P356" s="358">
        <f t="shared" si="11"/>
        <v>0</v>
      </c>
      <c r="Q356" s="359" t="str">
        <f>IF(ISNUMBER(P356),IF(P356=100%,"CUMPLIDA",IF(AND(ISNUMBER(L356),ISNUMBER([5]CGR!$P$4)), IF(L356&lt;[5]CGR!$P$4,"INCUMPLIDA","PROCESO"), "VERIFICAR FECHA")),"SIN VALOR AVANCE")</f>
        <v>PROCESO</v>
      </c>
    </row>
    <row r="357" spans="1:17" ht="285.75">
      <c r="A357" s="348" t="s">
        <v>19</v>
      </c>
      <c r="B357" s="349" t="s">
        <v>13</v>
      </c>
      <c r="C357" s="955"/>
      <c r="D357" s="955"/>
      <c r="E357" s="954"/>
      <c r="F357" s="954"/>
      <c r="G357" s="351" t="s">
        <v>117</v>
      </c>
      <c r="H357" s="353" t="s">
        <v>118</v>
      </c>
      <c r="I357" s="353" t="s">
        <v>119</v>
      </c>
      <c r="J357" s="360">
        <v>2</v>
      </c>
      <c r="K357" s="363">
        <v>46024</v>
      </c>
      <c r="L357" s="363">
        <v>46660</v>
      </c>
      <c r="M357" s="356">
        <f t="shared" si="12"/>
        <v>90.857142857142861</v>
      </c>
      <c r="N357" s="357">
        <v>0</v>
      </c>
      <c r="O357" s="362" t="s">
        <v>761</v>
      </c>
      <c r="P357" s="358">
        <f t="shared" si="11"/>
        <v>0</v>
      </c>
      <c r="Q357" s="359" t="str">
        <f>IF(ISNUMBER(P357),IF(P357=100%,"CUMPLIDA",IF(AND(ISNUMBER(L357),ISNUMBER([5]CGR!$P$4)), IF(L357&lt;[5]CGR!$P$4,"INCUMPLIDA","PROCESO"), "VERIFICAR FECHA")),"SIN VALOR AVANCE")</f>
        <v>PROCESO</v>
      </c>
    </row>
    <row r="358" spans="1:17" ht="135.75" customHeight="1">
      <c r="A358" s="348" t="s">
        <v>19</v>
      </c>
      <c r="B358" s="349" t="s">
        <v>13</v>
      </c>
      <c r="C358" s="955" t="s">
        <v>762</v>
      </c>
      <c r="D358" s="955" t="s">
        <v>763</v>
      </c>
      <c r="E358" s="954" t="s">
        <v>764</v>
      </c>
      <c r="F358" s="954" t="s">
        <v>765</v>
      </c>
      <c r="G358" s="351" t="s">
        <v>766</v>
      </c>
      <c r="H358" s="353" t="s">
        <v>767</v>
      </c>
      <c r="I358" s="353" t="s">
        <v>768</v>
      </c>
      <c r="J358" s="354">
        <v>1</v>
      </c>
      <c r="K358" s="355">
        <v>43770</v>
      </c>
      <c r="L358" s="355">
        <v>43951</v>
      </c>
      <c r="M358" s="356">
        <f t="shared" si="12"/>
        <v>25.857142857142858</v>
      </c>
      <c r="N358" s="357">
        <v>1</v>
      </c>
      <c r="O358" s="364" t="s">
        <v>769</v>
      </c>
      <c r="P358" s="358">
        <f t="shared" si="11"/>
        <v>1</v>
      </c>
      <c r="Q358" s="359" t="str">
        <f>IF(ISNUMBER(P358),IF(P358=100%,"CUMPLIDA",IF(AND(ISNUMBER(L358),ISNUMBER([5]CGR!$P$4)), IF(L358&lt;[5]CGR!$P$4,"INCUMPLIDA","PROCESO"), "VERIFICAR FECHA")),"SIN VALOR AVANCE")</f>
        <v>CUMPLIDA</v>
      </c>
    </row>
    <row r="359" spans="1:17" ht="165">
      <c r="A359" s="348" t="s">
        <v>19</v>
      </c>
      <c r="B359" s="349" t="s">
        <v>13</v>
      </c>
      <c r="C359" s="955"/>
      <c r="D359" s="955"/>
      <c r="E359" s="954"/>
      <c r="F359" s="954"/>
      <c r="G359" s="351" t="s">
        <v>770</v>
      </c>
      <c r="H359" s="353" t="s">
        <v>771</v>
      </c>
      <c r="I359" s="353" t="s">
        <v>768</v>
      </c>
      <c r="J359" s="354">
        <v>1</v>
      </c>
      <c r="K359" s="355">
        <v>43770</v>
      </c>
      <c r="L359" s="355">
        <v>43951</v>
      </c>
      <c r="M359" s="356">
        <f t="shared" si="12"/>
        <v>25.857142857142858</v>
      </c>
      <c r="N359" s="357">
        <v>1</v>
      </c>
      <c r="O359" s="364" t="s">
        <v>769</v>
      </c>
      <c r="P359" s="358">
        <f t="shared" si="11"/>
        <v>1</v>
      </c>
      <c r="Q359" s="359" t="str">
        <f>IF(ISNUMBER(P359),IF(P359=100%,"CUMPLIDA",IF(AND(ISNUMBER(L359),ISNUMBER([5]CGR!$P$4)), IF(L359&lt;[5]CGR!$P$4,"INCUMPLIDA","PROCESO"), "VERIFICAR FECHA")),"SIN VALOR AVANCE")</f>
        <v>CUMPLIDA</v>
      </c>
    </row>
    <row r="360" spans="1:17" ht="270.75">
      <c r="A360" s="348" t="s">
        <v>19</v>
      </c>
      <c r="B360" s="349" t="s">
        <v>13</v>
      </c>
      <c r="C360" s="955"/>
      <c r="D360" s="955"/>
      <c r="E360" s="954"/>
      <c r="F360" s="954"/>
      <c r="G360" s="963" t="s">
        <v>729</v>
      </c>
      <c r="H360" s="352" t="s">
        <v>730</v>
      </c>
      <c r="I360" s="353" t="s">
        <v>731</v>
      </c>
      <c r="J360" s="354">
        <v>1</v>
      </c>
      <c r="K360" s="355">
        <v>44013</v>
      </c>
      <c r="L360" s="355">
        <v>44074</v>
      </c>
      <c r="M360" s="356">
        <f t="shared" si="12"/>
        <v>8.7142857142857135</v>
      </c>
      <c r="N360" s="357">
        <v>1</v>
      </c>
      <c r="O360" s="353" t="s">
        <v>732</v>
      </c>
      <c r="P360" s="358">
        <f t="shared" si="11"/>
        <v>1</v>
      </c>
      <c r="Q360" s="359" t="str">
        <f>IF(ISNUMBER(P360),IF(P360=100%,"CUMPLIDA",IF(AND(ISNUMBER(L360),ISNUMBER([5]CGR!$P$4)), IF(L360&lt;[5]CGR!$P$4,"INCUMPLIDA","PROCESO"), "VERIFICAR FECHA")),"SIN VALOR AVANCE")</f>
        <v>CUMPLIDA</v>
      </c>
    </row>
    <row r="361" spans="1:17" ht="240.75">
      <c r="A361" s="348" t="s">
        <v>19</v>
      </c>
      <c r="B361" s="349" t="s">
        <v>13</v>
      </c>
      <c r="C361" s="955"/>
      <c r="D361" s="955"/>
      <c r="E361" s="954"/>
      <c r="F361" s="954"/>
      <c r="G361" s="963"/>
      <c r="H361" s="352" t="s">
        <v>733</v>
      </c>
      <c r="I361" s="353" t="s">
        <v>164</v>
      </c>
      <c r="J361" s="354">
        <v>1</v>
      </c>
      <c r="K361" s="355">
        <v>44075</v>
      </c>
      <c r="L361" s="355">
        <v>44196</v>
      </c>
      <c r="M361" s="356">
        <f t="shared" si="12"/>
        <v>17.285714285714285</v>
      </c>
      <c r="N361" s="357">
        <v>1</v>
      </c>
      <c r="O361" s="353" t="s">
        <v>772</v>
      </c>
      <c r="P361" s="358">
        <f t="shared" si="11"/>
        <v>1</v>
      </c>
      <c r="Q361" s="359" t="str">
        <f>IF(ISNUMBER(P361),IF(P361=100%,"CUMPLIDA",IF(AND(ISNUMBER(L361),ISNUMBER([5]CGR!$P$4)), IF(L361&lt;[5]CGR!$P$4,"INCUMPLIDA","PROCESO"), "VERIFICAR FECHA")),"SIN VALOR AVANCE")</f>
        <v>CUMPLIDA</v>
      </c>
    </row>
    <row r="362" spans="1:17" ht="270.75">
      <c r="A362" s="348" t="s">
        <v>19</v>
      </c>
      <c r="B362" s="349" t="s">
        <v>13</v>
      </c>
      <c r="C362" s="955"/>
      <c r="D362" s="955"/>
      <c r="E362" s="954"/>
      <c r="F362" s="954"/>
      <c r="G362" s="963"/>
      <c r="H362" s="353" t="s">
        <v>675</v>
      </c>
      <c r="I362" s="353" t="s">
        <v>676</v>
      </c>
      <c r="J362" s="360">
        <v>1</v>
      </c>
      <c r="K362" s="355">
        <v>45231</v>
      </c>
      <c r="L362" s="355">
        <v>45504</v>
      </c>
      <c r="M362" s="356">
        <f t="shared" si="12"/>
        <v>39</v>
      </c>
      <c r="N362" s="357">
        <v>1</v>
      </c>
      <c r="O362" s="362" t="s">
        <v>736</v>
      </c>
      <c r="P362" s="358">
        <f t="shared" si="11"/>
        <v>1</v>
      </c>
      <c r="Q362" s="359" t="str">
        <f>IF(ISNUMBER(P362),IF(P362=100%,"CUMPLIDA",IF(AND(ISNUMBER(L362),ISNUMBER([5]CGR!$P$4)), IF(L362&lt;[5]CGR!$P$4,"INCUMPLIDA","PROCESO"), "VERIFICAR FECHA")),"SIN VALOR AVANCE")</f>
        <v>CUMPLIDA</v>
      </c>
    </row>
    <row r="363" spans="1:17" ht="270.75">
      <c r="A363" s="348" t="s">
        <v>19</v>
      </c>
      <c r="B363" s="349" t="s">
        <v>13</v>
      </c>
      <c r="C363" s="955"/>
      <c r="D363" s="955"/>
      <c r="E363" s="954"/>
      <c r="F363" s="954"/>
      <c r="G363" s="963"/>
      <c r="H363" s="353" t="s">
        <v>678</v>
      </c>
      <c r="I363" s="353" t="s">
        <v>679</v>
      </c>
      <c r="J363" s="360">
        <v>1</v>
      </c>
      <c r="K363" s="355">
        <v>45231</v>
      </c>
      <c r="L363" s="355">
        <v>45504</v>
      </c>
      <c r="M363" s="356">
        <f t="shared" si="12"/>
        <v>39</v>
      </c>
      <c r="N363" s="357">
        <v>1</v>
      </c>
      <c r="O363" s="362" t="s">
        <v>736</v>
      </c>
      <c r="P363" s="358">
        <f t="shared" si="11"/>
        <v>1</v>
      </c>
      <c r="Q363" s="359" t="str">
        <f>IF(ISNUMBER(P363),IF(P363=100%,"CUMPLIDA",IF(AND(ISNUMBER(L363),ISNUMBER([5]CGR!$P$4)), IF(L363&lt;[5]CGR!$P$4,"INCUMPLIDA","PROCESO"), "VERIFICAR FECHA")),"SIN VALOR AVANCE")</f>
        <v>CUMPLIDA</v>
      </c>
    </row>
    <row r="364" spans="1:17" ht="150.75">
      <c r="A364" s="348" t="s">
        <v>19</v>
      </c>
      <c r="B364" s="349" t="s">
        <v>13</v>
      </c>
      <c r="C364" s="955"/>
      <c r="D364" s="955"/>
      <c r="E364" s="954"/>
      <c r="F364" s="954"/>
      <c r="G364" s="351" t="s">
        <v>97</v>
      </c>
      <c r="H364" s="353" t="s">
        <v>98</v>
      </c>
      <c r="I364" s="353" t="s">
        <v>99</v>
      </c>
      <c r="J364" s="360">
        <v>1</v>
      </c>
      <c r="K364" s="363">
        <v>45323</v>
      </c>
      <c r="L364" s="363">
        <v>45747</v>
      </c>
      <c r="M364" s="356">
        <f t="shared" si="12"/>
        <v>60.571428571428569</v>
      </c>
      <c r="N364" s="357">
        <v>1</v>
      </c>
      <c r="O364" s="362" t="s">
        <v>737</v>
      </c>
      <c r="P364" s="358">
        <f t="shared" si="11"/>
        <v>1</v>
      </c>
      <c r="Q364" s="359" t="str">
        <f>IF(ISNUMBER(P364),IF(P364=100%,"CUMPLIDA",IF(AND(ISNUMBER(L364),ISNUMBER([5]CGR!$P$4)), IF(L364&lt;[5]CGR!$P$4,"INCUMPLIDA","PROCESO"), "VERIFICAR FECHA")),"SIN VALOR AVANCE")</f>
        <v>CUMPLIDA</v>
      </c>
    </row>
    <row r="365" spans="1:17" ht="90.75">
      <c r="A365" s="348" t="s">
        <v>19</v>
      </c>
      <c r="B365" s="349" t="s">
        <v>13</v>
      </c>
      <c r="C365" s="955"/>
      <c r="D365" s="955"/>
      <c r="E365" s="954"/>
      <c r="F365" s="954"/>
      <c r="G365" s="351" t="s">
        <v>101</v>
      </c>
      <c r="H365" s="353" t="s">
        <v>101</v>
      </c>
      <c r="I365" s="353" t="s">
        <v>102</v>
      </c>
      <c r="J365" s="360">
        <v>1</v>
      </c>
      <c r="K365" s="363">
        <v>45323</v>
      </c>
      <c r="L365" s="363">
        <v>45747</v>
      </c>
      <c r="M365" s="356">
        <f t="shared" si="12"/>
        <v>60.571428571428569</v>
      </c>
      <c r="N365" s="357">
        <v>1</v>
      </c>
      <c r="O365" s="353" t="s">
        <v>752</v>
      </c>
      <c r="P365" s="358">
        <f t="shared" si="11"/>
        <v>1</v>
      </c>
      <c r="Q365" s="359" t="str">
        <f>IF(ISNUMBER(P365),IF(P365=100%,"CUMPLIDA",IF(AND(ISNUMBER(L365),ISNUMBER([5]CGR!$P$4)), IF(L365&lt;[5]CGR!$P$4,"INCUMPLIDA","PROCESO"), "VERIFICAR FECHA")),"SIN VALOR AVANCE")</f>
        <v>CUMPLIDA</v>
      </c>
    </row>
    <row r="366" spans="1:17" ht="105.75">
      <c r="A366" s="348" t="s">
        <v>19</v>
      </c>
      <c r="B366" s="349" t="s">
        <v>13</v>
      </c>
      <c r="C366" s="955"/>
      <c r="D366" s="955"/>
      <c r="E366" s="954"/>
      <c r="F366" s="954"/>
      <c r="G366" s="351" t="s">
        <v>238</v>
      </c>
      <c r="H366" s="353" t="s">
        <v>239</v>
      </c>
      <c r="I366" s="353" t="s">
        <v>240</v>
      </c>
      <c r="J366" s="360">
        <v>1</v>
      </c>
      <c r="K366" s="363">
        <v>45231</v>
      </c>
      <c r="L366" s="363">
        <v>45747</v>
      </c>
      <c r="M366" s="356">
        <f t="shared" si="12"/>
        <v>73.714285714285708</v>
      </c>
      <c r="N366" s="357">
        <v>1</v>
      </c>
      <c r="O366" s="353" t="s">
        <v>738</v>
      </c>
      <c r="P366" s="358">
        <f t="shared" si="11"/>
        <v>1</v>
      </c>
      <c r="Q366" s="359" t="str">
        <f>IF(ISNUMBER(P366),IF(P366=100%,"CUMPLIDA",IF(AND(ISNUMBER(L366),ISNUMBER([5]CGR!$P$4)), IF(L366&lt;[5]CGR!$P$4,"INCUMPLIDA","PROCESO"), "VERIFICAR FECHA")),"SIN VALOR AVANCE")</f>
        <v>CUMPLIDA</v>
      </c>
    </row>
    <row r="367" spans="1:17" ht="150.75">
      <c r="A367" s="348" t="s">
        <v>19</v>
      </c>
      <c r="B367" s="349" t="s">
        <v>13</v>
      </c>
      <c r="C367" s="955"/>
      <c r="D367" s="955"/>
      <c r="E367" s="954"/>
      <c r="F367" s="954"/>
      <c r="G367" s="351" t="s">
        <v>104</v>
      </c>
      <c r="H367" s="353" t="s">
        <v>104</v>
      </c>
      <c r="I367" s="353" t="s">
        <v>248</v>
      </c>
      <c r="J367" s="360">
        <v>1</v>
      </c>
      <c r="K367" s="363">
        <v>45323</v>
      </c>
      <c r="L367" s="363">
        <v>45747</v>
      </c>
      <c r="M367" s="356">
        <f t="shared" si="12"/>
        <v>60.571428571428569</v>
      </c>
      <c r="N367" s="357">
        <v>1</v>
      </c>
      <c r="O367" s="362" t="s">
        <v>737</v>
      </c>
      <c r="P367" s="358">
        <f t="shared" si="11"/>
        <v>1</v>
      </c>
      <c r="Q367" s="359" t="str">
        <f>IF(ISNUMBER(P367),IF(P367=100%,"CUMPLIDA",IF(AND(ISNUMBER(L367),ISNUMBER([5]CGR!$P$4)), IF(L367&lt;[5]CGR!$P$4,"INCUMPLIDA","PROCESO"), "VERIFICAR FECHA")),"SIN VALOR AVANCE")</f>
        <v>CUMPLIDA</v>
      </c>
    </row>
    <row r="368" spans="1:17" ht="105.75">
      <c r="A368" s="348" t="s">
        <v>19</v>
      </c>
      <c r="B368" s="349" t="s">
        <v>13</v>
      </c>
      <c r="C368" s="955"/>
      <c r="D368" s="955"/>
      <c r="E368" s="954"/>
      <c r="F368" s="954"/>
      <c r="G368" s="351" t="s">
        <v>106</v>
      </c>
      <c r="H368" s="353" t="s">
        <v>106</v>
      </c>
      <c r="I368" s="353" t="s">
        <v>107</v>
      </c>
      <c r="J368" s="360">
        <v>1</v>
      </c>
      <c r="K368" s="363">
        <v>45231</v>
      </c>
      <c r="L368" s="363">
        <v>45747</v>
      </c>
      <c r="M368" s="356">
        <f t="shared" si="12"/>
        <v>73.714285714285708</v>
      </c>
      <c r="N368" s="357">
        <v>1</v>
      </c>
      <c r="O368" s="353" t="s">
        <v>738</v>
      </c>
      <c r="P368" s="358">
        <f t="shared" si="11"/>
        <v>1</v>
      </c>
      <c r="Q368" s="359" t="str">
        <f>IF(ISNUMBER(P368),IF(P368=100%,"CUMPLIDA",IF(AND(ISNUMBER(L368),ISNUMBER([5]CGR!$P$4)), IF(L368&lt;[5]CGR!$P$4,"INCUMPLIDA","PROCESO"), "VERIFICAR FECHA")),"SIN VALOR AVANCE")</f>
        <v>CUMPLIDA</v>
      </c>
    </row>
    <row r="369" spans="1:17" ht="210.75">
      <c r="A369" s="348" t="s">
        <v>19</v>
      </c>
      <c r="B369" s="349" t="s">
        <v>13</v>
      </c>
      <c r="C369" s="955"/>
      <c r="D369" s="955"/>
      <c r="E369" s="954"/>
      <c r="F369" s="954"/>
      <c r="G369" s="351" t="s">
        <v>108</v>
      </c>
      <c r="H369" s="353" t="s">
        <v>108</v>
      </c>
      <c r="I369" s="353" t="s">
        <v>524</v>
      </c>
      <c r="J369" s="360">
        <v>1</v>
      </c>
      <c r="K369" s="363">
        <v>45231</v>
      </c>
      <c r="L369" s="363">
        <v>45808</v>
      </c>
      <c r="M369" s="356">
        <f t="shared" si="12"/>
        <v>82.428571428571431</v>
      </c>
      <c r="N369" s="357">
        <v>1</v>
      </c>
      <c r="O369" s="362" t="s">
        <v>773</v>
      </c>
      <c r="P369" s="358">
        <f t="shared" si="11"/>
        <v>1</v>
      </c>
      <c r="Q369" s="359" t="str">
        <f>IF(ISNUMBER(P369),IF(P369=100%,"CUMPLIDA",IF(AND(ISNUMBER(L369),ISNUMBER([5]CGR!$P$4)), IF(L369&lt;[5]CGR!$P$4,"INCUMPLIDA","PROCESO"), "VERIFICAR FECHA")),"SIN VALOR AVANCE")</f>
        <v>CUMPLIDA</v>
      </c>
    </row>
    <row r="370" spans="1:17" ht="150.75">
      <c r="A370" s="348" t="s">
        <v>19</v>
      </c>
      <c r="B370" s="349" t="s">
        <v>13</v>
      </c>
      <c r="C370" s="955"/>
      <c r="D370" s="955"/>
      <c r="E370" s="954"/>
      <c r="F370" s="954"/>
      <c r="G370" s="351" t="s">
        <v>110</v>
      </c>
      <c r="H370" s="353" t="s">
        <v>111</v>
      </c>
      <c r="I370" s="353" t="s">
        <v>112</v>
      </c>
      <c r="J370" s="360">
        <v>7</v>
      </c>
      <c r="K370" s="363">
        <v>46024</v>
      </c>
      <c r="L370" s="363">
        <v>46660</v>
      </c>
      <c r="M370" s="356">
        <f t="shared" si="12"/>
        <v>90.857142857142861</v>
      </c>
      <c r="N370" s="357">
        <v>0</v>
      </c>
      <c r="O370" s="353" t="s">
        <v>774</v>
      </c>
      <c r="P370" s="358">
        <f t="shared" si="11"/>
        <v>0</v>
      </c>
      <c r="Q370" s="359" t="str">
        <f>IF(ISNUMBER(P370),IF(P370=100%,"CUMPLIDA",IF(AND(ISNUMBER(L370),ISNUMBER([5]CGR!$P$4)), IF(L370&lt;[5]CGR!$P$4,"INCUMPLIDA","PROCESO"), "VERIFICAR FECHA")),"SIN VALOR AVANCE")</f>
        <v>PROCESO</v>
      </c>
    </row>
    <row r="371" spans="1:17" ht="150.75">
      <c r="A371" s="348" t="s">
        <v>19</v>
      </c>
      <c r="B371" s="349" t="s">
        <v>13</v>
      </c>
      <c r="C371" s="955"/>
      <c r="D371" s="955"/>
      <c r="E371" s="954"/>
      <c r="F371" s="954"/>
      <c r="G371" s="351" t="s">
        <v>114</v>
      </c>
      <c r="H371" s="353" t="s">
        <v>115</v>
      </c>
      <c r="I371" s="353" t="s">
        <v>116</v>
      </c>
      <c r="J371" s="360">
        <v>1</v>
      </c>
      <c r="K371" s="363">
        <v>46024</v>
      </c>
      <c r="L371" s="363">
        <v>46660</v>
      </c>
      <c r="M371" s="356">
        <f t="shared" si="12"/>
        <v>90.857142857142861</v>
      </c>
      <c r="N371" s="357">
        <v>0</v>
      </c>
      <c r="O371" s="362" t="s">
        <v>737</v>
      </c>
      <c r="P371" s="358">
        <f t="shared" si="11"/>
        <v>0</v>
      </c>
      <c r="Q371" s="359" t="str">
        <f>IF(ISNUMBER(P371),IF(P371=100%,"CUMPLIDA",IF(AND(ISNUMBER(L371),ISNUMBER([5]CGR!$P$4)), IF(L371&lt;[5]CGR!$P$4,"INCUMPLIDA","PROCESO"), "VERIFICAR FECHA")),"SIN VALOR AVANCE")</f>
        <v>PROCESO</v>
      </c>
    </row>
    <row r="372" spans="1:17" ht="285.75">
      <c r="A372" s="348" t="s">
        <v>19</v>
      </c>
      <c r="B372" s="349" t="s">
        <v>13</v>
      </c>
      <c r="C372" s="955"/>
      <c r="D372" s="955"/>
      <c r="E372" s="954"/>
      <c r="F372" s="954"/>
      <c r="G372" s="351" t="s">
        <v>117</v>
      </c>
      <c r="H372" s="353" t="s">
        <v>118</v>
      </c>
      <c r="I372" s="353" t="s">
        <v>119</v>
      </c>
      <c r="J372" s="360">
        <v>2</v>
      </c>
      <c r="K372" s="363">
        <v>46024</v>
      </c>
      <c r="L372" s="363">
        <v>46660</v>
      </c>
      <c r="M372" s="356">
        <f t="shared" si="12"/>
        <v>90.857142857142861</v>
      </c>
      <c r="N372" s="357">
        <v>0</v>
      </c>
      <c r="O372" s="362" t="s">
        <v>761</v>
      </c>
      <c r="P372" s="358">
        <f t="shared" si="11"/>
        <v>0</v>
      </c>
      <c r="Q372" s="359" t="str">
        <f>IF(ISNUMBER(P372),IF(P372=100%,"CUMPLIDA",IF(AND(ISNUMBER(L372),ISNUMBER([5]CGR!$P$4)), IF(L372&lt;[5]CGR!$P$4,"INCUMPLIDA","PROCESO"), "VERIFICAR FECHA")),"SIN VALOR AVANCE")</f>
        <v>PROCESO</v>
      </c>
    </row>
    <row r="373" spans="1:17" ht="135.75" customHeight="1">
      <c r="A373" s="348" t="s">
        <v>19</v>
      </c>
      <c r="B373" s="349" t="s">
        <v>13</v>
      </c>
      <c r="C373" s="955" t="s">
        <v>775</v>
      </c>
      <c r="D373" s="955" t="s">
        <v>776</v>
      </c>
      <c r="E373" s="954" t="s">
        <v>777</v>
      </c>
      <c r="F373" s="967" t="s">
        <v>778</v>
      </c>
      <c r="G373" s="967" t="s">
        <v>779</v>
      </c>
      <c r="H373" s="366" t="s">
        <v>780</v>
      </c>
      <c r="I373" s="366" t="s">
        <v>781</v>
      </c>
      <c r="J373" s="354">
        <v>1</v>
      </c>
      <c r="K373" s="355">
        <v>44927</v>
      </c>
      <c r="L373" s="355">
        <v>45504</v>
      </c>
      <c r="M373" s="356">
        <f t="shared" si="12"/>
        <v>82.428571428571431</v>
      </c>
      <c r="N373" s="357">
        <v>1</v>
      </c>
      <c r="O373" s="353" t="s">
        <v>782</v>
      </c>
      <c r="P373" s="358">
        <f t="shared" si="11"/>
        <v>1</v>
      </c>
      <c r="Q373" s="359" t="str">
        <f>IF(ISNUMBER(P373),IF(P373=100%,"CUMPLIDA",IF(AND(ISNUMBER(L373),ISNUMBER([5]CGR!$P$4)), IF(L373&lt;[5]CGR!$P$4,"INCUMPLIDA","PROCESO"), "VERIFICAR FECHA")),"SIN VALOR AVANCE")</f>
        <v>CUMPLIDA</v>
      </c>
    </row>
    <row r="374" spans="1:17" ht="150.75">
      <c r="A374" s="348" t="s">
        <v>19</v>
      </c>
      <c r="B374" s="349" t="s">
        <v>13</v>
      </c>
      <c r="C374" s="955"/>
      <c r="D374" s="955"/>
      <c r="E374" s="954"/>
      <c r="F374" s="967"/>
      <c r="G374" s="967"/>
      <c r="H374" s="366" t="s">
        <v>783</v>
      </c>
      <c r="I374" s="366" t="s">
        <v>784</v>
      </c>
      <c r="J374" s="354">
        <v>1</v>
      </c>
      <c r="K374" s="355">
        <v>45139</v>
      </c>
      <c r="L374" s="355">
        <v>46022</v>
      </c>
      <c r="M374" s="356">
        <f t="shared" si="12"/>
        <v>126.14285714285714</v>
      </c>
      <c r="N374" s="357">
        <v>0</v>
      </c>
      <c r="O374" s="353" t="s">
        <v>785</v>
      </c>
      <c r="P374" s="358">
        <f t="shared" si="11"/>
        <v>0</v>
      </c>
      <c r="Q374" s="359" t="str">
        <f>IF(ISNUMBER(P374),IF(P374=100%,"CUMPLIDA",IF(AND(ISNUMBER(L374),ISNUMBER([5]CGR!$P$4)), IF(L374&lt;[5]CGR!$P$4,"INCUMPLIDA","PROCESO"), "VERIFICAR FECHA")),"SIN VALOR AVANCE")</f>
        <v>PROCESO</v>
      </c>
    </row>
    <row r="375" spans="1:17" ht="165" customHeight="1">
      <c r="A375" s="348" t="s">
        <v>19</v>
      </c>
      <c r="B375" s="349" t="s">
        <v>13</v>
      </c>
      <c r="C375" s="955"/>
      <c r="D375" s="955"/>
      <c r="E375" s="954"/>
      <c r="F375" s="967"/>
      <c r="G375" s="365" t="s">
        <v>786</v>
      </c>
      <c r="H375" s="366" t="s">
        <v>787</v>
      </c>
      <c r="I375" s="366" t="s">
        <v>788</v>
      </c>
      <c r="J375" s="354">
        <v>1</v>
      </c>
      <c r="K375" s="355">
        <v>44562</v>
      </c>
      <c r="L375" s="355">
        <v>44926</v>
      </c>
      <c r="M375" s="356">
        <f t="shared" si="12"/>
        <v>52</v>
      </c>
      <c r="N375" s="357">
        <v>1</v>
      </c>
      <c r="O375" s="353" t="s">
        <v>789</v>
      </c>
      <c r="P375" s="358">
        <f t="shared" si="11"/>
        <v>1</v>
      </c>
      <c r="Q375" s="359" t="str">
        <f>IF(ISNUMBER(P375),IF(P375=100%,"CUMPLIDA",IF(AND(ISNUMBER(L375),ISNUMBER([5]CGR!$P$4)), IF(L375&lt;[5]CGR!$P$4,"INCUMPLIDA","PROCESO"), "VERIFICAR FECHA")),"SIN VALOR AVANCE")</f>
        <v>CUMPLIDA</v>
      </c>
    </row>
    <row r="376" spans="1:17" ht="135.75" customHeight="1">
      <c r="A376" s="348" t="s">
        <v>19</v>
      </c>
      <c r="B376" s="349" t="s">
        <v>13</v>
      </c>
      <c r="C376" s="955" t="s">
        <v>775</v>
      </c>
      <c r="D376" s="955" t="s">
        <v>776</v>
      </c>
      <c r="E376" s="954" t="s">
        <v>790</v>
      </c>
      <c r="F376" s="967" t="s">
        <v>791</v>
      </c>
      <c r="G376" s="967" t="s">
        <v>779</v>
      </c>
      <c r="H376" s="366" t="s">
        <v>780</v>
      </c>
      <c r="I376" s="366" t="s">
        <v>781</v>
      </c>
      <c r="J376" s="354">
        <v>1</v>
      </c>
      <c r="K376" s="355">
        <v>44927</v>
      </c>
      <c r="L376" s="355">
        <v>45504</v>
      </c>
      <c r="M376" s="356">
        <f t="shared" si="12"/>
        <v>82.428571428571431</v>
      </c>
      <c r="N376" s="357">
        <v>1</v>
      </c>
      <c r="O376" s="353" t="s">
        <v>782</v>
      </c>
      <c r="P376" s="358">
        <f t="shared" si="11"/>
        <v>1</v>
      </c>
      <c r="Q376" s="359" t="str">
        <f>IF(ISNUMBER(P376),IF(P376=100%,"CUMPLIDA",IF(AND(ISNUMBER(L376),ISNUMBER([5]CGR!$P$4)), IF(L376&lt;[5]CGR!$P$4,"INCUMPLIDA","PROCESO"), "VERIFICAR FECHA")),"SIN VALOR AVANCE")</f>
        <v>CUMPLIDA</v>
      </c>
    </row>
    <row r="377" spans="1:17" ht="135.75" customHeight="1">
      <c r="A377" s="348" t="s">
        <v>19</v>
      </c>
      <c r="B377" s="349" t="s">
        <v>13</v>
      </c>
      <c r="C377" s="955"/>
      <c r="D377" s="955"/>
      <c r="E377" s="954"/>
      <c r="F377" s="967" t="s">
        <v>791</v>
      </c>
      <c r="G377" s="967"/>
      <c r="H377" s="366" t="s">
        <v>783</v>
      </c>
      <c r="I377" s="366" t="s">
        <v>784</v>
      </c>
      <c r="J377" s="354">
        <v>1</v>
      </c>
      <c r="K377" s="355">
        <v>45139</v>
      </c>
      <c r="L377" s="355">
        <v>46022</v>
      </c>
      <c r="M377" s="356">
        <f t="shared" si="12"/>
        <v>126.14285714285714</v>
      </c>
      <c r="N377" s="357">
        <v>0</v>
      </c>
      <c r="O377" s="353" t="s">
        <v>785</v>
      </c>
      <c r="P377" s="358">
        <f t="shared" si="11"/>
        <v>0</v>
      </c>
      <c r="Q377" s="359" t="str">
        <f>IF(ISNUMBER(P377),IF(P377=100%,"CUMPLIDA",IF(AND(ISNUMBER(L377),ISNUMBER([5]CGR!$P$4)), IF(L377&lt;[5]CGR!$P$4,"INCUMPLIDA","PROCESO"), "VERIFICAR FECHA")),"SIN VALOR AVANCE")</f>
        <v>PROCESO</v>
      </c>
    </row>
    <row r="378" spans="1:17" ht="75.75" customHeight="1">
      <c r="A378" s="348" t="s">
        <v>19</v>
      </c>
      <c r="B378" s="349" t="s">
        <v>13</v>
      </c>
      <c r="C378" s="955"/>
      <c r="D378" s="955"/>
      <c r="E378" s="954"/>
      <c r="F378" s="967" t="s">
        <v>791</v>
      </c>
      <c r="G378" s="967" t="s">
        <v>792</v>
      </c>
      <c r="H378" s="366" t="s">
        <v>793</v>
      </c>
      <c r="I378" s="366" t="s">
        <v>794</v>
      </c>
      <c r="J378" s="354">
        <v>1</v>
      </c>
      <c r="K378" s="355">
        <v>44593</v>
      </c>
      <c r="L378" s="355">
        <v>44742</v>
      </c>
      <c r="M378" s="356">
        <f t="shared" si="12"/>
        <v>21.285714285714285</v>
      </c>
      <c r="N378" s="357">
        <v>1</v>
      </c>
      <c r="O378" s="353" t="s">
        <v>795</v>
      </c>
      <c r="P378" s="358">
        <f t="shared" si="11"/>
        <v>1</v>
      </c>
      <c r="Q378" s="359" t="str">
        <f>IF(ISNUMBER(P378),IF(P378=100%,"CUMPLIDA",IF(AND(ISNUMBER(L378),ISNUMBER([5]CGR!$P$4)), IF(L378&lt;[5]CGR!$P$4,"INCUMPLIDA","PROCESO"), "VERIFICAR FECHA")),"SIN VALOR AVANCE")</f>
        <v>CUMPLIDA</v>
      </c>
    </row>
    <row r="379" spans="1:17" ht="90.75" customHeight="1">
      <c r="A379" s="348" t="s">
        <v>19</v>
      </c>
      <c r="B379" s="349" t="s">
        <v>13</v>
      </c>
      <c r="C379" s="955"/>
      <c r="D379" s="955"/>
      <c r="E379" s="954"/>
      <c r="F379" s="967" t="s">
        <v>791</v>
      </c>
      <c r="G379" s="967"/>
      <c r="H379" s="366" t="s">
        <v>796</v>
      </c>
      <c r="I379" s="366" t="s">
        <v>797</v>
      </c>
      <c r="J379" s="354">
        <v>1</v>
      </c>
      <c r="K379" s="355">
        <v>44927</v>
      </c>
      <c r="L379" s="355">
        <v>45138</v>
      </c>
      <c r="M379" s="356">
        <f t="shared" si="12"/>
        <v>30.142857142857142</v>
      </c>
      <c r="N379" s="357">
        <v>1</v>
      </c>
      <c r="O379" s="353" t="s">
        <v>798</v>
      </c>
      <c r="P379" s="358">
        <f t="shared" si="11"/>
        <v>1</v>
      </c>
      <c r="Q379" s="359" t="str">
        <f>IF(ISNUMBER(P379),IF(P379=100%,"CUMPLIDA",IF(AND(ISNUMBER(L379),ISNUMBER([5]CGR!$P$4)), IF(L379&lt;[5]CGR!$P$4,"INCUMPLIDA","PROCESO"), "VERIFICAR FECHA")),"SIN VALOR AVANCE")</f>
        <v>CUMPLIDA</v>
      </c>
    </row>
    <row r="380" spans="1:17" ht="165">
      <c r="A380" s="348" t="s">
        <v>19</v>
      </c>
      <c r="B380" s="349" t="s">
        <v>13</v>
      </c>
      <c r="C380" s="955"/>
      <c r="D380" s="955"/>
      <c r="E380" s="954"/>
      <c r="F380" s="967" t="s">
        <v>791</v>
      </c>
      <c r="G380" s="365" t="s">
        <v>799</v>
      </c>
      <c r="H380" s="366" t="s">
        <v>787</v>
      </c>
      <c r="I380" s="366" t="s">
        <v>788</v>
      </c>
      <c r="J380" s="354">
        <v>1</v>
      </c>
      <c r="K380" s="355">
        <v>44562</v>
      </c>
      <c r="L380" s="355">
        <v>44926</v>
      </c>
      <c r="M380" s="356">
        <f t="shared" si="12"/>
        <v>52</v>
      </c>
      <c r="N380" s="357">
        <v>1</v>
      </c>
      <c r="O380" s="353" t="s">
        <v>789</v>
      </c>
      <c r="P380" s="358">
        <f t="shared" si="11"/>
        <v>1</v>
      </c>
      <c r="Q380" s="359" t="str">
        <f>IF(ISNUMBER(P380),IF(P380=100%,"CUMPLIDA",IF(AND(ISNUMBER(L380),ISNUMBER([5]CGR!$P$4)), IF(L380&lt;[5]CGR!$P$4,"INCUMPLIDA","PROCESO"), "VERIFICAR FECHA")),"SIN VALOR AVANCE")</f>
        <v>CUMPLIDA</v>
      </c>
    </row>
    <row r="381" spans="1:17" ht="270.75">
      <c r="A381" s="348" t="s">
        <v>19</v>
      </c>
      <c r="B381" s="349" t="s">
        <v>13</v>
      </c>
      <c r="C381" s="955" t="s">
        <v>775</v>
      </c>
      <c r="D381" s="955" t="s">
        <v>776</v>
      </c>
      <c r="E381" s="954" t="s">
        <v>800</v>
      </c>
      <c r="F381" s="954" t="s">
        <v>801</v>
      </c>
      <c r="G381" s="954" t="s">
        <v>729</v>
      </c>
      <c r="H381" s="353" t="s">
        <v>675</v>
      </c>
      <c r="I381" s="353" t="s">
        <v>676</v>
      </c>
      <c r="J381" s="360">
        <v>1</v>
      </c>
      <c r="K381" s="355">
        <v>45231</v>
      </c>
      <c r="L381" s="355">
        <v>45504</v>
      </c>
      <c r="M381" s="356">
        <f t="shared" si="12"/>
        <v>39</v>
      </c>
      <c r="N381" s="357">
        <v>1</v>
      </c>
      <c r="O381" s="362" t="s">
        <v>802</v>
      </c>
      <c r="P381" s="358">
        <f t="shared" si="11"/>
        <v>1</v>
      </c>
      <c r="Q381" s="359" t="str">
        <f>IF(ISNUMBER(P381),IF(P381=100%,"CUMPLIDA",IF(AND(ISNUMBER(L381),ISNUMBER([5]CGR!$P$4)), IF(L381&lt;[5]CGR!$P$4,"INCUMPLIDA","PROCESO"), "VERIFICAR FECHA")),"SIN VALOR AVANCE")</f>
        <v>CUMPLIDA</v>
      </c>
    </row>
    <row r="382" spans="1:17" ht="270.75">
      <c r="A382" s="348" t="s">
        <v>19</v>
      </c>
      <c r="B382" s="349" t="s">
        <v>13</v>
      </c>
      <c r="C382" s="955"/>
      <c r="D382" s="955"/>
      <c r="E382" s="954"/>
      <c r="F382" s="954"/>
      <c r="G382" s="954"/>
      <c r="H382" s="353" t="s">
        <v>678</v>
      </c>
      <c r="I382" s="353" t="s">
        <v>679</v>
      </c>
      <c r="J382" s="360">
        <v>1</v>
      </c>
      <c r="K382" s="355">
        <v>45231</v>
      </c>
      <c r="L382" s="355">
        <v>45504</v>
      </c>
      <c r="M382" s="356">
        <f t="shared" si="12"/>
        <v>39</v>
      </c>
      <c r="N382" s="357">
        <v>1</v>
      </c>
      <c r="O382" s="362" t="s">
        <v>802</v>
      </c>
      <c r="P382" s="358">
        <f t="shared" si="11"/>
        <v>1</v>
      </c>
      <c r="Q382" s="359" t="str">
        <f>IF(ISNUMBER(P382),IF(P382=100%,"CUMPLIDA",IF(AND(ISNUMBER(L382),ISNUMBER([5]CGR!$P$4)), IF(L382&lt;[5]CGR!$P$4,"INCUMPLIDA","PROCESO"), "VERIFICAR FECHA")),"SIN VALOR AVANCE")</f>
        <v>CUMPLIDA</v>
      </c>
    </row>
    <row r="383" spans="1:17" ht="150.75">
      <c r="A383" s="348" t="s">
        <v>19</v>
      </c>
      <c r="B383" s="349" t="s">
        <v>13</v>
      </c>
      <c r="C383" s="955"/>
      <c r="D383" s="955"/>
      <c r="E383" s="954"/>
      <c r="F383" s="954"/>
      <c r="G383" s="351" t="s">
        <v>97</v>
      </c>
      <c r="H383" s="353" t="s">
        <v>98</v>
      </c>
      <c r="I383" s="353" t="s">
        <v>99</v>
      </c>
      <c r="J383" s="360">
        <v>1</v>
      </c>
      <c r="K383" s="363">
        <v>45323</v>
      </c>
      <c r="L383" s="363">
        <v>45747</v>
      </c>
      <c r="M383" s="356">
        <f t="shared" si="12"/>
        <v>60.571428571428569</v>
      </c>
      <c r="N383" s="357">
        <v>1</v>
      </c>
      <c r="O383" s="362" t="s">
        <v>803</v>
      </c>
      <c r="P383" s="358">
        <f t="shared" si="11"/>
        <v>1</v>
      </c>
      <c r="Q383" s="359" t="str">
        <f>IF(ISNUMBER(P383),IF(P383=100%,"CUMPLIDA",IF(AND(ISNUMBER(L383),ISNUMBER([5]CGR!$P$4)), IF(L383&lt;[5]CGR!$P$4,"INCUMPLIDA","PROCESO"), "VERIFICAR FECHA")),"SIN VALOR AVANCE")</f>
        <v>CUMPLIDA</v>
      </c>
    </row>
    <row r="384" spans="1:17" ht="105.75">
      <c r="A384" s="348" t="s">
        <v>19</v>
      </c>
      <c r="B384" s="349" t="s">
        <v>13</v>
      </c>
      <c r="C384" s="955"/>
      <c r="D384" s="955"/>
      <c r="E384" s="954"/>
      <c r="F384" s="954"/>
      <c r="G384" s="351" t="s">
        <v>101</v>
      </c>
      <c r="H384" s="353" t="s">
        <v>101</v>
      </c>
      <c r="I384" s="353" t="s">
        <v>102</v>
      </c>
      <c r="J384" s="360">
        <v>1</v>
      </c>
      <c r="K384" s="363">
        <v>45323</v>
      </c>
      <c r="L384" s="363">
        <v>45747</v>
      </c>
      <c r="M384" s="356">
        <f t="shared" si="12"/>
        <v>60.571428571428569</v>
      </c>
      <c r="N384" s="357">
        <v>1</v>
      </c>
      <c r="O384" s="353" t="s">
        <v>738</v>
      </c>
      <c r="P384" s="358">
        <f t="shared" si="11"/>
        <v>1</v>
      </c>
      <c r="Q384" s="359" t="str">
        <f>IF(ISNUMBER(P384),IF(P384=100%,"CUMPLIDA",IF(AND(ISNUMBER(L384),ISNUMBER([5]CGR!$P$4)), IF(L384&lt;[5]CGR!$P$4,"INCUMPLIDA","PROCESO"), "VERIFICAR FECHA")),"SIN VALOR AVANCE")</f>
        <v>CUMPLIDA</v>
      </c>
    </row>
    <row r="385" spans="1:17" ht="105.75">
      <c r="A385" s="348" t="s">
        <v>19</v>
      </c>
      <c r="B385" s="349" t="s">
        <v>13</v>
      </c>
      <c r="C385" s="955"/>
      <c r="D385" s="955"/>
      <c r="E385" s="954"/>
      <c r="F385" s="954"/>
      <c r="G385" s="351" t="s">
        <v>238</v>
      </c>
      <c r="H385" s="353" t="s">
        <v>239</v>
      </c>
      <c r="I385" s="353" t="s">
        <v>240</v>
      </c>
      <c r="J385" s="360">
        <v>1</v>
      </c>
      <c r="K385" s="363">
        <v>45231</v>
      </c>
      <c r="L385" s="363">
        <v>45747</v>
      </c>
      <c r="M385" s="356">
        <f t="shared" si="12"/>
        <v>73.714285714285708</v>
      </c>
      <c r="N385" s="357">
        <v>1</v>
      </c>
      <c r="O385" s="353" t="s">
        <v>738</v>
      </c>
      <c r="P385" s="358">
        <f t="shared" si="11"/>
        <v>1</v>
      </c>
      <c r="Q385" s="359" t="str">
        <f>IF(ISNUMBER(P385),IF(P385=100%,"CUMPLIDA",IF(AND(ISNUMBER(L385),ISNUMBER([5]CGR!$P$4)), IF(L385&lt;[5]CGR!$P$4,"INCUMPLIDA","PROCESO"), "VERIFICAR FECHA")),"SIN VALOR AVANCE")</f>
        <v>CUMPLIDA</v>
      </c>
    </row>
    <row r="386" spans="1:17" ht="150.75">
      <c r="A386" s="348" t="s">
        <v>19</v>
      </c>
      <c r="B386" s="349" t="s">
        <v>13</v>
      </c>
      <c r="C386" s="955"/>
      <c r="D386" s="955"/>
      <c r="E386" s="954"/>
      <c r="F386" s="954"/>
      <c r="G386" s="351" t="s">
        <v>104</v>
      </c>
      <c r="H386" s="353" t="s">
        <v>104</v>
      </c>
      <c r="I386" s="353" t="s">
        <v>248</v>
      </c>
      <c r="J386" s="360">
        <v>1</v>
      </c>
      <c r="K386" s="363">
        <v>45323</v>
      </c>
      <c r="L386" s="363">
        <v>45747</v>
      </c>
      <c r="M386" s="356">
        <f t="shared" si="12"/>
        <v>60.571428571428569</v>
      </c>
      <c r="N386" s="357">
        <v>1</v>
      </c>
      <c r="O386" s="362" t="s">
        <v>803</v>
      </c>
      <c r="P386" s="358">
        <f t="shared" si="11"/>
        <v>1</v>
      </c>
      <c r="Q386" s="359" t="str">
        <f>IF(ISNUMBER(P386),IF(P386=100%,"CUMPLIDA",IF(AND(ISNUMBER(L386),ISNUMBER([5]CGR!$P$4)), IF(L386&lt;[5]CGR!$P$4,"INCUMPLIDA","PROCESO"), "VERIFICAR FECHA")),"SIN VALOR AVANCE")</f>
        <v>CUMPLIDA</v>
      </c>
    </row>
    <row r="387" spans="1:17" ht="105.75">
      <c r="A387" s="348" t="s">
        <v>19</v>
      </c>
      <c r="B387" s="349" t="s">
        <v>13</v>
      </c>
      <c r="C387" s="955"/>
      <c r="D387" s="955"/>
      <c r="E387" s="954"/>
      <c r="F387" s="954"/>
      <c r="G387" s="351" t="s">
        <v>106</v>
      </c>
      <c r="H387" s="353" t="s">
        <v>106</v>
      </c>
      <c r="I387" s="353" t="s">
        <v>107</v>
      </c>
      <c r="J387" s="360">
        <v>1</v>
      </c>
      <c r="K387" s="363">
        <v>45231</v>
      </c>
      <c r="L387" s="363">
        <v>45747</v>
      </c>
      <c r="M387" s="356">
        <f t="shared" si="12"/>
        <v>73.714285714285708</v>
      </c>
      <c r="N387" s="357">
        <v>1</v>
      </c>
      <c r="O387" s="353" t="s">
        <v>738</v>
      </c>
      <c r="P387" s="358">
        <f t="shared" si="11"/>
        <v>1</v>
      </c>
      <c r="Q387" s="359" t="str">
        <f>IF(ISNUMBER(P387),IF(P387=100%,"CUMPLIDA",IF(AND(ISNUMBER(L387),ISNUMBER([5]CGR!$P$4)), IF(L387&lt;[5]CGR!$P$4,"INCUMPLIDA","PROCESO"), "VERIFICAR FECHA")),"SIN VALOR AVANCE")</f>
        <v>CUMPLIDA</v>
      </c>
    </row>
    <row r="388" spans="1:17" ht="225.75">
      <c r="A388" s="348" t="s">
        <v>19</v>
      </c>
      <c r="B388" s="349" t="s">
        <v>13</v>
      </c>
      <c r="C388" s="955"/>
      <c r="D388" s="955"/>
      <c r="E388" s="954"/>
      <c r="F388" s="954"/>
      <c r="G388" s="351" t="s">
        <v>108</v>
      </c>
      <c r="H388" s="353" t="s">
        <v>108</v>
      </c>
      <c r="I388" s="353" t="s">
        <v>524</v>
      </c>
      <c r="J388" s="360">
        <v>1</v>
      </c>
      <c r="K388" s="363">
        <v>45231</v>
      </c>
      <c r="L388" s="363">
        <v>45808</v>
      </c>
      <c r="M388" s="356">
        <f t="shared" si="12"/>
        <v>82.428571428571431</v>
      </c>
      <c r="N388" s="357">
        <v>1</v>
      </c>
      <c r="O388" s="362" t="s">
        <v>804</v>
      </c>
      <c r="P388" s="358">
        <f t="shared" si="11"/>
        <v>1</v>
      </c>
      <c r="Q388" s="359" t="str">
        <f>IF(ISNUMBER(P388),IF(P388=100%,"CUMPLIDA",IF(AND(ISNUMBER(L388),ISNUMBER([5]CGR!$P$4)), IF(L388&lt;[5]CGR!$P$4,"INCUMPLIDA","PROCESO"), "VERIFICAR FECHA")),"SIN VALOR AVANCE")</f>
        <v>CUMPLIDA</v>
      </c>
    </row>
    <row r="389" spans="1:17" ht="180.75">
      <c r="A389" s="348" t="s">
        <v>19</v>
      </c>
      <c r="B389" s="349" t="s">
        <v>13</v>
      </c>
      <c r="C389" s="955"/>
      <c r="D389" s="955"/>
      <c r="E389" s="954"/>
      <c r="F389" s="954"/>
      <c r="G389" s="351" t="s">
        <v>110</v>
      </c>
      <c r="H389" s="353" t="s">
        <v>111</v>
      </c>
      <c r="I389" s="353" t="s">
        <v>112</v>
      </c>
      <c r="J389" s="360">
        <v>8</v>
      </c>
      <c r="K389" s="363">
        <v>45839</v>
      </c>
      <c r="L389" s="363">
        <v>46568</v>
      </c>
      <c r="M389" s="356">
        <f t="shared" si="12"/>
        <v>104.14285714285714</v>
      </c>
      <c r="N389" s="357">
        <v>0</v>
      </c>
      <c r="O389" s="353" t="s">
        <v>805</v>
      </c>
      <c r="P389" s="358">
        <f t="shared" si="11"/>
        <v>0</v>
      </c>
      <c r="Q389" s="359" t="str">
        <f>IF(ISNUMBER(P389),IF(P389=100%,"CUMPLIDA",IF(AND(ISNUMBER(L389),ISNUMBER([5]CGR!$P$4)), IF(L389&lt;[5]CGR!$P$4,"INCUMPLIDA","PROCESO"), "VERIFICAR FECHA")),"SIN VALOR AVANCE")</f>
        <v>PROCESO</v>
      </c>
    </row>
    <row r="390" spans="1:17" ht="135.75">
      <c r="A390" s="348" t="s">
        <v>19</v>
      </c>
      <c r="B390" s="349" t="s">
        <v>13</v>
      </c>
      <c r="C390" s="955"/>
      <c r="D390" s="955"/>
      <c r="E390" s="954"/>
      <c r="F390" s="954"/>
      <c r="G390" s="351" t="s">
        <v>114</v>
      </c>
      <c r="H390" s="353" t="s">
        <v>115</v>
      </c>
      <c r="I390" s="353" t="s">
        <v>116</v>
      </c>
      <c r="J390" s="360">
        <v>1</v>
      </c>
      <c r="K390" s="363">
        <v>45839</v>
      </c>
      <c r="L390" s="363">
        <v>46568</v>
      </c>
      <c r="M390" s="356">
        <f t="shared" si="12"/>
        <v>104.14285714285714</v>
      </c>
      <c r="N390" s="357">
        <v>0</v>
      </c>
      <c r="O390" s="362" t="s">
        <v>806</v>
      </c>
      <c r="P390" s="358">
        <f t="shared" si="11"/>
        <v>0</v>
      </c>
      <c r="Q390" s="359" t="str">
        <f>IF(ISNUMBER(P390),IF(P390=100%,"CUMPLIDA",IF(AND(ISNUMBER(L390),ISNUMBER([5]CGR!$P$4)), IF(L390&lt;[5]CGR!$P$4,"INCUMPLIDA","PROCESO"), "VERIFICAR FECHA")),"SIN VALOR AVANCE")</f>
        <v>PROCESO</v>
      </c>
    </row>
    <row r="391" spans="1:17" ht="270.75">
      <c r="A391" s="348" t="s">
        <v>19</v>
      </c>
      <c r="B391" s="349" t="s">
        <v>13</v>
      </c>
      <c r="C391" s="955"/>
      <c r="D391" s="955"/>
      <c r="E391" s="954"/>
      <c r="F391" s="954"/>
      <c r="G391" s="351" t="s">
        <v>117</v>
      </c>
      <c r="H391" s="353" t="s">
        <v>118</v>
      </c>
      <c r="I391" s="353" t="s">
        <v>119</v>
      </c>
      <c r="J391" s="360">
        <v>2</v>
      </c>
      <c r="K391" s="363">
        <v>45839</v>
      </c>
      <c r="L391" s="363">
        <v>46568</v>
      </c>
      <c r="M391" s="356">
        <f t="shared" si="12"/>
        <v>104.14285714285714</v>
      </c>
      <c r="N391" s="357">
        <v>0</v>
      </c>
      <c r="O391" s="362" t="s">
        <v>807</v>
      </c>
      <c r="P391" s="358">
        <f t="shared" si="11"/>
        <v>0</v>
      </c>
      <c r="Q391" s="359" t="str">
        <f>IF(ISNUMBER(P391),IF(P391=100%,"CUMPLIDA",IF(AND(ISNUMBER(L391),ISNUMBER([5]CGR!$P$4)), IF(L391&lt;[5]CGR!$P$4,"INCUMPLIDA","PROCESO"), "VERIFICAR FECHA")),"SIN VALOR AVANCE")</f>
        <v>PROCESO</v>
      </c>
    </row>
    <row r="392" spans="1:17" ht="255.75">
      <c r="A392" s="348" t="s">
        <v>19</v>
      </c>
      <c r="B392" s="349" t="s">
        <v>13</v>
      </c>
      <c r="C392" s="955" t="s">
        <v>775</v>
      </c>
      <c r="D392" s="955" t="s">
        <v>776</v>
      </c>
      <c r="E392" s="954" t="s">
        <v>808</v>
      </c>
      <c r="F392" s="954" t="s">
        <v>809</v>
      </c>
      <c r="G392" s="954" t="s">
        <v>729</v>
      </c>
      <c r="H392" s="353" t="s">
        <v>675</v>
      </c>
      <c r="I392" s="353" t="s">
        <v>676</v>
      </c>
      <c r="J392" s="360">
        <v>1</v>
      </c>
      <c r="K392" s="355">
        <v>45231</v>
      </c>
      <c r="L392" s="355">
        <v>45504</v>
      </c>
      <c r="M392" s="356">
        <f t="shared" si="12"/>
        <v>39</v>
      </c>
      <c r="N392" s="357">
        <v>1</v>
      </c>
      <c r="O392" s="353" t="s">
        <v>810</v>
      </c>
      <c r="P392" s="358">
        <f t="shared" si="11"/>
        <v>1</v>
      </c>
      <c r="Q392" s="359" t="str">
        <f>IF(ISNUMBER(P392),IF(P392=100%,"CUMPLIDA",IF(AND(ISNUMBER(L392),ISNUMBER([5]CGR!$P$4)), IF(L392&lt;[5]CGR!$P$4,"INCUMPLIDA","PROCESO"), "VERIFICAR FECHA")),"SIN VALOR AVANCE")</f>
        <v>CUMPLIDA</v>
      </c>
    </row>
    <row r="393" spans="1:17" ht="255.75">
      <c r="A393" s="348" t="s">
        <v>19</v>
      </c>
      <c r="B393" s="349" t="s">
        <v>13</v>
      </c>
      <c r="C393" s="955"/>
      <c r="D393" s="955"/>
      <c r="E393" s="954"/>
      <c r="F393" s="954"/>
      <c r="G393" s="954"/>
      <c r="H393" s="353" t="s">
        <v>678</v>
      </c>
      <c r="I393" s="353" t="s">
        <v>679</v>
      </c>
      <c r="J393" s="360">
        <v>1</v>
      </c>
      <c r="K393" s="355">
        <v>45231</v>
      </c>
      <c r="L393" s="355">
        <v>45504</v>
      </c>
      <c r="M393" s="356">
        <f t="shared" si="12"/>
        <v>39</v>
      </c>
      <c r="N393" s="357">
        <v>1</v>
      </c>
      <c r="O393" s="353" t="s">
        <v>810</v>
      </c>
      <c r="P393" s="358">
        <f t="shared" si="11"/>
        <v>1</v>
      </c>
      <c r="Q393" s="359" t="str">
        <f>IF(ISNUMBER(P393),IF(P393=100%,"CUMPLIDA",IF(AND(ISNUMBER(L393),ISNUMBER([5]CGR!$P$4)), IF(L393&lt;[5]CGR!$P$4,"INCUMPLIDA","PROCESO"), "VERIFICAR FECHA")),"SIN VALOR AVANCE")</f>
        <v>CUMPLIDA</v>
      </c>
    </row>
    <row r="394" spans="1:17" ht="135.75">
      <c r="A394" s="348" t="s">
        <v>19</v>
      </c>
      <c r="B394" s="349" t="s">
        <v>13</v>
      </c>
      <c r="C394" s="955"/>
      <c r="D394" s="955"/>
      <c r="E394" s="954"/>
      <c r="F394" s="954"/>
      <c r="G394" s="351" t="s">
        <v>97</v>
      </c>
      <c r="H394" s="353" t="s">
        <v>98</v>
      </c>
      <c r="I394" s="353" t="s">
        <v>99</v>
      </c>
      <c r="J394" s="360">
        <v>1</v>
      </c>
      <c r="K394" s="363">
        <v>45323</v>
      </c>
      <c r="L394" s="363">
        <v>45747</v>
      </c>
      <c r="M394" s="356">
        <f t="shared" si="12"/>
        <v>60.571428571428569</v>
      </c>
      <c r="N394" s="357">
        <v>1</v>
      </c>
      <c r="O394" s="353" t="s">
        <v>811</v>
      </c>
      <c r="P394" s="358">
        <f t="shared" si="11"/>
        <v>1</v>
      </c>
      <c r="Q394" s="359" t="str">
        <f>IF(ISNUMBER(P394),IF(P394=100%,"CUMPLIDA",IF(AND(ISNUMBER(L394),ISNUMBER([5]CGR!$P$4)), IF(L394&lt;[5]CGR!$P$4,"INCUMPLIDA","PROCESO"), "VERIFICAR FECHA")),"SIN VALOR AVANCE")</f>
        <v>CUMPLIDA</v>
      </c>
    </row>
    <row r="395" spans="1:17" ht="105.75">
      <c r="A395" s="348" t="s">
        <v>19</v>
      </c>
      <c r="B395" s="349" t="s">
        <v>13</v>
      </c>
      <c r="C395" s="955"/>
      <c r="D395" s="955"/>
      <c r="E395" s="954"/>
      <c r="F395" s="954"/>
      <c r="G395" s="351" t="s">
        <v>101</v>
      </c>
      <c r="H395" s="353" t="s">
        <v>101</v>
      </c>
      <c r="I395" s="353" t="s">
        <v>102</v>
      </c>
      <c r="J395" s="360">
        <v>1</v>
      </c>
      <c r="K395" s="363">
        <v>45323</v>
      </c>
      <c r="L395" s="363">
        <v>45747</v>
      </c>
      <c r="M395" s="356">
        <f t="shared" si="12"/>
        <v>60.571428571428569</v>
      </c>
      <c r="N395" s="357">
        <v>1</v>
      </c>
      <c r="O395" s="353" t="s">
        <v>738</v>
      </c>
      <c r="P395" s="358">
        <f t="shared" ref="P395:P458" si="13">N395/J395</f>
        <v>1</v>
      </c>
      <c r="Q395" s="359" t="str">
        <f>IF(ISNUMBER(P395),IF(P395=100%,"CUMPLIDA",IF(AND(ISNUMBER(L395),ISNUMBER([5]CGR!$P$4)), IF(L395&lt;[5]CGR!$P$4,"INCUMPLIDA","PROCESO"), "VERIFICAR FECHA")),"SIN VALOR AVANCE")</f>
        <v>CUMPLIDA</v>
      </c>
    </row>
    <row r="396" spans="1:17" ht="105.75">
      <c r="A396" s="348" t="s">
        <v>19</v>
      </c>
      <c r="B396" s="349" t="s">
        <v>13</v>
      </c>
      <c r="C396" s="955"/>
      <c r="D396" s="955"/>
      <c r="E396" s="954"/>
      <c r="F396" s="954"/>
      <c r="G396" s="351" t="s">
        <v>238</v>
      </c>
      <c r="H396" s="353" t="s">
        <v>239</v>
      </c>
      <c r="I396" s="353" t="s">
        <v>240</v>
      </c>
      <c r="J396" s="360">
        <v>1</v>
      </c>
      <c r="K396" s="363">
        <v>45231</v>
      </c>
      <c r="L396" s="363">
        <v>45747</v>
      </c>
      <c r="M396" s="356">
        <f t="shared" si="12"/>
        <v>73.714285714285708</v>
      </c>
      <c r="N396" s="357">
        <v>1</v>
      </c>
      <c r="O396" s="353" t="s">
        <v>738</v>
      </c>
      <c r="P396" s="358">
        <f t="shared" si="13"/>
        <v>1</v>
      </c>
      <c r="Q396" s="359" t="str">
        <f>IF(ISNUMBER(P396),IF(P396=100%,"CUMPLIDA",IF(AND(ISNUMBER(L396),ISNUMBER([5]CGR!$P$4)), IF(L396&lt;[5]CGR!$P$4,"INCUMPLIDA","PROCESO"), "VERIFICAR FECHA")),"SIN VALOR AVANCE")</f>
        <v>CUMPLIDA</v>
      </c>
    </row>
    <row r="397" spans="1:17" ht="135.75">
      <c r="A397" s="348" t="s">
        <v>19</v>
      </c>
      <c r="B397" s="349" t="s">
        <v>13</v>
      </c>
      <c r="C397" s="955"/>
      <c r="D397" s="955"/>
      <c r="E397" s="954"/>
      <c r="F397" s="954"/>
      <c r="G397" s="351" t="s">
        <v>104</v>
      </c>
      <c r="H397" s="353" t="s">
        <v>104</v>
      </c>
      <c r="I397" s="353" t="s">
        <v>248</v>
      </c>
      <c r="J397" s="360">
        <v>1</v>
      </c>
      <c r="K397" s="363">
        <v>45323</v>
      </c>
      <c r="L397" s="363">
        <v>45747</v>
      </c>
      <c r="M397" s="356">
        <f t="shared" si="12"/>
        <v>60.571428571428569</v>
      </c>
      <c r="N397" s="357">
        <v>1</v>
      </c>
      <c r="O397" s="353" t="s">
        <v>811</v>
      </c>
      <c r="P397" s="358">
        <f t="shared" si="13"/>
        <v>1</v>
      </c>
      <c r="Q397" s="359" t="str">
        <f>IF(ISNUMBER(P397),IF(P397=100%,"CUMPLIDA",IF(AND(ISNUMBER(L397),ISNUMBER([5]CGR!$P$4)), IF(L397&lt;[5]CGR!$P$4,"INCUMPLIDA","PROCESO"), "VERIFICAR FECHA")),"SIN VALOR AVANCE")</f>
        <v>CUMPLIDA</v>
      </c>
    </row>
    <row r="398" spans="1:17" ht="120.75">
      <c r="A398" s="348" t="s">
        <v>19</v>
      </c>
      <c r="B398" s="349" t="s">
        <v>13</v>
      </c>
      <c r="C398" s="955"/>
      <c r="D398" s="955" t="s">
        <v>776</v>
      </c>
      <c r="E398" s="954"/>
      <c r="F398" s="954"/>
      <c r="G398" s="351" t="s">
        <v>106</v>
      </c>
      <c r="H398" s="353" t="s">
        <v>106</v>
      </c>
      <c r="I398" s="353" t="s">
        <v>107</v>
      </c>
      <c r="J398" s="360">
        <v>1</v>
      </c>
      <c r="K398" s="363">
        <v>45231</v>
      </c>
      <c r="L398" s="363">
        <v>45747</v>
      </c>
      <c r="M398" s="356">
        <f t="shared" si="12"/>
        <v>73.714285714285708</v>
      </c>
      <c r="N398" s="357">
        <v>1</v>
      </c>
      <c r="O398" s="353" t="s">
        <v>746</v>
      </c>
      <c r="P398" s="358">
        <f t="shared" si="13"/>
        <v>1</v>
      </c>
      <c r="Q398" s="359" t="str">
        <f>IF(ISNUMBER(P398),IF(P398=100%,"CUMPLIDA",IF(AND(ISNUMBER(L398),ISNUMBER([5]CGR!$P$4)), IF(L398&lt;[5]CGR!$P$4,"INCUMPLIDA","PROCESO"), "VERIFICAR FECHA")),"SIN VALOR AVANCE")</f>
        <v>CUMPLIDA</v>
      </c>
    </row>
    <row r="399" spans="1:17" ht="195.75">
      <c r="A399" s="348" t="s">
        <v>19</v>
      </c>
      <c r="B399" s="349" t="s">
        <v>13</v>
      </c>
      <c r="C399" s="955"/>
      <c r="D399" s="955"/>
      <c r="E399" s="954"/>
      <c r="F399" s="954"/>
      <c r="G399" s="351" t="s">
        <v>108</v>
      </c>
      <c r="H399" s="353" t="s">
        <v>108</v>
      </c>
      <c r="I399" s="353" t="s">
        <v>524</v>
      </c>
      <c r="J399" s="360">
        <v>1</v>
      </c>
      <c r="K399" s="363">
        <v>45231</v>
      </c>
      <c r="L399" s="363">
        <v>45808</v>
      </c>
      <c r="M399" s="356">
        <f t="shared" si="12"/>
        <v>82.428571428571431</v>
      </c>
      <c r="N399" s="357">
        <v>1</v>
      </c>
      <c r="O399" s="362" t="s">
        <v>812</v>
      </c>
      <c r="P399" s="358">
        <f t="shared" si="13"/>
        <v>1</v>
      </c>
      <c r="Q399" s="359" t="str">
        <f>IF(ISNUMBER(P399),IF(P399=100%,"CUMPLIDA",IF(AND(ISNUMBER(L399),ISNUMBER([5]CGR!$P$4)), IF(L399&lt;[5]CGR!$P$4,"INCUMPLIDA","PROCESO"), "VERIFICAR FECHA")),"SIN VALOR AVANCE")</f>
        <v>CUMPLIDA</v>
      </c>
    </row>
    <row r="400" spans="1:17" ht="180.75">
      <c r="A400" s="348" t="s">
        <v>19</v>
      </c>
      <c r="B400" s="349" t="s">
        <v>13</v>
      </c>
      <c r="C400" s="955"/>
      <c r="D400" s="955"/>
      <c r="E400" s="954"/>
      <c r="F400" s="954"/>
      <c r="G400" s="351" t="s">
        <v>110</v>
      </c>
      <c r="H400" s="353" t="s">
        <v>111</v>
      </c>
      <c r="I400" s="353" t="s">
        <v>112</v>
      </c>
      <c r="J400" s="360">
        <v>7</v>
      </c>
      <c r="K400" s="363">
        <v>46024</v>
      </c>
      <c r="L400" s="363">
        <v>46660</v>
      </c>
      <c r="M400" s="356">
        <f t="shared" si="12"/>
        <v>90.857142857142861</v>
      </c>
      <c r="N400" s="357">
        <v>0</v>
      </c>
      <c r="O400" s="353" t="s">
        <v>813</v>
      </c>
      <c r="P400" s="358">
        <f t="shared" si="13"/>
        <v>0</v>
      </c>
      <c r="Q400" s="359" t="str">
        <f>IF(ISNUMBER(P400),IF(P400=100%,"CUMPLIDA",IF(AND(ISNUMBER(L400),ISNUMBER([5]CGR!$P$4)), IF(L400&lt;[5]CGR!$P$4,"INCUMPLIDA","PROCESO"), "VERIFICAR FECHA")),"SIN VALOR AVANCE")</f>
        <v>PROCESO</v>
      </c>
    </row>
    <row r="401" spans="1:17" ht="150.75">
      <c r="A401" s="348" t="s">
        <v>19</v>
      </c>
      <c r="B401" s="349" t="s">
        <v>13</v>
      </c>
      <c r="C401" s="955"/>
      <c r="D401" s="955" t="s">
        <v>776</v>
      </c>
      <c r="E401" s="954"/>
      <c r="F401" s="954"/>
      <c r="G401" s="351" t="s">
        <v>114</v>
      </c>
      <c r="H401" s="353" t="s">
        <v>115</v>
      </c>
      <c r="I401" s="353" t="s">
        <v>116</v>
      </c>
      <c r="J401" s="360">
        <v>1</v>
      </c>
      <c r="K401" s="363">
        <v>46024</v>
      </c>
      <c r="L401" s="363">
        <v>46660</v>
      </c>
      <c r="M401" s="356">
        <f t="shared" si="12"/>
        <v>90.857142857142861</v>
      </c>
      <c r="N401" s="357">
        <v>0</v>
      </c>
      <c r="O401" s="362" t="s">
        <v>803</v>
      </c>
      <c r="P401" s="358">
        <f t="shared" si="13"/>
        <v>0</v>
      </c>
      <c r="Q401" s="359" t="str">
        <f>IF(ISNUMBER(P401),IF(P401=100%,"CUMPLIDA",IF(AND(ISNUMBER(L401),ISNUMBER([5]CGR!$P$4)), IF(L401&lt;[5]CGR!$P$4,"INCUMPLIDA","PROCESO"), "VERIFICAR FECHA")),"SIN VALOR AVANCE")</f>
        <v>PROCESO</v>
      </c>
    </row>
    <row r="402" spans="1:17" ht="285.75">
      <c r="A402" s="348" t="s">
        <v>19</v>
      </c>
      <c r="B402" s="349" t="s">
        <v>13</v>
      </c>
      <c r="C402" s="955"/>
      <c r="D402" s="955" t="s">
        <v>776</v>
      </c>
      <c r="E402" s="954"/>
      <c r="F402" s="954"/>
      <c r="G402" s="351" t="s">
        <v>117</v>
      </c>
      <c r="H402" s="353" t="s">
        <v>118</v>
      </c>
      <c r="I402" s="353" t="s">
        <v>119</v>
      </c>
      <c r="J402" s="360">
        <v>2</v>
      </c>
      <c r="K402" s="363">
        <v>46024</v>
      </c>
      <c r="L402" s="363">
        <v>46660</v>
      </c>
      <c r="M402" s="356">
        <f t="shared" si="12"/>
        <v>90.857142857142861</v>
      </c>
      <c r="N402" s="357">
        <v>0</v>
      </c>
      <c r="O402" s="362" t="s">
        <v>814</v>
      </c>
      <c r="P402" s="358">
        <f t="shared" si="13"/>
        <v>0</v>
      </c>
      <c r="Q402" s="359" t="str">
        <f>IF(ISNUMBER(P402),IF(P402=100%,"CUMPLIDA",IF(AND(ISNUMBER(L402),ISNUMBER([5]CGR!$P$4)), IF(L402&lt;[5]CGR!$P$4,"INCUMPLIDA","PROCESO"), "VERIFICAR FECHA")),"SIN VALOR AVANCE")</f>
        <v>PROCESO</v>
      </c>
    </row>
    <row r="403" spans="1:17" ht="270.75">
      <c r="A403" s="348" t="s">
        <v>19</v>
      </c>
      <c r="B403" s="349" t="s">
        <v>13</v>
      </c>
      <c r="C403" s="955" t="s">
        <v>775</v>
      </c>
      <c r="D403" s="955" t="s">
        <v>776</v>
      </c>
      <c r="E403" s="954" t="s">
        <v>815</v>
      </c>
      <c r="F403" s="967" t="s">
        <v>816</v>
      </c>
      <c r="G403" s="954" t="s">
        <v>729</v>
      </c>
      <c r="H403" s="353" t="s">
        <v>675</v>
      </c>
      <c r="I403" s="353" t="s">
        <v>676</v>
      </c>
      <c r="J403" s="360">
        <v>1</v>
      </c>
      <c r="K403" s="355">
        <v>45231</v>
      </c>
      <c r="L403" s="355">
        <v>45504</v>
      </c>
      <c r="M403" s="356">
        <f t="shared" si="12"/>
        <v>39</v>
      </c>
      <c r="N403" s="357">
        <v>1</v>
      </c>
      <c r="O403" s="362" t="s">
        <v>802</v>
      </c>
      <c r="P403" s="358">
        <f t="shared" si="13"/>
        <v>1</v>
      </c>
      <c r="Q403" s="359" t="str">
        <f>IF(ISNUMBER(P403),IF(P403=100%,"CUMPLIDA",IF(AND(ISNUMBER(L403),ISNUMBER([5]CGR!$P$4)), IF(L403&lt;[5]CGR!$P$4,"INCUMPLIDA","PROCESO"), "VERIFICAR FECHA")),"SIN VALOR AVANCE")</f>
        <v>CUMPLIDA</v>
      </c>
    </row>
    <row r="404" spans="1:17" ht="270.75">
      <c r="A404" s="348" t="s">
        <v>19</v>
      </c>
      <c r="B404" s="349" t="s">
        <v>13</v>
      </c>
      <c r="C404" s="955"/>
      <c r="D404" s="955"/>
      <c r="E404" s="954"/>
      <c r="F404" s="967"/>
      <c r="G404" s="954"/>
      <c r="H404" s="353" t="s">
        <v>678</v>
      </c>
      <c r="I404" s="353" t="s">
        <v>679</v>
      </c>
      <c r="J404" s="360">
        <v>1</v>
      </c>
      <c r="K404" s="355">
        <v>45231</v>
      </c>
      <c r="L404" s="355">
        <v>45504</v>
      </c>
      <c r="M404" s="356">
        <f t="shared" ref="M404:M467" si="14">(L404-K404)/7</f>
        <v>39</v>
      </c>
      <c r="N404" s="357">
        <v>1</v>
      </c>
      <c r="O404" s="362" t="s">
        <v>802</v>
      </c>
      <c r="P404" s="358">
        <f t="shared" si="13"/>
        <v>1</v>
      </c>
      <c r="Q404" s="359" t="str">
        <f>IF(ISNUMBER(P404),IF(P404=100%,"CUMPLIDA",IF(AND(ISNUMBER(L404),ISNUMBER([5]CGR!$P$4)), IF(L404&lt;[5]CGR!$P$4,"INCUMPLIDA","PROCESO"), "VERIFICAR FECHA")),"SIN VALOR AVANCE")</f>
        <v>CUMPLIDA</v>
      </c>
    </row>
    <row r="405" spans="1:17" ht="165.75">
      <c r="A405" s="348" t="s">
        <v>19</v>
      </c>
      <c r="B405" s="349" t="s">
        <v>13</v>
      </c>
      <c r="C405" s="955"/>
      <c r="D405" s="955"/>
      <c r="E405" s="954"/>
      <c r="F405" s="967"/>
      <c r="G405" s="351" t="s">
        <v>97</v>
      </c>
      <c r="H405" s="353" t="s">
        <v>98</v>
      </c>
      <c r="I405" s="353" t="s">
        <v>99</v>
      </c>
      <c r="J405" s="360">
        <v>1</v>
      </c>
      <c r="K405" s="363">
        <v>45323</v>
      </c>
      <c r="L405" s="363">
        <v>45747</v>
      </c>
      <c r="M405" s="356">
        <f t="shared" si="14"/>
        <v>60.571428571428569</v>
      </c>
      <c r="N405" s="357">
        <v>1</v>
      </c>
      <c r="O405" s="362" t="s">
        <v>817</v>
      </c>
      <c r="P405" s="358">
        <f t="shared" si="13"/>
        <v>1</v>
      </c>
      <c r="Q405" s="359" t="str">
        <f>IF(ISNUMBER(P405),IF(P405=100%,"CUMPLIDA",IF(AND(ISNUMBER(L405),ISNUMBER([5]CGR!$P$4)), IF(L405&lt;[5]CGR!$P$4,"INCUMPLIDA","PROCESO"), "VERIFICAR FECHA")),"SIN VALOR AVANCE")</f>
        <v>CUMPLIDA</v>
      </c>
    </row>
    <row r="406" spans="1:17" ht="105.75">
      <c r="A406" s="348" t="s">
        <v>19</v>
      </c>
      <c r="B406" s="349" t="s">
        <v>13</v>
      </c>
      <c r="C406" s="955"/>
      <c r="D406" s="955"/>
      <c r="E406" s="954"/>
      <c r="F406" s="967"/>
      <c r="G406" s="351" t="s">
        <v>101</v>
      </c>
      <c r="H406" s="353" t="s">
        <v>101</v>
      </c>
      <c r="I406" s="353" t="s">
        <v>102</v>
      </c>
      <c r="J406" s="360">
        <v>1</v>
      </c>
      <c r="K406" s="363">
        <v>45323</v>
      </c>
      <c r="L406" s="363">
        <v>45747</v>
      </c>
      <c r="M406" s="356">
        <f t="shared" si="14"/>
        <v>60.571428571428569</v>
      </c>
      <c r="N406" s="357">
        <v>1</v>
      </c>
      <c r="O406" s="353" t="s">
        <v>738</v>
      </c>
      <c r="P406" s="358">
        <f t="shared" si="13"/>
        <v>1</v>
      </c>
      <c r="Q406" s="359" t="str">
        <f>IF(ISNUMBER(P406),IF(P406=100%,"CUMPLIDA",IF(AND(ISNUMBER(L406),ISNUMBER([5]CGR!$P$4)), IF(L406&lt;[5]CGR!$P$4,"INCUMPLIDA","PROCESO"), "VERIFICAR FECHA")),"SIN VALOR AVANCE")</f>
        <v>CUMPLIDA</v>
      </c>
    </row>
    <row r="407" spans="1:17" ht="105.75">
      <c r="A407" s="348" t="s">
        <v>19</v>
      </c>
      <c r="B407" s="349" t="s">
        <v>13</v>
      </c>
      <c r="C407" s="955"/>
      <c r="D407" s="955"/>
      <c r="E407" s="954"/>
      <c r="F407" s="967"/>
      <c r="G407" s="351" t="s">
        <v>238</v>
      </c>
      <c r="H407" s="353" t="s">
        <v>239</v>
      </c>
      <c r="I407" s="353" t="s">
        <v>240</v>
      </c>
      <c r="J407" s="360">
        <v>1</v>
      </c>
      <c r="K407" s="363">
        <v>45231</v>
      </c>
      <c r="L407" s="363">
        <v>45747</v>
      </c>
      <c r="M407" s="356">
        <f t="shared" si="14"/>
        <v>73.714285714285708</v>
      </c>
      <c r="N407" s="357">
        <v>1</v>
      </c>
      <c r="O407" s="353" t="s">
        <v>738</v>
      </c>
      <c r="P407" s="358">
        <f t="shared" si="13"/>
        <v>1</v>
      </c>
      <c r="Q407" s="359" t="str">
        <f>IF(ISNUMBER(P407),IF(P407=100%,"CUMPLIDA",IF(AND(ISNUMBER(L407),ISNUMBER([5]CGR!$P$4)), IF(L407&lt;[5]CGR!$P$4,"INCUMPLIDA","PROCESO"), "VERIFICAR FECHA")),"SIN VALOR AVANCE")</f>
        <v>CUMPLIDA</v>
      </c>
    </row>
    <row r="408" spans="1:17" ht="135.75">
      <c r="A408" s="348" t="s">
        <v>19</v>
      </c>
      <c r="B408" s="349" t="s">
        <v>13</v>
      </c>
      <c r="C408" s="955"/>
      <c r="D408" s="955"/>
      <c r="E408" s="954"/>
      <c r="F408" s="967"/>
      <c r="G408" s="351" t="s">
        <v>104</v>
      </c>
      <c r="H408" s="353" t="s">
        <v>104</v>
      </c>
      <c r="I408" s="353" t="s">
        <v>248</v>
      </c>
      <c r="J408" s="360">
        <v>1</v>
      </c>
      <c r="K408" s="363">
        <v>45323</v>
      </c>
      <c r="L408" s="363">
        <v>45747</v>
      </c>
      <c r="M408" s="356">
        <f t="shared" si="14"/>
        <v>60.571428571428569</v>
      </c>
      <c r="N408" s="357">
        <v>1</v>
      </c>
      <c r="O408" s="362" t="s">
        <v>806</v>
      </c>
      <c r="P408" s="358">
        <f t="shared" si="13"/>
        <v>1</v>
      </c>
      <c r="Q408" s="359" t="str">
        <f>IF(ISNUMBER(P408),IF(P408=100%,"CUMPLIDA",IF(AND(ISNUMBER(L408),ISNUMBER([5]CGR!$P$4)), IF(L408&lt;[5]CGR!$P$4,"INCUMPLIDA","PROCESO"), "VERIFICAR FECHA")),"SIN VALOR AVANCE")</f>
        <v>CUMPLIDA</v>
      </c>
    </row>
    <row r="409" spans="1:17" ht="120.75">
      <c r="A409" s="348" t="s">
        <v>19</v>
      </c>
      <c r="B409" s="349" t="s">
        <v>13</v>
      </c>
      <c r="C409" s="955"/>
      <c r="D409" s="955"/>
      <c r="E409" s="954"/>
      <c r="F409" s="967"/>
      <c r="G409" s="351" t="s">
        <v>106</v>
      </c>
      <c r="H409" s="353" t="s">
        <v>106</v>
      </c>
      <c r="I409" s="353" t="s">
        <v>107</v>
      </c>
      <c r="J409" s="360">
        <v>1</v>
      </c>
      <c r="K409" s="363">
        <v>45231</v>
      </c>
      <c r="L409" s="363">
        <v>45747</v>
      </c>
      <c r="M409" s="356">
        <f t="shared" si="14"/>
        <v>73.714285714285708</v>
      </c>
      <c r="N409" s="357">
        <v>1</v>
      </c>
      <c r="O409" s="353" t="s">
        <v>746</v>
      </c>
      <c r="P409" s="358">
        <f t="shared" si="13"/>
        <v>1</v>
      </c>
      <c r="Q409" s="359" t="str">
        <f>IF(ISNUMBER(P409),IF(P409=100%,"CUMPLIDA",IF(AND(ISNUMBER(L409),ISNUMBER([5]CGR!$P$4)), IF(L409&lt;[5]CGR!$P$4,"INCUMPLIDA","PROCESO"), "VERIFICAR FECHA")),"SIN VALOR AVANCE")</f>
        <v>CUMPLIDA</v>
      </c>
    </row>
    <row r="410" spans="1:17" ht="225.75">
      <c r="A410" s="348" t="s">
        <v>19</v>
      </c>
      <c r="B410" s="349" t="s">
        <v>13</v>
      </c>
      <c r="C410" s="955"/>
      <c r="D410" s="955"/>
      <c r="E410" s="954"/>
      <c r="F410" s="967"/>
      <c r="G410" s="351" t="s">
        <v>108</v>
      </c>
      <c r="H410" s="353" t="s">
        <v>108</v>
      </c>
      <c r="I410" s="353" t="s">
        <v>524</v>
      </c>
      <c r="J410" s="360">
        <v>1</v>
      </c>
      <c r="K410" s="363">
        <v>45231</v>
      </c>
      <c r="L410" s="363">
        <v>45808</v>
      </c>
      <c r="M410" s="356">
        <f t="shared" si="14"/>
        <v>82.428571428571431</v>
      </c>
      <c r="N410" s="357">
        <v>1</v>
      </c>
      <c r="O410" s="362" t="s">
        <v>753</v>
      </c>
      <c r="P410" s="358">
        <f t="shared" si="13"/>
        <v>1</v>
      </c>
      <c r="Q410" s="359" t="str">
        <f>IF(ISNUMBER(P410),IF(P410=100%,"CUMPLIDA",IF(AND(ISNUMBER(L410),ISNUMBER([5]CGR!$P$4)), IF(L410&lt;[5]CGR!$P$4,"INCUMPLIDA","PROCESO"), "VERIFICAR FECHA")),"SIN VALOR AVANCE")</f>
        <v>CUMPLIDA</v>
      </c>
    </row>
    <row r="411" spans="1:17" ht="195.75">
      <c r="A411" s="348" t="s">
        <v>19</v>
      </c>
      <c r="B411" s="349" t="s">
        <v>13</v>
      </c>
      <c r="C411" s="955"/>
      <c r="D411" s="955" t="s">
        <v>776</v>
      </c>
      <c r="E411" s="954"/>
      <c r="F411" s="967"/>
      <c r="G411" s="351" t="s">
        <v>110</v>
      </c>
      <c r="H411" s="353" t="s">
        <v>111</v>
      </c>
      <c r="I411" s="353" t="s">
        <v>112</v>
      </c>
      <c r="J411" s="360">
        <v>8</v>
      </c>
      <c r="K411" s="363">
        <v>45839</v>
      </c>
      <c r="L411" s="363">
        <v>46568</v>
      </c>
      <c r="M411" s="356">
        <f t="shared" si="14"/>
        <v>104.14285714285714</v>
      </c>
      <c r="N411" s="357">
        <v>0</v>
      </c>
      <c r="O411" s="353" t="s">
        <v>818</v>
      </c>
      <c r="P411" s="358">
        <f t="shared" si="13"/>
        <v>0</v>
      </c>
      <c r="Q411" s="359" t="str">
        <f>IF(ISNUMBER(P411),IF(P411=100%,"CUMPLIDA",IF(AND(ISNUMBER(L411),ISNUMBER([5]CGR!$P$4)), IF(L411&lt;[5]CGR!$P$4,"INCUMPLIDA","PROCESO"), "VERIFICAR FECHA")),"SIN VALOR AVANCE")</f>
        <v>PROCESO</v>
      </c>
    </row>
    <row r="412" spans="1:17" ht="150.75">
      <c r="A412" s="348" t="s">
        <v>19</v>
      </c>
      <c r="B412" s="349" t="s">
        <v>13</v>
      </c>
      <c r="C412" s="955"/>
      <c r="D412" s="955" t="s">
        <v>776</v>
      </c>
      <c r="E412" s="954"/>
      <c r="F412" s="967"/>
      <c r="G412" s="351" t="s">
        <v>114</v>
      </c>
      <c r="H412" s="353" t="s">
        <v>115</v>
      </c>
      <c r="I412" s="353" t="s">
        <v>116</v>
      </c>
      <c r="J412" s="360">
        <v>1</v>
      </c>
      <c r="K412" s="363">
        <v>45839</v>
      </c>
      <c r="L412" s="363">
        <v>46568</v>
      </c>
      <c r="M412" s="356">
        <f t="shared" si="14"/>
        <v>104.14285714285714</v>
      </c>
      <c r="N412" s="357">
        <v>0</v>
      </c>
      <c r="O412" s="362" t="s">
        <v>803</v>
      </c>
      <c r="P412" s="358">
        <f t="shared" si="13"/>
        <v>0</v>
      </c>
      <c r="Q412" s="359" t="str">
        <f>IF(ISNUMBER(P412),IF(P412=100%,"CUMPLIDA",IF(AND(ISNUMBER(L412),ISNUMBER([5]CGR!$P$4)), IF(L412&lt;[5]CGR!$P$4,"INCUMPLIDA","PROCESO"), "VERIFICAR FECHA")),"SIN VALOR AVANCE")</f>
        <v>PROCESO</v>
      </c>
    </row>
    <row r="413" spans="1:17" ht="285.75">
      <c r="A413" s="348" t="s">
        <v>19</v>
      </c>
      <c r="B413" s="349" t="s">
        <v>13</v>
      </c>
      <c r="C413" s="955"/>
      <c r="D413" s="955" t="s">
        <v>776</v>
      </c>
      <c r="E413" s="954"/>
      <c r="F413" s="967"/>
      <c r="G413" s="351" t="s">
        <v>117</v>
      </c>
      <c r="H413" s="353" t="s">
        <v>118</v>
      </c>
      <c r="I413" s="353" t="s">
        <v>119</v>
      </c>
      <c r="J413" s="360">
        <v>2</v>
      </c>
      <c r="K413" s="363">
        <v>45839</v>
      </c>
      <c r="L413" s="363">
        <v>46568</v>
      </c>
      <c r="M413" s="356">
        <f t="shared" si="14"/>
        <v>104.14285714285714</v>
      </c>
      <c r="N413" s="357">
        <v>0</v>
      </c>
      <c r="O413" s="362" t="s">
        <v>814</v>
      </c>
      <c r="P413" s="358">
        <f t="shared" si="13"/>
        <v>0</v>
      </c>
      <c r="Q413" s="359" t="str">
        <f>IF(ISNUMBER(P413),IF(P413=100%,"CUMPLIDA",IF(AND(ISNUMBER(L413),ISNUMBER([5]CGR!$P$4)), IF(L413&lt;[5]CGR!$P$4,"INCUMPLIDA","PROCESO"), "VERIFICAR FECHA")),"SIN VALOR AVANCE")</f>
        <v>PROCESO</v>
      </c>
    </row>
    <row r="414" spans="1:17" ht="270.75">
      <c r="A414" s="348" t="s">
        <v>19</v>
      </c>
      <c r="B414" s="349" t="s">
        <v>13</v>
      </c>
      <c r="C414" s="962" t="s">
        <v>819</v>
      </c>
      <c r="D414" s="962" t="s">
        <v>820</v>
      </c>
      <c r="E414" s="963" t="s">
        <v>821</v>
      </c>
      <c r="F414" s="963" t="s">
        <v>822</v>
      </c>
      <c r="G414" s="351" t="s">
        <v>823</v>
      </c>
      <c r="H414" s="352" t="s">
        <v>733</v>
      </c>
      <c r="I414" s="353" t="s">
        <v>164</v>
      </c>
      <c r="J414" s="354">
        <v>1</v>
      </c>
      <c r="K414" s="355">
        <v>44044</v>
      </c>
      <c r="L414" s="355">
        <v>44196</v>
      </c>
      <c r="M414" s="356">
        <f t="shared" si="14"/>
        <v>21.714285714285715</v>
      </c>
      <c r="N414" s="357">
        <v>1</v>
      </c>
      <c r="O414" s="353" t="s">
        <v>824</v>
      </c>
      <c r="P414" s="358">
        <f t="shared" si="13"/>
        <v>1</v>
      </c>
      <c r="Q414" s="359" t="str">
        <f>IF(ISNUMBER(P414),IF(P414=100%,"CUMPLIDA",IF(AND(ISNUMBER(L414),ISNUMBER([5]CGR!$P$4)), IF(L414&lt;[5]CGR!$P$4,"INCUMPLIDA","PROCESO"), "VERIFICAR FECHA")),"SIN VALOR AVANCE")</f>
        <v>CUMPLIDA</v>
      </c>
    </row>
    <row r="415" spans="1:17" ht="75.75" customHeight="1">
      <c r="A415" s="348" t="s">
        <v>19</v>
      </c>
      <c r="B415" s="349" t="s">
        <v>13</v>
      </c>
      <c r="C415" s="962"/>
      <c r="D415" s="962"/>
      <c r="E415" s="963"/>
      <c r="F415" s="963"/>
      <c r="G415" s="954" t="s">
        <v>823</v>
      </c>
      <c r="H415" s="353" t="s">
        <v>675</v>
      </c>
      <c r="I415" s="353" t="s">
        <v>676</v>
      </c>
      <c r="J415" s="360">
        <v>1</v>
      </c>
      <c r="K415" s="355">
        <v>45231</v>
      </c>
      <c r="L415" s="355">
        <v>45504</v>
      </c>
      <c r="M415" s="356">
        <f t="shared" si="14"/>
        <v>39</v>
      </c>
      <c r="N415" s="357">
        <v>1</v>
      </c>
      <c r="O415" s="362" t="s">
        <v>825</v>
      </c>
      <c r="P415" s="358">
        <f t="shared" si="13"/>
        <v>1</v>
      </c>
      <c r="Q415" s="359" t="str">
        <f>IF(ISNUMBER(P415),IF(P415=100%,"CUMPLIDA",IF(AND(ISNUMBER(L415),ISNUMBER([5]CGR!$P$4)), IF(L415&lt;[5]CGR!$P$4,"INCUMPLIDA","PROCESO"), "VERIFICAR FECHA")),"SIN VALOR AVANCE")</f>
        <v>CUMPLIDA</v>
      </c>
    </row>
    <row r="416" spans="1:17" ht="210.75">
      <c r="A416" s="348" t="s">
        <v>19</v>
      </c>
      <c r="B416" s="349" t="s">
        <v>13</v>
      </c>
      <c r="C416" s="962"/>
      <c r="D416" s="962"/>
      <c r="E416" s="963"/>
      <c r="F416" s="963"/>
      <c r="G416" s="954"/>
      <c r="H416" s="353" t="s">
        <v>678</v>
      </c>
      <c r="I416" s="353" t="s">
        <v>679</v>
      </c>
      <c r="J416" s="360">
        <v>1</v>
      </c>
      <c r="K416" s="355">
        <v>45231</v>
      </c>
      <c r="L416" s="355">
        <v>45504</v>
      </c>
      <c r="M416" s="356">
        <f t="shared" si="14"/>
        <v>39</v>
      </c>
      <c r="N416" s="357">
        <v>1</v>
      </c>
      <c r="O416" s="362" t="s">
        <v>826</v>
      </c>
      <c r="P416" s="358">
        <f t="shared" si="13"/>
        <v>1</v>
      </c>
      <c r="Q416" s="359" t="str">
        <f>IF(ISNUMBER(P416),IF(P416=100%,"CUMPLIDA",IF(AND(ISNUMBER(L416),ISNUMBER([5]CGR!$P$4)), IF(L416&lt;[5]CGR!$P$4,"INCUMPLIDA","PROCESO"), "VERIFICAR FECHA")),"SIN VALOR AVANCE")</f>
        <v>CUMPLIDA</v>
      </c>
    </row>
    <row r="417" spans="1:17" ht="135.75">
      <c r="A417" s="348" t="s">
        <v>19</v>
      </c>
      <c r="B417" s="349" t="s">
        <v>13</v>
      </c>
      <c r="C417" s="962"/>
      <c r="D417" s="962"/>
      <c r="E417" s="963"/>
      <c r="F417" s="963"/>
      <c r="G417" s="351" t="s">
        <v>97</v>
      </c>
      <c r="H417" s="353" t="s">
        <v>98</v>
      </c>
      <c r="I417" s="353" t="s">
        <v>99</v>
      </c>
      <c r="J417" s="360">
        <v>1</v>
      </c>
      <c r="K417" s="363">
        <v>45323</v>
      </c>
      <c r="L417" s="363">
        <v>45747</v>
      </c>
      <c r="M417" s="356">
        <f t="shared" si="14"/>
        <v>60.571428571428569</v>
      </c>
      <c r="N417" s="357">
        <v>1</v>
      </c>
      <c r="O417" s="362" t="s">
        <v>827</v>
      </c>
      <c r="P417" s="358">
        <f t="shared" si="13"/>
        <v>1</v>
      </c>
      <c r="Q417" s="359" t="str">
        <f>IF(ISNUMBER(P417),IF(P417=100%,"CUMPLIDA",IF(AND(ISNUMBER(L417),ISNUMBER([5]CGR!$P$4)), IF(L417&lt;[5]CGR!$P$4,"INCUMPLIDA","PROCESO"), "VERIFICAR FECHA")),"SIN VALOR AVANCE")</f>
        <v>CUMPLIDA</v>
      </c>
    </row>
    <row r="418" spans="1:17" ht="75.75">
      <c r="A418" s="348" t="s">
        <v>19</v>
      </c>
      <c r="B418" s="349" t="s">
        <v>13</v>
      </c>
      <c r="C418" s="962"/>
      <c r="D418" s="962"/>
      <c r="E418" s="963"/>
      <c r="F418" s="963"/>
      <c r="G418" s="351" t="s">
        <v>101</v>
      </c>
      <c r="H418" s="353" t="s">
        <v>101</v>
      </c>
      <c r="I418" s="353" t="s">
        <v>102</v>
      </c>
      <c r="J418" s="360">
        <v>1</v>
      </c>
      <c r="K418" s="363">
        <v>45323</v>
      </c>
      <c r="L418" s="363">
        <v>45747</v>
      </c>
      <c r="M418" s="356">
        <f t="shared" si="14"/>
        <v>60.571428571428569</v>
      </c>
      <c r="N418" s="357">
        <v>1</v>
      </c>
      <c r="O418" s="361" t="s">
        <v>828</v>
      </c>
      <c r="P418" s="358">
        <f t="shared" si="13"/>
        <v>1</v>
      </c>
      <c r="Q418" s="359" t="str">
        <f>IF(ISNUMBER(P418),IF(P418=100%,"CUMPLIDA",IF(AND(ISNUMBER(L418),ISNUMBER([5]CGR!$P$4)), IF(L418&lt;[5]CGR!$P$4,"INCUMPLIDA","PROCESO"), "VERIFICAR FECHA")),"SIN VALOR AVANCE")</f>
        <v>CUMPLIDA</v>
      </c>
    </row>
    <row r="419" spans="1:17" ht="105.75">
      <c r="A419" s="348" t="s">
        <v>19</v>
      </c>
      <c r="B419" s="349" t="s">
        <v>13</v>
      </c>
      <c r="C419" s="962"/>
      <c r="D419" s="962"/>
      <c r="E419" s="963"/>
      <c r="F419" s="963"/>
      <c r="G419" s="351" t="s">
        <v>238</v>
      </c>
      <c r="H419" s="353" t="s">
        <v>239</v>
      </c>
      <c r="I419" s="353" t="s">
        <v>240</v>
      </c>
      <c r="J419" s="360">
        <v>1</v>
      </c>
      <c r="K419" s="363">
        <v>45231</v>
      </c>
      <c r="L419" s="363">
        <v>45747</v>
      </c>
      <c r="M419" s="356">
        <f t="shared" si="14"/>
        <v>73.714285714285708</v>
      </c>
      <c r="N419" s="357">
        <v>1</v>
      </c>
      <c r="O419" s="353" t="s">
        <v>829</v>
      </c>
      <c r="P419" s="358">
        <f t="shared" si="13"/>
        <v>1</v>
      </c>
      <c r="Q419" s="359" t="str">
        <f>IF(ISNUMBER(P419),IF(P419=100%,"CUMPLIDA",IF(AND(ISNUMBER(L419),ISNUMBER([5]CGR!$P$4)), IF(L419&lt;[5]CGR!$P$4,"INCUMPLIDA","PROCESO"), "VERIFICAR FECHA")),"SIN VALOR AVANCE")</f>
        <v>CUMPLIDA</v>
      </c>
    </row>
    <row r="420" spans="1:17" ht="135.75">
      <c r="A420" s="348" t="s">
        <v>19</v>
      </c>
      <c r="B420" s="349" t="s">
        <v>13</v>
      </c>
      <c r="C420" s="962"/>
      <c r="D420" s="962"/>
      <c r="E420" s="963"/>
      <c r="F420" s="963"/>
      <c r="G420" s="351" t="s">
        <v>104</v>
      </c>
      <c r="H420" s="353" t="s">
        <v>104</v>
      </c>
      <c r="I420" s="353" t="s">
        <v>248</v>
      </c>
      <c r="J420" s="360">
        <v>1</v>
      </c>
      <c r="K420" s="363">
        <v>45323</v>
      </c>
      <c r="L420" s="363">
        <v>45747</v>
      </c>
      <c r="M420" s="356">
        <f t="shared" si="14"/>
        <v>60.571428571428569</v>
      </c>
      <c r="N420" s="357">
        <v>1</v>
      </c>
      <c r="O420" s="362" t="s">
        <v>827</v>
      </c>
      <c r="P420" s="358">
        <f t="shared" si="13"/>
        <v>1</v>
      </c>
      <c r="Q420" s="359" t="str">
        <f>IF(ISNUMBER(P420),IF(P420=100%,"CUMPLIDA",IF(AND(ISNUMBER(L420),ISNUMBER([5]CGR!$P$4)), IF(L420&lt;[5]CGR!$P$4,"INCUMPLIDA","PROCESO"), "VERIFICAR FECHA")),"SIN VALOR AVANCE")</f>
        <v>CUMPLIDA</v>
      </c>
    </row>
    <row r="421" spans="1:17" ht="75.75">
      <c r="A421" s="348" t="s">
        <v>19</v>
      </c>
      <c r="B421" s="349" t="s">
        <v>13</v>
      </c>
      <c r="C421" s="962"/>
      <c r="D421" s="962"/>
      <c r="E421" s="963"/>
      <c r="F421" s="963"/>
      <c r="G421" s="351" t="s">
        <v>830</v>
      </c>
      <c r="H421" s="353" t="s">
        <v>830</v>
      </c>
      <c r="I421" s="353" t="s">
        <v>107</v>
      </c>
      <c r="J421" s="360">
        <v>1</v>
      </c>
      <c r="K421" s="363">
        <v>45231</v>
      </c>
      <c r="L421" s="363">
        <v>45747</v>
      </c>
      <c r="M421" s="356">
        <f t="shared" si="14"/>
        <v>73.714285714285708</v>
      </c>
      <c r="N421" s="357">
        <v>1</v>
      </c>
      <c r="O421" s="362" t="s">
        <v>825</v>
      </c>
      <c r="P421" s="358">
        <f t="shared" si="13"/>
        <v>1</v>
      </c>
      <c r="Q421" s="359" t="str">
        <f>IF(ISNUMBER(P421),IF(P421=100%,"CUMPLIDA",IF(AND(ISNUMBER(L421),ISNUMBER([5]CGR!$P$4)), IF(L421&lt;[5]CGR!$P$4,"INCUMPLIDA","PROCESO"), "VERIFICAR FECHA")),"SIN VALOR AVANCE")</f>
        <v>CUMPLIDA</v>
      </c>
    </row>
    <row r="422" spans="1:17" ht="210.75">
      <c r="A422" s="348" t="s">
        <v>19</v>
      </c>
      <c r="B422" s="349" t="s">
        <v>13</v>
      </c>
      <c r="C422" s="962"/>
      <c r="D422" s="962"/>
      <c r="E422" s="963"/>
      <c r="F422" s="963"/>
      <c r="G422" s="351" t="s">
        <v>831</v>
      </c>
      <c r="H422" s="353" t="s">
        <v>831</v>
      </c>
      <c r="I422" s="353" t="s">
        <v>524</v>
      </c>
      <c r="J422" s="360">
        <v>1</v>
      </c>
      <c r="K422" s="363">
        <v>45231</v>
      </c>
      <c r="L422" s="363">
        <v>45808</v>
      </c>
      <c r="M422" s="356">
        <f t="shared" si="14"/>
        <v>82.428571428571431</v>
      </c>
      <c r="N422" s="357">
        <v>1</v>
      </c>
      <c r="O422" s="362" t="s">
        <v>826</v>
      </c>
      <c r="P422" s="358">
        <f t="shared" si="13"/>
        <v>1</v>
      </c>
      <c r="Q422" s="359" t="str">
        <f>IF(ISNUMBER(P422),IF(P422=100%,"CUMPLIDA",IF(AND(ISNUMBER(L422),ISNUMBER([5]CGR!$P$4)), IF(L422&lt;[5]CGR!$P$4,"INCUMPLIDA","PROCESO"), "VERIFICAR FECHA")),"SIN VALOR AVANCE")</f>
        <v>CUMPLIDA</v>
      </c>
    </row>
    <row r="423" spans="1:17" ht="195.75">
      <c r="A423" s="348" t="s">
        <v>19</v>
      </c>
      <c r="B423" s="349" t="s">
        <v>13</v>
      </c>
      <c r="C423" s="962"/>
      <c r="D423" s="962"/>
      <c r="E423" s="963"/>
      <c r="F423" s="963"/>
      <c r="G423" s="351" t="s">
        <v>110</v>
      </c>
      <c r="H423" s="353" t="s">
        <v>111</v>
      </c>
      <c r="I423" s="353" t="s">
        <v>112</v>
      </c>
      <c r="J423" s="360">
        <v>11</v>
      </c>
      <c r="K423" s="363">
        <v>45931</v>
      </c>
      <c r="L423" s="363">
        <v>46568</v>
      </c>
      <c r="M423" s="356">
        <f t="shared" si="14"/>
        <v>91</v>
      </c>
      <c r="N423" s="357">
        <v>0</v>
      </c>
      <c r="O423" s="362" t="s">
        <v>832</v>
      </c>
      <c r="P423" s="358">
        <f t="shared" si="13"/>
        <v>0</v>
      </c>
      <c r="Q423" s="359" t="str">
        <f>IF(ISNUMBER(P423),IF(P423=100%,"CUMPLIDA",IF(AND(ISNUMBER(L423),ISNUMBER([5]CGR!$P$4)), IF(L423&lt;[5]CGR!$P$4,"INCUMPLIDA","PROCESO"), "VERIFICAR FECHA")),"SIN VALOR AVANCE")</f>
        <v>PROCESO</v>
      </c>
    </row>
    <row r="424" spans="1:17" ht="150.75">
      <c r="A424" s="348" t="s">
        <v>19</v>
      </c>
      <c r="B424" s="349" t="s">
        <v>13</v>
      </c>
      <c r="C424" s="962"/>
      <c r="D424" s="962"/>
      <c r="E424" s="963"/>
      <c r="F424" s="963"/>
      <c r="G424" s="351" t="s">
        <v>114</v>
      </c>
      <c r="H424" s="353" t="s">
        <v>115</v>
      </c>
      <c r="I424" s="353" t="s">
        <v>116</v>
      </c>
      <c r="J424" s="360">
        <v>1</v>
      </c>
      <c r="K424" s="363">
        <v>45931</v>
      </c>
      <c r="L424" s="363">
        <v>46568</v>
      </c>
      <c r="M424" s="356">
        <f t="shared" si="14"/>
        <v>91</v>
      </c>
      <c r="N424" s="357">
        <v>0</v>
      </c>
      <c r="O424" s="362" t="s">
        <v>833</v>
      </c>
      <c r="P424" s="358">
        <f t="shared" si="13"/>
        <v>0</v>
      </c>
      <c r="Q424" s="359" t="str">
        <f>IF(ISNUMBER(P424),IF(P424=100%,"CUMPLIDA",IF(AND(ISNUMBER(L424),ISNUMBER([5]CGR!$P$4)), IF(L424&lt;[5]CGR!$P$4,"INCUMPLIDA","PROCESO"), "VERIFICAR FECHA")),"SIN VALOR AVANCE")</f>
        <v>PROCESO</v>
      </c>
    </row>
    <row r="425" spans="1:17" ht="315.75">
      <c r="A425" s="348" t="s">
        <v>19</v>
      </c>
      <c r="B425" s="349" t="s">
        <v>13</v>
      </c>
      <c r="C425" s="962"/>
      <c r="D425" s="962"/>
      <c r="E425" s="963"/>
      <c r="F425" s="963"/>
      <c r="G425" s="351" t="s">
        <v>117</v>
      </c>
      <c r="H425" s="353" t="s">
        <v>118</v>
      </c>
      <c r="I425" s="353" t="s">
        <v>119</v>
      </c>
      <c r="J425" s="360">
        <v>2</v>
      </c>
      <c r="K425" s="363">
        <v>45931</v>
      </c>
      <c r="L425" s="363">
        <v>46568</v>
      </c>
      <c r="M425" s="356">
        <f t="shared" si="14"/>
        <v>91</v>
      </c>
      <c r="N425" s="357">
        <v>0</v>
      </c>
      <c r="O425" s="362" t="s">
        <v>834</v>
      </c>
      <c r="P425" s="358">
        <f t="shared" si="13"/>
        <v>0</v>
      </c>
      <c r="Q425" s="359" t="str">
        <f>IF(ISNUMBER(P425),IF(P425=100%,"CUMPLIDA",IF(AND(ISNUMBER(L425),ISNUMBER([5]CGR!$P$4)), IF(L425&lt;[5]CGR!$P$4,"INCUMPLIDA","PROCESO"), "VERIFICAR FECHA")),"SIN VALOR AVANCE")</f>
        <v>PROCESO</v>
      </c>
    </row>
    <row r="426" spans="1:17" ht="255.75">
      <c r="A426" s="348" t="s">
        <v>19</v>
      </c>
      <c r="B426" s="349" t="s">
        <v>13</v>
      </c>
      <c r="C426" s="962" t="s">
        <v>835</v>
      </c>
      <c r="D426" s="962" t="s">
        <v>836</v>
      </c>
      <c r="E426" s="963" t="s">
        <v>837</v>
      </c>
      <c r="F426" s="963" t="s">
        <v>838</v>
      </c>
      <c r="G426" s="351" t="s">
        <v>823</v>
      </c>
      <c r="H426" s="352" t="s">
        <v>733</v>
      </c>
      <c r="I426" s="353" t="s">
        <v>164</v>
      </c>
      <c r="J426" s="354">
        <v>1</v>
      </c>
      <c r="K426" s="355">
        <v>44044</v>
      </c>
      <c r="L426" s="355">
        <v>44196</v>
      </c>
      <c r="M426" s="356">
        <f t="shared" si="14"/>
        <v>21.714285714285715</v>
      </c>
      <c r="N426" s="357">
        <v>1</v>
      </c>
      <c r="O426" s="353" t="s">
        <v>839</v>
      </c>
      <c r="P426" s="358">
        <f t="shared" si="13"/>
        <v>1</v>
      </c>
      <c r="Q426" s="359" t="str">
        <f>IF(ISNUMBER(P426),IF(P426=100%,"CUMPLIDA",IF(AND(ISNUMBER(L426),ISNUMBER([5]CGR!$P$4)), IF(L426&lt;[5]CGR!$P$4,"INCUMPLIDA","PROCESO"), "VERIFICAR FECHA")),"SIN VALOR AVANCE")</f>
        <v>CUMPLIDA</v>
      </c>
    </row>
    <row r="427" spans="1:17" ht="75.75" customHeight="1">
      <c r="A427" s="348" t="s">
        <v>19</v>
      </c>
      <c r="B427" s="349" t="s">
        <v>13</v>
      </c>
      <c r="C427" s="962"/>
      <c r="D427" s="962"/>
      <c r="E427" s="963"/>
      <c r="F427" s="963"/>
      <c r="G427" s="954" t="s">
        <v>823</v>
      </c>
      <c r="H427" s="353" t="s">
        <v>675</v>
      </c>
      <c r="I427" s="353" t="s">
        <v>676</v>
      </c>
      <c r="J427" s="360">
        <v>1</v>
      </c>
      <c r="K427" s="355">
        <v>45231</v>
      </c>
      <c r="L427" s="355">
        <v>45504</v>
      </c>
      <c r="M427" s="356">
        <f t="shared" si="14"/>
        <v>39</v>
      </c>
      <c r="N427" s="357">
        <v>1</v>
      </c>
      <c r="O427" s="362" t="s">
        <v>825</v>
      </c>
      <c r="P427" s="358">
        <f t="shared" si="13"/>
        <v>1</v>
      </c>
      <c r="Q427" s="359" t="str">
        <f>IF(ISNUMBER(P427),IF(P427=100%,"CUMPLIDA",IF(AND(ISNUMBER(L427),ISNUMBER([5]CGR!$P$4)), IF(L427&lt;[5]CGR!$P$4,"INCUMPLIDA","PROCESO"), "VERIFICAR FECHA")),"SIN VALOR AVANCE")</f>
        <v>CUMPLIDA</v>
      </c>
    </row>
    <row r="428" spans="1:17" ht="135">
      <c r="A428" s="348" t="s">
        <v>19</v>
      </c>
      <c r="B428" s="349" t="s">
        <v>13</v>
      </c>
      <c r="C428" s="962"/>
      <c r="D428" s="962"/>
      <c r="E428" s="963"/>
      <c r="F428" s="963"/>
      <c r="G428" s="954"/>
      <c r="H428" s="353" t="s">
        <v>678</v>
      </c>
      <c r="I428" s="353" t="s">
        <v>679</v>
      </c>
      <c r="J428" s="360">
        <v>1</v>
      </c>
      <c r="K428" s="355">
        <v>45231</v>
      </c>
      <c r="L428" s="355">
        <v>45504</v>
      </c>
      <c r="M428" s="356">
        <f t="shared" si="14"/>
        <v>39</v>
      </c>
      <c r="N428" s="357">
        <v>1</v>
      </c>
      <c r="O428" s="353" t="s">
        <v>840</v>
      </c>
      <c r="P428" s="358">
        <f t="shared" si="13"/>
        <v>1</v>
      </c>
      <c r="Q428" s="359" t="str">
        <f>IF(ISNUMBER(P428),IF(P428=100%,"CUMPLIDA",IF(AND(ISNUMBER(L428),ISNUMBER([5]CGR!$P$4)), IF(L428&lt;[5]CGR!$P$4,"INCUMPLIDA","PROCESO"), "VERIFICAR FECHA")),"SIN VALOR AVANCE")</f>
        <v>CUMPLIDA</v>
      </c>
    </row>
    <row r="429" spans="1:17" ht="135.75">
      <c r="A429" s="348" t="s">
        <v>19</v>
      </c>
      <c r="B429" s="349" t="s">
        <v>13</v>
      </c>
      <c r="C429" s="962"/>
      <c r="D429" s="962"/>
      <c r="E429" s="963"/>
      <c r="F429" s="963"/>
      <c r="G429" s="351" t="s">
        <v>97</v>
      </c>
      <c r="H429" s="353" t="s">
        <v>98</v>
      </c>
      <c r="I429" s="353" t="s">
        <v>99</v>
      </c>
      <c r="J429" s="360">
        <v>1</v>
      </c>
      <c r="K429" s="363">
        <v>45323</v>
      </c>
      <c r="L429" s="363">
        <v>45747</v>
      </c>
      <c r="M429" s="356">
        <f t="shared" si="14"/>
        <v>60.571428571428569</v>
      </c>
      <c r="N429" s="357">
        <v>1</v>
      </c>
      <c r="O429" s="353" t="s">
        <v>841</v>
      </c>
      <c r="P429" s="358">
        <f t="shared" si="13"/>
        <v>1</v>
      </c>
      <c r="Q429" s="359" t="str">
        <f>IF(ISNUMBER(P429),IF(P429=100%,"CUMPLIDA",IF(AND(ISNUMBER(L429),ISNUMBER([5]CGR!$P$4)), IF(L429&lt;[5]CGR!$P$4,"INCUMPLIDA","PROCESO"), "VERIFICAR FECHA")),"SIN VALOR AVANCE")</f>
        <v>CUMPLIDA</v>
      </c>
    </row>
    <row r="430" spans="1:17" ht="75.75">
      <c r="A430" s="348" t="s">
        <v>19</v>
      </c>
      <c r="B430" s="349" t="s">
        <v>13</v>
      </c>
      <c r="C430" s="962"/>
      <c r="D430" s="962"/>
      <c r="E430" s="963"/>
      <c r="F430" s="963"/>
      <c r="G430" s="351" t="s">
        <v>101</v>
      </c>
      <c r="H430" s="353" t="s">
        <v>101</v>
      </c>
      <c r="I430" s="353" t="s">
        <v>102</v>
      </c>
      <c r="J430" s="360">
        <v>1</v>
      </c>
      <c r="K430" s="363">
        <v>45323</v>
      </c>
      <c r="L430" s="363">
        <v>45747</v>
      </c>
      <c r="M430" s="356">
        <f t="shared" si="14"/>
        <v>60.571428571428569</v>
      </c>
      <c r="N430" s="357">
        <v>1</v>
      </c>
      <c r="O430" s="362" t="s">
        <v>825</v>
      </c>
      <c r="P430" s="358">
        <f t="shared" si="13"/>
        <v>1</v>
      </c>
      <c r="Q430" s="359" t="str">
        <f>IF(ISNUMBER(P430),IF(P430=100%,"CUMPLIDA",IF(AND(ISNUMBER(L430),ISNUMBER([5]CGR!$P$4)), IF(L430&lt;[5]CGR!$P$4,"INCUMPLIDA","PROCESO"), "VERIFICAR FECHA")),"SIN VALOR AVANCE")</f>
        <v>CUMPLIDA</v>
      </c>
    </row>
    <row r="431" spans="1:17" ht="105.75">
      <c r="A431" s="348" t="s">
        <v>19</v>
      </c>
      <c r="B431" s="349" t="s">
        <v>13</v>
      </c>
      <c r="C431" s="962"/>
      <c r="D431" s="962"/>
      <c r="E431" s="963"/>
      <c r="F431" s="963"/>
      <c r="G431" s="351" t="s">
        <v>238</v>
      </c>
      <c r="H431" s="353" t="s">
        <v>239</v>
      </c>
      <c r="I431" s="353" t="s">
        <v>240</v>
      </c>
      <c r="J431" s="360">
        <v>1</v>
      </c>
      <c r="K431" s="363">
        <v>45231</v>
      </c>
      <c r="L431" s="363">
        <v>45747</v>
      </c>
      <c r="M431" s="356">
        <f t="shared" si="14"/>
        <v>73.714285714285708</v>
      </c>
      <c r="N431" s="357">
        <v>1</v>
      </c>
      <c r="O431" s="353" t="s">
        <v>738</v>
      </c>
      <c r="P431" s="358">
        <f t="shared" si="13"/>
        <v>1</v>
      </c>
      <c r="Q431" s="359" t="str">
        <f>IF(ISNUMBER(P431),IF(P431=100%,"CUMPLIDA",IF(AND(ISNUMBER(L431),ISNUMBER([5]CGR!$P$4)), IF(L431&lt;[5]CGR!$P$4,"INCUMPLIDA","PROCESO"), "VERIFICAR FECHA")),"SIN VALOR AVANCE")</f>
        <v>CUMPLIDA</v>
      </c>
    </row>
    <row r="432" spans="1:17" ht="135.75">
      <c r="A432" s="348" t="s">
        <v>19</v>
      </c>
      <c r="B432" s="349" t="s">
        <v>13</v>
      </c>
      <c r="C432" s="962"/>
      <c r="D432" s="962"/>
      <c r="E432" s="963"/>
      <c r="F432" s="963"/>
      <c r="G432" s="351" t="s">
        <v>104</v>
      </c>
      <c r="H432" s="353" t="s">
        <v>104</v>
      </c>
      <c r="I432" s="353" t="s">
        <v>248</v>
      </c>
      <c r="J432" s="360">
        <v>1</v>
      </c>
      <c r="K432" s="363">
        <v>45323</v>
      </c>
      <c r="L432" s="363">
        <v>45747</v>
      </c>
      <c r="M432" s="356">
        <f t="shared" si="14"/>
        <v>60.571428571428569</v>
      </c>
      <c r="N432" s="357">
        <v>1</v>
      </c>
      <c r="O432" s="353" t="s">
        <v>841</v>
      </c>
      <c r="P432" s="358">
        <f t="shared" si="13"/>
        <v>1</v>
      </c>
      <c r="Q432" s="359" t="str">
        <f>IF(ISNUMBER(P432),IF(P432=100%,"CUMPLIDA",IF(AND(ISNUMBER(L432),ISNUMBER([5]CGR!$P$4)), IF(L432&lt;[5]CGR!$P$4,"INCUMPLIDA","PROCESO"), "VERIFICAR FECHA")),"SIN VALOR AVANCE")</f>
        <v>CUMPLIDA</v>
      </c>
    </row>
    <row r="433" spans="1:17" ht="75.75">
      <c r="A433" s="348" t="s">
        <v>19</v>
      </c>
      <c r="B433" s="349" t="s">
        <v>13</v>
      </c>
      <c r="C433" s="962"/>
      <c r="D433" s="962"/>
      <c r="E433" s="963"/>
      <c r="F433" s="963"/>
      <c r="G433" s="351" t="s">
        <v>830</v>
      </c>
      <c r="H433" s="353" t="s">
        <v>830</v>
      </c>
      <c r="I433" s="353" t="s">
        <v>107</v>
      </c>
      <c r="J433" s="360">
        <v>1</v>
      </c>
      <c r="K433" s="363">
        <v>45231</v>
      </c>
      <c r="L433" s="363">
        <v>45747</v>
      </c>
      <c r="M433" s="356">
        <f t="shared" si="14"/>
        <v>73.714285714285708</v>
      </c>
      <c r="N433" s="357">
        <v>1</v>
      </c>
      <c r="O433" s="362" t="s">
        <v>825</v>
      </c>
      <c r="P433" s="358">
        <f t="shared" si="13"/>
        <v>1</v>
      </c>
      <c r="Q433" s="359" t="str">
        <f>IF(ISNUMBER(P433),IF(P433=100%,"CUMPLIDA",IF(AND(ISNUMBER(L433),ISNUMBER([5]CGR!$P$4)), IF(L433&lt;[5]CGR!$P$4,"INCUMPLIDA","PROCESO"), "VERIFICAR FECHA")),"SIN VALOR AVANCE")</f>
        <v>CUMPLIDA</v>
      </c>
    </row>
    <row r="434" spans="1:17" ht="240.75">
      <c r="A434" s="348" t="s">
        <v>19</v>
      </c>
      <c r="B434" s="349" t="s">
        <v>13</v>
      </c>
      <c r="C434" s="962"/>
      <c r="D434" s="962"/>
      <c r="E434" s="963"/>
      <c r="F434" s="963"/>
      <c r="G434" s="351" t="s">
        <v>831</v>
      </c>
      <c r="H434" s="353" t="s">
        <v>831</v>
      </c>
      <c r="I434" s="353" t="s">
        <v>524</v>
      </c>
      <c r="J434" s="360">
        <v>1</v>
      </c>
      <c r="K434" s="363">
        <v>45231</v>
      </c>
      <c r="L434" s="363">
        <v>45808</v>
      </c>
      <c r="M434" s="356">
        <f t="shared" si="14"/>
        <v>82.428571428571431</v>
      </c>
      <c r="N434" s="357">
        <v>1</v>
      </c>
      <c r="O434" s="362" t="s">
        <v>842</v>
      </c>
      <c r="P434" s="358">
        <f t="shared" si="13"/>
        <v>1</v>
      </c>
      <c r="Q434" s="359" t="str">
        <f>IF(ISNUMBER(P434),IF(P434=100%,"CUMPLIDA",IF(AND(ISNUMBER(L434),ISNUMBER([5]CGR!$P$4)), IF(L434&lt;[5]CGR!$P$4,"INCUMPLIDA","PROCESO"), "VERIFICAR FECHA")),"SIN VALOR AVANCE")</f>
        <v>CUMPLIDA</v>
      </c>
    </row>
    <row r="435" spans="1:17" ht="182.25">
      <c r="A435" s="348" t="s">
        <v>19</v>
      </c>
      <c r="B435" s="349" t="s">
        <v>13</v>
      </c>
      <c r="C435" s="962"/>
      <c r="D435" s="962"/>
      <c r="E435" s="963"/>
      <c r="F435" s="963"/>
      <c r="G435" s="351" t="s">
        <v>110</v>
      </c>
      <c r="H435" s="353" t="s">
        <v>111</v>
      </c>
      <c r="I435" s="353" t="s">
        <v>112</v>
      </c>
      <c r="J435" s="360">
        <v>10</v>
      </c>
      <c r="K435" s="363">
        <v>45809</v>
      </c>
      <c r="L435" s="363">
        <v>46568</v>
      </c>
      <c r="M435" s="356">
        <f t="shared" si="14"/>
        <v>108.42857142857143</v>
      </c>
      <c r="N435" s="357">
        <v>0</v>
      </c>
      <c r="O435" s="362" t="s">
        <v>843</v>
      </c>
      <c r="P435" s="358">
        <f t="shared" si="13"/>
        <v>0</v>
      </c>
      <c r="Q435" s="359" t="str">
        <f>IF(ISNUMBER(P435),IF(P435=100%,"CUMPLIDA",IF(AND(ISNUMBER(L435),ISNUMBER([5]CGR!$P$4)), IF(L435&lt;[5]CGR!$P$4,"INCUMPLIDA","PROCESO"), "VERIFICAR FECHA")),"SIN VALOR AVANCE")</f>
        <v>PROCESO</v>
      </c>
    </row>
    <row r="436" spans="1:17" ht="165.75">
      <c r="A436" s="348" t="s">
        <v>19</v>
      </c>
      <c r="B436" s="349" t="s">
        <v>13</v>
      </c>
      <c r="C436" s="962"/>
      <c r="D436" s="962"/>
      <c r="E436" s="963"/>
      <c r="F436" s="963"/>
      <c r="G436" s="351" t="s">
        <v>114</v>
      </c>
      <c r="H436" s="353" t="s">
        <v>115</v>
      </c>
      <c r="I436" s="353" t="s">
        <v>116</v>
      </c>
      <c r="J436" s="360">
        <v>1</v>
      </c>
      <c r="K436" s="363">
        <v>45809</v>
      </c>
      <c r="L436" s="363">
        <v>46568</v>
      </c>
      <c r="M436" s="356">
        <f t="shared" si="14"/>
        <v>108.42857142857143</v>
      </c>
      <c r="N436" s="357">
        <v>0</v>
      </c>
      <c r="O436" s="362" t="s">
        <v>844</v>
      </c>
      <c r="P436" s="358">
        <f t="shared" si="13"/>
        <v>0</v>
      </c>
      <c r="Q436" s="359" t="str">
        <f>IF(ISNUMBER(P436),IF(P436=100%,"CUMPLIDA",IF(AND(ISNUMBER(L436),ISNUMBER([5]CGR!$P$4)), IF(L436&lt;[5]CGR!$P$4,"INCUMPLIDA","PROCESO"), "VERIFICAR FECHA")),"SIN VALOR AVANCE")</f>
        <v>PROCESO</v>
      </c>
    </row>
    <row r="437" spans="1:17" ht="285.75">
      <c r="A437" s="348" t="s">
        <v>19</v>
      </c>
      <c r="B437" s="349" t="s">
        <v>13</v>
      </c>
      <c r="C437" s="962"/>
      <c r="D437" s="962"/>
      <c r="E437" s="963"/>
      <c r="F437" s="963"/>
      <c r="G437" s="351" t="s">
        <v>117</v>
      </c>
      <c r="H437" s="353" t="s">
        <v>118</v>
      </c>
      <c r="I437" s="353" t="s">
        <v>119</v>
      </c>
      <c r="J437" s="360">
        <v>2</v>
      </c>
      <c r="K437" s="363">
        <v>45809</v>
      </c>
      <c r="L437" s="363">
        <v>46568</v>
      </c>
      <c r="M437" s="356">
        <f t="shared" si="14"/>
        <v>108.42857142857143</v>
      </c>
      <c r="N437" s="357">
        <v>0</v>
      </c>
      <c r="O437" s="362" t="s">
        <v>845</v>
      </c>
      <c r="P437" s="358">
        <f t="shared" si="13"/>
        <v>0</v>
      </c>
      <c r="Q437" s="359" t="str">
        <f>IF(ISNUMBER(P437),IF(P437=100%,"CUMPLIDA",IF(AND(ISNUMBER(L437),ISNUMBER([5]CGR!$P$4)), IF(L437&lt;[5]CGR!$P$4,"INCUMPLIDA","PROCESO"), "VERIFICAR FECHA")),"SIN VALOR AVANCE")</f>
        <v>PROCESO</v>
      </c>
    </row>
    <row r="438" spans="1:17" ht="315.75">
      <c r="A438" s="348" t="s">
        <v>19</v>
      </c>
      <c r="B438" s="349" t="s">
        <v>13</v>
      </c>
      <c r="C438" s="962" t="s">
        <v>846</v>
      </c>
      <c r="D438" s="962" t="s">
        <v>847</v>
      </c>
      <c r="E438" s="963" t="s">
        <v>848</v>
      </c>
      <c r="F438" s="963" t="s">
        <v>849</v>
      </c>
      <c r="G438" s="998" t="s">
        <v>850</v>
      </c>
      <c r="H438" s="364" t="s">
        <v>851</v>
      </c>
      <c r="I438" s="353" t="s">
        <v>852</v>
      </c>
      <c r="J438" s="354">
        <v>1</v>
      </c>
      <c r="K438" s="355">
        <v>45078</v>
      </c>
      <c r="L438" s="355">
        <v>45869</v>
      </c>
      <c r="M438" s="356">
        <f t="shared" si="14"/>
        <v>113</v>
      </c>
      <c r="N438" s="367">
        <v>1</v>
      </c>
      <c r="O438" s="353" t="s">
        <v>853</v>
      </c>
      <c r="P438" s="358">
        <f t="shared" si="13"/>
        <v>1</v>
      </c>
      <c r="Q438" s="359" t="str">
        <f>IF(ISNUMBER(P438),IF(P438=100%,"CUMPLIDA",IF(AND(ISNUMBER(L438),ISNUMBER([5]CGR!$P$4)), IF(L438&lt;[5]CGR!$P$4,"INCUMPLIDA","PROCESO"), "VERIFICAR FECHA")),"SIN VALOR AVANCE")</f>
        <v>CUMPLIDA</v>
      </c>
    </row>
    <row r="439" spans="1:17" ht="255.75">
      <c r="A439" s="348" t="s">
        <v>19</v>
      </c>
      <c r="B439" s="349" t="s">
        <v>13</v>
      </c>
      <c r="C439" s="962"/>
      <c r="D439" s="962"/>
      <c r="E439" s="963"/>
      <c r="F439" s="963"/>
      <c r="G439" s="998"/>
      <c r="H439" s="353" t="s">
        <v>854</v>
      </c>
      <c r="I439" s="353" t="s">
        <v>855</v>
      </c>
      <c r="J439" s="354">
        <v>1</v>
      </c>
      <c r="K439" s="355">
        <v>45665</v>
      </c>
      <c r="L439" s="355">
        <v>46081</v>
      </c>
      <c r="M439" s="356">
        <f t="shared" si="14"/>
        <v>59.428571428571431</v>
      </c>
      <c r="N439" s="357">
        <v>0</v>
      </c>
      <c r="O439" s="353" t="s">
        <v>856</v>
      </c>
      <c r="P439" s="358">
        <f t="shared" si="13"/>
        <v>0</v>
      </c>
      <c r="Q439" s="359" t="str">
        <f>IF(ISNUMBER(P439),IF(P439=100%,"CUMPLIDA",IF(AND(ISNUMBER(L439),ISNUMBER([5]CGR!$P$4)), IF(L439&lt;[5]CGR!$P$4,"INCUMPLIDA","PROCESO"), "VERIFICAR FECHA")),"SIN VALOR AVANCE")</f>
        <v>PROCESO</v>
      </c>
    </row>
    <row r="440" spans="1:17" ht="270.75">
      <c r="A440" s="348" t="s">
        <v>19</v>
      </c>
      <c r="B440" s="349" t="s">
        <v>13</v>
      </c>
      <c r="C440" s="962"/>
      <c r="D440" s="962"/>
      <c r="E440" s="963"/>
      <c r="F440" s="963"/>
      <c r="G440" s="998"/>
      <c r="H440" s="364" t="s">
        <v>857</v>
      </c>
      <c r="I440" s="353" t="s">
        <v>858</v>
      </c>
      <c r="J440" s="354">
        <v>1</v>
      </c>
      <c r="K440" s="355">
        <v>45597</v>
      </c>
      <c r="L440" s="355">
        <v>45716</v>
      </c>
      <c r="M440" s="356">
        <f t="shared" si="14"/>
        <v>17</v>
      </c>
      <c r="N440" s="367">
        <v>1</v>
      </c>
      <c r="O440" s="353" t="s">
        <v>859</v>
      </c>
      <c r="P440" s="358">
        <f t="shared" si="13"/>
        <v>1</v>
      </c>
      <c r="Q440" s="359" t="str">
        <f>IF(ISNUMBER(P440),IF(P440=100%,"CUMPLIDA",IF(AND(ISNUMBER(L440),ISNUMBER([5]CGR!$P$4)), IF(L440&lt;[5]CGR!$P$4,"INCUMPLIDA","PROCESO"), "VERIFICAR FECHA")),"SIN VALOR AVANCE")</f>
        <v>CUMPLIDA</v>
      </c>
    </row>
    <row r="441" spans="1:17" ht="255.75" customHeight="1">
      <c r="A441" s="348" t="s">
        <v>19</v>
      </c>
      <c r="B441" s="349" t="s">
        <v>13</v>
      </c>
      <c r="C441" s="962" t="s">
        <v>860</v>
      </c>
      <c r="D441" s="962" t="s">
        <v>820</v>
      </c>
      <c r="E441" s="963" t="s">
        <v>861</v>
      </c>
      <c r="F441" s="963" t="s">
        <v>862</v>
      </c>
      <c r="G441" s="351" t="s">
        <v>823</v>
      </c>
      <c r="H441" s="352" t="s">
        <v>733</v>
      </c>
      <c r="I441" s="353" t="s">
        <v>164</v>
      </c>
      <c r="J441" s="354">
        <v>1</v>
      </c>
      <c r="K441" s="355">
        <v>44044</v>
      </c>
      <c r="L441" s="355">
        <v>44196</v>
      </c>
      <c r="M441" s="356">
        <f t="shared" si="14"/>
        <v>21.714285714285715</v>
      </c>
      <c r="N441" s="357">
        <v>1</v>
      </c>
      <c r="O441" s="353" t="s">
        <v>863</v>
      </c>
      <c r="P441" s="358">
        <f t="shared" si="13"/>
        <v>1</v>
      </c>
      <c r="Q441" s="359" t="str">
        <f>IF(ISNUMBER(P441),IF(P441=100%,"CUMPLIDA",IF(AND(ISNUMBER(L441),ISNUMBER([5]CGR!$P$4)), IF(L441&lt;[5]CGR!$P$4,"INCUMPLIDA","PROCESO"), "VERIFICAR FECHA")),"SIN VALOR AVANCE")</f>
        <v>CUMPLIDA</v>
      </c>
    </row>
    <row r="442" spans="1:17" ht="75.75" customHeight="1">
      <c r="A442" s="348" t="s">
        <v>19</v>
      </c>
      <c r="B442" s="349" t="s">
        <v>13</v>
      </c>
      <c r="C442" s="962"/>
      <c r="D442" s="962"/>
      <c r="E442" s="963"/>
      <c r="F442" s="963"/>
      <c r="G442" s="954" t="s">
        <v>823</v>
      </c>
      <c r="H442" s="353" t="s">
        <v>675</v>
      </c>
      <c r="I442" s="353" t="s">
        <v>676</v>
      </c>
      <c r="J442" s="360">
        <v>1</v>
      </c>
      <c r="K442" s="355">
        <v>45231</v>
      </c>
      <c r="L442" s="355">
        <v>45504</v>
      </c>
      <c r="M442" s="356">
        <f t="shared" si="14"/>
        <v>39</v>
      </c>
      <c r="N442" s="357">
        <v>1</v>
      </c>
      <c r="O442" s="362" t="s">
        <v>825</v>
      </c>
      <c r="P442" s="358">
        <f t="shared" si="13"/>
        <v>1</v>
      </c>
      <c r="Q442" s="359" t="str">
        <f>IF(ISNUMBER(P442),IF(P442=100%,"CUMPLIDA",IF(AND(ISNUMBER(L442),ISNUMBER([5]CGR!$P$4)), IF(L442&lt;[5]CGR!$P$4,"INCUMPLIDA","PROCESO"), "VERIFICAR FECHA")),"SIN VALOR AVANCE")</f>
        <v>CUMPLIDA</v>
      </c>
    </row>
    <row r="443" spans="1:17" ht="315.75">
      <c r="A443" s="348" t="s">
        <v>19</v>
      </c>
      <c r="B443" s="349" t="s">
        <v>13</v>
      </c>
      <c r="C443" s="962"/>
      <c r="D443" s="962"/>
      <c r="E443" s="963"/>
      <c r="F443" s="963"/>
      <c r="G443" s="954"/>
      <c r="H443" s="353" t="s">
        <v>678</v>
      </c>
      <c r="I443" s="353" t="s">
        <v>679</v>
      </c>
      <c r="J443" s="360">
        <v>1</v>
      </c>
      <c r="K443" s="355">
        <v>45231</v>
      </c>
      <c r="L443" s="355">
        <v>45504</v>
      </c>
      <c r="M443" s="356">
        <f t="shared" si="14"/>
        <v>39</v>
      </c>
      <c r="N443" s="357">
        <v>1</v>
      </c>
      <c r="O443" s="362" t="s">
        <v>864</v>
      </c>
      <c r="P443" s="358">
        <f t="shared" si="13"/>
        <v>1</v>
      </c>
      <c r="Q443" s="359" t="str">
        <f>IF(ISNUMBER(P443),IF(P443=100%,"CUMPLIDA",IF(AND(ISNUMBER(L443),ISNUMBER([5]CGR!$P$4)), IF(L443&lt;[5]CGR!$P$4,"INCUMPLIDA","PROCESO"), "VERIFICAR FECHA")),"SIN VALOR AVANCE")</f>
        <v>CUMPLIDA</v>
      </c>
    </row>
    <row r="444" spans="1:17" ht="150.75">
      <c r="A444" s="348" t="s">
        <v>19</v>
      </c>
      <c r="B444" s="349" t="s">
        <v>13</v>
      </c>
      <c r="C444" s="962"/>
      <c r="D444" s="962"/>
      <c r="E444" s="963"/>
      <c r="F444" s="963"/>
      <c r="G444" s="351" t="s">
        <v>97</v>
      </c>
      <c r="H444" s="353" t="s">
        <v>98</v>
      </c>
      <c r="I444" s="353" t="s">
        <v>99</v>
      </c>
      <c r="J444" s="360">
        <v>1</v>
      </c>
      <c r="K444" s="363">
        <v>45323</v>
      </c>
      <c r="L444" s="363">
        <v>45747</v>
      </c>
      <c r="M444" s="356">
        <f t="shared" si="14"/>
        <v>60.571428571428569</v>
      </c>
      <c r="N444" s="357">
        <v>1</v>
      </c>
      <c r="O444" s="362" t="s">
        <v>865</v>
      </c>
      <c r="P444" s="358">
        <f t="shared" si="13"/>
        <v>1</v>
      </c>
      <c r="Q444" s="359" t="str">
        <f>IF(ISNUMBER(P444),IF(P444=100%,"CUMPLIDA",IF(AND(ISNUMBER(L444),ISNUMBER([5]CGR!$P$4)), IF(L444&lt;[5]CGR!$P$4,"INCUMPLIDA","PROCESO"), "VERIFICAR FECHA")),"SIN VALOR AVANCE")</f>
        <v>CUMPLIDA</v>
      </c>
    </row>
    <row r="445" spans="1:17" ht="75.75">
      <c r="A445" s="348" t="s">
        <v>19</v>
      </c>
      <c r="B445" s="349" t="s">
        <v>13</v>
      </c>
      <c r="C445" s="962"/>
      <c r="D445" s="962"/>
      <c r="E445" s="963"/>
      <c r="F445" s="963"/>
      <c r="G445" s="351" t="s">
        <v>101</v>
      </c>
      <c r="H445" s="353" t="s">
        <v>101</v>
      </c>
      <c r="I445" s="353" t="s">
        <v>102</v>
      </c>
      <c r="J445" s="360">
        <v>1</v>
      </c>
      <c r="K445" s="363">
        <v>45323</v>
      </c>
      <c r="L445" s="363">
        <v>45747</v>
      </c>
      <c r="M445" s="356">
        <f t="shared" si="14"/>
        <v>60.571428571428569</v>
      </c>
      <c r="N445" s="357">
        <v>1</v>
      </c>
      <c r="O445" s="362" t="s">
        <v>825</v>
      </c>
      <c r="P445" s="358">
        <f t="shared" si="13"/>
        <v>1</v>
      </c>
      <c r="Q445" s="359" t="str">
        <f>IF(ISNUMBER(P445),IF(P445=100%,"CUMPLIDA",IF(AND(ISNUMBER(L445),ISNUMBER([5]CGR!$P$4)), IF(L445&lt;[5]CGR!$P$4,"INCUMPLIDA","PROCESO"), "VERIFICAR FECHA")),"SIN VALOR AVANCE")</f>
        <v>CUMPLIDA</v>
      </c>
    </row>
    <row r="446" spans="1:17" ht="105.75">
      <c r="A446" s="348" t="s">
        <v>19</v>
      </c>
      <c r="B446" s="349" t="s">
        <v>13</v>
      </c>
      <c r="C446" s="962"/>
      <c r="D446" s="962"/>
      <c r="E446" s="963"/>
      <c r="F446" s="963"/>
      <c r="G446" s="351" t="s">
        <v>238</v>
      </c>
      <c r="H446" s="353" t="s">
        <v>239</v>
      </c>
      <c r="I446" s="353" t="s">
        <v>240</v>
      </c>
      <c r="J446" s="360">
        <v>1</v>
      </c>
      <c r="K446" s="363">
        <v>45231</v>
      </c>
      <c r="L446" s="363">
        <v>45747</v>
      </c>
      <c r="M446" s="356">
        <f t="shared" si="14"/>
        <v>73.714285714285708</v>
      </c>
      <c r="N446" s="357">
        <v>1</v>
      </c>
      <c r="O446" s="353" t="s">
        <v>738</v>
      </c>
      <c r="P446" s="358">
        <f t="shared" si="13"/>
        <v>1</v>
      </c>
      <c r="Q446" s="359" t="str">
        <f>IF(ISNUMBER(P446),IF(P446=100%,"CUMPLIDA",IF(AND(ISNUMBER(L446),ISNUMBER([5]CGR!$P$4)), IF(L446&lt;[5]CGR!$P$4,"INCUMPLIDA","PROCESO"), "VERIFICAR FECHA")),"SIN VALOR AVANCE")</f>
        <v>CUMPLIDA</v>
      </c>
    </row>
    <row r="447" spans="1:17" ht="165.75">
      <c r="A447" s="348" t="s">
        <v>19</v>
      </c>
      <c r="B447" s="349" t="s">
        <v>13</v>
      </c>
      <c r="C447" s="962"/>
      <c r="D447" s="962"/>
      <c r="E447" s="963"/>
      <c r="F447" s="963"/>
      <c r="G447" s="351" t="s">
        <v>104</v>
      </c>
      <c r="H447" s="353" t="s">
        <v>104</v>
      </c>
      <c r="I447" s="353" t="s">
        <v>248</v>
      </c>
      <c r="J447" s="360">
        <v>1</v>
      </c>
      <c r="K447" s="363">
        <v>45323</v>
      </c>
      <c r="L447" s="363">
        <v>45747</v>
      </c>
      <c r="M447" s="356">
        <f t="shared" si="14"/>
        <v>60.571428571428569</v>
      </c>
      <c r="N447" s="357">
        <v>1</v>
      </c>
      <c r="O447" s="362" t="s">
        <v>866</v>
      </c>
      <c r="P447" s="358">
        <f t="shared" si="13"/>
        <v>1</v>
      </c>
      <c r="Q447" s="359" t="str">
        <f>IF(ISNUMBER(P447),IF(P447=100%,"CUMPLIDA",IF(AND(ISNUMBER(L447),ISNUMBER([5]CGR!$P$4)), IF(L447&lt;[5]CGR!$P$4,"INCUMPLIDA","PROCESO"), "VERIFICAR FECHA")),"SIN VALOR AVANCE")</f>
        <v>CUMPLIDA</v>
      </c>
    </row>
    <row r="448" spans="1:17" ht="75.75">
      <c r="A448" s="348" t="s">
        <v>19</v>
      </c>
      <c r="B448" s="349" t="s">
        <v>13</v>
      </c>
      <c r="C448" s="962"/>
      <c r="D448" s="962"/>
      <c r="E448" s="963"/>
      <c r="F448" s="963"/>
      <c r="G448" s="351" t="s">
        <v>830</v>
      </c>
      <c r="H448" s="353" t="s">
        <v>830</v>
      </c>
      <c r="I448" s="353" t="s">
        <v>107</v>
      </c>
      <c r="J448" s="360">
        <v>1</v>
      </c>
      <c r="K448" s="363">
        <v>45231</v>
      </c>
      <c r="L448" s="363">
        <v>45747</v>
      </c>
      <c r="M448" s="356">
        <f t="shared" si="14"/>
        <v>73.714285714285708</v>
      </c>
      <c r="N448" s="357">
        <v>1</v>
      </c>
      <c r="O448" s="362" t="s">
        <v>825</v>
      </c>
      <c r="P448" s="358">
        <f t="shared" si="13"/>
        <v>1</v>
      </c>
      <c r="Q448" s="359" t="str">
        <f>IF(ISNUMBER(P448),IF(P448=100%,"CUMPLIDA",IF(AND(ISNUMBER(L448),ISNUMBER([5]CGR!$P$4)), IF(L448&lt;[5]CGR!$P$4,"INCUMPLIDA","PROCESO"), "VERIFICAR FECHA")),"SIN VALOR AVANCE")</f>
        <v>CUMPLIDA</v>
      </c>
    </row>
    <row r="449" spans="1:17" ht="210.75">
      <c r="A449" s="348" t="s">
        <v>19</v>
      </c>
      <c r="B449" s="349" t="s">
        <v>13</v>
      </c>
      <c r="C449" s="962"/>
      <c r="D449" s="962"/>
      <c r="E449" s="963"/>
      <c r="F449" s="963"/>
      <c r="G449" s="351" t="s">
        <v>831</v>
      </c>
      <c r="H449" s="353" t="s">
        <v>831</v>
      </c>
      <c r="I449" s="353" t="s">
        <v>524</v>
      </c>
      <c r="J449" s="360">
        <v>1</v>
      </c>
      <c r="K449" s="363">
        <v>45231</v>
      </c>
      <c r="L449" s="363">
        <v>45808</v>
      </c>
      <c r="M449" s="356">
        <f t="shared" si="14"/>
        <v>82.428571428571431</v>
      </c>
      <c r="N449" s="357">
        <v>1</v>
      </c>
      <c r="O449" s="362" t="s">
        <v>826</v>
      </c>
      <c r="P449" s="358">
        <f t="shared" si="13"/>
        <v>1</v>
      </c>
      <c r="Q449" s="359" t="str">
        <f>IF(ISNUMBER(P449),IF(P449=100%,"CUMPLIDA",IF(AND(ISNUMBER(L449),ISNUMBER([5]CGR!$P$4)), IF(L449&lt;[5]CGR!$P$4,"INCUMPLIDA","PROCESO"), "VERIFICAR FECHA")),"SIN VALOR AVANCE")</f>
        <v>CUMPLIDA</v>
      </c>
    </row>
    <row r="450" spans="1:17" ht="180.75">
      <c r="A450" s="348" t="s">
        <v>19</v>
      </c>
      <c r="B450" s="349" t="s">
        <v>13</v>
      </c>
      <c r="C450" s="962"/>
      <c r="D450" s="962"/>
      <c r="E450" s="963"/>
      <c r="F450" s="963"/>
      <c r="G450" s="351" t="s">
        <v>110</v>
      </c>
      <c r="H450" s="353" t="s">
        <v>111</v>
      </c>
      <c r="I450" s="353" t="s">
        <v>112</v>
      </c>
      <c r="J450" s="360">
        <v>7</v>
      </c>
      <c r="K450" s="363">
        <v>46024</v>
      </c>
      <c r="L450" s="363">
        <v>46660</v>
      </c>
      <c r="M450" s="356">
        <f t="shared" si="14"/>
        <v>90.857142857142861</v>
      </c>
      <c r="N450" s="357">
        <v>0</v>
      </c>
      <c r="O450" s="362" t="s">
        <v>867</v>
      </c>
      <c r="P450" s="358">
        <f t="shared" si="13"/>
        <v>0</v>
      </c>
      <c r="Q450" s="359" t="str">
        <f>IF(ISNUMBER(P450),IF(P450=100%,"CUMPLIDA",IF(AND(ISNUMBER(L450),ISNUMBER([5]CGR!$P$4)), IF(L450&lt;[5]CGR!$P$4,"INCUMPLIDA","PROCESO"), "VERIFICAR FECHA")),"SIN VALOR AVANCE")</f>
        <v>PROCESO</v>
      </c>
    </row>
    <row r="451" spans="1:17" ht="150.75">
      <c r="A451" s="348" t="s">
        <v>19</v>
      </c>
      <c r="B451" s="349" t="s">
        <v>13</v>
      </c>
      <c r="C451" s="962"/>
      <c r="D451" s="962"/>
      <c r="E451" s="963"/>
      <c r="F451" s="963"/>
      <c r="G451" s="351" t="s">
        <v>114</v>
      </c>
      <c r="H451" s="353" t="s">
        <v>115</v>
      </c>
      <c r="I451" s="353" t="s">
        <v>116</v>
      </c>
      <c r="J451" s="360">
        <v>1</v>
      </c>
      <c r="K451" s="363">
        <v>46024</v>
      </c>
      <c r="L451" s="363">
        <v>46660</v>
      </c>
      <c r="M451" s="356">
        <f t="shared" si="14"/>
        <v>90.857142857142861</v>
      </c>
      <c r="N451" s="357">
        <v>0</v>
      </c>
      <c r="O451" s="362" t="s">
        <v>833</v>
      </c>
      <c r="P451" s="358">
        <f t="shared" si="13"/>
        <v>0</v>
      </c>
      <c r="Q451" s="359" t="str">
        <f>IF(ISNUMBER(P451),IF(P451=100%,"CUMPLIDA",IF(AND(ISNUMBER(L451),ISNUMBER([5]CGR!$P$4)), IF(L451&lt;[5]CGR!$P$4,"INCUMPLIDA","PROCESO"), "VERIFICAR FECHA")),"SIN VALOR AVANCE")</f>
        <v>PROCESO</v>
      </c>
    </row>
    <row r="452" spans="1:17" ht="315.75">
      <c r="A452" s="348" t="s">
        <v>19</v>
      </c>
      <c r="B452" s="349" t="s">
        <v>13</v>
      </c>
      <c r="C452" s="962"/>
      <c r="D452" s="962"/>
      <c r="E452" s="963"/>
      <c r="F452" s="963"/>
      <c r="G452" s="351" t="s">
        <v>117</v>
      </c>
      <c r="H452" s="353" t="s">
        <v>118</v>
      </c>
      <c r="I452" s="353" t="s">
        <v>119</v>
      </c>
      <c r="J452" s="360">
        <v>2</v>
      </c>
      <c r="K452" s="363">
        <v>46024</v>
      </c>
      <c r="L452" s="363">
        <v>46660</v>
      </c>
      <c r="M452" s="356">
        <f t="shared" si="14"/>
        <v>90.857142857142861</v>
      </c>
      <c r="N452" s="357">
        <v>0</v>
      </c>
      <c r="O452" s="362" t="s">
        <v>834</v>
      </c>
      <c r="P452" s="358">
        <f t="shared" si="13"/>
        <v>0</v>
      </c>
      <c r="Q452" s="359" t="str">
        <f>IF(ISNUMBER(P452),IF(P452=100%,"CUMPLIDA",IF(AND(ISNUMBER(L452),ISNUMBER([5]CGR!$P$4)), IF(L452&lt;[5]CGR!$P$4,"INCUMPLIDA","PROCESO"), "VERIFICAR FECHA")),"SIN VALOR AVANCE")</f>
        <v>PROCESO</v>
      </c>
    </row>
    <row r="453" spans="1:17" ht="240.75" customHeight="1">
      <c r="A453" s="348" t="s">
        <v>19</v>
      </c>
      <c r="B453" s="349" t="s">
        <v>13</v>
      </c>
      <c r="C453" s="962" t="s">
        <v>868</v>
      </c>
      <c r="D453" s="962" t="s">
        <v>820</v>
      </c>
      <c r="E453" s="963" t="s">
        <v>869</v>
      </c>
      <c r="F453" s="963" t="s">
        <v>870</v>
      </c>
      <c r="G453" s="351" t="s">
        <v>823</v>
      </c>
      <c r="H453" s="352" t="s">
        <v>733</v>
      </c>
      <c r="I453" s="353" t="s">
        <v>164</v>
      </c>
      <c r="J453" s="354">
        <v>1</v>
      </c>
      <c r="K453" s="355">
        <v>44044</v>
      </c>
      <c r="L453" s="355">
        <v>44196</v>
      </c>
      <c r="M453" s="356">
        <f t="shared" si="14"/>
        <v>21.714285714285715</v>
      </c>
      <c r="N453" s="357">
        <v>1</v>
      </c>
      <c r="O453" s="353" t="s">
        <v>871</v>
      </c>
      <c r="P453" s="358">
        <f t="shared" si="13"/>
        <v>1</v>
      </c>
      <c r="Q453" s="359" t="str">
        <f>IF(ISNUMBER(P453),IF(P453=100%,"CUMPLIDA",IF(AND(ISNUMBER(L453),ISNUMBER([5]CGR!$P$4)), IF(L453&lt;[5]CGR!$P$4,"INCUMPLIDA","PROCESO"), "VERIFICAR FECHA")),"SIN VALOR AVANCE")</f>
        <v>CUMPLIDA</v>
      </c>
    </row>
    <row r="454" spans="1:17" ht="75.75" customHeight="1">
      <c r="A454" s="348" t="s">
        <v>19</v>
      </c>
      <c r="B454" s="349" t="s">
        <v>13</v>
      </c>
      <c r="C454" s="962"/>
      <c r="D454" s="962"/>
      <c r="E454" s="963"/>
      <c r="F454" s="963"/>
      <c r="G454" s="954" t="s">
        <v>823</v>
      </c>
      <c r="H454" s="353" t="s">
        <v>675</v>
      </c>
      <c r="I454" s="353" t="s">
        <v>676</v>
      </c>
      <c r="J454" s="360">
        <v>1</v>
      </c>
      <c r="K454" s="355">
        <v>45231</v>
      </c>
      <c r="L454" s="355">
        <v>45504</v>
      </c>
      <c r="M454" s="356">
        <f t="shared" si="14"/>
        <v>39</v>
      </c>
      <c r="N454" s="357">
        <v>1</v>
      </c>
      <c r="O454" s="362" t="s">
        <v>825</v>
      </c>
      <c r="P454" s="358">
        <f t="shared" si="13"/>
        <v>1</v>
      </c>
      <c r="Q454" s="359" t="str">
        <f>IF(ISNUMBER(P454),IF(P454=100%,"CUMPLIDA",IF(AND(ISNUMBER(L454),ISNUMBER([5]CGR!$P$4)), IF(L454&lt;[5]CGR!$P$4,"INCUMPLIDA","PROCESO"), "VERIFICAR FECHA")),"SIN VALOR AVANCE")</f>
        <v>CUMPLIDA</v>
      </c>
    </row>
    <row r="455" spans="1:17" ht="315.75">
      <c r="A455" s="348" t="s">
        <v>19</v>
      </c>
      <c r="B455" s="349" t="s">
        <v>13</v>
      </c>
      <c r="C455" s="962"/>
      <c r="D455" s="962"/>
      <c r="E455" s="963"/>
      <c r="F455" s="963"/>
      <c r="G455" s="954"/>
      <c r="H455" s="353" t="s">
        <v>678</v>
      </c>
      <c r="I455" s="353" t="s">
        <v>679</v>
      </c>
      <c r="J455" s="360">
        <v>1</v>
      </c>
      <c r="K455" s="355">
        <v>45231</v>
      </c>
      <c r="L455" s="355">
        <v>45504</v>
      </c>
      <c r="M455" s="356">
        <f t="shared" si="14"/>
        <v>39</v>
      </c>
      <c r="N455" s="357">
        <v>1</v>
      </c>
      <c r="O455" s="362" t="s">
        <v>864</v>
      </c>
      <c r="P455" s="358">
        <f t="shared" si="13"/>
        <v>1</v>
      </c>
      <c r="Q455" s="359" t="str">
        <f>IF(ISNUMBER(P455),IF(P455=100%,"CUMPLIDA",IF(AND(ISNUMBER(L455),ISNUMBER([5]CGR!$P$4)), IF(L455&lt;[5]CGR!$P$4,"INCUMPLIDA","PROCESO"), "VERIFICAR FECHA")),"SIN VALOR AVANCE")</f>
        <v>CUMPLIDA</v>
      </c>
    </row>
    <row r="456" spans="1:17" ht="135.75">
      <c r="A456" s="348" t="s">
        <v>19</v>
      </c>
      <c r="B456" s="349" t="s">
        <v>13</v>
      </c>
      <c r="C456" s="962"/>
      <c r="D456" s="962"/>
      <c r="E456" s="963"/>
      <c r="F456" s="963"/>
      <c r="G456" s="351" t="s">
        <v>97</v>
      </c>
      <c r="H456" s="353" t="s">
        <v>98</v>
      </c>
      <c r="I456" s="353" t="s">
        <v>99</v>
      </c>
      <c r="J456" s="360">
        <v>1</v>
      </c>
      <c r="K456" s="363">
        <v>45323</v>
      </c>
      <c r="L456" s="363">
        <v>45747</v>
      </c>
      <c r="M456" s="356">
        <f t="shared" si="14"/>
        <v>60.571428571428569</v>
      </c>
      <c r="N456" s="357">
        <v>1</v>
      </c>
      <c r="O456" s="362" t="s">
        <v>827</v>
      </c>
      <c r="P456" s="358">
        <f t="shared" si="13"/>
        <v>1</v>
      </c>
      <c r="Q456" s="359" t="str">
        <f>IF(ISNUMBER(P456),IF(P456=100%,"CUMPLIDA",IF(AND(ISNUMBER(L456),ISNUMBER([5]CGR!$P$4)), IF(L456&lt;[5]CGR!$P$4,"INCUMPLIDA","PROCESO"), "VERIFICAR FECHA")),"SIN VALOR AVANCE")</f>
        <v>CUMPLIDA</v>
      </c>
    </row>
    <row r="457" spans="1:17" ht="90.75">
      <c r="A457" s="348" t="s">
        <v>19</v>
      </c>
      <c r="B457" s="349" t="s">
        <v>13</v>
      </c>
      <c r="C457" s="962"/>
      <c r="D457" s="962"/>
      <c r="E457" s="963"/>
      <c r="F457" s="963"/>
      <c r="G457" s="351" t="s">
        <v>101</v>
      </c>
      <c r="H457" s="353" t="s">
        <v>101</v>
      </c>
      <c r="I457" s="353" t="s">
        <v>102</v>
      </c>
      <c r="J457" s="360">
        <v>1</v>
      </c>
      <c r="K457" s="363">
        <v>45323</v>
      </c>
      <c r="L457" s="363">
        <v>45747</v>
      </c>
      <c r="M457" s="356">
        <f t="shared" si="14"/>
        <v>60.571428571428569</v>
      </c>
      <c r="N457" s="357">
        <v>1</v>
      </c>
      <c r="O457" s="362" t="s">
        <v>872</v>
      </c>
      <c r="P457" s="358">
        <f t="shared" si="13"/>
        <v>1</v>
      </c>
      <c r="Q457" s="359" t="str">
        <f>IF(ISNUMBER(P457),IF(P457=100%,"CUMPLIDA",IF(AND(ISNUMBER(L457),ISNUMBER([5]CGR!$P$4)), IF(L457&lt;[5]CGR!$P$4,"INCUMPLIDA","PROCESO"), "VERIFICAR FECHA")),"SIN VALOR AVANCE")</f>
        <v>CUMPLIDA</v>
      </c>
    </row>
    <row r="458" spans="1:17" ht="105.75">
      <c r="A458" s="348" t="s">
        <v>19</v>
      </c>
      <c r="B458" s="349" t="s">
        <v>13</v>
      </c>
      <c r="C458" s="962"/>
      <c r="D458" s="962"/>
      <c r="E458" s="963"/>
      <c r="F458" s="963"/>
      <c r="G458" s="351" t="s">
        <v>238</v>
      </c>
      <c r="H458" s="353" t="s">
        <v>239</v>
      </c>
      <c r="I458" s="353" t="s">
        <v>240</v>
      </c>
      <c r="J458" s="360">
        <v>1</v>
      </c>
      <c r="K458" s="363">
        <v>45231</v>
      </c>
      <c r="L458" s="363">
        <v>45747</v>
      </c>
      <c r="M458" s="356">
        <f t="shared" si="14"/>
        <v>73.714285714285708</v>
      </c>
      <c r="N458" s="357">
        <v>1</v>
      </c>
      <c r="O458" s="353" t="s">
        <v>738</v>
      </c>
      <c r="P458" s="358">
        <f t="shared" si="13"/>
        <v>1</v>
      </c>
      <c r="Q458" s="359" t="str">
        <f>IF(ISNUMBER(P458),IF(P458=100%,"CUMPLIDA",IF(AND(ISNUMBER(L458),ISNUMBER([5]CGR!$P$4)), IF(L458&lt;[5]CGR!$P$4,"INCUMPLIDA","PROCESO"), "VERIFICAR FECHA")),"SIN VALOR AVANCE")</f>
        <v>CUMPLIDA</v>
      </c>
    </row>
    <row r="459" spans="1:17" ht="135.75">
      <c r="A459" s="348" t="s">
        <v>19</v>
      </c>
      <c r="B459" s="349" t="s">
        <v>13</v>
      </c>
      <c r="C459" s="962"/>
      <c r="D459" s="962"/>
      <c r="E459" s="963"/>
      <c r="F459" s="963"/>
      <c r="G459" s="351" t="s">
        <v>104</v>
      </c>
      <c r="H459" s="353" t="s">
        <v>104</v>
      </c>
      <c r="I459" s="353" t="s">
        <v>248</v>
      </c>
      <c r="J459" s="360">
        <v>1</v>
      </c>
      <c r="K459" s="363">
        <v>45323</v>
      </c>
      <c r="L459" s="363">
        <v>45747</v>
      </c>
      <c r="M459" s="356">
        <f t="shared" si="14"/>
        <v>60.571428571428569</v>
      </c>
      <c r="N459" s="357">
        <v>1</v>
      </c>
      <c r="O459" s="362" t="s">
        <v>827</v>
      </c>
      <c r="P459" s="358">
        <f t="shared" ref="P459:P522" si="15">N459/J459</f>
        <v>1</v>
      </c>
      <c r="Q459" s="359" t="str">
        <f>IF(ISNUMBER(P459),IF(P459=100%,"CUMPLIDA",IF(AND(ISNUMBER(L459),ISNUMBER([5]CGR!$P$4)), IF(L459&lt;[5]CGR!$P$4,"INCUMPLIDA","PROCESO"), "VERIFICAR FECHA")),"SIN VALOR AVANCE")</f>
        <v>CUMPLIDA</v>
      </c>
    </row>
    <row r="460" spans="1:17" ht="90.75">
      <c r="A460" s="348" t="s">
        <v>19</v>
      </c>
      <c r="B460" s="349" t="s">
        <v>13</v>
      </c>
      <c r="C460" s="962"/>
      <c r="D460" s="962"/>
      <c r="E460" s="963"/>
      <c r="F460" s="963"/>
      <c r="G460" s="351" t="s">
        <v>830</v>
      </c>
      <c r="H460" s="353" t="s">
        <v>830</v>
      </c>
      <c r="I460" s="353" t="s">
        <v>107</v>
      </c>
      <c r="J460" s="360">
        <v>1</v>
      </c>
      <c r="K460" s="363">
        <v>45231</v>
      </c>
      <c r="L460" s="363">
        <v>45747</v>
      </c>
      <c r="M460" s="356">
        <f t="shared" si="14"/>
        <v>73.714285714285708</v>
      </c>
      <c r="N460" s="357">
        <v>1</v>
      </c>
      <c r="O460" s="362" t="s">
        <v>872</v>
      </c>
      <c r="P460" s="358">
        <f t="shared" si="15"/>
        <v>1</v>
      </c>
      <c r="Q460" s="359" t="str">
        <f>IF(ISNUMBER(P460),IF(P460=100%,"CUMPLIDA",IF(AND(ISNUMBER(L460),ISNUMBER([5]CGR!$P$4)), IF(L460&lt;[5]CGR!$P$4,"INCUMPLIDA","PROCESO"), "VERIFICAR FECHA")),"SIN VALOR AVANCE")</f>
        <v>CUMPLIDA</v>
      </c>
    </row>
    <row r="461" spans="1:17" ht="225.75">
      <c r="A461" s="348" t="s">
        <v>19</v>
      </c>
      <c r="B461" s="349" t="s">
        <v>13</v>
      </c>
      <c r="C461" s="962"/>
      <c r="D461" s="962"/>
      <c r="E461" s="963"/>
      <c r="F461" s="963"/>
      <c r="G461" s="351" t="s">
        <v>831</v>
      </c>
      <c r="H461" s="353" t="s">
        <v>831</v>
      </c>
      <c r="I461" s="353" t="s">
        <v>524</v>
      </c>
      <c r="J461" s="360">
        <v>1</v>
      </c>
      <c r="K461" s="363">
        <v>45231</v>
      </c>
      <c r="L461" s="363">
        <v>45808</v>
      </c>
      <c r="M461" s="356">
        <f t="shared" si="14"/>
        <v>82.428571428571431</v>
      </c>
      <c r="N461" s="357">
        <v>1</v>
      </c>
      <c r="O461" s="362" t="s">
        <v>873</v>
      </c>
      <c r="P461" s="358">
        <f t="shared" si="15"/>
        <v>1</v>
      </c>
      <c r="Q461" s="359" t="str">
        <f>IF(ISNUMBER(P461),IF(P461=100%,"CUMPLIDA",IF(AND(ISNUMBER(L461),ISNUMBER([5]CGR!$P$4)), IF(L461&lt;[5]CGR!$P$4,"INCUMPLIDA","PROCESO"), "VERIFICAR FECHA")),"SIN VALOR AVANCE")</f>
        <v>CUMPLIDA</v>
      </c>
    </row>
    <row r="462" spans="1:17" ht="180.75">
      <c r="A462" s="348" t="s">
        <v>19</v>
      </c>
      <c r="B462" s="349" t="s">
        <v>13</v>
      </c>
      <c r="C462" s="962"/>
      <c r="D462" s="962"/>
      <c r="E462" s="963"/>
      <c r="F462" s="963"/>
      <c r="G462" s="351" t="s">
        <v>110</v>
      </c>
      <c r="H462" s="353" t="s">
        <v>111</v>
      </c>
      <c r="I462" s="353" t="s">
        <v>112</v>
      </c>
      <c r="J462" s="360">
        <v>7</v>
      </c>
      <c r="K462" s="363">
        <v>46024</v>
      </c>
      <c r="L462" s="363">
        <v>46660</v>
      </c>
      <c r="M462" s="356">
        <f t="shared" si="14"/>
        <v>90.857142857142861</v>
      </c>
      <c r="N462" s="357">
        <v>0</v>
      </c>
      <c r="O462" s="362" t="s">
        <v>867</v>
      </c>
      <c r="P462" s="358">
        <f t="shared" si="15"/>
        <v>0</v>
      </c>
      <c r="Q462" s="359" t="str">
        <f>IF(ISNUMBER(P462),IF(P462=100%,"CUMPLIDA",IF(AND(ISNUMBER(L462),ISNUMBER([5]CGR!$P$4)), IF(L462&lt;[5]CGR!$P$4,"INCUMPLIDA","PROCESO"), "VERIFICAR FECHA")),"SIN VALOR AVANCE")</f>
        <v>PROCESO</v>
      </c>
    </row>
    <row r="463" spans="1:17" ht="150.75">
      <c r="A463" s="348" t="s">
        <v>19</v>
      </c>
      <c r="B463" s="349" t="s">
        <v>13</v>
      </c>
      <c r="C463" s="962"/>
      <c r="D463" s="962"/>
      <c r="E463" s="963"/>
      <c r="F463" s="963"/>
      <c r="G463" s="351" t="s">
        <v>114</v>
      </c>
      <c r="H463" s="353" t="s">
        <v>115</v>
      </c>
      <c r="I463" s="353" t="s">
        <v>116</v>
      </c>
      <c r="J463" s="360">
        <v>1</v>
      </c>
      <c r="K463" s="363">
        <v>46024</v>
      </c>
      <c r="L463" s="363">
        <v>46660</v>
      </c>
      <c r="M463" s="356">
        <f t="shared" si="14"/>
        <v>90.857142857142861</v>
      </c>
      <c r="N463" s="357">
        <v>0</v>
      </c>
      <c r="O463" s="362" t="s">
        <v>874</v>
      </c>
      <c r="P463" s="358">
        <f t="shared" si="15"/>
        <v>0</v>
      </c>
      <c r="Q463" s="359" t="str">
        <f>IF(ISNUMBER(P463),IF(P463=100%,"CUMPLIDA",IF(AND(ISNUMBER(L463),ISNUMBER([5]CGR!$P$4)), IF(L463&lt;[5]CGR!$P$4,"INCUMPLIDA","PROCESO"), "VERIFICAR FECHA")),"SIN VALOR AVANCE")</f>
        <v>PROCESO</v>
      </c>
    </row>
    <row r="464" spans="1:17" ht="300.75">
      <c r="A464" s="348" t="s">
        <v>19</v>
      </c>
      <c r="B464" s="349" t="s">
        <v>13</v>
      </c>
      <c r="C464" s="962"/>
      <c r="D464" s="962"/>
      <c r="E464" s="963"/>
      <c r="F464" s="963"/>
      <c r="G464" s="351" t="s">
        <v>117</v>
      </c>
      <c r="H464" s="353" t="s">
        <v>118</v>
      </c>
      <c r="I464" s="353" t="s">
        <v>119</v>
      </c>
      <c r="J464" s="360">
        <v>2</v>
      </c>
      <c r="K464" s="363">
        <v>46024</v>
      </c>
      <c r="L464" s="363">
        <v>46660</v>
      </c>
      <c r="M464" s="356">
        <f t="shared" si="14"/>
        <v>90.857142857142861</v>
      </c>
      <c r="N464" s="357">
        <v>0</v>
      </c>
      <c r="O464" s="362" t="s">
        <v>875</v>
      </c>
      <c r="P464" s="358">
        <f t="shared" si="15"/>
        <v>0</v>
      </c>
      <c r="Q464" s="359" t="str">
        <f>IF(ISNUMBER(P464),IF(P464=100%,"CUMPLIDA",IF(AND(ISNUMBER(L464),ISNUMBER([5]CGR!$P$4)), IF(L464&lt;[5]CGR!$P$4,"INCUMPLIDA","PROCESO"), "VERIFICAR FECHA")),"SIN VALOR AVANCE")</f>
        <v>PROCESO</v>
      </c>
    </row>
    <row r="465" spans="1:17" ht="255.75">
      <c r="A465" s="348" t="s">
        <v>19</v>
      </c>
      <c r="B465" s="349" t="s">
        <v>13</v>
      </c>
      <c r="C465" s="962" t="s">
        <v>876</v>
      </c>
      <c r="D465" s="962" t="s">
        <v>820</v>
      </c>
      <c r="E465" s="963" t="s">
        <v>877</v>
      </c>
      <c r="F465" s="963" t="s">
        <v>878</v>
      </c>
      <c r="G465" s="351" t="s">
        <v>823</v>
      </c>
      <c r="H465" s="352" t="s">
        <v>733</v>
      </c>
      <c r="I465" s="353" t="s">
        <v>164</v>
      </c>
      <c r="J465" s="354">
        <v>1</v>
      </c>
      <c r="K465" s="355">
        <v>44044</v>
      </c>
      <c r="L465" s="355">
        <v>44196</v>
      </c>
      <c r="M465" s="356">
        <f t="shared" si="14"/>
        <v>21.714285714285715</v>
      </c>
      <c r="N465" s="357">
        <v>1</v>
      </c>
      <c r="O465" s="353" t="s">
        <v>879</v>
      </c>
      <c r="P465" s="358">
        <f t="shared" si="15"/>
        <v>1</v>
      </c>
      <c r="Q465" s="359" t="str">
        <f>IF(ISNUMBER(P465),IF(P465=100%,"CUMPLIDA",IF(AND(ISNUMBER(L465),ISNUMBER([5]CGR!$P$4)), IF(L465&lt;[5]CGR!$P$4,"INCUMPLIDA","PROCESO"), "VERIFICAR FECHA")),"SIN VALOR AVANCE")</f>
        <v>CUMPLIDA</v>
      </c>
    </row>
    <row r="466" spans="1:17" ht="75.75" customHeight="1">
      <c r="A466" s="348" t="s">
        <v>19</v>
      </c>
      <c r="B466" s="349" t="s">
        <v>13</v>
      </c>
      <c r="C466" s="962"/>
      <c r="D466" s="962"/>
      <c r="E466" s="963"/>
      <c r="F466" s="963"/>
      <c r="G466" s="954" t="s">
        <v>823</v>
      </c>
      <c r="H466" s="353" t="s">
        <v>675</v>
      </c>
      <c r="I466" s="353" t="s">
        <v>676</v>
      </c>
      <c r="J466" s="360">
        <v>1</v>
      </c>
      <c r="K466" s="355">
        <v>45231</v>
      </c>
      <c r="L466" s="355">
        <v>45504</v>
      </c>
      <c r="M466" s="356">
        <f t="shared" si="14"/>
        <v>39</v>
      </c>
      <c r="N466" s="357">
        <v>1</v>
      </c>
      <c r="O466" s="362" t="s">
        <v>880</v>
      </c>
      <c r="P466" s="358">
        <f t="shared" si="15"/>
        <v>1</v>
      </c>
      <c r="Q466" s="359" t="str">
        <f>IF(ISNUMBER(P466),IF(P466=100%,"CUMPLIDA",IF(AND(ISNUMBER(L466),ISNUMBER([5]CGR!$P$4)), IF(L466&lt;[5]CGR!$P$4,"INCUMPLIDA","PROCESO"), "VERIFICAR FECHA")),"SIN VALOR AVANCE")</f>
        <v>CUMPLIDA</v>
      </c>
    </row>
    <row r="467" spans="1:17" ht="315.75">
      <c r="A467" s="348" t="s">
        <v>19</v>
      </c>
      <c r="B467" s="349" t="s">
        <v>13</v>
      </c>
      <c r="C467" s="962"/>
      <c r="D467" s="962"/>
      <c r="E467" s="963"/>
      <c r="F467" s="963"/>
      <c r="G467" s="954"/>
      <c r="H467" s="353" t="s">
        <v>678</v>
      </c>
      <c r="I467" s="353" t="s">
        <v>679</v>
      </c>
      <c r="J467" s="360">
        <v>1</v>
      </c>
      <c r="K467" s="355">
        <v>45231</v>
      </c>
      <c r="L467" s="355">
        <v>45504</v>
      </c>
      <c r="M467" s="356">
        <f t="shared" si="14"/>
        <v>39</v>
      </c>
      <c r="N467" s="357">
        <v>1</v>
      </c>
      <c r="O467" s="362" t="s">
        <v>864</v>
      </c>
      <c r="P467" s="358">
        <f t="shared" si="15"/>
        <v>1</v>
      </c>
      <c r="Q467" s="359" t="str">
        <f>IF(ISNUMBER(P467),IF(P467=100%,"CUMPLIDA",IF(AND(ISNUMBER(L467),ISNUMBER([5]CGR!$P$4)), IF(L467&lt;[5]CGR!$P$4,"INCUMPLIDA","PROCESO"), "VERIFICAR FECHA")),"SIN VALOR AVANCE")</f>
        <v>CUMPLIDA</v>
      </c>
    </row>
    <row r="468" spans="1:17" ht="150.75">
      <c r="A468" s="348" t="s">
        <v>19</v>
      </c>
      <c r="B468" s="349" t="s">
        <v>13</v>
      </c>
      <c r="C468" s="962"/>
      <c r="D468" s="962"/>
      <c r="E468" s="963"/>
      <c r="F468" s="963"/>
      <c r="G468" s="351" t="s">
        <v>97</v>
      </c>
      <c r="H468" s="353" t="s">
        <v>98</v>
      </c>
      <c r="I468" s="353" t="s">
        <v>99</v>
      </c>
      <c r="J468" s="360">
        <v>1</v>
      </c>
      <c r="K468" s="363">
        <v>45323</v>
      </c>
      <c r="L468" s="363">
        <v>45747</v>
      </c>
      <c r="M468" s="356">
        <f t="shared" ref="M468:M531" si="16">(L468-K468)/7</f>
        <v>60.571428571428569</v>
      </c>
      <c r="N468" s="357">
        <v>1</v>
      </c>
      <c r="O468" s="362" t="s">
        <v>865</v>
      </c>
      <c r="P468" s="358">
        <f t="shared" si="15"/>
        <v>1</v>
      </c>
      <c r="Q468" s="359" t="str">
        <f>IF(ISNUMBER(P468),IF(P468=100%,"CUMPLIDA",IF(AND(ISNUMBER(L468),ISNUMBER([5]CGR!$P$4)), IF(L468&lt;[5]CGR!$P$4,"INCUMPLIDA","PROCESO"), "VERIFICAR FECHA")),"SIN VALOR AVANCE")</f>
        <v>CUMPLIDA</v>
      </c>
    </row>
    <row r="469" spans="1:17" ht="105.75">
      <c r="A469" s="348" t="s">
        <v>19</v>
      </c>
      <c r="B469" s="349" t="s">
        <v>13</v>
      </c>
      <c r="C469" s="962"/>
      <c r="D469" s="962"/>
      <c r="E469" s="963"/>
      <c r="F469" s="963"/>
      <c r="G469" s="351" t="s">
        <v>101</v>
      </c>
      <c r="H469" s="353" t="s">
        <v>101</v>
      </c>
      <c r="I469" s="353" t="s">
        <v>102</v>
      </c>
      <c r="J469" s="360">
        <v>1</v>
      </c>
      <c r="K469" s="363">
        <v>45323</v>
      </c>
      <c r="L469" s="363">
        <v>45747</v>
      </c>
      <c r="M469" s="356">
        <f t="shared" si="16"/>
        <v>60.571428571428569</v>
      </c>
      <c r="N469" s="357">
        <v>1</v>
      </c>
      <c r="O469" s="362" t="s">
        <v>881</v>
      </c>
      <c r="P469" s="358">
        <f t="shared" si="15"/>
        <v>1</v>
      </c>
      <c r="Q469" s="359" t="str">
        <f>IF(ISNUMBER(P469),IF(P469=100%,"CUMPLIDA",IF(AND(ISNUMBER(L469),ISNUMBER([5]CGR!$P$4)), IF(L469&lt;[5]CGR!$P$4,"INCUMPLIDA","PROCESO"), "VERIFICAR FECHA")),"SIN VALOR AVANCE")</f>
        <v>CUMPLIDA</v>
      </c>
    </row>
    <row r="470" spans="1:17" ht="105.75">
      <c r="A470" s="348" t="s">
        <v>19</v>
      </c>
      <c r="B470" s="349" t="s">
        <v>13</v>
      </c>
      <c r="C470" s="962"/>
      <c r="D470" s="962"/>
      <c r="E470" s="963"/>
      <c r="F470" s="963"/>
      <c r="G470" s="351" t="s">
        <v>238</v>
      </c>
      <c r="H470" s="353" t="s">
        <v>239</v>
      </c>
      <c r="I470" s="353" t="s">
        <v>240</v>
      </c>
      <c r="J470" s="360">
        <v>1</v>
      </c>
      <c r="K470" s="363">
        <v>45231</v>
      </c>
      <c r="L470" s="363">
        <v>45747</v>
      </c>
      <c r="M470" s="356">
        <f t="shared" si="16"/>
        <v>73.714285714285708</v>
      </c>
      <c r="N470" s="357">
        <v>1</v>
      </c>
      <c r="O470" s="353" t="s">
        <v>738</v>
      </c>
      <c r="P470" s="358">
        <f t="shared" si="15"/>
        <v>1</v>
      </c>
      <c r="Q470" s="359" t="str">
        <f>IF(ISNUMBER(P470),IF(P470=100%,"CUMPLIDA",IF(AND(ISNUMBER(L470),ISNUMBER([5]CGR!$P$4)), IF(L470&lt;[5]CGR!$P$4,"INCUMPLIDA","PROCESO"), "VERIFICAR FECHA")),"SIN VALOR AVANCE")</f>
        <v>CUMPLIDA</v>
      </c>
    </row>
    <row r="471" spans="1:17" ht="150.75">
      <c r="A471" s="348" t="s">
        <v>19</v>
      </c>
      <c r="B471" s="349" t="s">
        <v>13</v>
      </c>
      <c r="C471" s="962"/>
      <c r="D471" s="962"/>
      <c r="E471" s="963"/>
      <c r="F471" s="963"/>
      <c r="G471" s="351" t="s">
        <v>104</v>
      </c>
      <c r="H471" s="353" t="s">
        <v>104</v>
      </c>
      <c r="I471" s="353" t="s">
        <v>248</v>
      </c>
      <c r="J471" s="360">
        <v>1</v>
      </c>
      <c r="K471" s="363">
        <v>45323</v>
      </c>
      <c r="L471" s="363">
        <v>45747</v>
      </c>
      <c r="M471" s="356">
        <f t="shared" si="16"/>
        <v>60.571428571428569</v>
      </c>
      <c r="N471" s="357">
        <v>1</v>
      </c>
      <c r="O471" s="362" t="s">
        <v>865</v>
      </c>
      <c r="P471" s="358">
        <f t="shared" si="15"/>
        <v>1</v>
      </c>
      <c r="Q471" s="359" t="str">
        <f>IF(ISNUMBER(P471),IF(P471=100%,"CUMPLIDA",IF(AND(ISNUMBER(L471),ISNUMBER([5]CGR!$P$4)), IF(L471&lt;[5]CGR!$P$4,"INCUMPLIDA","PROCESO"), "VERIFICAR FECHA")),"SIN VALOR AVANCE")</f>
        <v>CUMPLIDA</v>
      </c>
    </row>
    <row r="472" spans="1:17" ht="105.75">
      <c r="A472" s="348" t="s">
        <v>19</v>
      </c>
      <c r="B472" s="349" t="s">
        <v>13</v>
      </c>
      <c r="C472" s="962"/>
      <c r="D472" s="962"/>
      <c r="E472" s="963"/>
      <c r="F472" s="963"/>
      <c r="G472" s="351" t="s">
        <v>830</v>
      </c>
      <c r="H472" s="353" t="s">
        <v>830</v>
      </c>
      <c r="I472" s="353" t="s">
        <v>107</v>
      </c>
      <c r="J472" s="360">
        <v>1</v>
      </c>
      <c r="K472" s="363">
        <v>45231</v>
      </c>
      <c r="L472" s="363">
        <v>45747</v>
      </c>
      <c r="M472" s="356">
        <f t="shared" si="16"/>
        <v>73.714285714285708</v>
      </c>
      <c r="N472" s="357">
        <v>1</v>
      </c>
      <c r="O472" s="362" t="s">
        <v>881</v>
      </c>
      <c r="P472" s="358">
        <f t="shared" si="15"/>
        <v>1</v>
      </c>
      <c r="Q472" s="359" t="str">
        <f>IF(ISNUMBER(P472),IF(P472=100%,"CUMPLIDA",IF(AND(ISNUMBER(L472),ISNUMBER([5]CGR!$P$4)), IF(L472&lt;[5]CGR!$P$4,"INCUMPLIDA","PROCESO"), "VERIFICAR FECHA")),"SIN VALOR AVANCE")</f>
        <v>CUMPLIDA</v>
      </c>
    </row>
    <row r="473" spans="1:17" ht="240.75">
      <c r="A473" s="348" t="s">
        <v>19</v>
      </c>
      <c r="B473" s="349" t="s">
        <v>13</v>
      </c>
      <c r="C473" s="962"/>
      <c r="D473" s="962"/>
      <c r="E473" s="963"/>
      <c r="F473" s="963"/>
      <c r="G473" s="351" t="s">
        <v>831</v>
      </c>
      <c r="H473" s="353" t="s">
        <v>831</v>
      </c>
      <c r="I473" s="353" t="s">
        <v>524</v>
      </c>
      <c r="J473" s="360">
        <v>1</v>
      </c>
      <c r="K473" s="363">
        <v>45231</v>
      </c>
      <c r="L473" s="363">
        <v>45808</v>
      </c>
      <c r="M473" s="356">
        <f t="shared" si="16"/>
        <v>82.428571428571431</v>
      </c>
      <c r="N473" s="357">
        <v>1</v>
      </c>
      <c r="O473" s="362" t="s">
        <v>842</v>
      </c>
      <c r="P473" s="358">
        <f t="shared" si="15"/>
        <v>1</v>
      </c>
      <c r="Q473" s="359" t="str">
        <f>IF(ISNUMBER(P473),IF(P473=100%,"CUMPLIDA",IF(AND(ISNUMBER(L473),ISNUMBER([5]CGR!$P$4)), IF(L473&lt;[5]CGR!$P$4,"INCUMPLIDA","PROCESO"), "VERIFICAR FECHA")),"SIN VALOR AVANCE")</f>
        <v>CUMPLIDA</v>
      </c>
    </row>
    <row r="474" spans="1:17" ht="180.75">
      <c r="A474" s="348" t="s">
        <v>19</v>
      </c>
      <c r="B474" s="349" t="s">
        <v>13</v>
      </c>
      <c r="C474" s="962"/>
      <c r="D474" s="962"/>
      <c r="E474" s="963"/>
      <c r="F474" s="963"/>
      <c r="G474" s="351" t="s">
        <v>110</v>
      </c>
      <c r="H474" s="353" t="s">
        <v>111</v>
      </c>
      <c r="I474" s="353" t="s">
        <v>112</v>
      </c>
      <c r="J474" s="360">
        <v>7</v>
      </c>
      <c r="K474" s="363">
        <v>46024</v>
      </c>
      <c r="L474" s="363">
        <v>46660</v>
      </c>
      <c r="M474" s="356">
        <f t="shared" si="16"/>
        <v>90.857142857142861</v>
      </c>
      <c r="N474" s="357">
        <v>0</v>
      </c>
      <c r="O474" s="362" t="s">
        <v>882</v>
      </c>
      <c r="P474" s="358">
        <f t="shared" si="15"/>
        <v>0</v>
      </c>
      <c r="Q474" s="359" t="str">
        <f>IF(ISNUMBER(P474),IF(P474=100%,"CUMPLIDA",IF(AND(ISNUMBER(L474),ISNUMBER([5]CGR!$P$4)), IF(L474&lt;[5]CGR!$P$4,"INCUMPLIDA","PROCESO"), "VERIFICAR FECHA")),"SIN VALOR AVANCE")</f>
        <v>PROCESO</v>
      </c>
    </row>
    <row r="475" spans="1:17" ht="165.75">
      <c r="A475" s="348" t="s">
        <v>19</v>
      </c>
      <c r="B475" s="349" t="s">
        <v>13</v>
      </c>
      <c r="C475" s="962"/>
      <c r="D475" s="962"/>
      <c r="E475" s="963"/>
      <c r="F475" s="963"/>
      <c r="G475" s="351" t="s">
        <v>114</v>
      </c>
      <c r="H475" s="353" t="s">
        <v>115</v>
      </c>
      <c r="I475" s="353" t="s">
        <v>116</v>
      </c>
      <c r="J475" s="360">
        <v>1</v>
      </c>
      <c r="K475" s="363">
        <v>46024</v>
      </c>
      <c r="L475" s="363">
        <v>46660</v>
      </c>
      <c r="M475" s="356">
        <f t="shared" si="16"/>
        <v>90.857142857142861</v>
      </c>
      <c r="N475" s="357">
        <v>0</v>
      </c>
      <c r="O475" s="362" t="s">
        <v>844</v>
      </c>
      <c r="P475" s="358">
        <f t="shared" si="15"/>
        <v>0</v>
      </c>
      <c r="Q475" s="359" t="str">
        <f>IF(ISNUMBER(P475),IF(P475=100%,"CUMPLIDA",IF(AND(ISNUMBER(L475),ISNUMBER([5]CGR!$P$4)), IF(L475&lt;[5]CGR!$P$4,"INCUMPLIDA","PROCESO"), "VERIFICAR FECHA")),"SIN VALOR AVANCE")</f>
        <v>PROCESO</v>
      </c>
    </row>
    <row r="476" spans="1:17" ht="286.5">
      <c r="A476" s="348" t="s">
        <v>19</v>
      </c>
      <c r="B476" s="349" t="s">
        <v>13</v>
      </c>
      <c r="C476" s="962"/>
      <c r="D476" s="962"/>
      <c r="E476" s="963"/>
      <c r="F476" s="963"/>
      <c r="G476" s="351" t="s">
        <v>117</v>
      </c>
      <c r="H476" s="353" t="s">
        <v>118</v>
      </c>
      <c r="I476" s="353" t="s">
        <v>119</v>
      </c>
      <c r="J476" s="360">
        <v>2</v>
      </c>
      <c r="K476" s="363">
        <v>46024</v>
      </c>
      <c r="L476" s="363">
        <v>46660</v>
      </c>
      <c r="M476" s="356">
        <f t="shared" si="16"/>
        <v>90.857142857142861</v>
      </c>
      <c r="N476" s="357">
        <v>0</v>
      </c>
      <c r="O476" s="362" t="s">
        <v>883</v>
      </c>
      <c r="P476" s="358">
        <f t="shared" si="15"/>
        <v>0</v>
      </c>
      <c r="Q476" s="359" t="str">
        <f>IF(ISNUMBER(P476),IF(P476=100%,"CUMPLIDA",IF(AND(ISNUMBER(L476),ISNUMBER([5]CGR!$P$4)), IF(L476&lt;[5]CGR!$P$4,"INCUMPLIDA","PROCESO"), "VERIFICAR FECHA")),"SIN VALOR AVANCE")</f>
        <v>PROCESO</v>
      </c>
    </row>
    <row r="477" spans="1:17" ht="255.75">
      <c r="A477" s="348" t="s">
        <v>19</v>
      </c>
      <c r="B477" s="349" t="s">
        <v>13</v>
      </c>
      <c r="C477" s="962" t="s">
        <v>884</v>
      </c>
      <c r="D477" s="962" t="s">
        <v>820</v>
      </c>
      <c r="E477" s="963" t="s">
        <v>885</v>
      </c>
      <c r="F477" s="963" t="s">
        <v>886</v>
      </c>
      <c r="G477" s="351" t="s">
        <v>823</v>
      </c>
      <c r="H477" s="352" t="s">
        <v>733</v>
      </c>
      <c r="I477" s="353" t="s">
        <v>164</v>
      </c>
      <c r="J477" s="354">
        <v>1</v>
      </c>
      <c r="K477" s="355">
        <v>44044</v>
      </c>
      <c r="L477" s="355">
        <v>44196</v>
      </c>
      <c r="M477" s="356">
        <f t="shared" si="16"/>
        <v>21.714285714285715</v>
      </c>
      <c r="N477" s="357">
        <v>1</v>
      </c>
      <c r="O477" s="353" t="s">
        <v>887</v>
      </c>
      <c r="P477" s="358">
        <f t="shared" si="15"/>
        <v>1</v>
      </c>
      <c r="Q477" s="359" t="str">
        <f>IF(ISNUMBER(P477),IF(P477=100%,"CUMPLIDA",IF(AND(ISNUMBER(L477),ISNUMBER([5]CGR!$P$4)), IF(L477&lt;[5]CGR!$P$4,"INCUMPLIDA","PROCESO"), "VERIFICAR FECHA")),"SIN VALOR AVANCE")</f>
        <v>CUMPLIDA</v>
      </c>
    </row>
    <row r="478" spans="1:17" ht="75.75" customHeight="1">
      <c r="A478" s="348" t="s">
        <v>19</v>
      </c>
      <c r="B478" s="349" t="s">
        <v>13</v>
      </c>
      <c r="C478" s="962"/>
      <c r="D478" s="962"/>
      <c r="E478" s="963"/>
      <c r="F478" s="963"/>
      <c r="G478" s="954" t="s">
        <v>823</v>
      </c>
      <c r="H478" s="353" t="s">
        <v>675</v>
      </c>
      <c r="I478" s="353" t="s">
        <v>676</v>
      </c>
      <c r="J478" s="360">
        <v>1</v>
      </c>
      <c r="K478" s="355">
        <v>45231</v>
      </c>
      <c r="L478" s="355">
        <v>45504</v>
      </c>
      <c r="M478" s="356">
        <f t="shared" si="16"/>
        <v>39</v>
      </c>
      <c r="N478" s="357">
        <v>1</v>
      </c>
      <c r="O478" s="362" t="s">
        <v>825</v>
      </c>
      <c r="P478" s="358">
        <f t="shared" si="15"/>
        <v>1</v>
      </c>
      <c r="Q478" s="359" t="str">
        <f>IF(ISNUMBER(P478),IF(P478=100%,"CUMPLIDA",IF(AND(ISNUMBER(L478),ISNUMBER([5]CGR!$P$4)), IF(L478&lt;[5]CGR!$P$4,"INCUMPLIDA","PROCESO"), "VERIFICAR FECHA")),"SIN VALOR AVANCE")</f>
        <v>CUMPLIDA</v>
      </c>
    </row>
    <row r="479" spans="1:17" ht="315.75">
      <c r="A479" s="348" t="s">
        <v>19</v>
      </c>
      <c r="B479" s="349" t="s">
        <v>13</v>
      </c>
      <c r="C479" s="962"/>
      <c r="D479" s="962"/>
      <c r="E479" s="963"/>
      <c r="F479" s="963"/>
      <c r="G479" s="954"/>
      <c r="H479" s="353" t="s">
        <v>678</v>
      </c>
      <c r="I479" s="353" t="s">
        <v>679</v>
      </c>
      <c r="J479" s="360">
        <v>1</v>
      </c>
      <c r="K479" s="355">
        <v>45231</v>
      </c>
      <c r="L479" s="355">
        <v>45504</v>
      </c>
      <c r="M479" s="356">
        <f t="shared" si="16"/>
        <v>39</v>
      </c>
      <c r="N479" s="357">
        <v>1</v>
      </c>
      <c r="O479" s="362" t="s">
        <v>864</v>
      </c>
      <c r="P479" s="358">
        <f t="shared" si="15"/>
        <v>1</v>
      </c>
      <c r="Q479" s="359" t="str">
        <f>IF(ISNUMBER(P479),IF(P479=100%,"CUMPLIDA",IF(AND(ISNUMBER(L479),ISNUMBER([5]CGR!$P$4)), IF(L479&lt;[5]CGR!$P$4,"INCUMPLIDA","PROCESO"), "VERIFICAR FECHA")),"SIN VALOR AVANCE")</f>
        <v>CUMPLIDA</v>
      </c>
    </row>
    <row r="480" spans="1:17" ht="38.25" customHeight="1">
      <c r="A480" s="348" t="s">
        <v>19</v>
      </c>
      <c r="B480" s="349" t="s">
        <v>13</v>
      </c>
      <c r="C480" s="962"/>
      <c r="D480" s="962"/>
      <c r="E480" s="963"/>
      <c r="F480" s="963"/>
      <c r="G480" s="351" t="s">
        <v>97</v>
      </c>
      <c r="H480" s="353" t="s">
        <v>98</v>
      </c>
      <c r="I480" s="353" t="s">
        <v>99</v>
      </c>
      <c r="J480" s="360">
        <v>1</v>
      </c>
      <c r="K480" s="363">
        <v>45323</v>
      </c>
      <c r="L480" s="363">
        <v>45747</v>
      </c>
      <c r="M480" s="356">
        <f t="shared" si="16"/>
        <v>60.571428571428569</v>
      </c>
      <c r="N480" s="357">
        <v>1</v>
      </c>
      <c r="O480" s="362" t="s">
        <v>866</v>
      </c>
      <c r="P480" s="358">
        <f t="shared" si="15"/>
        <v>1</v>
      </c>
      <c r="Q480" s="359" t="str">
        <f>IF(ISNUMBER(P480),IF(P480=100%,"CUMPLIDA",IF(AND(ISNUMBER(L480),ISNUMBER([5]CGR!$P$4)), IF(L480&lt;[5]CGR!$P$4,"INCUMPLIDA","PROCESO"), "VERIFICAR FECHA")),"SIN VALOR AVANCE")</f>
        <v>CUMPLIDA</v>
      </c>
    </row>
    <row r="481" spans="1:17" ht="75.75" customHeight="1">
      <c r="A481" s="348" t="s">
        <v>19</v>
      </c>
      <c r="B481" s="349" t="s">
        <v>13</v>
      </c>
      <c r="C481" s="962"/>
      <c r="D481" s="962"/>
      <c r="E481" s="963"/>
      <c r="F481" s="963"/>
      <c r="G481" s="351" t="s">
        <v>101</v>
      </c>
      <c r="H481" s="353" t="s">
        <v>101</v>
      </c>
      <c r="I481" s="353" t="s">
        <v>102</v>
      </c>
      <c r="J481" s="360">
        <v>1</v>
      </c>
      <c r="K481" s="363">
        <v>45323</v>
      </c>
      <c r="L481" s="363">
        <v>45747</v>
      </c>
      <c r="M481" s="356">
        <f t="shared" si="16"/>
        <v>60.571428571428569</v>
      </c>
      <c r="N481" s="357">
        <v>1</v>
      </c>
      <c r="O481" s="362" t="s">
        <v>888</v>
      </c>
      <c r="P481" s="358">
        <f t="shared" si="15"/>
        <v>1</v>
      </c>
      <c r="Q481" s="359" t="str">
        <f>IF(ISNUMBER(P481),IF(P481=100%,"CUMPLIDA",IF(AND(ISNUMBER(L481),ISNUMBER([5]CGR!$P$4)), IF(L481&lt;[5]CGR!$P$4,"INCUMPLIDA","PROCESO"), "VERIFICAR FECHA")),"SIN VALOR AVANCE")</f>
        <v>CUMPLIDA</v>
      </c>
    </row>
    <row r="482" spans="1:17" ht="105.75">
      <c r="A482" s="348" t="s">
        <v>19</v>
      </c>
      <c r="B482" s="349" t="s">
        <v>13</v>
      </c>
      <c r="C482" s="962"/>
      <c r="D482" s="962"/>
      <c r="E482" s="963"/>
      <c r="F482" s="963"/>
      <c r="G482" s="351" t="s">
        <v>238</v>
      </c>
      <c r="H482" s="353" t="s">
        <v>239</v>
      </c>
      <c r="I482" s="353" t="s">
        <v>240</v>
      </c>
      <c r="J482" s="360">
        <v>1</v>
      </c>
      <c r="K482" s="363">
        <v>45231</v>
      </c>
      <c r="L482" s="363">
        <v>45747</v>
      </c>
      <c r="M482" s="356">
        <f t="shared" si="16"/>
        <v>73.714285714285708</v>
      </c>
      <c r="N482" s="357">
        <v>1</v>
      </c>
      <c r="O482" s="353" t="s">
        <v>738</v>
      </c>
      <c r="P482" s="358">
        <f t="shared" si="15"/>
        <v>1</v>
      </c>
      <c r="Q482" s="359" t="str">
        <f>IF(ISNUMBER(P482),IF(P482=100%,"CUMPLIDA",IF(AND(ISNUMBER(L482),ISNUMBER([5]CGR!$P$4)), IF(L482&lt;[5]CGR!$P$4,"INCUMPLIDA","PROCESO"), "VERIFICAR FECHA")),"SIN VALOR AVANCE")</f>
        <v>CUMPLIDA</v>
      </c>
    </row>
    <row r="483" spans="1:17" ht="150.75">
      <c r="A483" s="348" t="s">
        <v>19</v>
      </c>
      <c r="B483" s="349" t="s">
        <v>13</v>
      </c>
      <c r="C483" s="962"/>
      <c r="D483" s="962"/>
      <c r="E483" s="963"/>
      <c r="F483" s="963"/>
      <c r="G483" s="351" t="s">
        <v>104</v>
      </c>
      <c r="H483" s="353" t="s">
        <v>104</v>
      </c>
      <c r="I483" s="353" t="s">
        <v>248</v>
      </c>
      <c r="J483" s="360">
        <v>1</v>
      </c>
      <c r="K483" s="363">
        <v>45323</v>
      </c>
      <c r="L483" s="363">
        <v>45747</v>
      </c>
      <c r="M483" s="356">
        <f t="shared" si="16"/>
        <v>60.571428571428569</v>
      </c>
      <c r="N483" s="357">
        <v>1</v>
      </c>
      <c r="O483" s="362" t="s">
        <v>865</v>
      </c>
      <c r="P483" s="358">
        <f t="shared" si="15"/>
        <v>1</v>
      </c>
      <c r="Q483" s="359" t="str">
        <f>IF(ISNUMBER(P483),IF(P483=100%,"CUMPLIDA",IF(AND(ISNUMBER(L483),ISNUMBER([5]CGR!$P$4)), IF(L483&lt;[5]CGR!$P$4,"INCUMPLIDA","PROCESO"), "VERIFICAR FECHA")),"SIN VALOR AVANCE")</f>
        <v>CUMPLIDA</v>
      </c>
    </row>
    <row r="484" spans="1:17" ht="75.75" customHeight="1">
      <c r="A484" s="348" t="s">
        <v>19</v>
      </c>
      <c r="B484" s="349" t="s">
        <v>13</v>
      </c>
      <c r="C484" s="962"/>
      <c r="D484" s="962"/>
      <c r="E484" s="963"/>
      <c r="F484" s="963"/>
      <c r="G484" s="351" t="s">
        <v>830</v>
      </c>
      <c r="H484" s="353" t="s">
        <v>830</v>
      </c>
      <c r="I484" s="353" t="s">
        <v>107</v>
      </c>
      <c r="J484" s="360">
        <v>1</v>
      </c>
      <c r="K484" s="363">
        <v>45231</v>
      </c>
      <c r="L484" s="363">
        <v>45747</v>
      </c>
      <c r="M484" s="356">
        <f t="shared" si="16"/>
        <v>73.714285714285708</v>
      </c>
      <c r="N484" s="357">
        <v>1</v>
      </c>
      <c r="O484" s="362" t="s">
        <v>888</v>
      </c>
      <c r="P484" s="358">
        <f t="shared" si="15"/>
        <v>1</v>
      </c>
      <c r="Q484" s="359" t="str">
        <f>IF(ISNUMBER(P484),IF(P484=100%,"CUMPLIDA",IF(AND(ISNUMBER(L484),ISNUMBER([5]CGR!$P$4)), IF(L484&lt;[5]CGR!$P$4,"INCUMPLIDA","PROCESO"), "VERIFICAR FECHA")),"SIN VALOR AVANCE")</f>
        <v>CUMPLIDA</v>
      </c>
    </row>
    <row r="485" spans="1:17" ht="225.75">
      <c r="A485" s="348" t="s">
        <v>19</v>
      </c>
      <c r="B485" s="349" t="s">
        <v>13</v>
      </c>
      <c r="C485" s="962"/>
      <c r="D485" s="962"/>
      <c r="E485" s="963"/>
      <c r="F485" s="963"/>
      <c r="G485" s="351" t="s">
        <v>831</v>
      </c>
      <c r="H485" s="353" t="s">
        <v>831</v>
      </c>
      <c r="I485" s="353" t="s">
        <v>524</v>
      </c>
      <c r="J485" s="360">
        <v>1</v>
      </c>
      <c r="K485" s="363">
        <v>45231</v>
      </c>
      <c r="L485" s="363">
        <v>45808</v>
      </c>
      <c r="M485" s="356">
        <f t="shared" si="16"/>
        <v>82.428571428571431</v>
      </c>
      <c r="N485" s="357">
        <v>1</v>
      </c>
      <c r="O485" s="362" t="s">
        <v>873</v>
      </c>
      <c r="P485" s="358">
        <f t="shared" si="15"/>
        <v>1</v>
      </c>
      <c r="Q485" s="359" t="str">
        <f>IF(ISNUMBER(P485),IF(P485=100%,"CUMPLIDA",IF(AND(ISNUMBER(L485),ISNUMBER([5]CGR!$P$4)), IF(L485&lt;[5]CGR!$P$4,"INCUMPLIDA","PROCESO"), "VERIFICAR FECHA")),"SIN VALOR AVANCE")</f>
        <v>CUMPLIDA</v>
      </c>
    </row>
    <row r="486" spans="1:17" ht="195.75">
      <c r="A486" s="348" t="s">
        <v>19</v>
      </c>
      <c r="B486" s="349" t="s">
        <v>13</v>
      </c>
      <c r="C486" s="962"/>
      <c r="D486" s="962"/>
      <c r="E486" s="963"/>
      <c r="F486" s="963"/>
      <c r="G486" s="351" t="s">
        <v>110</v>
      </c>
      <c r="H486" s="353" t="s">
        <v>111</v>
      </c>
      <c r="I486" s="353" t="s">
        <v>112</v>
      </c>
      <c r="J486" s="360">
        <v>7</v>
      </c>
      <c r="K486" s="363">
        <v>46024</v>
      </c>
      <c r="L486" s="363">
        <v>46660</v>
      </c>
      <c r="M486" s="356">
        <f t="shared" si="16"/>
        <v>90.857142857142861</v>
      </c>
      <c r="N486" s="357">
        <v>0</v>
      </c>
      <c r="O486" s="362" t="s">
        <v>889</v>
      </c>
      <c r="P486" s="358">
        <f t="shared" si="15"/>
        <v>0</v>
      </c>
      <c r="Q486" s="359" t="str">
        <f>IF(ISNUMBER(P486),IF(P486=100%,"CUMPLIDA",IF(AND(ISNUMBER(L486),ISNUMBER([5]CGR!$P$4)), IF(L486&lt;[5]CGR!$P$4,"INCUMPLIDA","PROCESO"), "VERIFICAR FECHA")),"SIN VALOR AVANCE")</f>
        <v>PROCESO</v>
      </c>
    </row>
    <row r="487" spans="1:17" ht="75.75" customHeight="1">
      <c r="A487" s="348" t="s">
        <v>19</v>
      </c>
      <c r="B487" s="349" t="s">
        <v>13</v>
      </c>
      <c r="C487" s="962"/>
      <c r="D487" s="962"/>
      <c r="E487" s="963"/>
      <c r="F487" s="963"/>
      <c r="G487" s="351" t="s">
        <v>114</v>
      </c>
      <c r="H487" s="353" t="s">
        <v>115</v>
      </c>
      <c r="I487" s="353" t="s">
        <v>116</v>
      </c>
      <c r="J487" s="360">
        <v>1</v>
      </c>
      <c r="K487" s="363">
        <v>46024</v>
      </c>
      <c r="L487" s="363">
        <v>46660</v>
      </c>
      <c r="M487" s="356">
        <f t="shared" si="16"/>
        <v>90.857142857142861</v>
      </c>
      <c r="N487" s="357">
        <v>0</v>
      </c>
      <c r="O487" s="362" t="s">
        <v>874</v>
      </c>
      <c r="P487" s="358">
        <f t="shared" si="15"/>
        <v>0</v>
      </c>
      <c r="Q487" s="359" t="str">
        <f>IF(ISNUMBER(P487),IF(P487=100%,"CUMPLIDA",IF(AND(ISNUMBER(L487),ISNUMBER([5]CGR!$P$4)), IF(L487&lt;[5]CGR!$P$4,"INCUMPLIDA","PROCESO"), "VERIFICAR FECHA")),"SIN VALOR AVANCE")</f>
        <v>PROCESO</v>
      </c>
    </row>
    <row r="488" spans="1:17" ht="285.75">
      <c r="A488" s="348" t="s">
        <v>19</v>
      </c>
      <c r="B488" s="349" t="s">
        <v>13</v>
      </c>
      <c r="C488" s="962"/>
      <c r="D488" s="962"/>
      <c r="E488" s="963"/>
      <c r="F488" s="963"/>
      <c r="G488" s="351" t="s">
        <v>117</v>
      </c>
      <c r="H488" s="353" t="s">
        <v>118</v>
      </c>
      <c r="I488" s="353" t="s">
        <v>119</v>
      </c>
      <c r="J488" s="360">
        <v>2</v>
      </c>
      <c r="K488" s="363">
        <v>46024</v>
      </c>
      <c r="L488" s="363">
        <v>46660</v>
      </c>
      <c r="M488" s="356">
        <f t="shared" si="16"/>
        <v>90.857142857142861</v>
      </c>
      <c r="N488" s="357">
        <v>0</v>
      </c>
      <c r="O488" s="362" t="s">
        <v>845</v>
      </c>
      <c r="P488" s="358">
        <f t="shared" si="15"/>
        <v>0</v>
      </c>
      <c r="Q488" s="359" t="str">
        <f>IF(ISNUMBER(P488),IF(P488=100%,"CUMPLIDA",IF(AND(ISNUMBER(L488),ISNUMBER([5]CGR!$P$4)), IF(L488&lt;[5]CGR!$P$4,"INCUMPLIDA","PROCESO"), "VERIFICAR FECHA")),"SIN VALOR AVANCE")</f>
        <v>PROCESO</v>
      </c>
    </row>
    <row r="489" spans="1:17" ht="315.75">
      <c r="A489" s="348" t="s">
        <v>19</v>
      </c>
      <c r="B489" s="349" t="s">
        <v>13</v>
      </c>
      <c r="C489" s="962" t="s">
        <v>890</v>
      </c>
      <c r="D489" s="962" t="s">
        <v>847</v>
      </c>
      <c r="E489" s="963" t="s">
        <v>891</v>
      </c>
      <c r="F489" s="964" t="s">
        <v>892</v>
      </c>
      <c r="G489" s="998" t="s">
        <v>850</v>
      </c>
      <c r="H489" s="364" t="s">
        <v>851</v>
      </c>
      <c r="I489" s="353" t="s">
        <v>852</v>
      </c>
      <c r="J489" s="354">
        <v>1</v>
      </c>
      <c r="K489" s="355">
        <v>45078</v>
      </c>
      <c r="L489" s="355">
        <v>45869</v>
      </c>
      <c r="M489" s="356">
        <f t="shared" si="16"/>
        <v>113</v>
      </c>
      <c r="N489" s="367">
        <v>1</v>
      </c>
      <c r="O489" s="353" t="s">
        <v>853</v>
      </c>
      <c r="P489" s="358">
        <f t="shared" si="15"/>
        <v>1</v>
      </c>
      <c r="Q489" s="359" t="str">
        <f>IF(ISNUMBER(P489),IF(P489=100%,"CUMPLIDA",IF(AND(ISNUMBER(L489),ISNUMBER([5]CGR!$P$4)), IF(L489&lt;[5]CGR!$P$4,"INCUMPLIDA","PROCESO"), "VERIFICAR FECHA")),"SIN VALOR AVANCE")</f>
        <v>CUMPLIDA</v>
      </c>
    </row>
    <row r="490" spans="1:17" ht="255.75">
      <c r="A490" s="348" t="s">
        <v>19</v>
      </c>
      <c r="B490" s="349" t="s">
        <v>13</v>
      </c>
      <c r="C490" s="962"/>
      <c r="D490" s="962"/>
      <c r="E490" s="963"/>
      <c r="F490" s="964"/>
      <c r="G490" s="998"/>
      <c r="H490" s="353" t="s">
        <v>854</v>
      </c>
      <c r="I490" s="353" t="s">
        <v>855</v>
      </c>
      <c r="J490" s="354">
        <v>1</v>
      </c>
      <c r="K490" s="355">
        <v>45665</v>
      </c>
      <c r="L490" s="355">
        <v>46081</v>
      </c>
      <c r="M490" s="356">
        <f t="shared" si="16"/>
        <v>59.428571428571431</v>
      </c>
      <c r="N490" s="357">
        <v>0</v>
      </c>
      <c r="O490" s="353" t="s">
        <v>856</v>
      </c>
      <c r="P490" s="358">
        <f t="shared" si="15"/>
        <v>0</v>
      </c>
      <c r="Q490" s="359" t="str">
        <f>IF(ISNUMBER(P490),IF(P490=100%,"CUMPLIDA",IF(AND(ISNUMBER(L490),ISNUMBER([5]CGR!$P$4)), IF(L490&lt;[5]CGR!$P$4,"INCUMPLIDA","PROCESO"), "VERIFICAR FECHA")),"SIN VALOR AVANCE")</f>
        <v>PROCESO</v>
      </c>
    </row>
    <row r="491" spans="1:17" ht="270.75">
      <c r="A491" s="348" t="s">
        <v>19</v>
      </c>
      <c r="B491" s="349" t="s">
        <v>13</v>
      </c>
      <c r="C491" s="962"/>
      <c r="D491" s="962"/>
      <c r="E491" s="963"/>
      <c r="F491" s="964"/>
      <c r="G491" s="998"/>
      <c r="H491" s="364" t="s">
        <v>857</v>
      </c>
      <c r="I491" s="353" t="s">
        <v>858</v>
      </c>
      <c r="J491" s="354">
        <v>1</v>
      </c>
      <c r="K491" s="355">
        <v>45597</v>
      </c>
      <c r="L491" s="355">
        <v>45716</v>
      </c>
      <c r="M491" s="356">
        <f t="shared" si="16"/>
        <v>17</v>
      </c>
      <c r="N491" s="367">
        <v>1</v>
      </c>
      <c r="O491" s="353" t="s">
        <v>859</v>
      </c>
      <c r="P491" s="358">
        <f t="shared" si="15"/>
        <v>1</v>
      </c>
      <c r="Q491" s="359" t="str">
        <f>IF(ISNUMBER(P491),IF(P491=100%,"CUMPLIDA",IF(AND(ISNUMBER(L491),ISNUMBER([5]CGR!$P$4)), IF(L491&lt;[5]CGR!$P$4,"INCUMPLIDA","PROCESO"), "VERIFICAR FECHA")),"SIN VALOR AVANCE")</f>
        <v>CUMPLIDA</v>
      </c>
    </row>
    <row r="492" spans="1:17" ht="255.75" customHeight="1">
      <c r="A492" s="348" t="s">
        <v>19</v>
      </c>
      <c r="B492" s="349" t="s">
        <v>13</v>
      </c>
      <c r="C492" s="962" t="s">
        <v>893</v>
      </c>
      <c r="D492" s="962" t="s">
        <v>894</v>
      </c>
      <c r="E492" s="963" t="s">
        <v>895</v>
      </c>
      <c r="F492" s="963" t="s">
        <v>896</v>
      </c>
      <c r="G492" s="351" t="s">
        <v>823</v>
      </c>
      <c r="H492" s="352" t="s">
        <v>733</v>
      </c>
      <c r="I492" s="353" t="s">
        <v>164</v>
      </c>
      <c r="J492" s="354">
        <v>1</v>
      </c>
      <c r="K492" s="355">
        <v>44044</v>
      </c>
      <c r="L492" s="355">
        <v>44196</v>
      </c>
      <c r="M492" s="356">
        <f t="shared" si="16"/>
        <v>21.714285714285715</v>
      </c>
      <c r="N492" s="357">
        <v>1</v>
      </c>
      <c r="O492" s="353" t="s">
        <v>897</v>
      </c>
      <c r="P492" s="358">
        <f t="shared" si="15"/>
        <v>1</v>
      </c>
      <c r="Q492" s="359" t="str">
        <f>IF(ISNUMBER(P492),IF(P492=100%,"CUMPLIDA",IF(AND(ISNUMBER(L492),ISNUMBER([5]CGR!$P$4)), IF(L492&lt;[5]CGR!$P$4,"INCUMPLIDA","PROCESO"), "VERIFICAR FECHA")),"SIN VALOR AVANCE")</f>
        <v>CUMPLIDA</v>
      </c>
    </row>
    <row r="493" spans="1:17" ht="75.75" customHeight="1">
      <c r="A493" s="348" t="s">
        <v>19</v>
      </c>
      <c r="B493" s="349" t="s">
        <v>13</v>
      </c>
      <c r="C493" s="962"/>
      <c r="D493" s="962"/>
      <c r="E493" s="963"/>
      <c r="F493" s="963"/>
      <c r="G493" s="954" t="s">
        <v>823</v>
      </c>
      <c r="H493" s="353" t="s">
        <v>675</v>
      </c>
      <c r="I493" s="353" t="s">
        <v>676</v>
      </c>
      <c r="J493" s="360">
        <v>1</v>
      </c>
      <c r="K493" s="355">
        <v>45231</v>
      </c>
      <c r="L493" s="355">
        <v>45504</v>
      </c>
      <c r="M493" s="356">
        <f t="shared" si="16"/>
        <v>39</v>
      </c>
      <c r="N493" s="357">
        <v>1</v>
      </c>
      <c r="O493" s="362" t="s">
        <v>825</v>
      </c>
      <c r="P493" s="358">
        <f t="shared" si="15"/>
        <v>1</v>
      </c>
      <c r="Q493" s="359" t="str">
        <f>IF(ISNUMBER(P493),IF(P493=100%,"CUMPLIDA",IF(AND(ISNUMBER(L493),ISNUMBER([5]CGR!$P$4)), IF(L493&lt;[5]CGR!$P$4,"INCUMPLIDA","PROCESO"), "VERIFICAR FECHA")),"SIN VALOR AVANCE")</f>
        <v>CUMPLIDA</v>
      </c>
    </row>
    <row r="494" spans="1:17" ht="315.75">
      <c r="A494" s="348" t="s">
        <v>19</v>
      </c>
      <c r="B494" s="349" t="s">
        <v>13</v>
      </c>
      <c r="C494" s="962"/>
      <c r="D494" s="962"/>
      <c r="E494" s="963"/>
      <c r="F494" s="963"/>
      <c r="G494" s="954"/>
      <c r="H494" s="353" t="s">
        <v>678</v>
      </c>
      <c r="I494" s="353" t="s">
        <v>679</v>
      </c>
      <c r="J494" s="360">
        <v>1</v>
      </c>
      <c r="K494" s="355">
        <v>45231</v>
      </c>
      <c r="L494" s="355">
        <v>45504</v>
      </c>
      <c r="M494" s="356">
        <f t="shared" si="16"/>
        <v>39</v>
      </c>
      <c r="N494" s="357">
        <v>1</v>
      </c>
      <c r="O494" s="362" t="s">
        <v>864</v>
      </c>
      <c r="P494" s="358">
        <f t="shared" si="15"/>
        <v>1</v>
      </c>
      <c r="Q494" s="359" t="str">
        <f>IF(ISNUMBER(P494),IF(P494=100%,"CUMPLIDA",IF(AND(ISNUMBER(L494),ISNUMBER([5]CGR!$P$4)), IF(L494&lt;[5]CGR!$P$4,"INCUMPLIDA","PROCESO"), "VERIFICAR FECHA")),"SIN VALOR AVANCE")</f>
        <v>CUMPLIDA</v>
      </c>
    </row>
    <row r="495" spans="1:17" ht="150.75">
      <c r="A495" s="348" t="s">
        <v>19</v>
      </c>
      <c r="B495" s="349" t="s">
        <v>13</v>
      </c>
      <c r="C495" s="962"/>
      <c r="D495" s="962"/>
      <c r="E495" s="963"/>
      <c r="F495" s="963"/>
      <c r="G495" s="351" t="s">
        <v>97</v>
      </c>
      <c r="H495" s="353" t="s">
        <v>98</v>
      </c>
      <c r="I495" s="353" t="s">
        <v>99</v>
      </c>
      <c r="J495" s="360">
        <v>1</v>
      </c>
      <c r="K495" s="363">
        <v>45323</v>
      </c>
      <c r="L495" s="363">
        <v>45747</v>
      </c>
      <c r="M495" s="356">
        <f t="shared" si="16"/>
        <v>60.571428571428569</v>
      </c>
      <c r="N495" s="357">
        <v>1</v>
      </c>
      <c r="O495" s="362" t="s">
        <v>865</v>
      </c>
      <c r="P495" s="358">
        <f t="shared" si="15"/>
        <v>1</v>
      </c>
      <c r="Q495" s="359" t="str">
        <f>IF(ISNUMBER(P495),IF(P495=100%,"CUMPLIDA",IF(AND(ISNUMBER(L495),ISNUMBER([5]CGR!$P$4)), IF(L495&lt;[5]CGR!$P$4,"INCUMPLIDA","PROCESO"), "VERIFICAR FECHA")),"SIN VALOR AVANCE")</f>
        <v>CUMPLIDA</v>
      </c>
    </row>
    <row r="496" spans="1:17" ht="90.75">
      <c r="A496" s="348" t="s">
        <v>19</v>
      </c>
      <c r="B496" s="349" t="s">
        <v>13</v>
      </c>
      <c r="C496" s="962"/>
      <c r="D496" s="962"/>
      <c r="E496" s="963"/>
      <c r="F496" s="963"/>
      <c r="G496" s="351" t="s">
        <v>101</v>
      </c>
      <c r="H496" s="353" t="s">
        <v>101</v>
      </c>
      <c r="I496" s="353" t="s">
        <v>102</v>
      </c>
      <c r="J496" s="360">
        <v>1</v>
      </c>
      <c r="K496" s="363">
        <v>45323</v>
      </c>
      <c r="L496" s="363">
        <v>45747</v>
      </c>
      <c r="M496" s="356">
        <f t="shared" si="16"/>
        <v>60.571428571428569</v>
      </c>
      <c r="N496" s="357">
        <v>1</v>
      </c>
      <c r="O496" s="362" t="s">
        <v>888</v>
      </c>
      <c r="P496" s="358">
        <f t="shared" si="15"/>
        <v>1</v>
      </c>
      <c r="Q496" s="359" t="str">
        <f>IF(ISNUMBER(P496),IF(P496=100%,"CUMPLIDA",IF(AND(ISNUMBER(L496),ISNUMBER([5]CGR!$P$4)), IF(L496&lt;[5]CGR!$P$4,"INCUMPLIDA","PROCESO"), "VERIFICAR FECHA")),"SIN VALOR AVANCE")</f>
        <v>CUMPLIDA</v>
      </c>
    </row>
    <row r="497" spans="1:17" ht="105.75">
      <c r="A497" s="348" t="s">
        <v>19</v>
      </c>
      <c r="B497" s="349" t="s">
        <v>13</v>
      </c>
      <c r="C497" s="962"/>
      <c r="D497" s="962"/>
      <c r="E497" s="963"/>
      <c r="F497" s="963"/>
      <c r="G497" s="351" t="s">
        <v>238</v>
      </c>
      <c r="H497" s="353" t="s">
        <v>239</v>
      </c>
      <c r="I497" s="353" t="s">
        <v>240</v>
      </c>
      <c r="J497" s="360">
        <v>1</v>
      </c>
      <c r="K497" s="363">
        <v>45231</v>
      </c>
      <c r="L497" s="363">
        <v>45747</v>
      </c>
      <c r="M497" s="356">
        <f t="shared" si="16"/>
        <v>73.714285714285708</v>
      </c>
      <c r="N497" s="357">
        <v>1</v>
      </c>
      <c r="O497" s="353" t="s">
        <v>738</v>
      </c>
      <c r="P497" s="358">
        <f t="shared" si="15"/>
        <v>1</v>
      </c>
      <c r="Q497" s="359" t="str">
        <f>IF(ISNUMBER(P497),IF(P497=100%,"CUMPLIDA",IF(AND(ISNUMBER(L497),ISNUMBER([5]CGR!$P$4)), IF(L497&lt;[5]CGR!$P$4,"INCUMPLIDA","PROCESO"), "VERIFICAR FECHA")),"SIN VALOR AVANCE")</f>
        <v>CUMPLIDA</v>
      </c>
    </row>
    <row r="498" spans="1:17" ht="150.75">
      <c r="A498" s="348" t="s">
        <v>19</v>
      </c>
      <c r="B498" s="349" t="s">
        <v>13</v>
      </c>
      <c r="C498" s="962"/>
      <c r="D498" s="962"/>
      <c r="E498" s="963"/>
      <c r="F498" s="963"/>
      <c r="G498" s="351" t="s">
        <v>104</v>
      </c>
      <c r="H498" s="353" t="s">
        <v>104</v>
      </c>
      <c r="I498" s="353" t="s">
        <v>248</v>
      </c>
      <c r="J498" s="360">
        <v>1</v>
      </c>
      <c r="K498" s="363">
        <v>45323</v>
      </c>
      <c r="L498" s="363">
        <v>45747</v>
      </c>
      <c r="M498" s="356">
        <f t="shared" si="16"/>
        <v>60.571428571428569</v>
      </c>
      <c r="N498" s="357">
        <v>1</v>
      </c>
      <c r="O498" s="362" t="s">
        <v>865</v>
      </c>
      <c r="P498" s="358">
        <f t="shared" si="15"/>
        <v>1</v>
      </c>
      <c r="Q498" s="359" t="str">
        <f>IF(ISNUMBER(P498),IF(P498=100%,"CUMPLIDA",IF(AND(ISNUMBER(L498),ISNUMBER([5]CGR!$P$4)), IF(L498&lt;[5]CGR!$P$4,"INCUMPLIDA","PROCESO"), "VERIFICAR FECHA")),"SIN VALOR AVANCE")</f>
        <v>CUMPLIDA</v>
      </c>
    </row>
    <row r="499" spans="1:17" ht="90.75">
      <c r="A499" s="348" t="s">
        <v>19</v>
      </c>
      <c r="B499" s="349" t="s">
        <v>13</v>
      </c>
      <c r="C499" s="962"/>
      <c r="D499" s="962"/>
      <c r="E499" s="963"/>
      <c r="F499" s="963"/>
      <c r="G499" s="351" t="s">
        <v>830</v>
      </c>
      <c r="H499" s="353" t="s">
        <v>830</v>
      </c>
      <c r="I499" s="353" t="s">
        <v>107</v>
      </c>
      <c r="J499" s="360">
        <v>1</v>
      </c>
      <c r="K499" s="363">
        <v>45231</v>
      </c>
      <c r="L499" s="363">
        <v>45747</v>
      </c>
      <c r="M499" s="356">
        <f t="shared" si="16"/>
        <v>73.714285714285708</v>
      </c>
      <c r="N499" s="357">
        <v>1</v>
      </c>
      <c r="O499" s="362" t="s">
        <v>888</v>
      </c>
      <c r="P499" s="358">
        <f t="shared" si="15"/>
        <v>1</v>
      </c>
      <c r="Q499" s="359" t="str">
        <f>IF(ISNUMBER(P499),IF(P499=100%,"CUMPLIDA",IF(AND(ISNUMBER(L499),ISNUMBER([5]CGR!$P$4)), IF(L499&lt;[5]CGR!$P$4,"INCUMPLIDA","PROCESO"), "VERIFICAR FECHA")),"SIN VALOR AVANCE")</f>
        <v>CUMPLIDA</v>
      </c>
    </row>
    <row r="500" spans="1:17" ht="240.75">
      <c r="A500" s="348" t="s">
        <v>19</v>
      </c>
      <c r="B500" s="349" t="s">
        <v>13</v>
      </c>
      <c r="C500" s="962"/>
      <c r="D500" s="962"/>
      <c r="E500" s="963"/>
      <c r="F500" s="963"/>
      <c r="G500" s="351" t="s">
        <v>831</v>
      </c>
      <c r="H500" s="353" t="s">
        <v>831</v>
      </c>
      <c r="I500" s="353" t="s">
        <v>524</v>
      </c>
      <c r="J500" s="360">
        <v>1</v>
      </c>
      <c r="K500" s="363">
        <v>45231</v>
      </c>
      <c r="L500" s="363">
        <v>45808</v>
      </c>
      <c r="M500" s="356">
        <f t="shared" si="16"/>
        <v>82.428571428571431</v>
      </c>
      <c r="N500" s="357">
        <v>1</v>
      </c>
      <c r="O500" s="362" t="s">
        <v>842</v>
      </c>
      <c r="P500" s="358">
        <f t="shared" si="15"/>
        <v>1</v>
      </c>
      <c r="Q500" s="359" t="str">
        <f>IF(ISNUMBER(P500),IF(P500=100%,"CUMPLIDA",IF(AND(ISNUMBER(L500),ISNUMBER([5]CGR!$P$4)), IF(L500&lt;[5]CGR!$P$4,"INCUMPLIDA","PROCESO"), "VERIFICAR FECHA")),"SIN VALOR AVANCE")</f>
        <v>CUMPLIDA</v>
      </c>
    </row>
    <row r="501" spans="1:17" ht="180.75">
      <c r="A501" s="348" t="s">
        <v>19</v>
      </c>
      <c r="B501" s="349" t="s">
        <v>13</v>
      </c>
      <c r="C501" s="962"/>
      <c r="D501" s="962"/>
      <c r="E501" s="963"/>
      <c r="F501" s="963"/>
      <c r="G501" s="351" t="s">
        <v>110</v>
      </c>
      <c r="H501" s="353" t="s">
        <v>111</v>
      </c>
      <c r="I501" s="353" t="s">
        <v>112</v>
      </c>
      <c r="J501" s="360">
        <v>7</v>
      </c>
      <c r="K501" s="363">
        <v>46024</v>
      </c>
      <c r="L501" s="363">
        <v>46660</v>
      </c>
      <c r="M501" s="356">
        <f t="shared" si="16"/>
        <v>90.857142857142861</v>
      </c>
      <c r="N501" s="357">
        <v>0</v>
      </c>
      <c r="O501" s="362" t="s">
        <v>867</v>
      </c>
      <c r="P501" s="358">
        <f t="shared" si="15"/>
        <v>0</v>
      </c>
      <c r="Q501" s="359" t="str">
        <f>IF(ISNUMBER(P501),IF(P501=100%,"CUMPLIDA",IF(AND(ISNUMBER(L501),ISNUMBER([5]CGR!$P$4)), IF(L501&lt;[5]CGR!$P$4,"INCUMPLIDA","PROCESO"), "VERIFICAR FECHA")),"SIN VALOR AVANCE")</f>
        <v>PROCESO</v>
      </c>
    </row>
    <row r="502" spans="1:17" ht="165.75">
      <c r="A502" s="348" t="s">
        <v>19</v>
      </c>
      <c r="B502" s="349" t="s">
        <v>13</v>
      </c>
      <c r="C502" s="962"/>
      <c r="D502" s="962"/>
      <c r="E502" s="963"/>
      <c r="F502" s="963"/>
      <c r="G502" s="351" t="s">
        <v>114</v>
      </c>
      <c r="H502" s="353" t="s">
        <v>115</v>
      </c>
      <c r="I502" s="353" t="s">
        <v>116</v>
      </c>
      <c r="J502" s="360">
        <v>1</v>
      </c>
      <c r="K502" s="363">
        <v>46024</v>
      </c>
      <c r="L502" s="363">
        <v>46660</v>
      </c>
      <c r="M502" s="356">
        <f t="shared" si="16"/>
        <v>90.857142857142861</v>
      </c>
      <c r="N502" s="357">
        <v>0</v>
      </c>
      <c r="O502" s="362" t="s">
        <v>844</v>
      </c>
      <c r="P502" s="358">
        <f t="shared" si="15"/>
        <v>0</v>
      </c>
      <c r="Q502" s="359" t="str">
        <f>IF(ISNUMBER(P502),IF(P502=100%,"CUMPLIDA",IF(AND(ISNUMBER(L502),ISNUMBER([5]CGR!$P$4)), IF(L502&lt;[5]CGR!$P$4,"INCUMPLIDA","PROCESO"), "VERIFICAR FECHA")),"SIN VALOR AVANCE")</f>
        <v>PROCESO</v>
      </c>
    </row>
    <row r="503" spans="1:17" ht="285.75">
      <c r="A503" s="348" t="s">
        <v>19</v>
      </c>
      <c r="B503" s="349" t="s">
        <v>13</v>
      </c>
      <c r="C503" s="962"/>
      <c r="D503" s="962"/>
      <c r="E503" s="963"/>
      <c r="F503" s="963"/>
      <c r="G503" s="351" t="s">
        <v>117</v>
      </c>
      <c r="H503" s="353" t="s">
        <v>118</v>
      </c>
      <c r="I503" s="353" t="s">
        <v>119</v>
      </c>
      <c r="J503" s="360">
        <v>2</v>
      </c>
      <c r="K503" s="363">
        <v>46024</v>
      </c>
      <c r="L503" s="363">
        <v>46660</v>
      </c>
      <c r="M503" s="356">
        <f t="shared" si="16"/>
        <v>90.857142857142861</v>
      </c>
      <c r="N503" s="357">
        <v>0</v>
      </c>
      <c r="O503" s="362" t="s">
        <v>845</v>
      </c>
      <c r="P503" s="358">
        <f t="shared" si="15"/>
        <v>0</v>
      </c>
      <c r="Q503" s="359" t="str">
        <f>IF(ISNUMBER(P503),IF(P503=100%,"CUMPLIDA",IF(AND(ISNUMBER(L503),ISNUMBER([5]CGR!$P$4)), IF(L503&lt;[5]CGR!$P$4,"INCUMPLIDA","PROCESO"), "VERIFICAR FECHA")),"SIN VALOR AVANCE")</f>
        <v>PROCESO</v>
      </c>
    </row>
    <row r="504" spans="1:17" ht="270.75" customHeight="1">
      <c r="A504" s="348" t="s">
        <v>19</v>
      </c>
      <c r="B504" s="349" t="s">
        <v>13</v>
      </c>
      <c r="C504" s="962" t="s">
        <v>898</v>
      </c>
      <c r="D504" s="962" t="s">
        <v>899</v>
      </c>
      <c r="E504" s="963" t="s">
        <v>900</v>
      </c>
      <c r="F504" s="963" t="s">
        <v>901</v>
      </c>
      <c r="G504" s="351" t="s">
        <v>823</v>
      </c>
      <c r="H504" s="352" t="s">
        <v>733</v>
      </c>
      <c r="I504" s="353" t="s">
        <v>164</v>
      </c>
      <c r="J504" s="354">
        <v>1</v>
      </c>
      <c r="K504" s="355">
        <v>44044</v>
      </c>
      <c r="L504" s="355">
        <v>44196</v>
      </c>
      <c r="M504" s="356">
        <f t="shared" si="16"/>
        <v>21.714285714285715</v>
      </c>
      <c r="N504" s="357">
        <v>1</v>
      </c>
      <c r="O504" s="353" t="s">
        <v>902</v>
      </c>
      <c r="P504" s="358">
        <f t="shared" si="15"/>
        <v>1</v>
      </c>
      <c r="Q504" s="359" t="str">
        <f>IF(ISNUMBER(P504),IF(P504=100%,"CUMPLIDA",IF(AND(ISNUMBER(L504),ISNUMBER([5]CGR!$P$4)), IF(L504&lt;[5]CGR!$P$4,"INCUMPLIDA","PROCESO"), "VERIFICAR FECHA")),"SIN VALOR AVANCE")</f>
        <v>CUMPLIDA</v>
      </c>
    </row>
    <row r="505" spans="1:17" ht="75.75" customHeight="1">
      <c r="A505" s="348" t="s">
        <v>19</v>
      </c>
      <c r="B505" s="349" t="s">
        <v>13</v>
      </c>
      <c r="C505" s="962"/>
      <c r="D505" s="962"/>
      <c r="E505" s="963"/>
      <c r="F505" s="963"/>
      <c r="G505" s="954" t="s">
        <v>823</v>
      </c>
      <c r="H505" s="353" t="s">
        <v>675</v>
      </c>
      <c r="I505" s="353" t="s">
        <v>676</v>
      </c>
      <c r="J505" s="360">
        <v>1</v>
      </c>
      <c r="K505" s="355">
        <v>45231</v>
      </c>
      <c r="L505" s="355">
        <v>45504</v>
      </c>
      <c r="M505" s="356">
        <f t="shared" si="16"/>
        <v>39</v>
      </c>
      <c r="N505" s="357">
        <v>1</v>
      </c>
      <c r="O505" s="362" t="s">
        <v>825</v>
      </c>
      <c r="P505" s="358">
        <f t="shared" si="15"/>
        <v>1</v>
      </c>
      <c r="Q505" s="359" t="str">
        <f>IF(ISNUMBER(P505),IF(P505=100%,"CUMPLIDA",IF(AND(ISNUMBER(L505),ISNUMBER([5]CGR!$P$4)), IF(L505&lt;[5]CGR!$P$4,"INCUMPLIDA","PROCESO"), "VERIFICAR FECHA")),"SIN VALOR AVANCE")</f>
        <v>CUMPLIDA</v>
      </c>
    </row>
    <row r="506" spans="1:17" ht="315.75">
      <c r="A506" s="348" t="s">
        <v>19</v>
      </c>
      <c r="B506" s="349" t="s">
        <v>13</v>
      </c>
      <c r="C506" s="962"/>
      <c r="D506" s="962"/>
      <c r="E506" s="963"/>
      <c r="F506" s="963"/>
      <c r="G506" s="954"/>
      <c r="H506" s="353" t="s">
        <v>678</v>
      </c>
      <c r="I506" s="353" t="s">
        <v>679</v>
      </c>
      <c r="J506" s="360">
        <v>1</v>
      </c>
      <c r="K506" s="355">
        <v>45231</v>
      </c>
      <c r="L506" s="355">
        <v>45504</v>
      </c>
      <c r="M506" s="356">
        <f t="shared" si="16"/>
        <v>39</v>
      </c>
      <c r="N506" s="357">
        <v>1</v>
      </c>
      <c r="O506" s="362" t="s">
        <v>864</v>
      </c>
      <c r="P506" s="358">
        <f t="shared" si="15"/>
        <v>1</v>
      </c>
      <c r="Q506" s="359" t="str">
        <f>IF(ISNUMBER(P506),IF(P506=100%,"CUMPLIDA",IF(AND(ISNUMBER(L506),ISNUMBER([5]CGR!$P$4)), IF(L506&lt;[5]CGR!$P$4,"INCUMPLIDA","PROCESO"), "VERIFICAR FECHA")),"SIN VALOR AVANCE")</f>
        <v>CUMPLIDA</v>
      </c>
    </row>
    <row r="507" spans="1:17" ht="150.75">
      <c r="A507" s="348" t="s">
        <v>19</v>
      </c>
      <c r="B507" s="349" t="s">
        <v>13</v>
      </c>
      <c r="C507" s="962"/>
      <c r="D507" s="962"/>
      <c r="E507" s="963"/>
      <c r="F507" s="963"/>
      <c r="G507" s="351" t="s">
        <v>97</v>
      </c>
      <c r="H507" s="353" t="s">
        <v>98</v>
      </c>
      <c r="I507" s="353" t="s">
        <v>99</v>
      </c>
      <c r="J507" s="360">
        <v>1</v>
      </c>
      <c r="K507" s="363">
        <v>45323</v>
      </c>
      <c r="L507" s="363">
        <v>45747</v>
      </c>
      <c r="M507" s="356">
        <f t="shared" si="16"/>
        <v>60.571428571428569</v>
      </c>
      <c r="N507" s="357">
        <v>1</v>
      </c>
      <c r="O507" s="362" t="s">
        <v>865</v>
      </c>
      <c r="P507" s="358">
        <f t="shared" si="15"/>
        <v>1</v>
      </c>
      <c r="Q507" s="359" t="str">
        <f>IF(ISNUMBER(P507),IF(P507=100%,"CUMPLIDA",IF(AND(ISNUMBER(L507),ISNUMBER([5]CGR!$P$4)), IF(L507&lt;[5]CGR!$P$4,"INCUMPLIDA","PROCESO"), "VERIFICAR FECHA")),"SIN VALOR AVANCE")</f>
        <v>CUMPLIDA</v>
      </c>
    </row>
    <row r="508" spans="1:17" ht="90.75">
      <c r="A508" s="348" t="s">
        <v>19</v>
      </c>
      <c r="B508" s="349" t="s">
        <v>13</v>
      </c>
      <c r="C508" s="962"/>
      <c r="D508" s="962"/>
      <c r="E508" s="963"/>
      <c r="F508" s="963"/>
      <c r="G508" s="351" t="s">
        <v>101</v>
      </c>
      <c r="H508" s="353" t="s">
        <v>101</v>
      </c>
      <c r="I508" s="353" t="s">
        <v>102</v>
      </c>
      <c r="J508" s="360">
        <v>1</v>
      </c>
      <c r="K508" s="363">
        <v>45323</v>
      </c>
      <c r="L508" s="363">
        <v>45747</v>
      </c>
      <c r="M508" s="356">
        <f t="shared" si="16"/>
        <v>60.571428571428569</v>
      </c>
      <c r="N508" s="357">
        <v>1</v>
      </c>
      <c r="O508" s="362" t="s">
        <v>888</v>
      </c>
      <c r="P508" s="358">
        <f t="shared" si="15"/>
        <v>1</v>
      </c>
      <c r="Q508" s="359" t="str">
        <f>IF(ISNUMBER(P508),IF(P508=100%,"CUMPLIDA",IF(AND(ISNUMBER(L508),ISNUMBER([5]CGR!$P$4)), IF(L508&lt;[5]CGR!$P$4,"INCUMPLIDA","PROCESO"), "VERIFICAR FECHA")),"SIN VALOR AVANCE")</f>
        <v>CUMPLIDA</v>
      </c>
    </row>
    <row r="509" spans="1:17" ht="105.75">
      <c r="A509" s="348" t="s">
        <v>19</v>
      </c>
      <c r="B509" s="349" t="s">
        <v>13</v>
      </c>
      <c r="C509" s="962"/>
      <c r="D509" s="962"/>
      <c r="E509" s="963"/>
      <c r="F509" s="963"/>
      <c r="G509" s="351" t="s">
        <v>238</v>
      </c>
      <c r="H509" s="353" t="s">
        <v>239</v>
      </c>
      <c r="I509" s="353" t="s">
        <v>240</v>
      </c>
      <c r="J509" s="360">
        <v>1</v>
      </c>
      <c r="K509" s="363">
        <v>45231</v>
      </c>
      <c r="L509" s="363">
        <v>45747</v>
      </c>
      <c r="M509" s="356">
        <f t="shared" si="16"/>
        <v>73.714285714285708</v>
      </c>
      <c r="N509" s="357">
        <v>1</v>
      </c>
      <c r="O509" s="353" t="s">
        <v>738</v>
      </c>
      <c r="P509" s="358">
        <f t="shared" si="15"/>
        <v>1</v>
      </c>
      <c r="Q509" s="359" t="str">
        <f>IF(ISNUMBER(P509),IF(P509=100%,"CUMPLIDA",IF(AND(ISNUMBER(L509),ISNUMBER([5]CGR!$P$4)), IF(L509&lt;[5]CGR!$P$4,"INCUMPLIDA","PROCESO"), "VERIFICAR FECHA")),"SIN VALOR AVANCE")</f>
        <v>CUMPLIDA</v>
      </c>
    </row>
    <row r="510" spans="1:17" ht="150.75">
      <c r="A510" s="348" t="s">
        <v>19</v>
      </c>
      <c r="B510" s="349" t="s">
        <v>13</v>
      </c>
      <c r="C510" s="962"/>
      <c r="D510" s="962"/>
      <c r="E510" s="963"/>
      <c r="F510" s="963"/>
      <c r="G510" s="351" t="s">
        <v>104</v>
      </c>
      <c r="H510" s="353" t="s">
        <v>104</v>
      </c>
      <c r="I510" s="353" t="s">
        <v>248</v>
      </c>
      <c r="J510" s="360">
        <v>1</v>
      </c>
      <c r="K510" s="363">
        <v>45323</v>
      </c>
      <c r="L510" s="363">
        <v>45747</v>
      </c>
      <c r="M510" s="356">
        <f t="shared" si="16"/>
        <v>60.571428571428569</v>
      </c>
      <c r="N510" s="357">
        <v>1</v>
      </c>
      <c r="O510" s="362" t="s">
        <v>865</v>
      </c>
      <c r="P510" s="358">
        <f t="shared" si="15"/>
        <v>1</v>
      </c>
      <c r="Q510" s="359" t="str">
        <f>IF(ISNUMBER(P510),IF(P510=100%,"CUMPLIDA",IF(AND(ISNUMBER(L510),ISNUMBER([5]CGR!$P$4)), IF(L510&lt;[5]CGR!$P$4,"INCUMPLIDA","PROCESO"), "VERIFICAR FECHA")),"SIN VALOR AVANCE")</f>
        <v>CUMPLIDA</v>
      </c>
    </row>
    <row r="511" spans="1:17" ht="90.75">
      <c r="A511" s="348" t="s">
        <v>19</v>
      </c>
      <c r="B511" s="349" t="s">
        <v>13</v>
      </c>
      <c r="C511" s="962"/>
      <c r="D511" s="962"/>
      <c r="E511" s="963"/>
      <c r="F511" s="963"/>
      <c r="G511" s="351" t="s">
        <v>830</v>
      </c>
      <c r="H511" s="353" t="s">
        <v>830</v>
      </c>
      <c r="I511" s="353" t="s">
        <v>107</v>
      </c>
      <c r="J511" s="360">
        <v>1</v>
      </c>
      <c r="K511" s="363">
        <v>45231</v>
      </c>
      <c r="L511" s="363">
        <v>45747</v>
      </c>
      <c r="M511" s="356">
        <f t="shared" si="16"/>
        <v>73.714285714285708</v>
      </c>
      <c r="N511" s="357">
        <v>1</v>
      </c>
      <c r="O511" s="362" t="s">
        <v>888</v>
      </c>
      <c r="P511" s="358">
        <f t="shared" si="15"/>
        <v>1</v>
      </c>
      <c r="Q511" s="359" t="str">
        <f>IF(ISNUMBER(P511),IF(P511=100%,"CUMPLIDA",IF(AND(ISNUMBER(L511),ISNUMBER([5]CGR!$P$4)), IF(L511&lt;[5]CGR!$P$4,"INCUMPLIDA","PROCESO"), "VERIFICAR FECHA")),"SIN VALOR AVANCE")</f>
        <v>CUMPLIDA</v>
      </c>
    </row>
    <row r="512" spans="1:17" ht="225.75">
      <c r="A512" s="348" t="s">
        <v>19</v>
      </c>
      <c r="B512" s="349" t="s">
        <v>13</v>
      </c>
      <c r="C512" s="962"/>
      <c r="D512" s="962"/>
      <c r="E512" s="963"/>
      <c r="F512" s="963"/>
      <c r="G512" s="351" t="s">
        <v>831</v>
      </c>
      <c r="H512" s="353" t="s">
        <v>831</v>
      </c>
      <c r="I512" s="353" t="s">
        <v>524</v>
      </c>
      <c r="J512" s="360">
        <v>1</v>
      </c>
      <c r="K512" s="363">
        <v>45231</v>
      </c>
      <c r="L512" s="363">
        <v>45808</v>
      </c>
      <c r="M512" s="356">
        <f t="shared" si="16"/>
        <v>82.428571428571431</v>
      </c>
      <c r="N512" s="357">
        <v>1</v>
      </c>
      <c r="O512" s="362" t="s">
        <v>873</v>
      </c>
      <c r="P512" s="358">
        <f t="shared" si="15"/>
        <v>1</v>
      </c>
      <c r="Q512" s="359" t="str">
        <f>IF(ISNUMBER(P512),IF(P512=100%,"CUMPLIDA",IF(AND(ISNUMBER(L512),ISNUMBER([5]CGR!$P$4)), IF(L512&lt;[5]CGR!$P$4,"INCUMPLIDA","PROCESO"), "VERIFICAR FECHA")),"SIN VALOR AVANCE")</f>
        <v>CUMPLIDA</v>
      </c>
    </row>
    <row r="513" spans="1:17" ht="180.75">
      <c r="A513" s="348" t="s">
        <v>19</v>
      </c>
      <c r="B513" s="349" t="s">
        <v>13</v>
      </c>
      <c r="C513" s="962"/>
      <c r="D513" s="962"/>
      <c r="E513" s="963"/>
      <c r="F513" s="963"/>
      <c r="G513" s="351" t="s">
        <v>110</v>
      </c>
      <c r="H513" s="353" t="s">
        <v>111</v>
      </c>
      <c r="I513" s="353" t="s">
        <v>112</v>
      </c>
      <c r="J513" s="360">
        <v>7</v>
      </c>
      <c r="K513" s="363">
        <v>46024</v>
      </c>
      <c r="L513" s="363">
        <v>46660</v>
      </c>
      <c r="M513" s="356">
        <f t="shared" si="16"/>
        <v>90.857142857142861</v>
      </c>
      <c r="N513" s="357">
        <v>0</v>
      </c>
      <c r="O513" s="362" t="s">
        <v>867</v>
      </c>
      <c r="P513" s="358">
        <f t="shared" si="15"/>
        <v>0</v>
      </c>
      <c r="Q513" s="359" t="str">
        <f>IF(ISNUMBER(P513),IF(P513=100%,"CUMPLIDA",IF(AND(ISNUMBER(L513),ISNUMBER([5]CGR!$P$4)), IF(L513&lt;[5]CGR!$P$4,"INCUMPLIDA","PROCESO"), "VERIFICAR FECHA")),"SIN VALOR AVANCE")</f>
        <v>PROCESO</v>
      </c>
    </row>
    <row r="514" spans="1:17" ht="150.75">
      <c r="A514" s="348" t="s">
        <v>19</v>
      </c>
      <c r="B514" s="349" t="s">
        <v>13</v>
      </c>
      <c r="C514" s="962"/>
      <c r="D514" s="962"/>
      <c r="E514" s="963"/>
      <c r="F514" s="963"/>
      <c r="G514" s="351" t="s">
        <v>114</v>
      </c>
      <c r="H514" s="353" t="s">
        <v>115</v>
      </c>
      <c r="I514" s="353" t="s">
        <v>116</v>
      </c>
      <c r="J514" s="360">
        <v>1</v>
      </c>
      <c r="K514" s="363">
        <v>46024</v>
      </c>
      <c r="L514" s="363">
        <v>46660</v>
      </c>
      <c r="M514" s="356">
        <f t="shared" si="16"/>
        <v>90.857142857142861</v>
      </c>
      <c r="N514" s="357">
        <v>0</v>
      </c>
      <c r="O514" s="362" t="s">
        <v>874</v>
      </c>
      <c r="P514" s="358">
        <f t="shared" si="15"/>
        <v>0</v>
      </c>
      <c r="Q514" s="359" t="str">
        <f>IF(ISNUMBER(P514),IF(P514=100%,"CUMPLIDA",IF(AND(ISNUMBER(L514),ISNUMBER([5]CGR!$P$4)), IF(L514&lt;[5]CGR!$P$4,"INCUMPLIDA","PROCESO"), "VERIFICAR FECHA")),"SIN VALOR AVANCE")</f>
        <v>PROCESO</v>
      </c>
    </row>
    <row r="515" spans="1:17" ht="285.75">
      <c r="A515" s="348" t="s">
        <v>19</v>
      </c>
      <c r="B515" s="349" t="s">
        <v>13</v>
      </c>
      <c r="C515" s="962"/>
      <c r="D515" s="962"/>
      <c r="E515" s="963"/>
      <c r="F515" s="963"/>
      <c r="G515" s="351" t="s">
        <v>117</v>
      </c>
      <c r="H515" s="353" t="s">
        <v>118</v>
      </c>
      <c r="I515" s="353" t="s">
        <v>119</v>
      </c>
      <c r="J515" s="360">
        <v>2</v>
      </c>
      <c r="K515" s="363">
        <v>46024</v>
      </c>
      <c r="L515" s="363">
        <v>46660</v>
      </c>
      <c r="M515" s="356">
        <f t="shared" si="16"/>
        <v>90.857142857142861</v>
      </c>
      <c r="N515" s="357">
        <v>0</v>
      </c>
      <c r="O515" s="362" t="s">
        <v>845</v>
      </c>
      <c r="P515" s="358">
        <f t="shared" si="15"/>
        <v>0</v>
      </c>
      <c r="Q515" s="359" t="str">
        <f>IF(ISNUMBER(P515),IF(P515=100%,"CUMPLIDA",IF(AND(ISNUMBER(L515),ISNUMBER([5]CGR!$P$4)), IF(L515&lt;[5]CGR!$P$4,"INCUMPLIDA","PROCESO"), "VERIFICAR FECHA")),"SIN VALOR AVANCE")</f>
        <v>PROCESO</v>
      </c>
    </row>
    <row r="516" spans="1:17" ht="255.75">
      <c r="A516" s="348" t="s">
        <v>19</v>
      </c>
      <c r="B516" s="349" t="s">
        <v>13</v>
      </c>
      <c r="C516" s="962" t="s">
        <v>903</v>
      </c>
      <c r="D516" s="962" t="s">
        <v>820</v>
      </c>
      <c r="E516" s="963" t="s">
        <v>904</v>
      </c>
      <c r="F516" s="963" t="s">
        <v>905</v>
      </c>
      <c r="G516" s="351" t="s">
        <v>823</v>
      </c>
      <c r="H516" s="352" t="s">
        <v>733</v>
      </c>
      <c r="I516" s="353" t="s">
        <v>164</v>
      </c>
      <c r="J516" s="354">
        <v>1</v>
      </c>
      <c r="K516" s="355">
        <v>44044</v>
      </c>
      <c r="L516" s="355">
        <v>44196</v>
      </c>
      <c r="M516" s="356">
        <f t="shared" si="16"/>
        <v>21.714285714285715</v>
      </c>
      <c r="N516" s="357">
        <v>1</v>
      </c>
      <c r="O516" s="353" t="s">
        <v>906</v>
      </c>
      <c r="P516" s="358">
        <f t="shared" si="15"/>
        <v>1</v>
      </c>
      <c r="Q516" s="359" t="str">
        <f>IF(ISNUMBER(P516),IF(P516=100%,"CUMPLIDA",IF(AND(ISNUMBER(L516),ISNUMBER([5]CGR!$P$4)), IF(L516&lt;[5]CGR!$P$4,"INCUMPLIDA","PROCESO"), "VERIFICAR FECHA")),"SIN VALOR AVANCE")</f>
        <v>CUMPLIDA</v>
      </c>
    </row>
    <row r="517" spans="1:17" ht="75.75" customHeight="1">
      <c r="A517" s="348" t="s">
        <v>19</v>
      </c>
      <c r="B517" s="349" t="s">
        <v>13</v>
      </c>
      <c r="C517" s="962"/>
      <c r="D517" s="962"/>
      <c r="E517" s="963"/>
      <c r="F517" s="963"/>
      <c r="G517" s="954" t="s">
        <v>823</v>
      </c>
      <c r="H517" s="353" t="s">
        <v>675</v>
      </c>
      <c r="I517" s="353" t="s">
        <v>676</v>
      </c>
      <c r="J517" s="360">
        <v>1</v>
      </c>
      <c r="K517" s="355">
        <v>45231</v>
      </c>
      <c r="L517" s="355">
        <v>45504</v>
      </c>
      <c r="M517" s="356">
        <f t="shared" si="16"/>
        <v>39</v>
      </c>
      <c r="N517" s="357">
        <v>1</v>
      </c>
      <c r="O517" s="362" t="s">
        <v>825</v>
      </c>
      <c r="P517" s="358">
        <f t="shared" si="15"/>
        <v>1</v>
      </c>
      <c r="Q517" s="359" t="str">
        <f>IF(ISNUMBER(P517),IF(P517=100%,"CUMPLIDA",IF(AND(ISNUMBER(L517),ISNUMBER([5]CGR!$P$4)), IF(L517&lt;[5]CGR!$P$4,"INCUMPLIDA","PROCESO"), "VERIFICAR FECHA")),"SIN VALOR AVANCE")</f>
        <v>CUMPLIDA</v>
      </c>
    </row>
    <row r="518" spans="1:17" ht="315.75">
      <c r="A518" s="348" t="s">
        <v>19</v>
      </c>
      <c r="B518" s="349" t="s">
        <v>13</v>
      </c>
      <c r="C518" s="962"/>
      <c r="D518" s="962"/>
      <c r="E518" s="963"/>
      <c r="F518" s="963"/>
      <c r="G518" s="954"/>
      <c r="H518" s="353" t="s">
        <v>678</v>
      </c>
      <c r="I518" s="353" t="s">
        <v>679</v>
      </c>
      <c r="J518" s="360">
        <v>1</v>
      </c>
      <c r="K518" s="355">
        <v>45231</v>
      </c>
      <c r="L518" s="355">
        <v>45504</v>
      </c>
      <c r="M518" s="356">
        <f t="shared" si="16"/>
        <v>39</v>
      </c>
      <c r="N518" s="357">
        <v>1</v>
      </c>
      <c r="O518" s="362" t="s">
        <v>864</v>
      </c>
      <c r="P518" s="358">
        <f t="shared" si="15"/>
        <v>1</v>
      </c>
      <c r="Q518" s="359" t="str">
        <f>IF(ISNUMBER(P518),IF(P518=100%,"CUMPLIDA",IF(AND(ISNUMBER(L518),ISNUMBER([5]CGR!$P$4)), IF(L518&lt;[5]CGR!$P$4,"INCUMPLIDA","PROCESO"), "VERIFICAR FECHA")),"SIN VALOR AVANCE")</f>
        <v>CUMPLIDA</v>
      </c>
    </row>
    <row r="519" spans="1:17" ht="150.75">
      <c r="A519" s="348" t="s">
        <v>19</v>
      </c>
      <c r="B519" s="349" t="s">
        <v>13</v>
      </c>
      <c r="C519" s="962"/>
      <c r="D519" s="962"/>
      <c r="E519" s="963"/>
      <c r="F519" s="963"/>
      <c r="G519" s="351" t="s">
        <v>97</v>
      </c>
      <c r="H519" s="353" t="s">
        <v>98</v>
      </c>
      <c r="I519" s="353" t="s">
        <v>99</v>
      </c>
      <c r="J519" s="360">
        <v>1</v>
      </c>
      <c r="K519" s="363">
        <v>45323</v>
      </c>
      <c r="L519" s="363">
        <v>45747</v>
      </c>
      <c r="M519" s="356">
        <f t="shared" si="16"/>
        <v>60.571428571428569</v>
      </c>
      <c r="N519" s="357">
        <v>1</v>
      </c>
      <c r="O519" s="362" t="s">
        <v>865</v>
      </c>
      <c r="P519" s="358">
        <f t="shared" si="15"/>
        <v>1</v>
      </c>
      <c r="Q519" s="359" t="str">
        <f>IF(ISNUMBER(P519),IF(P519=100%,"CUMPLIDA",IF(AND(ISNUMBER(L519),ISNUMBER([5]CGR!$P$4)), IF(L519&lt;[5]CGR!$P$4,"INCUMPLIDA","PROCESO"), "VERIFICAR FECHA")),"SIN VALOR AVANCE")</f>
        <v>CUMPLIDA</v>
      </c>
    </row>
    <row r="520" spans="1:17" ht="90.75">
      <c r="A520" s="348" t="s">
        <v>19</v>
      </c>
      <c r="B520" s="349" t="s">
        <v>13</v>
      </c>
      <c r="C520" s="962"/>
      <c r="D520" s="962"/>
      <c r="E520" s="963"/>
      <c r="F520" s="963"/>
      <c r="G520" s="351" t="s">
        <v>101</v>
      </c>
      <c r="H520" s="353" t="s">
        <v>101</v>
      </c>
      <c r="I520" s="353" t="s">
        <v>102</v>
      </c>
      <c r="J520" s="360">
        <v>1</v>
      </c>
      <c r="K520" s="363">
        <v>45323</v>
      </c>
      <c r="L520" s="363">
        <v>45747</v>
      </c>
      <c r="M520" s="356">
        <f t="shared" si="16"/>
        <v>60.571428571428569</v>
      </c>
      <c r="N520" s="357">
        <v>1</v>
      </c>
      <c r="O520" s="362" t="s">
        <v>888</v>
      </c>
      <c r="P520" s="358">
        <f t="shared" si="15"/>
        <v>1</v>
      </c>
      <c r="Q520" s="359" t="str">
        <f>IF(ISNUMBER(P520),IF(P520=100%,"CUMPLIDA",IF(AND(ISNUMBER(L520),ISNUMBER([5]CGR!$P$4)), IF(L520&lt;[5]CGR!$P$4,"INCUMPLIDA","PROCESO"), "VERIFICAR FECHA")),"SIN VALOR AVANCE")</f>
        <v>CUMPLIDA</v>
      </c>
    </row>
    <row r="521" spans="1:17" ht="105.75">
      <c r="A521" s="348" t="s">
        <v>19</v>
      </c>
      <c r="B521" s="349" t="s">
        <v>13</v>
      </c>
      <c r="C521" s="962"/>
      <c r="D521" s="962"/>
      <c r="E521" s="963"/>
      <c r="F521" s="963"/>
      <c r="G521" s="351" t="s">
        <v>238</v>
      </c>
      <c r="H521" s="353" t="s">
        <v>239</v>
      </c>
      <c r="I521" s="353" t="s">
        <v>240</v>
      </c>
      <c r="J521" s="360">
        <v>1</v>
      </c>
      <c r="K521" s="363">
        <v>45231</v>
      </c>
      <c r="L521" s="363">
        <v>45747</v>
      </c>
      <c r="M521" s="356">
        <f t="shared" si="16"/>
        <v>73.714285714285708</v>
      </c>
      <c r="N521" s="357">
        <v>1</v>
      </c>
      <c r="O521" s="353" t="s">
        <v>738</v>
      </c>
      <c r="P521" s="358">
        <f t="shared" si="15"/>
        <v>1</v>
      </c>
      <c r="Q521" s="359" t="str">
        <f>IF(ISNUMBER(P521),IF(P521=100%,"CUMPLIDA",IF(AND(ISNUMBER(L521),ISNUMBER([5]CGR!$P$4)), IF(L521&lt;[5]CGR!$P$4,"INCUMPLIDA","PROCESO"), "VERIFICAR FECHA")),"SIN VALOR AVANCE")</f>
        <v>CUMPLIDA</v>
      </c>
    </row>
    <row r="522" spans="1:17" ht="150.75">
      <c r="A522" s="348" t="s">
        <v>19</v>
      </c>
      <c r="B522" s="349" t="s">
        <v>13</v>
      </c>
      <c r="C522" s="962"/>
      <c r="D522" s="962"/>
      <c r="E522" s="963"/>
      <c r="F522" s="963"/>
      <c r="G522" s="351" t="s">
        <v>104</v>
      </c>
      <c r="H522" s="353" t="s">
        <v>104</v>
      </c>
      <c r="I522" s="353" t="s">
        <v>248</v>
      </c>
      <c r="J522" s="360">
        <v>1</v>
      </c>
      <c r="K522" s="363">
        <v>45323</v>
      </c>
      <c r="L522" s="363">
        <v>45747</v>
      </c>
      <c r="M522" s="356">
        <f t="shared" si="16"/>
        <v>60.571428571428569</v>
      </c>
      <c r="N522" s="357">
        <v>1</v>
      </c>
      <c r="O522" s="362" t="s">
        <v>865</v>
      </c>
      <c r="P522" s="358">
        <f t="shared" si="15"/>
        <v>1</v>
      </c>
      <c r="Q522" s="359" t="str">
        <f>IF(ISNUMBER(P522),IF(P522=100%,"CUMPLIDA",IF(AND(ISNUMBER(L522),ISNUMBER([5]CGR!$P$4)), IF(L522&lt;[5]CGR!$P$4,"INCUMPLIDA","PROCESO"), "VERIFICAR FECHA")),"SIN VALOR AVANCE")</f>
        <v>CUMPLIDA</v>
      </c>
    </row>
    <row r="523" spans="1:17" ht="90.75">
      <c r="A523" s="348" t="s">
        <v>19</v>
      </c>
      <c r="B523" s="349" t="s">
        <v>13</v>
      </c>
      <c r="C523" s="962"/>
      <c r="D523" s="962"/>
      <c r="E523" s="963"/>
      <c r="F523" s="963"/>
      <c r="G523" s="351" t="s">
        <v>830</v>
      </c>
      <c r="H523" s="353" t="s">
        <v>830</v>
      </c>
      <c r="I523" s="353" t="s">
        <v>107</v>
      </c>
      <c r="J523" s="360">
        <v>1</v>
      </c>
      <c r="K523" s="363">
        <v>45231</v>
      </c>
      <c r="L523" s="363">
        <v>45747</v>
      </c>
      <c r="M523" s="356">
        <f t="shared" si="16"/>
        <v>73.714285714285708</v>
      </c>
      <c r="N523" s="357">
        <v>1</v>
      </c>
      <c r="O523" s="362" t="s">
        <v>888</v>
      </c>
      <c r="P523" s="358">
        <f t="shared" ref="P523:P586" si="17">N523/J523</f>
        <v>1</v>
      </c>
      <c r="Q523" s="359" t="str">
        <f>IF(ISNUMBER(P523),IF(P523=100%,"CUMPLIDA",IF(AND(ISNUMBER(L523),ISNUMBER([5]CGR!$P$4)), IF(L523&lt;[5]CGR!$P$4,"INCUMPLIDA","PROCESO"), "VERIFICAR FECHA")),"SIN VALOR AVANCE")</f>
        <v>CUMPLIDA</v>
      </c>
    </row>
    <row r="524" spans="1:17" ht="225.75">
      <c r="A524" s="348" t="s">
        <v>19</v>
      </c>
      <c r="B524" s="349" t="s">
        <v>13</v>
      </c>
      <c r="C524" s="962"/>
      <c r="D524" s="962"/>
      <c r="E524" s="963"/>
      <c r="F524" s="963"/>
      <c r="G524" s="351" t="s">
        <v>831</v>
      </c>
      <c r="H524" s="353" t="s">
        <v>831</v>
      </c>
      <c r="I524" s="353" t="s">
        <v>524</v>
      </c>
      <c r="J524" s="360">
        <v>1</v>
      </c>
      <c r="K524" s="363">
        <v>45231</v>
      </c>
      <c r="L524" s="363">
        <v>45808</v>
      </c>
      <c r="M524" s="356">
        <f t="shared" si="16"/>
        <v>82.428571428571431</v>
      </c>
      <c r="N524" s="357">
        <v>1</v>
      </c>
      <c r="O524" s="362" t="s">
        <v>873</v>
      </c>
      <c r="P524" s="358">
        <f t="shared" si="17"/>
        <v>1</v>
      </c>
      <c r="Q524" s="359" t="str">
        <f>IF(ISNUMBER(P524),IF(P524=100%,"CUMPLIDA",IF(AND(ISNUMBER(L524),ISNUMBER([5]CGR!$P$4)), IF(L524&lt;[5]CGR!$P$4,"INCUMPLIDA","PROCESO"), "VERIFICAR FECHA")),"SIN VALOR AVANCE")</f>
        <v>CUMPLIDA</v>
      </c>
    </row>
    <row r="525" spans="1:17" ht="180.75">
      <c r="A525" s="348" t="s">
        <v>19</v>
      </c>
      <c r="B525" s="349" t="s">
        <v>13</v>
      </c>
      <c r="C525" s="962"/>
      <c r="D525" s="962"/>
      <c r="E525" s="963"/>
      <c r="F525" s="963"/>
      <c r="G525" s="351" t="s">
        <v>110</v>
      </c>
      <c r="H525" s="353" t="s">
        <v>111</v>
      </c>
      <c r="I525" s="353" t="s">
        <v>112</v>
      </c>
      <c r="J525" s="360">
        <v>7</v>
      </c>
      <c r="K525" s="363">
        <v>46024</v>
      </c>
      <c r="L525" s="363">
        <v>46660</v>
      </c>
      <c r="M525" s="356">
        <f t="shared" si="16"/>
        <v>90.857142857142861</v>
      </c>
      <c r="N525" s="357">
        <v>0</v>
      </c>
      <c r="O525" s="362" t="s">
        <v>867</v>
      </c>
      <c r="P525" s="358">
        <f t="shared" si="17"/>
        <v>0</v>
      </c>
      <c r="Q525" s="359" t="str">
        <f>IF(ISNUMBER(P525),IF(P525=100%,"CUMPLIDA",IF(AND(ISNUMBER(L525),ISNUMBER([5]CGR!$P$4)), IF(L525&lt;[5]CGR!$P$4,"INCUMPLIDA","PROCESO"), "VERIFICAR FECHA")),"SIN VALOR AVANCE")</f>
        <v>PROCESO</v>
      </c>
    </row>
    <row r="526" spans="1:17" ht="150.75">
      <c r="A526" s="348" t="s">
        <v>19</v>
      </c>
      <c r="B526" s="349" t="s">
        <v>13</v>
      </c>
      <c r="C526" s="962"/>
      <c r="D526" s="962"/>
      <c r="E526" s="963"/>
      <c r="F526" s="963"/>
      <c r="G526" s="351" t="s">
        <v>114</v>
      </c>
      <c r="H526" s="353" t="s">
        <v>115</v>
      </c>
      <c r="I526" s="353" t="s">
        <v>116</v>
      </c>
      <c r="J526" s="360">
        <v>1</v>
      </c>
      <c r="K526" s="363">
        <v>46024</v>
      </c>
      <c r="L526" s="363">
        <v>46660</v>
      </c>
      <c r="M526" s="356">
        <f t="shared" si="16"/>
        <v>90.857142857142861</v>
      </c>
      <c r="N526" s="357">
        <v>0</v>
      </c>
      <c r="O526" s="362" t="s">
        <v>874</v>
      </c>
      <c r="P526" s="358">
        <f t="shared" si="17"/>
        <v>0</v>
      </c>
      <c r="Q526" s="359" t="str">
        <f>IF(ISNUMBER(P526),IF(P526=100%,"CUMPLIDA",IF(AND(ISNUMBER(L526),ISNUMBER([5]CGR!$P$4)), IF(L526&lt;[5]CGR!$P$4,"INCUMPLIDA","PROCESO"), "VERIFICAR FECHA")),"SIN VALOR AVANCE")</f>
        <v>PROCESO</v>
      </c>
    </row>
    <row r="527" spans="1:17" ht="285.75">
      <c r="A527" s="348" t="s">
        <v>19</v>
      </c>
      <c r="B527" s="349" t="s">
        <v>13</v>
      </c>
      <c r="C527" s="962"/>
      <c r="D527" s="962"/>
      <c r="E527" s="963"/>
      <c r="F527" s="963"/>
      <c r="G527" s="351" t="s">
        <v>117</v>
      </c>
      <c r="H527" s="353" t="s">
        <v>118</v>
      </c>
      <c r="I527" s="353" t="s">
        <v>119</v>
      </c>
      <c r="J527" s="360">
        <v>2</v>
      </c>
      <c r="K527" s="363">
        <v>46024</v>
      </c>
      <c r="L527" s="363">
        <v>46660</v>
      </c>
      <c r="M527" s="356">
        <f t="shared" si="16"/>
        <v>90.857142857142861</v>
      </c>
      <c r="N527" s="357">
        <v>0</v>
      </c>
      <c r="O527" s="362" t="s">
        <v>845</v>
      </c>
      <c r="P527" s="358">
        <f t="shared" si="17"/>
        <v>0</v>
      </c>
      <c r="Q527" s="359" t="str">
        <f>IF(ISNUMBER(P527),IF(P527=100%,"CUMPLIDA",IF(AND(ISNUMBER(L527),ISNUMBER([5]CGR!$P$4)), IF(L527&lt;[5]CGR!$P$4,"INCUMPLIDA","PROCESO"), "VERIFICAR FECHA")),"SIN VALOR AVANCE")</f>
        <v>PROCESO</v>
      </c>
    </row>
    <row r="528" spans="1:17" ht="255.75">
      <c r="A528" s="348" t="s">
        <v>19</v>
      </c>
      <c r="B528" s="349" t="s">
        <v>13</v>
      </c>
      <c r="C528" s="962" t="s">
        <v>907</v>
      </c>
      <c r="D528" s="962" t="s">
        <v>847</v>
      </c>
      <c r="E528" s="963" t="s">
        <v>908</v>
      </c>
      <c r="F528" s="963" t="s">
        <v>909</v>
      </c>
      <c r="G528" s="351" t="s">
        <v>823</v>
      </c>
      <c r="H528" s="352" t="s">
        <v>733</v>
      </c>
      <c r="I528" s="353" t="s">
        <v>164</v>
      </c>
      <c r="J528" s="354">
        <v>1</v>
      </c>
      <c r="K528" s="355">
        <v>44044</v>
      </c>
      <c r="L528" s="355">
        <v>44196</v>
      </c>
      <c r="M528" s="356">
        <f t="shared" si="16"/>
        <v>21.714285714285715</v>
      </c>
      <c r="N528" s="357">
        <v>1</v>
      </c>
      <c r="O528" s="353" t="s">
        <v>910</v>
      </c>
      <c r="P528" s="358">
        <f t="shared" si="17"/>
        <v>1</v>
      </c>
      <c r="Q528" s="359" t="str">
        <f>IF(ISNUMBER(P528),IF(P528=100%,"CUMPLIDA",IF(AND(ISNUMBER(L528),ISNUMBER([5]CGR!$P$4)), IF(L528&lt;[5]CGR!$P$4,"INCUMPLIDA","PROCESO"), "VERIFICAR FECHA")),"SIN VALOR AVANCE")</f>
        <v>CUMPLIDA</v>
      </c>
    </row>
    <row r="529" spans="1:17" ht="75.75" customHeight="1">
      <c r="A529" s="348" t="s">
        <v>19</v>
      </c>
      <c r="B529" s="349" t="s">
        <v>13</v>
      </c>
      <c r="C529" s="962"/>
      <c r="D529" s="962"/>
      <c r="E529" s="963"/>
      <c r="F529" s="963"/>
      <c r="G529" s="954" t="s">
        <v>823</v>
      </c>
      <c r="H529" s="353" t="s">
        <v>675</v>
      </c>
      <c r="I529" s="353" t="s">
        <v>676</v>
      </c>
      <c r="J529" s="360">
        <v>1</v>
      </c>
      <c r="K529" s="355">
        <v>45231</v>
      </c>
      <c r="L529" s="355">
        <v>45504</v>
      </c>
      <c r="M529" s="356">
        <f t="shared" si="16"/>
        <v>39</v>
      </c>
      <c r="N529" s="357">
        <v>1</v>
      </c>
      <c r="O529" s="362" t="s">
        <v>825</v>
      </c>
      <c r="P529" s="358">
        <f t="shared" si="17"/>
        <v>1</v>
      </c>
      <c r="Q529" s="359" t="str">
        <f>IF(ISNUMBER(P529),IF(P529=100%,"CUMPLIDA",IF(AND(ISNUMBER(L529),ISNUMBER([5]CGR!$P$4)), IF(L529&lt;[5]CGR!$P$4,"INCUMPLIDA","PROCESO"), "VERIFICAR FECHA")),"SIN VALOR AVANCE")</f>
        <v>CUMPLIDA</v>
      </c>
    </row>
    <row r="530" spans="1:17" ht="315.75">
      <c r="A530" s="348" t="s">
        <v>19</v>
      </c>
      <c r="B530" s="349" t="s">
        <v>13</v>
      </c>
      <c r="C530" s="962"/>
      <c r="D530" s="962"/>
      <c r="E530" s="963"/>
      <c r="F530" s="963"/>
      <c r="G530" s="954"/>
      <c r="H530" s="353" t="s">
        <v>678</v>
      </c>
      <c r="I530" s="353" t="s">
        <v>679</v>
      </c>
      <c r="J530" s="360">
        <v>1</v>
      </c>
      <c r="K530" s="355">
        <v>45231</v>
      </c>
      <c r="L530" s="355">
        <v>45504</v>
      </c>
      <c r="M530" s="356">
        <f t="shared" si="16"/>
        <v>39</v>
      </c>
      <c r="N530" s="357">
        <v>1</v>
      </c>
      <c r="O530" s="362" t="s">
        <v>864</v>
      </c>
      <c r="P530" s="358">
        <f t="shared" si="17"/>
        <v>1</v>
      </c>
      <c r="Q530" s="359" t="str">
        <f>IF(ISNUMBER(P530),IF(P530=100%,"CUMPLIDA",IF(AND(ISNUMBER(L530),ISNUMBER([5]CGR!$P$4)), IF(L530&lt;[5]CGR!$P$4,"INCUMPLIDA","PROCESO"), "VERIFICAR FECHA")),"SIN VALOR AVANCE")</f>
        <v>CUMPLIDA</v>
      </c>
    </row>
    <row r="531" spans="1:17" ht="150.75">
      <c r="A531" s="348" t="s">
        <v>19</v>
      </c>
      <c r="B531" s="349" t="s">
        <v>13</v>
      </c>
      <c r="C531" s="962"/>
      <c r="D531" s="962"/>
      <c r="E531" s="963"/>
      <c r="F531" s="963"/>
      <c r="G531" s="351" t="s">
        <v>97</v>
      </c>
      <c r="H531" s="353" t="s">
        <v>98</v>
      </c>
      <c r="I531" s="353" t="s">
        <v>99</v>
      </c>
      <c r="J531" s="360">
        <v>1</v>
      </c>
      <c r="K531" s="363">
        <v>45323</v>
      </c>
      <c r="L531" s="363">
        <v>45747</v>
      </c>
      <c r="M531" s="356">
        <f t="shared" si="16"/>
        <v>60.571428571428569</v>
      </c>
      <c r="N531" s="357">
        <v>1</v>
      </c>
      <c r="O531" s="362" t="s">
        <v>865</v>
      </c>
      <c r="P531" s="358">
        <f t="shared" si="17"/>
        <v>1</v>
      </c>
      <c r="Q531" s="359" t="str">
        <f>IF(ISNUMBER(P531),IF(P531=100%,"CUMPLIDA",IF(AND(ISNUMBER(L531),ISNUMBER([5]CGR!$P$4)), IF(L531&lt;[5]CGR!$P$4,"INCUMPLIDA","PROCESO"), "VERIFICAR FECHA")),"SIN VALOR AVANCE")</f>
        <v>CUMPLIDA</v>
      </c>
    </row>
    <row r="532" spans="1:17" ht="105.75">
      <c r="A532" s="348" t="s">
        <v>19</v>
      </c>
      <c r="B532" s="349" t="s">
        <v>13</v>
      </c>
      <c r="C532" s="962"/>
      <c r="D532" s="962"/>
      <c r="E532" s="963"/>
      <c r="F532" s="963"/>
      <c r="G532" s="351" t="s">
        <v>101</v>
      </c>
      <c r="H532" s="353" t="s">
        <v>101</v>
      </c>
      <c r="I532" s="353" t="s">
        <v>102</v>
      </c>
      <c r="J532" s="360">
        <v>1</v>
      </c>
      <c r="K532" s="363">
        <v>45323</v>
      </c>
      <c r="L532" s="363">
        <v>45747</v>
      </c>
      <c r="M532" s="356">
        <f t="shared" ref="M532:M595" si="18">(L532-K532)/7</f>
        <v>60.571428571428569</v>
      </c>
      <c r="N532" s="357">
        <v>1</v>
      </c>
      <c r="O532" s="362" t="s">
        <v>881</v>
      </c>
      <c r="P532" s="358">
        <f t="shared" si="17"/>
        <v>1</v>
      </c>
      <c r="Q532" s="359" t="str">
        <f>IF(ISNUMBER(P532),IF(P532=100%,"CUMPLIDA",IF(AND(ISNUMBER(L532),ISNUMBER([5]CGR!$P$4)), IF(L532&lt;[5]CGR!$P$4,"INCUMPLIDA","PROCESO"), "VERIFICAR FECHA")),"SIN VALOR AVANCE")</f>
        <v>CUMPLIDA</v>
      </c>
    </row>
    <row r="533" spans="1:17" ht="105.75">
      <c r="A533" s="348" t="s">
        <v>19</v>
      </c>
      <c r="B533" s="349" t="s">
        <v>13</v>
      </c>
      <c r="C533" s="962"/>
      <c r="D533" s="962"/>
      <c r="E533" s="963"/>
      <c r="F533" s="963"/>
      <c r="G533" s="351" t="s">
        <v>238</v>
      </c>
      <c r="H533" s="353" t="s">
        <v>239</v>
      </c>
      <c r="I533" s="353" t="s">
        <v>240</v>
      </c>
      <c r="J533" s="360">
        <v>1</v>
      </c>
      <c r="K533" s="363">
        <v>45231</v>
      </c>
      <c r="L533" s="363">
        <v>45747</v>
      </c>
      <c r="M533" s="356">
        <f t="shared" si="18"/>
        <v>73.714285714285708</v>
      </c>
      <c r="N533" s="357">
        <v>1</v>
      </c>
      <c r="O533" s="353" t="s">
        <v>738</v>
      </c>
      <c r="P533" s="358">
        <f t="shared" si="17"/>
        <v>1</v>
      </c>
      <c r="Q533" s="359" t="str">
        <f>IF(ISNUMBER(P533),IF(P533=100%,"CUMPLIDA",IF(AND(ISNUMBER(L533),ISNUMBER([5]CGR!$P$4)), IF(L533&lt;[5]CGR!$P$4,"INCUMPLIDA","PROCESO"), "VERIFICAR FECHA")),"SIN VALOR AVANCE")</f>
        <v>CUMPLIDA</v>
      </c>
    </row>
    <row r="534" spans="1:17" ht="150.75">
      <c r="A534" s="348" t="s">
        <v>19</v>
      </c>
      <c r="B534" s="349" t="s">
        <v>13</v>
      </c>
      <c r="C534" s="962"/>
      <c r="D534" s="962"/>
      <c r="E534" s="963"/>
      <c r="F534" s="963"/>
      <c r="G534" s="351" t="s">
        <v>104</v>
      </c>
      <c r="H534" s="353" t="s">
        <v>104</v>
      </c>
      <c r="I534" s="353" t="s">
        <v>248</v>
      </c>
      <c r="J534" s="360">
        <v>1</v>
      </c>
      <c r="K534" s="363">
        <v>45323</v>
      </c>
      <c r="L534" s="363">
        <v>45747</v>
      </c>
      <c r="M534" s="356">
        <f t="shared" si="18"/>
        <v>60.571428571428569</v>
      </c>
      <c r="N534" s="357">
        <v>1</v>
      </c>
      <c r="O534" s="362" t="s">
        <v>865</v>
      </c>
      <c r="P534" s="358">
        <f t="shared" si="17"/>
        <v>1</v>
      </c>
      <c r="Q534" s="359" t="str">
        <f>IF(ISNUMBER(P534),IF(P534=100%,"CUMPLIDA",IF(AND(ISNUMBER(L534),ISNUMBER([5]CGR!$P$4)), IF(L534&lt;[5]CGR!$P$4,"INCUMPLIDA","PROCESO"), "VERIFICAR FECHA")),"SIN VALOR AVANCE")</f>
        <v>CUMPLIDA</v>
      </c>
    </row>
    <row r="535" spans="1:17" ht="105.75">
      <c r="A535" s="348" t="s">
        <v>19</v>
      </c>
      <c r="B535" s="349" t="s">
        <v>13</v>
      </c>
      <c r="C535" s="962"/>
      <c r="D535" s="962"/>
      <c r="E535" s="963"/>
      <c r="F535" s="963"/>
      <c r="G535" s="351" t="s">
        <v>830</v>
      </c>
      <c r="H535" s="353" t="s">
        <v>830</v>
      </c>
      <c r="I535" s="353" t="s">
        <v>107</v>
      </c>
      <c r="J535" s="360">
        <v>1</v>
      </c>
      <c r="K535" s="363">
        <v>45231</v>
      </c>
      <c r="L535" s="363">
        <v>45747</v>
      </c>
      <c r="M535" s="356">
        <f t="shared" si="18"/>
        <v>73.714285714285708</v>
      </c>
      <c r="N535" s="357">
        <v>1</v>
      </c>
      <c r="O535" s="362" t="s">
        <v>881</v>
      </c>
      <c r="P535" s="358">
        <f t="shared" si="17"/>
        <v>1</v>
      </c>
      <c r="Q535" s="359" t="str">
        <f>IF(ISNUMBER(P535),IF(P535=100%,"CUMPLIDA",IF(AND(ISNUMBER(L535),ISNUMBER([5]CGR!$P$4)), IF(L535&lt;[5]CGR!$P$4,"INCUMPLIDA","PROCESO"), "VERIFICAR FECHA")),"SIN VALOR AVANCE")</f>
        <v>CUMPLIDA</v>
      </c>
    </row>
    <row r="536" spans="1:17" ht="240.75">
      <c r="A536" s="348" t="s">
        <v>19</v>
      </c>
      <c r="B536" s="349" t="s">
        <v>13</v>
      </c>
      <c r="C536" s="962"/>
      <c r="D536" s="962"/>
      <c r="E536" s="963"/>
      <c r="F536" s="963"/>
      <c r="G536" s="351" t="s">
        <v>831</v>
      </c>
      <c r="H536" s="353" t="s">
        <v>831</v>
      </c>
      <c r="I536" s="353" t="s">
        <v>524</v>
      </c>
      <c r="J536" s="360">
        <v>1</v>
      </c>
      <c r="K536" s="363">
        <v>45231</v>
      </c>
      <c r="L536" s="363">
        <v>45808</v>
      </c>
      <c r="M536" s="356">
        <f t="shared" si="18"/>
        <v>82.428571428571431</v>
      </c>
      <c r="N536" s="357">
        <v>1</v>
      </c>
      <c r="O536" s="362" t="s">
        <v>842</v>
      </c>
      <c r="P536" s="358">
        <f t="shared" si="17"/>
        <v>1</v>
      </c>
      <c r="Q536" s="359" t="str">
        <f>IF(ISNUMBER(P536),IF(P536=100%,"CUMPLIDA",IF(AND(ISNUMBER(L536),ISNUMBER([5]CGR!$P$4)), IF(L536&lt;[5]CGR!$P$4,"INCUMPLIDA","PROCESO"), "VERIFICAR FECHA")),"SIN VALOR AVANCE")</f>
        <v>CUMPLIDA</v>
      </c>
    </row>
    <row r="537" spans="1:17" ht="180.75">
      <c r="A537" s="348" t="s">
        <v>19</v>
      </c>
      <c r="B537" s="349" t="s">
        <v>13</v>
      </c>
      <c r="C537" s="962"/>
      <c r="D537" s="962"/>
      <c r="E537" s="963"/>
      <c r="F537" s="963"/>
      <c r="G537" s="351" t="s">
        <v>110</v>
      </c>
      <c r="H537" s="353" t="s">
        <v>111</v>
      </c>
      <c r="I537" s="353" t="s">
        <v>112</v>
      </c>
      <c r="J537" s="360">
        <v>7</v>
      </c>
      <c r="K537" s="363">
        <v>46024</v>
      </c>
      <c r="L537" s="363">
        <v>46660</v>
      </c>
      <c r="M537" s="356">
        <f t="shared" si="18"/>
        <v>90.857142857142861</v>
      </c>
      <c r="N537" s="357">
        <v>0</v>
      </c>
      <c r="O537" s="362" t="s">
        <v>867</v>
      </c>
      <c r="P537" s="358">
        <f t="shared" si="17"/>
        <v>0</v>
      </c>
      <c r="Q537" s="359" t="str">
        <f>IF(ISNUMBER(P537),IF(P537=100%,"CUMPLIDA",IF(AND(ISNUMBER(L537),ISNUMBER([5]CGR!$P$4)), IF(L537&lt;[5]CGR!$P$4,"INCUMPLIDA","PROCESO"), "VERIFICAR FECHA")),"SIN VALOR AVANCE")</f>
        <v>PROCESO</v>
      </c>
    </row>
    <row r="538" spans="1:17" ht="165.75">
      <c r="A538" s="348" t="s">
        <v>19</v>
      </c>
      <c r="B538" s="349" t="s">
        <v>13</v>
      </c>
      <c r="C538" s="962"/>
      <c r="D538" s="962"/>
      <c r="E538" s="963"/>
      <c r="F538" s="963"/>
      <c r="G538" s="351" t="s">
        <v>114</v>
      </c>
      <c r="H538" s="353" t="s">
        <v>115</v>
      </c>
      <c r="I538" s="353" t="s">
        <v>116</v>
      </c>
      <c r="J538" s="360">
        <v>1</v>
      </c>
      <c r="K538" s="363">
        <v>46024</v>
      </c>
      <c r="L538" s="363">
        <v>46660</v>
      </c>
      <c r="M538" s="356">
        <f t="shared" si="18"/>
        <v>90.857142857142861</v>
      </c>
      <c r="N538" s="357">
        <v>0</v>
      </c>
      <c r="O538" s="362" t="s">
        <v>844</v>
      </c>
      <c r="P538" s="358">
        <f t="shared" si="17"/>
        <v>0</v>
      </c>
      <c r="Q538" s="359" t="str">
        <f>IF(ISNUMBER(P538),IF(P538=100%,"CUMPLIDA",IF(AND(ISNUMBER(L538),ISNUMBER([5]CGR!$P$4)), IF(L538&lt;[5]CGR!$P$4,"INCUMPLIDA","PROCESO"), "VERIFICAR FECHA")),"SIN VALOR AVANCE")</f>
        <v>PROCESO</v>
      </c>
    </row>
    <row r="539" spans="1:17" ht="285.75">
      <c r="A539" s="348" t="s">
        <v>19</v>
      </c>
      <c r="B539" s="349" t="s">
        <v>13</v>
      </c>
      <c r="C539" s="962"/>
      <c r="D539" s="962"/>
      <c r="E539" s="963"/>
      <c r="F539" s="963"/>
      <c r="G539" s="351" t="s">
        <v>117</v>
      </c>
      <c r="H539" s="353" t="s">
        <v>118</v>
      </c>
      <c r="I539" s="353" t="s">
        <v>119</v>
      </c>
      <c r="J539" s="360">
        <v>2</v>
      </c>
      <c r="K539" s="363">
        <v>46024</v>
      </c>
      <c r="L539" s="363">
        <v>46660</v>
      </c>
      <c r="M539" s="356">
        <f t="shared" si="18"/>
        <v>90.857142857142861</v>
      </c>
      <c r="N539" s="357">
        <v>0</v>
      </c>
      <c r="O539" s="362" t="s">
        <v>845</v>
      </c>
      <c r="P539" s="358">
        <f t="shared" si="17"/>
        <v>0</v>
      </c>
      <c r="Q539" s="359" t="str">
        <f>IF(ISNUMBER(P539),IF(P539=100%,"CUMPLIDA",IF(AND(ISNUMBER(L539),ISNUMBER([5]CGR!$P$4)), IF(L539&lt;[5]CGR!$P$4,"INCUMPLIDA","PROCESO"), "VERIFICAR FECHA")),"SIN VALOR AVANCE")</f>
        <v>PROCESO</v>
      </c>
    </row>
    <row r="540" spans="1:17" ht="270.75" customHeight="1">
      <c r="A540" s="348" t="s">
        <v>19</v>
      </c>
      <c r="B540" s="349" t="s">
        <v>13</v>
      </c>
      <c r="C540" s="962" t="s">
        <v>911</v>
      </c>
      <c r="D540" s="962" t="s">
        <v>68</v>
      </c>
      <c r="E540" s="963" t="s">
        <v>912</v>
      </c>
      <c r="F540" s="963" t="s">
        <v>913</v>
      </c>
      <c r="G540" s="954" t="s">
        <v>914</v>
      </c>
      <c r="H540" s="353" t="s">
        <v>675</v>
      </c>
      <c r="I540" s="353" t="s">
        <v>676</v>
      </c>
      <c r="J540" s="360">
        <v>1</v>
      </c>
      <c r="K540" s="355">
        <v>45231</v>
      </c>
      <c r="L540" s="355">
        <v>45504</v>
      </c>
      <c r="M540" s="356">
        <f t="shared" si="18"/>
        <v>39</v>
      </c>
      <c r="N540" s="357">
        <v>1</v>
      </c>
      <c r="O540" s="362" t="s">
        <v>736</v>
      </c>
      <c r="P540" s="358">
        <f t="shared" si="17"/>
        <v>1</v>
      </c>
      <c r="Q540" s="359" t="str">
        <f>IF(ISNUMBER(P540),IF(P540=100%,"CUMPLIDA",IF(AND(ISNUMBER(L540),ISNUMBER([5]CGR!$P$4)), IF(L540&lt;[5]CGR!$P$4,"INCUMPLIDA","PROCESO"), "VERIFICAR FECHA")),"SIN VALOR AVANCE")</f>
        <v>CUMPLIDA</v>
      </c>
    </row>
    <row r="541" spans="1:17" ht="255.75">
      <c r="A541" s="348" t="s">
        <v>19</v>
      </c>
      <c r="B541" s="349" t="s">
        <v>13</v>
      </c>
      <c r="C541" s="962"/>
      <c r="D541" s="962"/>
      <c r="E541" s="963"/>
      <c r="F541" s="963"/>
      <c r="G541" s="954"/>
      <c r="H541" s="353" t="s">
        <v>678</v>
      </c>
      <c r="I541" s="353" t="s">
        <v>679</v>
      </c>
      <c r="J541" s="360">
        <v>1</v>
      </c>
      <c r="K541" s="355">
        <v>45231</v>
      </c>
      <c r="L541" s="355">
        <v>45504</v>
      </c>
      <c r="M541" s="356">
        <f t="shared" si="18"/>
        <v>39</v>
      </c>
      <c r="N541" s="357">
        <v>1</v>
      </c>
      <c r="O541" s="362" t="s">
        <v>915</v>
      </c>
      <c r="P541" s="358">
        <f t="shared" si="17"/>
        <v>1</v>
      </c>
      <c r="Q541" s="359" t="str">
        <f>IF(ISNUMBER(P541),IF(P541=100%,"CUMPLIDA",IF(AND(ISNUMBER(L541),ISNUMBER([5]CGR!$P$4)), IF(L541&lt;[5]CGR!$P$4,"INCUMPLIDA","PROCESO"), "VERIFICAR FECHA")),"SIN VALOR AVANCE")</f>
        <v>CUMPLIDA</v>
      </c>
    </row>
    <row r="542" spans="1:17" ht="135.75" customHeight="1">
      <c r="A542" s="348" t="s">
        <v>19</v>
      </c>
      <c r="B542" s="349" t="s">
        <v>13</v>
      </c>
      <c r="C542" s="962"/>
      <c r="D542" s="962"/>
      <c r="E542" s="963"/>
      <c r="F542" s="963"/>
      <c r="G542" s="351" t="s">
        <v>97</v>
      </c>
      <c r="H542" s="353" t="s">
        <v>98</v>
      </c>
      <c r="I542" s="353" t="s">
        <v>99</v>
      </c>
      <c r="J542" s="360">
        <v>1</v>
      </c>
      <c r="K542" s="363">
        <v>45323</v>
      </c>
      <c r="L542" s="363">
        <v>45747</v>
      </c>
      <c r="M542" s="356">
        <f t="shared" si="18"/>
        <v>60.571428571428569</v>
      </c>
      <c r="N542" s="357">
        <v>1</v>
      </c>
      <c r="O542" s="362" t="s">
        <v>741</v>
      </c>
      <c r="P542" s="358">
        <f t="shared" si="17"/>
        <v>1</v>
      </c>
      <c r="Q542" s="359" t="str">
        <f>IF(ISNUMBER(P542),IF(P542=100%,"CUMPLIDA",IF(AND(ISNUMBER(L542),ISNUMBER([5]CGR!$P$4)), IF(L542&lt;[5]CGR!$P$4,"INCUMPLIDA","PROCESO"), "VERIFICAR FECHA")),"SIN VALOR AVANCE")</f>
        <v>CUMPLIDA</v>
      </c>
    </row>
    <row r="543" spans="1:17" ht="90.75" customHeight="1">
      <c r="A543" s="348" t="s">
        <v>19</v>
      </c>
      <c r="B543" s="349" t="s">
        <v>13</v>
      </c>
      <c r="C543" s="962"/>
      <c r="D543" s="962"/>
      <c r="E543" s="963"/>
      <c r="F543" s="963"/>
      <c r="G543" s="351" t="s">
        <v>101</v>
      </c>
      <c r="H543" s="353" t="s">
        <v>101</v>
      </c>
      <c r="I543" s="353" t="s">
        <v>102</v>
      </c>
      <c r="J543" s="360">
        <v>1</v>
      </c>
      <c r="K543" s="363">
        <v>45323</v>
      </c>
      <c r="L543" s="363">
        <v>45747</v>
      </c>
      <c r="M543" s="356">
        <f t="shared" si="18"/>
        <v>60.571428571428569</v>
      </c>
      <c r="N543" s="357">
        <v>1</v>
      </c>
      <c r="O543" s="362" t="s">
        <v>916</v>
      </c>
      <c r="P543" s="358">
        <f t="shared" si="17"/>
        <v>1</v>
      </c>
      <c r="Q543" s="359" t="str">
        <f>IF(ISNUMBER(P543),IF(P543=100%,"CUMPLIDA",IF(AND(ISNUMBER(L543),ISNUMBER([5]CGR!$P$4)), IF(L543&lt;[5]CGR!$P$4,"INCUMPLIDA","PROCESO"), "VERIFICAR FECHA")),"SIN VALOR AVANCE")</f>
        <v>CUMPLIDA</v>
      </c>
    </row>
    <row r="544" spans="1:17" ht="105.75" customHeight="1">
      <c r="A544" s="348" t="s">
        <v>19</v>
      </c>
      <c r="B544" s="349" t="s">
        <v>13</v>
      </c>
      <c r="C544" s="962"/>
      <c r="D544" s="962"/>
      <c r="E544" s="963"/>
      <c r="F544" s="963"/>
      <c r="G544" s="351" t="s">
        <v>238</v>
      </c>
      <c r="H544" s="353" t="s">
        <v>239</v>
      </c>
      <c r="I544" s="353" t="s">
        <v>240</v>
      </c>
      <c r="J544" s="360">
        <v>1</v>
      </c>
      <c r="K544" s="363">
        <v>45231</v>
      </c>
      <c r="L544" s="363">
        <v>45747</v>
      </c>
      <c r="M544" s="356">
        <f t="shared" si="18"/>
        <v>73.714285714285708</v>
      </c>
      <c r="N544" s="357">
        <v>1</v>
      </c>
      <c r="O544" s="353" t="s">
        <v>738</v>
      </c>
      <c r="P544" s="358">
        <f t="shared" si="17"/>
        <v>1</v>
      </c>
      <c r="Q544" s="359" t="str">
        <f>IF(ISNUMBER(P544),IF(P544=100%,"CUMPLIDA",IF(AND(ISNUMBER(L544),ISNUMBER([5]CGR!$P$4)), IF(L544&lt;[5]CGR!$P$4,"INCUMPLIDA","PROCESO"), "VERIFICAR FECHA")),"SIN VALOR AVANCE")</f>
        <v>CUMPLIDA</v>
      </c>
    </row>
    <row r="545" spans="1:17" ht="135.75" customHeight="1">
      <c r="A545" s="348" t="s">
        <v>19</v>
      </c>
      <c r="B545" s="349" t="s">
        <v>13</v>
      </c>
      <c r="C545" s="962"/>
      <c r="D545" s="962"/>
      <c r="E545" s="963"/>
      <c r="F545" s="963"/>
      <c r="G545" s="351" t="s">
        <v>104</v>
      </c>
      <c r="H545" s="353" t="s">
        <v>104</v>
      </c>
      <c r="I545" s="353" t="s">
        <v>248</v>
      </c>
      <c r="J545" s="360">
        <v>1</v>
      </c>
      <c r="K545" s="363">
        <v>45323</v>
      </c>
      <c r="L545" s="363">
        <v>45747</v>
      </c>
      <c r="M545" s="356">
        <f t="shared" si="18"/>
        <v>60.571428571428569</v>
      </c>
      <c r="N545" s="357">
        <v>1</v>
      </c>
      <c r="O545" s="362" t="s">
        <v>741</v>
      </c>
      <c r="P545" s="358">
        <f t="shared" si="17"/>
        <v>1</v>
      </c>
      <c r="Q545" s="359" t="str">
        <f>IF(ISNUMBER(P545),IF(P545=100%,"CUMPLIDA",IF(AND(ISNUMBER(L545),ISNUMBER([5]CGR!$P$4)), IF(L545&lt;[5]CGR!$P$4,"INCUMPLIDA","PROCESO"), "VERIFICAR FECHA")),"SIN VALOR AVANCE")</f>
        <v>CUMPLIDA</v>
      </c>
    </row>
    <row r="546" spans="1:17" ht="90.75" customHeight="1">
      <c r="A546" s="348" t="s">
        <v>19</v>
      </c>
      <c r="B546" s="349" t="s">
        <v>13</v>
      </c>
      <c r="C546" s="962"/>
      <c r="D546" s="962"/>
      <c r="E546" s="963"/>
      <c r="F546" s="963"/>
      <c r="G546" s="351" t="s">
        <v>830</v>
      </c>
      <c r="H546" s="353" t="s">
        <v>830</v>
      </c>
      <c r="I546" s="353" t="s">
        <v>107</v>
      </c>
      <c r="J546" s="360">
        <v>1</v>
      </c>
      <c r="K546" s="363">
        <v>45231</v>
      </c>
      <c r="L546" s="363">
        <v>45747</v>
      </c>
      <c r="M546" s="356">
        <f t="shared" si="18"/>
        <v>73.714285714285708</v>
      </c>
      <c r="N546" s="357">
        <v>1</v>
      </c>
      <c r="O546" s="362" t="s">
        <v>916</v>
      </c>
      <c r="P546" s="358">
        <f t="shared" si="17"/>
        <v>1</v>
      </c>
      <c r="Q546" s="359" t="str">
        <f>IF(ISNUMBER(P546),IF(P546=100%,"CUMPLIDA",IF(AND(ISNUMBER(L546),ISNUMBER([5]CGR!$P$4)), IF(L546&lt;[5]CGR!$P$4,"INCUMPLIDA","PROCESO"), "VERIFICAR FECHA")),"SIN VALOR AVANCE")</f>
        <v>CUMPLIDA</v>
      </c>
    </row>
    <row r="547" spans="1:17" ht="225.75" customHeight="1">
      <c r="A547" s="348" t="s">
        <v>19</v>
      </c>
      <c r="B547" s="349" t="s">
        <v>13</v>
      </c>
      <c r="C547" s="962"/>
      <c r="D547" s="962"/>
      <c r="E547" s="963"/>
      <c r="F547" s="963"/>
      <c r="G547" s="351" t="s">
        <v>831</v>
      </c>
      <c r="H547" s="353" t="s">
        <v>831</v>
      </c>
      <c r="I547" s="353" t="s">
        <v>524</v>
      </c>
      <c r="J547" s="360">
        <v>1</v>
      </c>
      <c r="K547" s="363">
        <v>45231</v>
      </c>
      <c r="L547" s="363">
        <v>45808</v>
      </c>
      <c r="M547" s="356">
        <f t="shared" si="18"/>
        <v>82.428571428571431</v>
      </c>
      <c r="N547" s="357">
        <v>1</v>
      </c>
      <c r="O547" s="362" t="s">
        <v>753</v>
      </c>
      <c r="P547" s="358">
        <f t="shared" si="17"/>
        <v>1</v>
      </c>
      <c r="Q547" s="359" t="str">
        <f>IF(ISNUMBER(P547),IF(P547=100%,"CUMPLIDA",IF(AND(ISNUMBER(L547),ISNUMBER([5]CGR!$P$4)), IF(L547&lt;[5]CGR!$P$4,"INCUMPLIDA","PROCESO"), "VERIFICAR FECHA")),"SIN VALOR AVANCE")</f>
        <v>CUMPLIDA</v>
      </c>
    </row>
    <row r="548" spans="1:17" ht="180.75" customHeight="1">
      <c r="A548" s="348" t="s">
        <v>19</v>
      </c>
      <c r="B548" s="349" t="s">
        <v>13</v>
      </c>
      <c r="C548" s="962"/>
      <c r="D548" s="962"/>
      <c r="E548" s="963"/>
      <c r="F548" s="963"/>
      <c r="G548" s="351" t="s">
        <v>110</v>
      </c>
      <c r="H548" s="353" t="s">
        <v>111</v>
      </c>
      <c r="I548" s="353" t="s">
        <v>112</v>
      </c>
      <c r="J548" s="360">
        <v>7</v>
      </c>
      <c r="K548" s="363">
        <v>46024</v>
      </c>
      <c r="L548" s="363">
        <v>46660</v>
      </c>
      <c r="M548" s="356">
        <f t="shared" si="18"/>
        <v>90.857142857142861</v>
      </c>
      <c r="N548" s="357">
        <v>0</v>
      </c>
      <c r="O548" s="362" t="s">
        <v>917</v>
      </c>
      <c r="P548" s="358">
        <f t="shared" si="17"/>
        <v>0</v>
      </c>
      <c r="Q548" s="359" t="str">
        <f>IF(ISNUMBER(P548),IF(P548=100%,"CUMPLIDA",IF(AND(ISNUMBER(L548),ISNUMBER([5]CGR!$P$4)), IF(L548&lt;[5]CGR!$P$4,"INCUMPLIDA","PROCESO"), "VERIFICAR FECHA")),"SIN VALOR AVANCE")</f>
        <v>PROCESO</v>
      </c>
    </row>
    <row r="549" spans="1:17" ht="135.75" customHeight="1">
      <c r="A549" s="348" t="s">
        <v>19</v>
      </c>
      <c r="B549" s="349" t="s">
        <v>13</v>
      </c>
      <c r="C549" s="962"/>
      <c r="D549" s="962"/>
      <c r="E549" s="963"/>
      <c r="F549" s="963"/>
      <c r="G549" s="351" t="s">
        <v>114</v>
      </c>
      <c r="H549" s="353" t="s">
        <v>115</v>
      </c>
      <c r="I549" s="353" t="s">
        <v>116</v>
      </c>
      <c r="J549" s="360">
        <v>1</v>
      </c>
      <c r="K549" s="363">
        <v>46024</v>
      </c>
      <c r="L549" s="363">
        <v>46660</v>
      </c>
      <c r="M549" s="356">
        <f t="shared" si="18"/>
        <v>90.857142857142861</v>
      </c>
      <c r="N549" s="357">
        <v>0</v>
      </c>
      <c r="O549" s="362" t="s">
        <v>741</v>
      </c>
      <c r="P549" s="358">
        <f t="shared" si="17"/>
        <v>0</v>
      </c>
      <c r="Q549" s="359" t="str">
        <f>IF(ISNUMBER(P549),IF(P549=100%,"CUMPLIDA",IF(AND(ISNUMBER(L549),ISNUMBER([5]CGR!$P$4)), IF(L549&lt;[5]CGR!$P$4,"INCUMPLIDA","PROCESO"), "VERIFICAR FECHA")),"SIN VALOR AVANCE")</f>
        <v>PROCESO</v>
      </c>
    </row>
    <row r="550" spans="1:17" ht="285.75" customHeight="1">
      <c r="A550" s="348" t="s">
        <v>19</v>
      </c>
      <c r="B550" s="349" t="s">
        <v>13</v>
      </c>
      <c r="C550" s="962"/>
      <c r="D550" s="962"/>
      <c r="E550" s="963"/>
      <c r="F550" s="963"/>
      <c r="G550" s="351" t="s">
        <v>117</v>
      </c>
      <c r="H550" s="353" t="s">
        <v>118</v>
      </c>
      <c r="I550" s="353" t="s">
        <v>119</v>
      </c>
      <c r="J550" s="360">
        <v>2</v>
      </c>
      <c r="K550" s="363">
        <v>46024</v>
      </c>
      <c r="L550" s="363">
        <v>46660</v>
      </c>
      <c r="M550" s="356">
        <f t="shared" si="18"/>
        <v>90.857142857142861</v>
      </c>
      <c r="N550" s="357">
        <v>0</v>
      </c>
      <c r="O550" s="362" t="s">
        <v>761</v>
      </c>
      <c r="P550" s="358">
        <f t="shared" si="17"/>
        <v>0</v>
      </c>
      <c r="Q550" s="359" t="str">
        <f>IF(ISNUMBER(P550),IF(P550=100%,"CUMPLIDA",IF(AND(ISNUMBER(L550),ISNUMBER([5]CGR!$P$4)), IF(L550&lt;[5]CGR!$P$4,"INCUMPLIDA","PROCESO"), "VERIFICAR FECHA")),"SIN VALOR AVANCE")</f>
        <v>PROCESO</v>
      </c>
    </row>
    <row r="551" spans="1:17" ht="75.75" customHeight="1">
      <c r="A551" s="348" t="s">
        <v>19</v>
      </c>
      <c r="B551" s="349" t="s">
        <v>13</v>
      </c>
      <c r="C551" s="955" t="s">
        <v>918</v>
      </c>
      <c r="D551" s="955" t="s">
        <v>726</v>
      </c>
      <c r="E551" s="954" t="s">
        <v>919</v>
      </c>
      <c r="F551" s="954" t="s">
        <v>920</v>
      </c>
      <c r="G551" s="954" t="s">
        <v>921</v>
      </c>
      <c r="H551" s="353" t="s">
        <v>675</v>
      </c>
      <c r="I551" s="353" t="s">
        <v>676</v>
      </c>
      <c r="J551" s="360">
        <v>1</v>
      </c>
      <c r="K551" s="355">
        <v>45231</v>
      </c>
      <c r="L551" s="355">
        <v>45504</v>
      </c>
      <c r="M551" s="356">
        <f t="shared" si="18"/>
        <v>39</v>
      </c>
      <c r="N551" s="357">
        <v>1</v>
      </c>
      <c r="O551" s="362" t="s">
        <v>825</v>
      </c>
      <c r="P551" s="358">
        <f t="shared" si="17"/>
        <v>1</v>
      </c>
      <c r="Q551" s="359" t="str">
        <f>IF(ISNUMBER(P551),IF(P551=100%,"CUMPLIDA",IF(AND(ISNUMBER(L551),ISNUMBER([5]CGR!$P$4)), IF(L551&lt;[5]CGR!$P$4,"INCUMPLIDA","PROCESO"), "VERIFICAR FECHA")),"SIN VALOR AVANCE")</f>
        <v>CUMPLIDA</v>
      </c>
    </row>
    <row r="552" spans="1:17" ht="75.75" customHeight="1">
      <c r="A552" s="348" t="s">
        <v>19</v>
      </c>
      <c r="B552" s="349" t="s">
        <v>13</v>
      </c>
      <c r="C552" s="955"/>
      <c r="D552" s="955"/>
      <c r="E552" s="954"/>
      <c r="F552" s="954"/>
      <c r="G552" s="954"/>
      <c r="H552" s="353" t="s">
        <v>678</v>
      </c>
      <c r="I552" s="353" t="s">
        <v>679</v>
      </c>
      <c r="J552" s="360">
        <v>1</v>
      </c>
      <c r="K552" s="355">
        <v>45231</v>
      </c>
      <c r="L552" s="355">
        <v>45504</v>
      </c>
      <c r="M552" s="356">
        <f t="shared" si="18"/>
        <v>39</v>
      </c>
      <c r="N552" s="357">
        <v>1</v>
      </c>
      <c r="O552" s="362" t="s">
        <v>864</v>
      </c>
      <c r="P552" s="358">
        <f t="shared" si="17"/>
        <v>1</v>
      </c>
      <c r="Q552" s="359" t="str">
        <f>IF(ISNUMBER(P552),IF(P552=100%,"CUMPLIDA",IF(AND(ISNUMBER(L552),ISNUMBER([5]CGR!$P$4)), IF(L552&lt;[5]CGR!$P$4,"INCUMPLIDA","PROCESO"), "VERIFICAR FECHA")),"SIN VALOR AVANCE")</f>
        <v>CUMPLIDA</v>
      </c>
    </row>
    <row r="553" spans="1:17" ht="75.75" customHeight="1">
      <c r="A553" s="348" t="s">
        <v>19</v>
      </c>
      <c r="B553" s="349" t="s">
        <v>13</v>
      </c>
      <c r="C553" s="955"/>
      <c r="D553" s="955"/>
      <c r="E553" s="954"/>
      <c r="F553" s="954"/>
      <c r="G553" s="351" t="s">
        <v>97</v>
      </c>
      <c r="H553" s="353" t="s">
        <v>98</v>
      </c>
      <c r="I553" s="353" t="s">
        <v>99</v>
      </c>
      <c r="J553" s="360">
        <v>1</v>
      </c>
      <c r="K553" s="363">
        <v>45323</v>
      </c>
      <c r="L553" s="363">
        <v>45747</v>
      </c>
      <c r="M553" s="356">
        <f t="shared" si="18"/>
        <v>60.571428571428569</v>
      </c>
      <c r="N553" s="357">
        <v>1</v>
      </c>
      <c r="O553" s="362" t="s">
        <v>922</v>
      </c>
      <c r="P553" s="358">
        <f t="shared" si="17"/>
        <v>1</v>
      </c>
      <c r="Q553" s="359" t="str">
        <f>IF(ISNUMBER(P553),IF(P553=100%,"CUMPLIDA",IF(AND(ISNUMBER(L553),ISNUMBER([5]CGR!$P$4)), IF(L553&lt;[5]CGR!$P$4,"INCUMPLIDA","PROCESO"), "VERIFICAR FECHA")),"SIN VALOR AVANCE")</f>
        <v>CUMPLIDA</v>
      </c>
    </row>
    <row r="554" spans="1:17" ht="75.75" customHeight="1">
      <c r="A554" s="348" t="s">
        <v>19</v>
      </c>
      <c r="B554" s="349" t="s">
        <v>13</v>
      </c>
      <c r="C554" s="955"/>
      <c r="D554" s="955"/>
      <c r="E554" s="954"/>
      <c r="F554" s="954"/>
      <c r="G554" s="351" t="s">
        <v>101</v>
      </c>
      <c r="H554" s="353" t="s">
        <v>101</v>
      </c>
      <c r="I554" s="353" t="s">
        <v>102</v>
      </c>
      <c r="J554" s="360">
        <v>1</v>
      </c>
      <c r="K554" s="363">
        <v>45323</v>
      </c>
      <c r="L554" s="363">
        <v>45747</v>
      </c>
      <c r="M554" s="356">
        <f t="shared" si="18"/>
        <v>60.571428571428569</v>
      </c>
      <c r="N554" s="357">
        <v>1</v>
      </c>
      <c r="O554" s="362" t="s">
        <v>888</v>
      </c>
      <c r="P554" s="358">
        <f t="shared" si="17"/>
        <v>1</v>
      </c>
      <c r="Q554" s="359" t="str">
        <f>IF(ISNUMBER(P554),IF(P554=100%,"CUMPLIDA",IF(AND(ISNUMBER(L554),ISNUMBER([5]CGR!$P$4)), IF(L554&lt;[5]CGR!$P$4,"INCUMPLIDA","PROCESO"), "VERIFICAR FECHA")),"SIN VALOR AVANCE")</f>
        <v>CUMPLIDA</v>
      </c>
    </row>
    <row r="555" spans="1:17" ht="75.75" customHeight="1">
      <c r="A555" s="348" t="s">
        <v>19</v>
      </c>
      <c r="B555" s="349" t="s">
        <v>13</v>
      </c>
      <c r="C555" s="955"/>
      <c r="D555" s="955"/>
      <c r="E555" s="954"/>
      <c r="F555" s="954"/>
      <c r="G555" s="351" t="s">
        <v>238</v>
      </c>
      <c r="H555" s="353" t="s">
        <v>239</v>
      </c>
      <c r="I555" s="353" t="s">
        <v>240</v>
      </c>
      <c r="J555" s="360">
        <v>1</v>
      </c>
      <c r="K555" s="363">
        <v>45231</v>
      </c>
      <c r="L555" s="363">
        <v>45747</v>
      </c>
      <c r="M555" s="356">
        <f t="shared" si="18"/>
        <v>73.714285714285708</v>
      </c>
      <c r="N555" s="357">
        <v>1</v>
      </c>
      <c r="O555" s="353" t="s">
        <v>738</v>
      </c>
      <c r="P555" s="358">
        <f t="shared" si="17"/>
        <v>1</v>
      </c>
      <c r="Q555" s="359" t="str">
        <f>IF(ISNUMBER(P555),IF(P555=100%,"CUMPLIDA",IF(AND(ISNUMBER(L555),ISNUMBER([5]CGR!$P$4)), IF(L555&lt;[5]CGR!$P$4,"INCUMPLIDA","PROCESO"), "VERIFICAR FECHA")),"SIN VALOR AVANCE")</f>
        <v>CUMPLIDA</v>
      </c>
    </row>
    <row r="556" spans="1:17" ht="75.75" customHeight="1">
      <c r="A556" s="348" t="s">
        <v>19</v>
      </c>
      <c r="B556" s="349" t="s">
        <v>13</v>
      </c>
      <c r="C556" s="955"/>
      <c r="D556" s="955"/>
      <c r="E556" s="954"/>
      <c r="F556" s="954"/>
      <c r="G556" s="351" t="s">
        <v>104</v>
      </c>
      <c r="H556" s="353" t="s">
        <v>104</v>
      </c>
      <c r="I556" s="353" t="s">
        <v>248</v>
      </c>
      <c r="J556" s="360">
        <v>1</v>
      </c>
      <c r="K556" s="363">
        <v>45323</v>
      </c>
      <c r="L556" s="363">
        <v>45747</v>
      </c>
      <c r="M556" s="356">
        <f t="shared" si="18"/>
        <v>60.571428571428569</v>
      </c>
      <c r="N556" s="357">
        <v>1</v>
      </c>
      <c r="O556" s="362" t="s">
        <v>923</v>
      </c>
      <c r="P556" s="358">
        <f t="shared" si="17"/>
        <v>1</v>
      </c>
      <c r="Q556" s="359" t="str">
        <f>IF(ISNUMBER(P556),IF(P556=100%,"CUMPLIDA",IF(AND(ISNUMBER(L556),ISNUMBER([5]CGR!$P$4)), IF(L556&lt;[5]CGR!$P$4,"INCUMPLIDA","PROCESO"), "VERIFICAR FECHA")),"SIN VALOR AVANCE")</f>
        <v>CUMPLIDA</v>
      </c>
    </row>
    <row r="557" spans="1:17" ht="75.75">
      <c r="A557" s="348" t="s">
        <v>19</v>
      </c>
      <c r="B557" s="349" t="s">
        <v>13</v>
      </c>
      <c r="C557" s="955"/>
      <c r="D557" s="955"/>
      <c r="E557" s="954"/>
      <c r="F557" s="954"/>
      <c r="G557" s="351" t="s">
        <v>830</v>
      </c>
      <c r="H557" s="353" t="s">
        <v>830</v>
      </c>
      <c r="I557" s="353" t="s">
        <v>107</v>
      </c>
      <c r="J557" s="360">
        <v>1</v>
      </c>
      <c r="K557" s="363">
        <v>45231</v>
      </c>
      <c r="L557" s="363">
        <v>45747</v>
      </c>
      <c r="M557" s="356">
        <f t="shared" si="18"/>
        <v>73.714285714285708</v>
      </c>
      <c r="N557" s="357">
        <v>1</v>
      </c>
      <c r="O557" s="362" t="s">
        <v>924</v>
      </c>
      <c r="P557" s="358">
        <f t="shared" si="17"/>
        <v>1</v>
      </c>
      <c r="Q557" s="359" t="str">
        <f>IF(ISNUMBER(P557),IF(P557=100%,"CUMPLIDA",IF(AND(ISNUMBER(L557),ISNUMBER([5]CGR!$P$4)), IF(L557&lt;[5]CGR!$P$4,"INCUMPLIDA","PROCESO"), "VERIFICAR FECHA")),"SIN VALOR AVANCE")</f>
        <v>CUMPLIDA</v>
      </c>
    </row>
    <row r="558" spans="1:17" ht="210.75">
      <c r="A558" s="348" t="s">
        <v>19</v>
      </c>
      <c r="B558" s="349" t="s">
        <v>13</v>
      </c>
      <c r="C558" s="955"/>
      <c r="D558" s="955"/>
      <c r="E558" s="954"/>
      <c r="F558" s="954"/>
      <c r="G558" s="351" t="s">
        <v>831</v>
      </c>
      <c r="H558" s="353" t="s">
        <v>831</v>
      </c>
      <c r="I558" s="353" t="s">
        <v>524</v>
      </c>
      <c r="J558" s="360">
        <v>1</v>
      </c>
      <c r="K558" s="363">
        <v>45231</v>
      </c>
      <c r="L558" s="363">
        <v>45808</v>
      </c>
      <c r="M558" s="356">
        <f t="shared" si="18"/>
        <v>82.428571428571431</v>
      </c>
      <c r="N558" s="357">
        <v>1</v>
      </c>
      <c r="O558" s="362" t="s">
        <v>826</v>
      </c>
      <c r="P558" s="358">
        <f t="shared" si="17"/>
        <v>1</v>
      </c>
      <c r="Q558" s="359" t="str">
        <f>IF(ISNUMBER(P558),IF(P558=100%,"CUMPLIDA",IF(AND(ISNUMBER(L558),ISNUMBER([5]CGR!$P$4)), IF(L558&lt;[5]CGR!$P$4,"INCUMPLIDA","PROCESO"), "VERIFICAR FECHA")),"SIN VALOR AVANCE")</f>
        <v>CUMPLIDA</v>
      </c>
    </row>
    <row r="559" spans="1:17" ht="180.75">
      <c r="A559" s="348" t="s">
        <v>19</v>
      </c>
      <c r="B559" s="349" t="s">
        <v>13</v>
      </c>
      <c r="C559" s="955"/>
      <c r="D559" s="955"/>
      <c r="E559" s="954"/>
      <c r="F559" s="954"/>
      <c r="G559" s="351" t="s">
        <v>110</v>
      </c>
      <c r="H559" s="353" t="s">
        <v>111</v>
      </c>
      <c r="I559" s="353" t="s">
        <v>112</v>
      </c>
      <c r="J559" s="360">
        <v>7</v>
      </c>
      <c r="K559" s="363">
        <v>46024</v>
      </c>
      <c r="L559" s="363">
        <v>46660</v>
      </c>
      <c r="M559" s="356">
        <f t="shared" si="18"/>
        <v>90.857142857142861</v>
      </c>
      <c r="N559" s="357">
        <v>0</v>
      </c>
      <c r="O559" s="362" t="s">
        <v>867</v>
      </c>
      <c r="P559" s="358">
        <f t="shared" si="17"/>
        <v>0</v>
      </c>
      <c r="Q559" s="359" t="str">
        <f>IF(ISNUMBER(P559),IF(P559=100%,"CUMPLIDA",IF(AND(ISNUMBER(L559),ISNUMBER([5]CGR!$P$4)), IF(L559&lt;[5]CGR!$P$4,"INCUMPLIDA","PROCESO"), "VERIFICAR FECHA")),"SIN VALOR AVANCE")</f>
        <v>PROCESO</v>
      </c>
    </row>
    <row r="560" spans="1:17" ht="150.75">
      <c r="A560" s="348" t="s">
        <v>19</v>
      </c>
      <c r="B560" s="349" t="s">
        <v>13</v>
      </c>
      <c r="C560" s="955"/>
      <c r="D560" s="955"/>
      <c r="E560" s="954"/>
      <c r="F560" s="954"/>
      <c r="G560" s="351" t="s">
        <v>114</v>
      </c>
      <c r="H560" s="353" t="s">
        <v>115</v>
      </c>
      <c r="I560" s="353" t="s">
        <v>116</v>
      </c>
      <c r="J560" s="360">
        <v>1</v>
      </c>
      <c r="K560" s="363">
        <v>46024</v>
      </c>
      <c r="L560" s="363">
        <v>46660</v>
      </c>
      <c r="M560" s="356">
        <f t="shared" si="18"/>
        <v>90.857142857142861</v>
      </c>
      <c r="N560" s="357">
        <v>0</v>
      </c>
      <c r="O560" s="362" t="s">
        <v>923</v>
      </c>
      <c r="P560" s="358">
        <f t="shared" si="17"/>
        <v>0</v>
      </c>
      <c r="Q560" s="359" t="str">
        <f>IF(ISNUMBER(P560),IF(P560=100%,"CUMPLIDA",IF(AND(ISNUMBER(L560),ISNUMBER([5]CGR!$P$4)), IF(L560&lt;[5]CGR!$P$4,"INCUMPLIDA","PROCESO"), "VERIFICAR FECHA")),"SIN VALOR AVANCE")</f>
        <v>PROCESO</v>
      </c>
    </row>
    <row r="561" spans="1:17" ht="285.75">
      <c r="A561" s="348" t="s">
        <v>19</v>
      </c>
      <c r="B561" s="349" t="s">
        <v>13</v>
      </c>
      <c r="C561" s="955"/>
      <c r="D561" s="955"/>
      <c r="E561" s="954"/>
      <c r="F561" s="954"/>
      <c r="G561" s="351" t="s">
        <v>117</v>
      </c>
      <c r="H561" s="353" t="s">
        <v>118</v>
      </c>
      <c r="I561" s="353" t="s">
        <v>119</v>
      </c>
      <c r="J561" s="360">
        <v>2</v>
      </c>
      <c r="K561" s="363">
        <v>46024</v>
      </c>
      <c r="L561" s="363">
        <v>46660</v>
      </c>
      <c r="M561" s="356">
        <f t="shared" si="18"/>
        <v>90.857142857142861</v>
      </c>
      <c r="N561" s="357">
        <v>0</v>
      </c>
      <c r="O561" s="362" t="s">
        <v>845</v>
      </c>
      <c r="P561" s="358">
        <f t="shared" si="17"/>
        <v>0</v>
      </c>
      <c r="Q561" s="359" t="str">
        <f>IF(ISNUMBER(P561),IF(P561=100%,"CUMPLIDA",IF(AND(ISNUMBER(L561),ISNUMBER([5]CGR!$P$4)), IF(L561&lt;[5]CGR!$P$4,"INCUMPLIDA","PROCESO"), "VERIFICAR FECHA")),"SIN VALOR AVANCE")</f>
        <v>PROCESO</v>
      </c>
    </row>
    <row r="562" spans="1:17" ht="240.75" customHeight="1">
      <c r="A562" s="348" t="s">
        <v>19</v>
      </c>
      <c r="B562" s="349" t="s">
        <v>13</v>
      </c>
      <c r="C562" s="955" t="s">
        <v>925</v>
      </c>
      <c r="D562" s="955" t="s">
        <v>926</v>
      </c>
      <c r="E562" s="954" t="s">
        <v>927</v>
      </c>
      <c r="F562" s="954" t="s">
        <v>928</v>
      </c>
      <c r="G562" s="954" t="s">
        <v>823</v>
      </c>
      <c r="H562" s="352" t="s">
        <v>733</v>
      </c>
      <c r="I562" s="353" t="s">
        <v>164</v>
      </c>
      <c r="J562" s="354">
        <v>1</v>
      </c>
      <c r="K562" s="355">
        <v>44044</v>
      </c>
      <c r="L562" s="355">
        <v>44196</v>
      </c>
      <c r="M562" s="356">
        <f t="shared" si="18"/>
        <v>21.714285714285715</v>
      </c>
      <c r="N562" s="357">
        <v>1</v>
      </c>
      <c r="O562" s="353" t="s">
        <v>929</v>
      </c>
      <c r="P562" s="358">
        <f t="shared" si="17"/>
        <v>1</v>
      </c>
      <c r="Q562" s="359" t="str">
        <f>IF(ISNUMBER(P562),IF(P562=100%,"CUMPLIDA",IF(AND(ISNUMBER(L562),ISNUMBER([5]CGR!$P$4)), IF(L562&lt;[5]CGR!$P$4,"INCUMPLIDA","PROCESO"), "VERIFICAR FECHA")),"SIN VALOR AVANCE")</f>
        <v>CUMPLIDA</v>
      </c>
    </row>
    <row r="563" spans="1:17" ht="218.25" customHeight="1">
      <c r="A563" s="348" t="s">
        <v>19</v>
      </c>
      <c r="B563" s="349" t="s">
        <v>13</v>
      </c>
      <c r="C563" s="955"/>
      <c r="D563" s="955"/>
      <c r="E563" s="954"/>
      <c r="F563" s="954"/>
      <c r="G563" s="954"/>
      <c r="H563" s="353" t="s">
        <v>675</v>
      </c>
      <c r="I563" s="353" t="s">
        <v>676</v>
      </c>
      <c r="J563" s="360">
        <v>1</v>
      </c>
      <c r="K563" s="355">
        <v>45231</v>
      </c>
      <c r="L563" s="355">
        <v>45504</v>
      </c>
      <c r="M563" s="356">
        <f t="shared" si="18"/>
        <v>39</v>
      </c>
      <c r="N563" s="357">
        <v>1</v>
      </c>
      <c r="O563" s="362" t="s">
        <v>825</v>
      </c>
      <c r="P563" s="358">
        <f t="shared" si="17"/>
        <v>1</v>
      </c>
      <c r="Q563" s="359" t="str">
        <f>IF(ISNUMBER(P563),IF(P563=100%,"CUMPLIDA",IF(AND(ISNUMBER(L563),ISNUMBER([5]CGR!$P$4)), IF(L563&lt;[5]CGR!$P$4,"INCUMPLIDA","PROCESO"), "VERIFICAR FECHA")),"SIN VALOR AVANCE")</f>
        <v>CUMPLIDA</v>
      </c>
    </row>
    <row r="564" spans="1:17" ht="315.75">
      <c r="A564" s="348" t="s">
        <v>19</v>
      </c>
      <c r="B564" s="349" t="s">
        <v>13</v>
      </c>
      <c r="C564" s="955"/>
      <c r="D564" s="955"/>
      <c r="E564" s="954"/>
      <c r="F564" s="954"/>
      <c r="G564" s="954"/>
      <c r="H564" s="353" t="s">
        <v>678</v>
      </c>
      <c r="I564" s="353" t="s">
        <v>679</v>
      </c>
      <c r="J564" s="360">
        <v>1</v>
      </c>
      <c r="K564" s="355">
        <v>45231</v>
      </c>
      <c r="L564" s="355">
        <v>45504</v>
      </c>
      <c r="M564" s="356">
        <f t="shared" si="18"/>
        <v>39</v>
      </c>
      <c r="N564" s="357">
        <v>1</v>
      </c>
      <c r="O564" s="362" t="s">
        <v>864</v>
      </c>
      <c r="P564" s="358">
        <f t="shared" si="17"/>
        <v>1</v>
      </c>
      <c r="Q564" s="359" t="str">
        <f>IF(ISNUMBER(P564),IF(P564=100%,"CUMPLIDA",IF(AND(ISNUMBER(L564),ISNUMBER([5]CGR!$P$4)), IF(L564&lt;[5]CGR!$P$4,"INCUMPLIDA","PROCESO"), "VERIFICAR FECHA")),"SIN VALOR AVANCE")</f>
        <v>CUMPLIDA</v>
      </c>
    </row>
    <row r="565" spans="1:17" ht="150.75">
      <c r="A565" s="348" t="s">
        <v>19</v>
      </c>
      <c r="B565" s="349" t="s">
        <v>13</v>
      </c>
      <c r="C565" s="955"/>
      <c r="D565" s="955"/>
      <c r="E565" s="954"/>
      <c r="F565" s="954"/>
      <c r="G565" s="351" t="s">
        <v>97</v>
      </c>
      <c r="H565" s="353" t="s">
        <v>98</v>
      </c>
      <c r="I565" s="353" t="s">
        <v>99</v>
      </c>
      <c r="J565" s="360">
        <v>1</v>
      </c>
      <c r="K565" s="363">
        <v>45323</v>
      </c>
      <c r="L565" s="363">
        <v>45747</v>
      </c>
      <c r="M565" s="356">
        <f t="shared" si="18"/>
        <v>60.571428571428569</v>
      </c>
      <c r="N565" s="357">
        <v>1</v>
      </c>
      <c r="O565" s="362" t="s">
        <v>865</v>
      </c>
      <c r="P565" s="358">
        <f t="shared" si="17"/>
        <v>1</v>
      </c>
      <c r="Q565" s="359" t="str">
        <f>IF(ISNUMBER(P565),IF(P565=100%,"CUMPLIDA",IF(AND(ISNUMBER(L565),ISNUMBER([5]CGR!$P$4)), IF(L565&lt;[5]CGR!$P$4,"INCUMPLIDA","PROCESO"), "VERIFICAR FECHA")),"SIN VALOR AVANCE")</f>
        <v>CUMPLIDA</v>
      </c>
    </row>
    <row r="566" spans="1:17" ht="75.75">
      <c r="A566" s="348" t="s">
        <v>19</v>
      </c>
      <c r="B566" s="349" t="s">
        <v>13</v>
      </c>
      <c r="C566" s="955"/>
      <c r="D566" s="955"/>
      <c r="E566" s="954"/>
      <c r="F566" s="954"/>
      <c r="G566" s="351" t="s">
        <v>101</v>
      </c>
      <c r="H566" s="353" t="s">
        <v>101</v>
      </c>
      <c r="I566" s="353" t="s">
        <v>102</v>
      </c>
      <c r="J566" s="360">
        <v>1</v>
      </c>
      <c r="K566" s="363">
        <v>45323</v>
      </c>
      <c r="L566" s="363">
        <v>45747</v>
      </c>
      <c r="M566" s="356">
        <f t="shared" si="18"/>
        <v>60.571428571428569</v>
      </c>
      <c r="N566" s="357">
        <v>1</v>
      </c>
      <c r="O566" s="362" t="s">
        <v>825</v>
      </c>
      <c r="P566" s="358">
        <f t="shared" si="17"/>
        <v>1</v>
      </c>
      <c r="Q566" s="359" t="str">
        <f>IF(ISNUMBER(P566),IF(P566=100%,"CUMPLIDA",IF(AND(ISNUMBER(L566),ISNUMBER([5]CGR!$P$4)), IF(L566&lt;[5]CGR!$P$4,"INCUMPLIDA","PROCESO"), "VERIFICAR FECHA")),"SIN VALOR AVANCE")</f>
        <v>CUMPLIDA</v>
      </c>
    </row>
    <row r="567" spans="1:17" ht="105.75">
      <c r="A567" s="348" t="s">
        <v>19</v>
      </c>
      <c r="B567" s="349" t="s">
        <v>13</v>
      </c>
      <c r="C567" s="955"/>
      <c r="D567" s="955"/>
      <c r="E567" s="954"/>
      <c r="F567" s="954"/>
      <c r="G567" s="351" t="s">
        <v>238</v>
      </c>
      <c r="H567" s="353" t="s">
        <v>239</v>
      </c>
      <c r="I567" s="353" t="s">
        <v>240</v>
      </c>
      <c r="J567" s="360">
        <v>1</v>
      </c>
      <c r="K567" s="363">
        <v>45231</v>
      </c>
      <c r="L567" s="363">
        <v>45747</v>
      </c>
      <c r="M567" s="356">
        <f t="shared" si="18"/>
        <v>73.714285714285708</v>
      </c>
      <c r="N567" s="357">
        <v>1</v>
      </c>
      <c r="O567" s="353" t="s">
        <v>738</v>
      </c>
      <c r="P567" s="358">
        <f t="shared" si="17"/>
        <v>1</v>
      </c>
      <c r="Q567" s="359" t="str">
        <f>IF(ISNUMBER(P567),IF(P567=100%,"CUMPLIDA",IF(AND(ISNUMBER(L567),ISNUMBER([5]CGR!$P$4)), IF(L567&lt;[5]CGR!$P$4,"INCUMPLIDA","PROCESO"), "VERIFICAR FECHA")),"SIN VALOR AVANCE")</f>
        <v>CUMPLIDA</v>
      </c>
    </row>
    <row r="568" spans="1:17" ht="150.75">
      <c r="A568" s="348" t="s">
        <v>19</v>
      </c>
      <c r="B568" s="349" t="s">
        <v>13</v>
      </c>
      <c r="C568" s="955"/>
      <c r="D568" s="955"/>
      <c r="E568" s="954"/>
      <c r="F568" s="954"/>
      <c r="G568" s="351" t="s">
        <v>104</v>
      </c>
      <c r="H568" s="353" t="s">
        <v>104</v>
      </c>
      <c r="I568" s="353" t="s">
        <v>248</v>
      </c>
      <c r="J568" s="360">
        <v>1</v>
      </c>
      <c r="K568" s="363">
        <v>45323</v>
      </c>
      <c r="L568" s="363">
        <v>45747</v>
      </c>
      <c r="M568" s="356">
        <f t="shared" si="18"/>
        <v>60.571428571428569</v>
      </c>
      <c r="N568" s="357">
        <v>1</v>
      </c>
      <c r="O568" s="362" t="s">
        <v>923</v>
      </c>
      <c r="P568" s="358">
        <f t="shared" si="17"/>
        <v>1</v>
      </c>
      <c r="Q568" s="359" t="str">
        <f>IF(ISNUMBER(P568),IF(P568=100%,"CUMPLIDA",IF(AND(ISNUMBER(L568),ISNUMBER([5]CGR!$P$4)), IF(L568&lt;[5]CGR!$P$4,"INCUMPLIDA","PROCESO"), "VERIFICAR FECHA")),"SIN VALOR AVANCE")</f>
        <v>CUMPLIDA</v>
      </c>
    </row>
    <row r="569" spans="1:17" ht="75.75">
      <c r="A569" s="348" t="s">
        <v>19</v>
      </c>
      <c r="B569" s="349" t="s">
        <v>13</v>
      </c>
      <c r="C569" s="955"/>
      <c r="D569" s="955"/>
      <c r="E569" s="954"/>
      <c r="F569" s="954"/>
      <c r="G569" s="351" t="s">
        <v>830</v>
      </c>
      <c r="H569" s="353" t="s">
        <v>830</v>
      </c>
      <c r="I569" s="353" t="s">
        <v>107</v>
      </c>
      <c r="J569" s="360">
        <v>1</v>
      </c>
      <c r="K569" s="363">
        <v>45231</v>
      </c>
      <c r="L569" s="363">
        <v>45747</v>
      </c>
      <c r="M569" s="356">
        <f t="shared" si="18"/>
        <v>73.714285714285708</v>
      </c>
      <c r="N569" s="357">
        <v>1</v>
      </c>
      <c r="O569" s="362" t="s">
        <v>924</v>
      </c>
      <c r="P569" s="358">
        <f t="shared" si="17"/>
        <v>1</v>
      </c>
      <c r="Q569" s="359" t="str">
        <f>IF(ISNUMBER(P569),IF(P569=100%,"CUMPLIDA",IF(AND(ISNUMBER(L569),ISNUMBER([5]CGR!$P$4)), IF(L569&lt;[5]CGR!$P$4,"INCUMPLIDA","PROCESO"), "VERIFICAR FECHA")),"SIN VALOR AVANCE")</f>
        <v>CUMPLIDA</v>
      </c>
    </row>
    <row r="570" spans="1:17" ht="225.75">
      <c r="A570" s="348" t="s">
        <v>19</v>
      </c>
      <c r="B570" s="349" t="s">
        <v>13</v>
      </c>
      <c r="C570" s="955"/>
      <c r="D570" s="955"/>
      <c r="E570" s="954"/>
      <c r="F570" s="954"/>
      <c r="G570" s="351" t="s">
        <v>831</v>
      </c>
      <c r="H570" s="353" t="s">
        <v>831</v>
      </c>
      <c r="I570" s="353" t="s">
        <v>524</v>
      </c>
      <c r="J570" s="360">
        <v>1</v>
      </c>
      <c r="K570" s="363">
        <v>45231</v>
      </c>
      <c r="L570" s="363">
        <v>45808</v>
      </c>
      <c r="M570" s="356">
        <f t="shared" si="18"/>
        <v>82.428571428571431</v>
      </c>
      <c r="N570" s="357">
        <v>1</v>
      </c>
      <c r="O570" s="362" t="s">
        <v>873</v>
      </c>
      <c r="P570" s="358">
        <f t="shared" si="17"/>
        <v>1</v>
      </c>
      <c r="Q570" s="359" t="str">
        <f>IF(ISNUMBER(P570),IF(P570=100%,"CUMPLIDA",IF(AND(ISNUMBER(L570),ISNUMBER([5]CGR!$P$4)), IF(L570&lt;[5]CGR!$P$4,"INCUMPLIDA","PROCESO"), "VERIFICAR FECHA")),"SIN VALOR AVANCE")</f>
        <v>CUMPLIDA</v>
      </c>
    </row>
    <row r="571" spans="1:17" ht="182.25">
      <c r="A571" s="348" t="s">
        <v>19</v>
      </c>
      <c r="B571" s="349" t="s">
        <v>13</v>
      </c>
      <c r="C571" s="955"/>
      <c r="D571" s="955"/>
      <c r="E571" s="954"/>
      <c r="F571" s="954"/>
      <c r="G571" s="351" t="s">
        <v>110</v>
      </c>
      <c r="H571" s="353" t="s">
        <v>111</v>
      </c>
      <c r="I571" s="353" t="s">
        <v>112</v>
      </c>
      <c r="J571" s="360">
        <v>7</v>
      </c>
      <c r="K571" s="363">
        <v>46024</v>
      </c>
      <c r="L571" s="363">
        <v>46660</v>
      </c>
      <c r="M571" s="356">
        <f t="shared" si="18"/>
        <v>90.857142857142861</v>
      </c>
      <c r="N571" s="357">
        <v>0</v>
      </c>
      <c r="O571" s="362" t="s">
        <v>843</v>
      </c>
      <c r="P571" s="358">
        <f t="shared" si="17"/>
        <v>0</v>
      </c>
      <c r="Q571" s="359" t="str">
        <f>IF(ISNUMBER(P571),IF(P571=100%,"CUMPLIDA",IF(AND(ISNUMBER(L571),ISNUMBER([5]CGR!$P$4)), IF(L571&lt;[5]CGR!$P$4,"INCUMPLIDA","PROCESO"), "VERIFICAR FECHA")),"SIN VALOR AVANCE")</f>
        <v>PROCESO</v>
      </c>
    </row>
    <row r="572" spans="1:17" ht="150.75">
      <c r="A572" s="348" t="s">
        <v>19</v>
      </c>
      <c r="B572" s="349" t="s">
        <v>13</v>
      </c>
      <c r="C572" s="955"/>
      <c r="D572" s="955"/>
      <c r="E572" s="954"/>
      <c r="F572" s="954"/>
      <c r="G572" s="351" t="s">
        <v>114</v>
      </c>
      <c r="H572" s="353" t="s">
        <v>115</v>
      </c>
      <c r="I572" s="353" t="s">
        <v>116</v>
      </c>
      <c r="J572" s="360">
        <v>1</v>
      </c>
      <c r="K572" s="363">
        <v>46024</v>
      </c>
      <c r="L572" s="363">
        <v>46660</v>
      </c>
      <c r="M572" s="356">
        <f t="shared" si="18"/>
        <v>90.857142857142861</v>
      </c>
      <c r="N572" s="357">
        <v>0</v>
      </c>
      <c r="O572" s="362" t="s">
        <v>874</v>
      </c>
      <c r="P572" s="358">
        <f t="shared" si="17"/>
        <v>0</v>
      </c>
      <c r="Q572" s="359" t="str">
        <f>IF(ISNUMBER(P572),IF(P572=100%,"CUMPLIDA",IF(AND(ISNUMBER(L572),ISNUMBER([5]CGR!$P$4)), IF(L572&lt;[5]CGR!$P$4,"INCUMPLIDA","PROCESO"), "VERIFICAR FECHA")),"SIN VALOR AVANCE")</f>
        <v>PROCESO</v>
      </c>
    </row>
    <row r="573" spans="1:17" ht="285.75">
      <c r="A573" s="348" t="s">
        <v>19</v>
      </c>
      <c r="B573" s="349" t="s">
        <v>13</v>
      </c>
      <c r="C573" s="955"/>
      <c r="D573" s="955"/>
      <c r="E573" s="954"/>
      <c r="F573" s="954"/>
      <c r="G573" s="351" t="s">
        <v>117</v>
      </c>
      <c r="H573" s="353" t="s">
        <v>118</v>
      </c>
      <c r="I573" s="353" t="s">
        <v>119</v>
      </c>
      <c r="J573" s="360">
        <v>2</v>
      </c>
      <c r="K573" s="363">
        <v>46024</v>
      </c>
      <c r="L573" s="363">
        <v>46660</v>
      </c>
      <c r="M573" s="356">
        <f t="shared" si="18"/>
        <v>90.857142857142861</v>
      </c>
      <c r="N573" s="357">
        <v>0</v>
      </c>
      <c r="O573" s="362" t="s">
        <v>845</v>
      </c>
      <c r="P573" s="358">
        <f t="shared" si="17"/>
        <v>0</v>
      </c>
      <c r="Q573" s="359" t="str">
        <f>IF(ISNUMBER(P573),IF(P573=100%,"CUMPLIDA",IF(AND(ISNUMBER(L573),ISNUMBER([5]CGR!$P$4)), IF(L573&lt;[5]CGR!$P$4,"INCUMPLIDA","PROCESO"), "VERIFICAR FECHA")),"SIN VALOR AVANCE")</f>
        <v>PROCESO</v>
      </c>
    </row>
    <row r="574" spans="1:17" ht="225.75">
      <c r="A574" s="348" t="s">
        <v>19</v>
      </c>
      <c r="B574" s="349" t="s">
        <v>13</v>
      </c>
      <c r="C574" s="955" t="s">
        <v>930</v>
      </c>
      <c r="D574" s="955" t="s">
        <v>931</v>
      </c>
      <c r="E574" s="954" t="s">
        <v>932</v>
      </c>
      <c r="F574" s="954" t="s">
        <v>933</v>
      </c>
      <c r="G574" s="954" t="s">
        <v>823</v>
      </c>
      <c r="H574" s="352" t="s">
        <v>733</v>
      </c>
      <c r="I574" s="353" t="s">
        <v>164</v>
      </c>
      <c r="J574" s="354">
        <v>1</v>
      </c>
      <c r="K574" s="355">
        <v>44044</v>
      </c>
      <c r="L574" s="355">
        <v>44196</v>
      </c>
      <c r="M574" s="356">
        <f t="shared" si="18"/>
        <v>21.714285714285715</v>
      </c>
      <c r="N574" s="357">
        <v>1</v>
      </c>
      <c r="O574" s="353" t="s">
        <v>934</v>
      </c>
      <c r="P574" s="358">
        <f t="shared" si="17"/>
        <v>1</v>
      </c>
      <c r="Q574" s="359" t="str">
        <f>IF(ISNUMBER(P574),IF(P574=100%,"CUMPLIDA",IF(AND(ISNUMBER(L574),ISNUMBER([5]CGR!$P$4)), IF(L574&lt;[5]CGR!$P$4,"INCUMPLIDA","PROCESO"), "VERIFICAR FECHA")),"SIN VALOR AVANCE")</f>
        <v>CUMPLIDA</v>
      </c>
    </row>
    <row r="575" spans="1:17" ht="75.75">
      <c r="A575" s="348" t="s">
        <v>19</v>
      </c>
      <c r="B575" s="349" t="s">
        <v>13</v>
      </c>
      <c r="C575" s="955"/>
      <c r="D575" s="955"/>
      <c r="E575" s="954"/>
      <c r="F575" s="954"/>
      <c r="G575" s="954"/>
      <c r="H575" s="353" t="s">
        <v>675</v>
      </c>
      <c r="I575" s="353" t="s">
        <v>676</v>
      </c>
      <c r="J575" s="360">
        <v>1</v>
      </c>
      <c r="K575" s="355">
        <v>45231</v>
      </c>
      <c r="L575" s="355">
        <v>45504</v>
      </c>
      <c r="M575" s="356">
        <f t="shared" si="18"/>
        <v>39</v>
      </c>
      <c r="N575" s="357">
        <v>1</v>
      </c>
      <c r="O575" s="362" t="s">
        <v>825</v>
      </c>
      <c r="P575" s="358">
        <f t="shared" si="17"/>
        <v>1</v>
      </c>
      <c r="Q575" s="359" t="str">
        <f>IF(ISNUMBER(P575),IF(P575=100%,"CUMPLIDA",IF(AND(ISNUMBER(L575),ISNUMBER([5]CGR!$P$4)), IF(L575&lt;[5]CGR!$P$4,"INCUMPLIDA","PROCESO"), "VERIFICAR FECHA")),"SIN VALOR AVANCE")</f>
        <v>CUMPLIDA</v>
      </c>
    </row>
    <row r="576" spans="1:17" ht="315.75">
      <c r="A576" s="348" t="s">
        <v>19</v>
      </c>
      <c r="B576" s="349" t="s">
        <v>13</v>
      </c>
      <c r="C576" s="955"/>
      <c r="D576" s="955"/>
      <c r="E576" s="954"/>
      <c r="F576" s="954"/>
      <c r="G576" s="954"/>
      <c r="H576" s="353" t="s">
        <v>678</v>
      </c>
      <c r="I576" s="353" t="s">
        <v>679</v>
      </c>
      <c r="J576" s="360">
        <v>1</v>
      </c>
      <c r="K576" s="355">
        <v>45231</v>
      </c>
      <c r="L576" s="355">
        <v>45504</v>
      </c>
      <c r="M576" s="356">
        <f t="shared" si="18"/>
        <v>39</v>
      </c>
      <c r="N576" s="357">
        <v>1</v>
      </c>
      <c r="O576" s="362" t="s">
        <v>864</v>
      </c>
      <c r="P576" s="358">
        <f t="shared" si="17"/>
        <v>1</v>
      </c>
      <c r="Q576" s="359" t="str">
        <f>IF(ISNUMBER(P576),IF(P576=100%,"CUMPLIDA",IF(AND(ISNUMBER(L576),ISNUMBER([5]CGR!$P$4)), IF(L576&lt;[5]CGR!$P$4,"INCUMPLIDA","PROCESO"), "VERIFICAR FECHA")),"SIN VALOR AVANCE")</f>
        <v>CUMPLIDA</v>
      </c>
    </row>
    <row r="577" spans="1:17" ht="135.75">
      <c r="A577" s="348" t="s">
        <v>19</v>
      </c>
      <c r="B577" s="349" t="s">
        <v>13</v>
      </c>
      <c r="C577" s="955"/>
      <c r="D577" s="955"/>
      <c r="E577" s="954"/>
      <c r="F577" s="954"/>
      <c r="G577" s="351" t="s">
        <v>97</v>
      </c>
      <c r="H577" s="353" t="s">
        <v>98</v>
      </c>
      <c r="I577" s="353" t="s">
        <v>99</v>
      </c>
      <c r="J577" s="360">
        <v>1</v>
      </c>
      <c r="K577" s="363">
        <v>45323</v>
      </c>
      <c r="L577" s="363">
        <v>45747</v>
      </c>
      <c r="M577" s="356">
        <f t="shared" si="18"/>
        <v>60.571428571428569</v>
      </c>
      <c r="N577" s="357">
        <v>1</v>
      </c>
      <c r="O577" s="353" t="s">
        <v>935</v>
      </c>
      <c r="P577" s="358">
        <f t="shared" si="17"/>
        <v>1</v>
      </c>
      <c r="Q577" s="359" t="str">
        <f>IF(ISNUMBER(P577),IF(P577=100%,"CUMPLIDA",IF(AND(ISNUMBER(L577),ISNUMBER([5]CGR!$P$4)), IF(L577&lt;[5]CGR!$P$4,"INCUMPLIDA","PROCESO"), "VERIFICAR FECHA")),"SIN VALOR AVANCE")</f>
        <v>CUMPLIDA</v>
      </c>
    </row>
    <row r="578" spans="1:17" ht="75.75">
      <c r="A578" s="348" t="s">
        <v>19</v>
      </c>
      <c r="B578" s="349" t="s">
        <v>13</v>
      </c>
      <c r="C578" s="955"/>
      <c r="D578" s="955"/>
      <c r="E578" s="954"/>
      <c r="F578" s="954"/>
      <c r="G578" s="351" t="s">
        <v>101</v>
      </c>
      <c r="H578" s="353" t="s">
        <v>101</v>
      </c>
      <c r="I578" s="353" t="s">
        <v>102</v>
      </c>
      <c r="J578" s="360">
        <v>1</v>
      </c>
      <c r="K578" s="363">
        <v>45323</v>
      </c>
      <c r="L578" s="363">
        <v>45747</v>
      </c>
      <c r="M578" s="356">
        <f t="shared" si="18"/>
        <v>60.571428571428569</v>
      </c>
      <c r="N578" s="357">
        <v>1</v>
      </c>
      <c r="O578" s="362" t="s">
        <v>825</v>
      </c>
      <c r="P578" s="358">
        <f t="shared" si="17"/>
        <v>1</v>
      </c>
      <c r="Q578" s="359" t="str">
        <f>IF(ISNUMBER(P578),IF(P578=100%,"CUMPLIDA",IF(AND(ISNUMBER(L578),ISNUMBER([5]CGR!$P$4)), IF(L578&lt;[5]CGR!$P$4,"INCUMPLIDA","PROCESO"), "VERIFICAR FECHA")),"SIN VALOR AVANCE")</f>
        <v>CUMPLIDA</v>
      </c>
    </row>
    <row r="579" spans="1:17" ht="105.75">
      <c r="A579" s="348" t="s">
        <v>19</v>
      </c>
      <c r="B579" s="349" t="s">
        <v>13</v>
      </c>
      <c r="C579" s="955"/>
      <c r="D579" s="955"/>
      <c r="E579" s="954"/>
      <c r="F579" s="954"/>
      <c r="G579" s="351" t="s">
        <v>238</v>
      </c>
      <c r="H579" s="353" t="s">
        <v>239</v>
      </c>
      <c r="I579" s="353" t="s">
        <v>240</v>
      </c>
      <c r="J579" s="360">
        <v>1</v>
      </c>
      <c r="K579" s="363">
        <v>45231</v>
      </c>
      <c r="L579" s="363">
        <v>45747</v>
      </c>
      <c r="M579" s="356">
        <f t="shared" si="18"/>
        <v>73.714285714285708</v>
      </c>
      <c r="N579" s="357">
        <v>1</v>
      </c>
      <c r="O579" s="353" t="s">
        <v>738</v>
      </c>
      <c r="P579" s="358">
        <f t="shared" si="17"/>
        <v>1</v>
      </c>
      <c r="Q579" s="359" t="str">
        <f>IF(ISNUMBER(P579),IF(P579=100%,"CUMPLIDA",IF(AND(ISNUMBER(L579),ISNUMBER([5]CGR!$P$4)), IF(L579&lt;[5]CGR!$P$4,"INCUMPLIDA","PROCESO"), "VERIFICAR FECHA")),"SIN VALOR AVANCE")</f>
        <v>CUMPLIDA</v>
      </c>
    </row>
    <row r="580" spans="1:17" ht="135.75">
      <c r="A580" s="348" t="s">
        <v>19</v>
      </c>
      <c r="B580" s="349" t="s">
        <v>13</v>
      </c>
      <c r="C580" s="955"/>
      <c r="D580" s="955"/>
      <c r="E580" s="954"/>
      <c r="F580" s="954"/>
      <c r="G580" s="351" t="s">
        <v>104</v>
      </c>
      <c r="H580" s="353" t="s">
        <v>104</v>
      </c>
      <c r="I580" s="353" t="s">
        <v>248</v>
      </c>
      <c r="J580" s="360">
        <v>1</v>
      </c>
      <c r="K580" s="363">
        <v>45323</v>
      </c>
      <c r="L580" s="363">
        <v>45747</v>
      </c>
      <c r="M580" s="356">
        <f t="shared" si="18"/>
        <v>60.571428571428569</v>
      </c>
      <c r="N580" s="357">
        <v>1</v>
      </c>
      <c r="O580" s="353" t="s">
        <v>935</v>
      </c>
      <c r="P580" s="358">
        <f t="shared" si="17"/>
        <v>1</v>
      </c>
      <c r="Q580" s="359" t="str">
        <f>IF(ISNUMBER(P580),IF(P580=100%,"CUMPLIDA",IF(AND(ISNUMBER(L580),ISNUMBER([5]CGR!$P$4)), IF(L580&lt;[5]CGR!$P$4,"INCUMPLIDA","PROCESO"), "VERIFICAR FECHA")),"SIN VALOR AVANCE")</f>
        <v>CUMPLIDA</v>
      </c>
    </row>
    <row r="581" spans="1:17" ht="75.75">
      <c r="A581" s="348" t="s">
        <v>19</v>
      </c>
      <c r="B581" s="349" t="s">
        <v>13</v>
      </c>
      <c r="C581" s="955"/>
      <c r="D581" s="955"/>
      <c r="E581" s="954"/>
      <c r="F581" s="954"/>
      <c r="G581" s="351" t="s">
        <v>830</v>
      </c>
      <c r="H581" s="353" t="s">
        <v>830</v>
      </c>
      <c r="I581" s="353" t="s">
        <v>107</v>
      </c>
      <c r="J581" s="360">
        <v>1</v>
      </c>
      <c r="K581" s="363">
        <v>45231</v>
      </c>
      <c r="L581" s="363">
        <v>45747</v>
      </c>
      <c r="M581" s="356">
        <f t="shared" si="18"/>
        <v>73.714285714285708</v>
      </c>
      <c r="N581" s="357">
        <v>1</v>
      </c>
      <c r="O581" s="362" t="s">
        <v>825</v>
      </c>
      <c r="P581" s="358">
        <f t="shared" si="17"/>
        <v>1</v>
      </c>
      <c r="Q581" s="359" t="str">
        <f>IF(ISNUMBER(P581),IF(P581=100%,"CUMPLIDA",IF(AND(ISNUMBER(L581),ISNUMBER([5]CGR!$P$4)), IF(L581&lt;[5]CGR!$P$4,"INCUMPLIDA","PROCESO"), "VERIFICAR FECHA")),"SIN VALOR AVANCE")</f>
        <v>CUMPLIDA</v>
      </c>
    </row>
    <row r="582" spans="1:17" ht="210.75">
      <c r="A582" s="348" t="s">
        <v>19</v>
      </c>
      <c r="B582" s="349" t="s">
        <v>13</v>
      </c>
      <c r="C582" s="955"/>
      <c r="D582" s="955"/>
      <c r="E582" s="954"/>
      <c r="F582" s="954"/>
      <c r="G582" s="351" t="s">
        <v>831</v>
      </c>
      <c r="H582" s="353" t="s">
        <v>831</v>
      </c>
      <c r="I582" s="353" t="s">
        <v>524</v>
      </c>
      <c r="J582" s="360">
        <v>1</v>
      </c>
      <c r="K582" s="363">
        <v>45231</v>
      </c>
      <c r="L582" s="363">
        <v>45808</v>
      </c>
      <c r="M582" s="356">
        <f t="shared" si="18"/>
        <v>82.428571428571431</v>
      </c>
      <c r="N582" s="357">
        <v>1</v>
      </c>
      <c r="O582" s="362" t="s">
        <v>826</v>
      </c>
      <c r="P582" s="358">
        <f t="shared" si="17"/>
        <v>1</v>
      </c>
      <c r="Q582" s="359" t="str">
        <f>IF(ISNUMBER(P582),IF(P582=100%,"CUMPLIDA",IF(AND(ISNUMBER(L582),ISNUMBER([5]CGR!$P$4)), IF(L582&lt;[5]CGR!$P$4,"INCUMPLIDA","PROCESO"), "VERIFICAR FECHA")),"SIN VALOR AVANCE")</f>
        <v>CUMPLIDA</v>
      </c>
    </row>
    <row r="583" spans="1:17" ht="180.75">
      <c r="A583" s="348" t="s">
        <v>19</v>
      </c>
      <c r="B583" s="349" t="s">
        <v>13</v>
      </c>
      <c r="C583" s="955"/>
      <c r="D583" s="955"/>
      <c r="E583" s="954"/>
      <c r="F583" s="954"/>
      <c r="G583" s="351" t="s">
        <v>110</v>
      </c>
      <c r="H583" s="353" t="s">
        <v>111</v>
      </c>
      <c r="I583" s="353" t="s">
        <v>112</v>
      </c>
      <c r="J583" s="360">
        <v>12</v>
      </c>
      <c r="K583" s="363">
        <v>46024</v>
      </c>
      <c r="L583" s="363">
        <v>47118</v>
      </c>
      <c r="M583" s="356">
        <f t="shared" si="18"/>
        <v>156.28571428571428</v>
      </c>
      <c r="N583" s="357">
        <v>0</v>
      </c>
      <c r="O583" s="362" t="s">
        <v>867</v>
      </c>
      <c r="P583" s="358">
        <f t="shared" si="17"/>
        <v>0</v>
      </c>
      <c r="Q583" s="359" t="str">
        <f>IF(ISNUMBER(P583),IF(P583=100%,"CUMPLIDA",IF(AND(ISNUMBER(L583),ISNUMBER([5]CGR!$P$4)), IF(L583&lt;[5]CGR!$P$4,"INCUMPLIDA","PROCESO"), "VERIFICAR FECHA")),"SIN VALOR AVANCE")</f>
        <v>PROCESO</v>
      </c>
    </row>
    <row r="584" spans="1:17" ht="135.75">
      <c r="A584" s="348" t="s">
        <v>19</v>
      </c>
      <c r="B584" s="349" t="s">
        <v>13</v>
      </c>
      <c r="C584" s="955"/>
      <c r="D584" s="955"/>
      <c r="E584" s="954"/>
      <c r="F584" s="954"/>
      <c r="G584" s="351" t="s">
        <v>114</v>
      </c>
      <c r="H584" s="353" t="s">
        <v>115</v>
      </c>
      <c r="I584" s="353" t="s">
        <v>116</v>
      </c>
      <c r="J584" s="360">
        <v>1</v>
      </c>
      <c r="K584" s="363">
        <v>46024</v>
      </c>
      <c r="L584" s="363">
        <v>47118</v>
      </c>
      <c r="M584" s="356">
        <f t="shared" si="18"/>
        <v>156.28571428571428</v>
      </c>
      <c r="N584" s="357">
        <v>0</v>
      </c>
      <c r="O584" s="362" t="s">
        <v>936</v>
      </c>
      <c r="P584" s="358">
        <f t="shared" si="17"/>
        <v>0</v>
      </c>
      <c r="Q584" s="359" t="str">
        <f>IF(ISNUMBER(P584),IF(P584=100%,"CUMPLIDA",IF(AND(ISNUMBER(L584),ISNUMBER([5]CGR!$P$4)), IF(L584&lt;[5]CGR!$P$4,"INCUMPLIDA","PROCESO"), "VERIFICAR FECHA")),"SIN VALOR AVANCE")</f>
        <v>PROCESO</v>
      </c>
    </row>
    <row r="585" spans="1:17" ht="315.75">
      <c r="A585" s="348" t="s">
        <v>19</v>
      </c>
      <c r="B585" s="349" t="s">
        <v>13</v>
      </c>
      <c r="C585" s="955"/>
      <c r="D585" s="955"/>
      <c r="E585" s="954"/>
      <c r="F585" s="954"/>
      <c r="G585" s="351" t="s">
        <v>117</v>
      </c>
      <c r="H585" s="353" t="s">
        <v>118</v>
      </c>
      <c r="I585" s="353" t="s">
        <v>119</v>
      </c>
      <c r="J585" s="360">
        <v>2</v>
      </c>
      <c r="K585" s="363">
        <v>46024</v>
      </c>
      <c r="L585" s="363">
        <v>47118</v>
      </c>
      <c r="M585" s="356">
        <f t="shared" si="18"/>
        <v>156.28571428571428</v>
      </c>
      <c r="N585" s="357">
        <v>0</v>
      </c>
      <c r="O585" s="362" t="s">
        <v>834</v>
      </c>
      <c r="P585" s="358">
        <f t="shared" si="17"/>
        <v>0</v>
      </c>
      <c r="Q585" s="359" t="str">
        <f>IF(ISNUMBER(P585),IF(P585=100%,"CUMPLIDA",IF(AND(ISNUMBER(L585),ISNUMBER([5]CGR!$P$4)), IF(L585&lt;[5]CGR!$P$4,"INCUMPLIDA","PROCESO"), "VERIFICAR FECHA")),"SIN VALOR AVANCE")</f>
        <v>PROCESO</v>
      </c>
    </row>
    <row r="586" spans="1:17" ht="270.75">
      <c r="A586" s="348" t="s">
        <v>19</v>
      </c>
      <c r="B586" s="349" t="s">
        <v>13</v>
      </c>
      <c r="C586" s="955" t="s">
        <v>937</v>
      </c>
      <c r="D586" s="955" t="s">
        <v>938</v>
      </c>
      <c r="E586" s="954" t="s">
        <v>939</v>
      </c>
      <c r="F586" s="954" t="s">
        <v>940</v>
      </c>
      <c r="G586" s="954" t="s">
        <v>823</v>
      </c>
      <c r="H586" s="352" t="s">
        <v>733</v>
      </c>
      <c r="I586" s="364" t="s">
        <v>164</v>
      </c>
      <c r="J586" s="354">
        <v>1</v>
      </c>
      <c r="K586" s="355">
        <v>44044</v>
      </c>
      <c r="L586" s="355">
        <v>44196</v>
      </c>
      <c r="M586" s="356">
        <f t="shared" si="18"/>
        <v>21.714285714285715</v>
      </c>
      <c r="N586" s="357">
        <v>1</v>
      </c>
      <c r="O586" s="353" t="s">
        <v>941</v>
      </c>
      <c r="P586" s="358">
        <f t="shared" si="17"/>
        <v>1</v>
      </c>
      <c r="Q586" s="359" t="str">
        <f>IF(ISNUMBER(P586),IF(P586=100%,"CUMPLIDA",IF(AND(ISNUMBER(L586),ISNUMBER([5]CGR!$P$4)), IF(L586&lt;[5]CGR!$P$4,"INCUMPLIDA","PROCESO"), "VERIFICAR FECHA")),"SIN VALOR AVANCE")</f>
        <v>CUMPLIDA</v>
      </c>
    </row>
    <row r="587" spans="1:17" ht="75.75">
      <c r="A587" s="348" t="s">
        <v>19</v>
      </c>
      <c r="B587" s="349" t="s">
        <v>13</v>
      </c>
      <c r="C587" s="955"/>
      <c r="D587" s="955"/>
      <c r="E587" s="954"/>
      <c r="F587" s="954"/>
      <c r="G587" s="954"/>
      <c r="H587" s="352" t="s">
        <v>675</v>
      </c>
      <c r="I587" s="353" t="s">
        <v>676</v>
      </c>
      <c r="J587" s="354">
        <v>1</v>
      </c>
      <c r="K587" s="355">
        <v>45231</v>
      </c>
      <c r="L587" s="355">
        <v>45504</v>
      </c>
      <c r="M587" s="356">
        <f t="shared" si="18"/>
        <v>39</v>
      </c>
      <c r="N587" s="357">
        <v>1</v>
      </c>
      <c r="O587" s="362" t="s">
        <v>825</v>
      </c>
      <c r="P587" s="358">
        <f t="shared" ref="P587:P633" si="19">N587/J587</f>
        <v>1</v>
      </c>
      <c r="Q587" s="359" t="str">
        <f>IF(ISNUMBER(P587),IF(P587=100%,"CUMPLIDA",IF(AND(ISNUMBER(L587),ISNUMBER([5]CGR!$P$4)), IF(L587&lt;[5]CGR!$P$4,"INCUMPLIDA","PROCESO"), "VERIFICAR FECHA")),"SIN VALOR AVANCE")</f>
        <v>CUMPLIDA</v>
      </c>
    </row>
    <row r="588" spans="1:17" ht="315.75">
      <c r="A588" s="348" t="s">
        <v>19</v>
      </c>
      <c r="B588" s="349" t="s">
        <v>13</v>
      </c>
      <c r="C588" s="955"/>
      <c r="D588" s="955"/>
      <c r="E588" s="954"/>
      <c r="F588" s="954"/>
      <c r="G588" s="954"/>
      <c r="H588" s="352" t="s">
        <v>678</v>
      </c>
      <c r="I588" s="353" t="s">
        <v>679</v>
      </c>
      <c r="J588" s="354">
        <v>1</v>
      </c>
      <c r="K588" s="355">
        <v>45231</v>
      </c>
      <c r="L588" s="355">
        <v>45504</v>
      </c>
      <c r="M588" s="356">
        <f t="shared" si="18"/>
        <v>39</v>
      </c>
      <c r="N588" s="357">
        <v>1</v>
      </c>
      <c r="O588" s="362" t="s">
        <v>864</v>
      </c>
      <c r="P588" s="358">
        <f t="shared" si="19"/>
        <v>1</v>
      </c>
      <c r="Q588" s="359" t="str">
        <f>IF(ISNUMBER(P588),IF(P588=100%,"CUMPLIDA",IF(AND(ISNUMBER(L588),ISNUMBER([5]CGR!$P$4)), IF(L588&lt;[5]CGR!$P$4,"INCUMPLIDA","PROCESO"), "VERIFICAR FECHA")),"SIN VALOR AVANCE")</f>
        <v>CUMPLIDA</v>
      </c>
    </row>
    <row r="589" spans="1:17" ht="135.75">
      <c r="A589" s="348" t="s">
        <v>19</v>
      </c>
      <c r="B589" s="349" t="s">
        <v>13</v>
      </c>
      <c r="C589" s="955"/>
      <c r="D589" s="955"/>
      <c r="E589" s="954"/>
      <c r="F589" s="954"/>
      <c r="G589" s="351" t="s">
        <v>97</v>
      </c>
      <c r="H589" s="353" t="s">
        <v>98</v>
      </c>
      <c r="I589" s="353" t="s">
        <v>99</v>
      </c>
      <c r="J589" s="360">
        <v>1</v>
      </c>
      <c r="K589" s="363">
        <v>45323</v>
      </c>
      <c r="L589" s="363">
        <v>45747</v>
      </c>
      <c r="M589" s="356">
        <f t="shared" si="18"/>
        <v>60.571428571428569</v>
      </c>
      <c r="N589" s="357">
        <v>1</v>
      </c>
      <c r="O589" s="362" t="s">
        <v>827</v>
      </c>
      <c r="P589" s="358">
        <f t="shared" si="19"/>
        <v>1</v>
      </c>
      <c r="Q589" s="359" t="str">
        <f>IF(ISNUMBER(P589),IF(P589=100%,"CUMPLIDA",IF(AND(ISNUMBER(L589),ISNUMBER([5]CGR!$P$4)), IF(L589&lt;[5]CGR!$P$4,"INCUMPLIDA","PROCESO"), "VERIFICAR FECHA")),"SIN VALOR AVANCE")</f>
        <v>CUMPLIDA</v>
      </c>
    </row>
    <row r="590" spans="1:17" ht="75.75">
      <c r="A590" s="348" t="s">
        <v>19</v>
      </c>
      <c r="B590" s="349" t="s">
        <v>13</v>
      </c>
      <c r="C590" s="955"/>
      <c r="D590" s="955"/>
      <c r="E590" s="954"/>
      <c r="F590" s="954"/>
      <c r="G590" s="351" t="s">
        <v>101</v>
      </c>
      <c r="H590" s="353" t="s">
        <v>101</v>
      </c>
      <c r="I590" s="353" t="s">
        <v>102</v>
      </c>
      <c r="J590" s="360">
        <v>1</v>
      </c>
      <c r="K590" s="363">
        <v>45323</v>
      </c>
      <c r="L590" s="363">
        <v>45747</v>
      </c>
      <c r="M590" s="356">
        <f t="shared" si="18"/>
        <v>60.571428571428569</v>
      </c>
      <c r="N590" s="357">
        <v>1</v>
      </c>
      <c r="O590" s="362" t="s">
        <v>942</v>
      </c>
      <c r="P590" s="358">
        <f t="shared" si="19"/>
        <v>1</v>
      </c>
      <c r="Q590" s="359" t="str">
        <f>IF(ISNUMBER(P590),IF(P590=100%,"CUMPLIDA",IF(AND(ISNUMBER(L590),ISNUMBER([5]CGR!$P$4)), IF(L590&lt;[5]CGR!$P$4,"INCUMPLIDA","PROCESO"), "VERIFICAR FECHA")),"SIN VALOR AVANCE")</f>
        <v>CUMPLIDA</v>
      </c>
    </row>
    <row r="591" spans="1:17" ht="105.75">
      <c r="A591" s="348" t="s">
        <v>19</v>
      </c>
      <c r="B591" s="349" t="s">
        <v>13</v>
      </c>
      <c r="C591" s="955"/>
      <c r="D591" s="955"/>
      <c r="E591" s="954"/>
      <c r="F591" s="954"/>
      <c r="G591" s="351" t="s">
        <v>238</v>
      </c>
      <c r="H591" s="353" t="s">
        <v>239</v>
      </c>
      <c r="I591" s="353" t="s">
        <v>240</v>
      </c>
      <c r="J591" s="360">
        <v>1</v>
      </c>
      <c r="K591" s="363">
        <v>45231</v>
      </c>
      <c r="L591" s="363">
        <v>45747</v>
      </c>
      <c r="M591" s="356">
        <f t="shared" si="18"/>
        <v>73.714285714285708</v>
      </c>
      <c r="N591" s="357">
        <v>1</v>
      </c>
      <c r="O591" s="353" t="s">
        <v>738</v>
      </c>
      <c r="P591" s="358">
        <f t="shared" si="19"/>
        <v>1</v>
      </c>
      <c r="Q591" s="359" t="str">
        <f>IF(ISNUMBER(P591),IF(P591=100%,"CUMPLIDA",IF(AND(ISNUMBER(L591),ISNUMBER([5]CGR!$P$4)), IF(L591&lt;[5]CGR!$P$4,"INCUMPLIDA","PROCESO"), "VERIFICAR FECHA")),"SIN VALOR AVANCE")</f>
        <v>CUMPLIDA</v>
      </c>
    </row>
    <row r="592" spans="1:17" ht="135.75">
      <c r="A592" s="348" t="s">
        <v>19</v>
      </c>
      <c r="B592" s="349" t="s">
        <v>13</v>
      </c>
      <c r="C592" s="955"/>
      <c r="D592" s="955"/>
      <c r="E592" s="954"/>
      <c r="F592" s="954"/>
      <c r="G592" s="351" t="s">
        <v>104</v>
      </c>
      <c r="H592" s="353" t="s">
        <v>104</v>
      </c>
      <c r="I592" s="353" t="s">
        <v>248</v>
      </c>
      <c r="J592" s="360">
        <v>1</v>
      </c>
      <c r="K592" s="363">
        <v>45323</v>
      </c>
      <c r="L592" s="363">
        <v>45747</v>
      </c>
      <c r="M592" s="356">
        <f t="shared" si="18"/>
        <v>60.571428571428569</v>
      </c>
      <c r="N592" s="357">
        <v>1</v>
      </c>
      <c r="O592" s="362" t="s">
        <v>827</v>
      </c>
      <c r="P592" s="358">
        <f t="shared" si="19"/>
        <v>1</v>
      </c>
      <c r="Q592" s="359" t="str">
        <f>IF(ISNUMBER(P592),IF(P592=100%,"CUMPLIDA",IF(AND(ISNUMBER(L592),ISNUMBER([5]CGR!$P$4)), IF(L592&lt;[5]CGR!$P$4,"INCUMPLIDA","PROCESO"), "VERIFICAR FECHA")),"SIN VALOR AVANCE")</f>
        <v>CUMPLIDA</v>
      </c>
    </row>
    <row r="593" spans="1:17" ht="75.75">
      <c r="A593" s="348" t="s">
        <v>19</v>
      </c>
      <c r="B593" s="349" t="s">
        <v>13</v>
      </c>
      <c r="C593" s="955"/>
      <c r="D593" s="955"/>
      <c r="E593" s="954"/>
      <c r="F593" s="954"/>
      <c r="G593" s="351" t="s">
        <v>830</v>
      </c>
      <c r="H593" s="353" t="s">
        <v>830</v>
      </c>
      <c r="I593" s="353" t="s">
        <v>107</v>
      </c>
      <c r="J593" s="360">
        <v>1</v>
      </c>
      <c r="K593" s="363">
        <v>45231</v>
      </c>
      <c r="L593" s="363">
        <v>45747</v>
      </c>
      <c r="M593" s="356">
        <f t="shared" si="18"/>
        <v>73.714285714285708</v>
      </c>
      <c r="N593" s="357">
        <v>1</v>
      </c>
      <c r="O593" s="362" t="s">
        <v>942</v>
      </c>
      <c r="P593" s="358">
        <f t="shared" si="19"/>
        <v>1</v>
      </c>
      <c r="Q593" s="359" t="str">
        <f>IF(ISNUMBER(P593),IF(P593=100%,"CUMPLIDA",IF(AND(ISNUMBER(L593),ISNUMBER([5]CGR!$P$4)), IF(L593&lt;[5]CGR!$P$4,"INCUMPLIDA","PROCESO"), "VERIFICAR FECHA")),"SIN VALOR AVANCE")</f>
        <v>CUMPLIDA</v>
      </c>
    </row>
    <row r="594" spans="1:17" ht="210.75">
      <c r="A594" s="348" t="s">
        <v>19</v>
      </c>
      <c r="B594" s="349" t="s">
        <v>13</v>
      </c>
      <c r="C594" s="955"/>
      <c r="D594" s="955"/>
      <c r="E594" s="954"/>
      <c r="F594" s="954"/>
      <c r="G594" s="351" t="s">
        <v>831</v>
      </c>
      <c r="H594" s="353" t="s">
        <v>831</v>
      </c>
      <c r="I594" s="353" t="s">
        <v>524</v>
      </c>
      <c r="J594" s="360">
        <v>1</v>
      </c>
      <c r="K594" s="363">
        <v>45231</v>
      </c>
      <c r="L594" s="363">
        <v>45808</v>
      </c>
      <c r="M594" s="356">
        <f t="shared" si="18"/>
        <v>82.428571428571431</v>
      </c>
      <c r="N594" s="357">
        <v>1</v>
      </c>
      <c r="O594" s="362" t="s">
        <v>943</v>
      </c>
      <c r="P594" s="358">
        <f t="shared" si="19"/>
        <v>1</v>
      </c>
      <c r="Q594" s="359" t="str">
        <f>IF(ISNUMBER(P594),IF(P594=100%,"CUMPLIDA",IF(AND(ISNUMBER(L594),ISNUMBER([5]CGR!$P$4)), IF(L594&lt;[5]CGR!$P$4,"INCUMPLIDA","PROCESO"), "VERIFICAR FECHA")),"SIN VALOR AVANCE")</f>
        <v>CUMPLIDA</v>
      </c>
    </row>
    <row r="595" spans="1:17" ht="195.75">
      <c r="A595" s="348" t="s">
        <v>19</v>
      </c>
      <c r="B595" s="349" t="s">
        <v>13</v>
      </c>
      <c r="C595" s="955"/>
      <c r="D595" s="955"/>
      <c r="E595" s="954"/>
      <c r="F595" s="954"/>
      <c r="G595" s="351" t="s">
        <v>110</v>
      </c>
      <c r="H595" s="353" t="s">
        <v>111</v>
      </c>
      <c r="I595" s="353" t="s">
        <v>112</v>
      </c>
      <c r="J595" s="360">
        <v>12</v>
      </c>
      <c r="K595" s="363">
        <v>46024</v>
      </c>
      <c r="L595" s="363">
        <v>47118</v>
      </c>
      <c r="M595" s="356">
        <f t="shared" si="18"/>
        <v>156.28571428571428</v>
      </c>
      <c r="N595" s="357">
        <v>0</v>
      </c>
      <c r="O595" s="362" t="s">
        <v>832</v>
      </c>
      <c r="P595" s="358">
        <f t="shared" si="19"/>
        <v>0</v>
      </c>
      <c r="Q595" s="359" t="str">
        <f>IF(ISNUMBER(P595),IF(P595=100%,"CUMPLIDA",IF(AND(ISNUMBER(L595),ISNUMBER([5]CGR!$P$4)), IF(L595&lt;[5]CGR!$P$4,"INCUMPLIDA","PROCESO"), "VERIFICAR FECHA")),"SIN VALOR AVANCE")</f>
        <v>PROCESO</v>
      </c>
    </row>
    <row r="596" spans="1:17" ht="135">
      <c r="A596" s="348" t="s">
        <v>19</v>
      </c>
      <c r="B596" s="349" t="s">
        <v>13</v>
      </c>
      <c r="C596" s="955"/>
      <c r="D596" s="955"/>
      <c r="E596" s="954"/>
      <c r="F596" s="954"/>
      <c r="G596" s="351" t="s">
        <v>114</v>
      </c>
      <c r="H596" s="353" t="s">
        <v>115</v>
      </c>
      <c r="I596" s="353" t="s">
        <v>116</v>
      </c>
      <c r="J596" s="360">
        <v>1</v>
      </c>
      <c r="K596" s="363">
        <v>46024</v>
      </c>
      <c r="L596" s="363">
        <v>47118</v>
      </c>
      <c r="M596" s="356">
        <f t="shared" ref="M596:M659" si="20">(L596-K596)/7</f>
        <v>156.28571428571428</v>
      </c>
      <c r="N596" s="357">
        <v>0</v>
      </c>
      <c r="O596" s="353" t="s">
        <v>944</v>
      </c>
      <c r="P596" s="358">
        <f t="shared" si="19"/>
        <v>0</v>
      </c>
      <c r="Q596" s="359" t="str">
        <f>IF(ISNUMBER(P596),IF(P596=100%,"CUMPLIDA",IF(AND(ISNUMBER(L596),ISNUMBER([5]CGR!$P$4)), IF(L596&lt;[5]CGR!$P$4,"INCUMPLIDA","PROCESO"), "VERIFICAR FECHA")),"SIN VALOR AVANCE")</f>
        <v>PROCESO</v>
      </c>
    </row>
    <row r="597" spans="1:17" ht="285.75">
      <c r="A597" s="348" t="s">
        <v>19</v>
      </c>
      <c r="B597" s="349" t="s">
        <v>13</v>
      </c>
      <c r="C597" s="955"/>
      <c r="D597" s="955"/>
      <c r="E597" s="954"/>
      <c r="F597" s="954"/>
      <c r="G597" s="351" t="s">
        <v>117</v>
      </c>
      <c r="H597" s="353" t="s">
        <v>118</v>
      </c>
      <c r="I597" s="353" t="s">
        <v>119</v>
      </c>
      <c r="J597" s="360">
        <v>2</v>
      </c>
      <c r="K597" s="363">
        <v>46024</v>
      </c>
      <c r="L597" s="363">
        <v>47118</v>
      </c>
      <c r="M597" s="356">
        <f t="shared" si="20"/>
        <v>156.28571428571428</v>
      </c>
      <c r="N597" s="357">
        <v>0</v>
      </c>
      <c r="O597" s="362" t="s">
        <v>845</v>
      </c>
      <c r="P597" s="358">
        <f t="shared" si="19"/>
        <v>0</v>
      </c>
      <c r="Q597" s="359" t="str">
        <f>IF(ISNUMBER(P597),IF(P597=100%,"CUMPLIDA",IF(AND(ISNUMBER(L597),ISNUMBER([5]CGR!$P$4)), IF(L597&lt;[5]CGR!$P$4,"INCUMPLIDA","PROCESO"), "VERIFICAR FECHA")),"SIN VALOR AVANCE")</f>
        <v>PROCESO</v>
      </c>
    </row>
    <row r="598" spans="1:17" ht="240.75">
      <c r="A598" s="348" t="s">
        <v>19</v>
      </c>
      <c r="B598" s="349" t="s">
        <v>13</v>
      </c>
      <c r="C598" s="955" t="s">
        <v>945</v>
      </c>
      <c r="D598" s="955" t="s">
        <v>847</v>
      </c>
      <c r="E598" s="954" t="s">
        <v>946</v>
      </c>
      <c r="F598" s="954" t="s">
        <v>947</v>
      </c>
      <c r="G598" s="954" t="s">
        <v>823</v>
      </c>
      <c r="H598" s="352" t="s">
        <v>733</v>
      </c>
      <c r="I598" s="353" t="s">
        <v>164</v>
      </c>
      <c r="J598" s="354">
        <v>1</v>
      </c>
      <c r="K598" s="355">
        <v>44044</v>
      </c>
      <c r="L598" s="355">
        <v>44196</v>
      </c>
      <c r="M598" s="356">
        <f t="shared" si="20"/>
        <v>21.714285714285715</v>
      </c>
      <c r="N598" s="357">
        <v>1</v>
      </c>
      <c r="O598" s="353" t="s">
        <v>948</v>
      </c>
      <c r="P598" s="358">
        <f t="shared" si="19"/>
        <v>1</v>
      </c>
      <c r="Q598" s="359" t="str">
        <f>IF(ISNUMBER(P598),IF(P598=100%,"CUMPLIDA",IF(AND(ISNUMBER(L598),ISNUMBER([5]CGR!$P$4)), IF(L598&lt;[5]CGR!$P$4,"INCUMPLIDA","PROCESO"), "VERIFICAR FECHA")),"SIN VALOR AVANCE")</f>
        <v>CUMPLIDA</v>
      </c>
    </row>
    <row r="599" spans="1:17" ht="75.75">
      <c r="A599" s="348" t="s">
        <v>19</v>
      </c>
      <c r="B599" s="349" t="s">
        <v>13</v>
      </c>
      <c r="C599" s="955"/>
      <c r="D599" s="955"/>
      <c r="E599" s="954"/>
      <c r="F599" s="954"/>
      <c r="G599" s="954"/>
      <c r="H599" s="352" t="s">
        <v>675</v>
      </c>
      <c r="I599" s="353" t="s">
        <v>676</v>
      </c>
      <c r="J599" s="354">
        <v>1</v>
      </c>
      <c r="K599" s="355">
        <v>45231</v>
      </c>
      <c r="L599" s="355">
        <v>45504</v>
      </c>
      <c r="M599" s="356">
        <f t="shared" si="20"/>
        <v>39</v>
      </c>
      <c r="N599" s="357">
        <v>1</v>
      </c>
      <c r="O599" s="362" t="s">
        <v>825</v>
      </c>
      <c r="P599" s="358">
        <f t="shared" si="19"/>
        <v>1</v>
      </c>
      <c r="Q599" s="359" t="str">
        <f>IF(ISNUMBER(P599),IF(P599=100%,"CUMPLIDA",IF(AND(ISNUMBER(L599),ISNUMBER([5]CGR!$P$4)), IF(L599&lt;[5]CGR!$P$4,"INCUMPLIDA","PROCESO"), "VERIFICAR FECHA")),"SIN VALOR AVANCE")</f>
        <v>CUMPLIDA</v>
      </c>
    </row>
    <row r="600" spans="1:17" ht="315.75">
      <c r="A600" s="348" t="s">
        <v>19</v>
      </c>
      <c r="B600" s="349" t="s">
        <v>13</v>
      </c>
      <c r="C600" s="955"/>
      <c r="D600" s="955"/>
      <c r="E600" s="954"/>
      <c r="F600" s="954"/>
      <c r="G600" s="954"/>
      <c r="H600" s="352" t="s">
        <v>678</v>
      </c>
      <c r="I600" s="353" t="s">
        <v>679</v>
      </c>
      <c r="J600" s="354">
        <v>1</v>
      </c>
      <c r="K600" s="355">
        <v>45231</v>
      </c>
      <c r="L600" s="355">
        <v>45504</v>
      </c>
      <c r="M600" s="356">
        <f t="shared" si="20"/>
        <v>39</v>
      </c>
      <c r="N600" s="357">
        <v>1</v>
      </c>
      <c r="O600" s="362" t="s">
        <v>864</v>
      </c>
      <c r="P600" s="358">
        <f t="shared" si="19"/>
        <v>1</v>
      </c>
      <c r="Q600" s="359" t="str">
        <f>IF(ISNUMBER(P600),IF(P600=100%,"CUMPLIDA",IF(AND(ISNUMBER(L600),ISNUMBER([5]CGR!$P$4)), IF(L600&lt;[5]CGR!$P$4,"INCUMPLIDA","PROCESO"), "VERIFICAR FECHA")),"SIN VALOR AVANCE")</f>
        <v>CUMPLIDA</v>
      </c>
    </row>
    <row r="601" spans="1:17" ht="165.75">
      <c r="A601" s="348" t="s">
        <v>19</v>
      </c>
      <c r="B601" s="349" t="s">
        <v>13</v>
      </c>
      <c r="C601" s="955"/>
      <c r="D601" s="955"/>
      <c r="E601" s="954"/>
      <c r="F601" s="954"/>
      <c r="G601" s="351" t="s">
        <v>97</v>
      </c>
      <c r="H601" s="353" t="s">
        <v>98</v>
      </c>
      <c r="I601" s="353" t="s">
        <v>99</v>
      </c>
      <c r="J601" s="360">
        <v>1</v>
      </c>
      <c r="K601" s="363">
        <v>45323</v>
      </c>
      <c r="L601" s="363">
        <v>45747</v>
      </c>
      <c r="M601" s="356">
        <f t="shared" si="20"/>
        <v>60.571428571428569</v>
      </c>
      <c r="N601" s="357">
        <v>1</v>
      </c>
      <c r="O601" s="362" t="s">
        <v>922</v>
      </c>
      <c r="P601" s="358">
        <f t="shared" si="19"/>
        <v>1</v>
      </c>
      <c r="Q601" s="359" t="str">
        <f>IF(ISNUMBER(P601),IF(P601=100%,"CUMPLIDA",IF(AND(ISNUMBER(L601),ISNUMBER([5]CGR!$P$4)), IF(L601&lt;[5]CGR!$P$4,"INCUMPLIDA","PROCESO"), "VERIFICAR FECHA")),"SIN VALOR AVANCE")</f>
        <v>CUMPLIDA</v>
      </c>
    </row>
    <row r="602" spans="1:17" ht="75.75">
      <c r="A602" s="348" t="s">
        <v>19</v>
      </c>
      <c r="B602" s="349" t="s">
        <v>13</v>
      </c>
      <c r="C602" s="955"/>
      <c r="D602" s="955"/>
      <c r="E602" s="954"/>
      <c r="F602" s="954"/>
      <c r="G602" s="351" t="s">
        <v>101</v>
      </c>
      <c r="H602" s="353" t="s">
        <v>101</v>
      </c>
      <c r="I602" s="353" t="s">
        <v>102</v>
      </c>
      <c r="J602" s="360">
        <v>1</v>
      </c>
      <c r="K602" s="363">
        <v>45323</v>
      </c>
      <c r="L602" s="363">
        <v>45747</v>
      </c>
      <c r="M602" s="356">
        <f t="shared" si="20"/>
        <v>60.571428571428569</v>
      </c>
      <c r="N602" s="357">
        <v>1</v>
      </c>
      <c r="O602" s="362" t="s">
        <v>942</v>
      </c>
      <c r="P602" s="358">
        <f t="shared" si="19"/>
        <v>1</v>
      </c>
      <c r="Q602" s="359" t="str">
        <f>IF(ISNUMBER(P602),IF(P602=100%,"CUMPLIDA",IF(AND(ISNUMBER(L602),ISNUMBER([5]CGR!$P$4)), IF(L602&lt;[5]CGR!$P$4,"INCUMPLIDA","PROCESO"), "VERIFICAR FECHA")),"SIN VALOR AVANCE")</f>
        <v>CUMPLIDA</v>
      </c>
    </row>
    <row r="603" spans="1:17" ht="105.75">
      <c r="A603" s="348" t="s">
        <v>19</v>
      </c>
      <c r="B603" s="349" t="s">
        <v>13</v>
      </c>
      <c r="C603" s="955"/>
      <c r="D603" s="955"/>
      <c r="E603" s="954"/>
      <c r="F603" s="954"/>
      <c r="G603" s="351" t="s">
        <v>238</v>
      </c>
      <c r="H603" s="353" t="s">
        <v>239</v>
      </c>
      <c r="I603" s="353" t="s">
        <v>240</v>
      </c>
      <c r="J603" s="360">
        <v>1</v>
      </c>
      <c r="K603" s="363">
        <v>45231</v>
      </c>
      <c r="L603" s="363">
        <v>45747</v>
      </c>
      <c r="M603" s="356">
        <f t="shared" si="20"/>
        <v>73.714285714285708</v>
      </c>
      <c r="N603" s="357">
        <v>1</v>
      </c>
      <c r="O603" s="353" t="s">
        <v>738</v>
      </c>
      <c r="P603" s="358">
        <f t="shared" si="19"/>
        <v>1</v>
      </c>
      <c r="Q603" s="359" t="str">
        <f>IF(ISNUMBER(P603),IF(P603=100%,"CUMPLIDA",IF(AND(ISNUMBER(L603),ISNUMBER([5]CGR!$P$4)), IF(L603&lt;[5]CGR!$P$4,"INCUMPLIDA","PROCESO"), "VERIFICAR FECHA")),"SIN VALOR AVANCE")</f>
        <v>CUMPLIDA</v>
      </c>
    </row>
    <row r="604" spans="1:17" ht="165.75">
      <c r="A604" s="348" t="s">
        <v>19</v>
      </c>
      <c r="B604" s="349" t="s">
        <v>13</v>
      </c>
      <c r="C604" s="955"/>
      <c r="D604" s="955"/>
      <c r="E604" s="954"/>
      <c r="F604" s="954"/>
      <c r="G604" s="351" t="s">
        <v>104</v>
      </c>
      <c r="H604" s="353" t="s">
        <v>104</v>
      </c>
      <c r="I604" s="353" t="s">
        <v>248</v>
      </c>
      <c r="J604" s="360">
        <v>1</v>
      </c>
      <c r="K604" s="363">
        <v>45323</v>
      </c>
      <c r="L604" s="363">
        <v>45747</v>
      </c>
      <c r="M604" s="356">
        <f t="shared" si="20"/>
        <v>60.571428571428569</v>
      </c>
      <c r="N604" s="357">
        <v>1</v>
      </c>
      <c r="O604" s="362" t="s">
        <v>922</v>
      </c>
      <c r="P604" s="358">
        <f t="shared" si="19"/>
        <v>1</v>
      </c>
      <c r="Q604" s="359" t="str">
        <f>IF(ISNUMBER(P604),IF(P604=100%,"CUMPLIDA",IF(AND(ISNUMBER(L604),ISNUMBER([5]CGR!$P$4)), IF(L604&lt;[5]CGR!$P$4,"INCUMPLIDA","PROCESO"), "VERIFICAR FECHA")),"SIN VALOR AVANCE")</f>
        <v>CUMPLIDA</v>
      </c>
    </row>
    <row r="605" spans="1:17" ht="75.75">
      <c r="A605" s="348" t="s">
        <v>19</v>
      </c>
      <c r="B605" s="349" t="s">
        <v>13</v>
      </c>
      <c r="C605" s="955"/>
      <c r="D605" s="955"/>
      <c r="E605" s="954"/>
      <c r="F605" s="954"/>
      <c r="G605" s="351" t="s">
        <v>830</v>
      </c>
      <c r="H605" s="353" t="s">
        <v>830</v>
      </c>
      <c r="I605" s="353" t="s">
        <v>107</v>
      </c>
      <c r="J605" s="360">
        <v>1</v>
      </c>
      <c r="K605" s="363">
        <v>45231</v>
      </c>
      <c r="L605" s="363">
        <v>45747</v>
      </c>
      <c r="M605" s="356">
        <f t="shared" si="20"/>
        <v>73.714285714285708</v>
      </c>
      <c r="N605" s="357">
        <v>1</v>
      </c>
      <c r="O605" s="362" t="s">
        <v>942</v>
      </c>
      <c r="P605" s="358">
        <f t="shared" si="19"/>
        <v>1</v>
      </c>
      <c r="Q605" s="359" t="str">
        <f>IF(ISNUMBER(P605),IF(P605=100%,"CUMPLIDA",IF(AND(ISNUMBER(L605),ISNUMBER([5]CGR!$P$4)), IF(L605&lt;[5]CGR!$P$4,"INCUMPLIDA","PROCESO"), "VERIFICAR FECHA")),"SIN VALOR AVANCE")</f>
        <v>CUMPLIDA</v>
      </c>
    </row>
    <row r="606" spans="1:17" ht="210.75">
      <c r="A606" s="348" t="s">
        <v>19</v>
      </c>
      <c r="B606" s="349" t="s">
        <v>13</v>
      </c>
      <c r="C606" s="955"/>
      <c r="D606" s="955"/>
      <c r="E606" s="954"/>
      <c r="F606" s="954"/>
      <c r="G606" s="351" t="s">
        <v>831</v>
      </c>
      <c r="H606" s="353" t="s">
        <v>831</v>
      </c>
      <c r="I606" s="353" t="s">
        <v>524</v>
      </c>
      <c r="J606" s="360">
        <v>1</v>
      </c>
      <c r="K606" s="363">
        <v>45231</v>
      </c>
      <c r="L606" s="363">
        <v>45808</v>
      </c>
      <c r="M606" s="356">
        <f t="shared" si="20"/>
        <v>82.428571428571431</v>
      </c>
      <c r="N606" s="357">
        <v>1</v>
      </c>
      <c r="O606" s="362" t="s">
        <v>943</v>
      </c>
      <c r="P606" s="358">
        <f t="shared" si="19"/>
        <v>1</v>
      </c>
      <c r="Q606" s="359" t="str">
        <f>IF(ISNUMBER(P606),IF(P606=100%,"CUMPLIDA",IF(AND(ISNUMBER(L606),ISNUMBER([5]CGR!$P$4)), IF(L606&lt;[5]CGR!$P$4,"INCUMPLIDA","PROCESO"), "VERIFICAR FECHA")),"SIN VALOR AVANCE")</f>
        <v>CUMPLIDA</v>
      </c>
    </row>
    <row r="607" spans="1:17" ht="180.75">
      <c r="A607" s="348" t="s">
        <v>19</v>
      </c>
      <c r="B607" s="349" t="s">
        <v>13</v>
      </c>
      <c r="C607" s="955"/>
      <c r="D607" s="955"/>
      <c r="E607" s="954"/>
      <c r="F607" s="954"/>
      <c r="G607" s="351" t="s">
        <v>110</v>
      </c>
      <c r="H607" s="353" t="s">
        <v>111</v>
      </c>
      <c r="I607" s="353" t="s">
        <v>112</v>
      </c>
      <c r="J607" s="360">
        <v>7</v>
      </c>
      <c r="K607" s="363">
        <v>46024</v>
      </c>
      <c r="L607" s="363">
        <v>46660</v>
      </c>
      <c r="M607" s="356">
        <f t="shared" si="20"/>
        <v>90.857142857142861</v>
      </c>
      <c r="N607" s="357">
        <v>0</v>
      </c>
      <c r="O607" s="362" t="s">
        <v>867</v>
      </c>
      <c r="P607" s="358">
        <f t="shared" si="19"/>
        <v>0</v>
      </c>
      <c r="Q607" s="359" t="str">
        <f>IF(ISNUMBER(P607),IF(P607=100%,"CUMPLIDA",IF(AND(ISNUMBER(L607),ISNUMBER([5]CGR!$P$4)), IF(L607&lt;[5]CGR!$P$4,"INCUMPLIDA","PROCESO"), "VERIFICAR FECHA")),"SIN VALOR AVANCE")</f>
        <v>PROCESO</v>
      </c>
    </row>
    <row r="608" spans="1:17" ht="150.75">
      <c r="A608" s="348" t="s">
        <v>19</v>
      </c>
      <c r="B608" s="349" t="s">
        <v>13</v>
      </c>
      <c r="C608" s="955"/>
      <c r="D608" s="955"/>
      <c r="E608" s="954"/>
      <c r="F608" s="954"/>
      <c r="G608" s="351" t="s">
        <v>114</v>
      </c>
      <c r="H608" s="353" t="s">
        <v>115</v>
      </c>
      <c r="I608" s="353" t="s">
        <v>116</v>
      </c>
      <c r="J608" s="360">
        <v>1</v>
      </c>
      <c r="K608" s="363">
        <v>46024</v>
      </c>
      <c r="L608" s="363">
        <v>46660</v>
      </c>
      <c r="M608" s="356">
        <f t="shared" si="20"/>
        <v>90.857142857142861</v>
      </c>
      <c r="N608" s="357">
        <v>0</v>
      </c>
      <c r="O608" s="362" t="s">
        <v>874</v>
      </c>
      <c r="P608" s="358">
        <f t="shared" si="19"/>
        <v>0</v>
      </c>
      <c r="Q608" s="359" t="str">
        <f>IF(ISNUMBER(P608),IF(P608=100%,"CUMPLIDA",IF(AND(ISNUMBER(L608),ISNUMBER([5]CGR!$P$4)), IF(L608&lt;[5]CGR!$P$4,"INCUMPLIDA","PROCESO"), "VERIFICAR FECHA")),"SIN VALOR AVANCE")</f>
        <v>PROCESO</v>
      </c>
    </row>
    <row r="609" spans="1:17" ht="285.75">
      <c r="A609" s="348" t="s">
        <v>19</v>
      </c>
      <c r="B609" s="349" t="s">
        <v>13</v>
      </c>
      <c r="C609" s="955"/>
      <c r="D609" s="955"/>
      <c r="E609" s="954"/>
      <c r="F609" s="954"/>
      <c r="G609" s="351" t="s">
        <v>117</v>
      </c>
      <c r="H609" s="353" t="s">
        <v>118</v>
      </c>
      <c r="I609" s="353" t="s">
        <v>119</v>
      </c>
      <c r="J609" s="360">
        <v>2</v>
      </c>
      <c r="K609" s="363">
        <v>46024</v>
      </c>
      <c r="L609" s="363">
        <v>46660</v>
      </c>
      <c r="M609" s="356">
        <f t="shared" si="20"/>
        <v>90.857142857142861</v>
      </c>
      <c r="N609" s="357">
        <v>0</v>
      </c>
      <c r="O609" s="362" t="s">
        <v>845</v>
      </c>
      <c r="P609" s="358">
        <f t="shared" si="19"/>
        <v>0</v>
      </c>
      <c r="Q609" s="359" t="str">
        <f>IF(ISNUMBER(P609),IF(P609=100%,"CUMPLIDA",IF(AND(ISNUMBER(L609),ISNUMBER([5]CGR!$P$4)), IF(L609&lt;[5]CGR!$P$4,"INCUMPLIDA","PROCESO"), "VERIFICAR FECHA")),"SIN VALOR AVANCE")</f>
        <v>PROCESO</v>
      </c>
    </row>
    <row r="610" spans="1:17" ht="300.75">
      <c r="A610" s="348" t="s">
        <v>19</v>
      </c>
      <c r="B610" s="349" t="s">
        <v>13</v>
      </c>
      <c r="C610" s="955" t="s">
        <v>949</v>
      </c>
      <c r="D610" s="955" t="s">
        <v>950</v>
      </c>
      <c r="E610" s="954" t="s">
        <v>951</v>
      </c>
      <c r="F610" s="954" t="s">
        <v>952</v>
      </c>
      <c r="G610" s="351" t="s">
        <v>953</v>
      </c>
      <c r="H610" s="353" t="s">
        <v>954</v>
      </c>
      <c r="I610" s="353" t="s">
        <v>955</v>
      </c>
      <c r="J610" s="354">
        <v>1</v>
      </c>
      <c r="K610" s="355">
        <v>43983</v>
      </c>
      <c r="L610" s="355">
        <v>44043</v>
      </c>
      <c r="M610" s="356">
        <f t="shared" si="20"/>
        <v>8.5714285714285712</v>
      </c>
      <c r="N610" s="357">
        <v>1</v>
      </c>
      <c r="O610" s="353" t="s">
        <v>956</v>
      </c>
      <c r="P610" s="358">
        <f t="shared" si="19"/>
        <v>1</v>
      </c>
      <c r="Q610" s="359" t="str">
        <f>IF(ISNUMBER(P610),IF(P610=100%,"CUMPLIDA",IF(AND(ISNUMBER(L610),ISNUMBER([5]CGR!$P$4)), IF(L610&lt;[5]CGR!$P$4,"INCUMPLIDA","PROCESO"), "VERIFICAR FECHA")),"SIN VALOR AVANCE")</f>
        <v>CUMPLIDA</v>
      </c>
    </row>
    <row r="611" spans="1:17" ht="300.75">
      <c r="A611" s="348" t="s">
        <v>19</v>
      </c>
      <c r="B611" s="349" t="s">
        <v>13</v>
      </c>
      <c r="C611" s="955"/>
      <c r="D611" s="955"/>
      <c r="E611" s="954"/>
      <c r="F611" s="954"/>
      <c r="G611" s="351" t="s">
        <v>953</v>
      </c>
      <c r="H611" s="353" t="s">
        <v>957</v>
      </c>
      <c r="I611" s="353" t="s">
        <v>958</v>
      </c>
      <c r="J611" s="354">
        <v>1</v>
      </c>
      <c r="K611" s="355">
        <v>44044</v>
      </c>
      <c r="L611" s="355">
        <v>44104</v>
      </c>
      <c r="M611" s="356">
        <f t="shared" si="20"/>
        <v>8.5714285714285712</v>
      </c>
      <c r="N611" s="357">
        <v>1</v>
      </c>
      <c r="O611" s="353" t="s">
        <v>956</v>
      </c>
      <c r="P611" s="358">
        <f t="shared" si="19"/>
        <v>1</v>
      </c>
      <c r="Q611" s="359" t="str">
        <f>IF(ISNUMBER(P611),IF(P611=100%,"CUMPLIDA",IF(AND(ISNUMBER(L611),ISNUMBER([5]CGR!$P$4)), IF(L611&lt;[5]CGR!$P$4,"INCUMPLIDA","PROCESO"), "VERIFICAR FECHA")),"SIN VALOR AVANCE")</f>
        <v>CUMPLIDA</v>
      </c>
    </row>
    <row r="612" spans="1:17" ht="300.75">
      <c r="A612" s="348" t="s">
        <v>19</v>
      </c>
      <c r="B612" s="349" t="s">
        <v>13</v>
      </c>
      <c r="C612" s="955"/>
      <c r="D612" s="955"/>
      <c r="E612" s="954"/>
      <c r="F612" s="954"/>
      <c r="G612" s="351" t="s">
        <v>953</v>
      </c>
      <c r="H612" s="353" t="s">
        <v>959</v>
      </c>
      <c r="I612" s="353" t="s">
        <v>960</v>
      </c>
      <c r="J612" s="354">
        <v>1</v>
      </c>
      <c r="K612" s="355">
        <v>44105</v>
      </c>
      <c r="L612" s="355">
        <v>44165</v>
      </c>
      <c r="M612" s="356">
        <f t="shared" si="20"/>
        <v>8.5714285714285712</v>
      </c>
      <c r="N612" s="357">
        <v>1</v>
      </c>
      <c r="O612" s="353" t="s">
        <v>961</v>
      </c>
      <c r="P612" s="358">
        <f t="shared" si="19"/>
        <v>1</v>
      </c>
      <c r="Q612" s="359" t="str">
        <f>IF(ISNUMBER(P612),IF(P612=100%,"CUMPLIDA",IF(AND(ISNUMBER(L612),ISNUMBER([5]CGR!$P$4)), IF(L612&lt;[5]CGR!$P$4,"INCUMPLIDA","PROCESO"), "VERIFICAR FECHA")),"SIN VALOR AVANCE")</f>
        <v>CUMPLIDA</v>
      </c>
    </row>
    <row r="613" spans="1:17" ht="150.75">
      <c r="A613" s="348" t="s">
        <v>19</v>
      </c>
      <c r="B613" s="349" t="s">
        <v>13</v>
      </c>
      <c r="C613" s="955"/>
      <c r="D613" s="955"/>
      <c r="E613" s="954"/>
      <c r="F613" s="954"/>
      <c r="G613" s="351" t="s">
        <v>953</v>
      </c>
      <c r="H613" s="353" t="s">
        <v>962</v>
      </c>
      <c r="I613" s="353" t="s">
        <v>963</v>
      </c>
      <c r="J613" s="354">
        <v>1</v>
      </c>
      <c r="K613" s="355">
        <v>44197</v>
      </c>
      <c r="L613" s="355">
        <v>44530</v>
      </c>
      <c r="M613" s="356">
        <f t="shared" si="20"/>
        <v>47.571428571428569</v>
      </c>
      <c r="N613" s="357">
        <v>1</v>
      </c>
      <c r="O613" s="353" t="s">
        <v>964</v>
      </c>
      <c r="P613" s="358">
        <f t="shared" si="19"/>
        <v>1</v>
      </c>
      <c r="Q613" s="359" t="str">
        <f>IF(ISNUMBER(P613),IF(P613=100%,"CUMPLIDA",IF(AND(ISNUMBER(L613),ISNUMBER([5]CGR!$P$4)), IF(L613&lt;[5]CGR!$P$4,"INCUMPLIDA","PROCESO"), "VERIFICAR FECHA")),"SIN VALOR AVANCE")</f>
        <v>CUMPLIDA</v>
      </c>
    </row>
    <row r="614" spans="1:17" ht="345.75">
      <c r="A614" s="348" t="s">
        <v>19</v>
      </c>
      <c r="B614" s="349" t="s">
        <v>13</v>
      </c>
      <c r="C614" s="955"/>
      <c r="D614" s="955"/>
      <c r="E614" s="954"/>
      <c r="F614" s="954"/>
      <c r="G614" s="351" t="s">
        <v>953</v>
      </c>
      <c r="H614" s="353" t="s">
        <v>965</v>
      </c>
      <c r="I614" s="353" t="s">
        <v>966</v>
      </c>
      <c r="J614" s="354">
        <v>2</v>
      </c>
      <c r="K614" s="355">
        <v>44531</v>
      </c>
      <c r="L614" s="355">
        <v>44835</v>
      </c>
      <c r="M614" s="356">
        <f t="shared" si="20"/>
        <v>43.428571428571431</v>
      </c>
      <c r="N614" s="357">
        <v>2</v>
      </c>
      <c r="O614" s="353" t="s">
        <v>967</v>
      </c>
      <c r="P614" s="358">
        <f t="shared" si="19"/>
        <v>1</v>
      </c>
      <c r="Q614" s="359" t="str">
        <f>IF(ISNUMBER(P614),IF(P614=100%,"CUMPLIDA",IF(AND(ISNUMBER(L614),ISNUMBER([5]CGR!$P$4)), IF(L614&lt;[5]CGR!$P$4,"INCUMPLIDA","PROCESO"), "VERIFICAR FECHA")),"SIN VALOR AVANCE")</f>
        <v>CUMPLIDA</v>
      </c>
    </row>
    <row r="615" spans="1:17" ht="345.75">
      <c r="A615" s="348" t="s">
        <v>19</v>
      </c>
      <c r="B615" s="349" t="s">
        <v>13</v>
      </c>
      <c r="C615" s="955"/>
      <c r="D615" s="955"/>
      <c r="E615" s="954"/>
      <c r="F615" s="954"/>
      <c r="G615" s="351" t="s">
        <v>953</v>
      </c>
      <c r="H615" s="353" t="s">
        <v>968</v>
      </c>
      <c r="I615" s="353" t="s">
        <v>259</v>
      </c>
      <c r="J615" s="354">
        <v>1</v>
      </c>
      <c r="K615" s="355">
        <v>45597</v>
      </c>
      <c r="L615" s="355">
        <v>45961</v>
      </c>
      <c r="M615" s="356">
        <f t="shared" si="20"/>
        <v>52</v>
      </c>
      <c r="N615" s="357">
        <v>0.3</v>
      </c>
      <c r="O615" s="353" t="s">
        <v>969</v>
      </c>
      <c r="P615" s="358">
        <f t="shared" si="19"/>
        <v>0.3</v>
      </c>
      <c r="Q615" s="359" t="str">
        <f>IF(ISNUMBER(P615),IF(P615=100%,"CUMPLIDA",IF(AND(ISNUMBER(L615),ISNUMBER([5]CGR!$P$4)), IF(L615&lt;[5]CGR!$P$4,"INCUMPLIDA","PROCESO"), "VERIFICAR FECHA")),"SIN VALOR AVANCE")</f>
        <v>PROCESO</v>
      </c>
    </row>
    <row r="616" spans="1:17" ht="315.75">
      <c r="A616" s="348" t="s">
        <v>19</v>
      </c>
      <c r="B616" s="349" t="s">
        <v>13</v>
      </c>
      <c r="C616" s="955" t="s">
        <v>970</v>
      </c>
      <c r="D616" s="955" t="s">
        <v>894</v>
      </c>
      <c r="E616" s="954" t="s">
        <v>971</v>
      </c>
      <c r="F616" s="954" t="s">
        <v>972</v>
      </c>
      <c r="G616" s="954" t="s">
        <v>921</v>
      </c>
      <c r="H616" s="352" t="s">
        <v>733</v>
      </c>
      <c r="I616" s="353" t="s">
        <v>164</v>
      </c>
      <c r="J616" s="354">
        <v>1</v>
      </c>
      <c r="K616" s="355">
        <v>44044</v>
      </c>
      <c r="L616" s="355">
        <v>44196</v>
      </c>
      <c r="M616" s="356">
        <f t="shared" si="20"/>
        <v>21.714285714285715</v>
      </c>
      <c r="N616" s="357">
        <v>1</v>
      </c>
      <c r="O616" s="353" t="s">
        <v>973</v>
      </c>
      <c r="P616" s="358">
        <f t="shared" si="19"/>
        <v>1</v>
      </c>
      <c r="Q616" s="359" t="str">
        <f>IF(ISNUMBER(P616),IF(P616=100%,"CUMPLIDA",IF(AND(ISNUMBER(L616),ISNUMBER([5]CGR!$P$4)), IF(L616&lt;[5]CGR!$P$4,"INCUMPLIDA","PROCESO"), "VERIFICAR FECHA")),"SIN VALOR AVANCE")</f>
        <v>CUMPLIDA</v>
      </c>
    </row>
    <row r="617" spans="1:17" ht="75.75">
      <c r="A617" s="348" t="s">
        <v>19</v>
      </c>
      <c r="B617" s="349" t="s">
        <v>13</v>
      </c>
      <c r="C617" s="955"/>
      <c r="D617" s="955"/>
      <c r="E617" s="954"/>
      <c r="F617" s="954"/>
      <c r="G617" s="954"/>
      <c r="H617" s="352" t="s">
        <v>675</v>
      </c>
      <c r="I617" s="353" t="s">
        <v>676</v>
      </c>
      <c r="J617" s="354">
        <v>1</v>
      </c>
      <c r="K617" s="355">
        <v>45231</v>
      </c>
      <c r="L617" s="355">
        <v>45504</v>
      </c>
      <c r="M617" s="356">
        <f t="shared" si="20"/>
        <v>39</v>
      </c>
      <c r="N617" s="357">
        <v>1</v>
      </c>
      <c r="O617" s="362" t="s">
        <v>825</v>
      </c>
      <c r="P617" s="358">
        <f t="shared" si="19"/>
        <v>1</v>
      </c>
      <c r="Q617" s="359" t="str">
        <f>IF(ISNUMBER(P617),IF(P617=100%,"CUMPLIDA",IF(AND(ISNUMBER(L617),ISNUMBER([5]CGR!$P$4)), IF(L617&lt;[5]CGR!$P$4,"INCUMPLIDA","PROCESO"), "VERIFICAR FECHA")),"SIN VALOR AVANCE")</f>
        <v>CUMPLIDA</v>
      </c>
    </row>
    <row r="618" spans="1:17" ht="315.75">
      <c r="A618" s="348" t="s">
        <v>19</v>
      </c>
      <c r="B618" s="349" t="s">
        <v>13</v>
      </c>
      <c r="C618" s="955"/>
      <c r="D618" s="955"/>
      <c r="E618" s="954"/>
      <c r="F618" s="954"/>
      <c r="G618" s="954"/>
      <c r="H618" s="352" t="s">
        <v>678</v>
      </c>
      <c r="I618" s="353" t="s">
        <v>679</v>
      </c>
      <c r="J618" s="354">
        <v>1</v>
      </c>
      <c r="K618" s="355">
        <v>45231</v>
      </c>
      <c r="L618" s="355">
        <v>45504</v>
      </c>
      <c r="M618" s="356">
        <f t="shared" si="20"/>
        <v>39</v>
      </c>
      <c r="N618" s="357">
        <v>1</v>
      </c>
      <c r="O618" s="362" t="s">
        <v>864</v>
      </c>
      <c r="P618" s="358">
        <f t="shared" si="19"/>
        <v>1</v>
      </c>
      <c r="Q618" s="359" t="str">
        <f>IF(ISNUMBER(P618),IF(P618=100%,"CUMPLIDA",IF(AND(ISNUMBER(L618),ISNUMBER([5]CGR!$P$4)), IF(L618&lt;[5]CGR!$P$4,"INCUMPLIDA","PROCESO"), "VERIFICAR FECHA")),"SIN VALOR AVANCE")</f>
        <v>CUMPLIDA</v>
      </c>
    </row>
    <row r="619" spans="1:17" ht="165.75">
      <c r="A619" s="348" t="s">
        <v>19</v>
      </c>
      <c r="B619" s="349" t="s">
        <v>13</v>
      </c>
      <c r="C619" s="955"/>
      <c r="D619" s="955"/>
      <c r="E619" s="954"/>
      <c r="F619" s="954"/>
      <c r="G619" s="351" t="s">
        <v>97</v>
      </c>
      <c r="H619" s="353" t="s">
        <v>98</v>
      </c>
      <c r="I619" s="353" t="s">
        <v>99</v>
      </c>
      <c r="J619" s="360">
        <v>1</v>
      </c>
      <c r="K619" s="363">
        <v>45323</v>
      </c>
      <c r="L619" s="363">
        <v>45747</v>
      </c>
      <c r="M619" s="356">
        <f t="shared" si="20"/>
        <v>60.571428571428569</v>
      </c>
      <c r="N619" s="357">
        <v>1</v>
      </c>
      <c r="O619" s="362" t="s">
        <v>866</v>
      </c>
      <c r="P619" s="358">
        <f t="shared" si="19"/>
        <v>1</v>
      </c>
      <c r="Q619" s="359" t="str">
        <f>IF(ISNUMBER(P619),IF(P619=100%,"CUMPLIDA",IF(AND(ISNUMBER(L619),ISNUMBER([5]CGR!$P$4)), IF(L619&lt;[5]CGR!$P$4,"INCUMPLIDA","PROCESO"), "VERIFICAR FECHA")),"SIN VALOR AVANCE")</f>
        <v>CUMPLIDA</v>
      </c>
    </row>
    <row r="620" spans="1:17" ht="90.75">
      <c r="A620" s="348" t="s">
        <v>19</v>
      </c>
      <c r="B620" s="349" t="s">
        <v>13</v>
      </c>
      <c r="C620" s="955"/>
      <c r="D620" s="955"/>
      <c r="E620" s="954"/>
      <c r="F620" s="954"/>
      <c r="G620" s="351" t="s">
        <v>101</v>
      </c>
      <c r="H620" s="353" t="s">
        <v>101</v>
      </c>
      <c r="I620" s="353" t="s">
        <v>102</v>
      </c>
      <c r="J620" s="360">
        <v>1</v>
      </c>
      <c r="K620" s="363">
        <v>45323</v>
      </c>
      <c r="L620" s="363">
        <v>45747</v>
      </c>
      <c r="M620" s="356">
        <f t="shared" si="20"/>
        <v>60.571428571428569</v>
      </c>
      <c r="N620" s="357">
        <v>1</v>
      </c>
      <c r="O620" s="362" t="s">
        <v>974</v>
      </c>
      <c r="P620" s="358">
        <f t="shared" si="19"/>
        <v>1</v>
      </c>
      <c r="Q620" s="359" t="str">
        <f>IF(ISNUMBER(P620),IF(P620=100%,"CUMPLIDA",IF(AND(ISNUMBER(L620),ISNUMBER([5]CGR!$P$4)), IF(L620&lt;[5]CGR!$P$4,"INCUMPLIDA","PROCESO"), "VERIFICAR FECHA")),"SIN VALOR AVANCE")</f>
        <v>CUMPLIDA</v>
      </c>
    </row>
    <row r="621" spans="1:17" ht="105.75">
      <c r="A621" s="348" t="s">
        <v>19</v>
      </c>
      <c r="B621" s="349" t="s">
        <v>13</v>
      </c>
      <c r="C621" s="955"/>
      <c r="D621" s="955"/>
      <c r="E621" s="954"/>
      <c r="F621" s="954"/>
      <c r="G621" s="351" t="s">
        <v>238</v>
      </c>
      <c r="H621" s="353" t="s">
        <v>239</v>
      </c>
      <c r="I621" s="353" t="s">
        <v>240</v>
      </c>
      <c r="J621" s="360">
        <v>1</v>
      </c>
      <c r="K621" s="363">
        <v>45231</v>
      </c>
      <c r="L621" s="363">
        <v>45747</v>
      </c>
      <c r="M621" s="356">
        <f t="shared" si="20"/>
        <v>73.714285714285708</v>
      </c>
      <c r="N621" s="357">
        <v>1</v>
      </c>
      <c r="O621" s="353" t="s">
        <v>738</v>
      </c>
      <c r="P621" s="358">
        <f t="shared" si="19"/>
        <v>1</v>
      </c>
      <c r="Q621" s="359" t="str">
        <f>IF(ISNUMBER(P621),IF(P621=100%,"CUMPLIDA",IF(AND(ISNUMBER(L621),ISNUMBER([5]CGR!$P$4)), IF(L621&lt;[5]CGR!$P$4,"INCUMPLIDA","PROCESO"), "VERIFICAR FECHA")),"SIN VALOR AVANCE")</f>
        <v>CUMPLIDA</v>
      </c>
    </row>
    <row r="622" spans="1:17" ht="165.75">
      <c r="A622" s="348" t="s">
        <v>19</v>
      </c>
      <c r="B622" s="349" t="s">
        <v>13</v>
      </c>
      <c r="C622" s="955"/>
      <c r="D622" s="955"/>
      <c r="E622" s="954"/>
      <c r="F622" s="954"/>
      <c r="G622" s="351" t="s">
        <v>104</v>
      </c>
      <c r="H622" s="353" t="s">
        <v>104</v>
      </c>
      <c r="I622" s="353" t="s">
        <v>248</v>
      </c>
      <c r="J622" s="360">
        <v>1</v>
      </c>
      <c r="K622" s="363">
        <v>45323</v>
      </c>
      <c r="L622" s="363">
        <v>45747</v>
      </c>
      <c r="M622" s="356">
        <f t="shared" si="20"/>
        <v>60.571428571428569</v>
      </c>
      <c r="N622" s="357">
        <v>1</v>
      </c>
      <c r="O622" s="362" t="s">
        <v>866</v>
      </c>
      <c r="P622" s="358">
        <f t="shared" si="19"/>
        <v>1</v>
      </c>
      <c r="Q622" s="359" t="str">
        <f>IF(ISNUMBER(P622),IF(P622=100%,"CUMPLIDA",IF(AND(ISNUMBER(L622),ISNUMBER([5]CGR!$P$4)), IF(L622&lt;[5]CGR!$P$4,"INCUMPLIDA","PROCESO"), "VERIFICAR FECHA")),"SIN VALOR AVANCE")</f>
        <v>CUMPLIDA</v>
      </c>
    </row>
    <row r="623" spans="1:17" ht="90.75">
      <c r="A623" s="348" t="s">
        <v>19</v>
      </c>
      <c r="B623" s="349" t="s">
        <v>13</v>
      </c>
      <c r="C623" s="955"/>
      <c r="D623" s="955"/>
      <c r="E623" s="954"/>
      <c r="F623" s="954"/>
      <c r="G623" s="351" t="s">
        <v>830</v>
      </c>
      <c r="H623" s="353" t="s">
        <v>830</v>
      </c>
      <c r="I623" s="353" t="s">
        <v>107</v>
      </c>
      <c r="J623" s="360">
        <v>1</v>
      </c>
      <c r="K623" s="363">
        <v>45231</v>
      </c>
      <c r="L623" s="363">
        <v>45747</v>
      </c>
      <c r="M623" s="356">
        <f t="shared" si="20"/>
        <v>73.714285714285708</v>
      </c>
      <c r="N623" s="357">
        <v>1</v>
      </c>
      <c r="O623" s="362" t="s">
        <v>974</v>
      </c>
      <c r="P623" s="358">
        <f t="shared" si="19"/>
        <v>1</v>
      </c>
      <c r="Q623" s="359" t="str">
        <f>IF(ISNUMBER(P623),IF(P623=100%,"CUMPLIDA",IF(AND(ISNUMBER(L623),ISNUMBER([5]CGR!$P$4)), IF(L623&lt;[5]CGR!$P$4,"INCUMPLIDA","PROCESO"), "VERIFICAR FECHA")),"SIN VALOR AVANCE")</f>
        <v>CUMPLIDA</v>
      </c>
    </row>
    <row r="624" spans="1:17" ht="210.75">
      <c r="A624" s="348" t="s">
        <v>19</v>
      </c>
      <c r="B624" s="349" t="s">
        <v>13</v>
      </c>
      <c r="C624" s="955"/>
      <c r="D624" s="955"/>
      <c r="E624" s="954"/>
      <c r="F624" s="954"/>
      <c r="G624" s="351" t="s">
        <v>831</v>
      </c>
      <c r="H624" s="353" t="s">
        <v>831</v>
      </c>
      <c r="I624" s="353" t="s">
        <v>524</v>
      </c>
      <c r="J624" s="360">
        <v>1</v>
      </c>
      <c r="K624" s="363">
        <v>45231</v>
      </c>
      <c r="L624" s="363">
        <v>45808</v>
      </c>
      <c r="M624" s="356">
        <f t="shared" si="20"/>
        <v>82.428571428571431</v>
      </c>
      <c r="N624" s="357">
        <v>1</v>
      </c>
      <c r="O624" s="362" t="s">
        <v>826</v>
      </c>
      <c r="P624" s="358">
        <f t="shared" si="19"/>
        <v>1</v>
      </c>
      <c r="Q624" s="359" t="str">
        <f>IF(ISNUMBER(P624),IF(P624=100%,"CUMPLIDA",IF(AND(ISNUMBER(L624),ISNUMBER([5]CGR!$P$4)), IF(L624&lt;[5]CGR!$P$4,"INCUMPLIDA","PROCESO"), "VERIFICAR FECHA")),"SIN VALOR AVANCE")</f>
        <v>CUMPLIDA</v>
      </c>
    </row>
    <row r="625" spans="1:17" ht="180.75">
      <c r="A625" s="348" t="s">
        <v>19</v>
      </c>
      <c r="B625" s="349" t="s">
        <v>13</v>
      </c>
      <c r="C625" s="955"/>
      <c r="D625" s="955"/>
      <c r="E625" s="954"/>
      <c r="F625" s="954"/>
      <c r="G625" s="351" t="s">
        <v>110</v>
      </c>
      <c r="H625" s="353" t="s">
        <v>111</v>
      </c>
      <c r="I625" s="353" t="s">
        <v>112</v>
      </c>
      <c r="J625" s="360">
        <v>7</v>
      </c>
      <c r="K625" s="363">
        <v>46024</v>
      </c>
      <c r="L625" s="363">
        <v>46660</v>
      </c>
      <c r="M625" s="356">
        <f t="shared" si="20"/>
        <v>90.857142857142861</v>
      </c>
      <c r="N625" s="357">
        <v>0</v>
      </c>
      <c r="O625" s="362" t="s">
        <v>867</v>
      </c>
      <c r="P625" s="358">
        <f t="shared" si="19"/>
        <v>0</v>
      </c>
      <c r="Q625" s="359" t="str">
        <f>IF(ISNUMBER(P625),IF(P625=100%,"CUMPLIDA",IF(AND(ISNUMBER(L625),ISNUMBER([5]CGR!$P$4)), IF(L625&lt;[5]CGR!$P$4,"INCUMPLIDA","PROCESO"), "VERIFICAR FECHA")),"SIN VALOR AVANCE")</f>
        <v>PROCESO</v>
      </c>
    </row>
    <row r="626" spans="1:17" ht="135.75">
      <c r="A626" s="348" t="s">
        <v>19</v>
      </c>
      <c r="B626" s="349" t="s">
        <v>13</v>
      </c>
      <c r="C626" s="955"/>
      <c r="D626" s="955"/>
      <c r="E626" s="954"/>
      <c r="F626" s="954"/>
      <c r="G626" s="351" t="s">
        <v>114</v>
      </c>
      <c r="H626" s="353" t="s">
        <v>115</v>
      </c>
      <c r="I626" s="353" t="s">
        <v>116</v>
      </c>
      <c r="J626" s="360">
        <v>1</v>
      </c>
      <c r="K626" s="363">
        <v>46024</v>
      </c>
      <c r="L626" s="363">
        <v>46660</v>
      </c>
      <c r="M626" s="356">
        <f t="shared" si="20"/>
        <v>90.857142857142861</v>
      </c>
      <c r="N626" s="357">
        <v>0</v>
      </c>
      <c r="O626" s="362" t="s">
        <v>936</v>
      </c>
      <c r="P626" s="358">
        <f t="shared" si="19"/>
        <v>0</v>
      </c>
      <c r="Q626" s="359" t="str">
        <f>IF(ISNUMBER(P626),IF(P626=100%,"CUMPLIDA",IF(AND(ISNUMBER(L626),ISNUMBER([5]CGR!$P$4)), IF(L626&lt;[5]CGR!$P$4,"INCUMPLIDA","PROCESO"), "VERIFICAR FECHA")),"SIN VALOR AVANCE")</f>
        <v>PROCESO</v>
      </c>
    </row>
    <row r="627" spans="1:17" ht="315.75">
      <c r="A627" s="348" t="s">
        <v>19</v>
      </c>
      <c r="B627" s="349" t="s">
        <v>13</v>
      </c>
      <c r="C627" s="955"/>
      <c r="D627" s="955"/>
      <c r="E627" s="954"/>
      <c r="F627" s="954"/>
      <c r="G627" s="351" t="s">
        <v>117</v>
      </c>
      <c r="H627" s="353" t="s">
        <v>118</v>
      </c>
      <c r="I627" s="353" t="s">
        <v>119</v>
      </c>
      <c r="J627" s="360">
        <v>2</v>
      </c>
      <c r="K627" s="363">
        <v>46024</v>
      </c>
      <c r="L627" s="363">
        <v>46660</v>
      </c>
      <c r="M627" s="356">
        <f t="shared" si="20"/>
        <v>90.857142857142861</v>
      </c>
      <c r="N627" s="357">
        <v>0</v>
      </c>
      <c r="O627" s="362" t="s">
        <v>834</v>
      </c>
      <c r="P627" s="358">
        <f t="shared" si="19"/>
        <v>0</v>
      </c>
      <c r="Q627" s="359" t="str">
        <f>IF(ISNUMBER(P627),IF(P627=100%,"CUMPLIDA",IF(AND(ISNUMBER(L627),ISNUMBER([5]CGR!$P$4)), IF(L627&lt;[5]CGR!$P$4,"INCUMPLIDA","PROCESO"), "VERIFICAR FECHA")),"SIN VALOR AVANCE")</f>
        <v>PROCESO</v>
      </c>
    </row>
    <row r="628" spans="1:17" ht="165.75" customHeight="1">
      <c r="A628" s="348" t="s">
        <v>19</v>
      </c>
      <c r="B628" s="349" t="s">
        <v>13</v>
      </c>
      <c r="C628" s="955" t="s">
        <v>975</v>
      </c>
      <c r="D628" s="955" t="s">
        <v>820</v>
      </c>
      <c r="E628" s="954" t="s">
        <v>976</v>
      </c>
      <c r="F628" s="954" t="s">
        <v>977</v>
      </c>
      <c r="G628" s="351" t="s">
        <v>978</v>
      </c>
      <c r="H628" s="353" t="s">
        <v>979</v>
      </c>
      <c r="I628" s="353" t="s">
        <v>980</v>
      </c>
      <c r="J628" s="368">
        <v>1</v>
      </c>
      <c r="K628" s="355">
        <v>43617</v>
      </c>
      <c r="L628" s="355">
        <v>43677</v>
      </c>
      <c r="M628" s="356">
        <f t="shared" si="20"/>
        <v>8.5714285714285712</v>
      </c>
      <c r="N628" s="369">
        <v>1</v>
      </c>
      <c r="O628" s="353" t="s">
        <v>981</v>
      </c>
      <c r="P628" s="358">
        <f t="shared" si="19"/>
        <v>1</v>
      </c>
      <c r="Q628" s="359" t="str">
        <f>IF(ISNUMBER(P628),IF(P628=100%,"CUMPLIDA",IF(AND(ISNUMBER(L628),ISNUMBER([5]CGR!$P$4)), IF(L628&lt;[5]CGR!$P$4,"INCUMPLIDA","PROCESO"), "VERIFICAR FECHA")),"SIN VALOR AVANCE")</f>
        <v>CUMPLIDA</v>
      </c>
    </row>
    <row r="629" spans="1:17" ht="225.75">
      <c r="A629" s="348" t="s">
        <v>19</v>
      </c>
      <c r="B629" s="349" t="s">
        <v>13</v>
      </c>
      <c r="C629" s="955"/>
      <c r="D629" s="955"/>
      <c r="E629" s="954"/>
      <c r="F629" s="954"/>
      <c r="G629" s="351" t="s">
        <v>982</v>
      </c>
      <c r="H629" s="353" t="s">
        <v>983</v>
      </c>
      <c r="I629" s="353" t="s">
        <v>984</v>
      </c>
      <c r="J629" s="368">
        <v>1</v>
      </c>
      <c r="K629" s="355">
        <v>43678</v>
      </c>
      <c r="L629" s="355">
        <v>43738</v>
      </c>
      <c r="M629" s="356">
        <f t="shared" si="20"/>
        <v>8.5714285714285712</v>
      </c>
      <c r="N629" s="369">
        <v>1</v>
      </c>
      <c r="O629" s="353" t="s">
        <v>985</v>
      </c>
      <c r="P629" s="358">
        <f t="shared" si="19"/>
        <v>1</v>
      </c>
      <c r="Q629" s="359" t="str">
        <f>IF(ISNUMBER(P629),IF(P629=100%,"CUMPLIDA",IF(AND(ISNUMBER(L629),ISNUMBER([5]CGR!$P$4)), IF(L629&lt;[5]CGR!$P$4,"INCUMPLIDA","PROCESO"), "VERIFICAR FECHA")),"SIN VALOR AVANCE")</f>
        <v>CUMPLIDA</v>
      </c>
    </row>
    <row r="630" spans="1:17" ht="270.75" customHeight="1">
      <c r="A630" s="348" t="s">
        <v>19</v>
      </c>
      <c r="B630" s="349" t="s">
        <v>13</v>
      </c>
      <c r="C630" s="955"/>
      <c r="D630" s="955"/>
      <c r="E630" s="954"/>
      <c r="F630" s="954"/>
      <c r="G630" s="954" t="s">
        <v>823</v>
      </c>
      <c r="H630" s="352" t="s">
        <v>733</v>
      </c>
      <c r="I630" s="353" t="s">
        <v>164</v>
      </c>
      <c r="J630" s="354">
        <v>1</v>
      </c>
      <c r="K630" s="355">
        <v>44044</v>
      </c>
      <c r="L630" s="355">
        <v>44196</v>
      </c>
      <c r="M630" s="356">
        <f t="shared" si="20"/>
        <v>21.714285714285715</v>
      </c>
      <c r="N630" s="357">
        <v>1</v>
      </c>
      <c r="O630" s="353" t="s">
        <v>986</v>
      </c>
      <c r="P630" s="358">
        <f t="shared" si="19"/>
        <v>1</v>
      </c>
      <c r="Q630" s="359" t="str">
        <f>IF(ISNUMBER(P630),IF(P630=100%,"CUMPLIDA",IF(AND(ISNUMBER(L630),ISNUMBER([5]CGR!$P$4)), IF(L630&lt;[5]CGR!$P$4,"INCUMPLIDA","PROCESO"), "VERIFICAR FECHA")),"SIN VALOR AVANCE")</f>
        <v>CUMPLIDA</v>
      </c>
    </row>
    <row r="631" spans="1:17" ht="75.75">
      <c r="A631" s="348" t="s">
        <v>19</v>
      </c>
      <c r="B631" s="349" t="s">
        <v>13</v>
      </c>
      <c r="C631" s="955"/>
      <c r="D631" s="955"/>
      <c r="E631" s="954"/>
      <c r="F631" s="954"/>
      <c r="G631" s="954"/>
      <c r="H631" s="352" t="s">
        <v>675</v>
      </c>
      <c r="I631" s="353" t="s">
        <v>676</v>
      </c>
      <c r="J631" s="354">
        <v>1</v>
      </c>
      <c r="K631" s="355">
        <v>45231</v>
      </c>
      <c r="L631" s="355">
        <v>45504</v>
      </c>
      <c r="M631" s="356">
        <f t="shared" si="20"/>
        <v>39</v>
      </c>
      <c r="N631" s="357">
        <v>1</v>
      </c>
      <c r="O631" s="362" t="s">
        <v>825</v>
      </c>
      <c r="P631" s="358">
        <f t="shared" si="19"/>
        <v>1</v>
      </c>
      <c r="Q631" s="359" t="str">
        <f>IF(ISNUMBER(P631),IF(P631=100%,"CUMPLIDA",IF(AND(ISNUMBER(L631),ISNUMBER([5]CGR!$P$4)), IF(L631&lt;[5]CGR!$P$4,"INCUMPLIDA","PROCESO"), "VERIFICAR FECHA")),"SIN VALOR AVANCE")</f>
        <v>CUMPLIDA</v>
      </c>
    </row>
    <row r="632" spans="1:17" ht="315.75">
      <c r="A632" s="348" t="s">
        <v>19</v>
      </c>
      <c r="B632" s="349" t="s">
        <v>13</v>
      </c>
      <c r="C632" s="955"/>
      <c r="D632" s="955"/>
      <c r="E632" s="954"/>
      <c r="F632" s="954"/>
      <c r="G632" s="954"/>
      <c r="H632" s="352" t="s">
        <v>678</v>
      </c>
      <c r="I632" s="353" t="s">
        <v>679</v>
      </c>
      <c r="J632" s="354">
        <v>1</v>
      </c>
      <c r="K632" s="355">
        <v>45231</v>
      </c>
      <c r="L632" s="355">
        <v>45504</v>
      </c>
      <c r="M632" s="356">
        <f t="shared" si="20"/>
        <v>39</v>
      </c>
      <c r="N632" s="357">
        <v>1</v>
      </c>
      <c r="O632" s="362" t="s">
        <v>864</v>
      </c>
      <c r="P632" s="358">
        <f t="shared" si="19"/>
        <v>1</v>
      </c>
      <c r="Q632" s="359" t="str">
        <f>IF(ISNUMBER(P632),IF(P632=100%,"CUMPLIDA",IF(AND(ISNUMBER(L632),ISNUMBER([5]CGR!$P$4)), IF(L632&lt;[5]CGR!$P$4,"INCUMPLIDA","PROCESO"), "VERIFICAR FECHA")),"SIN VALOR AVANCE")</f>
        <v>CUMPLIDA</v>
      </c>
    </row>
    <row r="633" spans="1:17" ht="165.75" customHeight="1">
      <c r="A633" s="348" t="s">
        <v>19</v>
      </c>
      <c r="B633" s="349" t="s">
        <v>13</v>
      </c>
      <c r="C633" s="955"/>
      <c r="D633" s="955"/>
      <c r="E633" s="954"/>
      <c r="F633" s="954"/>
      <c r="G633" s="351" t="s">
        <v>97</v>
      </c>
      <c r="H633" s="353" t="s">
        <v>98</v>
      </c>
      <c r="I633" s="353" t="s">
        <v>99</v>
      </c>
      <c r="J633" s="360">
        <v>1</v>
      </c>
      <c r="K633" s="363">
        <v>45323</v>
      </c>
      <c r="L633" s="363">
        <v>45747</v>
      </c>
      <c r="M633" s="356">
        <f t="shared" si="20"/>
        <v>60.571428571428569</v>
      </c>
      <c r="N633" s="357">
        <v>1</v>
      </c>
      <c r="O633" s="362" t="s">
        <v>866</v>
      </c>
      <c r="P633" s="358">
        <f t="shared" si="19"/>
        <v>1</v>
      </c>
      <c r="Q633" s="359" t="str">
        <f>IF(ISNUMBER(P633),IF(P633=100%,"CUMPLIDA",IF(AND(ISNUMBER(L633),ISNUMBER([5]CGR!$P$4)), IF(L633&lt;[5]CGR!$P$4,"INCUMPLIDA","PROCESO"), "VERIFICAR FECHA")),"SIN VALOR AVANCE")</f>
        <v>CUMPLIDA</v>
      </c>
    </row>
    <row r="634" spans="1:17" ht="105.75" customHeight="1">
      <c r="A634" s="348" t="s">
        <v>19</v>
      </c>
      <c r="B634" s="349" t="s">
        <v>13</v>
      </c>
      <c r="C634" s="955"/>
      <c r="D634" s="955"/>
      <c r="E634" s="954"/>
      <c r="F634" s="954"/>
      <c r="G634" s="351" t="s">
        <v>101</v>
      </c>
      <c r="H634" s="353" t="s">
        <v>101</v>
      </c>
      <c r="I634" s="353" t="s">
        <v>102</v>
      </c>
      <c r="J634" s="360">
        <v>1</v>
      </c>
      <c r="K634" s="363">
        <v>45323</v>
      </c>
      <c r="L634" s="363">
        <v>45747</v>
      </c>
      <c r="M634" s="356">
        <f t="shared" si="20"/>
        <v>60.571428571428569</v>
      </c>
      <c r="N634" s="357">
        <v>1</v>
      </c>
      <c r="O634" s="362" t="s">
        <v>987</v>
      </c>
      <c r="P634" s="358">
        <f>N634/J634</f>
        <v>1</v>
      </c>
      <c r="Q634" s="359" t="str">
        <f>IF(ISNUMBER(P634),IF(P634=100%,"CUMPLIDA",IF(AND(ISNUMBER(L634),ISNUMBER([5]CGR!$P$4)), IF(L634&lt;[5]CGR!$P$4,"INCUMPLIDA","PROCESO"), "VERIFICAR FECHA")),"SIN VALOR AVANCE")</f>
        <v>CUMPLIDA</v>
      </c>
    </row>
    <row r="635" spans="1:17" ht="105.75" customHeight="1">
      <c r="A635" s="348" t="s">
        <v>19</v>
      </c>
      <c r="B635" s="349" t="s">
        <v>13</v>
      </c>
      <c r="C635" s="955"/>
      <c r="D635" s="955"/>
      <c r="E635" s="954"/>
      <c r="F635" s="954"/>
      <c r="G635" s="351" t="s">
        <v>238</v>
      </c>
      <c r="H635" s="353" t="s">
        <v>239</v>
      </c>
      <c r="I635" s="353" t="s">
        <v>240</v>
      </c>
      <c r="J635" s="360">
        <v>1</v>
      </c>
      <c r="K635" s="363">
        <v>45231</v>
      </c>
      <c r="L635" s="363">
        <v>45747</v>
      </c>
      <c r="M635" s="356">
        <f t="shared" si="20"/>
        <v>73.714285714285708</v>
      </c>
      <c r="N635" s="357">
        <v>1</v>
      </c>
      <c r="O635" s="353" t="s">
        <v>738</v>
      </c>
      <c r="P635" s="358">
        <f>N635/J635</f>
        <v>1</v>
      </c>
      <c r="Q635" s="359" t="str">
        <f>IF(ISNUMBER(P635),IF(P635=100%,"CUMPLIDA",IF(AND(ISNUMBER(L635),ISNUMBER([5]CGR!$P$4)), IF(L635&lt;[5]CGR!$P$4,"INCUMPLIDA","PROCESO"), "VERIFICAR FECHA")),"SIN VALOR AVANCE")</f>
        <v>CUMPLIDA</v>
      </c>
    </row>
    <row r="636" spans="1:17" ht="165.75" customHeight="1">
      <c r="A636" s="348" t="s">
        <v>19</v>
      </c>
      <c r="B636" s="349" t="s">
        <v>13</v>
      </c>
      <c r="C636" s="955"/>
      <c r="D636" s="955"/>
      <c r="E636" s="954"/>
      <c r="F636" s="954"/>
      <c r="G636" s="351" t="s">
        <v>104</v>
      </c>
      <c r="H636" s="353" t="s">
        <v>104</v>
      </c>
      <c r="I636" s="353" t="s">
        <v>248</v>
      </c>
      <c r="J636" s="360">
        <v>1</v>
      </c>
      <c r="K636" s="363">
        <v>45323</v>
      </c>
      <c r="L636" s="363">
        <v>45747</v>
      </c>
      <c r="M636" s="356">
        <f t="shared" si="20"/>
        <v>60.571428571428569</v>
      </c>
      <c r="N636" s="357">
        <v>1</v>
      </c>
      <c r="O636" s="362" t="s">
        <v>866</v>
      </c>
      <c r="P636" s="358">
        <f t="shared" ref="P636:P699" si="21">N636/J636</f>
        <v>1</v>
      </c>
      <c r="Q636" s="359" t="str">
        <f>IF(ISNUMBER(P636),IF(P636=100%,"CUMPLIDA",IF(AND(ISNUMBER(L636),ISNUMBER([5]CGR!$P$4)), IF(L636&lt;[5]CGR!$P$4,"INCUMPLIDA","PROCESO"), "VERIFICAR FECHA")),"SIN VALOR AVANCE")</f>
        <v>CUMPLIDA</v>
      </c>
    </row>
    <row r="637" spans="1:17" ht="75.75" customHeight="1">
      <c r="A637" s="348" t="s">
        <v>19</v>
      </c>
      <c r="B637" s="349" t="s">
        <v>13</v>
      </c>
      <c r="C637" s="955"/>
      <c r="D637" s="955"/>
      <c r="E637" s="954"/>
      <c r="F637" s="954"/>
      <c r="G637" s="351" t="s">
        <v>830</v>
      </c>
      <c r="H637" s="353" t="s">
        <v>830</v>
      </c>
      <c r="I637" s="353" t="s">
        <v>107</v>
      </c>
      <c r="J637" s="360">
        <v>1</v>
      </c>
      <c r="K637" s="363">
        <v>45231</v>
      </c>
      <c r="L637" s="363">
        <v>45747</v>
      </c>
      <c r="M637" s="356">
        <f t="shared" si="20"/>
        <v>73.714285714285708</v>
      </c>
      <c r="N637" s="357">
        <v>1</v>
      </c>
      <c r="O637" s="362" t="s">
        <v>942</v>
      </c>
      <c r="P637" s="358">
        <f t="shared" si="21"/>
        <v>1</v>
      </c>
      <c r="Q637" s="359" t="str">
        <f>IF(ISNUMBER(P637),IF(P637=100%,"CUMPLIDA",IF(AND(ISNUMBER(L637),ISNUMBER([5]CGR!$P$4)), IF(L637&lt;[5]CGR!$P$4,"INCUMPLIDA","PROCESO"), "VERIFICAR FECHA")),"SIN VALOR AVANCE")</f>
        <v>CUMPLIDA</v>
      </c>
    </row>
    <row r="638" spans="1:17" ht="210.75" customHeight="1">
      <c r="A638" s="348" t="s">
        <v>19</v>
      </c>
      <c r="B638" s="349" t="s">
        <v>13</v>
      </c>
      <c r="C638" s="955"/>
      <c r="D638" s="955"/>
      <c r="E638" s="954"/>
      <c r="F638" s="954"/>
      <c r="G638" s="351" t="s">
        <v>831</v>
      </c>
      <c r="H638" s="353" t="s">
        <v>831</v>
      </c>
      <c r="I638" s="353" t="s">
        <v>524</v>
      </c>
      <c r="J638" s="360">
        <v>1</v>
      </c>
      <c r="K638" s="363">
        <v>45231</v>
      </c>
      <c r="L638" s="363">
        <v>45808</v>
      </c>
      <c r="M638" s="356">
        <f t="shared" si="20"/>
        <v>82.428571428571431</v>
      </c>
      <c r="N638" s="357">
        <v>1</v>
      </c>
      <c r="O638" s="362" t="s">
        <v>943</v>
      </c>
      <c r="P638" s="358">
        <f t="shared" si="21"/>
        <v>1</v>
      </c>
      <c r="Q638" s="359" t="str">
        <f>IF(ISNUMBER(P638),IF(P638=100%,"CUMPLIDA",IF(AND(ISNUMBER(L638),ISNUMBER([5]CGR!$P$4)), IF(L638&lt;[5]CGR!$P$4,"INCUMPLIDA","PROCESO"), "VERIFICAR FECHA")),"SIN VALOR AVANCE")</f>
        <v>CUMPLIDA</v>
      </c>
    </row>
    <row r="639" spans="1:17" ht="180.75" customHeight="1">
      <c r="A639" s="348" t="s">
        <v>19</v>
      </c>
      <c r="B639" s="349" t="s">
        <v>13</v>
      </c>
      <c r="C639" s="955"/>
      <c r="D639" s="955"/>
      <c r="E639" s="954"/>
      <c r="F639" s="954"/>
      <c r="G639" s="351" t="s">
        <v>110</v>
      </c>
      <c r="H639" s="353" t="s">
        <v>111</v>
      </c>
      <c r="I639" s="353" t="s">
        <v>112</v>
      </c>
      <c r="J639" s="360">
        <v>12</v>
      </c>
      <c r="K639" s="363">
        <v>46024</v>
      </c>
      <c r="L639" s="363">
        <v>47118</v>
      </c>
      <c r="M639" s="356">
        <f t="shared" si="20"/>
        <v>156.28571428571428</v>
      </c>
      <c r="N639" s="357">
        <v>0</v>
      </c>
      <c r="O639" s="362" t="s">
        <v>867</v>
      </c>
      <c r="P639" s="358">
        <f t="shared" si="21"/>
        <v>0</v>
      </c>
      <c r="Q639" s="359" t="str">
        <f>IF(ISNUMBER(P639),IF(P639=100%,"CUMPLIDA",IF(AND(ISNUMBER(L639),ISNUMBER([5]CGR!$P$4)), IF(L639&lt;[5]CGR!$P$4,"INCUMPLIDA","PROCESO"), "VERIFICAR FECHA")),"SIN VALOR AVANCE")</f>
        <v>PROCESO</v>
      </c>
    </row>
    <row r="640" spans="1:17" ht="150.75" customHeight="1">
      <c r="A640" s="348" t="s">
        <v>19</v>
      </c>
      <c r="B640" s="349" t="s">
        <v>13</v>
      </c>
      <c r="C640" s="955"/>
      <c r="D640" s="955"/>
      <c r="E640" s="954"/>
      <c r="F640" s="954"/>
      <c r="G640" s="351" t="s">
        <v>114</v>
      </c>
      <c r="H640" s="353" t="s">
        <v>115</v>
      </c>
      <c r="I640" s="353" t="s">
        <v>116</v>
      </c>
      <c r="J640" s="360">
        <v>1</v>
      </c>
      <c r="K640" s="363">
        <v>46024</v>
      </c>
      <c r="L640" s="363">
        <v>47118</v>
      </c>
      <c r="M640" s="356">
        <f t="shared" si="20"/>
        <v>156.28571428571428</v>
      </c>
      <c r="N640" s="357">
        <v>0</v>
      </c>
      <c r="O640" s="362" t="s">
        <v>988</v>
      </c>
      <c r="P640" s="358">
        <f t="shared" si="21"/>
        <v>0</v>
      </c>
      <c r="Q640" s="359" t="str">
        <f>IF(ISNUMBER(P640),IF(P640=100%,"CUMPLIDA",IF(AND(ISNUMBER(L640),ISNUMBER([5]CGR!$P$4)), IF(L640&lt;[5]CGR!$P$4,"INCUMPLIDA","PROCESO"), "VERIFICAR FECHA")),"SIN VALOR AVANCE")</f>
        <v>PROCESO</v>
      </c>
    </row>
    <row r="641" spans="1:17" ht="285.75" customHeight="1">
      <c r="A641" s="348" t="s">
        <v>19</v>
      </c>
      <c r="B641" s="349" t="s">
        <v>13</v>
      </c>
      <c r="C641" s="955"/>
      <c r="D641" s="955"/>
      <c r="E641" s="954"/>
      <c r="F641" s="954"/>
      <c r="G641" s="351" t="s">
        <v>117</v>
      </c>
      <c r="H641" s="353" t="s">
        <v>118</v>
      </c>
      <c r="I641" s="353" t="s">
        <v>119</v>
      </c>
      <c r="J641" s="360">
        <v>2</v>
      </c>
      <c r="K641" s="363">
        <v>46024</v>
      </c>
      <c r="L641" s="363">
        <v>47118</v>
      </c>
      <c r="M641" s="356">
        <f t="shared" si="20"/>
        <v>156.28571428571428</v>
      </c>
      <c r="N641" s="357">
        <v>0</v>
      </c>
      <c r="O641" s="362" t="s">
        <v>845</v>
      </c>
      <c r="P641" s="358">
        <f t="shared" si="21"/>
        <v>0</v>
      </c>
      <c r="Q641" s="359" t="str">
        <f>IF(ISNUMBER(P641),IF(P641=100%,"CUMPLIDA",IF(AND(ISNUMBER(L641),ISNUMBER([5]CGR!$P$4)), IF(L641&lt;[5]CGR!$P$4,"INCUMPLIDA","PROCESO"), "VERIFICAR FECHA")),"SIN VALOR AVANCE")</f>
        <v>PROCESO</v>
      </c>
    </row>
    <row r="642" spans="1:17" ht="75.75" customHeight="1">
      <c r="A642" s="348" t="s">
        <v>19</v>
      </c>
      <c r="B642" s="349" t="s">
        <v>13</v>
      </c>
      <c r="C642" s="955" t="s">
        <v>989</v>
      </c>
      <c r="D642" s="955" t="s">
        <v>990</v>
      </c>
      <c r="E642" s="954" t="s">
        <v>991</v>
      </c>
      <c r="F642" s="954" t="s">
        <v>992</v>
      </c>
      <c r="G642" s="954" t="s">
        <v>993</v>
      </c>
      <c r="H642" s="352" t="s">
        <v>675</v>
      </c>
      <c r="I642" s="353" t="s">
        <v>676</v>
      </c>
      <c r="J642" s="354">
        <v>1</v>
      </c>
      <c r="K642" s="355">
        <v>45231</v>
      </c>
      <c r="L642" s="355">
        <v>45504</v>
      </c>
      <c r="M642" s="356">
        <f t="shared" si="20"/>
        <v>39</v>
      </c>
      <c r="N642" s="357">
        <v>1</v>
      </c>
      <c r="O642" s="362" t="s">
        <v>825</v>
      </c>
      <c r="P642" s="358">
        <f t="shared" si="21"/>
        <v>1</v>
      </c>
      <c r="Q642" s="359" t="str">
        <f>IF(ISNUMBER(P642),IF(P642=100%,"CUMPLIDA",IF(AND(ISNUMBER(L642),ISNUMBER([5]CGR!$P$4)), IF(L642&lt;[5]CGR!$P$4,"INCUMPLIDA","PROCESO"), "VERIFICAR FECHA")),"SIN VALOR AVANCE")</f>
        <v>CUMPLIDA</v>
      </c>
    </row>
    <row r="643" spans="1:17" ht="165.75">
      <c r="A643" s="348" t="s">
        <v>19</v>
      </c>
      <c r="B643" s="349" t="s">
        <v>13</v>
      </c>
      <c r="C643" s="955"/>
      <c r="D643" s="955"/>
      <c r="E643" s="954"/>
      <c r="F643" s="954"/>
      <c r="G643" s="954"/>
      <c r="H643" s="352" t="s">
        <v>678</v>
      </c>
      <c r="I643" s="353" t="s">
        <v>679</v>
      </c>
      <c r="J643" s="354">
        <v>1</v>
      </c>
      <c r="K643" s="355">
        <v>45231</v>
      </c>
      <c r="L643" s="355">
        <v>45504</v>
      </c>
      <c r="M643" s="356">
        <f t="shared" si="20"/>
        <v>39</v>
      </c>
      <c r="N643" s="357">
        <v>1</v>
      </c>
      <c r="O643" s="362" t="s">
        <v>994</v>
      </c>
      <c r="P643" s="358">
        <f t="shared" si="21"/>
        <v>1</v>
      </c>
      <c r="Q643" s="359" t="str">
        <f>IF(ISNUMBER(P643),IF(P643=100%,"CUMPLIDA",IF(AND(ISNUMBER(L643),ISNUMBER([5]CGR!$P$4)), IF(L643&lt;[5]CGR!$P$4,"INCUMPLIDA","PROCESO"), "VERIFICAR FECHA")),"SIN VALOR AVANCE")</f>
        <v>CUMPLIDA</v>
      </c>
    </row>
    <row r="644" spans="1:17" ht="120.75">
      <c r="A644" s="348" t="s">
        <v>19</v>
      </c>
      <c r="B644" s="349" t="s">
        <v>13</v>
      </c>
      <c r="C644" s="955"/>
      <c r="D644" s="955"/>
      <c r="E644" s="954"/>
      <c r="F644" s="954"/>
      <c r="G644" s="351" t="s">
        <v>97</v>
      </c>
      <c r="H644" s="353" t="s">
        <v>98</v>
      </c>
      <c r="I644" s="353" t="s">
        <v>99</v>
      </c>
      <c r="J644" s="360">
        <v>1</v>
      </c>
      <c r="K644" s="363">
        <v>45323</v>
      </c>
      <c r="L644" s="363">
        <v>45747</v>
      </c>
      <c r="M644" s="356">
        <f t="shared" si="20"/>
        <v>60.571428571428569</v>
      </c>
      <c r="N644" s="357">
        <v>1</v>
      </c>
      <c r="O644" s="362" t="s">
        <v>995</v>
      </c>
      <c r="P644" s="358">
        <f t="shared" si="21"/>
        <v>1</v>
      </c>
      <c r="Q644" s="359" t="str">
        <f>IF(ISNUMBER(P644),IF(P644=100%,"CUMPLIDA",IF(AND(ISNUMBER(L644),ISNUMBER([5]CGR!$P$4)), IF(L644&lt;[5]CGR!$P$4,"INCUMPLIDA","PROCESO"), "VERIFICAR FECHA")),"SIN VALOR AVANCE")</f>
        <v>CUMPLIDA</v>
      </c>
    </row>
    <row r="645" spans="1:17" ht="75.75">
      <c r="A645" s="348" t="s">
        <v>19</v>
      </c>
      <c r="B645" s="349" t="s">
        <v>13</v>
      </c>
      <c r="C645" s="955"/>
      <c r="D645" s="955"/>
      <c r="E645" s="954"/>
      <c r="F645" s="954"/>
      <c r="G645" s="351" t="s">
        <v>101</v>
      </c>
      <c r="H645" s="353" t="s">
        <v>101</v>
      </c>
      <c r="I645" s="353" t="s">
        <v>102</v>
      </c>
      <c r="J645" s="360">
        <v>1</v>
      </c>
      <c r="K645" s="363">
        <v>45323</v>
      </c>
      <c r="L645" s="363">
        <v>45747</v>
      </c>
      <c r="M645" s="356">
        <f t="shared" si="20"/>
        <v>60.571428571428569</v>
      </c>
      <c r="N645" s="357">
        <v>1</v>
      </c>
      <c r="O645" s="362" t="s">
        <v>924</v>
      </c>
      <c r="P645" s="358">
        <f t="shared" si="21"/>
        <v>1</v>
      </c>
      <c r="Q645" s="359" t="str">
        <f>IF(ISNUMBER(P645),IF(P645=100%,"CUMPLIDA",IF(AND(ISNUMBER(L645),ISNUMBER([5]CGR!$P$4)), IF(L645&lt;[5]CGR!$P$4,"INCUMPLIDA","PROCESO"), "VERIFICAR FECHA")),"SIN VALOR AVANCE")</f>
        <v>CUMPLIDA</v>
      </c>
    </row>
    <row r="646" spans="1:17" ht="105.75">
      <c r="A646" s="348" t="s">
        <v>19</v>
      </c>
      <c r="B646" s="349" t="s">
        <v>13</v>
      </c>
      <c r="C646" s="955"/>
      <c r="D646" s="955"/>
      <c r="E646" s="954"/>
      <c r="F646" s="954"/>
      <c r="G646" s="351" t="s">
        <v>238</v>
      </c>
      <c r="H646" s="353" t="s">
        <v>239</v>
      </c>
      <c r="I646" s="353" t="s">
        <v>240</v>
      </c>
      <c r="J646" s="360">
        <v>1</v>
      </c>
      <c r="K646" s="363">
        <v>45231</v>
      </c>
      <c r="L646" s="363">
        <v>45747</v>
      </c>
      <c r="M646" s="356">
        <f t="shared" si="20"/>
        <v>73.714285714285708</v>
      </c>
      <c r="N646" s="357">
        <v>1</v>
      </c>
      <c r="O646" s="353" t="s">
        <v>738</v>
      </c>
      <c r="P646" s="358">
        <f t="shared" si="21"/>
        <v>1</v>
      </c>
      <c r="Q646" s="359" t="str">
        <f>IF(ISNUMBER(P646),IF(P646=100%,"CUMPLIDA",IF(AND(ISNUMBER(L646),ISNUMBER([5]CGR!$P$4)), IF(L646&lt;[5]CGR!$P$4,"INCUMPLIDA","PROCESO"), "VERIFICAR FECHA")),"SIN VALOR AVANCE")</f>
        <v>CUMPLIDA</v>
      </c>
    </row>
    <row r="647" spans="1:17" ht="120.75">
      <c r="A647" s="348" t="s">
        <v>19</v>
      </c>
      <c r="B647" s="349" t="s">
        <v>13</v>
      </c>
      <c r="C647" s="955"/>
      <c r="D647" s="955"/>
      <c r="E647" s="954"/>
      <c r="F647" s="954"/>
      <c r="G647" s="351" t="s">
        <v>104</v>
      </c>
      <c r="H647" s="353" t="s">
        <v>104</v>
      </c>
      <c r="I647" s="353" t="s">
        <v>248</v>
      </c>
      <c r="J647" s="360">
        <v>1</v>
      </c>
      <c r="K647" s="363">
        <v>45323</v>
      </c>
      <c r="L647" s="363">
        <v>45747</v>
      </c>
      <c r="M647" s="356">
        <f t="shared" si="20"/>
        <v>60.571428571428569</v>
      </c>
      <c r="N647" s="357">
        <v>1</v>
      </c>
      <c r="O647" s="362" t="s">
        <v>995</v>
      </c>
      <c r="P647" s="358">
        <f t="shared" si="21"/>
        <v>1</v>
      </c>
      <c r="Q647" s="359" t="str">
        <f>IF(ISNUMBER(P647),IF(P647=100%,"CUMPLIDA",IF(AND(ISNUMBER(L647),ISNUMBER([5]CGR!$P$4)), IF(L647&lt;[5]CGR!$P$4,"INCUMPLIDA","PROCESO"), "VERIFICAR FECHA")),"SIN VALOR AVANCE")</f>
        <v>CUMPLIDA</v>
      </c>
    </row>
    <row r="648" spans="1:17" ht="75.75">
      <c r="A648" s="348" t="s">
        <v>19</v>
      </c>
      <c r="B648" s="349" t="s">
        <v>13</v>
      </c>
      <c r="C648" s="955"/>
      <c r="D648" s="955"/>
      <c r="E648" s="954"/>
      <c r="F648" s="954"/>
      <c r="G648" s="351" t="s">
        <v>830</v>
      </c>
      <c r="H648" s="353" t="s">
        <v>830</v>
      </c>
      <c r="I648" s="353" t="s">
        <v>107</v>
      </c>
      <c r="J648" s="360">
        <v>1</v>
      </c>
      <c r="K648" s="363">
        <v>45231</v>
      </c>
      <c r="L648" s="363">
        <v>45747</v>
      </c>
      <c r="M648" s="356">
        <f t="shared" si="20"/>
        <v>73.714285714285708</v>
      </c>
      <c r="N648" s="357">
        <v>1</v>
      </c>
      <c r="O648" s="362" t="s">
        <v>924</v>
      </c>
      <c r="P648" s="358">
        <f t="shared" si="21"/>
        <v>1</v>
      </c>
      <c r="Q648" s="359" t="str">
        <f>IF(ISNUMBER(P648),IF(P648=100%,"CUMPLIDA",IF(AND(ISNUMBER(L648),ISNUMBER([5]CGR!$P$4)), IF(L648&lt;[5]CGR!$P$4,"INCUMPLIDA","PROCESO"), "VERIFICAR FECHA")),"SIN VALOR AVANCE")</f>
        <v>CUMPLIDA</v>
      </c>
    </row>
    <row r="649" spans="1:17" ht="165.75">
      <c r="A649" s="348" t="s">
        <v>19</v>
      </c>
      <c r="B649" s="349" t="s">
        <v>13</v>
      </c>
      <c r="C649" s="955"/>
      <c r="D649" s="955"/>
      <c r="E649" s="954"/>
      <c r="F649" s="954"/>
      <c r="G649" s="351" t="s">
        <v>831</v>
      </c>
      <c r="H649" s="353" t="s">
        <v>831</v>
      </c>
      <c r="I649" s="353" t="s">
        <v>524</v>
      </c>
      <c r="J649" s="360">
        <v>1</v>
      </c>
      <c r="K649" s="363">
        <v>45231</v>
      </c>
      <c r="L649" s="363">
        <v>45808</v>
      </c>
      <c r="M649" s="356">
        <f t="shared" si="20"/>
        <v>82.428571428571431</v>
      </c>
      <c r="N649" s="357">
        <v>1</v>
      </c>
      <c r="O649" s="362" t="s">
        <v>994</v>
      </c>
      <c r="P649" s="358">
        <f t="shared" si="21"/>
        <v>1</v>
      </c>
      <c r="Q649" s="359" t="str">
        <f>IF(ISNUMBER(P649),IF(P649=100%,"CUMPLIDA",IF(AND(ISNUMBER(L649),ISNUMBER([5]CGR!$P$4)), IF(L649&lt;[5]CGR!$P$4,"INCUMPLIDA","PROCESO"), "VERIFICAR FECHA")),"SIN VALOR AVANCE")</f>
        <v>CUMPLIDA</v>
      </c>
    </row>
    <row r="650" spans="1:17" ht="75.75">
      <c r="A650" s="348" t="s">
        <v>19</v>
      </c>
      <c r="B650" s="349" t="s">
        <v>13</v>
      </c>
      <c r="C650" s="955"/>
      <c r="D650" s="955"/>
      <c r="E650" s="954"/>
      <c r="F650" s="954"/>
      <c r="G650" s="351" t="s">
        <v>110</v>
      </c>
      <c r="H650" s="353" t="s">
        <v>111</v>
      </c>
      <c r="I650" s="353" t="s">
        <v>112</v>
      </c>
      <c r="J650" s="360">
        <v>10</v>
      </c>
      <c r="K650" s="363">
        <v>45809</v>
      </c>
      <c r="L650" s="363">
        <v>46568</v>
      </c>
      <c r="M650" s="356">
        <f t="shared" si="20"/>
        <v>108.42857142857143</v>
      </c>
      <c r="N650" s="357">
        <v>0</v>
      </c>
      <c r="O650" s="362" t="s">
        <v>924</v>
      </c>
      <c r="P650" s="358">
        <f t="shared" si="21"/>
        <v>0</v>
      </c>
      <c r="Q650" s="359" t="str">
        <f>IF(ISNUMBER(P650),IF(P650=100%,"CUMPLIDA",IF(AND(ISNUMBER(L650),ISNUMBER([5]CGR!$P$4)), IF(L650&lt;[5]CGR!$P$4,"INCUMPLIDA","PROCESO"), "VERIFICAR FECHA")),"SIN VALOR AVANCE")</f>
        <v>PROCESO</v>
      </c>
    </row>
    <row r="651" spans="1:17" ht="120.75">
      <c r="A651" s="348" t="s">
        <v>19</v>
      </c>
      <c r="B651" s="349" t="s">
        <v>13</v>
      </c>
      <c r="C651" s="955"/>
      <c r="D651" s="955"/>
      <c r="E651" s="954"/>
      <c r="F651" s="954"/>
      <c r="G651" s="351" t="s">
        <v>114</v>
      </c>
      <c r="H651" s="353" t="s">
        <v>115</v>
      </c>
      <c r="I651" s="353" t="s">
        <v>116</v>
      </c>
      <c r="J651" s="360">
        <v>1</v>
      </c>
      <c r="K651" s="363">
        <v>45809</v>
      </c>
      <c r="L651" s="363">
        <v>46568</v>
      </c>
      <c r="M651" s="356">
        <f t="shared" si="20"/>
        <v>108.42857142857143</v>
      </c>
      <c r="N651" s="357">
        <v>0</v>
      </c>
      <c r="O651" s="362" t="s">
        <v>995</v>
      </c>
      <c r="P651" s="358">
        <f t="shared" si="21"/>
        <v>0</v>
      </c>
      <c r="Q651" s="359" t="str">
        <f>IF(ISNUMBER(P651),IF(P651=100%,"CUMPLIDA",IF(AND(ISNUMBER(L651),ISNUMBER([5]CGR!$P$4)), IF(L651&lt;[5]CGR!$P$4,"INCUMPLIDA","PROCESO"), "VERIFICAR FECHA")),"SIN VALOR AVANCE")</f>
        <v>PROCESO</v>
      </c>
    </row>
    <row r="652" spans="1:17" ht="165.75">
      <c r="A652" s="348" t="s">
        <v>19</v>
      </c>
      <c r="B652" s="349" t="s">
        <v>13</v>
      </c>
      <c r="C652" s="955"/>
      <c r="D652" s="955"/>
      <c r="E652" s="954"/>
      <c r="F652" s="954"/>
      <c r="G652" s="351" t="s">
        <v>117</v>
      </c>
      <c r="H652" s="353" t="s">
        <v>118</v>
      </c>
      <c r="I652" s="353" t="s">
        <v>119</v>
      </c>
      <c r="J652" s="360">
        <v>2</v>
      </c>
      <c r="K652" s="363">
        <v>45809</v>
      </c>
      <c r="L652" s="363">
        <v>46568</v>
      </c>
      <c r="M652" s="356">
        <f t="shared" si="20"/>
        <v>108.42857142857143</v>
      </c>
      <c r="N652" s="357">
        <v>0</v>
      </c>
      <c r="O652" s="362" t="s">
        <v>994</v>
      </c>
      <c r="P652" s="358">
        <f t="shared" si="21"/>
        <v>0</v>
      </c>
      <c r="Q652" s="359" t="str">
        <f>IF(ISNUMBER(P652),IF(P652=100%,"CUMPLIDA",IF(AND(ISNUMBER(L652),ISNUMBER([5]CGR!$P$4)), IF(L652&lt;[5]CGR!$P$4,"INCUMPLIDA","PROCESO"), "VERIFICAR FECHA")),"SIN VALOR AVANCE")</f>
        <v>PROCESO</v>
      </c>
    </row>
    <row r="653" spans="1:17" ht="240.75">
      <c r="A653" s="348" t="s">
        <v>19</v>
      </c>
      <c r="B653" s="349" t="s">
        <v>13</v>
      </c>
      <c r="C653" s="955" t="s">
        <v>996</v>
      </c>
      <c r="D653" s="955" t="s">
        <v>997</v>
      </c>
      <c r="E653" s="954" t="s">
        <v>998</v>
      </c>
      <c r="F653" s="961" t="s">
        <v>999</v>
      </c>
      <c r="G653" s="954" t="s">
        <v>823</v>
      </c>
      <c r="H653" s="352" t="s">
        <v>733</v>
      </c>
      <c r="I653" s="353" t="s">
        <v>164</v>
      </c>
      <c r="J653" s="354">
        <v>1</v>
      </c>
      <c r="K653" s="355">
        <v>44044</v>
      </c>
      <c r="L653" s="355">
        <v>44196</v>
      </c>
      <c r="M653" s="356">
        <f t="shared" si="20"/>
        <v>21.714285714285715</v>
      </c>
      <c r="N653" s="357">
        <v>1</v>
      </c>
      <c r="O653" s="353" t="s">
        <v>1000</v>
      </c>
      <c r="P653" s="358">
        <f t="shared" si="21"/>
        <v>1</v>
      </c>
      <c r="Q653" s="359" t="str">
        <f>IF(ISNUMBER(P653),IF(P653=100%,"CUMPLIDA",IF(AND(ISNUMBER(L653),ISNUMBER([5]CGR!$P$4)), IF(L653&lt;[5]CGR!$P$4,"INCUMPLIDA","PROCESO"), "VERIFICAR FECHA")),"SIN VALOR AVANCE")</f>
        <v>CUMPLIDA</v>
      </c>
    </row>
    <row r="654" spans="1:17" ht="75.75">
      <c r="A654" s="348" t="s">
        <v>19</v>
      </c>
      <c r="B654" s="349" t="s">
        <v>13</v>
      </c>
      <c r="C654" s="955"/>
      <c r="D654" s="955"/>
      <c r="E654" s="954"/>
      <c r="F654" s="961"/>
      <c r="G654" s="954"/>
      <c r="H654" s="352" t="s">
        <v>675</v>
      </c>
      <c r="I654" s="353" t="s">
        <v>676</v>
      </c>
      <c r="J654" s="354">
        <v>1</v>
      </c>
      <c r="K654" s="355">
        <v>45231</v>
      </c>
      <c r="L654" s="355">
        <v>45504</v>
      </c>
      <c r="M654" s="356">
        <f t="shared" si="20"/>
        <v>39</v>
      </c>
      <c r="N654" s="357">
        <v>1</v>
      </c>
      <c r="O654" s="362" t="s">
        <v>825</v>
      </c>
      <c r="P654" s="358">
        <f t="shared" si="21"/>
        <v>1</v>
      </c>
      <c r="Q654" s="359" t="str">
        <f>IF(ISNUMBER(P654),IF(P654=100%,"CUMPLIDA",IF(AND(ISNUMBER(L654),ISNUMBER([5]CGR!$P$4)), IF(L654&lt;[5]CGR!$P$4,"INCUMPLIDA","PROCESO"), "VERIFICAR FECHA")),"SIN VALOR AVANCE")</f>
        <v>CUMPLIDA</v>
      </c>
    </row>
    <row r="655" spans="1:17" ht="315.75">
      <c r="A655" s="348" t="s">
        <v>19</v>
      </c>
      <c r="B655" s="349" t="s">
        <v>13</v>
      </c>
      <c r="C655" s="955"/>
      <c r="D655" s="955"/>
      <c r="E655" s="954"/>
      <c r="F655" s="961"/>
      <c r="G655" s="954"/>
      <c r="H655" s="352" t="s">
        <v>678</v>
      </c>
      <c r="I655" s="353" t="s">
        <v>679</v>
      </c>
      <c r="J655" s="354">
        <v>1</v>
      </c>
      <c r="K655" s="355">
        <v>45231</v>
      </c>
      <c r="L655" s="355">
        <v>45504</v>
      </c>
      <c r="M655" s="356">
        <f t="shared" si="20"/>
        <v>39</v>
      </c>
      <c r="N655" s="357">
        <v>1</v>
      </c>
      <c r="O655" s="362" t="s">
        <v>864</v>
      </c>
      <c r="P655" s="358">
        <f t="shared" si="21"/>
        <v>1</v>
      </c>
      <c r="Q655" s="359" t="str">
        <f>IF(ISNUMBER(P655),IF(P655=100%,"CUMPLIDA",IF(AND(ISNUMBER(L655),ISNUMBER([5]CGR!$P$4)), IF(L655&lt;[5]CGR!$P$4,"INCUMPLIDA","PROCESO"), "VERIFICAR FECHA")),"SIN VALOR AVANCE")</f>
        <v>CUMPLIDA</v>
      </c>
    </row>
    <row r="656" spans="1:17" ht="150.75">
      <c r="A656" s="348" t="s">
        <v>19</v>
      </c>
      <c r="B656" s="349" t="s">
        <v>13</v>
      </c>
      <c r="C656" s="955"/>
      <c r="D656" s="955"/>
      <c r="E656" s="954"/>
      <c r="F656" s="961"/>
      <c r="G656" s="351" t="s">
        <v>97</v>
      </c>
      <c r="H656" s="353" t="s">
        <v>98</v>
      </c>
      <c r="I656" s="353" t="s">
        <v>99</v>
      </c>
      <c r="J656" s="360">
        <v>1</v>
      </c>
      <c r="K656" s="363">
        <v>45323</v>
      </c>
      <c r="L656" s="363">
        <v>45747</v>
      </c>
      <c r="M656" s="356">
        <f t="shared" si="20"/>
        <v>60.571428571428569</v>
      </c>
      <c r="N656" s="357">
        <v>1</v>
      </c>
      <c r="O656" s="362" t="s">
        <v>923</v>
      </c>
      <c r="P656" s="358">
        <f t="shared" si="21"/>
        <v>1</v>
      </c>
      <c r="Q656" s="359" t="str">
        <f>IF(ISNUMBER(P656),IF(P656=100%,"CUMPLIDA",IF(AND(ISNUMBER(L656),ISNUMBER([5]CGR!$P$4)), IF(L656&lt;[5]CGR!$P$4,"INCUMPLIDA","PROCESO"), "VERIFICAR FECHA")),"SIN VALOR AVANCE")</f>
        <v>CUMPLIDA</v>
      </c>
    </row>
    <row r="657" spans="1:17" ht="75.75">
      <c r="A657" s="348" t="s">
        <v>19</v>
      </c>
      <c r="B657" s="349" t="s">
        <v>13</v>
      </c>
      <c r="C657" s="955"/>
      <c r="D657" s="955"/>
      <c r="E657" s="954"/>
      <c r="F657" s="961"/>
      <c r="G657" s="351" t="s">
        <v>101</v>
      </c>
      <c r="H657" s="353" t="s">
        <v>101</v>
      </c>
      <c r="I657" s="353" t="s">
        <v>102</v>
      </c>
      <c r="J657" s="360">
        <v>1</v>
      </c>
      <c r="K657" s="363">
        <v>45323</v>
      </c>
      <c r="L657" s="363">
        <v>45747</v>
      </c>
      <c r="M657" s="356">
        <f t="shared" si="20"/>
        <v>60.571428571428569</v>
      </c>
      <c r="N657" s="357">
        <v>1</v>
      </c>
      <c r="O657" s="362" t="s">
        <v>924</v>
      </c>
      <c r="P657" s="358">
        <f t="shared" si="21"/>
        <v>1</v>
      </c>
      <c r="Q657" s="359" t="str">
        <f>IF(ISNUMBER(P657),IF(P657=100%,"CUMPLIDA",IF(AND(ISNUMBER(L657),ISNUMBER([5]CGR!$P$4)), IF(L657&lt;[5]CGR!$P$4,"INCUMPLIDA","PROCESO"), "VERIFICAR FECHA")),"SIN VALOR AVANCE")</f>
        <v>CUMPLIDA</v>
      </c>
    </row>
    <row r="658" spans="1:17" ht="105.75">
      <c r="A658" s="348" t="s">
        <v>19</v>
      </c>
      <c r="B658" s="349" t="s">
        <v>13</v>
      </c>
      <c r="C658" s="955"/>
      <c r="D658" s="955"/>
      <c r="E658" s="954"/>
      <c r="F658" s="961"/>
      <c r="G658" s="351" t="s">
        <v>238</v>
      </c>
      <c r="H658" s="353" t="s">
        <v>239</v>
      </c>
      <c r="I658" s="353" t="s">
        <v>240</v>
      </c>
      <c r="J658" s="360">
        <v>1</v>
      </c>
      <c r="K658" s="363">
        <v>45231</v>
      </c>
      <c r="L658" s="363">
        <v>45747</v>
      </c>
      <c r="M658" s="356">
        <f t="shared" si="20"/>
        <v>73.714285714285708</v>
      </c>
      <c r="N658" s="357">
        <v>1</v>
      </c>
      <c r="O658" s="353" t="s">
        <v>738</v>
      </c>
      <c r="P658" s="358">
        <f t="shared" si="21"/>
        <v>1</v>
      </c>
      <c r="Q658" s="359" t="str">
        <f>IF(ISNUMBER(P658),IF(P658=100%,"CUMPLIDA",IF(AND(ISNUMBER(L658),ISNUMBER([5]CGR!$P$4)), IF(L658&lt;[5]CGR!$P$4,"INCUMPLIDA","PROCESO"), "VERIFICAR FECHA")),"SIN VALOR AVANCE")</f>
        <v>CUMPLIDA</v>
      </c>
    </row>
    <row r="659" spans="1:17" ht="150.75">
      <c r="A659" s="348" t="s">
        <v>19</v>
      </c>
      <c r="B659" s="349" t="s">
        <v>13</v>
      </c>
      <c r="C659" s="955"/>
      <c r="D659" s="955"/>
      <c r="E659" s="954"/>
      <c r="F659" s="961"/>
      <c r="G659" s="351" t="s">
        <v>104</v>
      </c>
      <c r="H659" s="353" t="s">
        <v>104</v>
      </c>
      <c r="I659" s="353" t="s">
        <v>248</v>
      </c>
      <c r="J659" s="360">
        <v>1</v>
      </c>
      <c r="K659" s="363">
        <v>45323</v>
      </c>
      <c r="L659" s="363">
        <v>45747</v>
      </c>
      <c r="M659" s="356">
        <f t="shared" si="20"/>
        <v>60.571428571428569</v>
      </c>
      <c r="N659" s="357">
        <v>1</v>
      </c>
      <c r="O659" s="362" t="s">
        <v>923</v>
      </c>
      <c r="P659" s="358">
        <f t="shared" si="21"/>
        <v>1</v>
      </c>
      <c r="Q659" s="359" t="str">
        <f>IF(ISNUMBER(P659),IF(P659=100%,"CUMPLIDA",IF(AND(ISNUMBER(L659),ISNUMBER([5]CGR!$P$4)), IF(L659&lt;[5]CGR!$P$4,"INCUMPLIDA","PROCESO"), "VERIFICAR FECHA")),"SIN VALOR AVANCE")</f>
        <v>CUMPLIDA</v>
      </c>
    </row>
    <row r="660" spans="1:17" ht="75.75">
      <c r="A660" s="348" t="s">
        <v>19</v>
      </c>
      <c r="B660" s="349" t="s">
        <v>13</v>
      </c>
      <c r="C660" s="955"/>
      <c r="D660" s="955"/>
      <c r="E660" s="954"/>
      <c r="F660" s="961"/>
      <c r="G660" s="351" t="s">
        <v>830</v>
      </c>
      <c r="H660" s="353" t="s">
        <v>830</v>
      </c>
      <c r="I660" s="353" t="s">
        <v>107</v>
      </c>
      <c r="J660" s="360">
        <v>1</v>
      </c>
      <c r="K660" s="363">
        <v>45231</v>
      </c>
      <c r="L660" s="363">
        <v>45747</v>
      </c>
      <c r="M660" s="356">
        <f t="shared" ref="M660:M723" si="22">(L660-K660)/7</f>
        <v>73.714285714285708</v>
      </c>
      <c r="N660" s="357">
        <v>1</v>
      </c>
      <c r="O660" s="362" t="s">
        <v>924</v>
      </c>
      <c r="P660" s="358">
        <f t="shared" si="21"/>
        <v>1</v>
      </c>
      <c r="Q660" s="359" t="str">
        <f>IF(ISNUMBER(P660),IF(P660=100%,"CUMPLIDA",IF(AND(ISNUMBER(L660),ISNUMBER([5]CGR!$P$4)), IF(L660&lt;[5]CGR!$P$4,"INCUMPLIDA","PROCESO"), "VERIFICAR FECHA")),"SIN VALOR AVANCE")</f>
        <v>CUMPLIDA</v>
      </c>
    </row>
    <row r="661" spans="1:17" ht="210.75">
      <c r="A661" s="348" t="s">
        <v>19</v>
      </c>
      <c r="B661" s="349" t="s">
        <v>13</v>
      </c>
      <c r="C661" s="955"/>
      <c r="D661" s="955"/>
      <c r="E661" s="954"/>
      <c r="F661" s="961"/>
      <c r="G661" s="351" t="s">
        <v>831</v>
      </c>
      <c r="H661" s="353" t="s">
        <v>831</v>
      </c>
      <c r="I661" s="353" t="s">
        <v>524</v>
      </c>
      <c r="J661" s="360">
        <v>1</v>
      </c>
      <c r="K661" s="363">
        <v>45231</v>
      </c>
      <c r="L661" s="363">
        <v>45808</v>
      </c>
      <c r="M661" s="356">
        <f t="shared" si="22"/>
        <v>82.428571428571431</v>
      </c>
      <c r="N661" s="357">
        <v>1</v>
      </c>
      <c r="O661" s="362" t="s">
        <v>826</v>
      </c>
      <c r="P661" s="358">
        <f t="shared" si="21"/>
        <v>1</v>
      </c>
      <c r="Q661" s="359" t="str">
        <f>IF(ISNUMBER(P661),IF(P661=100%,"CUMPLIDA",IF(AND(ISNUMBER(L661),ISNUMBER([5]CGR!$P$4)), IF(L661&lt;[5]CGR!$P$4,"INCUMPLIDA","PROCESO"), "VERIFICAR FECHA")),"SIN VALOR AVANCE")</f>
        <v>CUMPLIDA</v>
      </c>
    </row>
    <row r="662" spans="1:17" ht="180.75">
      <c r="A662" s="348" t="s">
        <v>19</v>
      </c>
      <c r="B662" s="349" t="s">
        <v>13</v>
      </c>
      <c r="C662" s="955"/>
      <c r="D662" s="955"/>
      <c r="E662" s="954"/>
      <c r="F662" s="961"/>
      <c r="G662" s="351" t="s">
        <v>110</v>
      </c>
      <c r="H662" s="353" t="s">
        <v>111</v>
      </c>
      <c r="I662" s="353" t="s">
        <v>112</v>
      </c>
      <c r="J662" s="360">
        <v>7</v>
      </c>
      <c r="K662" s="363">
        <v>46024</v>
      </c>
      <c r="L662" s="363">
        <v>46660</v>
      </c>
      <c r="M662" s="356">
        <f t="shared" si="22"/>
        <v>90.857142857142861</v>
      </c>
      <c r="N662" s="357">
        <v>0</v>
      </c>
      <c r="O662" s="362" t="s">
        <v>867</v>
      </c>
      <c r="P662" s="358">
        <f t="shared" si="21"/>
        <v>0</v>
      </c>
      <c r="Q662" s="359" t="str">
        <f>IF(ISNUMBER(P662),IF(P662=100%,"CUMPLIDA",IF(AND(ISNUMBER(L662),ISNUMBER([5]CGR!$P$4)), IF(L662&lt;[5]CGR!$P$4,"INCUMPLIDA","PROCESO"), "VERIFICAR FECHA")),"SIN VALOR AVANCE")</f>
        <v>PROCESO</v>
      </c>
    </row>
    <row r="663" spans="1:17" ht="165.75">
      <c r="A663" s="348" t="s">
        <v>19</v>
      </c>
      <c r="B663" s="349" t="s">
        <v>13</v>
      </c>
      <c r="C663" s="955"/>
      <c r="D663" s="955"/>
      <c r="E663" s="954"/>
      <c r="F663" s="961"/>
      <c r="G663" s="351" t="s">
        <v>114</v>
      </c>
      <c r="H663" s="353" t="s">
        <v>115</v>
      </c>
      <c r="I663" s="353" t="s">
        <v>116</v>
      </c>
      <c r="J663" s="360">
        <v>1</v>
      </c>
      <c r="K663" s="363">
        <v>46024</v>
      </c>
      <c r="L663" s="363">
        <v>46660</v>
      </c>
      <c r="M663" s="356">
        <f t="shared" si="22"/>
        <v>90.857142857142861</v>
      </c>
      <c r="N663" s="357">
        <v>0</v>
      </c>
      <c r="O663" s="362" t="s">
        <v>844</v>
      </c>
      <c r="P663" s="358">
        <f t="shared" si="21"/>
        <v>0</v>
      </c>
      <c r="Q663" s="359" t="str">
        <f>IF(ISNUMBER(P663),IF(P663=100%,"CUMPLIDA",IF(AND(ISNUMBER(L663),ISNUMBER([5]CGR!$P$4)), IF(L663&lt;[5]CGR!$P$4,"INCUMPLIDA","PROCESO"), "VERIFICAR FECHA")),"SIN VALOR AVANCE")</f>
        <v>PROCESO</v>
      </c>
    </row>
    <row r="664" spans="1:17" ht="285.75">
      <c r="A664" s="348" t="s">
        <v>19</v>
      </c>
      <c r="B664" s="349" t="s">
        <v>13</v>
      </c>
      <c r="C664" s="955"/>
      <c r="D664" s="955"/>
      <c r="E664" s="954"/>
      <c r="F664" s="961"/>
      <c r="G664" s="351" t="s">
        <v>117</v>
      </c>
      <c r="H664" s="353" t="s">
        <v>118</v>
      </c>
      <c r="I664" s="353" t="s">
        <v>119</v>
      </c>
      <c r="J664" s="360">
        <v>2</v>
      </c>
      <c r="K664" s="363">
        <v>46024</v>
      </c>
      <c r="L664" s="363">
        <v>46660</v>
      </c>
      <c r="M664" s="356">
        <f t="shared" si="22"/>
        <v>90.857142857142861</v>
      </c>
      <c r="N664" s="357">
        <v>0</v>
      </c>
      <c r="O664" s="362" t="s">
        <v>845</v>
      </c>
      <c r="P664" s="358">
        <f t="shared" si="21"/>
        <v>0</v>
      </c>
      <c r="Q664" s="359" t="str">
        <f>IF(ISNUMBER(P664),IF(P664=100%,"CUMPLIDA",IF(AND(ISNUMBER(L664),ISNUMBER([5]CGR!$P$4)), IF(L664&lt;[5]CGR!$P$4,"INCUMPLIDA","PROCESO"), "VERIFICAR FECHA")),"SIN VALOR AVANCE")</f>
        <v>PROCESO</v>
      </c>
    </row>
    <row r="665" spans="1:17" ht="240.75" customHeight="1">
      <c r="A665" s="348" t="s">
        <v>19</v>
      </c>
      <c r="B665" s="349" t="s">
        <v>13</v>
      </c>
      <c r="C665" s="955" t="s">
        <v>1001</v>
      </c>
      <c r="D665" s="955" t="s">
        <v>1002</v>
      </c>
      <c r="E665" s="954" t="s">
        <v>1003</v>
      </c>
      <c r="F665" s="954" t="s">
        <v>1004</v>
      </c>
      <c r="G665" s="954" t="s">
        <v>823</v>
      </c>
      <c r="H665" s="352" t="s">
        <v>733</v>
      </c>
      <c r="I665" s="353" t="s">
        <v>164</v>
      </c>
      <c r="J665" s="354">
        <v>1</v>
      </c>
      <c r="K665" s="355">
        <v>44044</v>
      </c>
      <c r="L665" s="355">
        <v>44196</v>
      </c>
      <c r="M665" s="356">
        <f t="shared" si="22"/>
        <v>21.714285714285715</v>
      </c>
      <c r="N665" s="357">
        <v>1</v>
      </c>
      <c r="O665" s="353" t="s">
        <v>871</v>
      </c>
      <c r="P665" s="358">
        <f t="shared" si="21"/>
        <v>1</v>
      </c>
      <c r="Q665" s="359" t="str">
        <f>IF(ISNUMBER(P665),IF(P665=100%,"CUMPLIDA",IF(AND(ISNUMBER(L665),ISNUMBER([5]CGR!$P$4)), IF(L665&lt;[5]CGR!$P$4,"INCUMPLIDA","PROCESO"), "VERIFICAR FECHA")),"SIN VALOR AVANCE")</f>
        <v>CUMPLIDA</v>
      </c>
    </row>
    <row r="666" spans="1:17" ht="75.75">
      <c r="A666" s="348" t="s">
        <v>19</v>
      </c>
      <c r="B666" s="349" t="s">
        <v>13</v>
      </c>
      <c r="C666" s="955"/>
      <c r="D666" s="955"/>
      <c r="E666" s="954"/>
      <c r="F666" s="954"/>
      <c r="G666" s="954"/>
      <c r="H666" s="352" t="s">
        <v>675</v>
      </c>
      <c r="I666" s="353" t="s">
        <v>676</v>
      </c>
      <c r="J666" s="354">
        <v>1</v>
      </c>
      <c r="K666" s="355">
        <v>45231</v>
      </c>
      <c r="L666" s="355">
        <v>45504</v>
      </c>
      <c r="M666" s="356">
        <f t="shared" si="22"/>
        <v>39</v>
      </c>
      <c r="N666" s="357">
        <v>1</v>
      </c>
      <c r="O666" s="362" t="s">
        <v>825</v>
      </c>
      <c r="P666" s="358">
        <f t="shared" si="21"/>
        <v>1</v>
      </c>
      <c r="Q666" s="359" t="str">
        <f>IF(ISNUMBER(P666),IF(P666=100%,"CUMPLIDA",IF(AND(ISNUMBER(L666),ISNUMBER([5]CGR!$P$4)), IF(L666&lt;[5]CGR!$P$4,"INCUMPLIDA","PROCESO"), "VERIFICAR FECHA")),"SIN VALOR AVANCE")</f>
        <v>CUMPLIDA</v>
      </c>
    </row>
    <row r="667" spans="1:17" ht="315.75">
      <c r="A667" s="348" t="s">
        <v>19</v>
      </c>
      <c r="B667" s="349" t="s">
        <v>13</v>
      </c>
      <c r="C667" s="955"/>
      <c r="D667" s="955"/>
      <c r="E667" s="954"/>
      <c r="F667" s="954"/>
      <c r="G667" s="954"/>
      <c r="H667" s="352" t="s">
        <v>678</v>
      </c>
      <c r="I667" s="353" t="s">
        <v>679</v>
      </c>
      <c r="J667" s="354">
        <v>1</v>
      </c>
      <c r="K667" s="355">
        <v>45231</v>
      </c>
      <c r="L667" s="355">
        <v>45504</v>
      </c>
      <c r="M667" s="356">
        <f t="shared" si="22"/>
        <v>39</v>
      </c>
      <c r="N667" s="357">
        <v>1</v>
      </c>
      <c r="O667" s="362" t="s">
        <v>864</v>
      </c>
      <c r="P667" s="358">
        <f t="shared" si="21"/>
        <v>1</v>
      </c>
      <c r="Q667" s="359" t="str">
        <f>IF(ISNUMBER(P667),IF(P667=100%,"CUMPLIDA",IF(AND(ISNUMBER(L667),ISNUMBER([5]CGR!$P$4)), IF(L667&lt;[5]CGR!$P$4,"INCUMPLIDA","PROCESO"), "VERIFICAR FECHA")),"SIN VALOR AVANCE")</f>
        <v>CUMPLIDA</v>
      </c>
    </row>
    <row r="668" spans="1:17" ht="150.75">
      <c r="A668" s="348" t="s">
        <v>19</v>
      </c>
      <c r="B668" s="349" t="s">
        <v>13</v>
      </c>
      <c r="C668" s="955"/>
      <c r="D668" s="955"/>
      <c r="E668" s="954"/>
      <c r="F668" s="954"/>
      <c r="G668" s="351" t="s">
        <v>97</v>
      </c>
      <c r="H668" s="353" t="s">
        <v>98</v>
      </c>
      <c r="I668" s="353" t="s">
        <v>99</v>
      </c>
      <c r="J668" s="360">
        <v>1</v>
      </c>
      <c r="K668" s="363">
        <v>45323</v>
      </c>
      <c r="L668" s="363">
        <v>45747</v>
      </c>
      <c r="M668" s="356">
        <f t="shared" si="22"/>
        <v>60.571428571428569</v>
      </c>
      <c r="N668" s="357">
        <v>1</v>
      </c>
      <c r="O668" s="362" t="s">
        <v>865</v>
      </c>
      <c r="P668" s="358">
        <f t="shared" si="21"/>
        <v>1</v>
      </c>
      <c r="Q668" s="359" t="str">
        <f>IF(ISNUMBER(P668),IF(P668=100%,"CUMPLIDA",IF(AND(ISNUMBER(L668),ISNUMBER([5]CGR!$P$4)), IF(L668&lt;[5]CGR!$P$4,"INCUMPLIDA","PROCESO"), "VERIFICAR FECHA")),"SIN VALOR AVANCE")</f>
        <v>CUMPLIDA</v>
      </c>
    </row>
    <row r="669" spans="1:17" ht="105.75">
      <c r="A669" s="348" t="s">
        <v>19</v>
      </c>
      <c r="B669" s="349" t="s">
        <v>13</v>
      </c>
      <c r="C669" s="955"/>
      <c r="D669" s="955"/>
      <c r="E669" s="954"/>
      <c r="F669" s="954"/>
      <c r="G669" s="351" t="s">
        <v>101</v>
      </c>
      <c r="H669" s="353" t="s">
        <v>101</v>
      </c>
      <c r="I669" s="353" t="s">
        <v>102</v>
      </c>
      <c r="J669" s="360">
        <v>1</v>
      </c>
      <c r="K669" s="363">
        <v>45323</v>
      </c>
      <c r="L669" s="363">
        <v>45747</v>
      </c>
      <c r="M669" s="356">
        <f t="shared" si="22"/>
        <v>60.571428571428569</v>
      </c>
      <c r="N669" s="357">
        <v>1</v>
      </c>
      <c r="O669" s="362" t="s">
        <v>881</v>
      </c>
      <c r="P669" s="358">
        <f t="shared" si="21"/>
        <v>1</v>
      </c>
      <c r="Q669" s="359" t="str">
        <f>IF(ISNUMBER(P669),IF(P669=100%,"CUMPLIDA",IF(AND(ISNUMBER(L669),ISNUMBER([5]CGR!$P$4)), IF(L669&lt;[5]CGR!$P$4,"INCUMPLIDA","PROCESO"), "VERIFICAR FECHA")),"SIN VALOR AVANCE")</f>
        <v>CUMPLIDA</v>
      </c>
    </row>
    <row r="670" spans="1:17" ht="105.75">
      <c r="A670" s="348" t="s">
        <v>19</v>
      </c>
      <c r="B670" s="349" t="s">
        <v>13</v>
      </c>
      <c r="C670" s="955"/>
      <c r="D670" s="955"/>
      <c r="E670" s="954"/>
      <c r="F670" s="954"/>
      <c r="G670" s="351" t="s">
        <v>238</v>
      </c>
      <c r="H670" s="353" t="s">
        <v>239</v>
      </c>
      <c r="I670" s="353" t="s">
        <v>240</v>
      </c>
      <c r="J670" s="360">
        <v>1</v>
      </c>
      <c r="K670" s="363">
        <v>45231</v>
      </c>
      <c r="L670" s="363">
        <v>45747</v>
      </c>
      <c r="M670" s="356">
        <f t="shared" si="22"/>
        <v>73.714285714285708</v>
      </c>
      <c r="N670" s="357">
        <v>1</v>
      </c>
      <c r="O670" s="353" t="s">
        <v>738</v>
      </c>
      <c r="P670" s="358">
        <f t="shared" si="21"/>
        <v>1</v>
      </c>
      <c r="Q670" s="359" t="str">
        <f>IF(ISNUMBER(P670),IF(P670=100%,"CUMPLIDA",IF(AND(ISNUMBER(L670),ISNUMBER([5]CGR!$P$4)), IF(L670&lt;[5]CGR!$P$4,"INCUMPLIDA","PROCESO"), "VERIFICAR FECHA")),"SIN VALOR AVANCE")</f>
        <v>CUMPLIDA</v>
      </c>
    </row>
    <row r="671" spans="1:17" ht="165.75">
      <c r="A671" s="348" t="s">
        <v>19</v>
      </c>
      <c r="B671" s="349" t="s">
        <v>13</v>
      </c>
      <c r="C671" s="955"/>
      <c r="D671" s="955"/>
      <c r="E671" s="954"/>
      <c r="F671" s="954"/>
      <c r="G671" s="351" t="s">
        <v>104</v>
      </c>
      <c r="H671" s="353" t="s">
        <v>104</v>
      </c>
      <c r="I671" s="353" t="s">
        <v>248</v>
      </c>
      <c r="J671" s="360">
        <v>1</v>
      </c>
      <c r="K671" s="363">
        <v>45323</v>
      </c>
      <c r="L671" s="363">
        <v>45747</v>
      </c>
      <c r="M671" s="356">
        <f t="shared" si="22"/>
        <v>60.571428571428569</v>
      </c>
      <c r="N671" s="357">
        <v>1</v>
      </c>
      <c r="O671" s="362" t="s">
        <v>866</v>
      </c>
      <c r="P671" s="358">
        <f t="shared" si="21"/>
        <v>1</v>
      </c>
      <c r="Q671" s="359" t="str">
        <f>IF(ISNUMBER(P671),IF(P671=100%,"CUMPLIDA",IF(AND(ISNUMBER(L671),ISNUMBER([5]CGR!$P$4)), IF(L671&lt;[5]CGR!$P$4,"INCUMPLIDA","PROCESO"), "VERIFICAR FECHA")),"SIN VALOR AVANCE")</f>
        <v>CUMPLIDA</v>
      </c>
    </row>
    <row r="672" spans="1:17" ht="75">
      <c r="A672" s="348" t="s">
        <v>19</v>
      </c>
      <c r="B672" s="349" t="s">
        <v>13</v>
      </c>
      <c r="C672" s="955"/>
      <c r="D672" s="955"/>
      <c r="E672" s="954"/>
      <c r="F672" s="954"/>
      <c r="G672" s="351" t="s">
        <v>830</v>
      </c>
      <c r="H672" s="353" t="s">
        <v>830</v>
      </c>
      <c r="I672" s="353" t="s">
        <v>107</v>
      </c>
      <c r="J672" s="360">
        <v>1</v>
      </c>
      <c r="K672" s="363">
        <v>45231</v>
      </c>
      <c r="L672" s="363">
        <v>45747</v>
      </c>
      <c r="M672" s="356">
        <f t="shared" si="22"/>
        <v>73.714285714285708</v>
      </c>
      <c r="N672" s="357">
        <v>1</v>
      </c>
      <c r="O672" s="353" t="s">
        <v>1005</v>
      </c>
      <c r="P672" s="358">
        <f t="shared" si="21"/>
        <v>1</v>
      </c>
      <c r="Q672" s="359" t="str">
        <f>IF(ISNUMBER(P672),IF(P672=100%,"CUMPLIDA",IF(AND(ISNUMBER(L672),ISNUMBER([5]CGR!$P$4)), IF(L672&lt;[5]CGR!$P$4,"INCUMPLIDA","PROCESO"), "VERIFICAR FECHA")),"SIN VALOR AVANCE")</f>
        <v>CUMPLIDA</v>
      </c>
    </row>
    <row r="673" spans="1:17" ht="225.75">
      <c r="A673" s="348" t="s">
        <v>19</v>
      </c>
      <c r="B673" s="349" t="s">
        <v>13</v>
      </c>
      <c r="C673" s="955"/>
      <c r="D673" s="955"/>
      <c r="E673" s="954"/>
      <c r="F673" s="954"/>
      <c r="G673" s="351" t="s">
        <v>831</v>
      </c>
      <c r="H673" s="353" t="s">
        <v>831</v>
      </c>
      <c r="I673" s="353" t="s">
        <v>524</v>
      </c>
      <c r="J673" s="360">
        <v>1</v>
      </c>
      <c r="K673" s="363">
        <v>45231</v>
      </c>
      <c r="L673" s="363">
        <v>45808</v>
      </c>
      <c r="M673" s="356">
        <f t="shared" si="22"/>
        <v>82.428571428571431</v>
      </c>
      <c r="N673" s="357">
        <v>1</v>
      </c>
      <c r="O673" s="362" t="s">
        <v>873</v>
      </c>
      <c r="P673" s="358">
        <f t="shared" si="21"/>
        <v>1</v>
      </c>
      <c r="Q673" s="359" t="str">
        <f>IF(ISNUMBER(P673),IF(P673=100%,"CUMPLIDA",IF(AND(ISNUMBER(L673),ISNUMBER([5]CGR!$P$4)), IF(L673&lt;[5]CGR!$P$4,"INCUMPLIDA","PROCESO"), "VERIFICAR FECHA")),"SIN VALOR AVANCE")</f>
        <v>CUMPLIDA</v>
      </c>
    </row>
    <row r="674" spans="1:17" ht="180.75">
      <c r="A674" s="348" t="s">
        <v>19</v>
      </c>
      <c r="B674" s="349" t="s">
        <v>13</v>
      </c>
      <c r="C674" s="955"/>
      <c r="D674" s="955"/>
      <c r="E674" s="954"/>
      <c r="F674" s="954"/>
      <c r="G674" s="351" t="s">
        <v>110</v>
      </c>
      <c r="H674" s="353" t="s">
        <v>111</v>
      </c>
      <c r="I674" s="353" t="s">
        <v>112</v>
      </c>
      <c r="J674" s="360">
        <v>7</v>
      </c>
      <c r="K674" s="363">
        <v>46024</v>
      </c>
      <c r="L674" s="363">
        <v>46660</v>
      </c>
      <c r="M674" s="356">
        <f t="shared" si="22"/>
        <v>90.857142857142861</v>
      </c>
      <c r="N674" s="357">
        <v>0</v>
      </c>
      <c r="O674" s="362" t="s">
        <v>867</v>
      </c>
      <c r="P674" s="358">
        <f t="shared" si="21"/>
        <v>0</v>
      </c>
      <c r="Q674" s="359" t="str">
        <f>IF(ISNUMBER(P674),IF(P674=100%,"CUMPLIDA",IF(AND(ISNUMBER(L674),ISNUMBER([5]CGR!$P$4)), IF(L674&lt;[5]CGR!$P$4,"INCUMPLIDA","PROCESO"), "VERIFICAR FECHA")),"SIN VALOR AVANCE")</f>
        <v>PROCESO</v>
      </c>
    </row>
    <row r="675" spans="1:17" ht="165.75">
      <c r="A675" s="348" t="s">
        <v>19</v>
      </c>
      <c r="B675" s="349" t="s">
        <v>13</v>
      </c>
      <c r="C675" s="955"/>
      <c r="D675" s="955"/>
      <c r="E675" s="954"/>
      <c r="F675" s="954"/>
      <c r="G675" s="351" t="s">
        <v>114</v>
      </c>
      <c r="H675" s="353" t="s">
        <v>115</v>
      </c>
      <c r="I675" s="353" t="s">
        <v>116</v>
      </c>
      <c r="J675" s="360">
        <v>1</v>
      </c>
      <c r="K675" s="363">
        <v>46024</v>
      </c>
      <c r="L675" s="363">
        <v>46660</v>
      </c>
      <c r="M675" s="356">
        <f t="shared" si="22"/>
        <v>90.857142857142861</v>
      </c>
      <c r="N675" s="357">
        <v>0</v>
      </c>
      <c r="O675" s="362" t="s">
        <v>844</v>
      </c>
      <c r="P675" s="358">
        <f t="shared" si="21"/>
        <v>0</v>
      </c>
      <c r="Q675" s="359" t="str">
        <f>IF(ISNUMBER(P675),IF(P675=100%,"CUMPLIDA",IF(AND(ISNUMBER(L675),ISNUMBER([5]CGR!$P$4)), IF(L675&lt;[5]CGR!$P$4,"INCUMPLIDA","PROCESO"), "VERIFICAR FECHA")),"SIN VALOR AVANCE")</f>
        <v>PROCESO</v>
      </c>
    </row>
    <row r="676" spans="1:17" ht="285.75">
      <c r="A676" s="348" t="s">
        <v>19</v>
      </c>
      <c r="B676" s="349" t="s">
        <v>13</v>
      </c>
      <c r="C676" s="955"/>
      <c r="D676" s="955"/>
      <c r="E676" s="954"/>
      <c r="F676" s="954"/>
      <c r="G676" s="351" t="s">
        <v>117</v>
      </c>
      <c r="H676" s="353" t="s">
        <v>118</v>
      </c>
      <c r="I676" s="353" t="s">
        <v>119</v>
      </c>
      <c r="J676" s="360">
        <v>2</v>
      </c>
      <c r="K676" s="363">
        <v>46024</v>
      </c>
      <c r="L676" s="363">
        <v>46660</v>
      </c>
      <c r="M676" s="356">
        <f t="shared" si="22"/>
        <v>90.857142857142861</v>
      </c>
      <c r="N676" s="357">
        <v>0</v>
      </c>
      <c r="O676" s="362" t="s">
        <v>845</v>
      </c>
      <c r="P676" s="358">
        <f t="shared" si="21"/>
        <v>0</v>
      </c>
      <c r="Q676" s="359" t="str">
        <f>IF(ISNUMBER(P676),IF(P676=100%,"CUMPLIDA",IF(AND(ISNUMBER(L676),ISNUMBER([5]CGR!$P$4)), IF(L676&lt;[5]CGR!$P$4,"INCUMPLIDA","PROCESO"), "VERIFICAR FECHA")),"SIN VALOR AVANCE")</f>
        <v>PROCESO</v>
      </c>
    </row>
    <row r="677" spans="1:17" ht="75" customHeight="1">
      <c r="A677" s="348" t="s">
        <v>19</v>
      </c>
      <c r="B677" s="349" t="s">
        <v>13</v>
      </c>
      <c r="C677" s="955" t="s">
        <v>1006</v>
      </c>
      <c r="D677" s="955" t="s">
        <v>1007</v>
      </c>
      <c r="E677" s="954" t="s">
        <v>1008</v>
      </c>
      <c r="F677" s="954" t="s">
        <v>1009</v>
      </c>
      <c r="G677" s="954" t="s">
        <v>823</v>
      </c>
      <c r="H677" s="352" t="s">
        <v>675</v>
      </c>
      <c r="I677" s="353" t="s">
        <v>676</v>
      </c>
      <c r="J677" s="354">
        <v>1</v>
      </c>
      <c r="K677" s="355">
        <v>45231</v>
      </c>
      <c r="L677" s="355">
        <v>45504</v>
      </c>
      <c r="M677" s="356">
        <f t="shared" si="22"/>
        <v>39</v>
      </c>
      <c r="N677" s="357">
        <v>1</v>
      </c>
      <c r="O677" s="353" t="s">
        <v>1010</v>
      </c>
      <c r="P677" s="358">
        <f t="shared" si="21"/>
        <v>1</v>
      </c>
      <c r="Q677" s="359" t="str">
        <f>IF(ISNUMBER(P677),IF(P677=100%,"CUMPLIDA",IF(AND(ISNUMBER(L677),ISNUMBER([5]CGR!$P$4)), IF(L677&lt;[5]CGR!$P$4,"INCUMPLIDA","PROCESO"), "VERIFICAR FECHA")),"SIN VALOR AVANCE")</f>
        <v>CUMPLIDA</v>
      </c>
    </row>
    <row r="678" spans="1:17" ht="315.75">
      <c r="A678" s="348" t="s">
        <v>19</v>
      </c>
      <c r="B678" s="349" t="s">
        <v>13</v>
      </c>
      <c r="C678" s="955"/>
      <c r="D678" s="955"/>
      <c r="E678" s="954"/>
      <c r="F678" s="954"/>
      <c r="G678" s="954"/>
      <c r="H678" s="352" t="s">
        <v>678</v>
      </c>
      <c r="I678" s="353" t="s">
        <v>679</v>
      </c>
      <c r="J678" s="354">
        <v>1</v>
      </c>
      <c r="K678" s="355">
        <v>45231</v>
      </c>
      <c r="L678" s="355">
        <v>45504</v>
      </c>
      <c r="M678" s="356">
        <f t="shared" si="22"/>
        <v>39</v>
      </c>
      <c r="N678" s="357">
        <v>1</v>
      </c>
      <c r="O678" s="353" t="s">
        <v>1011</v>
      </c>
      <c r="P678" s="358">
        <f t="shared" si="21"/>
        <v>1</v>
      </c>
      <c r="Q678" s="359" t="str">
        <f>IF(ISNUMBER(P678),IF(P678=100%,"CUMPLIDA",IF(AND(ISNUMBER(L678),ISNUMBER([5]CGR!$P$4)), IF(L678&lt;[5]CGR!$P$4,"INCUMPLIDA","PROCESO"), "VERIFICAR FECHA")),"SIN VALOR AVANCE")</f>
        <v>CUMPLIDA</v>
      </c>
    </row>
    <row r="679" spans="1:17" ht="165.75">
      <c r="A679" s="348" t="s">
        <v>19</v>
      </c>
      <c r="B679" s="349" t="s">
        <v>13</v>
      </c>
      <c r="C679" s="955"/>
      <c r="D679" s="955"/>
      <c r="E679" s="954"/>
      <c r="F679" s="954"/>
      <c r="G679" s="351" t="s">
        <v>97</v>
      </c>
      <c r="H679" s="353" t="s">
        <v>98</v>
      </c>
      <c r="I679" s="353" t="s">
        <v>99</v>
      </c>
      <c r="J679" s="360">
        <v>1</v>
      </c>
      <c r="K679" s="363">
        <v>45323</v>
      </c>
      <c r="L679" s="363">
        <v>45747</v>
      </c>
      <c r="M679" s="356">
        <f t="shared" si="22"/>
        <v>60.571428571428569</v>
      </c>
      <c r="N679" s="357">
        <v>1</v>
      </c>
      <c r="O679" s="353" t="s">
        <v>1012</v>
      </c>
      <c r="P679" s="358">
        <f t="shared" si="21"/>
        <v>1</v>
      </c>
      <c r="Q679" s="359" t="str">
        <f>IF(ISNUMBER(P679),IF(P679=100%,"CUMPLIDA",IF(AND(ISNUMBER(L679),ISNUMBER([5]CGR!$P$4)), IF(L679&lt;[5]CGR!$P$4,"INCUMPLIDA","PROCESO"), "VERIFICAR FECHA")),"SIN VALOR AVANCE")</f>
        <v>CUMPLIDA</v>
      </c>
    </row>
    <row r="680" spans="1:17" ht="120.75">
      <c r="A680" s="348" t="s">
        <v>19</v>
      </c>
      <c r="B680" s="349" t="s">
        <v>13</v>
      </c>
      <c r="C680" s="955"/>
      <c r="D680" s="955"/>
      <c r="E680" s="954"/>
      <c r="F680" s="954"/>
      <c r="G680" s="351" t="s">
        <v>101</v>
      </c>
      <c r="H680" s="353" t="s">
        <v>101</v>
      </c>
      <c r="I680" s="353" t="s">
        <v>102</v>
      </c>
      <c r="J680" s="360">
        <v>1</v>
      </c>
      <c r="K680" s="363">
        <v>45323</v>
      </c>
      <c r="L680" s="363">
        <v>45747</v>
      </c>
      <c r="M680" s="356">
        <f t="shared" si="22"/>
        <v>60.571428571428569</v>
      </c>
      <c r="N680" s="357">
        <v>1</v>
      </c>
      <c r="O680" s="353" t="s">
        <v>1013</v>
      </c>
      <c r="P680" s="358">
        <f t="shared" si="21"/>
        <v>1</v>
      </c>
      <c r="Q680" s="359" t="str">
        <f>IF(ISNUMBER(P680),IF(P680=100%,"CUMPLIDA",IF(AND(ISNUMBER(L680),ISNUMBER([5]CGR!$P$4)), IF(L680&lt;[5]CGR!$P$4,"INCUMPLIDA","PROCESO"), "VERIFICAR FECHA")),"SIN VALOR AVANCE")</f>
        <v>CUMPLIDA</v>
      </c>
    </row>
    <row r="681" spans="1:17" ht="105.75">
      <c r="A681" s="348" t="s">
        <v>19</v>
      </c>
      <c r="B681" s="349" t="s">
        <v>13</v>
      </c>
      <c r="C681" s="955"/>
      <c r="D681" s="955"/>
      <c r="E681" s="954"/>
      <c r="F681" s="954"/>
      <c r="G681" s="351" t="s">
        <v>238</v>
      </c>
      <c r="H681" s="353" t="s">
        <v>239</v>
      </c>
      <c r="I681" s="353" t="s">
        <v>240</v>
      </c>
      <c r="J681" s="360">
        <v>1</v>
      </c>
      <c r="K681" s="363">
        <v>45231</v>
      </c>
      <c r="L681" s="363">
        <v>45747</v>
      </c>
      <c r="M681" s="356">
        <f t="shared" si="22"/>
        <v>73.714285714285708</v>
      </c>
      <c r="N681" s="357">
        <v>1</v>
      </c>
      <c r="O681" s="353" t="s">
        <v>738</v>
      </c>
      <c r="P681" s="358">
        <f t="shared" si="21"/>
        <v>1</v>
      </c>
      <c r="Q681" s="359" t="str">
        <f>IF(ISNUMBER(P681),IF(P681=100%,"CUMPLIDA",IF(AND(ISNUMBER(L681),ISNUMBER([5]CGR!$P$4)), IF(L681&lt;[5]CGR!$P$4,"INCUMPLIDA","PROCESO"), "VERIFICAR FECHA")),"SIN VALOR AVANCE")</f>
        <v>CUMPLIDA</v>
      </c>
    </row>
    <row r="682" spans="1:17" ht="165.75">
      <c r="A682" s="348" t="s">
        <v>19</v>
      </c>
      <c r="B682" s="349" t="s">
        <v>13</v>
      </c>
      <c r="C682" s="955"/>
      <c r="D682" s="955"/>
      <c r="E682" s="954"/>
      <c r="F682" s="954"/>
      <c r="G682" s="351" t="s">
        <v>104</v>
      </c>
      <c r="H682" s="353" t="s">
        <v>104</v>
      </c>
      <c r="I682" s="353" t="s">
        <v>248</v>
      </c>
      <c r="J682" s="360">
        <v>1</v>
      </c>
      <c r="K682" s="363">
        <v>45323</v>
      </c>
      <c r="L682" s="363">
        <v>45747</v>
      </c>
      <c r="M682" s="356">
        <f t="shared" si="22"/>
        <v>60.571428571428569</v>
      </c>
      <c r="N682" s="357">
        <v>1</v>
      </c>
      <c r="O682" s="353" t="s">
        <v>1012</v>
      </c>
      <c r="P682" s="358">
        <f t="shared" si="21"/>
        <v>1</v>
      </c>
      <c r="Q682" s="359" t="str">
        <f>IF(ISNUMBER(P682),IF(P682=100%,"CUMPLIDA",IF(AND(ISNUMBER(L682),ISNUMBER([5]CGR!$P$4)), IF(L682&lt;[5]CGR!$P$4,"INCUMPLIDA","PROCESO"), "VERIFICAR FECHA")),"SIN VALOR AVANCE")</f>
        <v>CUMPLIDA</v>
      </c>
    </row>
    <row r="683" spans="1:17" ht="105.75">
      <c r="A683" s="348" t="s">
        <v>19</v>
      </c>
      <c r="B683" s="349" t="s">
        <v>13</v>
      </c>
      <c r="C683" s="955"/>
      <c r="D683" s="955"/>
      <c r="E683" s="954"/>
      <c r="F683" s="954"/>
      <c r="G683" s="351" t="s">
        <v>830</v>
      </c>
      <c r="H683" s="353" t="s">
        <v>830</v>
      </c>
      <c r="I683" s="353" t="s">
        <v>107</v>
      </c>
      <c r="J683" s="360">
        <v>1</v>
      </c>
      <c r="K683" s="363">
        <v>45231</v>
      </c>
      <c r="L683" s="363">
        <v>45747</v>
      </c>
      <c r="M683" s="356">
        <f t="shared" si="22"/>
        <v>73.714285714285708</v>
      </c>
      <c r="N683" s="357">
        <v>1</v>
      </c>
      <c r="O683" s="353" t="s">
        <v>1014</v>
      </c>
      <c r="P683" s="358">
        <f t="shared" si="21"/>
        <v>1</v>
      </c>
      <c r="Q683" s="359" t="str">
        <f>IF(ISNUMBER(P683),IF(P683=100%,"CUMPLIDA",IF(AND(ISNUMBER(L683),ISNUMBER([5]CGR!$P$4)), IF(L683&lt;[5]CGR!$P$4,"INCUMPLIDA","PROCESO"), "VERIFICAR FECHA")),"SIN VALOR AVANCE")</f>
        <v>CUMPLIDA</v>
      </c>
    </row>
    <row r="684" spans="1:17" ht="225.75">
      <c r="A684" s="348" t="s">
        <v>19</v>
      </c>
      <c r="B684" s="349" t="s">
        <v>13</v>
      </c>
      <c r="C684" s="955"/>
      <c r="D684" s="955"/>
      <c r="E684" s="954"/>
      <c r="F684" s="954"/>
      <c r="G684" s="351" t="s">
        <v>831</v>
      </c>
      <c r="H684" s="353" t="s">
        <v>831</v>
      </c>
      <c r="I684" s="353" t="s">
        <v>524</v>
      </c>
      <c r="J684" s="360">
        <v>1</v>
      </c>
      <c r="K684" s="363">
        <v>45231</v>
      </c>
      <c r="L684" s="363">
        <v>45808</v>
      </c>
      <c r="M684" s="356">
        <f t="shared" si="22"/>
        <v>82.428571428571431</v>
      </c>
      <c r="N684" s="357">
        <v>1</v>
      </c>
      <c r="O684" s="353" t="s">
        <v>1015</v>
      </c>
      <c r="P684" s="358">
        <f t="shared" si="21"/>
        <v>1</v>
      </c>
      <c r="Q684" s="359" t="str">
        <f>IF(ISNUMBER(P684),IF(P684=100%,"CUMPLIDA",IF(AND(ISNUMBER(L684),ISNUMBER([5]CGR!$P$4)), IF(L684&lt;[5]CGR!$P$4,"INCUMPLIDA","PROCESO"), "VERIFICAR FECHA")),"SIN VALOR AVANCE")</f>
        <v>CUMPLIDA</v>
      </c>
    </row>
    <row r="685" spans="1:17" ht="180.75">
      <c r="A685" s="348" t="s">
        <v>19</v>
      </c>
      <c r="B685" s="349" t="s">
        <v>13</v>
      </c>
      <c r="C685" s="955"/>
      <c r="D685" s="955"/>
      <c r="E685" s="954"/>
      <c r="F685" s="954"/>
      <c r="G685" s="351" t="s">
        <v>110</v>
      </c>
      <c r="H685" s="353" t="s">
        <v>111</v>
      </c>
      <c r="I685" s="353" t="s">
        <v>112</v>
      </c>
      <c r="J685" s="360">
        <v>7</v>
      </c>
      <c r="K685" s="363">
        <v>46024</v>
      </c>
      <c r="L685" s="363">
        <v>46660</v>
      </c>
      <c r="M685" s="356">
        <f t="shared" si="22"/>
        <v>90.857142857142861</v>
      </c>
      <c r="N685" s="357">
        <v>0</v>
      </c>
      <c r="O685" s="353" t="s">
        <v>1016</v>
      </c>
      <c r="P685" s="358">
        <f t="shared" si="21"/>
        <v>0</v>
      </c>
      <c r="Q685" s="359" t="str">
        <f>IF(ISNUMBER(P685),IF(P685=100%,"CUMPLIDA",IF(AND(ISNUMBER(L685),ISNUMBER([5]CGR!$P$4)), IF(L685&lt;[5]CGR!$P$4,"INCUMPLIDA","PROCESO"), "VERIFICAR FECHA")),"SIN VALOR AVANCE")</f>
        <v>PROCESO</v>
      </c>
    </row>
    <row r="686" spans="1:17" ht="165.75">
      <c r="A686" s="348" t="s">
        <v>19</v>
      </c>
      <c r="B686" s="349" t="s">
        <v>13</v>
      </c>
      <c r="C686" s="955"/>
      <c r="D686" s="955"/>
      <c r="E686" s="954"/>
      <c r="F686" s="954"/>
      <c r="G686" s="351" t="s">
        <v>114</v>
      </c>
      <c r="H686" s="353" t="s">
        <v>115</v>
      </c>
      <c r="I686" s="353" t="s">
        <v>116</v>
      </c>
      <c r="J686" s="360">
        <v>1</v>
      </c>
      <c r="K686" s="363">
        <v>46024</v>
      </c>
      <c r="L686" s="363">
        <v>46660</v>
      </c>
      <c r="M686" s="356">
        <f t="shared" si="22"/>
        <v>90.857142857142861</v>
      </c>
      <c r="N686" s="357">
        <v>0</v>
      </c>
      <c r="O686" s="353" t="s">
        <v>1017</v>
      </c>
      <c r="P686" s="358">
        <f t="shared" si="21"/>
        <v>0</v>
      </c>
      <c r="Q686" s="359" t="str">
        <f>IF(ISNUMBER(P686),IF(P686=100%,"CUMPLIDA",IF(AND(ISNUMBER(L686),ISNUMBER([5]CGR!$P$4)), IF(L686&lt;[5]CGR!$P$4,"INCUMPLIDA","PROCESO"), "VERIFICAR FECHA")),"SIN VALOR AVANCE")</f>
        <v>PROCESO</v>
      </c>
    </row>
    <row r="687" spans="1:17" ht="285.75">
      <c r="A687" s="348" t="s">
        <v>19</v>
      </c>
      <c r="B687" s="349" t="s">
        <v>13</v>
      </c>
      <c r="C687" s="955"/>
      <c r="D687" s="955"/>
      <c r="E687" s="954"/>
      <c r="F687" s="954"/>
      <c r="G687" s="351" t="s">
        <v>117</v>
      </c>
      <c r="H687" s="353" t="s">
        <v>118</v>
      </c>
      <c r="I687" s="353" t="s">
        <v>119</v>
      </c>
      <c r="J687" s="360">
        <v>2</v>
      </c>
      <c r="K687" s="363">
        <v>46024</v>
      </c>
      <c r="L687" s="363">
        <v>46660</v>
      </c>
      <c r="M687" s="356">
        <f t="shared" si="22"/>
        <v>90.857142857142861</v>
      </c>
      <c r="N687" s="357">
        <v>0</v>
      </c>
      <c r="O687" s="353" t="s">
        <v>1018</v>
      </c>
      <c r="P687" s="358">
        <f t="shared" si="21"/>
        <v>0</v>
      </c>
      <c r="Q687" s="359" t="str">
        <f>IF(ISNUMBER(P687),IF(P687=100%,"CUMPLIDA",IF(AND(ISNUMBER(L687),ISNUMBER([5]CGR!$P$4)), IF(L687&lt;[5]CGR!$P$4,"INCUMPLIDA","PROCESO"), "VERIFICAR FECHA")),"SIN VALOR AVANCE")</f>
        <v>PROCESO</v>
      </c>
    </row>
    <row r="688" spans="1:17" ht="75.75" customHeight="1">
      <c r="A688" s="348" t="s">
        <v>19</v>
      </c>
      <c r="B688" s="349" t="s">
        <v>13</v>
      </c>
      <c r="C688" s="955" t="s">
        <v>1019</v>
      </c>
      <c r="D688" s="955" t="s">
        <v>1020</v>
      </c>
      <c r="E688" s="954" t="s">
        <v>1021</v>
      </c>
      <c r="F688" s="954" t="s">
        <v>1022</v>
      </c>
      <c r="G688" s="954" t="s">
        <v>823</v>
      </c>
      <c r="H688" s="352" t="s">
        <v>675</v>
      </c>
      <c r="I688" s="353" t="s">
        <v>676</v>
      </c>
      <c r="J688" s="354">
        <v>1</v>
      </c>
      <c r="K688" s="355">
        <v>45231</v>
      </c>
      <c r="L688" s="355">
        <v>45504</v>
      </c>
      <c r="M688" s="356">
        <f t="shared" si="22"/>
        <v>39</v>
      </c>
      <c r="N688" s="357">
        <v>1</v>
      </c>
      <c r="O688" s="362" t="s">
        <v>825</v>
      </c>
      <c r="P688" s="358">
        <f t="shared" si="21"/>
        <v>1</v>
      </c>
      <c r="Q688" s="359" t="str">
        <f>IF(ISNUMBER(P688),IF(P688=100%,"CUMPLIDA",IF(AND(ISNUMBER(L688),ISNUMBER([5]CGR!$P$4)), IF(L688&lt;[5]CGR!$P$4,"INCUMPLIDA","PROCESO"), "VERIFICAR FECHA")),"SIN VALOR AVANCE")</f>
        <v>CUMPLIDA</v>
      </c>
    </row>
    <row r="689" spans="1:17" ht="315.75">
      <c r="A689" s="348" t="s">
        <v>19</v>
      </c>
      <c r="B689" s="349" t="s">
        <v>13</v>
      </c>
      <c r="C689" s="955"/>
      <c r="D689" s="955"/>
      <c r="E689" s="954"/>
      <c r="F689" s="954"/>
      <c r="G689" s="954"/>
      <c r="H689" s="352" t="s">
        <v>678</v>
      </c>
      <c r="I689" s="353" t="s">
        <v>679</v>
      </c>
      <c r="J689" s="354">
        <v>1</v>
      </c>
      <c r="K689" s="355">
        <v>45231</v>
      </c>
      <c r="L689" s="355">
        <v>45504</v>
      </c>
      <c r="M689" s="356">
        <f t="shared" si="22"/>
        <v>39</v>
      </c>
      <c r="N689" s="357">
        <v>1</v>
      </c>
      <c r="O689" s="362" t="s">
        <v>864</v>
      </c>
      <c r="P689" s="358">
        <f t="shared" si="21"/>
        <v>1</v>
      </c>
      <c r="Q689" s="359" t="str">
        <f>IF(ISNUMBER(P689),IF(P689=100%,"CUMPLIDA",IF(AND(ISNUMBER(L689),ISNUMBER([5]CGR!$P$4)), IF(L689&lt;[5]CGR!$P$4,"INCUMPLIDA","PROCESO"), "VERIFICAR FECHA")),"SIN VALOR AVANCE")</f>
        <v>CUMPLIDA</v>
      </c>
    </row>
    <row r="690" spans="1:17" ht="150.75">
      <c r="A690" s="348" t="s">
        <v>19</v>
      </c>
      <c r="B690" s="349" t="s">
        <v>13</v>
      </c>
      <c r="C690" s="955"/>
      <c r="D690" s="955"/>
      <c r="E690" s="954"/>
      <c r="F690" s="954"/>
      <c r="G690" s="351" t="s">
        <v>97</v>
      </c>
      <c r="H690" s="353" t="s">
        <v>98</v>
      </c>
      <c r="I690" s="353" t="s">
        <v>99</v>
      </c>
      <c r="J690" s="360">
        <v>1</v>
      </c>
      <c r="K690" s="363">
        <v>45323</v>
      </c>
      <c r="L690" s="363">
        <v>45747</v>
      </c>
      <c r="M690" s="356">
        <f t="shared" si="22"/>
        <v>60.571428571428569</v>
      </c>
      <c r="N690" s="357">
        <v>1</v>
      </c>
      <c r="O690" s="362" t="s">
        <v>865</v>
      </c>
      <c r="P690" s="358">
        <f t="shared" si="21"/>
        <v>1</v>
      </c>
      <c r="Q690" s="359" t="str">
        <f>IF(ISNUMBER(P690),IF(P690=100%,"CUMPLIDA",IF(AND(ISNUMBER(L690),ISNUMBER([5]CGR!$P$4)), IF(L690&lt;[5]CGR!$P$4,"INCUMPLIDA","PROCESO"), "VERIFICAR FECHA")),"SIN VALOR AVANCE")</f>
        <v>CUMPLIDA</v>
      </c>
    </row>
    <row r="691" spans="1:17" ht="90.75">
      <c r="A691" s="348" t="s">
        <v>19</v>
      </c>
      <c r="B691" s="349" t="s">
        <v>13</v>
      </c>
      <c r="C691" s="955"/>
      <c r="D691" s="955"/>
      <c r="E691" s="954"/>
      <c r="F691" s="954"/>
      <c r="G691" s="351" t="s">
        <v>101</v>
      </c>
      <c r="H691" s="353" t="s">
        <v>101</v>
      </c>
      <c r="I691" s="353" t="s">
        <v>102</v>
      </c>
      <c r="J691" s="360">
        <v>1</v>
      </c>
      <c r="K691" s="363">
        <v>45323</v>
      </c>
      <c r="L691" s="363">
        <v>45747</v>
      </c>
      <c r="M691" s="356">
        <f t="shared" si="22"/>
        <v>60.571428571428569</v>
      </c>
      <c r="N691" s="357">
        <v>1</v>
      </c>
      <c r="O691" s="362" t="s">
        <v>888</v>
      </c>
      <c r="P691" s="358">
        <f t="shared" si="21"/>
        <v>1</v>
      </c>
      <c r="Q691" s="359" t="str">
        <f>IF(ISNUMBER(P691),IF(P691=100%,"CUMPLIDA",IF(AND(ISNUMBER(L691),ISNUMBER([5]CGR!$P$4)), IF(L691&lt;[5]CGR!$P$4,"INCUMPLIDA","PROCESO"), "VERIFICAR FECHA")),"SIN VALOR AVANCE")</f>
        <v>CUMPLIDA</v>
      </c>
    </row>
    <row r="692" spans="1:17" ht="90.75">
      <c r="A692" s="348" t="s">
        <v>19</v>
      </c>
      <c r="B692" s="349" t="s">
        <v>13</v>
      </c>
      <c r="C692" s="955"/>
      <c r="D692" s="955"/>
      <c r="E692" s="954"/>
      <c r="F692" s="954"/>
      <c r="G692" s="351" t="s">
        <v>238</v>
      </c>
      <c r="H692" s="353" t="s">
        <v>239</v>
      </c>
      <c r="I692" s="353" t="s">
        <v>240</v>
      </c>
      <c r="J692" s="360">
        <v>1</v>
      </c>
      <c r="K692" s="363">
        <v>45231</v>
      </c>
      <c r="L692" s="363">
        <v>45747</v>
      </c>
      <c r="M692" s="356">
        <f t="shared" si="22"/>
        <v>73.714285714285708</v>
      </c>
      <c r="N692" s="357">
        <v>1</v>
      </c>
      <c r="O692" s="362" t="s">
        <v>888</v>
      </c>
      <c r="P692" s="358">
        <f t="shared" si="21"/>
        <v>1</v>
      </c>
      <c r="Q692" s="359" t="str">
        <f>IF(ISNUMBER(P692),IF(P692=100%,"CUMPLIDA",IF(AND(ISNUMBER(L692),ISNUMBER([5]CGR!$P$4)), IF(L692&lt;[5]CGR!$P$4,"INCUMPLIDA","PROCESO"), "VERIFICAR FECHA")),"SIN VALOR AVANCE")</f>
        <v>CUMPLIDA</v>
      </c>
    </row>
    <row r="693" spans="1:17" ht="150.75">
      <c r="A693" s="348" t="s">
        <v>19</v>
      </c>
      <c r="B693" s="349" t="s">
        <v>13</v>
      </c>
      <c r="C693" s="955"/>
      <c r="D693" s="955"/>
      <c r="E693" s="954"/>
      <c r="F693" s="954"/>
      <c r="G693" s="351" t="s">
        <v>104</v>
      </c>
      <c r="H693" s="353" t="s">
        <v>104</v>
      </c>
      <c r="I693" s="353" t="s">
        <v>248</v>
      </c>
      <c r="J693" s="360">
        <v>1</v>
      </c>
      <c r="K693" s="363">
        <v>45323</v>
      </c>
      <c r="L693" s="363">
        <v>45747</v>
      </c>
      <c r="M693" s="356">
        <f t="shared" si="22"/>
        <v>60.571428571428569</v>
      </c>
      <c r="N693" s="357">
        <v>1</v>
      </c>
      <c r="O693" s="362" t="s">
        <v>865</v>
      </c>
      <c r="P693" s="358">
        <f t="shared" si="21"/>
        <v>1</v>
      </c>
      <c r="Q693" s="359" t="str">
        <f>IF(ISNUMBER(P693),IF(P693=100%,"CUMPLIDA",IF(AND(ISNUMBER(L693),ISNUMBER([5]CGR!$P$4)), IF(L693&lt;[5]CGR!$P$4,"INCUMPLIDA","PROCESO"), "VERIFICAR FECHA")),"SIN VALOR AVANCE")</f>
        <v>CUMPLIDA</v>
      </c>
    </row>
    <row r="694" spans="1:17" ht="90.75">
      <c r="A694" s="348" t="s">
        <v>19</v>
      </c>
      <c r="B694" s="349" t="s">
        <v>13</v>
      </c>
      <c r="C694" s="955"/>
      <c r="D694" s="955"/>
      <c r="E694" s="954"/>
      <c r="F694" s="954"/>
      <c r="G694" s="351" t="s">
        <v>830</v>
      </c>
      <c r="H694" s="353" t="s">
        <v>830</v>
      </c>
      <c r="I694" s="353" t="s">
        <v>107</v>
      </c>
      <c r="J694" s="360">
        <v>1</v>
      </c>
      <c r="K694" s="363">
        <v>45231</v>
      </c>
      <c r="L694" s="363">
        <v>45747</v>
      </c>
      <c r="M694" s="356">
        <f t="shared" si="22"/>
        <v>73.714285714285708</v>
      </c>
      <c r="N694" s="357">
        <v>1</v>
      </c>
      <c r="O694" s="362" t="s">
        <v>888</v>
      </c>
      <c r="P694" s="358">
        <f t="shared" si="21"/>
        <v>1</v>
      </c>
      <c r="Q694" s="359" t="str">
        <f>IF(ISNUMBER(P694),IF(P694=100%,"CUMPLIDA",IF(AND(ISNUMBER(L694),ISNUMBER([5]CGR!$P$4)), IF(L694&lt;[5]CGR!$P$4,"INCUMPLIDA","PROCESO"), "VERIFICAR FECHA")),"SIN VALOR AVANCE")</f>
        <v>CUMPLIDA</v>
      </c>
    </row>
    <row r="695" spans="1:17" ht="210.75">
      <c r="A695" s="348" t="s">
        <v>19</v>
      </c>
      <c r="B695" s="349" t="s">
        <v>13</v>
      </c>
      <c r="C695" s="955"/>
      <c r="D695" s="955"/>
      <c r="E695" s="954"/>
      <c r="F695" s="954"/>
      <c r="G695" s="351" t="s">
        <v>831</v>
      </c>
      <c r="H695" s="353" t="s">
        <v>831</v>
      </c>
      <c r="I695" s="353" t="s">
        <v>524</v>
      </c>
      <c r="J695" s="360">
        <v>1</v>
      </c>
      <c r="K695" s="363">
        <v>45231</v>
      </c>
      <c r="L695" s="363">
        <v>45808</v>
      </c>
      <c r="M695" s="356">
        <f t="shared" si="22"/>
        <v>82.428571428571431</v>
      </c>
      <c r="N695" s="357">
        <v>1</v>
      </c>
      <c r="O695" s="362" t="s">
        <v>826</v>
      </c>
      <c r="P695" s="358">
        <f t="shared" si="21"/>
        <v>1</v>
      </c>
      <c r="Q695" s="359" t="str">
        <f>IF(ISNUMBER(P695),IF(P695=100%,"CUMPLIDA",IF(AND(ISNUMBER(L695),ISNUMBER([5]CGR!$P$4)), IF(L695&lt;[5]CGR!$P$4,"INCUMPLIDA","PROCESO"), "VERIFICAR FECHA")),"SIN VALOR AVANCE")</f>
        <v>CUMPLIDA</v>
      </c>
    </row>
    <row r="696" spans="1:17" ht="180.75">
      <c r="A696" s="348" t="s">
        <v>19</v>
      </c>
      <c r="B696" s="349" t="s">
        <v>13</v>
      </c>
      <c r="C696" s="955"/>
      <c r="D696" s="955"/>
      <c r="E696" s="954"/>
      <c r="F696" s="954"/>
      <c r="G696" s="351" t="s">
        <v>110</v>
      </c>
      <c r="H696" s="353" t="s">
        <v>111</v>
      </c>
      <c r="I696" s="353" t="s">
        <v>112</v>
      </c>
      <c r="J696" s="360">
        <v>10</v>
      </c>
      <c r="K696" s="363">
        <v>45809</v>
      </c>
      <c r="L696" s="363">
        <v>46568</v>
      </c>
      <c r="M696" s="356">
        <f t="shared" si="22"/>
        <v>108.42857142857143</v>
      </c>
      <c r="N696" s="357">
        <v>0</v>
      </c>
      <c r="O696" s="362" t="s">
        <v>867</v>
      </c>
      <c r="P696" s="358">
        <f t="shared" si="21"/>
        <v>0</v>
      </c>
      <c r="Q696" s="359" t="str">
        <f>IF(ISNUMBER(P696),IF(P696=100%,"CUMPLIDA",IF(AND(ISNUMBER(L696),ISNUMBER([5]CGR!$P$4)), IF(L696&lt;[5]CGR!$P$4,"INCUMPLIDA","PROCESO"), "VERIFICAR FECHA")),"SIN VALOR AVANCE")</f>
        <v>PROCESO</v>
      </c>
    </row>
    <row r="697" spans="1:17" ht="165.75">
      <c r="A697" s="348" t="s">
        <v>19</v>
      </c>
      <c r="B697" s="349" t="s">
        <v>13</v>
      </c>
      <c r="C697" s="955"/>
      <c r="D697" s="955"/>
      <c r="E697" s="954"/>
      <c r="F697" s="954"/>
      <c r="G697" s="351" t="s">
        <v>114</v>
      </c>
      <c r="H697" s="353" t="s">
        <v>115</v>
      </c>
      <c r="I697" s="353" t="s">
        <v>116</v>
      </c>
      <c r="J697" s="360">
        <v>1</v>
      </c>
      <c r="K697" s="363">
        <v>45809</v>
      </c>
      <c r="L697" s="363">
        <v>46568</v>
      </c>
      <c r="M697" s="356">
        <f t="shared" si="22"/>
        <v>108.42857142857143</v>
      </c>
      <c r="N697" s="357">
        <v>0</v>
      </c>
      <c r="O697" s="362" t="s">
        <v>1023</v>
      </c>
      <c r="P697" s="358">
        <f t="shared" si="21"/>
        <v>0</v>
      </c>
      <c r="Q697" s="359" t="str">
        <f>IF(ISNUMBER(P697),IF(P697=100%,"CUMPLIDA",IF(AND(ISNUMBER(L697),ISNUMBER([5]CGR!$P$4)), IF(L697&lt;[5]CGR!$P$4,"INCUMPLIDA","PROCESO"), "VERIFICAR FECHA")),"SIN VALOR AVANCE")</f>
        <v>PROCESO</v>
      </c>
    </row>
    <row r="698" spans="1:17" ht="285.75">
      <c r="A698" s="348" t="s">
        <v>19</v>
      </c>
      <c r="B698" s="349" t="s">
        <v>13</v>
      </c>
      <c r="C698" s="955"/>
      <c r="D698" s="955"/>
      <c r="E698" s="954"/>
      <c r="F698" s="954"/>
      <c r="G698" s="351" t="s">
        <v>117</v>
      </c>
      <c r="H698" s="353" t="s">
        <v>118</v>
      </c>
      <c r="I698" s="353" t="s">
        <v>119</v>
      </c>
      <c r="J698" s="360">
        <v>2</v>
      </c>
      <c r="K698" s="363">
        <v>45809</v>
      </c>
      <c r="L698" s="363">
        <v>46568</v>
      </c>
      <c r="M698" s="356">
        <f t="shared" si="22"/>
        <v>108.42857142857143</v>
      </c>
      <c r="N698" s="357">
        <v>0</v>
      </c>
      <c r="O698" s="362" t="s">
        <v>845</v>
      </c>
      <c r="P698" s="358">
        <f t="shared" si="21"/>
        <v>0</v>
      </c>
      <c r="Q698" s="359" t="str">
        <f>IF(ISNUMBER(P698),IF(P698=100%,"CUMPLIDA",IF(AND(ISNUMBER(L698),ISNUMBER([5]CGR!$P$4)), IF(L698&lt;[5]CGR!$P$4,"INCUMPLIDA","PROCESO"), "VERIFICAR FECHA")),"SIN VALOR AVANCE")</f>
        <v>PROCESO</v>
      </c>
    </row>
    <row r="699" spans="1:17" ht="75.75" customHeight="1">
      <c r="A699" s="348" t="s">
        <v>19</v>
      </c>
      <c r="B699" s="349" t="s">
        <v>13</v>
      </c>
      <c r="C699" s="955" t="s">
        <v>1024</v>
      </c>
      <c r="D699" s="955" t="s">
        <v>1020</v>
      </c>
      <c r="E699" s="954" t="s">
        <v>1025</v>
      </c>
      <c r="F699" s="954" t="s">
        <v>1026</v>
      </c>
      <c r="G699" s="954" t="s">
        <v>823</v>
      </c>
      <c r="H699" s="352" t="s">
        <v>675</v>
      </c>
      <c r="I699" s="353" t="s">
        <v>676</v>
      </c>
      <c r="J699" s="354">
        <v>1</v>
      </c>
      <c r="K699" s="355">
        <v>45231</v>
      </c>
      <c r="L699" s="355">
        <v>45504</v>
      </c>
      <c r="M699" s="356">
        <f t="shared" si="22"/>
        <v>39</v>
      </c>
      <c r="N699" s="357">
        <v>1</v>
      </c>
      <c r="O699" s="362" t="s">
        <v>825</v>
      </c>
      <c r="P699" s="358">
        <f t="shared" si="21"/>
        <v>1</v>
      </c>
      <c r="Q699" s="359" t="str">
        <f>IF(ISNUMBER(P699),IF(P699=100%,"CUMPLIDA",IF(AND(ISNUMBER(L699),ISNUMBER([5]CGR!$P$4)), IF(L699&lt;[5]CGR!$P$4,"INCUMPLIDA","PROCESO"), "VERIFICAR FECHA")),"SIN VALOR AVANCE")</f>
        <v>CUMPLIDA</v>
      </c>
    </row>
    <row r="700" spans="1:17" ht="315.75">
      <c r="A700" s="348" t="s">
        <v>19</v>
      </c>
      <c r="B700" s="349" t="s">
        <v>13</v>
      </c>
      <c r="C700" s="955"/>
      <c r="D700" s="955"/>
      <c r="E700" s="954"/>
      <c r="F700" s="954"/>
      <c r="G700" s="954"/>
      <c r="H700" s="352" t="s">
        <v>678</v>
      </c>
      <c r="I700" s="353" t="s">
        <v>679</v>
      </c>
      <c r="J700" s="354">
        <v>1</v>
      </c>
      <c r="K700" s="355">
        <v>45231</v>
      </c>
      <c r="L700" s="355">
        <v>45504</v>
      </c>
      <c r="M700" s="356">
        <f t="shared" si="22"/>
        <v>39</v>
      </c>
      <c r="N700" s="357">
        <v>1</v>
      </c>
      <c r="O700" s="362" t="s">
        <v>864</v>
      </c>
      <c r="P700" s="358">
        <f t="shared" ref="P700:P763" si="23">N700/J700</f>
        <v>1</v>
      </c>
      <c r="Q700" s="359" t="str">
        <f>IF(ISNUMBER(P700),IF(P700=100%,"CUMPLIDA",IF(AND(ISNUMBER(L700),ISNUMBER([5]CGR!$P$4)), IF(L700&lt;[5]CGR!$P$4,"INCUMPLIDA","PROCESO"), "VERIFICAR FECHA")),"SIN VALOR AVANCE")</f>
        <v>CUMPLIDA</v>
      </c>
    </row>
    <row r="701" spans="1:17" ht="135.75">
      <c r="A701" s="348" t="s">
        <v>19</v>
      </c>
      <c r="B701" s="349" t="s">
        <v>13</v>
      </c>
      <c r="C701" s="955"/>
      <c r="D701" s="955"/>
      <c r="E701" s="954"/>
      <c r="F701" s="954"/>
      <c r="G701" s="351" t="s">
        <v>97</v>
      </c>
      <c r="H701" s="353" t="s">
        <v>98</v>
      </c>
      <c r="I701" s="353" t="s">
        <v>99</v>
      </c>
      <c r="J701" s="360">
        <v>1</v>
      </c>
      <c r="K701" s="363">
        <v>45323</v>
      </c>
      <c r="L701" s="363">
        <v>45747</v>
      </c>
      <c r="M701" s="356">
        <f t="shared" si="22"/>
        <v>60.571428571428569</v>
      </c>
      <c r="N701" s="357">
        <v>1</v>
      </c>
      <c r="O701" s="362" t="s">
        <v>827</v>
      </c>
      <c r="P701" s="358">
        <f t="shared" si="23"/>
        <v>1</v>
      </c>
      <c r="Q701" s="359" t="str">
        <f>IF(ISNUMBER(P701),IF(P701=100%,"CUMPLIDA",IF(AND(ISNUMBER(L701),ISNUMBER([5]CGR!$P$4)), IF(L701&lt;[5]CGR!$P$4,"INCUMPLIDA","PROCESO"), "VERIFICAR FECHA")),"SIN VALOR AVANCE")</f>
        <v>CUMPLIDA</v>
      </c>
    </row>
    <row r="702" spans="1:17" ht="75.75">
      <c r="A702" s="348" t="s">
        <v>19</v>
      </c>
      <c r="B702" s="349" t="s">
        <v>13</v>
      </c>
      <c r="C702" s="955"/>
      <c r="D702" s="955"/>
      <c r="E702" s="954"/>
      <c r="F702" s="954"/>
      <c r="G702" s="351" t="s">
        <v>101</v>
      </c>
      <c r="H702" s="353" t="s">
        <v>101</v>
      </c>
      <c r="I702" s="353" t="s">
        <v>102</v>
      </c>
      <c r="J702" s="360">
        <v>1</v>
      </c>
      <c r="K702" s="363">
        <v>45323</v>
      </c>
      <c r="L702" s="363">
        <v>45747</v>
      </c>
      <c r="M702" s="356">
        <f t="shared" si="22"/>
        <v>60.571428571428569</v>
      </c>
      <c r="N702" s="357">
        <v>1</v>
      </c>
      <c r="O702" s="362" t="s">
        <v>924</v>
      </c>
      <c r="P702" s="358">
        <f t="shared" si="23"/>
        <v>1</v>
      </c>
      <c r="Q702" s="359" t="str">
        <f>IF(ISNUMBER(P702),IF(P702=100%,"CUMPLIDA",IF(AND(ISNUMBER(L702),ISNUMBER([5]CGR!$P$4)), IF(L702&lt;[5]CGR!$P$4,"INCUMPLIDA","PROCESO"), "VERIFICAR FECHA")),"SIN VALOR AVANCE")</f>
        <v>CUMPLIDA</v>
      </c>
    </row>
    <row r="703" spans="1:17" ht="75.75">
      <c r="A703" s="348" t="s">
        <v>19</v>
      </c>
      <c r="B703" s="349" t="s">
        <v>13</v>
      </c>
      <c r="C703" s="955"/>
      <c r="D703" s="955"/>
      <c r="E703" s="954"/>
      <c r="F703" s="954"/>
      <c r="G703" s="351" t="s">
        <v>238</v>
      </c>
      <c r="H703" s="353" t="s">
        <v>239</v>
      </c>
      <c r="I703" s="353" t="s">
        <v>240</v>
      </c>
      <c r="J703" s="360">
        <v>1</v>
      </c>
      <c r="K703" s="363">
        <v>45231</v>
      </c>
      <c r="L703" s="363">
        <v>45747</v>
      </c>
      <c r="M703" s="356">
        <f t="shared" si="22"/>
        <v>73.714285714285708</v>
      </c>
      <c r="N703" s="357">
        <v>1</v>
      </c>
      <c r="O703" s="362" t="s">
        <v>924</v>
      </c>
      <c r="P703" s="358">
        <f t="shared" si="23"/>
        <v>1</v>
      </c>
      <c r="Q703" s="359" t="str">
        <f>IF(ISNUMBER(P703),IF(P703=100%,"CUMPLIDA",IF(AND(ISNUMBER(L703),ISNUMBER([5]CGR!$P$4)), IF(L703&lt;[5]CGR!$P$4,"INCUMPLIDA","PROCESO"), "VERIFICAR FECHA")),"SIN VALOR AVANCE")</f>
        <v>CUMPLIDA</v>
      </c>
    </row>
    <row r="704" spans="1:17" ht="135.75">
      <c r="A704" s="348" t="s">
        <v>19</v>
      </c>
      <c r="B704" s="349" t="s">
        <v>13</v>
      </c>
      <c r="C704" s="955"/>
      <c r="D704" s="955"/>
      <c r="E704" s="954"/>
      <c r="F704" s="954"/>
      <c r="G704" s="351" t="s">
        <v>104</v>
      </c>
      <c r="H704" s="353" t="s">
        <v>104</v>
      </c>
      <c r="I704" s="353" t="s">
        <v>248</v>
      </c>
      <c r="J704" s="360">
        <v>1</v>
      </c>
      <c r="K704" s="363">
        <v>45323</v>
      </c>
      <c r="L704" s="363">
        <v>45747</v>
      </c>
      <c r="M704" s="356">
        <f t="shared" si="22"/>
        <v>60.571428571428569</v>
      </c>
      <c r="N704" s="357">
        <v>1</v>
      </c>
      <c r="O704" s="362" t="s">
        <v>827</v>
      </c>
      <c r="P704" s="358">
        <f t="shared" si="23"/>
        <v>1</v>
      </c>
      <c r="Q704" s="359" t="str">
        <f>IF(ISNUMBER(P704),IF(P704=100%,"CUMPLIDA",IF(AND(ISNUMBER(L704),ISNUMBER([5]CGR!$P$4)), IF(L704&lt;[5]CGR!$P$4,"INCUMPLIDA","PROCESO"), "VERIFICAR FECHA")),"SIN VALOR AVANCE")</f>
        <v>CUMPLIDA</v>
      </c>
    </row>
    <row r="705" spans="1:17" ht="75.75">
      <c r="A705" s="348" t="s">
        <v>19</v>
      </c>
      <c r="B705" s="349" t="s">
        <v>13</v>
      </c>
      <c r="C705" s="955"/>
      <c r="D705" s="955"/>
      <c r="E705" s="954"/>
      <c r="F705" s="954"/>
      <c r="G705" s="351" t="s">
        <v>830</v>
      </c>
      <c r="H705" s="353" t="s">
        <v>830</v>
      </c>
      <c r="I705" s="353" t="s">
        <v>107</v>
      </c>
      <c r="J705" s="360">
        <v>1</v>
      </c>
      <c r="K705" s="363">
        <v>45231</v>
      </c>
      <c r="L705" s="363">
        <v>45747</v>
      </c>
      <c r="M705" s="356">
        <f t="shared" si="22"/>
        <v>73.714285714285708</v>
      </c>
      <c r="N705" s="357">
        <v>1</v>
      </c>
      <c r="O705" s="362" t="s">
        <v>924</v>
      </c>
      <c r="P705" s="358">
        <f t="shared" si="23"/>
        <v>1</v>
      </c>
      <c r="Q705" s="359" t="str">
        <f>IF(ISNUMBER(P705),IF(P705=100%,"CUMPLIDA",IF(AND(ISNUMBER(L705),ISNUMBER([5]CGR!$P$4)), IF(L705&lt;[5]CGR!$P$4,"INCUMPLIDA","PROCESO"), "VERIFICAR FECHA")),"SIN VALOR AVANCE")</f>
        <v>CUMPLIDA</v>
      </c>
    </row>
    <row r="706" spans="1:17" ht="225.75">
      <c r="A706" s="348" t="s">
        <v>19</v>
      </c>
      <c r="B706" s="349" t="s">
        <v>13</v>
      </c>
      <c r="C706" s="955"/>
      <c r="D706" s="955"/>
      <c r="E706" s="954"/>
      <c r="F706" s="954"/>
      <c r="G706" s="351" t="s">
        <v>831</v>
      </c>
      <c r="H706" s="353" t="s">
        <v>831</v>
      </c>
      <c r="I706" s="353" t="s">
        <v>524</v>
      </c>
      <c r="J706" s="360">
        <v>1</v>
      </c>
      <c r="K706" s="363">
        <v>45231</v>
      </c>
      <c r="L706" s="363">
        <v>45808</v>
      </c>
      <c r="M706" s="356">
        <f t="shared" si="22"/>
        <v>82.428571428571431</v>
      </c>
      <c r="N706" s="357">
        <v>1</v>
      </c>
      <c r="O706" s="362" t="s">
        <v>873</v>
      </c>
      <c r="P706" s="358">
        <f t="shared" si="23"/>
        <v>1</v>
      </c>
      <c r="Q706" s="359" t="str">
        <f>IF(ISNUMBER(P706),IF(P706=100%,"CUMPLIDA",IF(AND(ISNUMBER(L706),ISNUMBER([5]CGR!$P$4)), IF(L706&lt;[5]CGR!$P$4,"INCUMPLIDA","PROCESO"), "VERIFICAR FECHA")),"SIN VALOR AVANCE")</f>
        <v>CUMPLIDA</v>
      </c>
    </row>
    <row r="707" spans="1:17" ht="180.75">
      <c r="A707" s="348" t="s">
        <v>19</v>
      </c>
      <c r="B707" s="349" t="s">
        <v>13</v>
      </c>
      <c r="C707" s="955"/>
      <c r="D707" s="955"/>
      <c r="E707" s="954"/>
      <c r="F707" s="954"/>
      <c r="G707" s="351" t="s">
        <v>110</v>
      </c>
      <c r="H707" s="353" t="s">
        <v>111</v>
      </c>
      <c r="I707" s="353" t="s">
        <v>112</v>
      </c>
      <c r="J707" s="360">
        <v>12</v>
      </c>
      <c r="K707" s="363">
        <v>46024</v>
      </c>
      <c r="L707" s="363">
        <v>47118</v>
      </c>
      <c r="M707" s="356">
        <f t="shared" si="22"/>
        <v>156.28571428571428</v>
      </c>
      <c r="N707" s="357">
        <v>0</v>
      </c>
      <c r="O707" s="362" t="s">
        <v>1027</v>
      </c>
      <c r="P707" s="358">
        <f t="shared" si="23"/>
        <v>0</v>
      </c>
      <c r="Q707" s="359" t="str">
        <f>IF(ISNUMBER(P707),IF(P707=100%,"CUMPLIDA",IF(AND(ISNUMBER(L707),ISNUMBER([5]CGR!$P$4)), IF(L707&lt;[5]CGR!$P$4,"INCUMPLIDA","PROCESO"), "VERIFICAR FECHA")),"SIN VALOR AVANCE")</f>
        <v>PROCESO</v>
      </c>
    </row>
    <row r="708" spans="1:17" ht="135.75">
      <c r="A708" s="348" t="s">
        <v>19</v>
      </c>
      <c r="B708" s="349" t="s">
        <v>13</v>
      </c>
      <c r="C708" s="955"/>
      <c r="D708" s="955"/>
      <c r="E708" s="954"/>
      <c r="F708" s="954"/>
      <c r="G708" s="351" t="s">
        <v>114</v>
      </c>
      <c r="H708" s="353" t="s">
        <v>115</v>
      </c>
      <c r="I708" s="353" t="s">
        <v>116</v>
      </c>
      <c r="J708" s="360">
        <v>1</v>
      </c>
      <c r="K708" s="363">
        <v>46024</v>
      </c>
      <c r="L708" s="363">
        <v>47118</v>
      </c>
      <c r="M708" s="356">
        <f t="shared" si="22"/>
        <v>156.28571428571428</v>
      </c>
      <c r="N708" s="357">
        <v>0</v>
      </c>
      <c r="O708" s="362" t="s">
        <v>827</v>
      </c>
      <c r="P708" s="358">
        <f t="shared" si="23"/>
        <v>0</v>
      </c>
      <c r="Q708" s="359" t="str">
        <f>IF(ISNUMBER(P708),IF(P708=100%,"CUMPLIDA",IF(AND(ISNUMBER(L708),ISNUMBER([5]CGR!$P$4)), IF(L708&lt;[5]CGR!$P$4,"INCUMPLIDA","PROCESO"), "VERIFICAR FECHA")),"SIN VALOR AVANCE")</f>
        <v>PROCESO</v>
      </c>
    </row>
    <row r="709" spans="1:17" ht="285.75">
      <c r="A709" s="348" t="s">
        <v>19</v>
      </c>
      <c r="B709" s="349" t="s">
        <v>13</v>
      </c>
      <c r="C709" s="955"/>
      <c r="D709" s="955"/>
      <c r="E709" s="954"/>
      <c r="F709" s="954"/>
      <c r="G709" s="351" t="s">
        <v>117</v>
      </c>
      <c r="H709" s="353" t="s">
        <v>118</v>
      </c>
      <c r="I709" s="353" t="s">
        <v>119</v>
      </c>
      <c r="J709" s="360">
        <v>2</v>
      </c>
      <c r="K709" s="363">
        <v>46024</v>
      </c>
      <c r="L709" s="363">
        <v>47118</v>
      </c>
      <c r="M709" s="356">
        <f t="shared" si="22"/>
        <v>156.28571428571428</v>
      </c>
      <c r="N709" s="357">
        <v>0</v>
      </c>
      <c r="O709" s="362" t="s">
        <v>845</v>
      </c>
      <c r="P709" s="358">
        <f t="shared" si="23"/>
        <v>0</v>
      </c>
      <c r="Q709" s="359" t="str">
        <f>IF(ISNUMBER(P709),IF(P709=100%,"CUMPLIDA",IF(AND(ISNUMBER(L709),ISNUMBER([5]CGR!$P$4)), IF(L709&lt;[5]CGR!$P$4,"INCUMPLIDA","PROCESO"), "VERIFICAR FECHA")),"SIN VALOR AVANCE")</f>
        <v>PROCESO</v>
      </c>
    </row>
    <row r="710" spans="1:17" ht="150.75">
      <c r="A710" s="348" t="s">
        <v>19</v>
      </c>
      <c r="B710" s="349" t="s">
        <v>13</v>
      </c>
      <c r="C710" s="955" t="s">
        <v>1028</v>
      </c>
      <c r="D710" s="955" t="s">
        <v>894</v>
      </c>
      <c r="E710" s="954" t="s">
        <v>1029</v>
      </c>
      <c r="F710" s="954" t="s">
        <v>1030</v>
      </c>
      <c r="G710" s="954" t="s">
        <v>1031</v>
      </c>
      <c r="H710" s="352" t="s">
        <v>730</v>
      </c>
      <c r="I710" s="353" t="s">
        <v>731</v>
      </c>
      <c r="J710" s="354">
        <v>1</v>
      </c>
      <c r="K710" s="355">
        <v>44013</v>
      </c>
      <c r="L710" s="355">
        <v>44042</v>
      </c>
      <c r="M710" s="356">
        <f t="shared" si="22"/>
        <v>4.1428571428571432</v>
      </c>
      <c r="N710" s="357">
        <v>1</v>
      </c>
      <c r="O710" s="353" t="s">
        <v>1032</v>
      </c>
      <c r="P710" s="358">
        <f t="shared" si="23"/>
        <v>1</v>
      </c>
      <c r="Q710" s="359" t="str">
        <f>IF(ISNUMBER(P710),IF(P710=100%,"CUMPLIDA",IF(AND(ISNUMBER(L710),ISNUMBER([5]CGR!$P$4)), IF(L710&lt;[5]CGR!$P$4,"INCUMPLIDA","PROCESO"), "VERIFICAR FECHA")),"SIN VALOR AVANCE")</f>
        <v>CUMPLIDA</v>
      </c>
    </row>
    <row r="711" spans="1:17" ht="195.75">
      <c r="A711" s="348" t="s">
        <v>19</v>
      </c>
      <c r="B711" s="349" t="s">
        <v>13</v>
      </c>
      <c r="C711" s="955"/>
      <c r="D711" s="955"/>
      <c r="E711" s="954"/>
      <c r="F711" s="954"/>
      <c r="G711" s="954"/>
      <c r="H711" s="352" t="s">
        <v>733</v>
      </c>
      <c r="I711" s="353" t="s">
        <v>164</v>
      </c>
      <c r="J711" s="354">
        <v>1</v>
      </c>
      <c r="K711" s="355">
        <v>44044</v>
      </c>
      <c r="L711" s="355">
        <v>44196</v>
      </c>
      <c r="M711" s="356">
        <f t="shared" si="22"/>
        <v>21.714285714285715</v>
      </c>
      <c r="N711" s="357">
        <v>1</v>
      </c>
      <c r="O711" s="353" t="s">
        <v>1033</v>
      </c>
      <c r="P711" s="358">
        <f t="shared" si="23"/>
        <v>1</v>
      </c>
      <c r="Q711" s="359" t="str">
        <f>IF(ISNUMBER(P711),IF(P711=100%,"CUMPLIDA",IF(AND(ISNUMBER(L711),ISNUMBER([5]CGR!$P$4)), IF(L711&lt;[5]CGR!$P$4,"INCUMPLIDA","PROCESO"), "VERIFICAR FECHA")),"SIN VALOR AVANCE")</f>
        <v>CUMPLIDA</v>
      </c>
    </row>
    <row r="712" spans="1:17" ht="75.75">
      <c r="A712" s="348" t="s">
        <v>19</v>
      </c>
      <c r="B712" s="349" t="s">
        <v>13</v>
      </c>
      <c r="C712" s="955"/>
      <c r="D712" s="955"/>
      <c r="E712" s="954"/>
      <c r="F712" s="954"/>
      <c r="G712" s="954"/>
      <c r="H712" s="352" t="s">
        <v>675</v>
      </c>
      <c r="I712" s="353" t="s">
        <v>676</v>
      </c>
      <c r="J712" s="354">
        <v>1</v>
      </c>
      <c r="K712" s="355">
        <v>45231</v>
      </c>
      <c r="L712" s="355">
        <v>45504</v>
      </c>
      <c r="M712" s="356">
        <f t="shared" si="22"/>
        <v>39</v>
      </c>
      <c r="N712" s="357">
        <v>1</v>
      </c>
      <c r="O712" s="362" t="s">
        <v>825</v>
      </c>
      <c r="P712" s="358">
        <f t="shared" si="23"/>
        <v>1</v>
      </c>
      <c r="Q712" s="359" t="str">
        <f>IF(ISNUMBER(P712),IF(P712=100%,"CUMPLIDA",IF(AND(ISNUMBER(L712),ISNUMBER([5]CGR!$P$4)), IF(L712&lt;[5]CGR!$P$4,"INCUMPLIDA","PROCESO"), "VERIFICAR FECHA")),"SIN VALOR AVANCE")</f>
        <v>CUMPLIDA</v>
      </c>
    </row>
    <row r="713" spans="1:17" ht="315.75">
      <c r="A713" s="348" t="s">
        <v>19</v>
      </c>
      <c r="B713" s="349" t="s">
        <v>13</v>
      </c>
      <c r="C713" s="955"/>
      <c r="D713" s="955"/>
      <c r="E713" s="954"/>
      <c r="F713" s="954"/>
      <c r="G713" s="954"/>
      <c r="H713" s="352" t="s">
        <v>678</v>
      </c>
      <c r="I713" s="353" t="s">
        <v>679</v>
      </c>
      <c r="J713" s="354">
        <v>1</v>
      </c>
      <c r="K713" s="355">
        <v>45231</v>
      </c>
      <c r="L713" s="355">
        <v>45504</v>
      </c>
      <c r="M713" s="356">
        <f t="shared" si="22"/>
        <v>39</v>
      </c>
      <c r="N713" s="357">
        <v>1</v>
      </c>
      <c r="O713" s="362" t="s">
        <v>864</v>
      </c>
      <c r="P713" s="358">
        <f t="shared" si="23"/>
        <v>1</v>
      </c>
      <c r="Q713" s="359" t="str">
        <f>IF(ISNUMBER(P713),IF(P713=100%,"CUMPLIDA",IF(AND(ISNUMBER(L713),ISNUMBER([5]CGR!$P$4)), IF(L713&lt;[5]CGR!$P$4,"INCUMPLIDA","PROCESO"), "VERIFICAR FECHA")),"SIN VALOR AVANCE")</f>
        <v>CUMPLIDA</v>
      </c>
    </row>
    <row r="714" spans="1:17" ht="150.75">
      <c r="A714" s="348" t="s">
        <v>19</v>
      </c>
      <c r="B714" s="349" t="s">
        <v>13</v>
      </c>
      <c r="C714" s="955"/>
      <c r="D714" s="955"/>
      <c r="E714" s="954"/>
      <c r="F714" s="954"/>
      <c r="G714" s="351" t="s">
        <v>97</v>
      </c>
      <c r="H714" s="353" t="s">
        <v>98</v>
      </c>
      <c r="I714" s="353" t="s">
        <v>99</v>
      </c>
      <c r="J714" s="360">
        <v>1</v>
      </c>
      <c r="K714" s="363">
        <v>45323</v>
      </c>
      <c r="L714" s="363">
        <v>45747</v>
      </c>
      <c r="M714" s="356">
        <f t="shared" si="22"/>
        <v>60.571428571428569</v>
      </c>
      <c r="N714" s="357">
        <v>1</v>
      </c>
      <c r="O714" s="362" t="s">
        <v>923</v>
      </c>
      <c r="P714" s="358">
        <f t="shared" si="23"/>
        <v>1</v>
      </c>
      <c r="Q714" s="359" t="str">
        <f>IF(ISNUMBER(P714),IF(P714=100%,"CUMPLIDA",IF(AND(ISNUMBER(L714),ISNUMBER([5]CGR!$P$4)), IF(L714&lt;[5]CGR!$P$4,"INCUMPLIDA","PROCESO"), "VERIFICAR FECHA")),"SIN VALOR AVANCE")</f>
        <v>CUMPLIDA</v>
      </c>
    </row>
    <row r="715" spans="1:17" ht="75.75">
      <c r="A715" s="348" t="s">
        <v>19</v>
      </c>
      <c r="B715" s="349" t="s">
        <v>13</v>
      </c>
      <c r="C715" s="955"/>
      <c r="D715" s="955"/>
      <c r="E715" s="954"/>
      <c r="F715" s="954"/>
      <c r="G715" s="351" t="s">
        <v>101</v>
      </c>
      <c r="H715" s="353" t="s">
        <v>101</v>
      </c>
      <c r="I715" s="353" t="s">
        <v>102</v>
      </c>
      <c r="J715" s="360">
        <v>1</v>
      </c>
      <c r="K715" s="363">
        <v>45323</v>
      </c>
      <c r="L715" s="363">
        <v>45747</v>
      </c>
      <c r="M715" s="356">
        <f t="shared" si="22"/>
        <v>60.571428571428569</v>
      </c>
      <c r="N715" s="357">
        <v>1</v>
      </c>
      <c r="O715" s="362" t="s">
        <v>924</v>
      </c>
      <c r="P715" s="358">
        <f t="shared" si="23"/>
        <v>1</v>
      </c>
      <c r="Q715" s="359" t="str">
        <f>IF(ISNUMBER(P715),IF(P715=100%,"CUMPLIDA",IF(AND(ISNUMBER(L715),ISNUMBER([5]CGR!$P$4)), IF(L715&lt;[5]CGR!$P$4,"INCUMPLIDA","PROCESO"), "VERIFICAR FECHA")),"SIN VALOR AVANCE")</f>
        <v>CUMPLIDA</v>
      </c>
    </row>
    <row r="716" spans="1:17" ht="75.75">
      <c r="A716" s="348" t="s">
        <v>19</v>
      </c>
      <c r="B716" s="349" t="s">
        <v>13</v>
      </c>
      <c r="C716" s="955"/>
      <c r="D716" s="955"/>
      <c r="E716" s="954"/>
      <c r="F716" s="954"/>
      <c r="G716" s="351" t="s">
        <v>238</v>
      </c>
      <c r="H716" s="353" t="s">
        <v>239</v>
      </c>
      <c r="I716" s="353" t="s">
        <v>240</v>
      </c>
      <c r="J716" s="360">
        <v>1</v>
      </c>
      <c r="K716" s="363">
        <v>45231</v>
      </c>
      <c r="L716" s="363">
        <v>45747</v>
      </c>
      <c r="M716" s="356">
        <f t="shared" si="22"/>
        <v>73.714285714285708</v>
      </c>
      <c r="N716" s="357">
        <v>1</v>
      </c>
      <c r="O716" s="362" t="s">
        <v>924</v>
      </c>
      <c r="P716" s="358">
        <f t="shared" si="23"/>
        <v>1</v>
      </c>
      <c r="Q716" s="359" t="str">
        <f>IF(ISNUMBER(P716),IF(P716=100%,"CUMPLIDA",IF(AND(ISNUMBER(L716),ISNUMBER([5]CGR!$P$4)), IF(L716&lt;[5]CGR!$P$4,"INCUMPLIDA","PROCESO"), "VERIFICAR FECHA")),"SIN VALOR AVANCE")</f>
        <v>CUMPLIDA</v>
      </c>
    </row>
    <row r="717" spans="1:17" ht="150.75">
      <c r="A717" s="348" t="s">
        <v>19</v>
      </c>
      <c r="B717" s="349" t="s">
        <v>13</v>
      </c>
      <c r="C717" s="955"/>
      <c r="D717" s="955"/>
      <c r="E717" s="954"/>
      <c r="F717" s="954"/>
      <c r="G717" s="351" t="s">
        <v>104</v>
      </c>
      <c r="H717" s="353" t="s">
        <v>104</v>
      </c>
      <c r="I717" s="353" t="s">
        <v>248</v>
      </c>
      <c r="J717" s="360">
        <v>1</v>
      </c>
      <c r="K717" s="363">
        <v>45323</v>
      </c>
      <c r="L717" s="363">
        <v>45747</v>
      </c>
      <c r="M717" s="356">
        <f t="shared" si="22"/>
        <v>60.571428571428569</v>
      </c>
      <c r="N717" s="357">
        <v>1</v>
      </c>
      <c r="O717" s="362" t="s">
        <v>923</v>
      </c>
      <c r="P717" s="358">
        <f t="shared" si="23"/>
        <v>1</v>
      </c>
      <c r="Q717" s="359" t="str">
        <f>IF(ISNUMBER(P717),IF(P717=100%,"CUMPLIDA",IF(AND(ISNUMBER(L717),ISNUMBER([5]CGR!$P$4)), IF(L717&lt;[5]CGR!$P$4,"INCUMPLIDA","PROCESO"), "VERIFICAR FECHA")),"SIN VALOR AVANCE")</f>
        <v>CUMPLIDA</v>
      </c>
    </row>
    <row r="718" spans="1:17" ht="75.75">
      <c r="A718" s="348" t="s">
        <v>19</v>
      </c>
      <c r="B718" s="349" t="s">
        <v>13</v>
      </c>
      <c r="C718" s="955"/>
      <c r="D718" s="955"/>
      <c r="E718" s="954"/>
      <c r="F718" s="954"/>
      <c r="G718" s="351" t="s">
        <v>830</v>
      </c>
      <c r="H718" s="353" t="s">
        <v>830</v>
      </c>
      <c r="I718" s="353" t="s">
        <v>107</v>
      </c>
      <c r="J718" s="360">
        <v>1</v>
      </c>
      <c r="K718" s="363">
        <v>45231</v>
      </c>
      <c r="L718" s="363">
        <v>45747</v>
      </c>
      <c r="M718" s="356">
        <f t="shared" si="22"/>
        <v>73.714285714285708</v>
      </c>
      <c r="N718" s="357">
        <v>1</v>
      </c>
      <c r="O718" s="362" t="s">
        <v>924</v>
      </c>
      <c r="P718" s="358">
        <f t="shared" si="23"/>
        <v>1</v>
      </c>
      <c r="Q718" s="359" t="str">
        <f>IF(ISNUMBER(P718),IF(P718=100%,"CUMPLIDA",IF(AND(ISNUMBER(L718),ISNUMBER([5]CGR!$P$4)), IF(L718&lt;[5]CGR!$P$4,"INCUMPLIDA","PROCESO"), "VERIFICAR FECHA")),"SIN VALOR AVANCE")</f>
        <v>CUMPLIDA</v>
      </c>
    </row>
    <row r="719" spans="1:17" ht="210.75">
      <c r="A719" s="348" t="s">
        <v>19</v>
      </c>
      <c r="B719" s="349" t="s">
        <v>13</v>
      </c>
      <c r="C719" s="955"/>
      <c r="D719" s="955"/>
      <c r="E719" s="954"/>
      <c r="F719" s="954"/>
      <c r="G719" s="351" t="s">
        <v>831</v>
      </c>
      <c r="H719" s="353" t="s">
        <v>831</v>
      </c>
      <c r="I719" s="353" t="s">
        <v>524</v>
      </c>
      <c r="J719" s="360">
        <v>1</v>
      </c>
      <c r="K719" s="363">
        <v>45231</v>
      </c>
      <c r="L719" s="363">
        <v>45808</v>
      </c>
      <c r="M719" s="356">
        <f t="shared" si="22"/>
        <v>82.428571428571431</v>
      </c>
      <c r="N719" s="357">
        <v>1</v>
      </c>
      <c r="O719" s="362" t="s">
        <v>1034</v>
      </c>
      <c r="P719" s="358">
        <f t="shared" si="23"/>
        <v>1</v>
      </c>
      <c r="Q719" s="359" t="str">
        <f>IF(ISNUMBER(P719),IF(P719=100%,"CUMPLIDA",IF(AND(ISNUMBER(L719),ISNUMBER([5]CGR!$P$4)), IF(L719&lt;[5]CGR!$P$4,"INCUMPLIDA","PROCESO"), "VERIFICAR FECHA")),"SIN VALOR AVANCE")</f>
        <v>CUMPLIDA</v>
      </c>
    </row>
    <row r="720" spans="1:17" ht="180.75">
      <c r="A720" s="348" t="s">
        <v>19</v>
      </c>
      <c r="B720" s="349" t="s">
        <v>13</v>
      </c>
      <c r="C720" s="955"/>
      <c r="D720" s="955"/>
      <c r="E720" s="954"/>
      <c r="F720" s="954"/>
      <c r="G720" s="351" t="s">
        <v>110</v>
      </c>
      <c r="H720" s="353" t="s">
        <v>111</v>
      </c>
      <c r="I720" s="353" t="s">
        <v>112</v>
      </c>
      <c r="J720" s="360">
        <v>10</v>
      </c>
      <c r="K720" s="363">
        <v>45809</v>
      </c>
      <c r="L720" s="363">
        <v>46568</v>
      </c>
      <c r="M720" s="356">
        <f t="shared" si="22"/>
        <v>108.42857142857143</v>
      </c>
      <c r="N720" s="357">
        <v>0</v>
      </c>
      <c r="O720" s="362" t="s">
        <v>867</v>
      </c>
      <c r="P720" s="358">
        <f t="shared" si="23"/>
        <v>0</v>
      </c>
      <c r="Q720" s="359" t="str">
        <f>IF(ISNUMBER(P720),IF(P720=100%,"CUMPLIDA",IF(AND(ISNUMBER(L720),ISNUMBER([5]CGR!$P$4)), IF(L720&lt;[5]CGR!$P$4,"INCUMPLIDA","PROCESO"), "VERIFICAR FECHA")),"SIN VALOR AVANCE")</f>
        <v>PROCESO</v>
      </c>
    </row>
    <row r="721" spans="1:17" ht="165.75">
      <c r="A721" s="348" t="s">
        <v>19</v>
      </c>
      <c r="B721" s="349" t="s">
        <v>13</v>
      </c>
      <c r="C721" s="955"/>
      <c r="D721" s="955"/>
      <c r="E721" s="954"/>
      <c r="F721" s="954"/>
      <c r="G721" s="351" t="s">
        <v>114</v>
      </c>
      <c r="H721" s="353" t="s">
        <v>115</v>
      </c>
      <c r="I721" s="353" t="s">
        <v>116</v>
      </c>
      <c r="J721" s="360">
        <v>1</v>
      </c>
      <c r="K721" s="363">
        <v>45809</v>
      </c>
      <c r="L721" s="363">
        <v>46568</v>
      </c>
      <c r="M721" s="356">
        <f t="shared" si="22"/>
        <v>108.42857142857143</v>
      </c>
      <c r="N721" s="357">
        <v>0</v>
      </c>
      <c r="O721" s="362" t="s">
        <v>844</v>
      </c>
      <c r="P721" s="358">
        <f t="shared" si="23"/>
        <v>0</v>
      </c>
      <c r="Q721" s="359" t="str">
        <f>IF(ISNUMBER(P721),IF(P721=100%,"CUMPLIDA",IF(AND(ISNUMBER(L721),ISNUMBER([5]CGR!$P$4)), IF(L721&lt;[5]CGR!$P$4,"INCUMPLIDA","PROCESO"), "VERIFICAR FECHA")),"SIN VALOR AVANCE")</f>
        <v>PROCESO</v>
      </c>
    </row>
    <row r="722" spans="1:17" ht="315.75">
      <c r="A722" s="348" t="s">
        <v>19</v>
      </c>
      <c r="B722" s="349" t="s">
        <v>13</v>
      </c>
      <c r="C722" s="955"/>
      <c r="D722" s="955"/>
      <c r="E722" s="954"/>
      <c r="F722" s="954"/>
      <c r="G722" s="351" t="s">
        <v>117</v>
      </c>
      <c r="H722" s="353" t="s">
        <v>118</v>
      </c>
      <c r="I722" s="353" t="s">
        <v>119</v>
      </c>
      <c r="J722" s="360">
        <v>2</v>
      </c>
      <c r="K722" s="363">
        <v>45809</v>
      </c>
      <c r="L722" s="363">
        <v>46568</v>
      </c>
      <c r="M722" s="356">
        <f t="shared" si="22"/>
        <v>108.42857142857143</v>
      </c>
      <c r="N722" s="357">
        <v>0</v>
      </c>
      <c r="O722" s="362" t="s">
        <v>834</v>
      </c>
      <c r="P722" s="358">
        <f t="shared" si="23"/>
        <v>0</v>
      </c>
      <c r="Q722" s="359" t="str">
        <f>IF(ISNUMBER(P722),IF(P722=100%,"CUMPLIDA",IF(AND(ISNUMBER(L722),ISNUMBER([5]CGR!$P$4)), IF(L722&lt;[5]CGR!$P$4,"INCUMPLIDA","PROCESO"), "VERIFICAR FECHA")),"SIN VALOR AVANCE")</f>
        <v>PROCESO</v>
      </c>
    </row>
    <row r="723" spans="1:17" ht="135.75" customHeight="1">
      <c r="A723" s="348" t="s">
        <v>19</v>
      </c>
      <c r="B723" s="349" t="s">
        <v>13</v>
      </c>
      <c r="C723" s="955" t="s">
        <v>1035</v>
      </c>
      <c r="D723" s="955" t="s">
        <v>820</v>
      </c>
      <c r="E723" s="954" t="s">
        <v>1036</v>
      </c>
      <c r="F723" s="954" t="s">
        <v>1037</v>
      </c>
      <c r="G723" s="954" t="s">
        <v>1031</v>
      </c>
      <c r="H723" s="352" t="s">
        <v>730</v>
      </c>
      <c r="I723" s="353" t="s">
        <v>731</v>
      </c>
      <c r="J723" s="354">
        <v>1</v>
      </c>
      <c r="K723" s="355">
        <v>44013</v>
      </c>
      <c r="L723" s="355">
        <v>44042</v>
      </c>
      <c r="M723" s="356">
        <f t="shared" si="22"/>
        <v>4.1428571428571432</v>
      </c>
      <c r="N723" s="357">
        <v>1</v>
      </c>
      <c r="O723" s="353" t="s">
        <v>1038</v>
      </c>
      <c r="P723" s="358">
        <f t="shared" si="23"/>
        <v>1</v>
      </c>
      <c r="Q723" s="359" t="str">
        <f>IF(ISNUMBER(P723),IF(P723=100%,"CUMPLIDA",IF(AND(ISNUMBER(L723),ISNUMBER([5]CGR!$P$4)), IF(L723&lt;[5]CGR!$P$4,"INCUMPLIDA","PROCESO"), "VERIFICAR FECHA")),"SIN VALOR AVANCE")</f>
        <v>CUMPLIDA</v>
      </c>
    </row>
    <row r="724" spans="1:17" ht="195.75">
      <c r="A724" s="348" t="s">
        <v>19</v>
      </c>
      <c r="B724" s="349" t="s">
        <v>13</v>
      </c>
      <c r="C724" s="955"/>
      <c r="D724" s="955"/>
      <c r="E724" s="954"/>
      <c r="F724" s="954"/>
      <c r="G724" s="954"/>
      <c r="H724" s="352" t="s">
        <v>733</v>
      </c>
      <c r="I724" s="353" t="s">
        <v>164</v>
      </c>
      <c r="J724" s="354">
        <v>1</v>
      </c>
      <c r="K724" s="355">
        <v>44044</v>
      </c>
      <c r="L724" s="355">
        <v>44196</v>
      </c>
      <c r="M724" s="356">
        <f t="shared" ref="M724:M787" si="24">(L724-K724)/7</f>
        <v>21.714285714285715</v>
      </c>
      <c r="N724" s="357">
        <v>1</v>
      </c>
      <c r="O724" s="353" t="s">
        <v>1039</v>
      </c>
      <c r="P724" s="358">
        <f t="shared" si="23"/>
        <v>1</v>
      </c>
      <c r="Q724" s="359" t="str">
        <f>IF(ISNUMBER(P724),IF(P724=100%,"CUMPLIDA",IF(AND(ISNUMBER(L724),ISNUMBER([5]CGR!$P$4)), IF(L724&lt;[5]CGR!$P$4,"INCUMPLIDA","PROCESO"), "VERIFICAR FECHA")),"SIN VALOR AVANCE")</f>
        <v>CUMPLIDA</v>
      </c>
    </row>
    <row r="725" spans="1:17" ht="75.75">
      <c r="A725" s="348" t="s">
        <v>19</v>
      </c>
      <c r="B725" s="349" t="s">
        <v>13</v>
      </c>
      <c r="C725" s="955"/>
      <c r="D725" s="955"/>
      <c r="E725" s="954"/>
      <c r="F725" s="954"/>
      <c r="G725" s="954"/>
      <c r="H725" s="352" t="s">
        <v>675</v>
      </c>
      <c r="I725" s="353" t="s">
        <v>676</v>
      </c>
      <c r="J725" s="354">
        <v>1</v>
      </c>
      <c r="K725" s="355">
        <v>45231</v>
      </c>
      <c r="L725" s="355">
        <v>45504</v>
      </c>
      <c r="M725" s="356">
        <f t="shared" si="24"/>
        <v>39</v>
      </c>
      <c r="N725" s="357">
        <v>1</v>
      </c>
      <c r="O725" s="362" t="s">
        <v>825</v>
      </c>
      <c r="P725" s="358">
        <f t="shared" si="23"/>
        <v>1</v>
      </c>
      <c r="Q725" s="359" t="str">
        <f>IF(ISNUMBER(P725),IF(P725=100%,"CUMPLIDA",IF(AND(ISNUMBER(L725),ISNUMBER([5]CGR!$P$4)), IF(L725&lt;[5]CGR!$P$4,"INCUMPLIDA","PROCESO"), "VERIFICAR FECHA")),"SIN VALOR AVANCE")</f>
        <v>CUMPLIDA</v>
      </c>
    </row>
    <row r="726" spans="1:17" ht="315.75">
      <c r="A726" s="348" t="s">
        <v>19</v>
      </c>
      <c r="B726" s="349" t="s">
        <v>13</v>
      </c>
      <c r="C726" s="955"/>
      <c r="D726" s="955"/>
      <c r="E726" s="954"/>
      <c r="F726" s="954"/>
      <c r="G726" s="954"/>
      <c r="H726" s="352" t="s">
        <v>678</v>
      </c>
      <c r="I726" s="353" t="s">
        <v>679</v>
      </c>
      <c r="J726" s="354">
        <v>1</v>
      </c>
      <c r="K726" s="355">
        <v>45231</v>
      </c>
      <c r="L726" s="355">
        <v>45504</v>
      </c>
      <c r="M726" s="356">
        <f t="shared" si="24"/>
        <v>39</v>
      </c>
      <c r="N726" s="357">
        <v>1</v>
      </c>
      <c r="O726" s="362" t="s">
        <v>864</v>
      </c>
      <c r="P726" s="358">
        <f t="shared" si="23"/>
        <v>1</v>
      </c>
      <c r="Q726" s="359" t="str">
        <f>IF(ISNUMBER(P726),IF(P726=100%,"CUMPLIDA",IF(AND(ISNUMBER(L726),ISNUMBER([5]CGR!$P$4)), IF(L726&lt;[5]CGR!$P$4,"INCUMPLIDA","PROCESO"), "VERIFICAR FECHA")),"SIN VALOR AVANCE")</f>
        <v>CUMPLIDA</v>
      </c>
    </row>
    <row r="727" spans="1:17" ht="135.75">
      <c r="A727" s="348" t="s">
        <v>19</v>
      </c>
      <c r="B727" s="349" t="s">
        <v>13</v>
      </c>
      <c r="C727" s="955"/>
      <c r="D727" s="955"/>
      <c r="E727" s="954"/>
      <c r="F727" s="954"/>
      <c r="G727" s="351" t="s">
        <v>97</v>
      </c>
      <c r="H727" s="353" t="s">
        <v>98</v>
      </c>
      <c r="I727" s="353" t="s">
        <v>99</v>
      </c>
      <c r="J727" s="360">
        <v>1</v>
      </c>
      <c r="K727" s="363">
        <v>45323</v>
      </c>
      <c r="L727" s="363">
        <v>45747</v>
      </c>
      <c r="M727" s="356">
        <f t="shared" si="24"/>
        <v>60.571428571428569</v>
      </c>
      <c r="N727" s="357">
        <v>1</v>
      </c>
      <c r="O727" s="362" t="s">
        <v>827</v>
      </c>
      <c r="P727" s="358">
        <f t="shared" si="23"/>
        <v>1</v>
      </c>
      <c r="Q727" s="359" t="str">
        <f>IF(ISNUMBER(P727),IF(P727=100%,"CUMPLIDA",IF(AND(ISNUMBER(L727),ISNUMBER([5]CGR!$P$4)), IF(L727&lt;[5]CGR!$P$4,"INCUMPLIDA","PROCESO"), "VERIFICAR FECHA")),"SIN VALOR AVANCE")</f>
        <v>CUMPLIDA</v>
      </c>
    </row>
    <row r="728" spans="1:17" ht="75.75">
      <c r="A728" s="348" t="s">
        <v>19</v>
      </c>
      <c r="B728" s="349" t="s">
        <v>13</v>
      </c>
      <c r="C728" s="955"/>
      <c r="D728" s="955"/>
      <c r="E728" s="954"/>
      <c r="F728" s="954"/>
      <c r="G728" s="351" t="s">
        <v>101</v>
      </c>
      <c r="H728" s="353" t="s">
        <v>101</v>
      </c>
      <c r="I728" s="353" t="s">
        <v>102</v>
      </c>
      <c r="J728" s="360">
        <v>1</v>
      </c>
      <c r="K728" s="363">
        <v>45323</v>
      </c>
      <c r="L728" s="363">
        <v>45747</v>
      </c>
      <c r="M728" s="356">
        <f t="shared" si="24"/>
        <v>60.571428571428569</v>
      </c>
      <c r="N728" s="357">
        <v>1</v>
      </c>
      <c r="O728" s="362" t="s">
        <v>924</v>
      </c>
      <c r="P728" s="358">
        <f t="shared" si="23"/>
        <v>1</v>
      </c>
      <c r="Q728" s="359" t="str">
        <f>IF(ISNUMBER(P728),IF(P728=100%,"CUMPLIDA",IF(AND(ISNUMBER(L728),ISNUMBER([5]CGR!$P$4)), IF(L728&lt;[5]CGR!$P$4,"INCUMPLIDA","PROCESO"), "VERIFICAR FECHA")),"SIN VALOR AVANCE")</f>
        <v>CUMPLIDA</v>
      </c>
    </row>
    <row r="729" spans="1:17" ht="75.75">
      <c r="A729" s="348" t="s">
        <v>19</v>
      </c>
      <c r="B729" s="349" t="s">
        <v>13</v>
      </c>
      <c r="C729" s="955"/>
      <c r="D729" s="955"/>
      <c r="E729" s="954"/>
      <c r="F729" s="954"/>
      <c r="G729" s="351" t="s">
        <v>238</v>
      </c>
      <c r="H729" s="353" t="s">
        <v>239</v>
      </c>
      <c r="I729" s="353" t="s">
        <v>240</v>
      </c>
      <c r="J729" s="360">
        <v>1</v>
      </c>
      <c r="K729" s="363">
        <v>45231</v>
      </c>
      <c r="L729" s="363">
        <v>45747</v>
      </c>
      <c r="M729" s="356">
        <f t="shared" si="24"/>
        <v>73.714285714285708</v>
      </c>
      <c r="N729" s="357">
        <v>1</v>
      </c>
      <c r="O729" s="362" t="s">
        <v>924</v>
      </c>
      <c r="P729" s="358">
        <f t="shared" si="23"/>
        <v>1</v>
      </c>
      <c r="Q729" s="359" t="str">
        <f>IF(ISNUMBER(P729),IF(P729=100%,"CUMPLIDA",IF(AND(ISNUMBER(L729),ISNUMBER([5]CGR!$P$4)), IF(L729&lt;[5]CGR!$P$4,"INCUMPLIDA","PROCESO"), "VERIFICAR FECHA")),"SIN VALOR AVANCE")</f>
        <v>CUMPLIDA</v>
      </c>
    </row>
    <row r="730" spans="1:17" ht="135.75">
      <c r="A730" s="348" t="s">
        <v>19</v>
      </c>
      <c r="B730" s="349" t="s">
        <v>13</v>
      </c>
      <c r="C730" s="955"/>
      <c r="D730" s="955"/>
      <c r="E730" s="954"/>
      <c r="F730" s="954"/>
      <c r="G730" s="351" t="s">
        <v>104</v>
      </c>
      <c r="H730" s="353" t="s">
        <v>104</v>
      </c>
      <c r="I730" s="353" t="s">
        <v>248</v>
      </c>
      <c r="J730" s="360">
        <v>1</v>
      </c>
      <c r="K730" s="363">
        <v>45323</v>
      </c>
      <c r="L730" s="363">
        <v>45747</v>
      </c>
      <c r="M730" s="356">
        <f t="shared" si="24"/>
        <v>60.571428571428569</v>
      </c>
      <c r="N730" s="357">
        <v>1</v>
      </c>
      <c r="O730" s="362" t="s">
        <v>827</v>
      </c>
      <c r="P730" s="358">
        <f t="shared" si="23"/>
        <v>1</v>
      </c>
      <c r="Q730" s="359" t="str">
        <f>IF(ISNUMBER(P730),IF(P730=100%,"CUMPLIDA",IF(AND(ISNUMBER(L730),ISNUMBER([5]CGR!$P$4)), IF(L730&lt;[5]CGR!$P$4,"INCUMPLIDA","PROCESO"), "VERIFICAR FECHA")),"SIN VALOR AVANCE")</f>
        <v>CUMPLIDA</v>
      </c>
    </row>
    <row r="731" spans="1:17" ht="75.75">
      <c r="A731" s="348" t="s">
        <v>19</v>
      </c>
      <c r="B731" s="349" t="s">
        <v>13</v>
      </c>
      <c r="C731" s="955"/>
      <c r="D731" s="955"/>
      <c r="E731" s="954"/>
      <c r="F731" s="954"/>
      <c r="G731" s="351" t="s">
        <v>830</v>
      </c>
      <c r="H731" s="353" t="s">
        <v>830</v>
      </c>
      <c r="I731" s="353" t="s">
        <v>107</v>
      </c>
      <c r="J731" s="360">
        <v>1</v>
      </c>
      <c r="K731" s="363">
        <v>45231</v>
      </c>
      <c r="L731" s="363">
        <v>45747</v>
      </c>
      <c r="M731" s="356">
        <f t="shared" si="24"/>
        <v>73.714285714285708</v>
      </c>
      <c r="N731" s="357">
        <v>1</v>
      </c>
      <c r="O731" s="362" t="s">
        <v>924</v>
      </c>
      <c r="P731" s="358">
        <f t="shared" si="23"/>
        <v>1</v>
      </c>
      <c r="Q731" s="359" t="str">
        <f>IF(ISNUMBER(P731),IF(P731=100%,"CUMPLIDA",IF(AND(ISNUMBER(L731),ISNUMBER([5]CGR!$P$4)), IF(L731&lt;[5]CGR!$P$4,"INCUMPLIDA","PROCESO"), "VERIFICAR FECHA")),"SIN VALOR AVANCE")</f>
        <v>CUMPLIDA</v>
      </c>
    </row>
    <row r="732" spans="1:17" ht="210.75">
      <c r="A732" s="348" t="s">
        <v>19</v>
      </c>
      <c r="B732" s="349" t="s">
        <v>13</v>
      </c>
      <c r="C732" s="955"/>
      <c r="D732" s="955"/>
      <c r="E732" s="954"/>
      <c r="F732" s="954"/>
      <c r="G732" s="351" t="s">
        <v>831</v>
      </c>
      <c r="H732" s="353" t="s">
        <v>831</v>
      </c>
      <c r="I732" s="353" t="s">
        <v>524</v>
      </c>
      <c r="J732" s="360">
        <v>1</v>
      </c>
      <c r="K732" s="363">
        <v>45231</v>
      </c>
      <c r="L732" s="363">
        <v>45808</v>
      </c>
      <c r="M732" s="356">
        <f t="shared" si="24"/>
        <v>82.428571428571431</v>
      </c>
      <c r="N732" s="357">
        <v>1</v>
      </c>
      <c r="O732" s="362" t="s">
        <v>826</v>
      </c>
      <c r="P732" s="358">
        <f t="shared" si="23"/>
        <v>1</v>
      </c>
      <c r="Q732" s="359" t="str">
        <f>IF(ISNUMBER(P732),IF(P732=100%,"CUMPLIDA",IF(AND(ISNUMBER(L732),ISNUMBER([5]CGR!$P$4)), IF(L732&lt;[5]CGR!$P$4,"INCUMPLIDA","PROCESO"), "VERIFICAR FECHA")),"SIN VALOR AVANCE")</f>
        <v>CUMPLIDA</v>
      </c>
    </row>
    <row r="733" spans="1:17" ht="180.75">
      <c r="A733" s="348" t="s">
        <v>19</v>
      </c>
      <c r="B733" s="349" t="s">
        <v>13</v>
      </c>
      <c r="C733" s="955"/>
      <c r="D733" s="955"/>
      <c r="E733" s="954"/>
      <c r="F733" s="954"/>
      <c r="G733" s="351" t="s">
        <v>110</v>
      </c>
      <c r="H733" s="353" t="s">
        <v>111</v>
      </c>
      <c r="I733" s="353" t="s">
        <v>112</v>
      </c>
      <c r="J733" s="360">
        <v>10</v>
      </c>
      <c r="K733" s="363">
        <v>45809</v>
      </c>
      <c r="L733" s="363">
        <v>46568</v>
      </c>
      <c r="M733" s="356">
        <f t="shared" si="24"/>
        <v>108.42857142857143</v>
      </c>
      <c r="N733" s="357">
        <v>0</v>
      </c>
      <c r="O733" s="362" t="s">
        <v>867</v>
      </c>
      <c r="P733" s="358">
        <f t="shared" si="23"/>
        <v>0</v>
      </c>
      <c r="Q733" s="359" t="str">
        <f>IF(ISNUMBER(P733),IF(P733=100%,"CUMPLIDA",IF(AND(ISNUMBER(L733),ISNUMBER([5]CGR!$P$4)), IF(L733&lt;[5]CGR!$P$4,"INCUMPLIDA","PROCESO"), "VERIFICAR FECHA")),"SIN VALOR AVANCE")</f>
        <v>PROCESO</v>
      </c>
    </row>
    <row r="734" spans="1:17" ht="150.75">
      <c r="A734" s="348" t="s">
        <v>19</v>
      </c>
      <c r="B734" s="349" t="s">
        <v>13</v>
      </c>
      <c r="C734" s="955"/>
      <c r="D734" s="955"/>
      <c r="E734" s="954"/>
      <c r="F734" s="954"/>
      <c r="G734" s="351" t="s">
        <v>114</v>
      </c>
      <c r="H734" s="353" t="s">
        <v>115</v>
      </c>
      <c r="I734" s="353" t="s">
        <v>116</v>
      </c>
      <c r="J734" s="360">
        <v>1</v>
      </c>
      <c r="K734" s="363">
        <v>45809</v>
      </c>
      <c r="L734" s="363">
        <v>46568</v>
      </c>
      <c r="M734" s="356">
        <f t="shared" si="24"/>
        <v>108.42857142857143</v>
      </c>
      <c r="N734" s="357">
        <v>0</v>
      </c>
      <c r="O734" s="362" t="s">
        <v>833</v>
      </c>
      <c r="P734" s="358">
        <f t="shared" si="23"/>
        <v>0</v>
      </c>
      <c r="Q734" s="359" t="str">
        <f>IF(ISNUMBER(P734),IF(P734=100%,"CUMPLIDA",IF(AND(ISNUMBER(L734),ISNUMBER([5]CGR!$P$4)), IF(L734&lt;[5]CGR!$P$4,"INCUMPLIDA","PROCESO"), "VERIFICAR FECHA")),"SIN VALOR AVANCE")</f>
        <v>PROCESO</v>
      </c>
    </row>
    <row r="735" spans="1:17" ht="285.75">
      <c r="A735" s="348" t="s">
        <v>19</v>
      </c>
      <c r="B735" s="349" t="s">
        <v>13</v>
      </c>
      <c r="C735" s="955"/>
      <c r="D735" s="955"/>
      <c r="E735" s="954"/>
      <c r="F735" s="954"/>
      <c r="G735" s="351" t="s">
        <v>117</v>
      </c>
      <c r="H735" s="353" t="s">
        <v>118</v>
      </c>
      <c r="I735" s="353" t="s">
        <v>119</v>
      </c>
      <c r="J735" s="360">
        <v>2</v>
      </c>
      <c r="K735" s="363">
        <v>45809</v>
      </c>
      <c r="L735" s="363">
        <v>46568</v>
      </c>
      <c r="M735" s="356">
        <f t="shared" si="24"/>
        <v>108.42857142857143</v>
      </c>
      <c r="N735" s="357">
        <v>0</v>
      </c>
      <c r="O735" s="362" t="s">
        <v>845</v>
      </c>
      <c r="P735" s="358">
        <f t="shared" si="23"/>
        <v>0</v>
      </c>
      <c r="Q735" s="359" t="str">
        <f>IF(ISNUMBER(P735),IF(P735=100%,"CUMPLIDA",IF(AND(ISNUMBER(L735),ISNUMBER([5]CGR!$P$4)), IF(L735&lt;[5]CGR!$P$4,"INCUMPLIDA","PROCESO"), "VERIFICAR FECHA")),"SIN VALOR AVANCE")</f>
        <v>PROCESO</v>
      </c>
    </row>
    <row r="736" spans="1:17" ht="75.75" customHeight="1">
      <c r="A736" s="348" t="s">
        <v>19</v>
      </c>
      <c r="B736" s="349" t="s">
        <v>13</v>
      </c>
      <c r="C736" s="955" t="s">
        <v>1040</v>
      </c>
      <c r="D736" s="955" t="s">
        <v>776</v>
      </c>
      <c r="E736" s="954" t="s">
        <v>1041</v>
      </c>
      <c r="F736" s="954" t="s">
        <v>1042</v>
      </c>
      <c r="G736" s="954" t="s">
        <v>823</v>
      </c>
      <c r="H736" s="352" t="s">
        <v>675</v>
      </c>
      <c r="I736" s="353" t="s">
        <v>676</v>
      </c>
      <c r="J736" s="354">
        <v>1</v>
      </c>
      <c r="K736" s="355">
        <v>45231</v>
      </c>
      <c r="L736" s="355">
        <v>45504</v>
      </c>
      <c r="M736" s="356">
        <f t="shared" si="24"/>
        <v>39</v>
      </c>
      <c r="N736" s="357">
        <v>1</v>
      </c>
      <c r="O736" s="362" t="s">
        <v>825</v>
      </c>
      <c r="P736" s="358">
        <f t="shared" si="23"/>
        <v>1</v>
      </c>
      <c r="Q736" s="359" t="str">
        <f>IF(ISNUMBER(P736),IF(P736=100%,"CUMPLIDA",IF(AND(ISNUMBER(L736),ISNUMBER([5]CGR!$P$4)), IF(L736&lt;[5]CGR!$P$4,"INCUMPLIDA","PROCESO"), "VERIFICAR FECHA")),"SIN VALOR AVANCE")</f>
        <v>CUMPLIDA</v>
      </c>
    </row>
    <row r="737" spans="1:17" ht="315.75">
      <c r="A737" s="348" t="s">
        <v>19</v>
      </c>
      <c r="B737" s="349" t="s">
        <v>13</v>
      </c>
      <c r="C737" s="955"/>
      <c r="D737" s="955"/>
      <c r="E737" s="954"/>
      <c r="F737" s="954"/>
      <c r="G737" s="954"/>
      <c r="H737" s="352" t="s">
        <v>678</v>
      </c>
      <c r="I737" s="353" t="s">
        <v>679</v>
      </c>
      <c r="J737" s="354">
        <v>1</v>
      </c>
      <c r="K737" s="355">
        <v>45231</v>
      </c>
      <c r="L737" s="355">
        <v>45504</v>
      </c>
      <c r="M737" s="356">
        <f t="shared" si="24"/>
        <v>39</v>
      </c>
      <c r="N737" s="357">
        <v>1</v>
      </c>
      <c r="O737" s="362" t="s">
        <v>864</v>
      </c>
      <c r="P737" s="358">
        <f t="shared" si="23"/>
        <v>1</v>
      </c>
      <c r="Q737" s="359" t="str">
        <f>IF(ISNUMBER(P737),IF(P737=100%,"CUMPLIDA",IF(AND(ISNUMBER(L737),ISNUMBER([5]CGR!$P$4)), IF(L737&lt;[5]CGR!$P$4,"INCUMPLIDA","PROCESO"), "VERIFICAR FECHA")),"SIN VALOR AVANCE")</f>
        <v>CUMPLIDA</v>
      </c>
    </row>
    <row r="738" spans="1:17" ht="165.75">
      <c r="A738" s="348" t="s">
        <v>19</v>
      </c>
      <c r="B738" s="349" t="s">
        <v>13</v>
      </c>
      <c r="C738" s="955"/>
      <c r="D738" s="955"/>
      <c r="E738" s="954"/>
      <c r="F738" s="954"/>
      <c r="G738" s="351" t="s">
        <v>97</v>
      </c>
      <c r="H738" s="353" t="s">
        <v>98</v>
      </c>
      <c r="I738" s="353" t="s">
        <v>99</v>
      </c>
      <c r="J738" s="360">
        <v>1</v>
      </c>
      <c r="K738" s="363">
        <v>45323</v>
      </c>
      <c r="L738" s="363">
        <v>45747</v>
      </c>
      <c r="M738" s="356">
        <f t="shared" si="24"/>
        <v>60.571428571428569</v>
      </c>
      <c r="N738" s="357">
        <v>1</v>
      </c>
      <c r="O738" s="362" t="s">
        <v>866</v>
      </c>
      <c r="P738" s="358">
        <f t="shared" si="23"/>
        <v>1</v>
      </c>
      <c r="Q738" s="359" t="str">
        <f>IF(ISNUMBER(P738),IF(P738=100%,"CUMPLIDA",IF(AND(ISNUMBER(L738),ISNUMBER([5]CGR!$P$4)), IF(L738&lt;[5]CGR!$P$4,"INCUMPLIDA","PROCESO"), "VERIFICAR FECHA")),"SIN VALOR AVANCE")</f>
        <v>CUMPLIDA</v>
      </c>
    </row>
    <row r="739" spans="1:17" ht="105.75">
      <c r="A739" s="348" t="s">
        <v>19</v>
      </c>
      <c r="B739" s="349" t="s">
        <v>13</v>
      </c>
      <c r="C739" s="955"/>
      <c r="D739" s="955"/>
      <c r="E739" s="954"/>
      <c r="F739" s="954"/>
      <c r="G739" s="351" t="s">
        <v>101</v>
      </c>
      <c r="H739" s="353" t="s">
        <v>101</v>
      </c>
      <c r="I739" s="353" t="s">
        <v>102</v>
      </c>
      <c r="J739" s="360">
        <v>1</v>
      </c>
      <c r="K739" s="363">
        <v>45323</v>
      </c>
      <c r="L739" s="363">
        <v>45747</v>
      </c>
      <c r="M739" s="356">
        <f t="shared" si="24"/>
        <v>60.571428571428569</v>
      </c>
      <c r="N739" s="357">
        <v>1</v>
      </c>
      <c r="O739" s="362" t="s">
        <v>881</v>
      </c>
      <c r="P739" s="358">
        <f t="shared" si="23"/>
        <v>1</v>
      </c>
      <c r="Q739" s="359" t="str">
        <f>IF(ISNUMBER(P739),IF(P739=100%,"CUMPLIDA",IF(AND(ISNUMBER(L739),ISNUMBER([5]CGR!$P$4)), IF(L739&lt;[5]CGR!$P$4,"INCUMPLIDA","PROCESO"), "VERIFICAR FECHA")),"SIN VALOR AVANCE")</f>
        <v>CUMPLIDA</v>
      </c>
    </row>
    <row r="740" spans="1:17" ht="105.75">
      <c r="A740" s="348" t="s">
        <v>19</v>
      </c>
      <c r="B740" s="349" t="s">
        <v>13</v>
      </c>
      <c r="C740" s="955"/>
      <c r="D740" s="955"/>
      <c r="E740" s="954"/>
      <c r="F740" s="954"/>
      <c r="G740" s="351" t="s">
        <v>238</v>
      </c>
      <c r="H740" s="353" t="s">
        <v>239</v>
      </c>
      <c r="I740" s="353" t="s">
        <v>240</v>
      </c>
      <c r="J740" s="360">
        <v>1</v>
      </c>
      <c r="K740" s="363">
        <v>45231</v>
      </c>
      <c r="L740" s="363">
        <v>45747</v>
      </c>
      <c r="M740" s="356">
        <f t="shared" si="24"/>
        <v>73.714285714285708</v>
      </c>
      <c r="N740" s="357">
        <v>1</v>
      </c>
      <c r="O740" s="362" t="s">
        <v>881</v>
      </c>
      <c r="P740" s="358">
        <f t="shared" si="23"/>
        <v>1</v>
      </c>
      <c r="Q740" s="359" t="str">
        <f>IF(ISNUMBER(P740),IF(P740=100%,"CUMPLIDA",IF(AND(ISNUMBER(L740),ISNUMBER([5]CGR!$P$4)), IF(L740&lt;[5]CGR!$P$4,"INCUMPLIDA","PROCESO"), "VERIFICAR FECHA")),"SIN VALOR AVANCE")</f>
        <v>CUMPLIDA</v>
      </c>
    </row>
    <row r="741" spans="1:17" ht="165.75">
      <c r="A741" s="348" t="s">
        <v>19</v>
      </c>
      <c r="B741" s="349" t="s">
        <v>13</v>
      </c>
      <c r="C741" s="955"/>
      <c r="D741" s="955"/>
      <c r="E741" s="954"/>
      <c r="F741" s="954"/>
      <c r="G741" s="351" t="s">
        <v>104</v>
      </c>
      <c r="H741" s="353" t="s">
        <v>104</v>
      </c>
      <c r="I741" s="353" t="s">
        <v>248</v>
      </c>
      <c r="J741" s="360">
        <v>1</v>
      </c>
      <c r="K741" s="363">
        <v>45323</v>
      </c>
      <c r="L741" s="363">
        <v>45747</v>
      </c>
      <c r="M741" s="356">
        <f t="shared" si="24"/>
        <v>60.571428571428569</v>
      </c>
      <c r="N741" s="357">
        <v>1</v>
      </c>
      <c r="O741" s="362" t="s">
        <v>866</v>
      </c>
      <c r="P741" s="358">
        <f t="shared" si="23"/>
        <v>1</v>
      </c>
      <c r="Q741" s="359" t="str">
        <f>IF(ISNUMBER(P741),IF(P741=100%,"CUMPLIDA",IF(AND(ISNUMBER(L741),ISNUMBER([5]CGR!$P$4)), IF(L741&lt;[5]CGR!$P$4,"INCUMPLIDA","PROCESO"), "VERIFICAR FECHA")),"SIN VALOR AVANCE")</f>
        <v>CUMPLIDA</v>
      </c>
    </row>
    <row r="742" spans="1:17" ht="105.75">
      <c r="A742" s="348" t="s">
        <v>19</v>
      </c>
      <c r="B742" s="349" t="s">
        <v>13</v>
      </c>
      <c r="C742" s="955"/>
      <c r="D742" s="955"/>
      <c r="E742" s="954"/>
      <c r="F742" s="954"/>
      <c r="G742" s="351" t="s">
        <v>830</v>
      </c>
      <c r="H742" s="353" t="s">
        <v>830</v>
      </c>
      <c r="I742" s="353" t="s">
        <v>107</v>
      </c>
      <c r="J742" s="360">
        <v>1</v>
      </c>
      <c r="K742" s="363">
        <v>45231</v>
      </c>
      <c r="L742" s="363">
        <v>45747</v>
      </c>
      <c r="M742" s="356">
        <f t="shared" si="24"/>
        <v>73.714285714285708</v>
      </c>
      <c r="N742" s="357">
        <v>1</v>
      </c>
      <c r="O742" s="362" t="s">
        <v>881</v>
      </c>
      <c r="P742" s="358">
        <f t="shared" si="23"/>
        <v>1</v>
      </c>
      <c r="Q742" s="359" t="str">
        <f>IF(ISNUMBER(P742),IF(P742=100%,"CUMPLIDA",IF(AND(ISNUMBER(L742),ISNUMBER([5]CGR!$P$4)), IF(L742&lt;[5]CGR!$P$4,"INCUMPLIDA","PROCESO"), "VERIFICAR FECHA")),"SIN VALOR AVANCE")</f>
        <v>CUMPLIDA</v>
      </c>
    </row>
    <row r="743" spans="1:17" ht="240.75">
      <c r="A743" s="348" t="s">
        <v>19</v>
      </c>
      <c r="B743" s="349" t="s">
        <v>13</v>
      </c>
      <c r="C743" s="955"/>
      <c r="D743" s="955"/>
      <c r="E743" s="954"/>
      <c r="F743" s="954"/>
      <c r="G743" s="351" t="s">
        <v>831</v>
      </c>
      <c r="H743" s="353" t="s">
        <v>831</v>
      </c>
      <c r="I743" s="353" t="s">
        <v>524</v>
      </c>
      <c r="J743" s="360">
        <v>1</v>
      </c>
      <c r="K743" s="363">
        <v>45231</v>
      </c>
      <c r="L743" s="363">
        <v>45808</v>
      </c>
      <c r="M743" s="356">
        <f t="shared" si="24"/>
        <v>82.428571428571431</v>
      </c>
      <c r="N743" s="357">
        <v>1</v>
      </c>
      <c r="O743" s="362" t="s">
        <v>842</v>
      </c>
      <c r="P743" s="358">
        <f t="shared" si="23"/>
        <v>1</v>
      </c>
      <c r="Q743" s="359" t="str">
        <f>IF(ISNUMBER(P743),IF(P743=100%,"CUMPLIDA",IF(AND(ISNUMBER(L743),ISNUMBER([5]CGR!$P$4)), IF(L743&lt;[5]CGR!$P$4,"INCUMPLIDA","PROCESO"), "VERIFICAR FECHA")),"SIN VALOR AVANCE")</f>
        <v>CUMPLIDA</v>
      </c>
    </row>
    <row r="744" spans="1:17" ht="180.75">
      <c r="A744" s="348" t="s">
        <v>19</v>
      </c>
      <c r="B744" s="349" t="s">
        <v>13</v>
      </c>
      <c r="C744" s="955"/>
      <c r="D744" s="955"/>
      <c r="E744" s="954"/>
      <c r="F744" s="954"/>
      <c r="G744" s="351" t="s">
        <v>110</v>
      </c>
      <c r="H744" s="353" t="s">
        <v>111</v>
      </c>
      <c r="I744" s="353" t="s">
        <v>112</v>
      </c>
      <c r="J744" s="360">
        <v>10</v>
      </c>
      <c r="K744" s="363">
        <v>45809</v>
      </c>
      <c r="L744" s="363">
        <v>46568</v>
      </c>
      <c r="M744" s="356">
        <f t="shared" si="24"/>
        <v>108.42857142857143</v>
      </c>
      <c r="N744" s="357">
        <v>0</v>
      </c>
      <c r="O744" s="362" t="s">
        <v>867</v>
      </c>
      <c r="P744" s="358">
        <f t="shared" si="23"/>
        <v>0</v>
      </c>
      <c r="Q744" s="359" t="str">
        <f>IF(ISNUMBER(P744),IF(P744=100%,"CUMPLIDA",IF(AND(ISNUMBER(L744),ISNUMBER([5]CGR!$P$4)), IF(L744&lt;[5]CGR!$P$4,"INCUMPLIDA","PROCESO"), "VERIFICAR FECHA")),"SIN VALOR AVANCE")</f>
        <v>PROCESO</v>
      </c>
    </row>
    <row r="745" spans="1:17" ht="150.75">
      <c r="A745" s="348" t="s">
        <v>19</v>
      </c>
      <c r="B745" s="349" t="s">
        <v>13</v>
      </c>
      <c r="C745" s="955"/>
      <c r="D745" s="955"/>
      <c r="E745" s="954"/>
      <c r="F745" s="954"/>
      <c r="G745" s="351" t="s">
        <v>114</v>
      </c>
      <c r="H745" s="353" t="s">
        <v>115</v>
      </c>
      <c r="I745" s="353" t="s">
        <v>116</v>
      </c>
      <c r="J745" s="360">
        <v>1</v>
      </c>
      <c r="K745" s="363">
        <v>45809</v>
      </c>
      <c r="L745" s="363">
        <v>46568</v>
      </c>
      <c r="M745" s="356">
        <f t="shared" si="24"/>
        <v>108.42857142857143</v>
      </c>
      <c r="N745" s="357">
        <v>0</v>
      </c>
      <c r="O745" s="362" t="s">
        <v>874</v>
      </c>
      <c r="P745" s="358">
        <f t="shared" si="23"/>
        <v>0</v>
      </c>
      <c r="Q745" s="359" t="str">
        <f>IF(ISNUMBER(P745),IF(P745=100%,"CUMPLIDA",IF(AND(ISNUMBER(L745),ISNUMBER([5]CGR!$P$4)), IF(L745&lt;[5]CGR!$P$4,"INCUMPLIDA","PROCESO"), "VERIFICAR FECHA")),"SIN VALOR AVANCE")</f>
        <v>PROCESO</v>
      </c>
    </row>
    <row r="746" spans="1:17" ht="285.75">
      <c r="A746" s="348" t="s">
        <v>19</v>
      </c>
      <c r="B746" s="349" t="s">
        <v>13</v>
      </c>
      <c r="C746" s="955"/>
      <c r="D746" s="955"/>
      <c r="E746" s="954"/>
      <c r="F746" s="954"/>
      <c r="G746" s="351" t="s">
        <v>117</v>
      </c>
      <c r="H746" s="353" t="s">
        <v>118</v>
      </c>
      <c r="I746" s="353" t="s">
        <v>119</v>
      </c>
      <c r="J746" s="360">
        <v>2</v>
      </c>
      <c r="K746" s="363">
        <v>45809</v>
      </c>
      <c r="L746" s="363">
        <v>46568</v>
      </c>
      <c r="M746" s="356">
        <f t="shared" si="24"/>
        <v>108.42857142857143</v>
      </c>
      <c r="N746" s="357">
        <v>0</v>
      </c>
      <c r="O746" s="362" t="s">
        <v>845</v>
      </c>
      <c r="P746" s="358">
        <f t="shared" si="23"/>
        <v>0</v>
      </c>
      <c r="Q746" s="359" t="str">
        <f>IF(ISNUMBER(P746),IF(P746=100%,"CUMPLIDA",IF(AND(ISNUMBER(L746),ISNUMBER([5]CGR!$P$4)), IF(L746&lt;[5]CGR!$P$4,"INCUMPLIDA","PROCESO"), "VERIFICAR FECHA")),"SIN VALOR AVANCE")</f>
        <v>PROCESO</v>
      </c>
    </row>
    <row r="747" spans="1:17" ht="75.75" customHeight="1">
      <c r="A747" s="348" t="s">
        <v>19</v>
      </c>
      <c r="B747" s="349" t="s">
        <v>13</v>
      </c>
      <c r="C747" s="955" t="s">
        <v>1043</v>
      </c>
      <c r="D747" s="955" t="s">
        <v>776</v>
      </c>
      <c r="E747" s="954" t="s">
        <v>1044</v>
      </c>
      <c r="F747" s="954" t="s">
        <v>1045</v>
      </c>
      <c r="G747" s="954" t="s">
        <v>823</v>
      </c>
      <c r="H747" s="352" t="s">
        <v>675</v>
      </c>
      <c r="I747" s="353" t="s">
        <v>676</v>
      </c>
      <c r="J747" s="354">
        <v>1</v>
      </c>
      <c r="K747" s="355">
        <v>45231</v>
      </c>
      <c r="L747" s="355">
        <v>45504</v>
      </c>
      <c r="M747" s="356">
        <f t="shared" si="24"/>
        <v>39</v>
      </c>
      <c r="N747" s="357">
        <v>1</v>
      </c>
      <c r="O747" s="362" t="s">
        <v>825</v>
      </c>
      <c r="P747" s="358">
        <f t="shared" si="23"/>
        <v>1</v>
      </c>
      <c r="Q747" s="359" t="str">
        <f>IF(ISNUMBER(P747),IF(P747=100%,"CUMPLIDA",IF(AND(ISNUMBER(L747),ISNUMBER([5]CGR!$P$4)), IF(L747&lt;[5]CGR!$P$4,"INCUMPLIDA","PROCESO"), "VERIFICAR FECHA")),"SIN VALOR AVANCE")</f>
        <v>CUMPLIDA</v>
      </c>
    </row>
    <row r="748" spans="1:17" ht="315.75">
      <c r="A748" s="348" t="s">
        <v>19</v>
      </c>
      <c r="B748" s="349" t="s">
        <v>13</v>
      </c>
      <c r="C748" s="955"/>
      <c r="D748" s="955"/>
      <c r="E748" s="954"/>
      <c r="F748" s="954"/>
      <c r="G748" s="954"/>
      <c r="H748" s="352" t="s">
        <v>678</v>
      </c>
      <c r="I748" s="353" t="s">
        <v>679</v>
      </c>
      <c r="J748" s="354">
        <v>1</v>
      </c>
      <c r="K748" s="355">
        <v>45231</v>
      </c>
      <c r="L748" s="355">
        <v>45504</v>
      </c>
      <c r="M748" s="356">
        <f t="shared" si="24"/>
        <v>39</v>
      </c>
      <c r="N748" s="357">
        <v>1</v>
      </c>
      <c r="O748" s="362" t="s">
        <v>864</v>
      </c>
      <c r="P748" s="358">
        <f t="shared" si="23"/>
        <v>1</v>
      </c>
      <c r="Q748" s="359" t="str">
        <f>IF(ISNUMBER(P748),IF(P748=100%,"CUMPLIDA",IF(AND(ISNUMBER(L748),ISNUMBER([5]CGR!$P$4)), IF(L748&lt;[5]CGR!$P$4,"INCUMPLIDA","PROCESO"), "VERIFICAR FECHA")),"SIN VALOR AVANCE")</f>
        <v>CUMPLIDA</v>
      </c>
    </row>
    <row r="749" spans="1:17" ht="150.75">
      <c r="A749" s="348" t="s">
        <v>19</v>
      </c>
      <c r="B749" s="349" t="s">
        <v>13</v>
      </c>
      <c r="C749" s="955"/>
      <c r="D749" s="955"/>
      <c r="E749" s="954"/>
      <c r="F749" s="954"/>
      <c r="G749" s="351" t="s">
        <v>97</v>
      </c>
      <c r="H749" s="353" t="s">
        <v>98</v>
      </c>
      <c r="I749" s="353" t="s">
        <v>99</v>
      </c>
      <c r="J749" s="360">
        <v>1</v>
      </c>
      <c r="K749" s="363">
        <v>45323</v>
      </c>
      <c r="L749" s="363">
        <v>45747</v>
      </c>
      <c r="M749" s="356">
        <f t="shared" si="24"/>
        <v>60.571428571428569</v>
      </c>
      <c r="N749" s="357">
        <v>1</v>
      </c>
      <c r="O749" s="362" t="s">
        <v>865</v>
      </c>
      <c r="P749" s="358">
        <f t="shared" si="23"/>
        <v>1</v>
      </c>
      <c r="Q749" s="359" t="str">
        <f>IF(ISNUMBER(P749),IF(P749=100%,"CUMPLIDA",IF(AND(ISNUMBER(L749),ISNUMBER([5]CGR!$P$4)), IF(L749&lt;[5]CGR!$P$4,"INCUMPLIDA","PROCESO"), "VERIFICAR FECHA")),"SIN VALOR AVANCE")</f>
        <v>CUMPLIDA</v>
      </c>
    </row>
    <row r="750" spans="1:17" ht="90.75">
      <c r="A750" s="348" t="s">
        <v>19</v>
      </c>
      <c r="B750" s="349" t="s">
        <v>13</v>
      </c>
      <c r="C750" s="955"/>
      <c r="D750" s="955"/>
      <c r="E750" s="954"/>
      <c r="F750" s="954"/>
      <c r="G750" s="351" t="s">
        <v>101</v>
      </c>
      <c r="H750" s="353" t="s">
        <v>101</v>
      </c>
      <c r="I750" s="353" t="s">
        <v>102</v>
      </c>
      <c r="J750" s="360">
        <v>1</v>
      </c>
      <c r="K750" s="363">
        <v>45323</v>
      </c>
      <c r="L750" s="363">
        <v>45747</v>
      </c>
      <c r="M750" s="356">
        <f t="shared" si="24"/>
        <v>60.571428571428569</v>
      </c>
      <c r="N750" s="357">
        <v>1</v>
      </c>
      <c r="O750" s="362" t="s">
        <v>888</v>
      </c>
      <c r="P750" s="358">
        <f t="shared" si="23"/>
        <v>1</v>
      </c>
      <c r="Q750" s="359" t="str">
        <f>IF(ISNUMBER(P750),IF(P750=100%,"CUMPLIDA",IF(AND(ISNUMBER(L750),ISNUMBER([5]CGR!$P$4)), IF(L750&lt;[5]CGR!$P$4,"INCUMPLIDA","PROCESO"), "VERIFICAR FECHA")),"SIN VALOR AVANCE")</f>
        <v>CUMPLIDA</v>
      </c>
    </row>
    <row r="751" spans="1:17" ht="90.75">
      <c r="A751" s="348" t="s">
        <v>19</v>
      </c>
      <c r="B751" s="349" t="s">
        <v>13</v>
      </c>
      <c r="C751" s="955"/>
      <c r="D751" s="955"/>
      <c r="E751" s="954"/>
      <c r="F751" s="954"/>
      <c r="G751" s="351" t="s">
        <v>238</v>
      </c>
      <c r="H751" s="353" t="s">
        <v>239</v>
      </c>
      <c r="I751" s="353" t="s">
        <v>240</v>
      </c>
      <c r="J751" s="360">
        <v>1</v>
      </c>
      <c r="K751" s="363">
        <v>45231</v>
      </c>
      <c r="L751" s="363">
        <v>45747</v>
      </c>
      <c r="M751" s="356">
        <f t="shared" si="24"/>
        <v>73.714285714285708</v>
      </c>
      <c r="N751" s="357">
        <v>1</v>
      </c>
      <c r="O751" s="362" t="s">
        <v>888</v>
      </c>
      <c r="P751" s="358">
        <f t="shared" si="23"/>
        <v>1</v>
      </c>
      <c r="Q751" s="359" t="str">
        <f>IF(ISNUMBER(P751),IF(P751=100%,"CUMPLIDA",IF(AND(ISNUMBER(L751),ISNUMBER([5]CGR!$P$4)), IF(L751&lt;[5]CGR!$P$4,"INCUMPLIDA","PROCESO"), "VERIFICAR FECHA")),"SIN VALOR AVANCE")</f>
        <v>CUMPLIDA</v>
      </c>
    </row>
    <row r="752" spans="1:17" ht="150.75">
      <c r="A752" s="348" t="s">
        <v>19</v>
      </c>
      <c r="B752" s="349" t="s">
        <v>13</v>
      </c>
      <c r="C752" s="955"/>
      <c r="D752" s="955"/>
      <c r="E752" s="954"/>
      <c r="F752" s="954"/>
      <c r="G752" s="351" t="s">
        <v>104</v>
      </c>
      <c r="H752" s="353" t="s">
        <v>104</v>
      </c>
      <c r="I752" s="353" t="s">
        <v>248</v>
      </c>
      <c r="J752" s="360">
        <v>1</v>
      </c>
      <c r="K752" s="363">
        <v>45323</v>
      </c>
      <c r="L752" s="363">
        <v>45747</v>
      </c>
      <c r="M752" s="356">
        <f t="shared" si="24"/>
        <v>60.571428571428569</v>
      </c>
      <c r="N752" s="357">
        <v>1</v>
      </c>
      <c r="O752" s="362" t="s">
        <v>865</v>
      </c>
      <c r="P752" s="358">
        <f t="shared" si="23"/>
        <v>1</v>
      </c>
      <c r="Q752" s="359" t="str">
        <f>IF(ISNUMBER(P752),IF(P752=100%,"CUMPLIDA",IF(AND(ISNUMBER(L752),ISNUMBER([5]CGR!$P$4)), IF(L752&lt;[5]CGR!$P$4,"INCUMPLIDA","PROCESO"), "VERIFICAR FECHA")),"SIN VALOR AVANCE")</f>
        <v>CUMPLIDA</v>
      </c>
    </row>
    <row r="753" spans="1:17" ht="90.75">
      <c r="A753" s="348" t="s">
        <v>19</v>
      </c>
      <c r="B753" s="349" t="s">
        <v>13</v>
      </c>
      <c r="C753" s="955"/>
      <c r="D753" s="955"/>
      <c r="E753" s="954"/>
      <c r="F753" s="954"/>
      <c r="G753" s="351" t="s">
        <v>830</v>
      </c>
      <c r="H753" s="353" t="s">
        <v>830</v>
      </c>
      <c r="I753" s="353" t="s">
        <v>107</v>
      </c>
      <c r="J753" s="360">
        <v>1</v>
      </c>
      <c r="K753" s="363">
        <v>45231</v>
      </c>
      <c r="L753" s="363">
        <v>45747</v>
      </c>
      <c r="M753" s="356">
        <f t="shared" si="24"/>
        <v>73.714285714285708</v>
      </c>
      <c r="N753" s="357">
        <v>1</v>
      </c>
      <c r="O753" s="362" t="s">
        <v>888</v>
      </c>
      <c r="P753" s="358">
        <f t="shared" si="23"/>
        <v>1</v>
      </c>
      <c r="Q753" s="359" t="str">
        <f>IF(ISNUMBER(P753),IF(P753=100%,"CUMPLIDA",IF(AND(ISNUMBER(L753),ISNUMBER([5]CGR!$P$4)), IF(L753&lt;[5]CGR!$P$4,"INCUMPLIDA","PROCESO"), "VERIFICAR FECHA")),"SIN VALOR AVANCE")</f>
        <v>CUMPLIDA</v>
      </c>
    </row>
    <row r="754" spans="1:17" ht="210.75">
      <c r="A754" s="348" t="s">
        <v>19</v>
      </c>
      <c r="B754" s="349" t="s">
        <v>13</v>
      </c>
      <c r="C754" s="955"/>
      <c r="D754" s="955"/>
      <c r="E754" s="954"/>
      <c r="F754" s="954"/>
      <c r="G754" s="351" t="s">
        <v>831</v>
      </c>
      <c r="H754" s="353" t="s">
        <v>831</v>
      </c>
      <c r="I754" s="353" t="s">
        <v>524</v>
      </c>
      <c r="J754" s="360">
        <v>1</v>
      </c>
      <c r="K754" s="363">
        <v>45231</v>
      </c>
      <c r="L754" s="363">
        <v>45808</v>
      </c>
      <c r="M754" s="356">
        <f t="shared" si="24"/>
        <v>82.428571428571431</v>
      </c>
      <c r="N754" s="357">
        <v>1</v>
      </c>
      <c r="O754" s="362" t="s">
        <v>1034</v>
      </c>
      <c r="P754" s="358">
        <f t="shared" si="23"/>
        <v>1</v>
      </c>
      <c r="Q754" s="359" t="str">
        <f>IF(ISNUMBER(P754),IF(P754=100%,"CUMPLIDA",IF(AND(ISNUMBER(L754),ISNUMBER([5]CGR!$P$4)), IF(L754&lt;[5]CGR!$P$4,"INCUMPLIDA","PROCESO"), "VERIFICAR FECHA")),"SIN VALOR AVANCE")</f>
        <v>CUMPLIDA</v>
      </c>
    </row>
    <row r="755" spans="1:17" ht="180.75">
      <c r="A755" s="348" t="s">
        <v>19</v>
      </c>
      <c r="B755" s="349" t="s">
        <v>13</v>
      </c>
      <c r="C755" s="955"/>
      <c r="D755" s="955"/>
      <c r="E755" s="954"/>
      <c r="F755" s="954"/>
      <c r="G755" s="351" t="s">
        <v>110</v>
      </c>
      <c r="H755" s="353" t="s">
        <v>111</v>
      </c>
      <c r="I755" s="353" t="s">
        <v>112</v>
      </c>
      <c r="J755" s="360">
        <v>10</v>
      </c>
      <c r="K755" s="363">
        <v>45809</v>
      </c>
      <c r="L755" s="363">
        <v>46568</v>
      </c>
      <c r="M755" s="356">
        <f t="shared" si="24"/>
        <v>108.42857142857143</v>
      </c>
      <c r="N755" s="357">
        <v>0</v>
      </c>
      <c r="O755" s="362" t="s">
        <v>867</v>
      </c>
      <c r="P755" s="358">
        <f t="shared" si="23"/>
        <v>0</v>
      </c>
      <c r="Q755" s="359" t="str">
        <f>IF(ISNUMBER(P755),IF(P755=100%,"CUMPLIDA",IF(AND(ISNUMBER(L755),ISNUMBER([5]CGR!$P$4)), IF(L755&lt;[5]CGR!$P$4,"INCUMPLIDA","PROCESO"), "VERIFICAR FECHA")),"SIN VALOR AVANCE")</f>
        <v>PROCESO</v>
      </c>
    </row>
    <row r="756" spans="1:17" ht="165.75">
      <c r="A756" s="348" t="s">
        <v>19</v>
      </c>
      <c r="B756" s="349" t="s">
        <v>13</v>
      </c>
      <c r="C756" s="955"/>
      <c r="D756" s="955"/>
      <c r="E756" s="954"/>
      <c r="F756" s="954"/>
      <c r="G756" s="351" t="s">
        <v>114</v>
      </c>
      <c r="H756" s="353" t="s">
        <v>115</v>
      </c>
      <c r="I756" s="353" t="s">
        <v>116</v>
      </c>
      <c r="J756" s="360">
        <v>1</v>
      </c>
      <c r="K756" s="363">
        <v>45809</v>
      </c>
      <c r="L756" s="363">
        <v>46568</v>
      </c>
      <c r="M756" s="356">
        <f t="shared" si="24"/>
        <v>108.42857142857143</v>
      </c>
      <c r="N756" s="357">
        <v>0</v>
      </c>
      <c r="O756" s="362" t="s">
        <v>844</v>
      </c>
      <c r="P756" s="358">
        <f t="shared" si="23"/>
        <v>0</v>
      </c>
      <c r="Q756" s="359" t="str">
        <f>IF(ISNUMBER(P756),IF(P756=100%,"CUMPLIDA",IF(AND(ISNUMBER(L756),ISNUMBER([5]CGR!$P$4)), IF(L756&lt;[5]CGR!$P$4,"INCUMPLIDA","PROCESO"), "VERIFICAR FECHA")),"SIN VALOR AVANCE")</f>
        <v>PROCESO</v>
      </c>
    </row>
    <row r="757" spans="1:17" ht="285.75">
      <c r="A757" s="348" t="s">
        <v>19</v>
      </c>
      <c r="B757" s="349" t="s">
        <v>13</v>
      </c>
      <c r="C757" s="955"/>
      <c r="D757" s="955" t="s">
        <v>776</v>
      </c>
      <c r="E757" s="954" t="s">
        <v>1044</v>
      </c>
      <c r="F757" s="954" t="s">
        <v>1045</v>
      </c>
      <c r="G757" s="351" t="s">
        <v>117</v>
      </c>
      <c r="H757" s="353" t="s">
        <v>118</v>
      </c>
      <c r="I757" s="353" t="s">
        <v>119</v>
      </c>
      <c r="J757" s="360">
        <v>2</v>
      </c>
      <c r="K757" s="363">
        <v>45809</v>
      </c>
      <c r="L757" s="363">
        <v>46568</v>
      </c>
      <c r="M757" s="356">
        <f t="shared" si="24"/>
        <v>108.42857142857143</v>
      </c>
      <c r="N757" s="357">
        <v>0</v>
      </c>
      <c r="O757" s="362" t="s">
        <v>845</v>
      </c>
      <c r="P757" s="358">
        <f t="shared" si="23"/>
        <v>0</v>
      </c>
      <c r="Q757" s="359" t="str">
        <f>IF(ISNUMBER(P757),IF(P757=100%,"CUMPLIDA",IF(AND(ISNUMBER(L757),ISNUMBER([5]CGR!$P$4)), IF(L757&lt;[5]CGR!$P$4,"INCUMPLIDA","PROCESO"), "VERIFICAR FECHA")),"SIN VALOR AVANCE")</f>
        <v>PROCESO</v>
      </c>
    </row>
    <row r="758" spans="1:17" ht="75.75" customHeight="1">
      <c r="A758" s="348" t="s">
        <v>19</v>
      </c>
      <c r="B758" s="349" t="s">
        <v>13</v>
      </c>
      <c r="C758" s="955" t="s">
        <v>1046</v>
      </c>
      <c r="D758" s="955" t="s">
        <v>776</v>
      </c>
      <c r="E758" s="954" t="s">
        <v>1047</v>
      </c>
      <c r="F758" s="954" t="s">
        <v>1048</v>
      </c>
      <c r="G758" s="954" t="s">
        <v>823</v>
      </c>
      <c r="H758" s="352" t="s">
        <v>675</v>
      </c>
      <c r="I758" s="353" t="s">
        <v>676</v>
      </c>
      <c r="J758" s="354">
        <v>1</v>
      </c>
      <c r="K758" s="355">
        <v>45231</v>
      </c>
      <c r="L758" s="355">
        <v>45504</v>
      </c>
      <c r="M758" s="356">
        <f t="shared" si="24"/>
        <v>39</v>
      </c>
      <c r="N758" s="357">
        <v>1</v>
      </c>
      <c r="O758" s="362" t="s">
        <v>825</v>
      </c>
      <c r="P758" s="358">
        <f t="shared" si="23"/>
        <v>1</v>
      </c>
      <c r="Q758" s="359" t="str">
        <f>IF(ISNUMBER(P758),IF(P758=100%,"CUMPLIDA",IF(AND(ISNUMBER(L758),ISNUMBER([5]CGR!$P$4)), IF(L758&lt;[5]CGR!$P$4,"INCUMPLIDA","PROCESO"), "VERIFICAR FECHA")),"SIN VALOR AVANCE")</f>
        <v>CUMPLIDA</v>
      </c>
    </row>
    <row r="759" spans="1:17" ht="315.75">
      <c r="A759" s="348" t="s">
        <v>19</v>
      </c>
      <c r="B759" s="349" t="s">
        <v>13</v>
      </c>
      <c r="C759" s="955"/>
      <c r="D759" s="955"/>
      <c r="E759" s="954"/>
      <c r="F759" s="954"/>
      <c r="G759" s="954"/>
      <c r="H759" s="352" t="s">
        <v>678</v>
      </c>
      <c r="I759" s="353" t="s">
        <v>679</v>
      </c>
      <c r="J759" s="354">
        <v>1</v>
      </c>
      <c r="K759" s="355">
        <v>45231</v>
      </c>
      <c r="L759" s="355">
        <v>45504</v>
      </c>
      <c r="M759" s="356">
        <f t="shared" si="24"/>
        <v>39</v>
      </c>
      <c r="N759" s="357">
        <v>1</v>
      </c>
      <c r="O759" s="362" t="s">
        <v>864</v>
      </c>
      <c r="P759" s="358">
        <f t="shared" si="23"/>
        <v>1</v>
      </c>
      <c r="Q759" s="359" t="str">
        <f>IF(ISNUMBER(P759),IF(P759=100%,"CUMPLIDA",IF(AND(ISNUMBER(L759),ISNUMBER([5]CGR!$P$4)), IF(L759&lt;[5]CGR!$P$4,"INCUMPLIDA","PROCESO"), "VERIFICAR FECHA")),"SIN VALOR AVANCE")</f>
        <v>CUMPLIDA</v>
      </c>
    </row>
    <row r="760" spans="1:17" ht="150.75">
      <c r="A760" s="348" t="s">
        <v>19</v>
      </c>
      <c r="B760" s="349" t="s">
        <v>13</v>
      </c>
      <c r="C760" s="955"/>
      <c r="D760" s="955"/>
      <c r="E760" s="954"/>
      <c r="F760" s="954"/>
      <c r="G760" s="351" t="s">
        <v>97</v>
      </c>
      <c r="H760" s="353" t="s">
        <v>98</v>
      </c>
      <c r="I760" s="353" t="s">
        <v>99</v>
      </c>
      <c r="J760" s="360">
        <v>1</v>
      </c>
      <c r="K760" s="363">
        <v>45323</v>
      </c>
      <c r="L760" s="363">
        <v>45747</v>
      </c>
      <c r="M760" s="356">
        <f t="shared" si="24"/>
        <v>60.571428571428569</v>
      </c>
      <c r="N760" s="357">
        <v>1</v>
      </c>
      <c r="O760" s="362" t="s">
        <v>865</v>
      </c>
      <c r="P760" s="358">
        <f t="shared" si="23"/>
        <v>1</v>
      </c>
      <c r="Q760" s="359" t="str">
        <f>IF(ISNUMBER(P760),IF(P760=100%,"CUMPLIDA",IF(AND(ISNUMBER(L760),ISNUMBER([5]CGR!$P$4)), IF(L760&lt;[5]CGR!$P$4,"INCUMPLIDA","PROCESO"), "VERIFICAR FECHA")),"SIN VALOR AVANCE")</f>
        <v>CUMPLIDA</v>
      </c>
    </row>
    <row r="761" spans="1:17" ht="75.75">
      <c r="A761" s="348" t="s">
        <v>19</v>
      </c>
      <c r="B761" s="349" t="s">
        <v>13</v>
      </c>
      <c r="C761" s="955"/>
      <c r="D761" s="955"/>
      <c r="E761" s="954"/>
      <c r="F761" s="954"/>
      <c r="G761" s="351" t="s">
        <v>101</v>
      </c>
      <c r="H761" s="353" t="s">
        <v>101</v>
      </c>
      <c r="I761" s="353" t="s">
        <v>102</v>
      </c>
      <c r="J761" s="360">
        <v>1</v>
      </c>
      <c r="K761" s="363">
        <v>45323</v>
      </c>
      <c r="L761" s="363">
        <v>45747</v>
      </c>
      <c r="M761" s="356">
        <f t="shared" si="24"/>
        <v>60.571428571428569</v>
      </c>
      <c r="N761" s="357">
        <v>1</v>
      </c>
      <c r="O761" s="362" t="s">
        <v>942</v>
      </c>
      <c r="P761" s="358">
        <f t="shared" si="23"/>
        <v>1</v>
      </c>
      <c r="Q761" s="359" t="str">
        <f>IF(ISNUMBER(P761),IF(P761=100%,"CUMPLIDA",IF(AND(ISNUMBER(L761),ISNUMBER([5]CGR!$P$4)), IF(L761&lt;[5]CGR!$P$4,"INCUMPLIDA","PROCESO"), "VERIFICAR FECHA")),"SIN VALOR AVANCE")</f>
        <v>CUMPLIDA</v>
      </c>
    </row>
    <row r="762" spans="1:17" ht="75.75">
      <c r="A762" s="348" t="s">
        <v>19</v>
      </c>
      <c r="B762" s="349" t="s">
        <v>13</v>
      </c>
      <c r="C762" s="955"/>
      <c r="D762" s="955"/>
      <c r="E762" s="954"/>
      <c r="F762" s="954"/>
      <c r="G762" s="351" t="s">
        <v>238</v>
      </c>
      <c r="H762" s="353" t="s">
        <v>239</v>
      </c>
      <c r="I762" s="353" t="s">
        <v>240</v>
      </c>
      <c r="J762" s="360">
        <v>1</v>
      </c>
      <c r="K762" s="363">
        <v>45231</v>
      </c>
      <c r="L762" s="363">
        <v>45747</v>
      </c>
      <c r="M762" s="356">
        <f t="shared" si="24"/>
        <v>73.714285714285708</v>
      </c>
      <c r="N762" s="357">
        <v>1</v>
      </c>
      <c r="O762" s="362" t="s">
        <v>942</v>
      </c>
      <c r="P762" s="358">
        <f t="shared" si="23"/>
        <v>1</v>
      </c>
      <c r="Q762" s="359" t="str">
        <f>IF(ISNUMBER(P762),IF(P762=100%,"CUMPLIDA",IF(AND(ISNUMBER(L762),ISNUMBER([5]CGR!$P$4)), IF(L762&lt;[5]CGR!$P$4,"INCUMPLIDA","PROCESO"), "VERIFICAR FECHA")),"SIN VALOR AVANCE")</f>
        <v>CUMPLIDA</v>
      </c>
    </row>
    <row r="763" spans="1:17" ht="150.75">
      <c r="A763" s="348" t="s">
        <v>19</v>
      </c>
      <c r="B763" s="349" t="s">
        <v>13</v>
      </c>
      <c r="C763" s="955"/>
      <c r="D763" s="955"/>
      <c r="E763" s="954"/>
      <c r="F763" s="954"/>
      <c r="G763" s="351" t="s">
        <v>104</v>
      </c>
      <c r="H763" s="353" t="s">
        <v>104</v>
      </c>
      <c r="I763" s="353" t="s">
        <v>248</v>
      </c>
      <c r="J763" s="360">
        <v>1</v>
      </c>
      <c r="K763" s="363">
        <v>45323</v>
      </c>
      <c r="L763" s="363">
        <v>45747</v>
      </c>
      <c r="M763" s="356">
        <f t="shared" si="24"/>
        <v>60.571428571428569</v>
      </c>
      <c r="N763" s="357">
        <v>1</v>
      </c>
      <c r="O763" s="362" t="s">
        <v>865</v>
      </c>
      <c r="P763" s="358">
        <f t="shared" si="23"/>
        <v>1</v>
      </c>
      <c r="Q763" s="359" t="str">
        <f>IF(ISNUMBER(P763),IF(P763=100%,"CUMPLIDA",IF(AND(ISNUMBER(L763),ISNUMBER([5]CGR!$P$4)), IF(L763&lt;[5]CGR!$P$4,"INCUMPLIDA","PROCESO"), "VERIFICAR FECHA")),"SIN VALOR AVANCE")</f>
        <v>CUMPLIDA</v>
      </c>
    </row>
    <row r="764" spans="1:17" ht="75.75">
      <c r="A764" s="348" t="s">
        <v>19</v>
      </c>
      <c r="B764" s="349" t="s">
        <v>13</v>
      </c>
      <c r="C764" s="955"/>
      <c r="D764" s="955"/>
      <c r="E764" s="954"/>
      <c r="F764" s="954"/>
      <c r="G764" s="351" t="s">
        <v>830</v>
      </c>
      <c r="H764" s="353" t="s">
        <v>830</v>
      </c>
      <c r="I764" s="353" t="s">
        <v>107</v>
      </c>
      <c r="J764" s="360">
        <v>1</v>
      </c>
      <c r="K764" s="363">
        <v>45231</v>
      </c>
      <c r="L764" s="363">
        <v>45747</v>
      </c>
      <c r="M764" s="356">
        <f t="shared" si="24"/>
        <v>73.714285714285708</v>
      </c>
      <c r="N764" s="357">
        <v>1</v>
      </c>
      <c r="O764" s="362" t="s">
        <v>942</v>
      </c>
      <c r="P764" s="358">
        <f t="shared" ref="P764:P827" si="25">N764/J764</f>
        <v>1</v>
      </c>
      <c r="Q764" s="359" t="str">
        <f>IF(ISNUMBER(P764),IF(P764=100%,"CUMPLIDA",IF(AND(ISNUMBER(L764),ISNUMBER([5]CGR!$P$4)), IF(L764&lt;[5]CGR!$P$4,"INCUMPLIDA","PROCESO"), "VERIFICAR FECHA")),"SIN VALOR AVANCE")</f>
        <v>CUMPLIDA</v>
      </c>
    </row>
    <row r="765" spans="1:17" ht="225.75">
      <c r="A765" s="348" t="s">
        <v>19</v>
      </c>
      <c r="B765" s="349" t="s">
        <v>13</v>
      </c>
      <c r="C765" s="955"/>
      <c r="D765" s="955"/>
      <c r="E765" s="954"/>
      <c r="F765" s="954"/>
      <c r="G765" s="351" t="s">
        <v>831</v>
      </c>
      <c r="H765" s="353" t="s">
        <v>831</v>
      </c>
      <c r="I765" s="353" t="s">
        <v>524</v>
      </c>
      <c r="J765" s="360">
        <v>1</v>
      </c>
      <c r="K765" s="363">
        <v>45231</v>
      </c>
      <c r="L765" s="363">
        <v>45808</v>
      </c>
      <c r="M765" s="356">
        <f t="shared" si="24"/>
        <v>82.428571428571431</v>
      </c>
      <c r="N765" s="357">
        <v>1</v>
      </c>
      <c r="O765" s="362" t="s">
        <v>873</v>
      </c>
      <c r="P765" s="358">
        <f t="shared" si="25"/>
        <v>1</v>
      </c>
      <c r="Q765" s="359" t="str">
        <f>IF(ISNUMBER(P765),IF(P765=100%,"CUMPLIDA",IF(AND(ISNUMBER(L765),ISNUMBER([5]CGR!$P$4)), IF(L765&lt;[5]CGR!$P$4,"INCUMPLIDA","PROCESO"), "VERIFICAR FECHA")),"SIN VALOR AVANCE")</f>
        <v>CUMPLIDA</v>
      </c>
    </row>
    <row r="766" spans="1:17" ht="210.75">
      <c r="A766" s="348" t="s">
        <v>19</v>
      </c>
      <c r="B766" s="349" t="s">
        <v>13</v>
      </c>
      <c r="C766" s="955"/>
      <c r="D766" s="955"/>
      <c r="E766" s="954"/>
      <c r="F766" s="954"/>
      <c r="G766" s="351" t="s">
        <v>110</v>
      </c>
      <c r="H766" s="353" t="s">
        <v>111</v>
      </c>
      <c r="I766" s="353" t="s">
        <v>112</v>
      </c>
      <c r="J766" s="360">
        <v>10</v>
      </c>
      <c r="K766" s="363">
        <v>45809</v>
      </c>
      <c r="L766" s="363">
        <v>46568</v>
      </c>
      <c r="M766" s="356">
        <f t="shared" si="24"/>
        <v>108.42857142857143</v>
      </c>
      <c r="N766" s="357">
        <v>0</v>
      </c>
      <c r="O766" s="362" t="s">
        <v>1049</v>
      </c>
      <c r="P766" s="358">
        <f t="shared" si="25"/>
        <v>0</v>
      </c>
      <c r="Q766" s="359" t="str">
        <f>IF(ISNUMBER(P766),IF(P766=100%,"CUMPLIDA",IF(AND(ISNUMBER(L766),ISNUMBER([5]CGR!$P$4)), IF(L766&lt;[5]CGR!$P$4,"INCUMPLIDA","PROCESO"), "VERIFICAR FECHA")),"SIN VALOR AVANCE")</f>
        <v>PROCESO</v>
      </c>
    </row>
    <row r="767" spans="1:17" ht="150.75">
      <c r="A767" s="348" t="s">
        <v>19</v>
      </c>
      <c r="B767" s="349" t="s">
        <v>13</v>
      </c>
      <c r="C767" s="955"/>
      <c r="D767" s="955"/>
      <c r="E767" s="954"/>
      <c r="F767" s="954"/>
      <c r="G767" s="351" t="s">
        <v>114</v>
      </c>
      <c r="H767" s="353" t="s">
        <v>115</v>
      </c>
      <c r="I767" s="353" t="s">
        <v>116</v>
      </c>
      <c r="J767" s="360">
        <v>1</v>
      </c>
      <c r="K767" s="363">
        <v>45809</v>
      </c>
      <c r="L767" s="363">
        <v>46568</v>
      </c>
      <c r="M767" s="356">
        <f t="shared" si="24"/>
        <v>108.42857142857143</v>
      </c>
      <c r="N767" s="357">
        <v>0</v>
      </c>
      <c r="O767" s="362" t="s">
        <v>1050</v>
      </c>
      <c r="P767" s="358">
        <f t="shared" si="25"/>
        <v>0</v>
      </c>
      <c r="Q767" s="359" t="str">
        <f>IF(ISNUMBER(P767),IF(P767=100%,"CUMPLIDA",IF(AND(ISNUMBER(L767),ISNUMBER([5]CGR!$P$4)), IF(L767&lt;[5]CGR!$P$4,"INCUMPLIDA","PROCESO"), "VERIFICAR FECHA")),"SIN VALOR AVANCE")</f>
        <v>PROCESO</v>
      </c>
    </row>
    <row r="768" spans="1:17" ht="285.75">
      <c r="A768" s="348" t="s">
        <v>19</v>
      </c>
      <c r="B768" s="349" t="s">
        <v>13</v>
      </c>
      <c r="C768" s="955"/>
      <c r="D768" s="955" t="s">
        <v>776</v>
      </c>
      <c r="E768" s="954" t="s">
        <v>1047</v>
      </c>
      <c r="F768" s="954" t="s">
        <v>1048</v>
      </c>
      <c r="G768" s="351" t="s">
        <v>117</v>
      </c>
      <c r="H768" s="353" t="s">
        <v>118</v>
      </c>
      <c r="I768" s="353" t="s">
        <v>119</v>
      </c>
      <c r="J768" s="360">
        <v>2</v>
      </c>
      <c r="K768" s="363">
        <v>45809</v>
      </c>
      <c r="L768" s="363">
        <v>46568</v>
      </c>
      <c r="M768" s="356">
        <f t="shared" si="24"/>
        <v>108.42857142857143</v>
      </c>
      <c r="N768" s="357">
        <v>0</v>
      </c>
      <c r="O768" s="362" t="s">
        <v>845</v>
      </c>
      <c r="P768" s="358">
        <f t="shared" si="25"/>
        <v>0</v>
      </c>
      <c r="Q768" s="359" t="str">
        <f>IF(ISNUMBER(P768),IF(P768=100%,"CUMPLIDA",IF(AND(ISNUMBER(L768),ISNUMBER([5]CGR!$P$4)), IF(L768&lt;[5]CGR!$P$4,"INCUMPLIDA","PROCESO"), "VERIFICAR FECHA")),"SIN VALOR AVANCE")</f>
        <v>PROCESO</v>
      </c>
    </row>
    <row r="769" spans="1:17" ht="105.75" customHeight="1">
      <c r="A769" s="348" t="s">
        <v>19</v>
      </c>
      <c r="B769" s="349" t="s">
        <v>13</v>
      </c>
      <c r="C769" s="955" t="s">
        <v>1051</v>
      </c>
      <c r="D769" s="955" t="s">
        <v>776</v>
      </c>
      <c r="E769" s="954" t="s">
        <v>1052</v>
      </c>
      <c r="F769" s="954" t="s">
        <v>1053</v>
      </c>
      <c r="G769" s="351" t="s">
        <v>1054</v>
      </c>
      <c r="H769" s="353" t="s">
        <v>1055</v>
      </c>
      <c r="I769" s="353" t="s">
        <v>1056</v>
      </c>
      <c r="J769" s="354">
        <v>2</v>
      </c>
      <c r="K769" s="355">
        <v>44378</v>
      </c>
      <c r="L769" s="355">
        <v>44561</v>
      </c>
      <c r="M769" s="356">
        <f t="shared" si="24"/>
        <v>26.142857142857142</v>
      </c>
      <c r="N769" s="357">
        <v>2</v>
      </c>
      <c r="O769" s="353" t="s">
        <v>1057</v>
      </c>
      <c r="P769" s="358">
        <f t="shared" si="25"/>
        <v>1</v>
      </c>
      <c r="Q769" s="359" t="str">
        <f>IF(ISNUMBER(P769),IF(P769=100%,"CUMPLIDA",IF(AND(ISNUMBER(L769),ISNUMBER([5]CGR!$P$4)), IF(L769&lt;[5]CGR!$P$4,"INCUMPLIDA","PROCESO"), "VERIFICAR FECHA")),"SIN VALOR AVANCE")</f>
        <v>CUMPLIDA</v>
      </c>
    </row>
    <row r="770" spans="1:17" ht="255.75">
      <c r="A770" s="348" t="s">
        <v>19</v>
      </c>
      <c r="B770" s="349" t="s">
        <v>13</v>
      </c>
      <c r="C770" s="955"/>
      <c r="D770" s="955" t="s">
        <v>776</v>
      </c>
      <c r="E770" s="954" t="s">
        <v>1052</v>
      </c>
      <c r="F770" s="954" t="s">
        <v>1053</v>
      </c>
      <c r="G770" s="351" t="s">
        <v>1054</v>
      </c>
      <c r="H770" s="353" t="s">
        <v>1058</v>
      </c>
      <c r="I770" s="353" t="s">
        <v>1059</v>
      </c>
      <c r="J770" s="354">
        <v>2</v>
      </c>
      <c r="K770" s="355">
        <v>45292</v>
      </c>
      <c r="L770" s="355">
        <v>46022</v>
      </c>
      <c r="M770" s="356">
        <f t="shared" si="24"/>
        <v>104.28571428571429</v>
      </c>
      <c r="N770" s="357">
        <v>0</v>
      </c>
      <c r="O770" s="362" t="s">
        <v>1060</v>
      </c>
      <c r="P770" s="358">
        <f t="shared" si="25"/>
        <v>0</v>
      </c>
      <c r="Q770" s="359" t="str">
        <f>IF(ISNUMBER(P770),IF(P770=100%,"CUMPLIDA",IF(AND(ISNUMBER(L770),ISNUMBER([5]CGR!$P$4)), IF(L770&lt;[5]CGR!$P$4,"INCUMPLIDA","PROCESO"), "VERIFICAR FECHA")),"SIN VALOR AVANCE")</f>
        <v>PROCESO</v>
      </c>
    </row>
    <row r="771" spans="1:17" ht="75.75" customHeight="1">
      <c r="A771" s="348" t="s">
        <v>19</v>
      </c>
      <c r="B771" s="349" t="s">
        <v>13</v>
      </c>
      <c r="C771" s="955" t="s">
        <v>1061</v>
      </c>
      <c r="D771" s="955" t="s">
        <v>776</v>
      </c>
      <c r="E771" s="954" t="s">
        <v>1062</v>
      </c>
      <c r="F771" s="954" t="s">
        <v>1063</v>
      </c>
      <c r="G771" s="954" t="s">
        <v>823</v>
      </c>
      <c r="H771" s="352" t="s">
        <v>675</v>
      </c>
      <c r="I771" s="353" t="s">
        <v>676</v>
      </c>
      <c r="J771" s="354">
        <v>1</v>
      </c>
      <c r="K771" s="355">
        <v>45231</v>
      </c>
      <c r="L771" s="355">
        <v>45504</v>
      </c>
      <c r="M771" s="356">
        <f t="shared" si="24"/>
        <v>39</v>
      </c>
      <c r="N771" s="357">
        <v>1</v>
      </c>
      <c r="O771" s="362" t="s">
        <v>825</v>
      </c>
      <c r="P771" s="358">
        <f t="shared" si="25"/>
        <v>1</v>
      </c>
      <c r="Q771" s="359" t="str">
        <f>IF(ISNUMBER(P771),IF(P771=100%,"CUMPLIDA",IF(AND(ISNUMBER(L771),ISNUMBER([5]CGR!$P$4)), IF(L771&lt;[5]CGR!$P$4,"INCUMPLIDA","PROCESO"), "VERIFICAR FECHA")),"SIN VALOR AVANCE")</f>
        <v>CUMPLIDA</v>
      </c>
    </row>
    <row r="772" spans="1:17" ht="315.75">
      <c r="A772" s="348" t="s">
        <v>19</v>
      </c>
      <c r="B772" s="349" t="s">
        <v>13</v>
      </c>
      <c r="C772" s="955"/>
      <c r="D772" s="955"/>
      <c r="E772" s="954"/>
      <c r="F772" s="954"/>
      <c r="G772" s="954"/>
      <c r="H772" s="352" t="s">
        <v>678</v>
      </c>
      <c r="I772" s="353" t="s">
        <v>679</v>
      </c>
      <c r="J772" s="354">
        <v>1</v>
      </c>
      <c r="K772" s="355">
        <v>45231</v>
      </c>
      <c r="L772" s="355">
        <v>45504</v>
      </c>
      <c r="M772" s="356">
        <f t="shared" si="24"/>
        <v>39</v>
      </c>
      <c r="N772" s="357">
        <v>1</v>
      </c>
      <c r="O772" s="362" t="s">
        <v>864</v>
      </c>
      <c r="P772" s="358">
        <f t="shared" si="25"/>
        <v>1</v>
      </c>
      <c r="Q772" s="359" t="str">
        <f>IF(ISNUMBER(P772),IF(P772=100%,"CUMPLIDA",IF(AND(ISNUMBER(L772),ISNUMBER([5]CGR!$P$4)), IF(L772&lt;[5]CGR!$P$4,"INCUMPLIDA","PROCESO"), "VERIFICAR FECHA")),"SIN VALOR AVANCE")</f>
        <v>CUMPLIDA</v>
      </c>
    </row>
    <row r="773" spans="1:17" ht="150.75">
      <c r="A773" s="348" t="s">
        <v>19</v>
      </c>
      <c r="B773" s="349" t="s">
        <v>13</v>
      </c>
      <c r="C773" s="955"/>
      <c r="D773" s="955"/>
      <c r="E773" s="954"/>
      <c r="F773" s="954"/>
      <c r="G773" s="351" t="s">
        <v>97</v>
      </c>
      <c r="H773" s="353" t="s">
        <v>98</v>
      </c>
      <c r="I773" s="353" t="s">
        <v>99</v>
      </c>
      <c r="J773" s="360">
        <v>1</v>
      </c>
      <c r="K773" s="363">
        <v>45323</v>
      </c>
      <c r="L773" s="363">
        <v>45747</v>
      </c>
      <c r="M773" s="356">
        <f t="shared" si="24"/>
        <v>60.571428571428569</v>
      </c>
      <c r="N773" s="357">
        <v>1</v>
      </c>
      <c r="O773" s="362" t="s">
        <v>865</v>
      </c>
      <c r="P773" s="358">
        <f t="shared" si="25"/>
        <v>1</v>
      </c>
      <c r="Q773" s="359" t="str">
        <f>IF(ISNUMBER(P773),IF(P773=100%,"CUMPLIDA",IF(AND(ISNUMBER(L773),ISNUMBER([5]CGR!$P$4)), IF(L773&lt;[5]CGR!$P$4,"INCUMPLIDA","PROCESO"), "VERIFICAR FECHA")),"SIN VALOR AVANCE")</f>
        <v>CUMPLIDA</v>
      </c>
    </row>
    <row r="774" spans="1:17" ht="90.75">
      <c r="A774" s="348" t="s">
        <v>19</v>
      </c>
      <c r="B774" s="349" t="s">
        <v>13</v>
      </c>
      <c r="C774" s="955"/>
      <c r="D774" s="955"/>
      <c r="E774" s="954"/>
      <c r="F774" s="954"/>
      <c r="G774" s="351" t="s">
        <v>101</v>
      </c>
      <c r="H774" s="353" t="s">
        <v>101</v>
      </c>
      <c r="I774" s="353" t="s">
        <v>102</v>
      </c>
      <c r="J774" s="360">
        <v>1</v>
      </c>
      <c r="K774" s="363">
        <v>45323</v>
      </c>
      <c r="L774" s="363">
        <v>45747</v>
      </c>
      <c r="M774" s="356">
        <f t="shared" si="24"/>
        <v>60.571428571428569</v>
      </c>
      <c r="N774" s="357">
        <v>1</v>
      </c>
      <c r="O774" s="362" t="s">
        <v>888</v>
      </c>
      <c r="P774" s="358">
        <f t="shared" si="25"/>
        <v>1</v>
      </c>
      <c r="Q774" s="359" t="str">
        <f>IF(ISNUMBER(P774),IF(P774=100%,"CUMPLIDA",IF(AND(ISNUMBER(L774),ISNUMBER([5]CGR!$P$4)), IF(L774&lt;[5]CGR!$P$4,"INCUMPLIDA","PROCESO"), "VERIFICAR FECHA")),"SIN VALOR AVANCE")</f>
        <v>CUMPLIDA</v>
      </c>
    </row>
    <row r="775" spans="1:17" ht="90.75">
      <c r="A775" s="348" t="s">
        <v>19</v>
      </c>
      <c r="B775" s="349" t="s">
        <v>13</v>
      </c>
      <c r="C775" s="955"/>
      <c r="D775" s="955"/>
      <c r="E775" s="954"/>
      <c r="F775" s="954"/>
      <c r="G775" s="351" t="s">
        <v>238</v>
      </c>
      <c r="H775" s="353" t="s">
        <v>239</v>
      </c>
      <c r="I775" s="353" t="s">
        <v>240</v>
      </c>
      <c r="J775" s="360">
        <v>1</v>
      </c>
      <c r="K775" s="363">
        <v>45231</v>
      </c>
      <c r="L775" s="363">
        <v>45747</v>
      </c>
      <c r="M775" s="356">
        <f t="shared" si="24"/>
        <v>73.714285714285708</v>
      </c>
      <c r="N775" s="357">
        <v>1</v>
      </c>
      <c r="O775" s="362" t="s">
        <v>888</v>
      </c>
      <c r="P775" s="358">
        <f t="shared" si="25"/>
        <v>1</v>
      </c>
      <c r="Q775" s="359" t="str">
        <f>IF(ISNUMBER(P775),IF(P775=100%,"CUMPLIDA",IF(AND(ISNUMBER(L775),ISNUMBER([5]CGR!$P$4)), IF(L775&lt;[5]CGR!$P$4,"INCUMPLIDA","PROCESO"), "VERIFICAR FECHA")),"SIN VALOR AVANCE")</f>
        <v>CUMPLIDA</v>
      </c>
    </row>
    <row r="776" spans="1:17" ht="150.75">
      <c r="A776" s="348" t="s">
        <v>19</v>
      </c>
      <c r="B776" s="349" t="s">
        <v>13</v>
      </c>
      <c r="C776" s="955"/>
      <c r="D776" s="955"/>
      <c r="E776" s="954"/>
      <c r="F776" s="954"/>
      <c r="G776" s="351" t="s">
        <v>104</v>
      </c>
      <c r="H776" s="353" t="s">
        <v>104</v>
      </c>
      <c r="I776" s="353" t="s">
        <v>248</v>
      </c>
      <c r="J776" s="360">
        <v>1</v>
      </c>
      <c r="K776" s="363">
        <v>45323</v>
      </c>
      <c r="L776" s="363">
        <v>45747</v>
      </c>
      <c r="M776" s="356">
        <f t="shared" si="24"/>
        <v>60.571428571428569</v>
      </c>
      <c r="N776" s="357">
        <v>1</v>
      </c>
      <c r="O776" s="362" t="s">
        <v>865</v>
      </c>
      <c r="P776" s="358">
        <f t="shared" si="25"/>
        <v>1</v>
      </c>
      <c r="Q776" s="359" t="str">
        <f>IF(ISNUMBER(P776),IF(P776=100%,"CUMPLIDA",IF(AND(ISNUMBER(L776),ISNUMBER([5]CGR!$P$4)), IF(L776&lt;[5]CGR!$P$4,"INCUMPLIDA","PROCESO"), "VERIFICAR FECHA")),"SIN VALOR AVANCE")</f>
        <v>CUMPLIDA</v>
      </c>
    </row>
    <row r="777" spans="1:17" ht="90.75">
      <c r="A777" s="348" t="s">
        <v>19</v>
      </c>
      <c r="B777" s="349" t="s">
        <v>13</v>
      </c>
      <c r="C777" s="955"/>
      <c r="D777" s="955"/>
      <c r="E777" s="954"/>
      <c r="F777" s="954"/>
      <c r="G777" s="351" t="s">
        <v>830</v>
      </c>
      <c r="H777" s="353" t="s">
        <v>830</v>
      </c>
      <c r="I777" s="353" t="s">
        <v>107</v>
      </c>
      <c r="J777" s="360">
        <v>1</v>
      </c>
      <c r="K777" s="363">
        <v>45231</v>
      </c>
      <c r="L777" s="363">
        <v>45747</v>
      </c>
      <c r="M777" s="356">
        <f t="shared" si="24"/>
        <v>73.714285714285708</v>
      </c>
      <c r="N777" s="357">
        <v>1</v>
      </c>
      <c r="O777" s="362" t="s">
        <v>888</v>
      </c>
      <c r="P777" s="358">
        <f t="shared" si="25"/>
        <v>1</v>
      </c>
      <c r="Q777" s="359" t="str">
        <f>IF(ISNUMBER(P777),IF(P777=100%,"CUMPLIDA",IF(AND(ISNUMBER(L777),ISNUMBER([5]CGR!$P$4)), IF(L777&lt;[5]CGR!$P$4,"INCUMPLIDA","PROCESO"), "VERIFICAR FECHA")),"SIN VALOR AVANCE")</f>
        <v>CUMPLIDA</v>
      </c>
    </row>
    <row r="778" spans="1:17" ht="240.75">
      <c r="A778" s="348" t="s">
        <v>19</v>
      </c>
      <c r="B778" s="349" t="s">
        <v>13</v>
      </c>
      <c r="C778" s="955"/>
      <c r="D778" s="955"/>
      <c r="E778" s="954"/>
      <c r="F778" s="954"/>
      <c r="G778" s="351" t="s">
        <v>831</v>
      </c>
      <c r="H778" s="353" t="s">
        <v>831</v>
      </c>
      <c r="I778" s="353" t="s">
        <v>524</v>
      </c>
      <c r="J778" s="360">
        <v>1</v>
      </c>
      <c r="K778" s="363">
        <v>45231</v>
      </c>
      <c r="L778" s="363">
        <v>45808</v>
      </c>
      <c r="M778" s="356">
        <f t="shared" si="24"/>
        <v>82.428571428571431</v>
      </c>
      <c r="N778" s="357">
        <v>1</v>
      </c>
      <c r="O778" s="362" t="s">
        <v>842</v>
      </c>
      <c r="P778" s="358">
        <f t="shared" si="25"/>
        <v>1</v>
      </c>
      <c r="Q778" s="359" t="str">
        <f>IF(ISNUMBER(P778),IF(P778=100%,"CUMPLIDA",IF(AND(ISNUMBER(L778),ISNUMBER([5]CGR!$P$4)), IF(L778&lt;[5]CGR!$P$4,"INCUMPLIDA","PROCESO"), "VERIFICAR FECHA")),"SIN VALOR AVANCE")</f>
        <v>CUMPLIDA</v>
      </c>
    </row>
    <row r="779" spans="1:17" ht="180.75">
      <c r="A779" s="348" t="s">
        <v>19</v>
      </c>
      <c r="B779" s="349" t="s">
        <v>13</v>
      </c>
      <c r="C779" s="955"/>
      <c r="D779" s="955"/>
      <c r="E779" s="954"/>
      <c r="F779" s="954"/>
      <c r="G779" s="351" t="s">
        <v>110</v>
      </c>
      <c r="H779" s="353" t="s">
        <v>111</v>
      </c>
      <c r="I779" s="353" t="s">
        <v>112</v>
      </c>
      <c r="J779" s="360">
        <v>10</v>
      </c>
      <c r="K779" s="363">
        <v>45809</v>
      </c>
      <c r="L779" s="363">
        <v>46568</v>
      </c>
      <c r="M779" s="356">
        <f t="shared" si="24"/>
        <v>108.42857142857143</v>
      </c>
      <c r="N779" s="357">
        <v>0</v>
      </c>
      <c r="O779" s="362" t="s">
        <v>867</v>
      </c>
      <c r="P779" s="358">
        <f t="shared" si="25"/>
        <v>0</v>
      </c>
      <c r="Q779" s="359" t="str">
        <f>IF(ISNUMBER(P779),IF(P779=100%,"CUMPLIDA",IF(AND(ISNUMBER(L779),ISNUMBER([5]CGR!$P$4)), IF(L779&lt;[5]CGR!$P$4,"INCUMPLIDA","PROCESO"), "VERIFICAR FECHA")),"SIN VALOR AVANCE")</f>
        <v>PROCESO</v>
      </c>
    </row>
    <row r="780" spans="1:17" ht="165.75">
      <c r="A780" s="348" t="s">
        <v>19</v>
      </c>
      <c r="B780" s="349" t="s">
        <v>13</v>
      </c>
      <c r="C780" s="955"/>
      <c r="D780" s="955"/>
      <c r="E780" s="954"/>
      <c r="F780" s="954"/>
      <c r="G780" s="351" t="s">
        <v>114</v>
      </c>
      <c r="H780" s="353" t="s">
        <v>115</v>
      </c>
      <c r="I780" s="353" t="s">
        <v>116</v>
      </c>
      <c r="J780" s="360">
        <v>1</v>
      </c>
      <c r="K780" s="363">
        <v>45809</v>
      </c>
      <c r="L780" s="363">
        <v>46568</v>
      </c>
      <c r="M780" s="356">
        <f t="shared" si="24"/>
        <v>108.42857142857143</v>
      </c>
      <c r="N780" s="357">
        <v>0</v>
      </c>
      <c r="O780" s="362" t="s">
        <v>844</v>
      </c>
      <c r="P780" s="358">
        <f t="shared" si="25"/>
        <v>0</v>
      </c>
      <c r="Q780" s="359" t="str">
        <f>IF(ISNUMBER(P780),IF(P780=100%,"CUMPLIDA",IF(AND(ISNUMBER(L780),ISNUMBER([5]CGR!$P$4)), IF(L780&lt;[5]CGR!$P$4,"INCUMPLIDA","PROCESO"), "VERIFICAR FECHA")),"SIN VALOR AVANCE")</f>
        <v>PROCESO</v>
      </c>
    </row>
    <row r="781" spans="1:17" ht="285.75">
      <c r="A781" s="348" t="s">
        <v>19</v>
      </c>
      <c r="B781" s="349" t="s">
        <v>13</v>
      </c>
      <c r="C781" s="955"/>
      <c r="D781" s="955" t="s">
        <v>776</v>
      </c>
      <c r="E781" s="954" t="s">
        <v>1062</v>
      </c>
      <c r="F781" s="954" t="s">
        <v>1063</v>
      </c>
      <c r="G781" s="351" t="s">
        <v>117</v>
      </c>
      <c r="H781" s="353" t="s">
        <v>118</v>
      </c>
      <c r="I781" s="353" t="s">
        <v>119</v>
      </c>
      <c r="J781" s="360">
        <v>2</v>
      </c>
      <c r="K781" s="363">
        <v>45809</v>
      </c>
      <c r="L781" s="363">
        <v>46568</v>
      </c>
      <c r="M781" s="356">
        <f t="shared" si="24"/>
        <v>108.42857142857143</v>
      </c>
      <c r="N781" s="357">
        <v>0</v>
      </c>
      <c r="O781" s="362" t="s">
        <v>845</v>
      </c>
      <c r="P781" s="358">
        <f t="shared" si="25"/>
        <v>0</v>
      </c>
      <c r="Q781" s="359" t="str">
        <f>IF(ISNUMBER(P781),IF(P781=100%,"CUMPLIDA",IF(AND(ISNUMBER(L781),ISNUMBER([5]CGR!$P$4)), IF(L781&lt;[5]CGR!$P$4,"INCUMPLIDA","PROCESO"), "VERIFICAR FECHA")),"SIN VALOR AVANCE")</f>
        <v>PROCESO</v>
      </c>
    </row>
    <row r="782" spans="1:17" ht="195.75">
      <c r="A782" s="348" t="s">
        <v>19</v>
      </c>
      <c r="B782" s="349" t="s">
        <v>13</v>
      </c>
      <c r="C782" s="955" t="s">
        <v>1064</v>
      </c>
      <c r="D782" s="955" t="s">
        <v>1065</v>
      </c>
      <c r="E782" s="960" t="s">
        <v>1066</v>
      </c>
      <c r="F782" s="954" t="s">
        <v>1067</v>
      </c>
      <c r="G782" s="954" t="s">
        <v>1068</v>
      </c>
      <c r="H782" s="353" t="s">
        <v>1069</v>
      </c>
      <c r="I782" s="353" t="s">
        <v>1070</v>
      </c>
      <c r="J782" s="354">
        <v>1</v>
      </c>
      <c r="K782" s="355">
        <v>44743</v>
      </c>
      <c r="L782" s="355">
        <v>44834</v>
      </c>
      <c r="M782" s="356">
        <f t="shared" si="24"/>
        <v>13</v>
      </c>
      <c r="N782" s="357">
        <v>1</v>
      </c>
      <c r="O782" s="353" t="s">
        <v>1071</v>
      </c>
      <c r="P782" s="358">
        <f t="shared" si="25"/>
        <v>1</v>
      </c>
      <c r="Q782" s="359" t="str">
        <f>IF(ISNUMBER(P782),IF(P782=100%,"CUMPLIDA",IF(AND(ISNUMBER(L782),ISNUMBER([5]CGR!$P$4)), IF(L782&lt;[5]CGR!$P$4,"INCUMPLIDA","PROCESO"), "VERIFICAR FECHA")),"SIN VALOR AVANCE")</f>
        <v>CUMPLIDA</v>
      </c>
    </row>
    <row r="783" spans="1:17" ht="315.75">
      <c r="A783" s="348" t="s">
        <v>19</v>
      </c>
      <c r="B783" s="349" t="s">
        <v>13</v>
      </c>
      <c r="C783" s="955"/>
      <c r="D783" s="955"/>
      <c r="E783" s="960"/>
      <c r="F783" s="954"/>
      <c r="G783" s="954"/>
      <c r="H783" s="353" t="s">
        <v>1072</v>
      </c>
      <c r="I783" s="353" t="s">
        <v>1073</v>
      </c>
      <c r="J783" s="368">
        <v>1</v>
      </c>
      <c r="K783" s="355">
        <v>45078</v>
      </c>
      <c r="L783" s="355">
        <v>46081</v>
      </c>
      <c r="M783" s="356">
        <f t="shared" si="24"/>
        <v>143.28571428571428</v>
      </c>
      <c r="N783" s="369">
        <v>0.6</v>
      </c>
      <c r="O783" s="371" t="s">
        <v>1074</v>
      </c>
      <c r="P783" s="358">
        <f t="shared" si="25"/>
        <v>0.6</v>
      </c>
      <c r="Q783" s="359" t="str">
        <f>IF(ISNUMBER(P783),IF(P783=100%,"CUMPLIDA",IF(AND(ISNUMBER(L783),ISNUMBER([5]CGR!$P$4)), IF(L783&lt;[5]CGR!$P$4,"INCUMPLIDA","PROCESO"), "VERIFICAR FECHA")),"SIN VALOR AVANCE")</f>
        <v>PROCESO</v>
      </c>
    </row>
    <row r="784" spans="1:17" ht="75.75" customHeight="1">
      <c r="A784" s="348" t="s">
        <v>19</v>
      </c>
      <c r="B784" s="349" t="s">
        <v>13</v>
      </c>
      <c r="C784" s="955" t="s">
        <v>1064</v>
      </c>
      <c r="D784" s="955" t="s">
        <v>1075</v>
      </c>
      <c r="E784" s="954" t="s">
        <v>1076</v>
      </c>
      <c r="F784" s="960" t="s">
        <v>1077</v>
      </c>
      <c r="G784" s="954" t="s">
        <v>823</v>
      </c>
      <c r="H784" s="352" t="s">
        <v>675</v>
      </c>
      <c r="I784" s="353" t="s">
        <v>676</v>
      </c>
      <c r="J784" s="354">
        <v>1</v>
      </c>
      <c r="K784" s="355">
        <v>45231</v>
      </c>
      <c r="L784" s="355">
        <v>45504</v>
      </c>
      <c r="M784" s="356">
        <f t="shared" si="24"/>
        <v>39</v>
      </c>
      <c r="N784" s="357">
        <v>1</v>
      </c>
      <c r="O784" s="362" t="s">
        <v>825</v>
      </c>
      <c r="P784" s="358">
        <f t="shared" si="25"/>
        <v>1</v>
      </c>
      <c r="Q784" s="359" t="str">
        <f>IF(ISNUMBER(P784),IF(P784=100%,"CUMPLIDA",IF(AND(ISNUMBER(L784),ISNUMBER([5]CGR!$P$4)), IF(L784&lt;[5]CGR!$P$4,"INCUMPLIDA","PROCESO"), "VERIFICAR FECHA")),"SIN VALOR AVANCE")</f>
        <v>CUMPLIDA</v>
      </c>
    </row>
    <row r="785" spans="1:17" ht="315.75">
      <c r="A785" s="348" t="s">
        <v>19</v>
      </c>
      <c r="B785" s="349" t="s">
        <v>13</v>
      </c>
      <c r="C785" s="955"/>
      <c r="D785" s="955"/>
      <c r="E785" s="954"/>
      <c r="F785" s="960"/>
      <c r="G785" s="954"/>
      <c r="H785" s="352" t="s">
        <v>678</v>
      </c>
      <c r="I785" s="353" t="s">
        <v>679</v>
      </c>
      <c r="J785" s="354">
        <v>1</v>
      </c>
      <c r="K785" s="355">
        <v>45231</v>
      </c>
      <c r="L785" s="355">
        <v>45504</v>
      </c>
      <c r="M785" s="356">
        <f t="shared" si="24"/>
        <v>39</v>
      </c>
      <c r="N785" s="357">
        <v>1</v>
      </c>
      <c r="O785" s="362" t="s">
        <v>864</v>
      </c>
      <c r="P785" s="358">
        <f t="shared" si="25"/>
        <v>1</v>
      </c>
      <c r="Q785" s="359" t="str">
        <f>IF(ISNUMBER(P785),IF(P785=100%,"CUMPLIDA",IF(AND(ISNUMBER(L785),ISNUMBER([5]CGR!$P$4)), IF(L785&lt;[5]CGR!$P$4,"INCUMPLIDA","PROCESO"), "VERIFICAR FECHA")),"SIN VALOR AVANCE")</f>
        <v>CUMPLIDA</v>
      </c>
    </row>
    <row r="786" spans="1:17" ht="150.75">
      <c r="A786" s="348" t="s">
        <v>19</v>
      </c>
      <c r="B786" s="349" t="s">
        <v>13</v>
      </c>
      <c r="C786" s="955"/>
      <c r="D786" s="955"/>
      <c r="E786" s="954"/>
      <c r="F786" s="960"/>
      <c r="G786" s="351" t="s">
        <v>97</v>
      </c>
      <c r="H786" s="353" t="s">
        <v>98</v>
      </c>
      <c r="I786" s="353" t="s">
        <v>99</v>
      </c>
      <c r="J786" s="360">
        <v>1</v>
      </c>
      <c r="K786" s="363">
        <v>45323</v>
      </c>
      <c r="L786" s="363">
        <v>45747</v>
      </c>
      <c r="M786" s="356">
        <f t="shared" si="24"/>
        <v>60.571428571428569</v>
      </c>
      <c r="N786" s="357">
        <v>1</v>
      </c>
      <c r="O786" s="362" t="s">
        <v>865</v>
      </c>
      <c r="P786" s="358">
        <f t="shared" si="25"/>
        <v>1</v>
      </c>
      <c r="Q786" s="359" t="str">
        <f>IF(ISNUMBER(P786),IF(P786=100%,"CUMPLIDA",IF(AND(ISNUMBER(L786),ISNUMBER([5]CGR!$P$4)), IF(L786&lt;[5]CGR!$P$4,"INCUMPLIDA","PROCESO"), "VERIFICAR FECHA")),"SIN VALOR AVANCE")</f>
        <v>CUMPLIDA</v>
      </c>
    </row>
    <row r="787" spans="1:17" ht="90.75">
      <c r="A787" s="348" t="s">
        <v>19</v>
      </c>
      <c r="B787" s="349" t="s">
        <v>13</v>
      </c>
      <c r="C787" s="955"/>
      <c r="D787" s="955"/>
      <c r="E787" s="954"/>
      <c r="F787" s="960"/>
      <c r="G787" s="351" t="s">
        <v>101</v>
      </c>
      <c r="H787" s="353" t="s">
        <v>101</v>
      </c>
      <c r="I787" s="353" t="s">
        <v>102</v>
      </c>
      <c r="J787" s="360">
        <v>1</v>
      </c>
      <c r="K787" s="363">
        <v>45323</v>
      </c>
      <c r="L787" s="363">
        <v>45747</v>
      </c>
      <c r="M787" s="356">
        <f t="shared" si="24"/>
        <v>60.571428571428569</v>
      </c>
      <c r="N787" s="357">
        <v>1</v>
      </c>
      <c r="O787" s="362" t="s">
        <v>888</v>
      </c>
      <c r="P787" s="358">
        <f t="shared" si="25"/>
        <v>1</v>
      </c>
      <c r="Q787" s="359" t="str">
        <f>IF(ISNUMBER(P787),IF(P787=100%,"CUMPLIDA",IF(AND(ISNUMBER(L787),ISNUMBER([5]CGR!$P$4)), IF(L787&lt;[5]CGR!$P$4,"INCUMPLIDA","PROCESO"), "VERIFICAR FECHA")),"SIN VALOR AVANCE")</f>
        <v>CUMPLIDA</v>
      </c>
    </row>
    <row r="788" spans="1:17" ht="90.75">
      <c r="A788" s="348" t="s">
        <v>19</v>
      </c>
      <c r="B788" s="349" t="s">
        <v>13</v>
      </c>
      <c r="C788" s="955"/>
      <c r="D788" s="955"/>
      <c r="E788" s="954"/>
      <c r="F788" s="960"/>
      <c r="G788" s="351" t="s">
        <v>238</v>
      </c>
      <c r="H788" s="353" t="s">
        <v>239</v>
      </c>
      <c r="I788" s="353" t="s">
        <v>240</v>
      </c>
      <c r="J788" s="360">
        <v>1</v>
      </c>
      <c r="K788" s="363">
        <v>45231</v>
      </c>
      <c r="L788" s="363">
        <v>45747</v>
      </c>
      <c r="M788" s="356">
        <f t="shared" ref="M788:M851" si="26">(L788-K788)/7</f>
        <v>73.714285714285708</v>
      </c>
      <c r="N788" s="357">
        <v>1</v>
      </c>
      <c r="O788" s="362" t="s">
        <v>888</v>
      </c>
      <c r="P788" s="358">
        <f t="shared" si="25"/>
        <v>1</v>
      </c>
      <c r="Q788" s="359" t="str">
        <f>IF(ISNUMBER(P788),IF(P788=100%,"CUMPLIDA",IF(AND(ISNUMBER(L788),ISNUMBER([5]CGR!$P$4)), IF(L788&lt;[5]CGR!$P$4,"INCUMPLIDA","PROCESO"), "VERIFICAR FECHA")),"SIN VALOR AVANCE")</f>
        <v>CUMPLIDA</v>
      </c>
    </row>
    <row r="789" spans="1:17" ht="150.75">
      <c r="A789" s="348" t="s">
        <v>19</v>
      </c>
      <c r="B789" s="349" t="s">
        <v>13</v>
      </c>
      <c r="C789" s="955"/>
      <c r="D789" s="955"/>
      <c r="E789" s="954"/>
      <c r="F789" s="960"/>
      <c r="G789" s="351" t="s">
        <v>104</v>
      </c>
      <c r="H789" s="353" t="s">
        <v>104</v>
      </c>
      <c r="I789" s="353" t="s">
        <v>248</v>
      </c>
      <c r="J789" s="360">
        <v>1</v>
      </c>
      <c r="K789" s="363">
        <v>45323</v>
      </c>
      <c r="L789" s="363">
        <v>45747</v>
      </c>
      <c r="M789" s="356">
        <f t="shared" si="26"/>
        <v>60.571428571428569</v>
      </c>
      <c r="N789" s="357">
        <v>1</v>
      </c>
      <c r="O789" s="362" t="s">
        <v>865</v>
      </c>
      <c r="P789" s="358">
        <f t="shared" si="25"/>
        <v>1</v>
      </c>
      <c r="Q789" s="359" t="str">
        <f>IF(ISNUMBER(P789),IF(P789=100%,"CUMPLIDA",IF(AND(ISNUMBER(L789),ISNUMBER([5]CGR!$P$4)), IF(L789&lt;[5]CGR!$P$4,"INCUMPLIDA","PROCESO"), "VERIFICAR FECHA")),"SIN VALOR AVANCE")</f>
        <v>CUMPLIDA</v>
      </c>
    </row>
    <row r="790" spans="1:17" ht="90.75">
      <c r="A790" s="348" t="s">
        <v>19</v>
      </c>
      <c r="B790" s="349" t="s">
        <v>13</v>
      </c>
      <c r="C790" s="955"/>
      <c r="D790" s="955"/>
      <c r="E790" s="954"/>
      <c r="F790" s="960"/>
      <c r="G790" s="351" t="s">
        <v>830</v>
      </c>
      <c r="H790" s="353" t="s">
        <v>830</v>
      </c>
      <c r="I790" s="353" t="s">
        <v>107</v>
      </c>
      <c r="J790" s="360">
        <v>1</v>
      </c>
      <c r="K790" s="363">
        <v>45231</v>
      </c>
      <c r="L790" s="363">
        <v>45747</v>
      </c>
      <c r="M790" s="356">
        <f t="shared" si="26"/>
        <v>73.714285714285708</v>
      </c>
      <c r="N790" s="357">
        <v>1</v>
      </c>
      <c r="O790" s="362" t="s">
        <v>888</v>
      </c>
      <c r="P790" s="358">
        <f t="shared" si="25"/>
        <v>1</v>
      </c>
      <c r="Q790" s="359" t="str">
        <f>IF(ISNUMBER(P790),IF(P790=100%,"CUMPLIDA",IF(AND(ISNUMBER(L790),ISNUMBER([5]CGR!$P$4)), IF(L790&lt;[5]CGR!$P$4,"INCUMPLIDA","PROCESO"), "VERIFICAR FECHA")),"SIN VALOR AVANCE")</f>
        <v>CUMPLIDA</v>
      </c>
    </row>
    <row r="791" spans="1:17" ht="210.75">
      <c r="A791" s="348" t="s">
        <v>19</v>
      </c>
      <c r="B791" s="349" t="s">
        <v>13</v>
      </c>
      <c r="C791" s="955"/>
      <c r="D791" s="955"/>
      <c r="E791" s="954"/>
      <c r="F791" s="960"/>
      <c r="G791" s="351" t="s">
        <v>831</v>
      </c>
      <c r="H791" s="353" t="s">
        <v>831</v>
      </c>
      <c r="I791" s="353" t="s">
        <v>524</v>
      </c>
      <c r="J791" s="360">
        <v>1</v>
      </c>
      <c r="K791" s="363">
        <v>45231</v>
      </c>
      <c r="L791" s="363">
        <v>45808</v>
      </c>
      <c r="M791" s="356">
        <f t="shared" si="26"/>
        <v>82.428571428571431</v>
      </c>
      <c r="N791" s="357">
        <v>1</v>
      </c>
      <c r="O791" s="362" t="s">
        <v>826</v>
      </c>
      <c r="P791" s="358">
        <f t="shared" si="25"/>
        <v>1</v>
      </c>
      <c r="Q791" s="359" t="str">
        <f>IF(ISNUMBER(P791),IF(P791=100%,"CUMPLIDA",IF(AND(ISNUMBER(L791),ISNUMBER([5]CGR!$P$4)), IF(L791&lt;[5]CGR!$P$4,"INCUMPLIDA","PROCESO"), "VERIFICAR FECHA")),"SIN VALOR AVANCE")</f>
        <v>CUMPLIDA</v>
      </c>
    </row>
    <row r="792" spans="1:17" ht="180.75">
      <c r="A792" s="348" t="s">
        <v>19</v>
      </c>
      <c r="B792" s="349" t="s">
        <v>13</v>
      </c>
      <c r="C792" s="955"/>
      <c r="D792" s="955"/>
      <c r="E792" s="954"/>
      <c r="F792" s="960"/>
      <c r="G792" s="351" t="s">
        <v>110</v>
      </c>
      <c r="H792" s="353" t="s">
        <v>111</v>
      </c>
      <c r="I792" s="353" t="s">
        <v>112</v>
      </c>
      <c r="J792" s="360">
        <v>7</v>
      </c>
      <c r="K792" s="363">
        <v>46024</v>
      </c>
      <c r="L792" s="363">
        <v>46660</v>
      </c>
      <c r="M792" s="356">
        <f t="shared" si="26"/>
        <v>90.857142857142861</v>
      </c>
      <c r="N792" s="357">
        <v>0</v>
      </c>
      <c r="O792" s="362" t="s">
        <v>867</v>
      </c>
      <c r="P792" s="358">
        <f t="shared" si="25"/>
        <v>0</v>
      </c>
      <c r="Q792" s="359" t="str">
        <f>IF(ISNUMBER(P792),IF(P792=100%,"CUMPLIDA",IF(AND(ISNUMBER(L792),ISNUMBER([5]CGR!$P$4)), IF(L792&lt;[5]CGR!$P$4,"INCUMPLIDA","PROCESO"), "VERIFICAR FECHA")),"SIN VALOR AVANCE")</f>
        <v>PROCESO</v>
      </c>
    </row>
    <row r="793" spans="1:17" ht="135.75">
      <c r="A793" s="348" t="s">
        <v>19</v>
      </c>
      <c r="B793" s="349" t="s">
        <v>13</v>
      </c>
      <c r="C793" s="955"/>
      <c r="D793" s="955"/>
      <c r="E793" s="954"/>
      <c r="F793" s="960"/>
      <c r="G793" s="351" t="s">
        <v>114</v>
      </c>
      <c r="H793" s="353" t="s">
        <v>115</v>
      </c>
      <c r="I793" s="353" t="s">
        <v>116</v>
      </c>
      <c r="J793" s="360">
        <v>1</v>
      </c>
      <c r="K793" s="363">
        <v>46024</v>
      </c>
      <c r="L793" s="363">
        <v>46660</v>
      </c>
      <c r="M793" s="356">
        <f t="shared" si="26"/>
        <v>90.857142857142861</v>
      </c>
      <c r="N793" s="357">
        <v>0</v>
      </c>
      <c r="O793" s="362" t="s">
        <v>936</v>
      </c>
      <c r="P793" s="358">
        <f t="shared" si="25"/>
        <v>0</v>
      </c>
      <c r="Q793" s="359" t="str">
        <f>IF(ISNUMBER(P793),IF(P793=100%,"CUMPLIDA",IF(AND(ISNUMBER(L793),ISNUMBER([5]CGR!$P$4)), IF(L793&lt;[5]CGR!$P$4,"INCUMPLIDA","PROCESO"), "VERIFICAR FECHA")),"SIN VALOR AVANCE")</f>
        <v>PROCESO</v>
      </c>
    </row>
    <row r="794" spans="1:17" ht="285.75">
      <c r="A794" s="348" t="s">
        <v>19</v>
      </c>
      <c r="B794" s="349" t="s">
        <v>13</v>
      </c>
      <c r="C794" s="955"/>
      <c r="D794" s="955"/>
      <c r="E794" s="954"/>
      <c r="F794" s="960"/>
      <c r="G794" s="351" t="s">
        <v>117</v>
      </c>
      <c r="H794" s="353" t="s">
        <v>118</v>
      </c>
      <c r="I794" s="353" t="s">
        <v>119</v>
      </c>
      <c r="J794" s="360">
        <v>2</v>
      </c>
      <c r="K794" s="363">
        <v>46024</v>
      </c>
      <c r="L794" s="363">
        <v>46660</v>
      </c>
      <c r="M794" s="356">
        <f t="shared" si="26"/>
        <v>90.857142857142861</v>
      </c>
      <c r="N794" s="357">
        <v>0</v>
      </c>
      <c r="O794" s="362" t="s">
        <v>845</v>
      </c>
      <c r="P794" s="358">
        <f t="shared" si="25"/>
        <v>0</v>
      </c>
      <c r="Q794" s="359" t="str">
        <f>IF(ISNUMBER(P794),IF(P794=100%,"CUMPLIDA",IF(AND(ISNUMBER(L794),ISNUMBER([5]CGR!$P$4)), IF(L794&lt;[5]CGR!$P$4,"INCUMPLIDA","PROCESO"), "VERIFICAR FECHA")),"SIN VALOR AVANCE")</f>
        <v>PROCESO</v>
      </c>
    </row>
    <row r="795" spans="1:17" ht="315.75">
      <c r="A795" s="348" t="s">
        <v>19</v>
      </c>
      <c r="B795" s="349" t="s">
        <v>13</v>
      </c>
      <c r="C795" s="350" t="s">
        <v>1064</v>
      </c>
      <c r="D795" s="350" t="s">
        <v>1065</v>
      </c>
      <c r="E795" s="370" t="s">
        <v>1078</v>
      </c>
      <c r="F795" s="370" t="s">
        <v>1079</v>
      </c>
      <c r="G795" s="370" t="s">
        <v>1080</v>
      </c>
      <c r="H795" s="372" t="s">
        <v>1081</v>
      </c>
      <c r="I795" s="353" t="s">
        <v>1082</v>
      </c>
      <c r="J795" s="360">
        <v>1</v>
      </c>
      <c r="K795" s="355">
        <v>45078</v>
      </c>
      <c r="L795" s="355">
        <v>45716</v>
      </c>
      <c r="M795" s="356">
        <f t="shared" si="26"/>
        <v>91.142857142857139</v>
      </c>
      <c r="N795" s="357">
        <v>1</v>
      </c>
      <c r="O795" s="353" t="s">
        <v>1083</v>
      </c>
      <c r="P795" s="358">
        <f t="shared" si="25"/>
        <v>1</v>
      </c>
      <c r="Q795" s="359" t="str">
        <f>IF(ISNUMBER(P795),IF(P795=100%,"CUMPLIDA",IF(AND(ISNUMBER(L795),ISNUMBER([5]CGR!$P$4)), IF(L795&lt;[5]CGR!$P$4,"INCUMPLIDA","PROCESO"), "VERIFICAR FECHA")),"SIN VALOR AVANCE")</f>
        <v>CUMPLIDA</v>
      </c>
    </row>
    <row r="796" spans="1:17" ht="165" customHeight="1">
      <c r="A796" s="348" t="s">
        <v>19</v>
      </c>
      <c r="B796" s="349" t="s">
        <v>13</v>
      </c>
      <c r="C796" s="955" t="s">
        <v>1084</v>
      </c>
      <c r="D796" s="955" t="s">
        <v>1085</v>
      </c>
      <c r="E796" s="954" t="s">
        <v>1086</v>
      </c>
      <c r="F796" s="954" t="s">
        <v>1087</v>
      </c>
      <c r="G796" s="351" t="s">
        <v>1088</v>
      </c>
      <c r="H796" s="353" t="s">
        <v>1089</v>
      </c>
      <c r="I796" s="353" t="s">
        <v>1090</v>
      </c>
      <c r="J796" s="360">
        <v>3</v>
      </c>
      <c r="K796" s="355">
        <v>44958</v>
      </c>
      <c r="L796" s="355">
        <v>45016</v>
      </c>
      <c r="M796" s="356">
        <f t="shared" si="26"/>
        <v>8.2857142857142865</v>
      </c>
      <c r="N796" s="357">
        <v>3</v>
      </c>
      <c r="O796" s="353" t="s">
        <v>1091</v>
      </c>
      <c r="P796" s="358">
        <f t="shared" si="25"/>
        <v>1</v>
      </c>
      <c r="Q796" s="359" t="str">
        <f>IF(ISNUMBER(P796),IF(P796=100%,"CUMPLIDA",IF(AND(ISNUMBER(L796),ISNUMBER([5]CGR!$P$4)), IF(L796&lt;[5]CGR!$P$4,"INCUMPLIDA","PROCESO"), "VERIFICAR FECHA")),"SIN VALOR AVANCE")</f>
        <v>CUMPLIDA</v>
      </c>
    </row>
    <row r="797" spans="1:17" ht="180.75">
      <c r="A797" s="348" t="s">
        <v>19</v>
      </c>
      <c r="B797" s="349" t="s">
        <v>13</v>
      </c>
      <c r="C797" s="955" t="s">
        <v>1084</v>
      </c>
      <c r="D797" s="955" t="s">
        <v>1085</v>
      </c>
      <c r="E797" s="954"/>
      <c r="F797" s="954" t="s">
        <v>1087</v>
      </c>
      <c r="G797" s="351" t="s">
        <v>1092</v>
      </c>
      <c r="H797" s="353" t="s">
        <v>1093</v>
      </c>
      <c r="I797" s="353" t="s">
        <v>1094</v>
      </c>
      <c r="J797" s="360">
        <v>3</v>
      </c>
      <c r="K797" s="355">
        <v>44958</v>
      </c>
      <c r="L797" s="355">
        <v>45323</v>
      </c>
      <c r="M797" s="356">
        <f t="shared" si="26"/>
        <v>52.142857142857146</v>
      </c>
      <c r="N797" s="357">
        <v>3</v>
      </c>
      <c r="O797" s="353" t="s">
        <v>1095</v>
      </c>
      <c r="P797" s="358">
        <f t="shared" si="25"/>
        <v>1</v>
      </c>
      <c r="Q797" s="359" t="str">
        <f>IF(ISNUMBER(P797),IF(P797=100%,"CUMPLIDA",IF(AND(ISNUMBER(L797),ISNUMBER([5]CGR!$P$4)), IF(L797&lt;[5]CGR!$P$4,"INCUMPLIDA","PROCESO"), "VERIFICAR FECHA")),"SIN VALOR AVANCE")</f>
        <v>CUMPLIDA</v>
      </c>
    </row>
    <row r="798" spans="1:17" ht="165" customHeight="1">
      <c r="A798" s="348" t="s">
        <v>19</v>
      </c>
      <c r="B798" s="349" t="s">
        <v>13</v>
      </c>
      <c r="C798" s="955"/>
      <c r="D798" s="955"/>
      <c r="E798" s="954"/>
      <c r="F798" s="954" t="s">
        <v>1087</v>
      </c>
      <c r="G798" s="954" t="s">
        <v>1096</v>
      </c>
      <c r="H798" s="352" t="s">
        <v>675</v>
      </c>
      <c r="I798" s="353" t="s">
        <v>676</v>
      </c>
      <c r="J798" s="360">
        <v>1</v>
      </c>
      <c r="K798" s="355">
        <v>45231</v>
      </c>
      <c r="L798" s="355">
        <v>45504</v>
      </c>
      <c r="M798" s="356">
        <f t="shared" si="26"/>
        <v>39</v>
      </c>
      <c r="N798" s="357">
        <v>1</v>
      </c>
      <c r="O798" s="362" t="s">
        <v>825</v>
      </c>
      <c r="P798" s="358">
        <f t="shared" si="25"/>
        <v>1</v>
      </c>
      <c r="Q798" s="359" t="str">
        <f>IF(ISNUMBER(P798),IF(P798=100%,"CUMPLIDA",IF(AND(ISNUMBER(L798),ISNUMBER([5]CGR!$P$4)), IF(L798&lt;[5]CGR!$P$4,"INCUMPLIDA","PROCESO"), "VERIFICAR FECHA")),"SIN VALOR AVANCE")</f>
        <v>CUMPLIDA</v>
      </c>
    </row>
    <row r="799" spans="1:17" ht="210.75">
      <c r="A799" s="348" t="s">
        <v>19</v>
      </c>
      <c r="B799" s="349" t="s">
        <v>13</v>
      </c>
      <c r="C799" s="955"/>
      <c r="D799" s="955"/>
      <c r="E799" s="954"/>
      <c r="F799" s="954" t="s">
        <v>1087</v>
      </c>
      <c r="G799" s="954"/>
      <c r="H799" s="352" t="s">
        <v>678</v>
      </c>
      <c r="I799" s="353" t="s">
        <v>679</v>
      </c>
      <c r="J799" s="360">
        <v>1</v>
      </c>
      <c r="K799" s="355">
        <v>45231</v>
      </c>
      <c r="L799" s="355">
        <v>45504</v>
      </c>
      <c r="M799" s="356">
        <f t="shared" si="26"/>
        <v>39</v>
      </c>
      <c r="N799" s="357">
        <v>1</v>
      </c>
      <c r="O799" s="362" t="s">
        <v>1097</v>
      </c>
      <c r="P799" s="358">
        <f t="shared" si="25"/>
        <v>1</v>
      </c>
      <c r="Q799" s="359" t="str">
        <f>IF(ISNUMBER(P799),IF(P799=100%,"CUMPLIDA",IF(AND(ISNUMBER(L799),ISNUMBER([5]CGR!$P$4)), IF(L799&lt;[5]CGR!$P$4,"INCUMPLIDA","PROCESO"), "VERIFICAR FECHA")),"SIN VALOR AVANCE")</f>
        <v>CUMPLIDA</v>
      </c>
    </row>
    <row r="800" spans="1:17" ht="165" customHeight="1">
      <c r="A800" s="348" t="s">
        <v>19</v>
      </c>
      <c r="B800" s="349" t="s">
        <v>13</v>
      </c>
      <c r="C800" s="955"/>
      <c r="D800" s="955"/>
      <c r="E800" s="954"/>
      <c r="F800" s="954" t="s">
        <v>1087</v>
      </c>
      <c r="G800" s="351" t="s">
        <v>97</v>
      </c>
      <c r="H800" s="353" t="s">
        <v>98</v>
      </c>
      <c r="I800" s="353" t="s">
        <v>99</v>
      </c>
      <c r="J800" s="360">
        <v>1</v>
      </c>
      <c r="K800" s="363">
        <v>45323</v>
      </c>
      <c r="L800" s="363">
        <v>45747</v>
      </c>
      <c r="M800" s="356">
        <f t="shared" si="26"/>
        <v>60.571428571428569</v>
      </c>
      <c r="N800" s="357">
        <v>1</v>
      </c>
      <c r="O800" s="362" t="s">
        <v>1098</v>
      </c>
      <c r="P800" s="358">
        <f t="shared" si="25"/>
        <v>1</v>
      </c>
      <c r="Q800" s="359" t="str">
        <f>IF(ISNUMBER(P800),IF(P800=100%,"CUMPLIDA",IF(AND(ISNUMBER(L800),ISNUMBER([5]CGR!$P$4)), IF(L800&lt;[5]CGR!$P$4,"INCUMPLIDA","PROCESO"), "VERIFICAR FECHA")),"SIN VALOR AVANCE")</f>
        <v>CUMPLIDA</v>
      </c>
    </row>
    <row r="801" spans="1:17" ht="165" customHeight="1">
      <c r="A801" s="348" t="s">
        <v>19</v>
      </c>
      <c r="B801" s="349" t="s">
        <v>13</v>
      </c>
      <c r="C801" s="955" t="s">
        <v>1084</v>
      </c>
      <c r="D801" s="955" t="s">
        <v>1085</v>
      </c>
      <c r="E801" s="954"/>
      <c r="F801" s="954" t="s">
        <v>1087</v>
      </c>
      <c r="G801" s="351" t="s">
        <v>101</v>
      </c>
      <c r="H801" s="353" t="s">
        <v>101</v>
      </c>
      <c r="I801" s="353" t="s">
        <v>102</v>
      </c>
      <c r="J801" s="360">
        <v>1</v>
      </c>
      <c r="K801" s="363">
        <v>45323</v>
      </c>
      <c r="L801" s="363">
        <v>45747</v>
      </c>
      <c r="M801" s="356">
        <f t="shared" si="26"/>
        <v>60.571428571428569</v>
      </c>
      <c r="N801" s="357">
        <v>1</v>
      </c>
      <c r="O801" s="362" t="s">
        <v>924</v>
      </c>
      <c r="P801" s="358">
        <f t="shared" si="25"/>
        <v>1</v>
      </c>
      <c r="Q801" s="359" t="str">
        <f>IF(ISNUMBER(P801),IF(P801=100%,"CUMPLIDA",IF(AND(ISNUMBER(L801),ISNUMBER([5]CGR!$P$4)), IF(L801&lt;[5]CGR!$P$4,"INCUMPLIDA","PROCESO"), "VERIFICAR FECHA")),"SIN VALOR AVANCE")</f>
        <v>CUMPLIDA</v>
      </c>
    </row>
    <row r="802" spans="1:17" ht="165" customHeight="1">
      <c r="A802" s="348" t="s">
        <v>19</v>
      </c>
      <c r="B802" s="349" t="s">
        <v>13</v>
      </c>
      <c r="C802" s="955" t="s">
        <v>1084</v>
      </c>
      <c r="D802" s="955" t="s">
        <v>1085</v>
      </c>
      <c r="E802" s="954"/>
      <c r="F802" s="954" t="s">
        <v>1087</v>
      </c>
      <c r="G802" s="351" t="s">
        <v>238</v>
      </c>
      <c r="H802" s="353" t="s">
        <v>239</v>
      </c>
      <c r="I802" s="353" t="s">
        <v>240</v>
      </c>
      <c r="J802" s="360">
        <v>1</v>
      </c>
      <c r="K802" s="363">
        <v>45231</v>
      </c>
      <c r="L802" s="363">
        <v>45747</v>
      </c>
      <c r="M802" s="356">
        <f t="shared" si="26"/>
        <v>73.714285714285708</v>
      </c>
      <c r="N802" s="357">
        <v>1</v>
      </c>
      <c r="O802" s="362" t="s">
        <v>924</v>
      </c>
      <c r="P802" s="358">
        <f t="shared" si="25"/>
        <v>1</v>
      </c>
      <c r="Q802" s="359" t="str">
        <f>IF(ISNUMBER(P802),IF(P802=100%,"CUMPLIDA",IF(AND(ISNUMBER(L802),ISNUMBER([5]CGR!$P$4)), IF(L802&lt;[5]CGR!$P$4,"INCUMPLIDA","PROCESO"), "VERIFICAR FECHA")),"SIN VALOR AVANCE")</f>
        <v>CUMPLIDA</v>
      </c>
    </row>
    <row r="803" spans="1:17" ht="165" customHeight="1">
      <c r="A803" s="348" t="s">
        <v>19</v>
      </c>
      <c r="B803" s="349" t="s">
        <v>13</v>
      </c>
      <c r="C803" s="955"/>
      <c r="D803" s="955"/>
      <c r="E803" s="954"/>
      <c r="F803" s="954" t="s">
        <v>1087</v>
      </c>
      <c r="G803" s="351" t="s">
        <v>104</v>
      </c>
      <c r="H803" s="353" t="s">
        <v>104</v>
      </c>
      <c r="I803" s="353" t="s">
        <v>248</v>
      </c>
      <c r="J803" s="360">
        <v>1</v>
      </c>
      <c r="K803" s="363">
        <v>45323</v>
      </c>
      <c r="L803" s="363">
        <v>45747</v>
      </c>
      <c r="M803" s="356">
        <f t="shared" si="26"/>
        <v>60.571428571428569</v>
      </c>
      <c r="N803" s="357">
        <v>1</v>
      </c>
      <c r="O803" s="362" t="s">
        <v>1098</v>
      </c>
      <c r="P803" s="358">
        <f t="shared" si="25"/>
        <v>1</v>
      </c>
      <c r="Q803" s="359" t="str">
        <f>IF(ISNUMBER(P803),IF(P803=100%,"CUMPLIDA",IF(AND(ISNUMBER(L803),ISNUMBER([5]CGR!$P$4)), IF(L803&lt;[5]CGR!$P$4,"INCUMPLIDA","PROCESO"), "VERIFICAR FECHA")),"SIN VALOR AVANCE")</f>
        <v>CUMPLIDA</v>
      </c>
    </row>
    <row r="804" spans="1:17" ht="165" customHeight="1">
      <c r="A804" s="348" t="s">
        <v>19</v>
      </c>
      <c r="B804" s="349" t="s">
        <v>13</v>
      </c>
      <c r="C804" s="955"/>
      <c r="D804" s="955"/>
      <c r="E804" s="954"/>
      <c r="F804" s="954" t="s">
        <v>1087</v>
      </c>
      <c r="G804" s="351" t="s">
        <v>830</v>
      </c>
      <c r="H804" s="353" t="s">
        <v>830</v>
      </c>
      <c r="I804" s="353" t="s">
        <v>107</v>
      </c>
      <c r="J804" s="360">
        <v>1</v>
      </c>
      <c r="K804" s="363">
        <v>45231</v>
      </c>
      <c r="L804" s="363">
        <v>45747</v>
      </c>
      <c r="M804" s="356">
        <f t="shared" si="26"/>
        <v>73.714285714285708</v>
      </c>
      <c r="N804" s="357">
        <v>1</v>
      </c>
      <c r="O804" s="362" t="s">
        <v>924</v>
      </c>
      <c r="P804" s="358">
        <f t="shared" si="25"/>
        <v>1</v>
      </c>
      <c r="Q804" s="359" t="str">
        <f>IF(ISNUMBER(P804),IF(P804=100%,"CUMPLIDA",IF(AND(ISNUMBER(L804),ISNUMBER([5]CGR!$P$4)), IF(L804&lt;[5]CGR!$P$4,"INCUMPLIDA","PROCESO"), "VERIFICAR FECHA")),"SIN VALOR AVANCE")</f>
        <v>CUMPLIDA</v>
      </c>
    </row>
    <row r="805" spans="1:17" ht="210.75" customHeight="1">
      <c r="A805" s="348" t="s">
        <v>19</v>
      </c>
      <c r="B805" s="349" t="s">
        <v>13</v>
      </c>
      <c r="C805" s="955"/>
      <c r="D805" s="955"/>
      <c r="E805" s="954"/>
      <c r="F805" s="954" t="s">
        <v>1087</v>
      </c>
      <c r="G805" s="351" t="s">
        <v>831</v>
      </c>
      <c r="H805" s="353" t="s">
        <v>831</v>
      </c>
      <c r="I805" s="353" t="s">
        <v>524</v>
      </c>
      <c r="J805" s="360">
        <v>1</v>
      </c>
      <c r="K805" s="363">
        <v>45231</v>
      </c>
      <c r="L805" s="363">
        <v>45808</v>
      </c>
      <c r="M805" s="356">
        <f t="shared" si="26"/>
        <v>82.428571428571431</v>
      </c>
      <c r="N805" s="357">
        <v>1</v>
      </c>
      <c r="O805" s="362" t="s">
        <v>1097</v>
      </c>
      <c r="P805" s="358">
        <f t="shared" si="25"/>
        <v>1</v>
      </c>
      <c r="Q805" s="359" t="str">
        <f>IF(ISNUMBER(P805),IF(P805=100%,"CUMPLIDA",IF(AND(ISNUMBER(L805),ISNUMBER([5]CGR!$P$4)), IF(L805&lt;[5]CGR!$P$4,"INCUMPLIDA","PROCESO"), "VERIFICAR FECHA")),"SIN VALOR AVANCE")</f>
        <v>CUMPLIDA</v>
      </c>
    </row>
    <row r="806" spans="1:17" ht="165" customHeight="1">
      <c r="A806" s="348" t="s">
        <v>19</v>
      </c>
      <c r="B806" s="349" t="s">
        <v>13</v>
      </c>
      <c r="C806" s="955"/>
      <c r="D806" s="955"/>
      <c r="E806" s="954"/>
      <c r="F806" s="954" t="s">
        <v>1087</v>
      </c>
      <c r="G806" s="351" t="s">
        <v>110</v>
      </c>
      <c r="H806" s="353" t="s">
        <v>111</v>
      </c>
      <c r="I806" s="353" t="s">
        <v>112</v>
      </c>
      <c r="J806" s="360">
        <v>7</v>
      </c>
      <c r="K806" s="363">
        <v>46024</v>
      </c>
      <c r="L806" s="363">
        <v>46660</v>
      </c>
      <c r="M806" s="356">
        <f t="shared" si="26"/>
        <v>90.857142857142861</v>
      </c>
      <c r="N806" s="357">
        <v>0</v>
      </c>
      <c r="O806" s="362" t="s">
        <v>924</v>
      </c>
      <c r="P806" s="358">
        <f t="shared" si="25"/>
        <v>0</v>
      </c>
      <c r="Q806" s="359" t="str">
        <f>IF(ISNUMBER(P806),IF(P806=100%,"CUMPLIDA",IF(AND(ISNUMBER(L806),ISNUMBER([5]CGR!$P$4)), IF(L806&lt;[5]CGR!$P$4,"INCUMPLIDA","PROCESO"), "VERIFICAR FECHA")),"SIN VALOR AVANCE")</f>
        <v>PROCESO</v>
      </c>
    </row>
    <row r="807" spans="1:17" ht="165" customHeight="1">
      <c r="A807" s="348" t="s">
        <v>19</v>
      </c>
      <c r="B807" s="349" t="s">
        <v>13</v>
      </c>
      <c r="C807" s="955"/>
      <c r="D807" s="955"/>
      <c r="E807" s="954"/>
      <c r="F807" s="954" t="s">
        <v>1087</v>
      </c>
      <c r="G807" s="351" t="s">
        <v>114</v>
      </c>
      <c r="H807" s="353" t="s">
        <v>115</v>
      </c>
      <c r="I807" s="353" t="s">
        <v>116</v>
      </c>
      <c r="J807" s="360">
        <v>1</v>
      </c>
      <c r="K807" s="363">
        <v>46024</v>
      </c>
      <c r="L807" s="363">
        <v>46660</v>
      </c>
      <c r="M807" s="356">
        <f t="shared" si="26"/>
        <v>90.857142857142861</v>
      </c>
      <c r="N807" s="357">
        <v>0</v>
      </c>
      <c r="O807" s="362" t="s">
        <v>1098</v>
      </c>
      <c r="P807" s="358">
        <f t="shared" si="25"/>
        <v>0</v>
      </c>
      <c r="Q807" s="359" t="str">
        <f>IF(ISNUMBER(P807),IF(P807=100%,"CUMPLIDA",IF(AND(ISNUMBER(L807),ISNUMBER([5]CGR!$P$4)), IF(L807&lt;[5]CGR!$P$4,"INCUMPLIDA","PROCESO"), "VERIFICAR FECHA")),"SIN VALOR AVANCE")</f>
        <v>PROCESO</v>
      </c>
    </row>
    <row r="808" spans="1:17" ht="210.75" customHeight="1">
      <c r="A808" s="348" t="s">
        <v>19</v>
      </c>
      <c r="B808" s="349" t="s">
        <v>13</v>
      </c>
      <c r="C808" s="955" t="s">
        <v>1084</v>
      </c>
      <c r="D808" s="955" t="s">
        <v>1085</v>
      </c>
      <c r="E808" s="954"/>
      <c r="F808" s="954" t="s">
        <v>1087</v>
      </c>
      <c r="G808" s="351" t="s">
        <v>117</v>
      </c>
      <c r="H808" s="353" t="s">
        <v>118</v>
      </c>
      <c r="I808" s="353" t="s">
        <v>119</v>
      </c>
      <c r="J808" s="360">
        <v>2</v>
      </c>
      <c r="K808" s="363">
        <v>46024</v>
      </c>
      <c r="L808" s="363">
        <v>46660</v>
      </c>
      <c r="M808" s="356">
        <f t="shared" si="26"/>
        <v>90.857142857142861</v>
      </c>
      <c r="N808" s="357">
        <v>0</v>
      </c>
      <c r="O808" s="362" t="s">
        <v>1097</v>
      </c>
      <c r="P808" s="358">
        <f t="shared" si="25"/>
        <v>0</v>
      </c>
      <c r="Q808" s="359" t="str">
        <f>IF(ISNUMBER(P808),IF(P808=100%,"CUMPLIDA",IF(AND(ISNUMBER(L808),ISNUMBER([5]CGR!$P$4)), IF(L808&lt;[5]CGR!$P$4,"INCUMPLIDA","PROCESO"), "VERIFICAR FECHA")),"SIN VALOR AVANCE")</f>
        <v>PROCESO</v>
      </c>
    </row>
    <row r="809" spans="1:17" ht="165" customHeight="1">
      <c r="A809" s="348" t="s">
        <v>19</v>
      </c>
      <c r="B809" s="349" t="s">
        <v>13</v>
      </c>
      <c r="C809" s="955" t="s">
        <v>1084</v>
      </c>
      <c r="D809" s="955" t="s">
        <v>1085</v>
      </c>
      <c r="E809" s="954"/>
      <c r="F809" s="954" t="s">
        <v>1087</v>
      </c>
      <c r="G809" s="351" t="s">
        <v>1099</v>
      </c>
      <c r="H809" s="353" t="s">
        <v>1100</v>
      </c>
      <c r="I809" s="353" t="s">
        <v>1101</v>
      </c>
      <c r="J809" s="354">
        <v>1</v>
      </c>
      <c r="K809" s="355">
        <v>44927</v>
      </c>
      <c r="L809" s="355">
        <v>45016</v>
      </c>
      <c r="M809" s="356">
        <f t="shared" si="26"/>
        <v>12.714285714285714</v>
      </c>
      <c r="N809" s="357">
        <v>1</v>
      </c>
      <c r="O809" s="353" t="s">
        <v>1102</v>
      </c>
      <c r="P809" s="358">
        <f t="shared" si="25"/>
        <v>1</v>
      </c>
      <c r="Q809" s="359" t="str">
        <f>IF(ISNUMBER(P809),IF(P809=100%,"CUMPLIDA",IF(AND(ISNUMBER(L809),ISNUMBER([5]CGR!$P$4)), IF(L809&lt;[5]CGR!$P$4,"INCUMPLIDA","PROCESO"), "VERIFICAR FECHA")),"SIN VALOR AVANCE")</f>
        <v>CUMPLIDA</v>
      </c>
    </row>
    <row r="810" spans="1:17" ht="165.75" customHeight="1">
      <c r="A810" s="348" t="s">
        <v>19</v>
      </c>
      <c r="B810" s="349" t="s">
        <v>13</v>
      </c>
      <c r="C810" s="955" t="s">
        <v>1084</v>
      </c>
      <c r="D810" s="955" t="s">
        <v>1085</v>
      </c>
      <c r="E810" s="954"/>
      <c r="F810" s="954" t="s">
        <v>1087</v>
      </c>
      <c r="G810" s="351" t="s">
        <v>1099</v>
      </c>
      <c r="H810" s="353" t="s">
        <v>1103</v>
      </c>
      <c r="I810" s="353" t="s">
        <v>731</v>
      </c>
      <c r="J810" s="354">
        <v>1</v>
      </c>
      <c r="K810" s="355">
        <v>45017</v>
      </c>
      <c r="L810" s="355">
        <v>45138</v>
      </c>
      <c r="M810" s="356">
        <f t="shared" si="26"/>
        <v>17.285714285714285</v>
      </c>
      <c r="N810" s="357">
        <v>1</v>
      </c>
      <c r="O810" s="353" t="s">
        <v>1104</v>
      </c>
      <c r="P810" s="358">
        <f t="shared" si="25"/>
        <v>1</v>
      </c>
      <c r="Q810" s="359" t="str">
        <f>IF(ISNUMBER(P810),IF(P810=100%,"CUMPLIDA",IF(AND(ISNUMBER(L810),ISNUMBER([5]CGR!$P$4)), IF(L810&lt;[5]CGR!$P$4,"INCUMPLIDA","PROCESO"), "VERIFICAR FECHA")),"SIN VALOR AVANCE")</f>
        <v>CUMPLIDA</v>
      </c>
    </row>
    <row r="811" spans="1:17" ht="165" customHeight="1">
      <c r="A811" s="348" t="s">
        <v>19</v>
      </c>
      <c r="B811" s="349" t="s">
        <v>13</v>
      </c>
      <c r="C811" s="955" t="s">
        <v>1084</v>
      </c>
      <c r="D811" s="955" t="s">
        <v>1085</v>
      </c>
      <c r="E811" s="954"/>
      <c r="F811" s="954" t="s">
        <v>1087</v>
      </c>
      <c r="G811" s="351" t="s">
        <v>1105</v>
      </c>
      <c r="H811" s="353" t="s">
        <v>1106</v>
      </c>
      <c r="I811" s="353" t="s">
        <v>731</v>
      </c>
      <c r="J811" s="354">
        <v>12</v>
      </c>
      <c r="K811" s="355">
        <v>44958</v>
      </c>
      <c r="L811" s="355">
        <v>45323</v>
      </c>
      <c r="M811" s="356">
        <f t="shared" si="26"/>
        <v>52.142857142857146</v>
      </c>
      <c r="N811" s="357">
        <v>12</v>
      </c>
      <c r="O811" s="353" t="s">
        <v>1107</v>
      </c>
      <c r="P811" s="358">
        <f t="shared" si="25"/>
        <v>1</v>
      </c>
      <c r="Q811" s="359" t="str">
        <f>IF(ISNUMBER(P811),IF(P811=100%,"CUMPLIDA",IF(AND(ISNUMBER(L811),ISNUMBER([5]CGR!$P$4)), IF(L811&lt;[5]CGR!$P$4,"INCUMPLIDA","PROCESO"), "VERIFICAR FECHA")),"SIN VALOR AVANCE")</f>
        <v>CUMPLIDA</v>
      </c>
    </row>
    <row r="812" spans="1:17" ht="165" customHeight="1">
      <c r="A812" s="348" t="s">
        <v>19</v>
      </c>
      <c r="B812" s="349" t="s">
        <v>13</v>
      </c>
      <c r="C812" s="955" t="s">
        <v>1084</v>
      </c>
      <c r="D812" s="955" t="s">
        <v>1085</v>
      </c>
      <c r="E812" s="954"/>
      <c r="F812" s="954" t="s">
        <v>1087</v>
      </c>
      <c r="G812" s="351" t="s">
        <v>1108</v>
      </c>
      <c r="H812" s="353" t="s">
        <v>1109</v>
      </c>
      <c r="I812" s="353" t="s">
        <v>731</v>
      </c>
      <c r="J812" s="354">
        <v>4</v>
      </c>
      <c r="K812" s="355">
        <v>44958</v>
      </c>
      <c r="L812" s="355">
        <v>45323</v>
      </c>
      <c r="M812" s="356">
        <f t="shared" si="26"/>
        <v>52.142857142857146</v>
      </c>
      <c r="N812" s="357">
        <v>4</v>
      </c>
      <c r="O812" s="353" t="s">
        <v>1107</v>
      </c>
      <c r="P812" s="358">
        <f t="shared" si="25"/>
        <v>1</v>
      </c>
      <c r="Q812" s="359" t="str">
        <f>IF(ISNUMBER(P812),IF(P812=100%,"CUMPLIDA",IF(AND(ISNUMBER(L812),ISNUMBER([5]CGR!$P$4)), IF(L812&lt;[5]CGR!$P$4,"INCUMPLIDA","PROCESO"), "VERIFICAR FECHA")),"SIN VALOR AVANCE")</f>
        <v>CUMPLIDA</v>
      </c>
    </row>
    <row r="813" spans="1:17" ht="165" customHeight="1">
      <c r="A813" s="348" t="s">
        <v>19</v>
      </c>
      <c r="B813" s="349" t="s">
        <v>13</v>
      </c>
      <c r="C813" s="955" t="s">
        <v>1084</v>
      </c>
      <c r="D813" s="955" t="s">
        <v>1085</v>
      </c>
      <c r="E813" s="954"/>
      <c r="F813" s="954" t="s">
        <v>1087</v>
      </c>
      <c r="G813" s="351" t="s">
        <v>1110</v>
      </c>
      <c r="H813" s="353" t="s">
        <v>1111</v>
      </c>
      <c r="I813" s="353" t="s">
        <v>731</v>
      </c>
      <c r="J813" s="354">
        <v>1</v>
      </c>
      <c r="K813" s="355">
        <v>44958</v>
      </c>
      <c r="L813" s="355">
        <v>44985</v>
      </c>
      <c r="M813" s="356">
        <f t="shared" si="26"/>
        <v>3.8571428571428572</v>
      </c>
      <c r="N813" s="357">
        <v>1</v>
      </c>
      <c r="O813" s="353" t="s">
        <v>1107</v>
      </c>
      <c r="P813" s="358">
        <f t="shared" si="25"/>
        <v>1</v>
      </c>
      <c r="Q813" s="359" t="str">
        <f>IF(ISNUMBER(P813),IF(P813=100%,"CUMPLIDA",IF(AND(ISNUMBER(L813),ISNUMBER([5]CGR!$P$4)), IF(L813&lt;[5]CGR!$P$4,"INCUMPLIDA","PROCESO"), "VERIFICAR FECHA")),"SIN VALOR AVANCE")</f>
        <v>CUMPLIDA</v>
      </c>
    </row>
    <row r="814" spans="1:17" ht="180.75" customHeight="1">
      <c r="A814" s="348" t="s">
        <v>19</v>
      </c>
      <c r="B814" s="349" t="s">
        <v>13</v>
      </c>
      <c r="C814" s="955" t="s">
        <v>1084</v>
      </c>
      <c r="D814" s="955" t="s">
        <v>1085</v>
      </c>
      <c r="E814" s="954" t="s">
        <v>1112</v>
      </c>
      <c r="F814" s="954" t="s">
        <v>1113</v>
      </c>
      <c r="G814" s="351" t="s">
        <v>1092</v>
      </c>
      <c r="H814" s="353" t="s">
        <v>1093</v>
      </c>
      <c r="I814" s="353" t="s">
        <v>1094</v>
      </c>
      <c r="J814" s="354">
        <v>3</v>
      </c>
      <c r="K814" s="355">
        <v>44958</v>
      </c>
      <c r="L814" s="355">
        <v>45323</v>
      </c>
      <c r="M814" s="356">
        <f t="shared" si="26"/>
        <v>52.142857142857146</v>
      </c>
      <c r="N814" s="357">
        <v>3</v>
      </c>
      <c r="O814" s="353" t="s">
        <v>1114</v>
      </c>
      <c r="P814" s="358">
        <f t="shared" si="25"/>
        <v>1</v>
      </c>
      <c r="Q814" s="359" t="str">
        <f>IF(ISNUMBER(P814),IF(P814=100%,"CUMPLIDA",IF(AND(ISNUMBER(L814),ISNUMBER([5]CGR!$P$4)), IF(L814&lt;[5]CGR!$P$4,"INCUMPLIDA","PROCESO"), "VERIFICAR FECHA")),"SIN VALOR AVANCE")</f>
        <v>CUMPLIDA</v>
      </c>
    </row>
    <row r="815" spans="1:17" ht="150" customHeight="1">
      <c r="A815" s="348" t="s">
        <v>19</v>
      </c>
      <c r="B815" s="349" t="s">
        <v>13</v>
      </c>
      <c r="C815" s="955"/>
      <c r="D815" s="955"/>
      <c r="E815" s="954"/>
      <c r="F815" s="954" t="s">
        <v>1113</v>
      </c>
      <c r="G815" s="954" t="s">
        <v>1096</v>
      </c>
      <c r="H815" s="352" t="s">
        <v>675</v>
      </c>
      <c r="I815" s="353" t="s">
        <v>676</v>
      </c>
      <c r="J815" s="354">
        <v>1</v>
      </c>
      <c r="K815" s="355">
        <v>45231</v>
      </c>
      <c r="L815" s="355">
        <v>45504</v>
      </c>
      <c r="M815" s="356">
        <f t="shared" si="26"/>
        <v>39</v>
      </c>
      <c r="N815" s="357">
        <v>1</v>
      </c>
      <c r="O815" s="362" t="s">
        <v>825</v>
      </c>
      <c r="P815" s="358">
        <f t="shared" si="25"/>
        <v>1</v>
      </c>
      <c r="Q815" s="359" t="str">
        <f>IF(ISNUMBER(P815),IF(P815=100%,"CUMPLIDA",IF(AND(ISNUMBER(L815),ISNUMBER([5]CGR!$P$4)), IF(L815&lt;[5]CGR!$P$4,"INCUMPLIDA","PROCESO"), "VERIFICAR FECHA")),"SIN VALOR AVANCE")</f>
        <v>CUMPLIDA</v>
      </c>
    </row>
    <row r="816" spans="1:17" ht="210.75">
      <c r="A816" s="348" t="s">
        <v>19</v>
      </c>
      <c r="B816" s="349" t="s">
        <v>13</v>
      </c>
      <c r="C816" s="955"/>
      <c r="D816" s="955"/>
      <c r="E816" s="954"/>
      <c r="F816" s="954" t="s">
        <v>1113</v>
      </c>
      <c r="G816" s="954"/>
      <c r="H816" s="352" t="s">
        <v>678</v>
      </c>
      <c r="I816" s="353" t="s">
        <v>679</v>
      </c>
      <c r="J816" s="354">
        <v>1</v>
      </c>
      <c r="K816" s="355">
        <v>45231</v>
      </c>
      <c r="L816" s="355">
        <v>45504</v>
      </c>
      <c r="M816" s="356">
        <f t="shared" si="26"/>
        <v>39</v>
      </c>
      <c r="N816" s="357">
        <v>1</v>
      </c>
      <c r="O816" s="362" t="s">
        <v>1097</v>
      </c>
      <c r="P816" s="358">
        <f t="shared" si="25"/>
        <v>1</v>
      </c>
      <c r="Q816" s="359" t="str">
        <f>IF(ISNUMBER(P816),IF(P816=100%,"CUMPLIDA",IF(AND(ISNUMBER(L816),ISNUMBER([5]CGR!$P$4)), IF(L816&lt;[5]CGR!$P$4,"INCUMPLIDA","PROCESO"), "VERIFICAR FECHA")),"SIN VALOR AVANCE")</f>
        <v>CUMPLIDA</v>
      </c>
    </row>
    <row r="817" spans="1:17" ht="135.75" customHeight="1">
      <c r="A817" s="348" t="s">
        <v>19</v>
      </c>
      <c r="B817" s="349" t="s">
        <v>13</v>
      </c>
      <c r="C817" s="955"/>
      <c r="D817" s="955"/>
      <c r="E817" s="954"/>
      <c r="F817" s="954" t="s">
        <v>1113</v>
      </c>
      <c r="G817" s="351" t="s">
        <v>97</v>
      </c>
      <c r="H817" s="353" t="s">
        <v>98</v>
      </c>
      <c r="I817" s="353" t="s">
        <v>99</v>
      </c>
      <c r="J817" s="360">
        <v>1</v>
      </c>
      <c r="K817" s="363">
        <v>45323</v>
      </c>
      <c r="L817" s="363">
        <v>45747</v>
      </c>
      <c r="M817" s="356">
        <f t="shared" si="26"/>
        <v>60.571428571428569</v>
      </c>
      <c r="N817" s="357">
        <v>1</v>
      </c>
      <c r="O817" s="362" t="s">
        <v>1098</v>
      </c>
      <c r="P817" s="358">
        <f t="shared" si="25"/>
        <v>1</v>
      </c>
      <c r="Q817" s="359" t="str">
        <f>IF(ISNUMBER(P817),IF(P817=100%,"CUMPLIDA",IF(AND(ISNUMBER(L817),ISNUMBER([5]CGR!$P$4)), IF(L817&lt;[5]CGR!$P$4,"INCUMPLIDA","PROCESO"), "VERIFICAR FECHA")),"SIN VALOR AVANCE")</f>
        <v>CUMPLIDA</v>
      </c>
    </row>
    <row r="818" spans="1:17" ht="90" customHeight="1">
      <c r="A818" s="348" t="s">
        <v>19</v>
      </c>
      <c r="B818" s="349" t="s">
        <v>13</v>
      </c>
      <c r="C818" s="955"/>
      <c r="D818" s="955"/>
      <c r="E818" s="954"/>
      <c r="F818" s="954" t="s">
        <v>1113</v>
      </c>
      <c r="G818" s="351" t="s">
        <v>101</v>
      </c>
      <c r="H818" s="353" t="s">
        <v>101</v>
      </c>
      <c r="I818" s="353" t="s">
        <v>102</v>
      </c>
      <c r="J818" s="360">
        <v>1</v>
      </c>
      <c r="K818" s="363">
        <v>45323</v>
      </c>
      <c r="L818" s="363">
        <v>45747</v>
      </c>
      <c r="M818" s="356">
        <f t="shared" si="26"/>
        <v>60.571428571428569</v>
      </c>
      <c r="N818" s="357">
        <v>1</v>
      </c>
      <c r="O818" s="362" t="s">
        <v>924</v>
      </c>
      <c r="P818" s="358">
        <f t="shared" si="25"/>
        <v>1</v>
      </c>
      <c r="Q818" s="359" t="str">
        <f>IF(ISNUMBER(P818),IF(P818=100%,"CUMPLIDA",IF(AND(ISNUMBER(L818),ISNUMBER([5]CGR!$P$4)), IF(L818&lt;[5]CGR!$P$4,"INCUMPLIDA","PROCESO"), "VERIFICAR FECHA")),"SIN VALOR AVANCE")</f>
        <v>CUMPLIDA</v>
      </c>
    </row>
    <row r="819" spans="1:17" ht="75.75" customHeight="1">
      <c r="A819" s="348" t="s">
        <v>19</v>
      </c>
      <c r="B819" s="349" t="s">
        <v>13</v>
      </c>
      <c r="C819" s="955"/>
      <c r="D819" s="955"/>
      <c r="E819" s="954"/>
      <c r="F819" s="954" t="s">
        <v>1113</v>
      </c>
      <c r="G819" s="351" t="s">
        <v>238</v>
      </c>
      <c r="H819" s="353" t="s">
        <v>239</v>
      </c>
      <c r="I819" s="353" t="s">
        <v>240</v>
      </c>
      <c r="J819" s="360">
        <v>1</v>
      </c>
      <c r="K819" s="363">
        <v>45231</v>
      </c>
      <c r="L819" s="363">
        <v>45747</v>
      </c>
      <c r="M819" s="356">
        <f t="shared" si="26"/>
        <v>73.714285714285708</v>
      </c>
      <c r="N819" s="357">
        <v>1</v>
      </c>
      <c r="O819" s="362" t="s">
        <v>924</v>
      </c>
      <c r="P819" s="358">
        <f t="shared" si="25"/>
        <v>1</v>
      </c>
      <c r="Q819" s="359" t="str">
        <f>IF(ISNUMBER(P819),IF(P819=100%,"CUMPLIDA",IF(AND(ISNUMBER(L819),ISNUMBER([5]CGR!$P$4)), IF(L819&lt;[5]CGR!$P$4,"INCUMPLIDA","PROCESO"), "VERIFICAR FECHA")),"SIN VALOR AVANCE")</f>
        <v>CUMPLIDA</v>
      </c>
    </row>
    <row r="820" spans="1:17" ht="135.75" customHeight="1">
      <c r="A820" s="348" t="s">
        <v>19</v>
      </c>
      <c r="B820" s="349" t="s">
        <v>13</v>
      </c>
      <c r="C820" s="955"/>
      <c r="D820" s="955"/>
      <c r="E820" s="954"/>
      <c r="F820" s="954" t="s">
        <v>1113</v>
      </c>
      <c r="G820" s="351" t="s">
        <v>104</v>
      </c>
      <c r="H820" s="353" t="s">
        <v>104</v>
      </c>
      <c r="I820" s="353" t="s">
        <v>248</v>
      </c>
      <c r="J820" s="360">
        <v>1</v>
      </c>
      <c r="K820" s="363">
        <v>45323</v>
      </c>
      <c r="L820" s="363">
        <v>45747</v>
      </c>
      <c r="M820" s="356">
        <f t="shared" si="26"/>
        <v>60.571428571428569</v>
      </c>
      <c r="N820" s="357">
        <v>1</v>
      </c>
      <c r="O820" s="362" t="s">
        <v>1098</v>
      </c>
      <c r="P820" s="358">
        <f t="shared" si="25"/>
        <v>1</v>
      </c>
      <c r="Q820" s="359" t="str">
        <f>IF(ISNUMBER(P820),IF(P820=100%,"CUMPLIDA",IF(AND(ISNUMBER(L820),ISNUMBER([5]CGR!$P$4)), IF(L820&lt;[5]CGR!$P$4,"INCUMPLIDA","PROCESO"), "VERIFICAR FECHA")),"SIN VALOR AVANCE")</f>
        <v>CUMPLIDA</v>
      </c>
    </row>
    <row r="821" spans="1:17" ht="135" customHeight="1">
      <c r="A821" s="348" t="s">
        <v>19</v>
      </c>
      <c r="B821" s="349" t="s">
        <v>13</v>
      </c>
      <c r="C821" s="955"/>
      <c r="D821" s="955"/>
      <c r="E821" s="954"/>
      <c r="F821" s="954" t="s">
        <v>1113</v>
      </c>
      <c r="G821" s="351" t="s">
        <v>830</v>
      </c>
      <c r="H821" s="353" t="s">
        <v>830</v>
      </c>
      <c r="I821" s="353" t="s">
        <v>107</v>
      </c>
      <c r="J821" s="360">
        <v>1</v>
      </c>
      <c r="K821" s="363">
        <v>45231</v>
      </c>
      <c r="L821" s="363">
        <v>45747</v>
      </c>
      <c r="M821" s="356">
        <f t="shared" si="26"/>
        <v>73.714285714285708</v>
      </c>
      <c r="N821" s="357">
        <v>1</v>
      </c>
      <c r="O821" s="362" t="s">
        <v>924</v>
      </c>
      <c r="P821" s="358">
        <f t="shared" si="25"/>
        <v>1</v>
      </c>
      <c r="Q821" s="359" t="str">
        <f>IF(ISNUMBER(P821),IF(P821=100%,"CUMPLIDA",IF(AND(ISNUMBER(L821),ISNUMBER([5]CGR!$P$4)), IF(L821&lt;[5]CGR!$P$4,"INCUMPLIDA","PROCESO"), "VERIFICAR FECHA")),"SIN VALOR AVANCE")</f>
        <v>CUMPLIDA</v>
      </c>
    </row>
    <row r="822" spans="1:17" ht="210.75">
      <c r="A822" s="348" t="s">
        <v>19</v>
      </c>
      <c r="B822" s="349" t="s">
        <v>13</v>
      </c>
      <c r="C822" s="955"/>
      <c r="D822" s="955"/>
      <c r="E822" s="954"/>
      <c r="F822" s="954" t="s">
        <v>1113</v>
      </c>
      <c r="G822" s="351" t="s">
        <v>831</v>
      </c>
      <c r="H822" s="353" t="s">
        <v>831</v>
      </c>
      <c r="I822" s="353" t="s">
        <v>524</v>
      </c>
      <c r="J822" s="360">
        <v>1</v>
      </c>
      <c r="K822" s="363">
        <v>45231</v>
      </c>
      <c r="L822" s="363">
        <v>45808</v>
      </c>
      <c r="M822" s="356">
        <f t="shared" si="26"/>
        <v>82.428571428571431</v>
      </c>
      <c r="N822" s="357">
        <v>1</v>
      </c>
      <c r="O822" s="362" t="s">
        <v>1097</v>
      </c>
      <c r="P822" s="358">
        <f t="shared" si="25"/>
        <v>1</v>
      </c>
      <c r="Q822" s="359" t="str">
        <f>IF(ISNUMBER(P822),IF(P822=100%,"CUMPLIDA",IF(AND(ISNUMBER(L822),ISNUMBER([5]CGR!$P$4)), IF(L822&lt;[5]CGR!$P$4,"INCUMPLIDA","PROCESO"), "VERIFICAR FECHA")),"SIN VALOR AVANCE")</f>
        <v>CUMPLIDA</v>
      </c>
    </row>
    <row r="823" spans="1:17" ht="75.75" customHeight="1">
      <c r="A823" s="348" t="s">
        <v>19</v>
      </c>
      <c r="B823" s="349" t="s">
        <v>13</v>
      </c>
      <c r="C823" s="955" t="s">
        <v>1084</v>
      </c>
      <c r="D823" s="955" t="s">
        <v>1085</v>
      </c>
      <c r="E823" s="954"/>
      <c r="F823" s="954" t="s">
        <v>1113</v>
      </c>
      <c r="G823" s="351" t="s">
        <v>110</v>
      </c>
      <c r="H823" s="353" t="s">
        <v>111</v>
      </c>
      <c r="I823" s="353" t="s">
        <v>112</v>
      </c>
      <c r="J823" s="360">
        <v>7</v>
      </c>
      <c r="K823" s="363">
        <v>46024</v>
      </c>
      <c r="L823" s="363">
        <v>46660</v>
      </c>
      <c r="M823" s="356">
        <f t="shared" si="26"/>
        <v>90.857142857142861</v>
      </c>
      <c r="N823" s="357">
        <v>0</v>
      </c>
      <c r="O823" s="362" t="s">
        <v>924</v>
      </c>
      <c r="P823" s="358">
        <f t="shared" si="25"/>
        <v>0</v>
      </c>
      <c r="Q823" s="359" t="str">
        <f>IF(ISNUMBER(P823),IF(P823=100%,"CUMPLIDA",IF(AND(ISNUMBER(L823),ISNUMBER([5]CGR!$P$4)), IF(L823&lt;[5]CGR!$P$4,"INCUMPLIDA","PROCESO"), "VERIFICAR FECHA")),"SIN VALOR AVANCE")</f>
        <v>PROCESO</v>
      </c>
    </row>
    <row r="824" spans="1:17" ht="135.75" customHeight="1">
      <c r="A824" s="348" t="s">
        <v>19</v>
      </c>
      <c r="B824" s="349" t="s">
        <v>13</v>
      </c>
      <c r="C824" s="955" t="s">
        <v>1084</v>
      </c>
      <c r="D824" s="955" t="s">
        <v>1085</v>
      </c>
      <c r="E824" s="954"/>
      <c r="F824" s="954" t="s">
        <v>1113</v>
      </c>
      <c r="G824" s="351" t="s">
        <v>114</v>
      </c>
      <c r="H824" s="353" t="s">
        <v>115</v>
      </c>
      <c r="I824" s="353" t="s">
        <v>116</v>
      </c>
      <c r="J824" s="360">
        <v>1</v>
      </c>
      <c r="K824" s="363">
        <v>46024</v>
      </c>
      <c r="L824" s="363">
        <v>46660</v>
      </c>
      <c r="M824" s="356">
        <f t="shared" si="26"/>
        <v>90.857142857142861</v>
      </c>
      <c r="N824" s="357">
        <v>0</v>
      </c>
      <c r="O824" s="362" t="s">
        <v>1098</v>
      </c>
      <c r="P824" s="358">
        <f t="shared" si="25"/>
        <v>0</v>
      </c>
      <c r="Q824" s="359" t="str">
        <f>IF(ISNUMBER(P824),IF(P824=100%,"CUMPLIDA",IF(AND(ISNUMBER(L824),ISNUMBER([5]CGR!$P$4)), IF(L824&lt;[5]CGR!$P$4,"INCUMPLIDA","PROCESO"), "VERIFICAR FECHA")),"SIN VALOR AVANCE")</f>
        <v>PROCESO</v>
      </c>
    </row>
    <row r="825" spans="1:17" ht="210.75">
      <c r="A825" s="348" t="s">
        <v>19</v>
      </c>
      <c r="B825" s="349" t="s">
        <v>13</v>
      </c>
      <c r="C825" s="955" t="s">
        <v>1084</v>
      </c>
      <c r="D825" s="955" t="s">
        <v>1085</v>
      </c>
      <c r="E825" s="954"/>
      <c r="F825" s="954" t="s">
        <v>1113</v>
      </c>
      <c r="G825" s="351" t="s">
        <v>117</v>
      </c>
      <c r="H825" s="353" t="s">
        <v>118</v>
      </c>
      <c r="I825" s="353" t="s">
        <v>119</v>
      </c>
      <c r="J825" s="360">
        <v>2</v>
      </c>
      <c r="K825" s="363">
        <v>46024</v>
      </c>
      <c r="L825" s="363">
        <v>46660</v>
      </c>
      <c r="M825" s="356">
        <f t="shared" si="26"/>
        <v>90.857142857142861</v>
      </c>
      <c r="N825" s="357">
        <v>0</v>
      </c>
      <c r="O825" s="362" t="s">
        <v>1097</v>
      </c>
      <c r="P825" s="358">
        <f t="shared" si="25"/>
        <v>0</v>
      </c>
      <c r="Q825" s="359" t="str">
        <f>IF(ISNUMBER(P825),IF(P825=100%,"CUMPLIDA",IF(AND(ISNUMBER(L825),ISNUMBER([5]CGR!$P$4)), IF(L825&lt;[5]CGR!$P$4,"INCUMPLIDA","PROCESO"), "VERIFICAR FECHA")),"SIN VALOR AVANCE")</f>
        <v>PROCESO</v>
      </c>
    </row>
    <row r="826" spans="1:17" ht="120" customHeight="1">
      <c r="A826" s="348" t="s">
        <v>19</v>
      </c>
      <c r="B826" s="349" t="s">
        <v>13</v>
      </c>
      <c r="C826" s="955" t="s">
        <v>1084</v>
      </c>
      <c r="D826" s="955" t="s">
        <v>1085</v>
      </c>
      <c r="E826" s="954"/>
      <c r="F826" s="954" t="s">
        <v>1113</v>
      </c>
      <c r="G826" s="351" t="s">
        <v>1115</v>
      </c>
      <c r="H826" s="353" t="s">
        <v>1116</v>
      </c>
      <c r="I826" s="353" t="s">
        <v>731</v>
      </c>
      <c r="J826" s="354">
        <v>12</v>
      </c>
      <c r="K826" s="355">
        <v>44958</v>
      </c>
      <c r="L826" s="355">
        <v>45323</v>
      </c>
      <c r="M826" s="356">
        <f t="shared" si="26"/>
        <v>52.142857142857146</v>
      </c>
      <c r="N826" s="357">
        <v>12</v>
      </c>
      <c r="O826" s="353" t="s">
        <v>1107</v>
      </c>
      <c r="P826" s="358">
        <f t="shared" si="25"/>
        <v>1</v>
      </c>
      <c r="Q826" s="359" t="str">
        <f>IF(ISNUMBER(P826),IF(P826=100%,"CUMPLIDA",IF(AND(ISNUMBER(L826),ISNUMBER([5]CGR!$P$4)), IF(L826&lt;[5]CGR!$P$4,"INCUMPLIDA","PROCESO"), "VERIFICAR FECHA")),"SIN VALOR AVANCE")</f>
        <v>CUMPLIDA</v>
      </c>
    </row>
    <row r="827" spans="1:17" ht="135" customHeight="1">
      <c r="A827" s="348" t="s">
        <v>19</v>
      </c>
      <c r="B827" s="349" t="s">
        <v>13</v>
      </c>
      <c r="C827" s="955" t="s">
        <v>1084</v>
      </c>
      <c r="D827" s="955" t="s">
        <v>1085</v>
      </c>
      <c r="E827" s="954"/>
      <c r="F827" s="954" t="s">
        <v>1113</v>
      </c>
      <c r="G827" s="351" t="s">
        <v>1117</v>
      </c>
      <c r="H827" s="353" t="s">
        <v>1118</v>
      </c>
      <c r="I827" s="353" t="s">
        <v>731</v>
      </c>
      <c r="J827" s="354">
        <v>4</v>
      </c>
      <c r="K827" s="355">
        <v>44958</v>
      </c>
      <c r="L827" s="355">
        <v>45323</v>
      </c>
      <c r="M827" s="356">
        <f t="shared" si="26"/>
        <v>52.142857142857146</v>
      </c>
      <c r="N827" s="357">
        <v>4</v>
      </c>
      <c r="O827" s="353" t="s">
        <v>1107</v>
      </c>
      <c r="P827" s="358">
        <f t="shared" si="25"/>
        <v>1</v>
      </c>
      <c r="Q827" s="359" t="str">
        <f>IF(ISNUMBER(P827),IF(P827=100%,"CUMPLIDA",IF(AND(ISNUMBER(L827),ISNUMBER([5]CGR!$P$4)), IF(L827&lt;[5]CGR!$P$4,"INCUMPLIDA","PROCESO"), "VERIFICAR FECHA")),"SIN VALOR AVANCE")</f>
        <v>CUMPLIDA</v>
      </c>
    </row>
    <row r="828" spans="1:17" ht="105.75" customHeight="1">
      <c r="A828" s="348" t="s">
        <v>19</v>
      </c>
      <c r="B828" s="349" t="s">
        <v>13</v>
      </c>
      <c r="C828" s="955" t="s">
        <v>1084</v>
      </c>
      <c r="D828" s="955" t="s">
        <v>1085</v>
      </c>
      <c r="E828" s="954"/>
      <c r="F828" s="954" t="s">
        <v>1113</v>
      </c>
      <c r="G828" s="351" t="s">
        <v>1110</v>
      </c>
      <c r="H828" s="353" t="s">
        <v>1111</v>
      </c>
      <c r="I828" s="353" t="s">
        <v>731</v>
      </c>
      <c r="J828" s="354">
        <v>1</v>
      </c>
      <c r="K828" s="355">
        <v>44958</v>
      </c>
      <c r="L828" s="355">
        <v>44985</v>
      </c>
      <c r="M828" s="356">
        <f t="shared" si="26"/>
        <v>3.8571428571428572</v>
      </c>
      <c r="N828" s="357">
        <v>1</v>
      </c>
      <c r="O828" s="353" t="s">
        <v>1107</v>
      </c>
      <c r="P828" s="358">
        <f t="shared" ref="P828:P891" si="27">N828/J828</f>
        <v>1</v>
      </c>
      <c r="Q828" s="359" t="str">
        <f>IF(ISNUMBER(P828),IF(P828=100%,"CUMPLIDA",IF(AND(ISNUMBER(L828),ISNUMBER([5]CGR!$P$4)), IF(L828&lt;[5]CGR!$P$4,"INCUMPLIDA","PROCESO"), "VERIFICAR FECHA")),"SIN VALOR AVANCE")</f>
        <v>CUMPLIDA</v>
      </c>
    </row>
    <row r="829" spans="1:17" ht="90" customHeight="1">
      <c r="A829" s="348" t="s">
        <v>19</v>
      </c>
      <c r="B829" s="349" t="s">
        <v>13</v>
      </c>
      <c r="C829" s="955" t="s">
        <v>1084</v>
      </c>
      <c r="D829" s="955" t="s">
        <v>1085</v>
      </c>
      <c r="E829" s="954" t="s">
        <v>1119</v>
      </c>
      <c r="F829" s="954" t="s">
        <v>1120</v>
      </c>
      <c r="G829" s="954" t="s">
        <v>1096</v>
      </c>
      <c r="H829" s="352" t="s">
        <v>675</v>
      </c>
      <c r="I829" s="353" t="s">
        <v>676</v>
      </c>
      <c r="J829" s="354">
        <v>1</v>
      </c>
      <c r="K829" s="355">
        <v>45231</v>
      </c>
      <c r="L829" s="355">
        <v>45504</v>
      </c>
      <c r="M829" s="356">
        <f t="shared" si="26"/>
        <v>39</v>
      </c>
      <c r="N829" s="357">
        <v>1</v>
      </c>
      <c r="O829" s="362" t="s">
        <v>825</v>
      </c>
      <c r="P829" s="358">
        <f t="shared" si="27"/>
        <v>1</v>
      </c>
      <c r="Q829" s="359" t="str">
        <f>IF(ISNUMBER(P829),IF(P829=100%,"CUMPLIDA",IF(AND(ISNUMBER(L829),ISNUMBER([5]CGR!$P$4)), IF(L829&lt;[5]CGR!$P$4,"INCUMPLIDA","PROCESO"), "VERIFICAR FECHA")),"SIN VALOR AVANCE")</f>
        <v>CUMPLIDA</v>
      </c>
    </row>
    <row r="830" spans="1:17" ht="210.75" customHeight="1">
      <c r="A830" s="348" t="s">
        <v>19</v>
      </c>
      <c r="B830" s="349" t="s">
        <v>13</v>
      </c>
      <c r="C830" s="955"/>
      <c r="D830" s="955"/>
      <c r="E830" s="954"/>
      <c r="F830" s="954" t="s">
        <v>1120</v>
      </c>
      <c r="G830" s="954"/>
      <c r="H830" s="352" t="s">
        <v>678</v>
      </c>
      <c r="I830" s="353" t="s">
        <v>679</v>
      </c>
      <c r="J830" s="354">
        <v>1</v>
      </c>
      <c r="K830" s="355">
        <v>45231</v>
      </c>
      <c r="L830" s="355">
        <v>45504</v>
      </c>
      <c r="M830" s="356">
        <f t="shared" si="26"/>
        <v>39</v>
      </c>
      <c r="N830" s="357">
        <v>1</v>
      </c>
      <c r="O830" s="362" t="s">
        <v>1097</v>
      </c>
      <c r="P830" s="358">
        <f t="shared" si="27"/>
        <v>1</v>
      </c>
      <c r="Q830" s="359" t="str">
        <f>IF(ISNUMBER(P830),IF(P830=100%,"CUMPLIDA",IF(AND(ISNUMBER(L830),ISNUMBER([5]CGR!$P$4)), IF(L830&lt;[5]CGR!$P$4,"INCUMPLIDA","PROCESO"), "VERIFICAR FECHA")),"SIN VALOR AVANCE")</f>
        <v>CUMPLIDA</v>
      </c>
    </row>
    <row r="831" spans="1:17" ht="135.75" customHeight="1">
      <c r="A831" s="348" t="s">
        <v>19</v>
      </c>
      <c r="B831" s="349" t="s">
        <v>13</v>
      </c>
      <c r="C831" s="955"/>
      <c r="D831" s="955"/>
      <c r="E831" s="954"/>
      <c r="F831" s="954" t="s">
        <v>1120</v>
      </c>
      <c r="G831" s="351" t="s">
        <v>97</v>
      </c>
      <c r="H831" s="353" t="s">
        <v>98</v>
      </c>
      <c r="I831" s="353" t="s">
        <v>99</v>
      </c>
      <c r="J831" s="360">
        <v>1</v>
      </c>
      <c r="K831" s="363">
        <v>45323</v>
      </c>
      <c r="L831" s="363">
        <v>45747</v>
      </c>
      <c r="M831" s="356">
        <f t="shared" si="26"/>
        <v>60.571428571428569</v>
      </c>
      <c r="N831" s="357">
        <v>1</v>
      </c>
      <c r="O831" s="362" t="s">
        <v>1098</v>
      </c>
      <c r="P831" s="358">
        <f t="shared" si="27"/>
        <v>1</v>
      </c>
      <c r="Q831" s="359" t="str">
        <f>IF(ISNUMBER(P831),IF(P831=100%,"CUMPLIDA",IF(AND(ISNUMBER(L831),ISNUMBER([5]CGR!$P$4)), IF(L831&lt;[5]CGR!$P$4,"INCUMPLIDA","PROCESO"), "VERIFICAR FECHA")),"SIN VALOR AVANCE")</f>
        <v>CUMPLIDA</v>
      </c>
    </row>
    <row r="832" spans="1:17" ht="90" customHeight="1">
      <c r="A832" s="348" t="s">
        <v>19</v>
      </c>
      <c r="B832" s="349" t="s">
        <v>13</v>
      </c>
      <c r="C832" s="955"/>
      <c r="D832" s="955"/>
      <c r="E832" s="954"/>
      <c r="F832" s="954" t="s">
        <v>1120</v>
      </c>
      <c r="G832" s="351" t="s">
        <v>101</v>
      </c>
      <c r="H832" s="353" t="s">
        <v>101</v>
      </c>
      <c r="I832" s="353" t="s">
        <v>102</v>
      </c>
      <c r="J832" s="360">
        <v>1</v>
      </c>
      <c r="K832" s="363">
        <v>45323</v>
      </c>
      <c r="L832" s="363">
        <v>45747</v>
      </c>
      <c r="M832" s="356">
        <f t="shared" si="26"/>
        <v>60.571428571428569</v>
      </c>
      <c r="N832" s="357">
        <v>1</v>
      </c>
      <c r="O832" s="362" t="s">
        <v>924</v>
      </c>
      <c r="P832" s="358">
        <f t="shared" si="27"/>
        <v>1</v>
      </c>
      <c r="Q832" s="359" t="str">
        <f>IF(ISNUMBER(P832),IF(P832=100%,"CUMPLIDA",IF(AND(ISNUMBER(L832),ISNUMBER([5]CGR!$P$4)), IF(L832&lt;[5]CGR!$P$4,"INCUMPLIDA","PROCESO"), "VERIFICAR FECHA")),"SIN VALOR AVANCE")</f>
        <v>CUMPLIDA</v>
      </c>
    </row>
    <row r="833" spans="1:17" ht="150" customHeight="1">
      <c r="A833" s="348" t="s">
        <v>19</v>
      </c>
      <c r="B833" s="349" t="s">
        <v>13</v>
      </c>
      <c r="C833" s="955" t="s">
        <v>1084</v>
      </c>
      <c r="D833" s="955" t="s">
        <v>1085</v>
      </c>
      <c r="E833" s="954"/>
      <c r="F833" s="954" t="s">
        <v>1120</v>
      </c>
      <c r="G833" s="351" t="s">
        <v>238</v>
      </c>
      <c r="H833" s="353" t="s">
        <v>239</v>
      </c>
      <c r="I833" s="353" t="s">
        <v>240</v>
      </c>
      <c r="J833" s="360">
        <v>1</v>
      </c>
      <c r="K833" s="363">
        <v>45231</v>
      </c>
      <c r="L833" s="363">
        <v>45747</v>
      </c>
      <c r="M833" s="356">
        <f t="shared" si="26"/>
        <v>73.714285714285708</v>
      </c>
      <c r="N833" s="357">
        <v>1</v>
      </c>
      <c r="O833" s="362" t="s">
        <v>924</v>
      </c>
      <c r="P833" s="358">
        <f t="shared" si="27"/>
        <v>1</v>
      </c>
      <c r="Q833" s="359" t="str">
        <f>IF(ISNUMBER(P833),IF(P833=100%,"CUMPLIDA",IF(AND(ISNUMBER(L833),ISNUMBER([5]CGR!$P$4)), IF(L833&lt;[5]CGR!$P$4,"INCUMPLIDA","PROCESO"), "VERIFICAR FECHA")),"SIN VALOR AVANCE")</f>
        <v>CUMPLIDA</v>
      </c>
    </row>
    <row r="834" spans="1:17" ht="135.75" customHeight="1">
      <c r="A834" s="348" t="s">
        <v>19</v>
      </c>
      <c r="B834" s="349" t="s">
        <v>13</v>
      </c>
      <c r="C834" s="955"/>
      <c r="D834" s="955"/>
      <c r="E834" s="954"/>
      <c r="F834" s="954" t="s">
        <v>1120</v>
      </c>
      <c r="G834" s="351" t="s">
        <v>104</v>
      </c>
      <c r="H834" s="353" t="s">
        <v>104</v>
      </c>
      <c r="I834" s="353" t="s">
        <v>248</v>
      </c>
      <c r="J834" s="360">
        <v>1</v>
      </c>
      <c r="K834" s="363">
        <v>45323</v>
      </c>
      <c r="L834" s="363">
        <v>45747</v>
      </c>
      <c r="M834" s="356">
        <f t="shared" si="26"/>
        <v>60.571428571428569</v>
      </c>
      <c r="N834" s="357">
        <v>1</v>
      </c>
      <c r="O834" s="362" t="s">
        <v>1098</v>
      </c>
      <c r="P834" s="358">
        <f t="shared" si="27"/>
        <v>1</v>
      </c>
      <c r="Q834" s="359" t="str">
        <f>IF(ISNUMBER(P834),IF(P834=100%,"CUMPLIDA",IF(AND(ISNUMBER(L834),ISNUMBER([5]CGR!$P$4)), IF(L834&lt;[5]CGR!$P$4,"INCUMPLIDA","PROCESO"), "VERIFICAR FECHA")),"SIN VALOR AVANCE")</f>
        <v>CUMPLIDA</v>
      </c>
    </row>
    <row r="835" spans="1:17" ht="135" customHeight="1">
      <c r="A835" s="348" t="s">
        <v>19</v>
      </c>
      <c r="B835" s="349" t="s">
        <v>13</v>
      </c>
      <c r="C835" s="955"/>
      <c r="D835" s="955"/>
      <c r="E835" s="954"/>
      <c r="F835" s="954" t="s">
        <v>1120</v>
      </c>
      <c r="G835" s="351" t="s">
        <v>830</v>
      </c>
      <c r="H835" s="353" t="s">
        <v>830</v>
      </c>
      <c r="I835" s="353" t="s">
        <v>107</v>
      </c>
      <c r="J835" s="360">
        <v>1</v>
      </c>
      <c r="K835" s="363">
        <v>45231</v>
      </c>
      <c r="L835" s="363">
        <v>45747</v>
      </c>
      <c r="M835" s="356">
        <f t="shared" si="26"/>
        <v>73.714285714285708</v>
      </c>
      <c r="N835" s="357">
        <v>1</v>
      </c>
      <c r="O835" s="362" t="s">
        <v>924</v>
      </c>
      <c r="P835" s="358">
        <f t="shared" si="27"/>
        <v>1</v>
      </c>
      <c r="Q835" s="359" t="str">
        <f>IF(ISNUMBER(P835),IF(P835=100%,"CUMPLIDA",IF(AND(ISNUMBER(L835),ISNUMBER([5]CGR!$P$4)), IF(L835&lt;[5]CGR!$P$4,"INCUMPLIDA","PROCESO"), "VERIFICAR FECHA")),"SIN VALOR AVANCE")</f>
        <v>CUMPLIDA</v>
      </c>
    </row>
    <row r="836" spans="1:17" ht="210.75" customHeight="1">
      <c r="A836" s="348" t="s">
        <v>19</v>
      </c>
      <c r="B836" s="349" t="s">
        <v>13</v>
      </c>
      <c r="C836" s="955"/>
      <c r="D836" s="955"/>
      <c r="E836" s="954"/>
      <c r="F836" s="954" t="s">
        <v>1120</v>
      </c>
      <c r="G836" s="351" t="s">
        <v>831</v>
      </c>
      <c r="H836" s="353" t="s">
        <v>831</v>
      </c>
      <c r="I836" s="353" t="s">
        <v>524</v>
      </c>
      <c r="J836" s="360">
        <v>1</v>
      </c>
      <c r="K836" s="363">
        <v>45231</v>
      </c>
      <c r="L836" s="363">
        <v>45808</v>
      </c>
      <c r="M836" s="356">
        <f t="shared" si="26"/>
        <v>82.428571428571431</v>
      </c>
      <c r="N836" s="357">
        <v>1</v>
      </c>
      <c r="O836" s="362" t="s">
        <v>1097</v>
      </c>
      <c r="P836" s="358">
        <f t="shared" si="27"/>
        <v>1</v>
      </c>
      <c r="Q836" s="359" t="str">
        <f>IF(ISNUMBER(P836),IF(P836=100%,"CUMPLIDA",IF(AND(ISNUMBER(L836),ISNUMBER([5]CGR!$P$4)), IF(L836&lt;[5]CGR!$P$4,"INCUMPLIDA","PROCESO"), "VERIFICAR FECHA")),"SIN VALOR AVANCE")</f>
        <v>CUMPLIDA</v>
      </c>
    </row>
    <row r="837" spans="1:17" ht="75.75" customHeight="1">
      <c r="A837" s="348" t="s">
        <v>19</v>
      </c>
      <c r="B837" s="349" t="s">
        <v>13</v>
      </c>
      <c r="C837" s="955"/>
      <c r="D837" s="955"/>
      <c r="E837" s="954"/>
      <c r="F837" s="954" t="s">
        <v>1120</v>
      </c>
      <c r="G837" s="351" t="s">
        <v>110</v>
      </c>
      <c r="H837" s="353" t="s">
        <v>111</v>
      </c>
      <c r="I837" s="353" t="s">
        <v>112</v>
      </c>
      <c r="J837" s="360">
        <v>12</v>
      </c>
      <c r="K837" s="363">
        <v>46024</v>
      </c>
      <c r="L837" s="363">
        <v>47118</v>
      </c>
      <c r="M837" s="356">
        <f t="shared" si="26"/>
        <v>156.28571428571428</v>
      </c>
      <c r="N837" s="357">
        <v>0</v>
      </c>
      <c r="O837" s="362" t="s">
        <v>924</v>
      </c>
      <c r="P837" s="358">
        <f t="shared" si="27"/>
        <v>0</v>
      </c>
      <c r="Q837" s="359" t="str">
        <f>IF(ISNUMBER(P837),IF(P837=100%,"CUMPLIDA",IF(AND(ISNUMBER(L837),ISNUMBER([5]CGR!$P$4)), IF(L837&lt;[5]CGR!$P$4,"INCUMPLIDA","PROCESO"), "VERIFICAR FECHA")),"SIN VALOR AVANCE")</f>
        <v>PROCESO</v>
      </c>
    </row>
    <row r="838" spans="1:17" ht="180" customHeight="1">
      <c r="A838" s="348" t="s">
        <v>19</v>
      </c>
      <c r="B838" s="349" t="s">
        <v>13</v>
      </c>
      <c r="C838" s="955"/>
      <c r="D838" s="955"/>
      <c r="E838" s="954"/>
      <c r="F838" s="954" t="s">
        <v>1120</v>
      </c>
      <c r="G838" s="351" t="s">
        <v>114</v>
      </c>
      <c r="H838" s="353" t="s">
        <v>115</v>
      </c>
      <c r="I838" s="353" t="s">
        <v>116</v>
      </c>
      <c r="J838" s="360">
        <v>1</v>
      </c>
      <c r="K838" s="363">
        <v>46024</v>
      </c>
      <c r="L838" s="363">
        <v>47118</v>
      </c>
      <c r="M838" s="356">
        <f t="shared" si="26"/>
        <v>156.28571428571428</v>
      </c>
      <c r="N838" s="357">
        <v>0</v>
      </c>
      <c r="O838" s="362" t="s">
        <v>1121</v>
      </c>
      <c r="P838" s="358">
        <f t="shared" si="27"/>
        <v>0</v>
      </c>
      <c r="Q838" s="359" t="str">
        <f>IF(ISNUMBER(P838),IF(P838=100%,"CUMPLIDA",IF(AND(ISNUMBER(L838),ISNUMBER([5]CGR!$P$4)), IF(L838&lt;[5]CGR!$P$4,"INCUMPLIDA","PROCESO"), "VERIFICAR FECHA")),"SIN VALOR AVANCE")</f>
        <v>PROCESO</v>
      </c>
    </row>
    <row r="839" spans="1:17" ht="210.75" customHeight="1">
      <c r="A839" s="348" t="s">
        <v>19</v>
      </c>
      <c r="B839" s="349" t="s">
        <v>13</v>
      </c>
      <c r="C839" s="955" t="s">
        <v>1084</v>
      </c>
      <c r="D839" s="955" t="s">
        <v>1085</v>
      </c>
      <c r="E839" s="954"/>
      <c r="F839" s="954" t="s">
        <v>1120</v>
      </c>
      <c r="G839" s="351" t="s">
        <v>117</v>
      </c>
      <c r="H839" s="353" t="s">
        <v>118</v>
      </c>
      <c r="I839" s="353" t="s">
        <v>119</v>
      </c>
      <c r="J839" s="360">
        <v>2</v>
      </c>
      <c r="K839" s="363">
        <v>46024</v>
      </c>
      <c r="L839" s="363">
        <v>47118</v>
      </c>
      <c r="M839" s="356">
        <f t="shared" si="26"/>
        <v>156.28571428571428</v>
      </c>
      <c r="N839" s="357">
        <v>0</v>
      </c>
      <c r="O839" s="362" t="s">
        <v>1097</v>
      </c>
      <c r="P839" s="358">
        <f t="shared" si="27"/>
        <v>0</v>
      </c>
      <c r="Q839" s="359" t="str">
        <f>IF(ISNUMBER(P839),IF(P839=100%,"CUMPLIDA",IF(AND(ISNUMBER(L839),ISNUMBER([5]CGR!$P$4)), IF(L839&lt;[5]CGR!$P$4,"INCUMPLIDA","PROCESO"), "VERIFICAR FECHA")),"SIN VALOR AVANCE")</f>
        <v>PROCESO</v>
      </c>
    </row>
    <row r="840" spans="1:17" ht="135.75" customHeight="1">
      <c r="A840" s="348" t="s">
        <v>19</v>
      </c>
      <c r="B840" s="349" t="s">
        <v>13</v>
      </c>
      <c r="C840" s="955" t="s">
        <v>1084</v>
      </c>
      <c r="D840" s="955" t="s">
        <v>1085</v>
      </c>
      <c r="E840" s="954"/>
      <c r="F840" s="954" t="s">
        <v>1120</v>
      </c>
      <c r="G840" s="351" t="s">
        <v>1122</v>
      </c>
      <c r="H840" s="353" t="s">
        <v>1123</v>
      </c>
      <c r="I840" s="353" t="s">
        <v>1124</v>
      </c>
      <c r="J840" s="354">
        <v>6</v>
      </c>
      <c r="K840" s="355">
        <v>44927</v>
      </c>
      <c r="L840" s="355">
        <v>45565</v>
      </c>
      <c r="M840" s="356">
        <f t="shared" si="26"/>
        <v>91.142857142857139</v>
      </c>
      <c r="N840" s="357">
        <v>6</v>
      </c>
      <c r="O840" s="353" t="s">
        <v>1125</v>
      </c>
      <c r="P840" s="358">
        <f t="shared" si="27"/>
        <v>1</v>
      </c>
      <c r="Q840" s="359" t="str">
        <f>IF(ISNUMBER(P840),IF(P840=100%,"CUMPLIDA",IF(AND(ISNUMBER(L840),ISNUMBER([5]CGR!$P$4)), IF(L840&lt;[5]CGR!$P$4,"INCUMPLIDA","PROCESO"), "VERIFICAR FECHA")),"SIN VALOR AVANCE")</f>
        <v>CUMPLIDA</v>
      </c>
    </row>
    <row r="841" spans="1:17" ht="135" customHeight="1">
      <c r="A841" s="348" t="s">
        <v>19</v>
      </c>
      <c r="B841" s="349" t="s">
        <v>13</v>
      </c>
      <c r="C841" s="955" t="s">
        <v>1084</v>
      </c>
      <c r="D841" s="955" t="s">
        <v>1085</v>
      </c>
      <c r="E841" s="954"/>
      <c r="F841" s="954" t="s">
        <v>1120</v>
      </c>
      <c r="G841" s="351" t="s">
        <v>1126</v>
      </c>
      <c r="H841" s="353" t="s">
        <v>1127</v>
      </c>
      <c r="I841" s="353" t="s">
        <v>1128</v>
      </c>
      <c r="J841" s="354">
        <v>1</v>
      </c>
      <c r="K841" s="355">
        <v>44927</v>
      </c>
      <c r="L841" s="355">
        <v>44972</v>
      </c>
      <c r="M841" s="356">
        <f t="shared" si="26"/>
        <v>6.4285714285714288</v>
      </c>
      <c r="N841" s="357">
        <v>1</v>
      </c>
      <c r="O841" s="353" t="s">
        <v>1129</v>
      </c>
      <c r="P841" s="358">
        <f t="shared" si="27"/>
        <v>1</v>
      </c>
      <c r="Q841" s="359" t="str">
        <f>IF(ISNUMBER(P841),IF(P841=100%,"CUMPLIDA",IF(AND(ISNUMBER(L841),ISNUMBER([5]CGR!$P$4)), IF(L841&lt;[5]CGR!$P$4,"INCUMPLIDA","PROCESO"), "VERIFICAR FECHA")),"SIN VALOR AVANCE")</f>
        <v>CUMPLIDA</v>
      </c>
    </row>
    <row r="842" spans="1:17" ht="195.75" customHeight="1">
      <c r="A842" s="348" t="s">
        <v>19</v>
      </c>
      <c r="B842" s="349" t="s">
        <v>13</v>
      </c>
      <c r="C842" s="955" t="s">
        <v>1084</v>
      </c>
      <c r="D842" s="955" t="s">
        <v>1085</v>
      </c>
      <c r="E842" s="954"/>
      <c r="F842" s="954" t="s">
        <v>1120</v>
      </c>
      <c r="G842" s="351" t="s">
        <v>1126</v>
      </c>
      <c r="H842" s="353" t="s">
        <v>1130</v>
      </c>
      <c r="I842" s="353" t="s">
        <v>1131</v>
      </c>
      <c r="J842" s="354">
        <v>1</v>
      </c>
      <c r="K842" s="355">
        <v>44973</v>
      </c>
      <c r="L842" s="355">
        <v>45000</v>
      </c>
      <c r="M842" s="356">
        <f t="shared" si="26"/>
        <v>3.8571428571428572</v>
      </c>
      <c r="N842" s="357">
        <v>1</v>
      </c>
      <c r="O842" s="353" t="s">
        <v>1132</v>
      </c>
      <c r="P842" s="358">
        <f t="shared" si="27"/>
        <v>1</v>
      </c>
      <c r="Q842" s="359" t="str">
        <f>IF(ISNUMBER(P842),IF(P842=100%,"CUMPLIDA",IF(AND(ISNUMBER(L842),ISNUMBER([5]CGR!$P$4)), IF(L842&lt;[5]CGR!$P$4,"INCUMPLIDA","PROCESO"), "VERIFICAR FECHA")),"SIN VALOR AVANCE")</f>
        <v>CUMPLIDA</v>
      </c>
    </row>
    <row r="843" spans="1:17" ht="195.75" customHeight="1">
      <c r="A843" s="348" t="s">
        <v>19</v>
      </c>
      <c r="B843" s="349" t="s">
        <v>13</v>
      </c>
      <c r="C843" s="955" t="s">
        <v>1084</v>
      </c>
      <c r="D843" s="955" t="s">
        <v>1085</v>
      </c>
      <c r="E843" s="954"/>
      <c r="F843" s="954" t="s">
        <v>1120</v>
      </c>
      <c r="G843" s="351" t="s">
        <v>1126</v>
      </c>
      <c r="H843" s="353" t="s">
        <v>1133</v>
      </c>
      <c r="I843" s="353" t="s">
        <v>1134</v>
      </c>
      <c r="J843" s="354">
        <v>1</v>
      </c>
      <c r="K843" s="355">
        <v>45001</v>
      </c>
      <c r="L843" s="355">
        <v>45412</v>
      </c>
      <c r="M843" s="356">
        <f t="shared" si="26"/>
        <v>58.714285714285715</v>
      </c>
      <c r="N843" s="357">
        <v>1</v>
      </c>
      <c r="O843" s="353" t="s">
        <v>1132</v>
      </c>
      <c r="P843" s="358">
        <f t="shared" si="27"/>
        <v>1</v>
      </c>
      <c r="Q843" s="359" t="str">
        <f>IF(ISNUMBER(P843),IF(P843=100%,"CUMPLIDA",IF(AND(ISNUMBER(L843),ISNUMBER([5]CGR!$P$4)), IF(L843&lt;[5]CGR!$P$4,"INCUMPLIDA","PROCESO"), "VERIFICAR FECHA")),"SIN VALOR AVANCE")</f>
        <v>CUMPLIDA</v>
      </c>
    </row>
    <row r="844" spans="1:17" ht="180.75" customHeight="1">
      <c r="A844" s="348" t="s">
        <v>19</v>
      </c>
      <c r="B844" s="349" t="s">
        <v>13</v>
      </c>
      <c r="C844" s="955" t="s">
        <v>1084</v>
      </c>
      <c r="D844" s="955" t="s">
        <v>1085</v>
      </c>
      <c r="E844" s="954" t="s">
        <v>1135</v>
      </c>
      <c r="F844" s="954" t="s">
        <v>1136</v>
      </c>
      <c r="G844" s="351" t="s">
        <v>1137</v>
      </c>
      <c r="H844" s="353" t="s">
        <v>1093</v>
      </c>
      <c r="I844" s="353" t="s">
        <v>1094</v>
      </c>
      <c r="J844" s="354">
        <v>3</v>
      </c>
      <c r="K844" s="355">
        <v>44958</v>
      </c>
      <c r="L844" s="355">
        <v>45323</v>
      </c>
      <c r="M844" s="356">
        <f t="shared" si="26"/>
        <v>52.142857142857146</v>
      </c>
      <c r="N844" s="357">
        <v>3</v>
      </c>
      <c r="O844" s="353" t="s">
        <v>1138</v>
      </c>
      <c r="P844" s="358">
        <f t="shared" si="27"/>
        <v>1</v>
      </c>
      <c r="Q844" s="359" t="str">
        <f>IF(ISNUMBER(P844),IF(P844=100%,"CUMPLIDA",IF(AND(ISNUMBER(L844),ISNUMBER([5]CGR!$P$4)), IF(L844&lt;[5]CGR!$P$4,"INCUMPLIDA","PROCESO"), "VERIFICAR FECHA")),"SIN VALOR AVANCE")</f>
        <v>CUMPLIDA</v>
      </c>
    </row>
    <row r="845" spans="1:17" ht="90" customHeight="1">
      <c r="A845" s="348" t="s">
        <v>19</v>
      </c>
      <c r="B845" s="349" t="s">
        <v>13</v>
      </c>
      <c r="C845" s="955"/>
      <c r="D845" s="955"/>
      <c r="E845" s="954"/>
      <c r="F845" s="954" t="s">
        <v>1136</v>
      </c>
      <c r="G845" s="351" t="s">
        <v>1096</v>
      </c>
      <c r="H845" s="352" t="s">
        <v>675</v>
      </c>
      <c r="I845" s="353" t="s">
        <v>676</v>
      </c>
      <c r="J845" s="354">
        <v>1</v>
      </c>
      <c r="K845" s="355">
        <v>45231</v>
      </c>
      <c r="L845" s="355">
        <v>45504</v>
      </c>
      <c r="M845" s="356">
        <f t="shared" si="26"/>
        <v>39</v>
      </c>
      <c r="N845" s="357">
        <v>1</v>
      </c>
      <c r="O845" s="362" t="s">
        <v>825</v>
      </c>
      <c r="P845" s="358">
        <f t="shared" si="27"/>
        <v>1</v>
      </c>
      <c r="Q845" s="359" t="str">
        <f>IF(ISNUMBER(P845),IF(P845=100%,"CUMPLIDA",IF(AND(ISNUMBER(L845),ISNUMBER([5]CGR!$P$4)), IF(L845&lt;[5]CGR!$P$4,"INCUMPLIDA","PROCESO"), "VERIFICAR FECHA")),"SIN VALOR AVANCE")</f>
        <v>CUMPLIDA</v>
      </c>
    </row>
    <row r="846" spans="1:17" ht="210.75">
      <c r="A846" s="348" t="s">
        <v>19</v>
      </c>
      <c r="B846" s="349" t="s">
        <v>13</v>
      </c>
      <c r="C846" s="955"/>
      <c r="D846" s="955"/>
      <c r="E846" s="954"/>
      <c r="F846" s="954" t="s">
        <v>1136</v>
      </c>
      <c r="G846" s="351" t="s">
        <v>1096</v>
      </c>
      <c r="H846" s="352" t="s">
        <v>678</v>
      </c>
      <c r="I846" s="353" t="s">
        <v>679</v>
      </c>
      <c r="J846" s="354">
        <v>1</v>
      </c>
      <c r="K846" s="355">
        <v>45231</v>
      </c>
      <c r="L846" s="355">
        <v>45504</v>
      </c>
      <c r="M846" s="356">
        <f t="shared" si="26"/>
        <v>39</v>
      </c>
      <c r="N846" s="357">
        <v>1</v>
      </c>
      <c r="O846" s="362" t="s">
        <v>1097</v>
      </c>
      <c r="P846" s="358">
        <f t="shared" si="27"/>
        <v>1</v>
      </c>
      <c r="Q846" s="359" t="str">
        <f>IF(ISNUMBER(P846),IF(P846=100%,"CUMPLIDA",IF(AND(ISNUMBER(L846),ISNUMBER([5]CGR!$P$4)), IF(L846&lt;[5]CGR!$P$4,"INCUMPLIDA","PROCESO"), "VERIFICAR FECHA")),"SIN VALOR AVANCE")</f>
        <v>CUMPLIDA</v>
      </c>
    </row>
    <row r="847" spans="1:17" ht="150.75">
      <c r="A847" s="348" t="s">
        <v>19</v>
      </c>
      <c r="B847" s="349" t="s">
        <v>13</v>
      </c>
      <c r="C847" s="955"/>
      <c r="D847" s="955"/>
      <c r="E847" s="954"/>
      <c r="F847" s="954" t="s">
        <v>1136</v>
      </c>
      <c r="G847" s="351" t="s">
        <v>97</v>
      </c>
      <c r="H847" s="353" t="s">
        <v>98</v>
      </c>
      <c r="I847" s="353" t="s">
        <v>99</v>
      </c>
      <c r="J847" s="360">
        <v>1</v>
      </c>
      <c r="K847" s="363">
        <v>45323</v>
      </c>
      <c r="L847" s="363">
        <v>45747</v>
      </c>
      <c r="M847" s="356">
        <f t="shared" si="26"/>
        <v>60.571428571428569</v>
      </c>
      <c r="N847" s="357">
        <v>1</v>
      </c>
      <c r="O847" s="362" t="s">
        <v>1139</v>
      </c>
      <c r="P847" s="358">
        <f t="shared" si="27"/>
        <v>1</v>
      </c>
      <c r="Q847" s="359" t="str">
        <f>IF(ISNUMBER(P847),IF(P847=100%,"CUMPLIDA",IF(AND(ISNUMBER(L847),ISNUMBER([5]CGR!$P$4)), IF(L847&lt;[5]CGR!$P$4,"INCUMPLIDA","PROCESO"), "VERIFICAR FECHA")),"SIN VALOR AVANCE")</f>
        <v>CUMPLIDA</v>
      </c>
    </row>
    <row r="848" spans="1:17" ht="90" customHeight="1">
      <c r="A848" s="348" t="s">
        <v>19</v>
      </c>
      <c r="B848" s="349" t="s">
        <v>13</v>
      </c>
      <c r="C848" s="955" t="s">
        <v>1084</v>
      </c>
      <c r="D848" s="955" t="s">
        <v>1085</v>
      </c>
      <c r="E848" s="954"/>
      <c r="F848" s="954" t="s">
        <v>1136</v>
      </c>
      <c r="G848" s="351" t="s">
        <v>101</v>
      </c>
      <c r="H848" s="353" t="s">
        <v>101</v>
      </c>
      <c r="I848" s="353" t="s">
        <v>102</v>
      </c>
      <c r="J848" s="360">
        <v>1</v>
      </c>
      <c r="K848" s="363">
        <v>45323</v>
      </c>
      <c r="L848" s="363">
        <v>45747</v>
      </c>
      <c r="M848" s="356">
        <f t="shared" si="26"/>
        <v>60.571428571428569</v>
      </c>
      <c r="N848" s="357">
        <v>1</v>
      </c>
      <c r="O848" s="362" t="s">
        <v>924</v>
      </c>
      <c r="P848" s="358">
        <f t="shared" si="27"/>
        <v>1</v>
      </c>
      <c r="Q848" s="359" t="str">
        <f>IF(ISNUMBER(P848),IF(P848=100%,"CUMPLIDA",IF(AND(ISNUMBER(L848),ISNUMBER([5]CGR!$P$4)), IF(L848&lt;[5]CGR!$P$4,"INCUMPLIDA","PROCESO"), "VERIFICAR FECHA")),"SIN VALOR AVANCE")</f>
        <v>CUMPLIDA</v>
      </c>
    </row>
    <row r="849" spans="1:17" ht="75.75" customHeight="1">
      <c r="A849" s="348" t="s">
        <v>19</v>
      </c>
      <c r="B849" s="349" t="s">
        <v>13</v>
      </c>
      <c r="C849" s="955"/>
      <c r="D849" s="955"/>
      <c r="E849" s="954"/>
      <c r="F849" s="954" t="s">
        <v>1136</v>
      </c>
      <c r="G849" s="351" t="s">
        <v>238</v>
      </c>
      <c r="H849" s="353" t="s">
        <v>239</v>
      </c>
      <c r="I849" s="353" t="s">
        <v>240</v>
      </c>
      <c r="J849" s="360">
        <v>1</v>
      </c>
      <c r="K849" s="363">
        <v>45231</v>
      </c>
      <c r="L849" s="363">
        <v>45747</v>
      </c>
      <c r="M849" s="356">
        <f t="shared" si="26"/>
        <v>73.714285714285708</v>
      </c>
      <c r="N849" s="357">
        <v>1</v>
      </c>
      <c r="O849" s="362" t="s">
        <v>924</v>
      </c>
      <c r="P849" s="358">
        <f t="shared" si="27"/>
        <v>1</v>
      </c>
      <c r="Q849" s="359" t="str">
        <f>IF(ISNUMBER(P849),IF(P849=100%,"CUMPLIDA",IF(AND(ISNUMBER(L849),ISNUMBER([5]CGR!$P$4)), IF(L849&lt;[5]CGR!$P$4,"INCUMPLIDA","PROCESO"), "VERIFICAR FECHA")),"SIN VALOR AVANCE")</f>
        <v>CUMPLIDA</v>
      </c>
    </row>
    <row r="850" spans="1:17" ht="150.75">
      <c r="A850" s="348" t="s">
        <v>19</v>
      </c>
      <c r="B850" s="349" t="s">
        <v>13</v>
      </c>
      <c r="C850" s="955"/>
      <c r="D850" s="955"/>
      <c r="E850" s="954"/>
      <c r="F850" s="954" t="s">
        <v>1136</v>
      </c>
      <c r="G850" s="351" t="s">
        <v>104</v>
      </c>
      <c r="H850" s="353" t="s">
        <v>104</v>
      </c>
      <c r="I850" s="353" t="s">
        <v>248</v>
      </c>
      <c r="J850" s="360">
        <v>1</v>
      </c>
      <c r="K850" s="363">
        <v>45323</v>
      </c>
      <c r="L850" s="363">
        <v>45747</v>
      </c>
      <c r="M850" s="356">
        <f t="shared" si="26"/>
        <v>60.571428571428569</v>
      </c>
      <c r="N850" s="357">
        <v>1</v>
      </c>
      <c r="O850" s="362" t="s">
        <v>1139</v>
      </c>
      <c r="P850" s="358">
        <f t="shared" si="27"/>
        <v>1</v>
      </c>
      <c r="Q850" s="359" t="str">
        <f>IF(ISNUMBER(P850),IF(P850=100%,"CUMPLIDA",IF(AND(ISNUMBER(L850),ISNUMBER([5]CGR!$P$4)), IF(L850&lt;[5]CGR!$P$4,"INCUMPLIDA","PROCESO"), "VERIFICAR FECHA")),"SIN VALOR AVANCE")</f>
        <v>CUMPLIDA</v>
      </c>
    </row>
    <row r="851" spans="1:17" ht="75.75" customHeight="1">
      <c r="A851" s="348" t="s">
        <v>19</v>
      </c>
      <c r="B851" s="349" t="s">
        <v>13</v>
      </c>
      <c r="C851" s="955"/>
      <c r="D851" s="955"/>
      <c r="E851" s="954"/>
      <c r="F851" s="954" t="s">
        <v>1136</v>
      </c>
      <c r="G851" s="351" t="s">
        <v>830</v>
      </c>
      <c r="H851" s="353" t="s">
        <v>830</v>
      </c>
      <c r="I851" s="353" t="s">
        <v>107</v>
      </c>
      <c r="J851" s="360">
        <v>1</v>
      </c>
      <c r="K851" s="363">
        <v>45231</v>
      </c>
      <c r="L851" s="363">
        <v>45747</v>
      </c>
      <c r="M851" s="356">
        <f t="shared" si="26"/>
        <v>73.714285714285708</v>
      </c>
      <c r="N851" s="357">
        <v>1</v>
      </c>
      <c r="O851" s="362" t="s">
        <v>924</v>
      </c>
      <c r="P851" s="358">
        <f t="shared" si="27"/>
        <v>1</v>
      </c>
      <c r="Q851" s="359" t="str">
        <f>IF(ISNUMBER(P851),IF(P851=100%,"CUMPLIDA",IF(AND(ISNUMBER(L851),ISNUMBER([5]CGR!$P$4)), IF(L851&lt;[5]CGR!$P$4,"INCUMPLIDA","PROCESO"), "VERIFICAR FECHA")),"SIN VALOR AVANCE")</f>
        <v>CUMPLIDA</v>
      </c>
    </row>
    <row r="852" spans="1:17" ht="210.75">
      <c r="A852" s="348" t="s">
        <v>19</v>
      </c>
      <c r="B852" s="349" t="s">
        <v>13</v>
      </c>
      <c r="C852" s="955"/>
      <c r="D852" s="955"/>
      <c r="E852" s="954"/>
      <c r="F852" s="954" t="s">
        <v>1136</v>
      </c>
      <c r="G852" s="351" t="s">
        <v>831</v>
      </c>
      <c r="H852" s="353" t="s">
        <v>831</v>
      </c>
      <c r="I852" s="353" t="s">
        <v>524</v>
      </c>
      <c r="J852" s="360">
        <v>1</v>
      </c>
      <c r="K852" s="363">
        <v>45231</v>
      </c>
      <c r="L852" s="363">
        <v>45808</v>
      </c>
      <c r="M852" s="356">
        <f t="shared" ref="M852:M915" si="28">(L852-K852)/7</f>
        <v>82.428571428571431</v>
      </c>
      <c r="N852" s="357">
        <v>1</v>
      </c>
      <c r="O852" s="362" t="s">
        <v>1097</v>
      </c>
      <c r="P852" s="358">
        <f t="shared" si="27"/>
        <v>1</v>
      </c>
      <c r="Q852" s="359" t="str">
        <f>IF(ISNUMBER(P852),IF(P852=100%,"CUMPLIDA",IF(AND(ISNUMBER(L852),ISNUMBER([5]CGR!$P$4)), IF(L852&lt;[5]CGR!$P$4,"INCUMPLIDA","PROCESO"), "VERIFICAR FECHA")),"SIN VALOR AVANCE")</f>
        <v>CUMPLIDA</v>
      </c>
    </row>
    <row r="853" spans="1:17" ht="75.75" customHeight="1">
      <c r="A853" s="348" t="s">
        <v>19</v>
      </c>
      <c r="B853" s="349" t="s">
        <v>13</v>
      </c>
      <c r="C853" s="955"/>
      <c r="D853" s="955"/>
      <c r="E853" s="954"/>
      <c r="F853" s="954" t="s">
        <v>1136</v>
      </c>
      <c r="G853" s="351" t="s">
        <v>110</v>
      </c>
      <c r="H853" s="353" t="s">
        <v>111</v>
      </c>
      <c r="I853" s="353" t="s">
        <v>112</v>
      </c>
      <c r="J853" s="360">
        <v>12</v>
      </c>
      <c r="K853" s="363">
        <v>46024</v>
      </c>
      <c r="L853" s="363">
        <v>47118</v>
      </c>
      <c r="M853" s="356">
        <f t="shared" si="28"/>
        <v>156.28571428571428</v>
      </c>
      <c r="N853" s="357">
        <v>0</v>
      </c>
      <c r="O853" s="362" t="s">
        <v>924</v>
      </c>
      <c r="P853" s="358">
        <f t="shared" si="27"/>
        <v>0</v>
      </c>
      <c r="Q853" s="359" t="str">
        <f>IF(ISNUMBER(P853),IF(P853=100%,"CUMPLIDA",IF(AND(ISNUMBER(L853),ISNUMBER([5]CGR!$P$4)), IF(L853&lt;[5]CGR!$P$4,"INCUMPLIDA","PROCESO"), "VERIFICAR FECHA")),"SIN VALOR AVANCE")</f>
        <v>PROCESO</v>
      </c>
    </row>
    <row r="854" spans="1:17" ht="150.75">
      <c r="A854" s="348" t="s">
        <v>19</v>
      </c>
      <c r="B854" s="349" t="s">
        <v>13</v>
      </c>
      <c r="C854" s="955" t="s">
        <v>1084</v>
      </c>
      <c r="D854" s="955" t="s">
        <v>1085</v>
      </c>
      <c r="E854" s="954"/>
      <c r="F854" s="954" t="s">
        <v>1136</v>
      </c>
      <c r="G854" s="351" t="s">
        <v>114</v>
      </c>
      <c r="H854" s="353" t="s">
        <v>115</v>
      </c>
      <c r="I854" s="353" t="s">
        <v>116</v>
      </c>
      <c r="J854" s="360">
        <v>1</v>
      </c>
      <c r="K854" s="363">
        <v>46024</v>
      </c>
      <c r="L854" s="363">
        <v>47118</v>
      </c>
      <c r="M854" s="356">
        <f t="shared" si="28"/>
        <v>156.28571428571428</v>
      </c>
      <c r="N854" s="357">
        <v>0</v>
      </c>
      <c r="O854" s="362" t="s">
        <v>1139</v>
      </c>
      <c r="P854" s="358">
        <f t="shared" si="27"/>
        <v>0</v>
      </c>
      <c r="Q854" s="359" t="str">
        <f>IF(ISNUMBER(P854),IF(P854=100%,"CUMPLIDA",IF(AND(ISNUMBER(L854),ISNUMBER([5]CGR!$P$4)), IF(L854&lt;[5]CGR!$P$4,"INCUMPLIDA","PROCESO"), "VERIFICAR FECHA")),"SIN VALOR AVANCE")</f>
        <v>PROCESO</v>
      </c>
    </row>
    <row r="855" spans="1:17" ht="210.75">
      <c r="A855" s="348" t="s">
        <v>19</v>
      </c>
      <c r="B855" s="349" t="s">
        <v>13</v>
      </c>
      <c r="C855" s="955" t="s">
        <v>1084</v>
      </c>
      <c r="D855" s="955" t="s">
        <v>1085</v>
      </c>
      <c r="E855" s="954"/>
      <c r="F855" s="954" t="s">
        <v>1136</v>
      </c>
      <c r="G855" s="351" t="s">
        <v>117</v>
      </c>
      <c r="H855" s="353" t="s">
        <v>118</v>
      </c>
      <c r="I855" s="353" t="s">
        <v>119</v>
      </c>
      <c r="J855" s="360">
        <v>2</v>
      </c>
      <c r="K855" s="363">
        <v>46024</v>
      </c>
      <c r="L855" s="363">
        <v>47118</v>
      </c>
      <c r="M855" s="356">
        <f t="shared" si="28"/>
        <v>156.28571428571428</v>
      </c>
      <c r="N855" s="357">
        <v>0</v>
      </c>
      <c r="O855" s="362" t="s">
        <v>1097</v>
      </c>
      <c r="P855" s="358">
        <f t="shared" si="27"/>
        <v>0</v>
      </c>
      <c r="Q855" s="359" t="str">
        <f>IF(ISNUMBER(P855),IF(P855=100%,"CUMPLIDA",IF(AND(ISNUMBER(L855),ISNUMBER([5]CGR!$P$4)), IF(L855&lt;[5]CGR!$P$4,"INCUMPLIDA","PROCESO"), "VERIFICAR FECHA")),"SIN VALOR AVANCE")</f>
        <v>PROCESO</v>
      </c>
    </row>
    <row r="856" spans="1:17" ht="105.75" customHeight="1">
      <c r="A856" s="348" t="s">
        <v>19</v>
      </c>
      <c r="B856" s="349" t="s">
        <v>13</v>
      </c>
      <c r="C856" s="955" t="s">
        <v>1084</v>
      </c>
      <c r="D856" s="955" t="s">
        <v>1085</v>
      </c>
      <c r="E856" s="954"/>
      <c r="F856" s="954" t="s">
        <v>1136</v>
      </c>
      <c r="G856" s="351" t="s">
        <v>1099</v>
      </c>
      <c r="H856" s="353" t="s">
        <v>1100</v>
      </c>
      <c r="I856" s="353" t="s">
        <v>1101</v>
      </c>
      <c r="J856" s="354">
        <v>1</v>
      </c>
      <c r="K856" s="355">
        <v>44927</v>
      </c>
      <c r="L856" s="355">
        <v>45016</v>
      </c>
      <c r="M856" s="356">
        <f t="shared" si="28"/>
        <v>12.714285714285714</v>
      </c>
      <c r="N856" s="357">
        <v>1</v>
      </c>
      <c r="O856" s="353" t="s">
        <v>1102</v>
      </c>
      <c r="P856" s="358">
        <f t="shared" si="27"/>
        <v>1</v>
      </c>
      <c r="Q856" s="359" t="str">
        <f>IF(ISNUMBER(P856),IF(P856=100%,"CUMPLIDA",IF(AND(ISNUMBER(L856),ISNUMBER([5]CGR!$P$4)), IF(L856&lt;[5]CGR!$P$4,"INCUMPLIDA","PROCESO"), "VERIFICAR FECHA")),"SIN VALOR AVANCE")</f>
        <v>CUMPLIDA</v>
      </c>
    </row>
    <row r="857" spans="1:17" ht="165.75">
      <c r="A857" s="348" t="s">
        <v>19</v>
      </c>
      <c r="B857" s="349" t="s">
        <v>13</v>
      </c>
      <c r="C857" s="955" t="s">
        <v>1084</v>
      </c>
      <c r="D857" s="955" t="s">
        <v>1085</v>
      </c>
      <c r="E857" s="954"/>
      <c r="F857" s="954" t="s">
        <v>1136</v>
      </c>
      <c r="G857" s="351" t="s">
        <v>1099</v>
      </c>
      <c r="H857" s="353" t="s">
        <v>1140</v>
      </c>
      <c r="I857" s="353" t="s">
        <v>731</v>
      </c>
      <c r="J857" s="354">
        <v>1</v>
      </c>
      <c r="K857" s="355">
        <v>45017</v>
      </c>
      <c r="L857" s="355">
        <v>45138</v>
      </c>
      <c r="M857" s="356">
        <f t="shared" si="28"/>
        <v>17.285714285714285</v>
      </c>
      <c r="N857" s="357">
        <v>1</v>
      </c>
      <c r="O857" s="353" t="s">
        <v>1141</v>
      </c>
      <c r="P857" s="358">
        <f t="shared" si="27"/>
        <v>1</v>
      </c>
      <c r="Q857" s="359" t="str">
        <f>IF(ISNUMBER(P857),IF(P857=100%,"CUMPLIDA",IF(AND(ISNUMBER(L857),ISNUMBER([5]CGR!$P$4)), IF(L857&lt;[5]CGR!$P$4,"INCUMPLIDA","PROCESO"), "VERIFICAR FECHA")),"SIN VALOR AVANCE")</f>
        <v>CUMPLIDA</v>
      </c>
    </row>
    <row r="858" spans="1:17" ht="105.75" customHeight="1">
      <c r="A858" s="348" t="s">
        <v>19</v>
      </c>
      <c r="B858" s="349" t="s">
        <v>13</v>
      </c>
      <c r="C858" s="955" t="s">
        <v>1084</v>
      </c>
      <c r="D858" s="955" t="s">
        <v>1085</v>
      </c>
      <c r="E858" s="954"/>
      <c r="F858" s="954" t="s">
        <v>1136</v>
      </c>
      <c r="G858" s="351" t="s">
        <v>1142</v>
      </c>
      <c r="H858" s="353" t="s">
        <v>1143</v>
      </c>
      <c r="I858" s="353" t="s">
        <v>731</v>
      </c>
      <c r="J858" s="354">
        <v>12</v>
      </c>
      <c r="K858" s="355">
        <v>44958</v>
      </c>
      <c r="L858" s="355">
        <v>45323</v>
      </c>
      <c r="M858" s="356">
        <f t="shared" si="28"/>
        <v>52.142857142857146</v>
      </c>
      <c r="N858" s="357">
        <v>12</v>
      </c>
      <c r="O858" s="353" t="s">
        <v>1144</v>
      </c>
      <c r="P858" s="358">
        <f t="shared" si="27"/>
        <v>1</v>
      </c>
      <c r="Q858" s="359" t="str">
        <f>IF(ISNUMBER(P858),IF(P858=100%,"CUMPLIDA",IF(AND(ISNUMBER(L858),ISNUMBER([5]CGR!$P$4)), IF(L858&lt;[5]CGR!$P$4,"INCUMPLIDA","PROCESO"), "VERIFICAR FECHA")),"SIN VALOR AVANCE")</f>
        <v>CUMPLIDA</v>
      </c>
    </row>
    <row r="859" spans="1:17" ht="105.75" customHeight="1">
      <c r="A859" s="348" t="s">
        <v>19</v>
      </c>
      <c r="B859" s="349" t="s">
        <v>13</v>
      </c>
      <c r="C859" s="955" t="s">
        <v>1084</v>
      </c>
      <c r="D859" s="955" t="s">
        <v>1085</v>
      </c>
      <c r="E859" s="954"/>
      <c r="F859" s="954" t="s">
        <v>1136</v>
      </c>
      <c r="G859" s="351" t="s">
        <v>1145</v>
      </c>
      <c r="H859" s="353" t="s">
        <v>1146</v>
      </c>
      <c r="I859" s="353" t="s">
        <v>731</v>
      </c>
      <c r="J859" s="354">
        <v>4</v>
      </c>
      <c r="K859" s="355">
        <v>44958</v>
      </c>
      <c r="L859" s="355">
        <v>45323</v>
      </c>
      <c r="M859" s="356">
        <f t="shared" si="28"/>
        <v>52.142857142857146</v>
      </c>
      <c r="N859" s="357">
        <v>4</v>
      </c>
      <c r="O859" s="353" t="s">
        <v>1107</v>
      </c>
      <c r="P859" s="358">
        <f t="shared" si="27"/>
        <v>1</v>
      </c>
      <c r="Q859" s="359" t="str">
        <f>IF(ISNUMBER(P859),IF(P859=100%,"CUMPLIDA",IF(AND(ISNUMBER(L859),ISNUMBER([5]CGR!$P$4)), IF(L859&lt;[5]CGR!$P$4,"INCUMPLIDA","PROCESO"), "VERIFICAR FECHA")),"SIN VALOR AVANCE")</f>
        <v>CUMPLIDA</v>
      </c>
    </row>
    <row r="860" spans="1:17" ht="105.75" customHeight="1">
      <c r="A860" s="348" t="s">
        <v>19</v>
      </c>
      <c r="B860" s="349" t="s">
        <v>13</v>
      </c>
      <c r="C860" s="955" t="s">
        <v>1084</v>
      </c>
      <c r="D860" s="955" t="s">
        <v>1085</v>
      </c>
      <c r="E860" s="954"/>
      <c r="F860" s="954" t="s">
        <v>1136</v>
      </c>
      <c r="G860" s="351" t="s">
        <v>1110</v>
      </c>
      <c r="H860" s="353" t="s">
        <v>1111</v>
      </c>
      <c r="I860" s="353" t="s">
        <v>731</v>
      </c>
      <c r="J860" s="354">
        <v>1</v>
      </c>
      <c r="K860" s="355">
        <v>44958</v>
      </c>
      <c r="L860" s="355">
        <v>44985</v>
      </c>
      <c r="M860" s="356">
        <f t="shared" si="28"/>
        <v>3.8571428571428572</v>
      </c>
      <c r="N860" s="357">
        <v>1</v>
      </c>
      <c r="O860" s="353" t="s">
        <v>1107</v>
      </c>
      <c r="P860" s="358">
        <f t="shared" si="27"/>
        <v>1</v>
      </c>
      <c r="Q860" s="359" t="str">
        <f>IF(ISNUMBER(P860),IF(P860=100%,"CUMPLIDA",IF(AND(ISNUMBER(L860),ISNUMBER([5]CGR!$P$4)), IF(L860&lt;[5]CGR!$P$4,"INCUMPLIDA","PROCESO"), "VERIFICAR FECHA")),"SIN VALOR AVANCE")</f>
        <v>CUMPLIDA</v>
      </c>
    </row>
    <row r="861" spans="1:17" ht="180.75" customHeight="1">
      <c r="A861" s="348" t="s">
        <v>19</v>
      </c>
      <c r="B861" s="349" t="s">
        <v>13</v>
      </c>
      <c r="C861" s="955" t="s">
        <v>1084</v>
      </c>
      <c r="D861" s="955" t="s">
        <v>1085</v>
      </c>
      <c r="E861" s="954" t="s">
        <v>1147</v>
      </c>
      <c r="F861" s="954" t="s">
        <v>1148</v>
      </c>
      <c r="G861" s="351" t="s">
        <v>1137</v>
      </c>
      <c r="H861" s="353" t="s">
        <v>1093</v>
      </c>
      <c r="I861" s="353" t="s">
        <v>1094</v>
      </c>
      <c r="J861" s="354">
        <v>3</v>
      </c>
      <c r="K861" s="355">
        <v>44958</v>
      </c>
      <c r="L861" s="355">
        <v>45323</v>
      </c>
      <c r="M861" s="356">
        <f t="shared" si="28"/>
        <v>52.142857142857146</v>
      </c>
      <c r="N861" s="357">
        <v>3</v>
      </c>
      <c r="O861" s="353" t="s">
        <v>1149</v>
      </c>
      <c r="P861" s="358">
        <f t="shared" si="27"/>
        <v>1</v>
      </c>
      <c r="Q861" s="359" t="str">
        <f>IF(ISNUMBER(P861),IF(P861=100%,"CUMPLIDA",IF(AND(ISNUMBER(L861),ISNUMBER([5]CGR!$P$4)), IF(L861&lt;[5]CGR!$P$4,"INCUMPLIDA","PROCESO"), "VERIFICAR FECHA")),"SIN VALOR AVANCE")</f>
        <v>CUMPLIDA</v>
      </c>
    </row>
    <row r="862" spans="1:17" ht="75.75">
      <c r="A862" s="348" t="s">
        <v>19</v>
      </c>
      <c r="B862" s="349" t="s">
        <v>13</v>
      </c>
      <c r="C862" s="955"/>
      <c r="D862" s="955"/>
      <c r="E862" s="954"/>
      <c r="F862" s="954" t="s">
        <v>1148</v>
      </c>
      <c r="G862" s="954" t="s">
        <v>1096</v>
      </c>
      <c r="H862" s="352" t="s">
        <v>675</v>
      </c>
      <c r="I862" s="353" t="s">
        <v>676</v>
      </c>
      <c r="J862" s="354">
        <v>1</v>
      </c>
      <c r="K862" s="355">
        <v>45231</v>
      </c>
      <c r="L862" s="355">
        <v>45504</v>
      </c>
      <c r="M862" s="356">
        <f t="shared" si="28"/>
        <v>39</v>
      </c>
      <c r="N862" s="357">
        <v>1</v>
      </c>
      <c r="O862" s="362" t="s">
        <v>825</v>
      </c>
      <c r="P862" s="358">
        <f t="shared" si="27"/>
        <v>1</v>
      </c>
      <c r="Q862" s="359" t="str">
        <f>IF(ISNUMBER(P862),IF(P862=100%,"CUMPLIDA",IF(AND(ISNUMBER(L862),ISNUMBER([5]CGR!$P$4)), IF(L862&lt;[5]CGR!$P$4,"INCUMPLIDA","PROCESO"), "VERIFICAR FECHA")),"SIN VALOR AVANCE")</f>
        <v>CUMPLIDA</v>
      </c>
    </row>
    <row r="863" spans="1:17" ht="210.75">
      <c r="A863" s="348" t="s">
        <v>19</v>
      </c>
      <c r="B863" s="349" t="s">
        <v>13</v>
      </c>
      <c r="C863" s="955"/>
      <c r="D863" s="955"/>
      <c r="E863" s="954"/>
      <c r="F863" s="954" t="s">
        <v>1148</v>
      </c>
      <c r="G863" s="954"/>
      <c r="H863" s="352" t="s">
        <v>678</v>
      </c>
      <c r="I863" s="353" t="s">
        <v>679</v>
      </c>
      <c r="J863" s="354">
        <v>1</v>
      </c>
      <c r="K863" s="355">
        <v>45231</v>
      </c>
      <c r="L863" s="355">
        <v>45504</v>
      </c>
      <c r="M863" s="356">
        <f t="shared" si="28"/>
        <v>39</v>
      </c>
      <c r="N863" s="357">
        <v>1</v>
      </c>
      <c r="O863" s="362" t="s">
        <v>1097</v>
      </c>
      <c r="P863" s="358">
        <f t="shared" si="27"/>
        <v>1</v>
      </c>
      <c r="Q863" s="359" t="str">
        <f>IF(ISNUMBER(P863),IF(P863=100%,"CUMPLIDA",IF(AND(ISNUMBER(L863),ISNUMBER([5]CGR!$P$4)), IF(L863&lt;[5]CGR!$P$4,"INCUMPLIDA","PROCESO"), "VERIFICAR FECHA")),"SIN VALOR AVANCE")</f>
        <v>CUMPLIDA</v>
      </c>
    </row>
    <row r="864" spans="1:17" ht="135.75">
      <c r="A864" s="348" t="s">
        <v>19</v>
      </c>
      <c r="B864" s="349" t="s">
        <v>13</v>
      </c>
      <c r="C864" s="955"/>
      <c r="D864" s="955"/>
      <c r="E864" s="954"/>
      <c r="F864" s="954" t="s">
        <v>1148</v>
      </c>
      <c r="G864" s="351" t="s">
        <v>97</v>
      </c>
      <c r="H864" s="353" t="s">
        <v>98</v>
      </c>
      <c r="I864" s="353" t="s">
        <v>99</v>
      </c>
      <c r="J864" s="360">
        <v>1</v>
      </c>
      <c r="K864" s="363">
        <v>45323</v>
      </c>
      <c r="L864" s="363">
        <v>45747</v>
      </c>
      <c r="M864" s="356">
        <f t="shared" si="28"/>
        <v>60.571428571428569</v>
      </c>
      <c r="N864" s="357">
        <v>1</v>
      </c>
      <c r="O864" s="362" t="s">
        <v>1098</v>
      </c>
      <c r="P864" s="358">
        <f t="shared" si="27"/>
        <v>1</v>
      </c>
      <c r="Q864" s="359" t="str">
        <f>IF(ISNUMBER(P864),IF(P864=100%,"CUMPLIDA",IF(AND(ISNUMBER(L864),ISNUMBER([5]CGR!$P$4)), IF(L864&lt;[5]CGR!$P$4,"INCUMPLIDA","PROCESO"), "VERIFICAR FECHA")),"SIN VALOR AVANCE")</f>
        <v>CUMPLIDA</v>
      </c>
    </row>
    <row r="865" spans="1:17" ht="75.75" customHeight="1">
      <c r="A865" s="348" t="s">
        <v>19</v>
      </c>
      <c r="B865" s="349" t="s">
        <v>13</v>
      </c>
      <c r="C865" s="955" t="s">
        <v>1084</v>
      </c>
      <c r="D865" s="955" t="s">
        <v>1085</v>
      </c>
      <c r="E865" s="954"/>
      <c r="F865" s="954" t="s">
        <v>1148</v>
      </c>
      <c r="G865" s="351" t="s">
        <v>101</v>
      </c>
      <c r="H865" s="353" t="s">
        <v>101</v>
      </c>
      <c r="I865" s="353" t="s">
        <v>102</v>
      </c>
      <c r="J865" s="360">
        <v>1</v>
      </c>
      <c r="K865" s="363">
        <v>45323</v>
      </c>
      <c r="L865" s="363">
        <v>45747</v>
      </c>
      <c r="M865" s="356">
        <f t="shared" si="28"/>
        <v>60.571428571428569</v>
      </c>
      <c r="N865" s="357">
        <v>1</v>
      </c>
      <c r="O865" s="362" t="s">
        <v>924</v>
      </c>
      <c r="P865" s="358">
        <f t="shared" si="27"/>
        <v>1</v>
      </c>
      <c r="Q865" s="359" t="str">
        <f>IF(ISNUMBER(P865),IF(P865=100%,"CUMPLIDA",IF(AND(ISNUMBER(L865),ISNUMBER([5]CGR!$P$4)), IF(L865&lt;[5]CGR!$P$4,"INCUMPLIDA","PROCESO"), "VERIFICAR FECHA")),"SIN VALOR AVANCE")</f>
        <v>CUMPLIDA</v>
      </c>
    </row>
    <row r="866" spans="1:17" ht="75.75">
      <c r="A866" s="348" t="s">
        <v>19</v>
      </c>
      <c r="B866" s="349" t="s">
        <v>13</v>
      </c>
      <c r="C866" s="955"/>
      <c r="D866" s="955"/>
      <c r="E866" s="954"/>
      <c r="F866" s="954" t="s">
        <v>1148</v>
      </c>
      <c r="G866" s="351" t="s">
        <v>238</v>
      </c>
      <c r="H866" s="353" t="s">
        <v>239</v>
      </c>
      <c r="I866" s="353" t="s">
        <v>240</v>
      </c>
      <c r="J866" s="360">
        <v>1</v>
      </c>
      <c r="K866" s="363">
        <v>45231</v>
      </c>
      <c r="L866" s="363">
        <v>45747</v>
      </c>
      <c r="M866" s="356">
        <f t="shared" si="28"/>
        <v>73.714285714285708</v>
      </c>
      <c r="N866" s="357">
        <v>1</v>
      </c>
      <c r="O866" s="362" t="s">
        <v>924</v>
      </c>
      <c r="P866" s="358">
        <f t="shared" si="27"/>
        <v>1</v>
      </c>
      <c r="Q866" s="359" t="str">
        <f>IF(ISNUMBER(P866),IF(P866=100%,"CUMPLIDA",IF(AND(ISNUMBER(L866),ISNUMBER([5]CGR!$P$4)), IF(L866&lt;[5]CGR!$P$4,"INCUMPLIDA","PROCESO"), "VERIFICAR FECHA")),"SIN VALOR AVANCE")</f>
        <v>CUMPLIDA</v>
      </c>
    </row>
    <row r="867" spans="1:17" ht="135.75">
      <c r="A867" s="348" t="s">
        <v>19</v>
      </c>
      <c r="B867" s="349" t="s">
        <v>13</v>
      </c>
      <c r="C867" s="955"/>
      <c r="D867" s="955"/>
      <c r="E867" s="954"/>
      <c r="F867" s="954" t="s">
        <v>1148</v>
      </c>
      <c r="G867" s="351" t="s">
        <v>104</v>
      </c>
      <c r="H867" s="353" t="s">
        <v>104</v>
      </c>
      <c r="I867" s="353" t="s">
        <v>248</v>
      </c>
      <c r="J867" s="360">
        <v>1</v>
      </c>
      <c r="K867" s="363">
        <v>45323</v>
      </c>
      <c r="L867" s="363">
        <v>45747</v>
      </c>
      <c r="M867" s="356">
        <f t="shared" si="28"/>
        <v>60.571428571428569</v>
      </c>
      <c r="N867" s="357">
        <v>1</v>
      </c>
      <c r="O867" s="362" t="s">
        <v>1098</v>
      </c>
      <c r="P867" s="358">
        <f t="shared" si="27"/>
        <v>1</v>
      </c>
      <c r="Q867" s="359" t="str">
        <f>IF(ISNUMBER(P867),IF(P867=100%,"CUMPLIDA",IF(AND(ISNUMBER(L867),ISNUMBER([5]CGR!$P$4)), IF(L867&lt;[5]CGR!$P$4,"INCUMPLIDA","PROCESO"), "VERIFICAR FECHA")),"SIN VALOR AVANCE")</f>
        <v>CUMPLIDA</v>
      </c>
    </row>
    <row r="868" spans="1:17" ht="75.75">
      <c r="A868" s="348" t="s">
        <v>19</v>
      </c>
      <c r="B868" s="349" t="s">
        <v>13</v>
      </c>
      <c r="C868" s="955"/>
      <c r="D868" s="955"/>
      <c r="E868" s="954"/>
      <c r="F868" s="954" t="s">
        <v>1148</v>
      </c>
      <c r="G868" s="351" t="s">
        <v>830</v>
      </c>
      <c r="H868" s="353" t="s">
        <v>830</v>
      </c>
      <c r="I868" s="353" t="s">
        <v>107</v>
      </c>
      <c r="J868" s="360">
        <v>1</v>
      </c>
      <c r="K868" s="363">
        <v>45231</v>
      </c>
      <c r="L868" s="363">
        <v>45747</v>
      </c>
      <c r="M868" s="356">
        <f t="shared" si="28"/>
        <v>73.714285714285708</v>
      </c>
      <c r="N868" s="357">
        <v>1</v>
      </c>
      <c r="O868" s="362" t="s">
        <v>924</v>
      </c>
      <c r="P868" s="358">
        <f t="shared" si="27"/>
        <v>1</v>
      </c>
      <c r="Q868" s="359" t="str">
        <f>IF(ISNUMBER(P868),IF(P868=100%,"CUMPLIDA",IF(AND(ISNUMBER(L868),ISNUMBER([5]CGR!$P$4)), IF(L868&lt;[5]CGR!$P$4,"INCUMPLIDA","PROCESO"), "VERIFICAR FECHA")),"SIN VALOR AVANCE")</f>
        <v>CUMPLIDA</v>
      </c>
    </row>
    <row r="869" spans="1:17" ht="210.75">
      <c r="A869" s="348" t="s">
        <v>19</v>
      </c>
      <c r="B869" s="349" t="s">
        <v>13</v>
      </c>
      <c r="C869" s="955"/>
      <c r="D869" s="955"/>
      <c r="E869" s="954"/>
      <c r="F869" s="954" t="s">
        <v>1148</v>
      </c>
      <c r="G869" s="351" t="s">
        <v>831</v>
      </c>
      <c r="H869" s="353" t="s">
        <v>831</v>
      </c>
      <c r="I869" s="353" t="s">
        <v>524</v>
      </c>
      <c r="J869" s="360">
        <v>1</v>
      </c>
      <c r="K869" s="363">
        <v>45231</v>
      </c>
      <c r="L869" s="363">
        <v>45808</v>
      </c>
      <c r="M869" s="356">
        <f t="shared" si="28"/>
        <v>82.428571428571431</v>
      </c>
      <c r="N869" s="357">
        <v>1</v>
      </c>
      <c r="O869" s="362" t="s">
        <v>1097</v>
      </c>
      <c r="P869" s="358">
        <f t="shared" si="27"/>
        <v>1</v>
      </c>
      <c r="Q869" s="359" t="str">
        <f>IF(ISNUMBER(P869),IF(P869=100%,"CUMPLIDA",IF(AND(ISNUMBER(L869),ISNUMBER([5]CGR!$P$4)), IF(L869&lt;[5]CGR!$P$4,"INCUMPLIDA","PROCESO"), "VERIFICAR FECHA")),"SIN VALOR AVANCE")</f>
        <v>CUMPLIDA</v>
      </c>
    </row>
    <row r="870" spans="1:17" ht="75.75">
      <c r="A870" s="348" t="s">
        <v>19</v>
      </c>
      <c r="B870" s="349" t="s">
        <v>13</v>
      </c>
      <c r="C870" s="955"/>
      <c r="D870" s="955"/>
      <c r="E870" s="954"/>
      <c r="F870" s="954" t="s">
        <v>1148</v>
      </c>
      <c r="G870" s="351" t="s">
        <v>110</v>
      </c>
      <c r="H870" s="353" t="s">
        <v>111</v>
      </c>
      <c r="I870" s="353" t="s">
        <v>112</v>
      </c>
      <c r="J870" s="360">
        <v>12</v>
      </c>
      <c r="K870" s="363">
        <v>46024</v>
      </c>
      <c r="L870" s="363">
        <v>47118</v>
      </c>
      <c r="M870" s="356">
        <f t="shared" si="28"/>
        <v>156.28571428571428</v>
      </c>
      <c r="N870" s="357">
        <v>0</v>
      </c>
      <c r="O870" s="362" t="s">
        <v>924</v>
      </c>
      <c r="P870" s="358">
        <f t="shared" si="27"/>
        <v>0</v>
      </c>
      <c r="Q870" s="359" t="str">
        <f>IF(ISNUMBER(P870),IF(P870=100%,"CUMPLIDA",IF(AND(ISNUMBER(L870),ISNUMBER([5]CGR!$P$4)), IF(L870&lt;[5]CGR!$P$4,"INCUMPLIDA","PROCESO"), "VERIFICAR FECHA")),"SIN VALOR AVANCE")</f>
        <v>PROCESO</v>
      </c>
    </row>
    <row r="871" spans="1:17" ht="135.75">
      <c r="A871" s="348" t="s">
        <v>19</v>
      </c>
      <c r="B871" s="349" t="s">
        <v>13</v>
      </c>
      <c r="C871" s="955" t="s">
        <v>1084</v>
      </c>
      <c r="D871" s="955" t="s">
        <v>1085</v>
      </c>
      <c r="E871" s="954"/>
      <c r="F871" s="954" t="s">
        <v>1148</v>
      </c>
      <c r="G871" s="351" t="s">
        <v>114</v>
      </c>
      <c r="H871" s="353" t="s">
        <v>115</v>
      </c>
      <c r="I871" s="353" t="s">
        <v>116</v>
      </c>
      <c r="J871" s="360">
        <v>1</v>
      </c>
      <c r="K871" s="363">
        <v>46024</v>
      </c>
      <c r="L871" s="363">
        <v>47118</v>
      </c>
      <c r="M871" s="356">
        <f t="shared" si="28"/>
        <v>156.28571428571428</v>
      </c>
      <c r="N871" s="357">
        <v>0</v>
      </c>
      <c r="O871" s="362" t="s">
        <v>1098</v>
      </c>
      <c r="P871" s="358">
        <f t="shared" si="27"/>
        <v>0</v>
      </c>
      <c r="Q871" s="359" t="str">
        <f>IF(ISNUMBER(P871),IF(P871=100%,"CUMPLIDA",IF(AND(ISNUMBER(L871),ISNUMBER([5]CGR!$P$4)), IF(L871&lt;[5]CGR!$P$4,"INCUMPLIDA","PROCESO"), "VERIFICAR FECHA")),"SIN VALOR AVANCE")</f>
        <v>PROCESO</v>
      </c>
    </row>
    <row r="872" spans="1:17" ht="210.75">
      <c r="A872" s="348" t="s">
        <v>19</v>
      </c>
      <c r="B872" s="349" t="s">
        <v>13</v>
      </c>
      <c r="C872" s="955" t="s">
        <v>1084</v>
      </c>
      <c r="D872" s="955" t="s">
        <v>1085</v>
      </c>
      <c r="E872" s="954"/>
      <c r="F872" s="954"/>
      <c r="G872" s="351" t="s">
        <v>117</v>
      </c>
      <c r="H872" s="353" t="s">
        <v>118</v>
      </c>
      <c r="I872" s="353" t="s">
        <v>119</v>
      </c>
      <c r="J872" s="360">
        <v>2</v>
      </c>
      <c r="K872" s="363">
        <v>46024</v>
      </c>
      <c r="L872" s="363">
        <v>47118</v>
      </c>
      <c r="M872" s="356">
        <f t="shared" si="28"/>
        <v>156.28571428571428</v>
      </c>
      <c r="N872" s="357">
        <v>0</v>
      </c>
      <c r="O872" s="362" t="s">
        <v>1097</v>
      </c>
      <c r="P872" s="358">
        <f t="shared" si="27"/>
        <v>0</v>
      </c>
      <c r="Q872" s="359" t="str">
        <f>IF(ISNUMBER(P872),IF(P872=100%,"CUMPLIDA",IF(AND(ISNUMBER(L872),ISNUMBER([5]CGR!$P$4)), IF(L872&lt;[5]CGR!$P$4,"INCUMPLIDA","PROCESO"), "VERIFICAR FECHA")),"SIN VALOR AVANCE")</f>
        <v>PROCESO</v>
      </c>
    </row>
    <row r="873" spans="1:17" ht="105.75">
      <c r="A873" s="348" t="s">
        <v>19</v>
      </c>
      <c r="B873" s="349" t="s">
        <v>13</v>
      </c>
      <c r="C873" s="955" t="s">
        <v>1084</v>
      </c>
      <c r="D873" s="955" t="s">
        <v>1085</v>
      </c>
      <c r="E873" s="954"/>
      <c r="F873" s="954"/>
      <c r="G873" s="351" t="s">
        <v>1099</v>
      </c>
      <c r="H873" s="353" t="s">
        <v>1100</v>
      </c>
      <c r="I873" s="353" t="s">
        <v>1101</v>
      </c>
      <c r="J873" s="354">
        <v>1</v>
      </c>
      <c r="K873" s="355">
        <v>44927</v>
      </c>
      <c r="L873" s="355">
        <v>45016</v>
      </c>
      <c r="M873" s="356">
        <f t="shared" si="28"/>
        <v>12.714285714285714</v>
      </c>
      <c r="N873" s="357">
        <v>1</v>
      </c>
      <c r="O873" s="353" t="s">
        <v>1102</v>
      </c>
      <c r="P873" s="358">
        <f t="shared" si="27"/>
        <v>1</v>
      </c>
      <c r="Q873" s="359" t="str">
        <f>IF(ISNUMBER(P873),IF(P873=100%,"CUMPLIDA",IF(AND(ISNUMBER(L873),ISNUMBER([5]CGR!$P$4)), IF(L873&lt;[5]CGR!$P$4,"INCUMPLIDA","PROCESO"), "VERIFICAR FECHA")),"SIN VALOR AVANCE")</f>
        <v>CUMPLIDA</v>
      </c>
    </row>
    <row r="874" spans="1:17" ht="165.75">
      <c r="A874" s="348" t="s">
        <v>19</v>
      </c>
      <c r="B874" s="349" t="s">
        <v>13</v>
      </c>
      <c r="C874" s="955" t="s">
        <v>1084</v>
      </c>
      <c r="D874" s="955" t="s">
        <v>1085</v>
      </c>
      <c r="E874" s="954"/>
      <c r="F874" s="954" t="s">
        <v>1148</v>
      </c>
      <c r="G874" s="351" t="s">
        <v>1099</v>
      </c>
      <c r="H874" s="353" t="s">
        <v>1140</v>
      </c>
      <c r="I874" s="353" t="s">
        <v>731</v>
      </c>
      <c r="J874" s="354">
        <v>1</v>
      </c>
      <c r="K874" s="355">
        <v>45017</v>
      </c>
      <c r="L874" s="355">
        <v>45138</v>
      </c>
      <c r="M874" s="356">
        <f t="shared" si="28"/>
        <v>17.285714285714285</v>
      </c>
      <c r="N874" s="357">
        <v>1</v>
      </c>
      <c r="O874" s="353" t="s">
        <v>1150</v>
      </c>
      <c r="P874" s="358">
        <f t="shared" si="27"/>
        <v>1</v>
      </c>
      <c r="Q874" s="359" t="str">
        <f>IF(ISNUMBER(P874),IF(P874=100%,"CUMPLIDA",IF(AND(ISNUMBER(L874),ISNUMBER([5]CGR!$P$4)), IF(L874&lt;[5]CGR!$P$4,"INCUMPLIDA","PROCESO"), "VERIFICAR FECHA")),"SIN VALOR AVANCE")</f>
        <v>CUMPLIDA</v>
      </c>
    </row>
    <row r="875" spans="1:17" ht="90.75">
      <c r="A875" s="348" t="s">
        <v>19</v>
      </c>
      <c r="B875" s="349" t="s">
        <v>13</v>
      </c>
      <c r="C875" s="955" t="s">
        <v>1084</v>
      </c>
      <c r="D875" s="955" t="s">
        <v>1085</v>
      </c>
      <c r="E875" s="954"/>
      <c r="F875" s="954" t="s">
        <v>1148</v>
      </c>
      <c r="G875" s="351" t="s">
        <v>1151</v>
      </c>
      <c r="H875" s="353" t="s">
        <v>1152</v>
      </c>
      <c r="I875" s="353" t="s">
        <v>1090</v>
      </c>
      <c r="J875" s="354">
        <v>1</v>
      </c>
      <c r="K875" s="355">
        <v>44958</v>
      </c>
      <c r="L875" s="355">
        <v>44985</v>
      </c>
      <c r="M875" s="356">
        <f t="shared" si="28"/>
        <v>3.8571428571428572</v>
      </c>
      <c r="N875" s="357">
        <v>1</v>
      </c>
      <c r="O875" s="353" t="s">
        <v>1153</v>
      </c>
      <c r="P875" s="358">
        <f t="shared" si="27"/>
        <v>1</v>
      </c>
      <c r="Q875" s="359" t="str">
        <f>IF(ISNUMBER(P875),IF(P875=100%,"CUMPLIDA",IF(AND(ISNUMBER(L875),ISNUMBER([5]CGR!$P$4)), IF(L875&lt;[5]CGR!$P$4,"INCUMPLIDA","PROCESO"), "VERIFICAR FECHA")),"SIN VALOR AVANCE")</f>
        <v>CUMPLIDA</v>
      </c>
    </row>
    <row r="876" spans="1:17" ht="105.75">
      <c r="A876" s="348" t="s">
        <v>19</v>
      </c>
      <c r="B876" s="349" t="s">
        <v>13</v>
      </c>
      <c r="C876" s="955" t="s">
        <v>1084</v>
      </c>
      <c r="D876" s="955" t="s">
        <v>1085</v>
      </c>
      <c r="E876" s="954"/>
      <c r="F876" s="954" t="s">
        <v>1148</v>
      </c>
      <c r="G876" s="351" t="s">
        <v>1154</v>
      </c>
      <c r="H876" s="353" t="s">
        <v>1155</v>
      </c>
      <c r="I876" s="353" t="s">
        <v>731</v>
      </c>
      <c r="J876" s="354">
        <v>1</v>
      </c>
      <c r="K876" s="355">
        <v>44958</v>
      </c>
      <c r="L876" s="355">
        <v>44985</v>
      </c>
      <c r="M876" s="356">
        <f t="shared" si="28"/>
        <v>3.8571428571428572</v>
      </c>
      <c r="N876" s="357">
        <v>1</v>
      </c>
      <c r="O876" s="353" t="s">
        <v>1156</v>
      </c>
      <c r="P876" s="358">
        <f t="shared" si="27"/>
        <v>1</v>
      </c>
      <c r="Q876" s="359" t="str">
        <f>IF(ISNUMBER(P876),IF(P876=100%,"CUMPLIDA",IF(AND(ISNUMBER(L876),ISNUMBER([5]CGR!$P$4)), IF(L876&lt;[5]CGR!$P$4,"INCUMPLIDA","PROCESO"), "VERIFICAR FECHA")),"SIN VALOR AVANCE")</f>
        <v>CUMPLIDA</v>
      </c>
    </row>
    <row r="877" spans="1:17" ht="105.75">
      <c r="A877" s="348" t="s">
        <v>19</v>
      </c>
      <c r="B877" s="349" t="s">
        <v>13</v>
      </c>
      <c r="C877" s="955" t="s">
        <v>1084</v>
      </c>
      <c r="D877" s="955" t="s">
        <v>1085</v>
      </c>
      <c r="E877" s="954"/>
      <c r="F877" s="954" t="s">
        <v>1148</v>
      </c>
      <c r="G877" s="351" t="s">
        <v>1157</v>
      </c>
      <c r="H877" s="353" t="s">
        <v>1158</v>
      </c>
      <c r="I877" s="353" t="s">
        <v>731</v>
      </c>
      <c r="J877" s="354">
        <v>12</v>
      </c>
      <c r="K877" s="355">
        <v>44958</v>
      </c>
      <c r="L877" s="355">
        <v>45323</v>
      </c>
      <c r="M877" s="356">
        <f t="shared" si="28"/>
        <v>52.142857142857146</v>
      </c>
      <c r="N877" s="357">
        <v>12</v>
      </c>
      <c r="O877" s="353" t="s">
        <v>1144</v>
      </c>
      <c r="P877" s="358">
        <f t="shared" si="27"/>
        <v>1</v>
      </c>
      <c r="Q877" s="359" t="str">
        <f>IF(ISNUMBER(P877),IF(P877=100%,"CUMPLIDA",IF(AND(ISNUMBER(L877),ISNUMBER([5]CGR!$P$4)), IF(L877&lt;[5]CGR!$P$4,"INCUMPLIDA","PROCESO"), "VERIFICAR FECHA")),"SIN VALOR AVANCE")</f>
        <v>CUMPLIDA</v>
      </c>
    </row>
    <row r="878" spans="1:17" ht="120">
      <c r="A878" s="348" t="s">
        <v>19</v>
      </c>
      <c r="B878" s="349" t="s">
        <v>13</v>
      </c>
      <c r="C878" s="955" t="s">
        <v>1084</v>
      </c>
      <c r="D878" s="955" t="s">
        <v>1085</v>
      </c>
      <c r="E878" s="954"/>
      <c r="F878" s="954" t="s">
        <v>1148</v>
      </c>
      <c r="G878" s="351" t="s">
        <v>1159</v>
      </c>
      <c r="H878" s="353" t="s">
        <v>1160</v>
      </c>
      <c r="I878" s="353" t="s">
        <v>731</v>
      </c>
      <c r="J878" s="354">
        <v>4</v>
      </c>
      <c r="K878" s="355">
        <v>44958</v>
      </c>
      <c r="L878" s="355">
        <v>45323</v>
      </c>
      <c r="M878" s="356">
        <f t="shared" si="28"/>
        <v>52.142857142857146</v>
      </c>
      <c r="N878" s="357">
        <v>4</v>
      </c>
      <c r="O878" s="353" t="s">
        <v>1107</v>
      </c>
      <c r="P878" s="358">
        <f t="shared" si="27"/>
        <v>1</v>
      </c>
      <c r="Q878" s="359" t="str">
        <f>IF(ISNUMBER(P878),IF(P878=100%,"CUMPLIDA",IF(AND(ISNUMBER(L878),ISNUMBER([5]CGR!$P$4)), IF(L878&lt;[5]CGR!$P$4,"INCUMPLIDA","PROCESO"), "VERIFICAR FECHA")),"SIN VALOR AVANCE")</f>
        <v>CUMPLIDA</v>
      </c>
    </row>
    <row r="879" spans="1:17" ht="105.75">
      <c r="A879" s="348" t="s">
        <v>19</v>
      </c>
      <c r="B879" s="349" t="s">
        <v>13</v>
      </c>
      <c r="C879" s="955" t="s">
        <v>1084</v>
      </c>
      <c r="D879" s="955" t="s">
        <v>1085</v>
      </c>
      <c r="E879" s="954"/>
      <c r="F879" s="954" t="s">
        <v>1148</v>
      </c>
      <c r="G879" s="351" t="s">
        <v>1110</v>
      </c>
      <c r="H879" s="353" t="s">
        <v>1111</v>
      </c>
      <c r="I879" s="353" t="s">
        <v>731</v>
      </c>
      <c r="J879" s="354">
        <v>1</v>
      </c>
      <c r="K879" s="355">
        <v>44958</v>
      </c>
      <c r="L879" s="355">
        <v>44985</v>
      </c>
      <c r="M879" s="356">
        <f t="shared" si="28"/>
        <v>3.8571428571428572</v>
      </c>
      <c r="N879" s="357">
        <v>1</v>
      </c>
      <c r="O879" s="353" t="s">
        <v>1144</v>
      </c>
      <c r="P879" s="358">
        <f t="shared" si="27"/>
        <v>1</v>
      </c>
      <c r="Q879" s="359" t="str">
        <f>IF(ISNUMBER(P879),IF(P879=100%,"CUMPLIDA",IF(AND(ISNUMBER(L879),ISNUMBER([5]CGR!$P$4)), IF(L879&lt;[5]CGR!$P$4,"INCUMPLIDA","PROCESO"), "VERIFICAR FECHA")),"SIN VALOR AVANCE")</f>
        <v>CUMPLIDA</v>
      </c>
    </row>
    <row r="880" spans="1:17" ht="180.75" customHeight="1">
      <c r="A880" s="348" t="s">
        <v>19</v>
      </c>
      <c r="B880" s="349" t="s">
        <v>13</v>
      </c>
      <c r="C880" s="955" t="s">
        <v>1084</v>
      </c>
      <c r="D880" s="955" t="s">
        <v>1085</v>
      </c>
      <c r="E880" s="954" t="s">
        <v>1161</v>
      </c>
      <c r="F880" s="954" t="s">
        <v>1162</v>
      </c>
      <c r="G880" s="351" t="s">
        <v>1137</v>
      </c>
      <c r="H880" s="353" t="s">
        <v>1093</v>
      </c>
      <c r="I880" s="353" t="s">
        <v>1094</v>
      </c>
      <c r="J880" s="354">
        <v>3</v>
      </c>
      <c r="K880" s="355">
        <v>44958</v>
      </c>
      <c r="L880" s="355">
        <v>45323</v>
      </c>
      <c r="M880" s="356">
        <f t="shared" si="28"/>
        <v>52.142857142857146</v>
      </c>
      <c r="N880" s="357">
        <v>3</v>
      </c>
      <c r="O880" s="353" t="s">
        <v>1163</v>
      </c>
      <c r="P880" s="358">
        <f t="shared" si="27"/>
        <v>1</v>
      </c>
      <c r="Q880" s="359" t="str">
        <f>IF(ISNUMBER(P880),IF(P880=100%,"CUMPLIDA",IF(AND(ISNUMBER(L880),ISNUMBER([5]CGR!$P$4)), IF(L880&lt;[5]CGR!$P$4,"INCUMPLIDA","PROCESO"), "VERIFICAR FECHA")),"SIN VALOR AVANCE")</f>
        <v>CUMPLIDA</v>
      </c>
    </row>
    <row r="881" spans="1:17" ht="150" customHeight="1">
      <c r="A881" s="348" t="s">
        <v>19</v>
      </c>
      <c r="B881" s="349" t="s">
        <v>13</v>
      </c>
      <c r="C881" s="955"/>
      <c r="D881" s="955"/>
      <c r="E881" s="954"/>
      <c r="F881" s="954" t="s">
        <v>1162</v>
      </c>
      <c r="G881" s="954" t="s">
        <v>1096</v>
      </c>
      <c r="H881" s="352" t="s">
        <v>675</v>
      </c>
      <c r="I881" s="353" t="s">
        <v>676</v>
      </c>
      <c r="J881" s="354">
        <v>1</v>
      </c>
      <c r="K881" s="355">
        <v>45231</v>
      </c>
      <c r="L881" s="355">
        <v>45504</v>
      </c>
      <c r="M881" s="356">
        <f t="shared" si="28"/>
        <v>39</v>
      </c>
      <c r="N881" s="357">
        <v>1</v>
      </c>
      <c r="O881" s="362" t="s">
        <v>825</v>
      </c>
      <c r="P881" s="358">
        <f t="shared" si="27"/>
        <v>1</v>
      </c>
      <c r="Q881" s="359" t="str">
        <f>IF(ISNUMBER(P881),IF(P881=100%,"CUMPLIDA",IF(AND(ISNUMBER(L881),ISNUMBER([5]CGR!$P$4)), IF(L881&lt;[5]CGR!$P$4,"INCUMPLIDA","PROCESO"), "VERIFICAR FECHA")),"SIN VALOR AVANCE")</f>
        <v>CUMPLIDA</v>
      </c>
    </row>
    <row r="882" spans="1:17" ht="210.75">
      <c r="A882" s="348" t="s">
        <v>19</v>
      </c>
      <c r="B882" s="349" t="s">
        <v>13</v>
      </c>
      <c r="C882" s="955"/>
      <c r="D882" s="955"/>
      <c r="E882" s="954"/>
      <c r="F882" s="954" t="s">
        <v>1162</v>
      </c>
      <c r="G882" s="954"/>
      <c r="H882" s="352" t="s">
        <v>678</v>
      </c>
      <c r="I882" s="353" t="s">
        <v>679</v>
      </c>
      <c r="J882" s="354">
        <v>1</v>
      </c>
      <c r="K882" s="355">
        <v>45231</v>
      </c>
      <c r="L882" s="355">
        <v>45504</v>
      </c>
      <c r="M882" s="356">
        <f t="shared" si="28"/>
        <v>39</v>
      </c>
      <c r="N882" s="357">
        <v>1</v>
      </c>
      <c r="O882" s="362" t="s">
        <v>1097</v>
      </c>
      <c r="P882" s="358">
        <f t="shared" si="27"/>
        <v>1</v>
      </c>
      <c r="Q882" s="359" t="str">
        <f>IF(ISNUMBER(P882),IF(P882=100%,"CUMPLIDA",IF(AND(ISNUMBER(L882),ISNUMBER([5]CGR!$P$4)), IF(L882&lt;[5]CGR!$P$4,"INCUMPLIDA","PROCESO"), "VERIFICAR FECHA")),"SIN VALOR AVANCE")</f>
        <v>CUMPLIDA</v>
      </c>
    </row>
    <row r="883" spans="1:17" ht="150" customHeight="1">
      <c r="A883" s="348" t="s">
        <v>19</v>
      </c>
      <c r="B883" s="349" t="s">
        <v>13</v>
      </c>
      <c r="C883" s="955"/>
      <c r="D883" s="955"/>
      <c r="E883" s="954"/>
      <c r="F883" s="954" t="s">
        <v>1162</v>
      </c>
      <c r="G883" s="351" t="s">
        <v>97</v>
      </c>
      <c r="H883" s="353" t="s">
        <v>98</v>
      </c>
      <c r="I883" s="353" t="s">
        <v>99</v>
      </c>
      <c r="J883" s="360">
        <v>1</v>
      </c>
      <c r="K883" s="363">
        <v>45323</v>
      </c>
      <c r="L883" s="363">
        <v>45747</v>
      </c>
      <c r="M883" s="356">
        <f t="shared" si="28"/>
        <v>60.571428571428569</v>
      </c>
      <c r="N883" s="357">
        <v>1</v>
      </c>
      <c r="O883" s="362" t="s">
        <v>1098</v>
      </c>
      <c r="P883" s="358">
        <f t="shared" si="27"/>
        <v>1</v>
      </c>
      <c r="Q883" s="359" t="str">
        <f>IF(ISNUMBER(P883),IF(P883=100%,"CUMPLIDA",IF(AND(ISNUMBER(L883),ISNUMBER([5]CGR!$P$4)), IF(L883&lt;[5]CGR!$P$4,"INCUMPLIDA","PROCESO"), "VERIFICAR FECHA")),"SIN VALOR AVANCE")</f>
        <v>CUMPLIDA</v>
      </c>
    </row>
    <row r="884" spans="1:17" ht="150" customHeight="1">
      <c r="A884" s="348" t="s">
        <v>19</v>
      </c>
      <c r="B884" s="349" t="s">
        <v>13</v>
      </c>
      <c r="C884" s="955" t="s">
        <v>1084</v>
      </c>
      <c r="D884" s="955" t="s">
        <v>1085</v>
      </c>
      <c r="E884" s="954"/>
      <c r="F884" s="954" t="s">
        <v>1162</v>
      </c>
      <c r="G884" s="351" t="s">
        <v>101</v>
      </c>
      <c r="H884" s="353" t="s">
        <v>101</v>
      </c>
      <c r="I884" s="353" t="s">
        <v>102</v>
      </c>
      <c r="J884" s="360">
        <v>1</v>
      </c>
      <c r="K884" s="363">
        <v>45323</v>
      </c>
      <c r="L884" s="363">
        <v>45747</v>
      </c>
      <c r="M884" s="356">
        <f t="shared" si="28"/>
        <v>60.571428571428569</v>
      </c>
      <c r="N884" s="357">
        <v>1</v>
      </c>
      <c r="O884" s="362" t="s">
        <v>924</v>
      </c>
      <c r="P884" s="358">
        <f t="shared" si="27"/>
        <v>1</v>
      </c>
      <c r="Q884" s="359" t="str">
        <f>IF(ISNUMBER(P884),IF(P884=100%,"CUMPLIDA",IF(AND(ISNUMBER(L884),ISNUMBER([5]CGR!$P$4)), IF(L884&lt;[5]CGR!$P$4,"INCUMPLIDA","PROCESO"), "VERIFICAR FECHA")),"SIN VALOR AVANCE")</f>
        <v>CUMPLIDA</v>
      </c>
    </row>
    <row r="885" spans="1:17" ht="150" customHeight="1">
      <c r="A885" s="348" t="s">
        <v>19</v>
      </c>
      <c r="B885" s="349" t="s">
        <v>13</v>
      </c>
      <c r="C885" s="955"/>
      <c r="D885" s="955"/>
      <c r="E885" s="954"/>
      <c r="F885" s="954" t="s">
        <v>1162</v>
      </c>
      <c r="G885" s="351" t="s">
        <v>238</v>
      </c>
      <c r="H885" s="353" t="s">
        <v>239</v>
      </c>
      <c r="I885" s="353" t="s">
        <v>240</v>
      </c>
      <c r="J885" s="360">
        <v>1</v>
      </c>
      <c r="K885" s="363">
        <v>45231</v>
      </c>
      <c r="L885" s="363">
        <v>45747</v>
      </c>
      <c r="M885" s="356">
        <f t="shared" si="28"/>
        <v>73.714285714285708</v>
      </c>
      <c r="N885" s="357">
        <v>1</v>
      </c>
      <c r="O885" s="362" t="s">
        <v>924</v>
      </c>
      <c r="P885" s="358">
        <f t="shared" si="27"/>
        <v>1</v>
      </c>
      <c r="Q885" s="359" t="str">
        <f>IF(ISNUMBER(P885),IF(P885=100%,"CUMPLIDA",IF(AND(ISNUMBER(L885),ISNUMBER([5]CGR!$P$4)), IF(L885&lt;[5]CGR!$P$4,"INCUMPLIDA","PROCESO"), "VERIFICAR FECHA")),"SIN VALOR AVANCE")</f>
        <v>CUMPLIDA</v>
      </c>
    </row>
    <row r="886" spans="1:17" ht="150" customHeight="1">
      <c r="A886" s="348" t="s">
        <v>19</v>
      </c>
      <c r="B886" s="349" t="s">
        <v>13</v>
      </c>
      <c r="C886" s="955"/>
      <c r="D886" s="955"/>
      <c r="E886" s="954"/>
      <c r="F886" s="954" t="s">
        <v>1162</v>
      </c>
      <c r="G886" s="351" t="s">
        <v>104</v>
      </c>
      <c r="H886" s="353" t="s">
        <v>104</v>
      </c>
      <c r="I886" s="353" t="s">
        <v>248</v>
      </c>
      <c r="J886" s="360">
        <v>1</v>
      </c>
      <c r="K886" s="363">
        <v>45323</v>
      </c>
      <c r="L886" s="363">
        <v>45747</v>
      </c>
      <c r="M886" s="356">
        <f t="shared" si="28"/>
        <v>60.571428571428569</v>
      </c>
      <c r="N886" s="357">
        <v>1</v>
      </c>
      <c r="O886" s="362" t="s">
        <v>1098</v>
      </c>
      <c r="P886" s="358">
        <f t="shared" si="27"/>
        <v>1</v>
      </c>
      <c r="Q886" s="359" t="str">
        <f>IF(ISNUMBER(P886),IF(P886=100%,"CUMPLIDA",IF(AND(ISNUMBER(L886),ISNUMBER([5]CGR!$P$4)), IF(L886&lt;[5]CGR!$P$4,"INCUMPLIDA","PROCESO"), "VERIFICAR FECHA")),"SIN VALOR AVANCE")</f>
        <v>CUMPLIDA</v>
      </c>
    </row>
    <row r="887" spans="1:17" ht="150" customHeight="1">
      <c r="A887" s="348" t="s">
        <v>19</v>
      </c>
      <c r="B887" s="349" t="s">
        <v>13</v>
      </c>
      <c r="C887" s="955"/>
      <c r="D887" s="955"/>
      <c r="E887" s="954"/>
      <c r="F887" s="954" t="s">
        <v>1162</v>
      </c>
      <c r="G887" s="351" t="s">
        <v>830</v>
      </c>
      <c r="H887" s="353" t="s">
        <v>830</v>
      </c>
      <c r="I887" s="353" t="s">
        <v>107</v>
      </c>
      <c r="J887" s="360">
        <v>1</v>
      </c>
      <c r="K887" s="363">
        <v>45231</v>
      </c>
      <c r="L887" s="363">
        <v>45747</v>
      </c>
      <c r="M887" s="356">
        <f t="shared" si="28"/>
        <v>73.714285714285708</v>
      </c>
      <c r="N887" s="357">
        <v>1</v>
      </c>
      <c r="O887" s="362" t="s">
        <v>924</v>
      </c>
      <c r="P887" s="358">
        <f t="shared" si="27"/>
        <v>1</v>
      </c>
      <c r="Q887" s="359" t="str">
        <f>IF(ISNUMBER(P887),IF(P887=100%,"CUMPLIDA",IF(AND(ISNUMBER(L887),ISNUMBER([5]CGR!$P$4)), IF(L887&lt;[5]CGR!$P$4,"INCUMPLIDA","PROCESO"), "VERIFICAR FECHA")),"SIN VALOR AVANCE")</f>
        <v>CUMPLIDA</v>
      </c>
    </row>
    <row r="888" spans="1:17" ht="210.75">
      <c r="A888" s="348" t="s">
        <v>19</v>
      </c>
      <c r="B888" s="349" t="s">
        <v>13</v>
      </c>
      <c r="C888" s="955"/>
      <c r="D888" s="955"/>
      <c r="E888" s="954"/>
      <c r="F888" s="954" t="s">
        <v>1162</v>
      </c>
      <c r="G888" s="351" t="s">
        <v>831</v>
      </c>
      <c r="H888" s="353" t="s">
        <v>831</v>
      </c>
      <c r="I888" s="353" t="s">
        <v>524</v>
      </c>
      <c r="J888" s="360">
        <v>1</v>
      </c>
      <c r="K888" s="363">
        <v>45231</v>
      </c>
      <c r="L888" s="363">
        <v>45808</v>
      </c>
      <c r="M888" s="356">
        <f t="shared" si="28"/>
        <v>82.428571428571431</v>
      </c>
      <c r="N888" s="357">
        <v>1</v>
      </c>
      <c r="O888" s="362" t="s">
        <v>1097</v>
      </c>
      <c r="P888" s="358">
        <f t="shared" si="27"/>
        <v>1</v>
      </c>
      <c r="Q888" s="359" t="str">
        <f>IF(ISNUMBER(P888),IF(P888=100%,"CUMPLIDA",IF(AND(ISNUMBER(L888),ISNUMBER([5]CGR!$P$4)), IF(L888&lt;[5]CGR!$P$4,"INCUMPLIDA","PROCESO"), "VERIFICAR FECHA")),"SIN VALOR AVANCE")</f>
        <v>CUMPLIDA</v>
      </c>
    </row>
    <row r="889" spans="1:17" ht="150" customHeight="1">
      <c r="A889" s="348" t="s">
        <v>19</v>
      </c>
      <c r="B889" s="349" t="s">
        <v>13</v>
      </c>
      <c r="C889" s="955"/>
      <c r="D889" s="955"/>
      <c r="E889" s="954"/>
      <c r="F889" s="954" t="s">
        <v>1162</v>
      </c>
      <c r="G889" s="351" t="s">
        <v>110</v>
      </c>
      <c r="H889" s="353" t="s">
        <v>111</v>
      </c>
      <c r="I889" s="353" t="s">
        <v>112</v>
      </c>
      <c r="J889" s="360">
        <v>12</v>
      </c>
      <c r="K889" s="363">
        <v>46024</v>
      </c>
      <c r="L889" s="363">
        <v>47118</v>
      </c>
      <c r="M889" s="356">
        <f t="shared" si="28"/>
        <v>156.28571428571428</v>
      </c>
      <c r="N889" s="357">
        <v>0</v>
      </c>
      <c r="O889" s="362" t="s">
        <v>924</v>
      </c>
      <c r="P889" s="358">
        <f t="shared" si="27"/>
        <v>0</v>
      </c>
      <c r="Q889" s="359" t="str">
        <f>IF(ISNUMBER(P889),IF(P889=100%,"CUMPLIDA",IF(AND(ISNUMBER(L889),ISNUMBER([5]CGR!$P$4)), IF(L889&lt;[5]CGR!$P$4,"INCUMPLIDA","PROCESO"), "VERIFICAR FECHA")),"SIN VALOR AVANCE")</f>
        <v>PROCESO</v>
      </c>
    </row>
    <row r="890" spans="1:17" ht="150" customHeight="1">
      <c r="A890" s="348" t="s">
        <v>19</v>
      </c>
      <c r="B890" s="349" t="s">
        <v>13</v>
      </c>
      <c r="C890" s="955" t="s">
        <v>1084</v>
      </c>
      <c r="D890" s="955" t="s">
        <v>1085</v>
      </c>
      <c r="E890" s="954"/>
      <c r="F890" s="954" t="s">
        <v>1162</v>
      </c>
      <c r="G890" s="351" t="s">
        <v>114</v>
      </c>
      <c r="H890" s="353" t="s">
        <v>115</v>
      </c>
      <c r="I890" s="353" t="s">
        <v>116</v>
      </c>
      <c r="J890" s="360">
        <v>1</v>
      </c>
      <c r="K890" s="363">
        <v>46024</v>
      </c>
      <c r="L890" s="363">
        <v>47118</v>
      </c>
      <c r="M890" s="356">
        <f t="shared" si="28"/>
        <v>156.28571428571428</v>
      </c>
      <c r="N890" s="357">
        <v>0</v>
      </c>
      <c r="O890" s="362" t="s">
        <v>1098</v>
      </c>
      <c r="P890" s="358">
        <f t="shared" si="27"/>
        <v>0</v>
      </c>
      <c r="Q890" s="359" t="str">
        <f>IF(ISNUMBER(P890),IF(P890=100%,"CUMPLIDA",IF(AND(ISNUMBER(L890),ISNUMBER([5]CGR!$P$4)), IF(L890&lt;[5]CGR!$P$4,"INCUMPLIDA","PROCESO"), "VERIFICAR FECHA")),"SIN VALOR AVANCE")</f>
        <v>PROCESO</v>
      </c>
    </row>
    <row r="891" spans="1:17" ht="210.75">
      <c r="A891" s="348" t="s">
        <v>19</v>
      </c>
      <c r="B891" s="349" t="s">
        <v>13</v>
      </c>
      <c r="C891" s="955" t="s">
        <v>1084</v>
      </c>
      <c r="D891" s="955" t="s">
        <v>1085</v>
      </c>
      <c r="E891" s="954"/>
      <c r="F891" s="954" t="s">
        <v>1162</v>
      </c>
      <c r="G891" s="351" t="s">
        <v>117</v>
      </c>
      <c r="H891" s="353" t="s">
        <v>118</v>
      </c>
      <c r="I891" s="353" t="s">
        <v>119</v>
      </c>
      <c r="J891" s="360">
        <v>2</v>
      </c>
      <c r="K891" s="363">
        <v>46024</v>
      </c>
      <c r="L891" s="363">
        <v>47118</v>
      </c>
      <c r="M891" s="356">
        <f t="shared" si="28"/>
        <v>156.28571428571428</v>
      </c>
      <c r="N891" s="357">
        <v>0</v>
      </c>
      <c r="O891" s="362" t="s">
        <v>1097</v>
      </c>
      <c r="P891" s="358">
        <f t="shared" si="27"/>
        <v>0</v>
      </c>
      <c r="Q891" s="359" t="str">
        <f>IF(ISNUMBER(P891),IF(P891=100%,"CUMPLIDA",IF(AND(ISNUMBER(L891),ISNUMBER([5]CGR!$P$4)), IF(L891&lt;[5]CGR!$P$4,"INCUMPLIDA","PROCESO"), "VERIFICAR FECHA")),"SIN VALOR AVANCE")</f>
        <v>PROCESO</v>
      </c>
    </row>
    <row r="892" spans="1:17" ht="150" customHeight="1">
      <c r="A892" s="348" t="s">
        <v>19</v>
      </c>
      <c r="B892" s="349" t="s">
        <v>13</v>
      </c>
      <c r="C892" s="955" t="s">
        <v>1084</v>
      </c>
      <c r="D892" s="955" t="s">
        <v>1085</v>
      </c>
      <c r="E892" s="954"/>
      <c r="F892" s="954" t="s">
        <v>1162</v>
      </c>
      <c r="G892" s="351" t="s">
        <v>1099</v>
      </c>
      <c r="H892" s="353" t="s">
        <v>1100</v>
      </c>
      <c r="I892" s="353" t="s">
        <v>1101</v>
      </c>
      <c r="J892" s="354">
        <v>1</v>
      </c>
      <c r="K892" s="355">
        <v>44927</v>
      </c>
      <c r="L892" s="355">
        <v>45016</v>
      </c>
      <c r="M892" s="356">
        <f t="shared" si="28"/>
        <v>12.714285714285714</v>
      </c>
      <c r="N892" s="357">
        <v>1</v>
      </c>
      <c r="O892" s="353" t="s">
        <v>1164</v>
      </c>
      <c r="P892" s="358">
        <f t="shared" ref="P892:P955" si="29">N892/J892</f>
        <v>1</v>
      </c>
      <c r="Q892" s="359" t="str">
        <f>IF(ISNUMBER(P892),IF(P892=100%,"CUMPLIDA",IF(AND(ISNUMBER(L892),ISNUMBER([5]CGR!$P$4)), IF(L892&lt;[5]CGR!$P$4,"INCUMPLIDA","PROCESO"), "VERIFICAR FECHA")),"SIN VALOR AVANCE")</f>
        <v>CUMPLIDA</v>
      </c>
    </row>
    <row r="893" spans="1:17" ht="165.75">
      <c r="A893" s="348" t="s">
        <v>19</v>
      </c>
      <c r="B893" s="349" t="s">
        <v>13</v>
      </c>
      <c r="C893" s="955" t="s">
        <v>1084</v>
      </c>
      <c r="D893" s="955" t="s">
        <v>1085</v>
      </c>
      <c r="E893" s="954"/>
      <c r="F893" s="954" t="s">
        <v>1162</v>
      </c>
      <c r="G893" s="351" t="s">
        <v>1099</v>
      </c>
      <c r="H893" s="353" t="s">
        <v>1140</v>
      </c>
      <c r="I893" s="353" t="s">
        <v>731</v>
      </c>
      <c r="J893" s="354">
        <v>1</v>
      </c>
      <c r="K893" s="355">
        <v>45017</v>
      </c>
      <c r="L893" s="355">
        <v>45138</v>
      </c>
      <c r="M893" s="356">
        <f t="shared" si="28"/>
        <v>17.285714285714285</v>
      </c>
      <c r="N893" s="357">
        <v>1</v>
      </c>
      <c r="O893" s="353" t="s">
        <v>1165</v>
      </c>
      <c r="P893" s="358">
        <f t="shared" si="29"/>
        <v>1</v>
      </c>
      <c r="Q893" s="359" t="str">
        <f>IF(ISNUMBER(P893),IF(P893=100%,"CUMPLIDA",IF(AND(ISNUMBER(L893),ISNUMBER([5]CGR!$P$4)), IF(L893&lt;[5]CGR!$P$4,"INCUMPLIDA","PROCESO"), "VERIFICAR FECHA")),"SIN VALOR AVANCE")</f>
        <v>CUMPLIDA</v>
      </c>
    </row>
    <row r="894" spans="1:17" ht="150" customHeight="1">
      <c r="A894" s="348" t="s">
        <v>19</v>
      </c>
      <c r="B894" s="349" t="s">
        <v>13</v>
      </c>
      <c r="C894" s="955" t="s">
        <v>1084</v>
      </c>
      <c r="D894" s="955" t="s">
        <v>1085</v>
      </c>
      <c r="E894" s="954"/>
      <c r="F894" s="954" t="s">
        <v>1162</v>
      </c>
      <c r="G894" s="351" t="s">
        <v>1142</v>
      </c>
      <c r="H894" s="353" t="s">
        <v>1143</v>
      </c>
      <c r="I894" s="353" t="s">
        <v>731</v>
      </c>
      <c r="J894" s="354">
        <v>12</v>
      </c>
      <c r="K894" s="355">
        <v>44958</v>
      </c>
      <c r="L894" s="355">
        <v>45323</v>
      </c>
      <c r="M894" s="356">
        <f t="shared" si="28"/>
        <v>52.142857142857146</v>
      </c>
      <c r="N894" s="357">
        <v>12</v>
      </c>
      <c r="O894" s="353" t="s">
        <v>1107</v>
      </c>
      <c r="P894" s="358">
        <f t="shared" si="29"/>
        <v>1</v>
      </c>
      <c r="Q894" s="359" t="str">
        <f>IF(ISNUMBER(P894),IF(P894=100%,"CUMPLIDA",IF(AND(ISNUMBER(L894),ISNUMBER([5]CGR!$P$4)), IF(L894&lt;[5]CGR!$P$4,"INCUMPLIDA","PROCESO"), "VERIFICAR FECHA")),"SIN VALOR AVANCE")</f>
        <v>CUMPLIDA</v>
      </c>
    </row>
    <row r="895" spans="1:17" ht="150" customHeight="1">
      <c r="A895" s="348" t="s">
        <v>19</v>
      </c>
      <c r="B895" s="349" t="s">
        <v>13</v>
      </c>
      <c r="C895" s="955" t="s">
        <v>1084</v>
      </c>
      <c r="D895" s="955" t="s">
        <v>1085</v>
      </c>
      <c r="E895" s="954"/>
      <c r="F895" s="954" t="s">
        <v>1162</v>
      </c>
      <c r="G895" s="351" t="s">
        <v>1145</v>
      </c>
      <c r="H895" s="353" t="s">
        <v>1146</v>
      </c>
      <c r="I895" s="353" t="s">
        <v>731</v>
      </c>
      <c r="J895" s="354">
        <v>4</v>
      </c>
      <c r="K895" s="355">
        <v>44958</v>
      </c>
      <c r="L895" s="355">
        <v>45323</v>
      </c>
      <c r="M895" s="356">
        <f t="shared" si="28"/>
        <v>52.142857142857146</v>
      </c>
      <c r="N895" s="357">
        <v>4</v>
      </c>
      <c r="O895" s="353" t="s">
        <v>1144</v>
      </c>
      <c r="P895" s="358">
        <f t="shared" si="29"/>
        <v>1</v>
      </c>
      <c r="Q895" s="359" t="str">
        <f>IF(ISNUMBER(P895),IF(P895=100%,"CUMPLIDA",IF(AND(ISNUMBER(L895),ISNUMBER([5]CGR!$P$4)), IF(L895&lt;[5]CGR!$P$4,"INCUMPLIDA","PROCESO"), "VERIFICAR FECHA")),"SIN VALOR AVANCE")</f>
        <v>CUMPLIDA</v>
      </c>
    </row>
    <row r="896" spans="1:17" ht="150" customHeight="1">
      <c r="A896" s="348" t="s">
        <v>19</v>
      </c>
      <c r="B896" s="349" t="s">
        <v>13</v>
      </c>
      <c r="C896" s="955" t="s">
        <v>1084</v>
      </c>
      <c r="D896" s="955" t="s">
        <v>1085</v>
      </c>
      <c r="E896" s="954"/>
      <c r="F896" s="954" t="s">
        <v>1162</v>
      </c>
      <c r="G896" s="351" t="s">
        <v>1110</v>
      </c>
      <c r="H896" s="353" t="s">
        <v>1111</v>
      </c>
      <c r="I896" s="353" t="s">
        <v>731</v>
      </c>
      <c r="J896" s="354">
        <v>1</v>
      </c>
      <c r="K896" s="355">
        <v>44958</v>
      </c>
      <c r="L896" s="355">
        <v>44985</v>
      </c>
      <c r="M896" s="356">
        <f t="shared" si="28"/>
        <v>3.8571428571428572</v>
      </c>
      <c r="N896" s="357">
        <v>1</v>
      </c>
      <c r="O896" s="353" t="s">
        <v>1144</v>
      </c>
      <c r="P896" s="358">
        <f t="shared" si="29"/>
        <v>1</v>
      </c>
      <c r="Q896" s="359" t="str">
        <f>IF(ISNUMBER(P896),IF(P896=100%,"CUMPLIDA",IF(AND(ISNUMBER(L896),ISNUMBER([5]CGR!$P$4)), IF(L896&lt;[5]CGR!$P$4,"INCUMPLIDA","PROCESO"), "VERIFICAR FECHA")),"SIN VALOR AVANCE")</f>
        <v>CUMPLIDA</v>
      </c>
    </row>
    <row r="897" spans="1:17" ht="180.75" customHeight="1">
      <c r="A897" s="348" t="s">
        <v>19</v>
      </c>
      <c r="B897" s="349" t="s">
        <v>13</v>
      </c>
      <c r="C897" s="955" t="s">
        <v>1084</v>
      </c>
      <c r="D897" s="955" t="s">
        <v>1085</v>
      </c>
      <c r="E897" s="954" t="s">
        <v>1166</v>
      </c>
      <c r="F897" s="954" t="s">
        <v>1167</v>
      </c>
      <c r="G897" s="351" t="s">
        <v>1137</v>
      </c>
      <c r="H897" s="353" t="s">
        <v>1093</v>
      </c>
      <c r="I897" s="353" t="s">
        <v>1094</v>
      </c>
      <c r="J897" s="354">
        <v>3</v>
      </c>
      <c r="K897" s="355">
        <v>44958</v>
      </c>
      <c r="L897" s="355">
        <v>45323</v>
      </c>
      <c r="M897" s="356">
        <f t="shared" si="28"/>
        <v>52.142857142857146</v>
      </c>
      <c r="N897" s="357">
        <v>3</v>
      </c>
      <c r="O897" s="353" t="s">
        <v>1168</v>
      </c>
      <c r="P897" s="358">
        <f t="shared" si="29"/>
        <v>1</v>
      </c>
      <c r="Q897" s="359" t="str">
        <f>IF(ISNUMBER(P897),IF(P897=100%,"CUMPLIDA",IF(AND(ISNUMBER(L897),ISNUMBER([5]CGR!$P$4)), IF(L897&lt;[5]CGR!$P$4,"INCUMPLIDA","PROCESO"), "VERIFICAR FECHA")),"SIN VALOR AVANCE")</f>
        <v>CUMPLIDA</v>
      </c>
    </row>
    <row r="898" spans="1:17" ht="75.75">
      <c r="A898" s="348" t="s">
        <v>19</v>
      </c>
      <c r="B898" s="349" t="s">
        <v>13</v>
      </c>
      <c r="C898" s="955"/>
      <c r="D898" s="955"/>
      <c r="E898" s="954"/>
      <c r="F898" s="954" t="s">
        <v>1167</v>
      </c>
      <c r="G898" s="954" t="s">
        <v>1096</v>
      </c>
      <c r="H898" s="352" t="s">
        <v>675</v>
      </c>
      <c r="I898" s="353" t="s">
        <v>676</v>
      </c>
      <c r="J898" s="354">
        <v>1</v>
      </c>
      <c r="K898" s="355">
        <v>45231</v>
      </c>
      <c r="L898" s="355">
        <v>45504</v>
      </c>
      <c r="M898" s="356">
        <f t="shared" si="28"/>
        <v>39</v>
      </c>
      <c r="N898" s="357">
        <v>1</v>
      </c>
      <c r="O898" s="362" t="s">
        <v>825</v>
      </c>
      <c r="P898" s="358">
        <f t="shared" si="29"/>
        <v>1</v>
      </c>
      <c r="Q898" s="359" t="str">
        <f>IF(ISNUMBER(P898),IF(P898=100%,"CUMPLIDA",IF(AND(ISNUMBER(L898),ISNUMBER([5]CGR!$P$4)), IF(L898&lt;[5]CGR!$P$4,"INCUMPLIDA","PROCESO"), "VERIFICAR FECHA")),"SIN VALOR AVANCE")</f>
        <v>CUMPLIDA</v>
      </c>
    </row>
    <row r="899" spans="1:17" ht="210.75">
      <c r="A899" s="348" t="s">
        <v>19</v>
      </c>
      <c r="B899" s="349" t="s">
        <v>13</v>
      </c>
      <c r="C899" s="955"/>
      <c r="D899" s="955"/>
      <c r="E899" s="954"/>
      <c r="F899" s="954" t="s">
        <v>1167</v>
      </c>
      <c r="G899" s="954"/>
      <c r="H899" s="352" t="s">
        <v>678</v>
      </c>
      <c r="I899" s="353" t="s">
        <v>679</v>
      </c>
      <c r="J899" s="354">
        <v>1</v>
      </c>
      <c r="K899" s="355">
        <v>45231</v>
      </c>
      <c r="L899" s="355">
        <v>45504</v>
      </c>
      <c r="M899" s="356">
        <f t="shared" si="28"/>
        <v>39</v>
      </c>
      <c r="N899" s="357">
        <v>1</v>
      </c>
      <c r="O899" s="362" t="s">
        <v>1097</v>
      </c>
      <c r="P899" s="358">
        <f t="shared" si="29"/>
        <v>1</v>
      </c>
      <c r="Q899" s="359" t="str">
        <f>IF(ISNUMBER(P899),IF(P899=100%,"CUMPLIDA",IF(AND(ISNUMBER(L899),ISNUMBER([5]CGR!$P$4)), IF(L899&lt;[5]CGR!$P$4,"INCUMPLIDA","PROCESO"), "VERIFICAR FECHA")),"SIN VALOR AVANCE")</f>
        <v>CUMPLIDA</v>
      </c>
    </row>
    <row r="900" spans="1:17" ht="150.75">
      <c r="A900" s="348" t="s">
        <v>19</v>
      </c>
      <c r="B900" s="349" t="s">
        <v>13</v>
      </c>
      <c r="C900" s="955"/>
      <c r="D900" s="955"/>
      <c r="E900" s="954"/>
      <c r="F900" s="954" t="s">
        <v>1167</v>
      </c>
      <c r="G900" s="351" t="s">
        <v>97</v>
      </c>
      <c r="H900" s="353" t="s">
        <v>98</v>
      </c>
      <c r="I900" s="353" t="s">
        <v>99</v>
      </c>
      <c r="J900" s="360">
        <v>1</v>
      </c>
      <c r="K900" s="363">
        <v>45323</v>
      </c>
      <c r="L900" s="363">
        <v>45747</v>
      </c>
      <c r="M900" s="356">
        <f t="shared" si="28"/>
        <v>60.571428571428569</v>
      </c>
      <c r="N900" s="357">
        <v>1</v>
      </c>
      <c r="O900" s="362" t="s">
        <v>1139</v>
      </c>
      <c r="P900" s="358">
        <f t="shared" si="29"/>
        <v>1</v>
      </c>
      <c r="Q900" s="359" t="str">
        <f>IF(ISNUMBER(P900),IF(P900=100%,"CUMPLIDA",IF(AND(ISNUMBER(L900),ISNUMBER([5]CGR!$P$4)), IF(L900&lt;[5]CGR!$P$4,"INCUMPLIDA","PROCESO"), "VERIFICAR FECHA")),"SIN VALOR AVANCE")</f>
        <v>CUMPLIDA</v>
      </c>
    </row>
    <row r="901" spans="1:17" ht="75.75">
      <c r="A901" s="348" t="s">
        <v>19</v>
      </c>
      <c r="B901" s="349" t="s">
        <v>13</v>
      </c>
      <c r="C901" s="955"/>
      <c r="D901" s="955"/>
      <c r="E901" s="954"/>
      <c r="F901" s="954" t="s">
        <v>1167</v>
      </c>
      <c r="G901" s="351" t="s">
        <v>101</v>
      </c>
      <c r="H901" s="353" t="s">
        <v>101</v>
      </c>
      <c r="I901" s="353" t="s">
        <v>102</v>
      </c>
      <c r="J901" s="360">
        <v>1</v>
      </c>
      <c r="K901" s="363">
        <v>45323</v>
      </c>
      <c r="L901" s="363">
        <v>45747</v>
      </c>
      <c r="M901" s="356">
        <f t="shared" si="28"/>
        <v>60.571428571428569</v>
      </c>
      <c r="N901" s="357">
        <v>1</v>
      </c>
      <c r="O901" s="362" t="s">
        <v>924</v>
      </c>
      <c r="P901" s="358">
        <f t="shared" si="29"/>
        <v>1</v>
      </c>
      <c r="Q901" s="359" t="str">
        <f>IF(ISNUMBER(P901),IF(P901=100%,"CUMPLIDA",IF(AND(ISNUMBER(L901),ISNUMBER([5]CGR!$P$4)), IF(L901&lt;[5]CGR!$P$4,"INCUMPLIDA","PROCESO"), "VERIFICAR FECHA")),"SIN VALOR AVANCE")</f>
        <v>CUMPLIDA</v>
      </c>
    </row>
    <row r="902" spans="1:17" ht="75.75">
      <c r="A902" s="348" t="s">
        <v>19</v>
      </c>
      <c r="B902" s="349" t="s">
        <v>13</v>
      </c>
      <c r="C902" s="955"/>
      <c r="D902" s="955"/>
      <c r="E902" s="954"/>
      <c r="F902" s="954" t="s">
        <v>1167</v>
      </c>
      <c r="G902" s="351" t="s">
        <v>238</v>
      </c>
      <c r="H902" s="353" t="s">
        <v>239</v>
      </c>
      <c r="I902" s="353" t="s">
        <v>240</v>
      </c>
      <c r="J902" s="360">
        <v>1</v>
      </c>
      <c r="K902" s="363">
        <v>45231</v>
      </c>
      <c r="L902" s="363">
        <v>45747</v>
      </c>
      <c r="M902" s="356">
        <f t="shared" si="28"/>
        <v>73.714285714285708</v>
      </c>
      <c r="N902" s="357">
        <v>1</v>
      </c>
      <c r="O902" s="362" t="s">
        <v>924</v>
      </c>
      <c r="P902" s="358">
        <f t="shared" si="29"/>
        <v>1</v>
      </c>
      <c r="Q902" s="359" t="str">
        <f>IF(ISNUMBER(P902),IF(P902=100%,"CUMPLIDA",IF(AND(ISNUMBER(L902),ISNUMBER([5]CGR!$P$4)), IF(L902&lt;[5]CGR!$P$4,"INCUMPLIDA","PROCESO"), "VERIFICAR FECHA")),"SIN VALOR AVANCE")</f>
        <v>CUMPLIDA</v>
      </c>
    </row>
    <row r="903" spans="1:17" ht="150.75">
      <c r="A903" s="348" t="s">
        <v>19</v>
      </c>
      <c r="B903" s="349" t="s">
        <v>13</v>
      </c>
      <c r="C903" s="955"/>
      <c r="D903" s="955"/>
      <c r="E903" s="954"/>
      <c r="F903" s="954" t="s">
        <v>1167</v>
      </c>
      <c r="G903" s="351" t="s">
        <v>104</v>
      </c>
      <c r="H903" s="353" t="s">
        <v>104</v>
      </c>
      <c r="I903" s="353" t="s">
        <v>248</v>
      </c>
      <c r="J903" s="360">
        <v>1</v>
      </c>
      <c r="K903" s="363">
        <v>45323</v>
      </c>
      <c r="L903" s="363">
        <v>45747</v>
      </c>
      <c r="M903" s="356">
        <f t="shared" si="28"/>
        <v>60.571428571428569</v>
      </c>
      <c r="N903" s="357">
        <v>1</v>
      </c>
      <c r="O903" s="362" t="s">
        <v>1139</v>
      </c>
      <c r="P903" s="358">
        <f t="shared" si="29"/>
        <v>1</v>
      </c>
      <c r="Q903" s="359" t="str">
        <f>IF(ISNUMBER(P903),IF(P903=100%,"CUMPLIDA",IF(AND(ISNUMBER(L903),ISNUMBER([5]CGR!$P$4)), IF(L903&lt;[5]CGR!$P$4,"INCUMPLIDA","PROCESO"), "VERIFICAR FECHA")),"SIN VALOR AVANCE")</f>
        <v>CUMPLIDA</v>
      </c>
    </row>
    <row r="904" spans="1:17" ht="75.75">
      <c r="A904" s="348" t="s">
        <v>19</v>
      </c>
      <c r="B904" s="349" t="s">
        <v>13</v>
      </c>
      <c r="C904" s="955"/>
      <c r="D904" s="955"/>
      <c r="E904" s="954"/>
      <c r="F904" s="954" t="s">
        <v>1167</v>
      </c>
      <c r="G904" s="351" t="s">
        <v>830</v>
      </c>
      <c r="H904" s="353" t="s">
        <v>830</v>
      </c>
      <c r="I904" s="353" t="s">
        <v>107</v>
      </c>
      <c r="J904" s="360">
        <v>1</v>
      </c>
      <c r="K904" s="363">
        <v>45231</v>
      </c>
      <c r="L904" s="363">
        <v>45747</v>
      </c>
      <c r="M904" s="356">
        <f t="shared" si="28"/>
        <v>73.714285714285708</v>
      </c>
      <c r="N904" s="357">
        <v>1</v>
      </c>
      <c r="O904" s="362" t="s">
        <v>924</v>
      </c>
      <c r="P904" s="358">
        <f t="shared" si="29"/>
        <v>1</v>
      </c>
      <c r="Q904" s="359" t="str">
        <f>IF(ISNUMBER(P904),IF(P904=100%,"CUMPLIDA",IF(AND(ISNUMBER(L904),ISNUMBER([5]CGR!$P$4)), IF(L904&lt;[5]CGR!$P$4,"INCUMPLIDA","PROCESO"), "VERIFICAR FECHA")),"SIN VALOR AVANCE")</f>
        <v>CUMPLIDA</v>
      </c>
    </row>
    <row r="905" spans="1:17" ht="210.75">
      <c r="A905" s="348" t="s">
        <v>19</v>
      </c>
      <c r="B905" s="349" t="s">
        <v>13</v>
      </c>
      <c r="C905" s="955"/>
      <c r="D905" s="955"/>
      <c r="E905" s="954"/>
      <c r="F905" s="954" t="s">
        <v>1167</v>
      </c>
      <c r="G905" s="351" t="s">
        <v>831</v>
      </c>
      <c r="H905" s="353" t="s">
        <v>831</v>
      </c>
      <c r="I905" s="353" t="s">
        <v>524</v>
      </c>
      <c r="J905" s="360">
        <v>1</v>
      </c>
      <c r="K905" s="363">
        <v>45231</v>
      </c>
      <c r="L905" s="363">
        <v>45808</v>
      </c>
      <c r="M905" s="356">
        <f t="shared" si="28"/>
        <v>82.428571428571431</v>
      </c>
      <c r="N905" s="357">
        <v>1</v>
      </c>
      <c r="O905" s="362" t="s">
        <v>1097</v>
      </c>
      <c r="P905" s="358">
        <f t="shared" si="29"/>
        <v>1</v>
      </c>
      <c r="Q905" s="359" t="str">
        <f>IF(ISNUMBER(P905),IF(P905=100%,"CUMPLIDA",IF(AND(ISNUMBER(L905),ISNUMBER([5]CGR!$P$4)), IF(L905&lt;[5]CGR!$P$4,"INCUMPLIDA","PROCESO"), "VERIFICAR FECHA")),"SIN VALOR AVANCE")</f>
        <v>CUMPLIDA</v>
      </c>
    </row>
    <row r="906" spans="1:17" ht="75.75" customHeight="1">
      <c r="A906" s="348" t="s">
        <v>19</v>
      </c>
      <c r="B906" s="349" t="s">
        <v>13</v>
      </c>
      <c r="C906" s="955" t="s">
        <v>1084</v>
      </c>
      <c r="D906" s="955" t="s">
        <v>1085</v>
      </c>
      <c r="E906" s="954"/>
      <c r="F906" s="954" t="s">
        <v>1167</v>
      </c>
      <c r="G906" s="351" t="s">
        <v>110</v>
      </c>
      <c r="H906" s="353" t="s">
        <v>111</v>
      </c>
      <c r="I906" s="353" t="s">
        <v>112</v>
      </c>
      <c r="J906" s="360">
        <v>12</v>
      </c>
      <c r="K906" s="363">
        <v>46024</v>
      </c>
      <c r="L906" s="363">
        <v>47118</v>
      </c>
      <c r="M906" s="356">
        <f t="shared" si="28"/>
        <v>156.28571428571428</v>
      </c>
      <c r="N906" s="357">
        <v>0</v>
      </c>
      <c r="O906" s="362" t="s">
        <v>924</v>
      </c>
      <c r="P906" s="358">
        <f t="shared" si="29"/>
        <v>0</v>
      </c>
      <c r="Q906" s="359" t="str">
        <f>IF(ISNUMBER(P906),IF(P906=100%,"CUMPLIDA",IF(AND(ISNUMBER(L906),ISNUMBER([5]CGR!$P$4)), IF(L906&lt;[5]CGR!$P$4,"INCUMPLIDA","PROCESO"), "VERIFICAR FECHA")),"SIN VALOR AVANCE")</f>
        <v>PROCESO</v>
      </c>
    </row>
    <row r="907" spans="1:17" ht="150.75">
      <c r="A907" s="348" t="s">
        <v>19</v>
      </c>
      <c r="B907" s="349" t="s">
        <v>13</v>
      </c>
      <c r="C907" s="955" t="s">
        <v>1084</v>
      </c>
      <c r="D907" s="955" t="s">
        <v>1085</v>
      </c>
      <c r="E907" s="954"/>
      <c r="F907" s="954" t="s">
        <v>1167</v>
      </c>
      <c r="G907" s="351" t="s">
        <v>114</v>
      </c>
      <c r="H907" s="353" t="s">
        <v>115</v>
      </c>
      <c r="I907" s="353" t="s">
        <v>116</v>
      </c>
      <c r="J907" s="360">
        <v>1</v>
      </c>
      <c r="K907" s="363">
        <v>46024</v>
      </c>
      <c r="L907" s="363">
        <v>47118</v>
      </c>
      <c r="M907" s="356">
        <f t="shared" si="28"/>
        <v>156.28571428571428</v>
      </c>
      <c r="N907" s="357">
        <v>0</v>
      </c>
      <c r="O907" s="362" t="s">
        <v>1139</v>
      </c>
      <c r="P907" s="358">
        <f t="shared" si="29"/>
        <v>0</v>
      </c>
      <c r="Q907" s="359" t="str">
        <f>IF(ISNUMBER(P907),IF(P907=100%,"CUMPLIDA",IF(AND(ISNUMBER(L907),ISNUMBER([5]CGR!$P$4)), IF(L907&lt;[5]CGR!$P$4,"INCUMPLIDA","PROCESO"), "VERIFICAR FECHA")),"SIN VALOR AVANCE")</f>
        <v>PROCESO</v>
      </c>
    </row>
    <row r="908" spans="1:17" ht="210.75">
      <c r="A908" s="348" t="s">
        <v>19</v>
      </c>
      <c r="B908" s="349" t="s">
        <v>13</v>
      </c>
      <c r="C908" s="955" t="s">
        <v>1084</v>
      </c>
      <c r="D908" s="955" t="s">
        <v>1085</v>
      </c>
      <c r="E908" s="954"/>
      <c r="F908" s="954" t="s">
        <v>1167</v>
      </c>
      <c r="G908" s="351" t="s">
        <v>117</v>
      </c>
      <c r="H908" s="353" t="s">
        <v>118</v>
      </c>
      <c r="I908" s="353" t="s">
        <v>119</v>
      </c>
      <c r="J908" s="360">
        <v>2</v>
      </c>
      <c r="K908" s="363">
        <v>46024</v>
      </c>
      <c r="L908" s="363">
        <v>47118</v>
      </c>
      <c r="M908" s="356">
        <f t="shared" si="28"/>
        <v>156.28571428571428</v>
      </c>
      <c r="N908" s="357">
        <v>0</v>
      </c>
      <c r="O908" s="362" t="s">
        <v>1097</v>
      </c>
      <c r="P908" s="358">
        <f t="shared" si="29"/>
        <v>0</v>
      </c>
      <c r="Q908" s="359" t="str">
        <f>IF(ISNUMBER(P908),IF(P908=100%,"CUMPLIDA",IF(AND(ISNUMBER(L908),ISNUMBER([5]CGR!$P$4)), IF(L908&lt;[5]CGR!$P$4,"INCUMPLIDA","PROCESO"), "VERIFICAR FECHA")),"SIN VALOR AVANCE")</f>
        <v>PROCESO</v>
      </c>
    </row>
    <row r="909" spans="1:17" ht="105.75">
      <c r="A909" s="348" t="s">
        <v>19</v>
      </c>
      <c r="B909" s="349" t="s">
        <v>13</v>
      </c>
      <c r="C909" s="955" t="s">
        <v>1084</v>
      </c>
      <c r="D909" s="955" t="s">
        <v>1085</v>
      </c>
      <c r="E909" s="954"/>
      <c r="F909" s="954" t="s">
        <v>1167</v>
      </c>
      <c r="G909" s="351" t="s">
        <v>1169</v>
      </c>
      <c r="H909" s="353" t="s">
        <v>1100</v>
      </c>
      <c r="I909" s="353" t="s">
        <v>1101</v>
      </c>
      <c r="J909" s="354">
        <v>1</v>
      </c>
      <c r="K909" s="355">
        <v>44927</v>
      </c>
      <c r="L909" s="355">
        <v>45016</v>
      </c>
      <c r="M909" s="356">
        <f t="shared" si="28"/>
        <v>12.714285714285714</v>
      </c>
      <c r="N909" s="357">
        <v>1</v>
      </c>
      <c r="O909" s="353" t="s">
        <v>1107</v>
      </c>
      <c r="P909" s="358">
        <f t="shared" si="29"/>
        <v>1</v>
      </c>
      <c r="Q909" s="359" t="str">
        <f>IF(ISNUMBER(P909),IF(P909=100%,"CUMPLIDA",IF(AND(ISNUMBER(L909),ISNUMBER([5]CGR!$P$4)), IF(L909&lt;[5]CGR!$P$4,"INCUMPLIDA","PROCESO"), "VERIFICAR FECHA")),"SIN VALOR AVANCE")</f>
        <v>CUMPLIDA</v>
      </c>
    </row>
    <row r="910" spans="1:17" ht="165.75">
      <c r="A910" s="348" t="s">
        <v>19</v>
      </c>
      <c r="B910" s="349" t="s">
        <v>13</v>
      </c>
      <c r="C910" s="955" t="s">
        <v>1084</v>
      </c>
      <c r="D910" s="955" t="s">
        <v>1085</v>
      </c>
      <c r="E910" s="954"/>
      <c r="F910" s="954" t="s">
        <v>1167</v>
      </c>
      <c r="G910" s="351" t="s">
        <v>1169</v>
      </c>
      <c r="H910" s="353" t="s">
        <v>1170</v>
      </c>
      <c r="I910" s="353" t="s">
        <v>731</v>
      </c>
      <c r="J910" s="354">
        <v>1</v>
      </c>
      <c r="K910" s="355">
        <v>45017</v>
      </c>
      <c r="L910" s="355">
        <v>45138</v>
      </c>
      <c r="M910" s="356">
        <f t="shared" si="28"/>
        <v>17.285714285714285</v>
      </c>
      <c r="N910" s="357">
        <v>1</v>
      </c>
      <c r="O910" s="353" t="s">
        <v>1171</v>
      </c>
      <c r="P910" s="358">
        <f t="shared" si="29"/>
        <v>1</v>
      </c>
      <c r="Q910" s="359" t="str">
        <f>IF(ISNUMBER(P910),IF(P910=100%,"CUMPLIDA",IF(AND(ISNUMBER(L910),ISNUMBER([5]CGR!$P$4)), IF(L910&lt;[5]CGR!$P$4,"INCUMPLIDA","PROCESO"), "VERIFICAR FECHA")),"SIN VALOR AVANCE")</f>
        <v>CUMPLIDA</v>
      </c>
    </row>
    <row r="911" spans="1:17" ht="120">
      <c r="A911" s="348" t="s">
        <v>19</v>
      </c>
      <c r="B911" s="349" t="s">
        <v>13</v>
      </c>
      <c r="C911" s="955" t="s">
        <v>1084</v>
      </c>
      <c r="D911" s="955" t="s">
        <v>1085</v>
      </c>
      <c r="E911" s="954"/>
      <c r="F911" s="954" t="s">
        <v>1167</v>
      </c>
      <c r="G911" s="351" t="s">
        <v>1115</v>
      </c>
      <c r="H911" s="353" t="s">
        <v>1116</v>
      </c>
      <c r="I911" s="353" t="s">
        <v>731</v>
      </c>
      <c r="J911" s="354">
        <v>12</v>
      </c>
      <c r="K911" s="355">
        <v>44958</v>
      </c>
      <c r="L911" s="355">
        <v>45323</v>
      </c>
      <c r="M911" s="356">
        <f t="shared" si="28"/>
        <v>52.142857142857146</v>
      </c>
      <c r="N911" s="357">
        <v>12</v>
      </c>
      <c r="O911" s="353" t="s">
        <v>1172</v>
      </c>
      <c r="P911" s="358">
        <f t="shared" si="29"/>
        <v>1</v>
      </c>
      <c r="Q911" s="359" t="str">
        <f>IF(ISNUMBER(P911),IF(P911=100%,"CUMPLIDA",IF(AND(ISNUMBER(L911),ISNUMBER([5]CGR!$P$4)), IF(L911&lt;[5]CGR!$P$4,"INCUMPLIDA","PROCESO"), "VERIFICAR FECHA")),"SIN VALOR AVANCE")</f>
        <v>CUMPLIDA</v>
      </c>
    </row>
    <row r="912" spans="1:17" ht="180.75" customHeight="1">
      <c r="A912" s="348" t="s">
        <v>19</v>
      </c>
      <c r="B912" s="349" t="s">
        <v>13</v>
      </c>
      <c r="C912" s="955" t="s">
        <v>1084</v>
      </c>
      <c r="D912" s="955" t="s">
        <v>1085</v>
      </c>
      <c r="E912" s="954" t="s">
        <v>1173</v>
      </c>
      <c r="F912" s="954" t="s">
        <v>1174</v>
      </c>
      <c r="G912" s="351" t="s">
        <v>1137</v>
      </c>
      <c r="H912" s="353" t="s">
        <v>1093</v>
      </c>
      <c r="I912" s="353" t="s">
        <v>1094</v>
      </c>
      <c r="J912" s="354">
        <v>3</v>
      </c>
      <c r="K912" s="355">
        <v>44958</v>
      </c>
      <c r="L912" s="355">
        <v>45323</v>
      </c>
      <c r="M912" s="356">
        <f t="shared" si="28"/>
        <v>52.142857142857146</v>
      </c>
      <c r="N912" s="357">
        <v>3</v>
      </c>
      <c r="O912" s="353" t="s">
        <v>1168</v>
      </c>
      <c r="P912" s="358">
        <f t="shared" si="29"/>
        <v>1</v>
      </c>
      <c r="Q912" s="359" t="str">
        <f>IF(ISNUMBER(P912),IF(P912=100%,"CUMPLIDA",IF(AND(ISNUMBER(L912),ISNUMBER([5]CGR!$P$4)), IF(L912&lt;[5]CGR!$P$4,"INCUMPLIDA","PROCESO"), "VERIFICAR FECHA")),"SIN VALOR AVANCE")</f>
        <v>CUMPLIDA</v>
      </c>
    </row>
    <row r="913" spans="1:17" ht="90" customHeight="1">
      <c r="A913" s="348" t="s">
        <v>19</v>
      </c>
      <c r="B913" s="349" t="s">
        <v>13</v>
      </c>
      <c r="C913" s="955"/>
      <c r="D913" s="955"/>
      <c r="E913" s="954"/>
      <c r="F913" s="954" t="s">
        <v>1174</v>
      </c>
      <c r="G913" s="954" t="s">
        <v>1096</v>
      </c>
      <c r="H913" s="352" t="s">
        <v>675</v>
      </c>
      <c r="I913" s="353" t="s">
        <v>676</v>
      </c>
      <c r="J913" s="354">
        <v>1</v>
      </c>
      <c r="K913" s="355">
        <v>45231</v>
      </c>
      <c r="L913" s="355">
        <v>45504</v>
      </c>
      <c r="M913" s="356">
        <f t="shared" si="28"/>
        <v>39</v>
      </c>
      <c r="N913" s="357">
        <v>1</v>
      </c>
      <c r="O913" s="362" t="s">
        <v>825</v>
      </c>
      <c r="P913" s="358">
        <f t="shared" si="29"/>
        <v>1</v>
      </c>
      <c r="Q913" s="359" t="str">
        <f>IF(ISNUMBER(P913),IF(P913=100%,"CUMPLIDA",IF(AND(ISNUMBER(L913),ISNUMBER([5]CGR!$P$4)), IF(L913&lt;[5]CGR!$P$4,"INCUMPLIDA","PROCESO"), "VERIFICAR FECHA")),"SIN VALOR AVANCE")</f>
        <v>CUMPLIDA</v>
      </c>
    </row>
    <row r="914" spans="1:17" ht="210.75">
      <c r="A914" s="348" t="s">
        <v>19</v>
      </c>
      <c r="B914" s="349" t="s">
        <v>13</v>
      </c>
      <c r="C914" s="955"/>
      <c r="D914" s="955"/>
      <c r="E914" s="954"/>
      <c r="F914" s="954" t="s">
        <v>1174</v>
      </c>
      <c r="G914" s="954"/>
      <c r="H914" s="352" t="s">
        <v>678</v>
      </c>
      <c r="I914" s="353" t="s">
        <v>679</v>
      </c>
      <c r="J914" s="354">
        <v>1</v>
      </c>
      <c r="K914" s="355">
        <v>45231</v>
      </c>
      <c r="L914" s="355">
        <v>45504</v>
      </c>
      <c r="M914" s="356">
        <f t="shared" si="28"/>
        <v>39</v>
      </c>
      <c r="N914" s="357">
        <v>1</v>
      </c>
      <c r="O914" s="362" t="s">
        <v>1097</v>
      </c>
      <c r="P914" s="358">
        <f t="shared" si="29"/>
        <v>1</v>
      </c>
      <c r="Q914" s="359" t="str">
        <f>IF(ISNUMBER(P914),IF(P914=100%,"CUMPLIDA",IF(AND(ISNUMBER(L914),ISNUMBER([5]CGR!$P$4)), IF(L914&lt;[5]CGR!$P$4,"INCUMPLIDA","PROCESO"), "VERIFICAR FECHA")),"SIN VALOR AVANCE")</f>
        <v>CUMPLIDA</v>
      </c>
    </row>
    <row r="915" spans="1:17" ht="135.75">
      <c r="A915" s="348" t="s">
        <v>19</v>
      </c>
      <c r="B915" s="349" t="s">
        <v>13</v>
      </c>
      <c r="C915" s="955"/>
      <c r="D915" s="955"/>
      <c r="E915" s="954"/>
      <c r="F915" s="954" t="s">
        <v>1174</v>
      </c>
      <c r="G915" s="351" t="s">
        <v>97</v>
      </c>
      <c r="H915" s="353" t="s">
        <v>98</v>
      </c>
      <c r="I915" s="353" t="s">
        <v>99</v>
      </c>
      <c r="J915" s="360">
        <v>1</v>
      </c>
      <c r="K915" s="363">
        <v>45323</v>
      </c>
      <c r="L915" s="363">
        <v>45747</v>
      </c>
      <c r="M915" s="356">
        <f t="shared" si="28"/>
        <v>60.571428571428569</v>
      </c>
      <c r="N915" s="357">
        <v>1</v>
      </c>
      <c r="O915" s="362" t="s">
        <v>1098</v>
      </c>
      <c r="P915" s="358">
        <f t="shared" si="29"/>
        <v>1</v>
      </c>
      <c r="Q915" s="359" t="str">
        <f>IF(ISNUMBER(P915),IF(P915=100%,"CUMPLIDA",IF(AND(ISNUMBER(L915),ISNUMBER([5]CGR!$P$4)), IF(L915&lt;[5]CGR!$P$4,"INCUMPLIDA","PROCESO"), "VERIFICAR FECHA")),"SIN VALOR AVANCE")</f>
        <v>CUMPLIDA</v>
      </c>
    </row>
    <row r="916" spans="1:17" ht="90" customHeight="1">
      <c r="A916" s="348" t="s">
        <v>19</v>
      </c>
      <c r="B916" s="349" t="s">
        <v>13</v>
      </c>
      <c r="C916" s="955"/>
      <c r="D916" s="955"/>
      <c r="E916" s="954"/>
      <c r="F916" s="954" t="s">
        <v>1174</v>
      </c>
      <c r="G916" s="351" t="s">
        <v>101</v>
      </c>
      <c r="H916" s="353" t="s">
        <v>101</v>
      </c>
      <c r="I916" s="353" t="s">
        <v>102</v>
      </c>
      <c r="J916" s="360">
        <v>1</v>
      </c>
      <c r="K916" s="363">
        <v>45323</v>
      </c>
      <c r="L916" s="363">
        <v>45747</v>
      </c>
      <c r="M916" s="356">
        <f t="shared" ref="M916:M979" si="30">(L916-K916)/7</f>
        <v>60.571428571428569</v>
      </c>
      <c r="N916" s="357">
        <v>1</v>
      </c>
      <c r="O916" s="362" t="s">
        <v>1175</v>
      </c>
      <c r="P916" s="358">
        <f t="shared" si="29"/>
        <v>1</v>
      </c>
      <c r="Q916" s="359" t="str">
        <f>IF(ISNUMBER(P916),IF(P916=100%,"CUMPLIDA",IF(AND(ISNUMBER(L916),ISNUMBER([5]CGR!$P$4)), IF(L916&lt;[5]CGR!$P$4,"INCUMPLIDA","PROCESO"), "VERIFICAR FECHA")),"SIN VALOR AVANCE")</f>
        <v>CUMPLIDA</v>
      </c>
    </row>
    <row r="917" spans="1:17" ht="75.75" customHeight="1">
      <c r="A917" s="348" t="s">
        <v>19</v>
      </c>
      <c r="B917" s="349" t="s">
        <v>13</v>
      </c>
      <c r="C917" s="955"/>
      <c r="D917" s="955"/>
      <c r="E917" s="954"/>
      <c r="F917" s="954" t="s">
        <v>1174</v>
      </c>
      <c r="G917" s="351" t="s">
        <v>238</v>
      </c>
      <c r="H917" s="353" t="s">
        <v>239</v>
      </c>
      <c r="I917" s="353" t="s">
        <v>240</v>
      </c>
      <c r="J917" s="360">
        <v>1</v>
      </c>
      <c r="K917" s="363">
        <v>45231</v>
      </c>
      <c r="L917" s="363">
        <v>45747</v>
      </c>
      <c r="M917" s="356">
        <f t="shared" si="30"/>
        <v>73.714285714285708</v>
      </c>
      <c r="N917" s="357">
        <v>1</v>
      </c>
      <c r="O917" s="362" t="s">
        <v>1175</v>
      </c>
      <c r="P917" s="358">
        <f t="shared" si="29"/>
        <v>1</v>
      </c>
      <c r="Q917" s="359" t="str">
        <f>IF(ISNUMBER(P917),IF(P917=100%,"CUMPLIDA",IF(AND(ISNUMBER(L917),ISNUMBER([5]CGR!$P$4)), IF(L917&lt;[5]CGR!$P$4,"INCUMPLIDA","PROCESO"), "VERIFICAR FECHA")),"SIN VALOR AVANCE")</f>
        <v>CUMPLIDA</v>
      </c>
    </row>
    <row r="918" spans="1:17" ht="135.75">
      <c r="A918" s="348" t="s">
        <v>19</v>
      </c>
      <c r="B918" s="349" t="s">
        <v>13</v>
      </c>
      <c r="C918" s="955"/>
      <c r="D918" s="955"/>
      <c r="E918" s="954"/>
      <c r="F918" s="954" t="s">
        <v>1174</v>
      </c>
      <c r="G918" s="351" t="s">
        <v>104</v>
      </c>
      <c r="H918" s="353" t="s">
        <v>104</v>
      </c>
      <c r="I918" s="353" t="s">
        <v>248</v>
      </c>
      <c r="J918" s="360">
        <v>1</v>
      </c>
      <c r="K918" s="363">
        <v>45323</v>
      </c>
      <c r="L918" s="363">
        <v>45747</v>
      </c>
      <c r="M918" s="356">
        <f t="shared" si="30"/>
        <v>60.571428571428569</v>
      </c>
      <c r="N918" s="357">
        <v>1</v>
      </c>
      <c r="O918" s="362" t="s">
        <v>1098</v>
      </c>
      <c r="P918" s="358">
        <f t="shared" si="29"/>
        <v>1</v>
      </c>
      <c r="Q918" s="359" t="str">
        <f>IF(ISNUMBER(P918),IF(P918=100%,"CUMPLIDA",IF(AND(ISNUMBER(L918),ISNUMBER([5]CGR!$P$4)), IF(L918&lt;[5]CGR!$P$4,"INCUMPLIDA","PROCESO"), "VERIFICAR FECHA")),"SIN VALOR AVANCE")</f>
        <v>CUMPLIDA</v>
      </c>
    </row>
    <row r="919" spans="1:17" ht="75.75" customHeight="1">
      <c r="A919" s="348" t="s">
        <v>19</v>
      </c>
      <c r="B919" s="349" t="s">
        <v>13</v>
      </c>
      <c r="C919" s="955"/>
      <c r="D919" s="955"/>
      <c r="E919" s="954"/>
      <c r="F919" s="954" t="s">
        <v>1174</v>
      </c>
      <c r="G919" s="351" t="s">
        <v>830</v>
      </c>
      <c r="H919" s="353" t="s">
        <v>830</v>
      </c>
      <c r="I919" s="353" t="s">
        <v>107</v>
      </c>
      <c r="J919" s="360">
        <v>1</v>
      </c>
      <c r="K919" s="363">
        <v>45231</v>
      </c>
      <c r="L919" s="363">
        <v>45747</v>
      </c>
      <c r="M919" s="356">
        <f t="shared" si="30"/>
        <v>73.714285714285708</v>
      </c>
      <c r="N919" s="357">
        <v>1</v>
      </c>
      <c r="O919" s="362" t="s">
        <v>1175</v>
      </c>
      <c r="P919" s="358">
        <f t="shared" si="29"/>
        <v>1</v>
      </c>
      <c r="Q919" s="359" t="str">
        <f>IF(ISNUMBER(P919),IF(P919=100%,"CUMPLIDA",IF(AND(ISNUMBER(L919),ISNUMBER([5]CGR!$P$4)), IF(L919&lt;[5]CGR!$P$4,"INCUMPLIDA","PROCESO"), "VERIFICAR FECHA")),"SIN VALOR AVANCE")</f>
        <v>CUMPLIDA</v>
      </c>
    </row>
    <row r="920" spans="1:17" ht="210.75">
      <c r="A920" s="348" t="s">
        <v>19</v>
      </c>
      <c r="B920" s="349" t="s">
        <v>13</v>
      </c>
      <c r="C920" s="955"/>
      <c r="D920" s="955"/>
      <c r="E920" s="954"/>
      <c r="F920" s="954" t="s">
        <v>1174</v>
      </c>
      <c r="G920" s="351" t="s">
        <v>831</v>
      </c>
      <c r="H920" s="353" t="s">
        <v>831</v>
      </c>
      <c r="I920" s="353" t="s">
        <v>524</v>
      </c>
      <c r="J920" s="360">
        <v>1</v>
      </c>
      <c r="K920" s="363">
        <v>45231</v>
      </c>
      <c r="L920" s="363">
        <v>45808</v>
      </c>
      <c r="M920" s="356">
        <f t="shared" si="30"/>
        <v>82.428571428571431</v>
      </c>
      <c r="N920" s="357">
        <v>1</v>
      </c>
      <c r="O920" s="362" t="s">
        <v>1097</v>
      </c>
      <c r="P920" s="358">
        <f t="shared" si="29"/>
        <v>1</v>
      </c>
      <c r="Q920" s="359" t="str">
        <f>IF(ISNUMBER(P920),IF(P920=100%,"CUMPLIDA",IF(AND(ISNUMBER(L920),ISNUMBER([5]CGR!$P$4)), IF(L920&lt;[5]CGR!$P$4,"INCUMPLIDA","PROCESO"), "VERIFICAR FECHA")),"SIN VALOR AVANCE")</f>
        <v>CUMPLIDA</v>
      </c>
    </row>
    <row r="921" spans="1:17" ht="75.75" customHeight="1">
      <c r="A921" s="348" t="s">
        <v>19</v>
      </c>
      <c r="B921" s="349" t="s">
        <v>13</v>
      </c>
      <c r="C921" s="955" t="s">
        <v>1084</v>
      </c>
      <c r="D921" s="955" t="s">
        <v>1085</v>
      </c>
      <c r="E921" s="954"/>
      <c r="F921" s="954" t="s">
        <v>1174</v>
      </c>
      <c r="G921" s="351" t="s">
        <v>110</v>
      </c>
      <c r="H921" s="353" t="s">
        <v>111</v>
      </c>
      <c r="I921" s="353" t="s">
        <v>112</v>
      </c>
      <c r="J921" s="360">
        <v>12</v>
      </c>
      <c r="K921" s="363">
        <v>46024</v>
      </c>
      <c r="L921" s="363">
        <v>47118</v>
      </c>
      <c r="M921" s="356">
        <f t="shared" si="30"/>
        <v>156.28571428571428</v>
      </c>
      <c r="N921" s="357">
        <v>0</v>
      </c>
      <c r="O921" s="362" t="s">
        <v>1175</v>
      </c>
      <c r="P921" s="358">
        <f t="shared" si="29"/>
        <v>0</v>
      </c>
      <c r="Q921" s="359" t="str">
        <f>IF(ISNUMBER(P921),IF(P921=100%,"CUMPLIDA",IF(AND(ISNUMBER(L921),ISNUMBER([5]CGR!$P$4)), IF(L921&lt;[5]CGR!$P$4,"INCUMPLIDA","PROCESO"), "VERIFICAR FECHA")),"SIN VALOR AVANCE")</f>
        <v>PROCESO</v>
      </c>
    </row>
    <row r="922" spans="1:17" ht="135.75">
      <c r="A922" s="348" t="s">
        <v>19</v>
      </c>
      <c r="B922" s="349" t="s">
        <v>13</v>
      </c>
      <c r="C922" s="955" t="s">
        <v>1084</v>
      </c>
      <c r="D922" s="955" t="s">
        <v>1085</v>
      </c>
      <c r="E922" s="954"/>
      <c r="F922" s="954" t="s">
        <v>1174</v>
      </c>
      <c r="G922" s="351" t="s">
        <v>114</v>
      </c>
      <c r="H922" s="353" t="s">
        <v>115</v>
      </c>
      <c r="I922" s="353" t="s">
        <v>116</v>
      </c>
      <c r="J922" s="360">
        <v>1</v>
      </c>
      <c r="K922" s="363">
        <v>46024</v>
      </c>
      <c r="L922" s="363">
        <v>47118</v>
      </c>
      <c r="M922" s="356">
        <f t="shared" si="30"/>
        <v>156.28571428571428</v>
      </c>
      <c r="N922" s="357">
        <v>0</v>
      </c>
      <c r="O922" s="362" t="s">
        <v>1098</v>
      </c>
      <c r="P922" s="358">
        <f t="shared" si="29"/>
        <v>0</v>
      </c>
      <c r="Q922" s="359" t="str">
        <f>IF(ISNUMBER(P922),IF(P922=100%,"CUMPLIDA",IF(AND(ISNUMBER(L922),ISNUMBER([5]CGR!$P$4)), IF(L922&lt;[5]CGR!$P$4,"INCUMPLIDA","PROCESO"), "VERIFICAR FECHA")),"SIN VALOR AVANCE")</f>
        <v>PROCESO</v>
      </c>
    </row>
    <row r="923" spans="1:17" ht="210.75">
      <c r="A923" s="348" t="s">
        <v>19</v>
      </c>
      <c r="B923" s="349" t="s">
        <v>13</v>
      </c>
      <c r="C923" s="955" t="s">
        <v>1084</v>
      </c>
      <c r="D923" s="955" t="s">
        <v>1085</v>
      </c>
      <c r="E923" s="954"/>
      <c r="F923" s="954" t="s">
        <v>1174</v>
      </c>
      <c r="G923" s="351" t="s">
        <v>117</v>
      </c>
      <c r="H923" s="353" t="s">
        <v>118</v>
      </c>
      <c r="I923" s="353" t="s">
        <v>119</v>
      </c>
      <c r="J923" s="360">
        <v>2</v>
      </c>
      <c r="K923" s="363">
        <v>46024</v>
      </c>
      <c r="L923" s="363">
        <v>47118</v>
      </c>
      <c r="M923" s="356">
        <f t="shared" si="30"/>
        <v>156.28571428571428</v>
      </c>
      <c r="N923" s="357">
        <v>0</v>
      </c>
      <c r="O923" s="362" t="s">
        <v>1097</v>
      </c>
      <c r="P923" s="358">
        <f t="shared" si="29"/>
        <v>0</v>
      </c>
      <c r="Q923" s="359" t="str">
        <f>IF(ISNUMBER(P923),IF(P923=100%,"CUMPLIDA",IF(AND(ISNUMBER(L923),ISNUMBER([5]CGR!$P$4)), IF(L923&lt;[5]CGR!$P$4,"INCUMPLIDA","PROCESO"), "VERIFICAR FECHA")),"SIN VALOR AVANCE")</f>
        <v>PROCESO</v>
      </c>
    </row>
    <row r="924" spans="1:17" ht="90.75" customHeight="1">
      <c r="A924" s="348" t="s">
        <v>19</v>
      </c>
      <c r="B924" s="349" t="s">
        <v>13</v>
      </c>
      <c r="C924" s="955" t="s">
        <v>1084</v>
      </c>
      <c r="D924" s="955" t="s">
        <v>1085</v>
      </c>
      <c r="E924" s="954"/>
      <c r="F924" s="954" t="s">
        <v>1174</v>
      </c>
      <c r="G924" s="351" t="s">
        <v>1169</v>
      </c>
      <c r="H924" s="353" t="s">
        <v>1100</v>
      </c>
      <c r="I924" s="353" t="s">
        <v>1101</v>
      </c>
      <c r="J924" s="354">
        <v>1</v>
      </c>
      <c r="K924" s="355">
        <v>44927</v>
      </c>
      <c r="L924" s="355">
        <v>45016</v>
      </c>
      <c r="M924" s="356">
        <f t="shared" si="30"/>
        <v>12.714285714285714</v>
      </c>
      <c r="N924" s="357">
        <v>1</v>
      </c>
      <c r="O924" s="353" t="s">
        <v>1176</v>
      </c>
      <c r="P924" s="358">
        <f t="shared" si="29"/>
        <v>1</v>
      </c>
      <c r="Q924" s="359" t="str">
        <f>IF(ISNUMBER(P924),IF(P924=100%,"CUMPLIDA",IF(AND(ISNUMBER(L924),ISNUMBER([5]CGR!$P$4)), IF(L924&lt;[5]CGR!$P$4,"INCUMPLIDA","PROCESO"), "VERIFICAR FECHA")),"SIN VALOR AVANCE")</f>
        <v>CUMPLIDA</v>
      </c>
    </row>
    <row r="925" spans="1:17" ht="165.75">
      <c r="A925" s="348" t="s">
        <v>19</v>
      </c>
      <c r="B925" s="349" t="s">
        <v>13</v>
      </c>
      <c r="C925" s="955" t="s">
        <v>1084</v>
      </c>
      <c r="D925" s="955" t="s">
        <v>1085</v>
      </c>
      <c r="E925" s="954"/>
      <c r="F925" s="954" t="s">
        <v>1174</v>
      </c>
      <c r="G925" s="351" t="s">
        <v>1169</v>
      </c>
      <c r="H925" s="353" t="s">
        <v>1170</v>
      </c>
      <c r="I925" s="353" t="s">
        <v>731</v>
      </c>
      <c r="J925" s="354">
        <v>1</v>
      </c>
      <c r="K925" s="355">
        <v>45017</v>
      </c>
      <c r="L925" s="355">
        <v>45138</v>
      </c>
      <c r="M925" s="356">
        <f t="shared" si="30"/>
        <v>17.285714285714285</v>
      </c>
      <c r="N925" s="357">
        <v>1</v>
      </c>
      <c r="O925" s="353" t="s">
        <v>1177</v>
      </c>
      <c r="P925" s="358">
        <f t="shared" si="29"/>
        <v>1</v>
      </c>
      <c r="Q925" s="359" t="str">
        <f>IF(ISNUMBER(P925),IF(P925=100%,"CUMPLIDA",IF(AND(ISNUMBER(L925),ISNUMBER([5]CGR!$P$4)), IF(L925&lt;[5]CGR!$P$4,"INCUMPLIDA","PROCESO"), "VERIFICAR FECHA")),"SIN VALOR AVANCE")</f>
        <v>CUMPLIDA</v>
      </c>
    </row>
    <row r="926" spans="1:17" ht="120">
      <c r="A926" s="348" t="s">
        <v>19</v>
      </c>
      <c r="B926" s="349" t="s">
        <v>13</v>
      </c>
      <c r="C926" s="955" t="s">
        <v>1084</v>
      </c>
      <c r="D926" s="955" t="s">
        <v>1085</v>
      </c>
      <c r="E926" s="954"/>
      <c r="F926" s="954" t="s">
        <v>1174</v>
      </c>
      <c r="G926" s="351" t="s">
        <v>1115</v>
      </c>
      <c r="H926" s="353" t="s">
        <v>1116</v>
      </c>
      <c r="I926" s="353" t="s">
        <v>1178</v>
      </c>
      <c r="J926" s="354">
        <v>12</v>
      </c>
      <c r="K926" s="355">
        <v>44958</v>
      </c>
      <c r="L926" s="355">
        <v>45323</v>
      </c>
      <c r="M926" s="356">
        <f t="shared" si="30"/>
        <v>52.142857142857146</v>
      </c>
      <c r="N926" s="357">
        <v>12</v>
      </c>
      <c r="O926" s="353" t="s">
        <v>1179</v>
      </c>
      <c r="P926" s="358">
        <f t="shared" si="29"/>
        <v>1</v>
      </c>
      <c r="Q926" s="359" t="str">
        <f>IF(ISNUMBER(P926),IF(P926=100%,"CUMPLIDA",IF(AND(ISNUMBER(L926),ISNUMBER([5]CGR!$P$4)), IF(L926&lt;[5]CGR!$P$4,"INCUMPLIDA","PROCESO"), "VERIFICAR FECHA")),"SIN VALOR AVANCE")</f>
        <v>CUMPLIDA</v>
      </c>
    </row>
    <row r="927" spans="1:17" ht="256.5">
      <c r="A927" s="348" t="s">
        <v>19</v>
      </c>
      <c r="B927" s="349" t="s">
        <v>13</v>
      </c>
      <c r="C927" s="350" t="s">
        <v>1084</v>
      </c>
      <c r="D927" s="359" t="s">
        <v>1085</v>
      </c>
      <c r="E927" s="351" t="s">
        <v>1180</v>
      </c>
      <c r="F927" s="351" t="s">
        <v>1181</v>
      </c>
      <c r="G927" s="351" t="s">
        <v>1182</v>
      </c>
      <c r="H927" s="353" t="s">
        <v>1183</v>
      </c>
      <c r="I927" s="353" t="s">
        <v>1184</v>
      </c>
      <c r="J927" s="354">
        <v>3</v>
      </c>
      <c r="K927" s="355">
        <v>45474</v>
      </c>
      <c r="L927" s="355">
        <v>46022</v>
      </c>
      <c r="M927" s="356">
        <f t="shared" si="30"/>
        <v>78.285714285714292</v>
      </c>
      <c r="N927" s="357">
        <v>2</v>
      </c>
      <c r="O927" s="353" t="s">
        <v>1185</v>
      </c>
      <c r="P927" s="358">
        <f t="shared" si="29"/>
        <v>0.66666666666666663</v>
      </c>
      <c r="Q927" s="359" t="str">
        <f>IF(ISNUMBER(P927),IF(P927=100%,"CUMPLIDA",IF(AND(ISNUMBER(L927),ISNUMBER([5]CGR!$P$4)), IF(L927&lt;[5]CGR!$P$4,"INCUMPLIDA","PROCESO"), "VERIFICAR FECHA")),"SIN VALOR AVANCE")</f>
        <v>PROCESO</v>
      </c>
    </row>
    <row r="928" spans="1:17" ht="180.75" customHeight="1">
      <c r="A928" s="348" t="s">
        <v>19</v>
      </c>
      <c r="B928" s="349" t="s">
        <v>13</v>
      </c>
      <c r="C928" s="955" t="s">
        <v>1084</v>
      </c>
      <c r="D928" s="955" t="s">
        <v>1085</v>
      </c>
      <c r="E928" s="954" t="s">
        <v>1186</v>
      </c>
      <c r="F928" s="954" t="s">
        <v>1187</v>
      </c>
      <c r="G928" s="351" t="s">
        <v>1137</v>
      </c>
      <c r="H928" s="353" t="s">
        <v>1093</v>
      </c>
      <c r="I928" s="353" t="s">
        <v>1094</v>
      </c>
      <c r="J928" s="354">
        <v>3</v>
      </c>
      <c r="K928" s="355">
        <v>44958</v>
      </c>
      <c r="L928" s="355">
        <v>45323</v>
      </c>
      <c r="M928" s="356">
        <f t="shared" si="30"/>
        <v>52.142857142857146</v>
      </c>
      <c r="N928" s="357">
        <v>3</v>
      </c>
      <c r="O928" s="353" t="s">
        <v>1188</v>
      </c>
      <c r="P928" s="358">
        <f t="shared" si="29"/>
        <v>1</v>
      </c>
      <c r="Q928" s="359" t="str">
        <f>IF(ISNUMBER(P928),IF(P928=100%,"CUMPLIDA",IF(AND(ISNUMBER(L928),ISNUMBER([5]CGR!$P$4)), IF(L928&lt;[5]CGR!$P$4,"INCUMPLIDA","PROCESO"), "VERIFICAR FECHA")),"SIN VALOR AVANCE")</f>
        <v>CUMPLIDA</v>
      </c>
    </row>
    <row r="929" spans="1:17" ht="75.75">
      <c r="A929" s="348" t="s">
        <v>19</v>
      </c>
      <c r="B929" s="349" t="s">
        <v>13</v>
      </c>
      <c r="C929" s="955"/>
      <c r="D929" s="955"/>
      <c r="E929" s="954"/>
      <c r="F929" s="954" t="s">
        <v>1187</v>
      </c>
      <c r="G929" s="351" t="s">
        <v>1096</v>
      </c>
      <c r="H929" s="352" t="s">
        <v>675</v>
      </c>
      <c r="I929" s="353" t="s">
        <v>676</v>
      </c>
      <c r="J929" s="354">
        <v>1</v>
      </c>
      <c r="K929" s="355">
        <v>45231</v>
      </c>
      <c r="L929" s="355">
        <v>45504</v>
      </c>
      <c r="M929" s="356">
        <f t="shared" si="30"/>
        <v>39</v>
      </c>
      <c r="N929" s="357">
        <v>1</v>
      </c>
      <c r="O929" s="362" t="s">
        <v>825</v>
      </c>
      <c r="P929" s="358">
        <f t="shared" si="29"/>
        <v>1</v>
      </c>
      <c r="Q929" s="359" t="str">
        <f>IF(ISNUMBER(P929),IF(P929=100%,"CUMPLIDA",IF(AND(ISNUMBER(L929),ISNUMBER([5]CGR!$P$4)), IF(L929&lt;[5]CGR!$P$4,"INCUMPLIDA","PROCESO"), "VERIFICAR FECHA")),"SIN VALOR AVANCE")</f>
        <v>CUMPLIDA</v>
      </c>
    </row>
    <row r="930" spans="1:17" ht="210.75">
      <c r="A930" s="348" t="s">
        <v>19</v>
      </c>
      <c r="B930" s="349" t="s">
        <v>13</v>
      </c>
      <c r="C930" s="955"/>
      <c r="D930" s="955"/>
      <c r="E930" s="954"/>
      <c r="F930" s="954" t="s">
        <v>1187</v>
      </c>
      <c r="G930" s="351" t="s">
        <v>1096</v>
      </c>
      <c r="H930" s="352" t="s">
        <v>678</v>
      </c>
      <c r="I930" s="353" t="s">
        <v>679</v>
      </c>
      <c r="J930" s="354">
        <v>1</v>
      </c>
      <c r="K930" s="355">
        <v>45231</v>
      </c>
      <c r="L930" s="355">
        <v>45504</v>
      </c>
      <c r="M930" s="356">
        <f t="shared" si="30"/>
        <v>39</v>
      </c>
      <c r="N930" s="357">
        <v>1</v>
      </c>
      <c r="O930" s="362" t="s">
        <v>1097</v>
      </c>
      <c r="P930" s="358">
        <f t="shared" si="29"/>
        <v>1</v>
      </c>
      <c r="Q930" s="359" t="str">
        <f>IF(ISNUMBER(P930),IF(P930=100%,"CUMPLIDA",IF(AND(ISNUMBER(L930),ISNUMBER([5]CGR!$P$4)), IF(L930&lt;[5]CGR!$P$4,"INCUMPLIDA","PROCESO"), "VERIFICAR FECHA")),"SIN VALOR AVANCE")</f>
        <v>CUMPLIDA</v>
      </c>
    </row>
    <row r="931" spans="1:17" ht="150.75">
      <c r="A931" s="348" t="s">
        <v>19</v>
      </c>
      <c r="B931" s="349" t="s">
        <v>13</v>
      </c>
      <c r="C931" s="955"/>
      <c r="D931" s="955"/>
      <c r="E931" s="954"/>
      <c r="F931" s="954" t="s">
        <v>1187</v>
      </c>
      <c r="G931" s="351" t="s">
        <v>97</v>
      </c>
      <c r="H931" s="353" t="s">
        <v>98</v>
      </c>
      <c r="I931" s="353" t="s">
        <v>99</v>
      </c>
      <c r="J931" s="360">
        <v>1</v>
      </c>
      <c r="K931" s="363">
        <v>45323</v>
      </c>
      <c r="L931" s="363">
        <v>45747</v>
      </c>
      <c r="M931" s="356">
        <f t="shared" si="30"/>
        <v>60.571428571428569</v>
      </c>
      <c r="N931" s="357">
        <v>1</v>
      </c>
      <c r="O931" s="362" t="s">
        <v>1139</v>
      </c>
      <c r="P931" s="358">
        <f t="shared" si="29"/>
        <v>1</v>
      </c>
      <c r="Q931" s="359" t="str">
        <f>IF(ISNUMBER(P931),IF(P931=100%,"CUMPLIDA",IF(AND(ISNUMBER(L931),ISNUMBER([5]CGR!$P$4)), IF(L931&lt;[5]CGR!$P$4,"INCUMPLIDA","PROCESO"), "VERIFICAR FECHA")),"SIN VALOR AVANCE")</f>
        <v>CUMPLIDA</v>
      </c>
    </row>
    <row r="932" spans="1:17" ht="75.75">
      <c r="A932" s="348" t="s">
        <v>19</v>
      </c>
      <c r="B932" s="349" t="s">
        <v>13</v>
      </c>
      <c r="C932" s="955"/>
      <c r="D932" s="955"/>
      <c r="E932" s="954"/>
      <c r="F932" s="954" t="s">
        <v>1187</v>
      </c>
      <c r="G932" s="351" t="s">
        <v>101</v>
      </c>
      <c r="H932" s="353" t="s">
        <v>101</v>
      </c>
      <c r="I932" s="353" t="s">
        <v>102</v>
      </c>
      <c r="J932" s="360">
        <v>1</v>
      </c>
      <c r="K932" s="363">
        <v>45323</v>
      </c>
      <c r="L932" s="363">
        <v>45747</v>
      </c>
      <c r="M932" s="356">
        <f t="shared" si="30"/>
        <v>60.571428571428569</v>
      </c>
      <c r="N932" s="357">
        <v>1</v>
      </c>
      <c r="O932" s="362" t="s">
        <v>924</v>
      </c>
      <c r="P932" s="358">
        <f t="shared" si="29"/>
        <v>1</v>
      </c>
      <c r="Q932" s="359" t="str">
        <f>IF(ISNUMBER(P932),IF(P932=100%,"CUMPLIDA",IF(AND(ISNUMBER(L932),ISNUMBER([5]CGR!$P$4)), IF(L932&lt;[5]CGR!$P$4,"INCUMPLIDA","PROCESO"), "VERIFICAR FECHA")),"SIN VALOR AVANCE")</f>
        <v>CUMPLIDA</v>
      </c>
    </row>
    <row r="933" spans="1:17" ht="75.75">
      <c r="A933" s="348" t="s">
        <v>19</v>
      </c>
      <c r="B933" s="349" t="s">
        <v>13</v>
      </c>
      <c r="C933" s="955"/>
      <c r="D933" s="955"/>
      <c r="E933" s="954"/>
      <c r="F933" s="954" t="s">
        <v>1187</v>
      </c>
      <c r="G933" s="351" t="s">
        <v>238</v>
      </c>
      <c r="H933" s="353" t="s">
        <v>239</v>
      </c>
      <c r="I933" s="353" t="s">
        <v>240</v>
      </c>
      <c r="J933" s="360">
        <v>1</v>
      </c>
      <c r="K933" s="363">
        <v>45231</v>
      </c>
      <c r="L933" s="363">
        <v>45747</v>
      </c>
      <c r="M933" s="356">
        <f t="shared" si="30"/>
        <v>73.714285714285708</v>
      </c>
      <c r="N933" s="357">
        <v>1</v>
      </c>
      <c r="O933" s="362" t="s">
        <v>924</v>
      </c>
      <c r="P933" s="358">
        <f t="shared" si="29"/>
        <v>1</v>
      </c>
      <c r="Q933" s="359" t="str">
        <f>IF(ISNUMBER(P933),IF(P933=100%,"CUMPLIDA",IF(AND(ISNUMBER(L933),ISNUMBER([5]CGR!$P$4)), IF(L933&lt;[5]CGR!$P$4,"INCUMPLIDA","PROCESO"), "VERIFICAR FECHA")),"SIN VALOR AVANCE")</f>
        <v>CUMPLIDA</v>
      </c>
    </row>
    <row r="934" spans="1:17" ht="150.75">
      <c r="A934" s="348" t="s">
        <v>19</v>
      </c>
      <c r="B934" s="349" t="s">
        <v>13</v>
      </c>
      <c r="C934" s="955"/>
      <c r="D934" s="955"/>
      <c r="E934" s="954"/>
      <c r="F934" s="954" t="s">
        <v>1187</v>
      </c>
      <c r="G934" s="351" t="s">
        <v>104</v>
      </c>
      <c r="H934" s="353" t="s">
        <v>104</v>
      </c>
      <c r="I934" s="353" t="s">
        <v>248</v>
      </c>
      <c r="J934" s="360">
        <v>1</v>
      </c>
      <c r="K934" s="363">
        <v>45323</v>
      </c>
      <c r="L934" s="363">
        <v>45747</v>
      </c>
      <c r="M934" s="356">
        <f t="shared" si="30"/>
        <v>60.571428571428569</v>
      </c>
      <c r="N934" s="357">
        <v>1</v>
      </c>
      <c r="O934" s="362" t="s">
        <v>1139</v>
      </c>
      <c r="P934" s="358">
        <f t="shared" si="29"/>
        <v>1</v>
      </c>
      <c r="Q934" s="359" t="str">
        <f>IF(ISNUMBER(P934),IF(P934=100%,"CUMPLIDA",IF(AND(ISNUMBER(L934),ISNUMBER([5]CGR!$P$4)), IF(L934&lt;[5]CGR!$P$4,"INCUMPLIDA","PROCESO"), "VERIFICAR FECHA")),"SIN VALOR AVANCE")</f>
        <v>CUMPLIDA</v>
      </c>
    </row>
    <row r="935" spans="1:17" ht="75.75">
      <c r="A935" s="348" t="s">
        <v>19</v>
      </c>
      <c r="B935" s="349" t="s">
        <v>13</v>
      </c>
      <c r="C935" s="955"/>
      <c r="D935" s="955"/>
      <c r="E935" s="954"/>
      <c r="F935" s="954" t="s">
        <v>1187</v>
      </c>
      <c r="G935" s="351" t="s">
        <v>830</v>
      </c>
      <c r="H935" s="353" t="s">
        <v>830</v>
      </c>
      <c r="I935" s="353" t="s">
        <v>107</v>
      </c>
      <c r="J935" s="360">
        <v>1</v>
      </c>
      <c r="K935" s="363">
        <v>45231</v>
      </c>
      <c r="L935" s="363">
        <v>45747</v>
      </c>
      <c r="M935" s="356">
        <f t="shared" si="30"/>
        <v>73.714285714285708</v>
      </c>
      <c r="N935" s="357">
        <v>1</v>
      </c>
      <c r="O935" s="362" t="s">
        <v>924</v>
      </c>
      <c r="P935" s="358">
        <f t="shared" si="29"/>
        <v>1</v>
      </c>
      <c r="Q935" s="359" t="str">
        <f>IF(ISNUMBER(P935),IF(P935=100%,"CUMPLIDA",IF(AND(ISNUMBER(L935),ISNUMBER([5]CGR!$P$4)), IF(L935&lt;[5]CGR!$P$4,"INCUMPLIDA","PROCESO"), "VERIFICAR FECHA")),"SIN VALOR AVANCE")</f>
        <v>CUMPLIDA</v>
      </c>
    </row>
    <row r="936" spans="1:17" ht="210.75">
      <c r="A936" s="348" t="s">
        <v>19</v>
      </c>
      <c r="B936" s="349" t="s">
        <v>13</v>
      </c>
      <c r="C936" s="955"/>
      <c r="D936" s="955"/>
      <c r="E936" s="954"/>
      <c r="F936" s="954" t="s">
        <v>1187</v>
      </c>
      <c r="G936" s="351" t="s">
        <v>831</v>
      </c>
      <c r="H936" s="353" t="s">
        <v>831</v>
      </c>
      <c r="I936" s="353" t="s">
        <v>524</v>
      </c>
      <c r="J936" s="360">
        <v>1</v>
      </c>
      <c r="K936" s="363">
        <v>45231</v>
      </c>
      <c r="L936" s="363">
        <v>45808</v>
      </c>
      <c r="M936" s="356">
        <f t="shared" si="30"/>
        <v>82.428571428571431</v>
      </c>
      <c r="N936" s="357">
        <v>1</v>
      </c>
      <c r="O936" s="362" t="s">
        <v>1097</v>
      </c>
      <c r="P936" s="358">
        <f t="shared" si="29"/>
        <v>1</v>
      </c>
      <c r="Q936" s="359" t="str">
        <f>IF(ISNUMBER(P936),IF(P936=100%,"CUMPLIDA",IF(AND(ISNUMBER(L936),ISNUMBER([5]CGR!$P$4)), IF(L936&lt;[5]CGR!$P$4,"INCUMPLIDA","PROCESO"), "VERIFICAR FECHA")),"SIN VALOR AVANCE")</f>
        <v>CUMPLIDA</v>
      </c>
    </row>
    <row r="937" spans="1:17" ht="75.75" customHeight="1">
      <c r="A937" s="348" t="s">
        <v>19</v>
      </c>
      <c r="B937" s="349" t="s">
        <v>13</v>
      </c>
      <c r="C937" s="955" t="s">
        <v>1084</v>
      </c>
      <c r="D937" s="955" t="s">
        <v>1085</v>
      </c>
      <c r="E937" s="954"/>
      <c r="F937" s="954" t="s">
        <v>1187</v>
      </c>
      <c r="G937" s="351" t="s">
        <v>110</v>
      </c>
      <c r="H937" s="353" t="s">
        <v>111</v>
      </c>
      <c r="I937" s="353" t="s">
        <v>112</v>
      </c>
      <c r="J937" s="360">
        <v>12</v>
      </c>
      <c r="K937" s="363">
        <v>46024</v>
      </c>
      <c r="L937" s="363">
        <v>47118</v>
      </c>
      <c r="M937" s="356">
        <f t="shared" si="30"/>
        <v>156.28571428571428</v>
      </c>
      <c r="N937" s="357">
        <v>0</v>
      </c>
      <c r="O937" s="362" t="s">
        <v>924</v>
      </c>
      <c r="P937" s="358">
        <f t="shared" si="29"/>
        <v>0</v>
      </c>
      <c r="Q937" s="359" t="str">
        <f>IF(ISNUMBER(P937),IF(P937=100%,"CUMPLIDA",IF(AND(ISNUMBER(L937),ISNUMBER([5]CGR!$P$4)), IF(L937&lt;[5]CGR!$P$4,"INCUMPLIDA","PROCESO"), "VERIFICAR FECHA")),"SIN VALOR AVANCE")</f>
        <v>PROCESO</v>
      </c>
    </row>
    <row r="938" spans="1:17" ht="150.75">
      <c r="A938" s="348" t="s">
        <v>19</v>
      </c>
      <c r="B938" s="349" t="s">
        <v>13</v>
      </c>
      <c r="C938" s="955" t="s">
        <v>1084</v>
      </c>
      <c r="D938" s="955" t="s">
        <v>1085</v>
      </c>
      <c r="E938" s="954"/>
      <c r="F938" s="954" t="s">
        <v>1187</v>
      </c>
      <c r="G938" s="351" t="s">
        <v>114</v>
      </c>
      <c r="H938" s="353" t="s">
        <v>115</v>
      </c>
      <c r="I938" s="353" t="s">
        <v>116</v>
      </c>
      <c r="J938" s="360">
        <v>1</v>
      </c>
      <c r="K938" s="363">
        <v>46024</v>
      </c>
      <c r="L938" s="363">
        <v>47118</v>
      </c>
      <c r="M938" s="356">
        <f t="shared" si="30"/>
        <v>156.28571428571428</v>
      </c>
      <c r="N938" s="357">
        <v>0</v>
      </c>
      <c r="O938" s="362" t="s">
        <v>1139</v>
      </c>
      <c r="P938" s="358">
        <f t="shared" si="29"/>
        <v>0</v>
      </c>
      <c r="Q938" s="359" t="str">
        <f>IF(ISNUMBER(P938),IF(P938=100%,"CUMPLIDA",IF(AND(ISNUMBER(L938),ISNUMBER([5]CGR!$P$4)), IF(L938&lt;[5]CGR!$P$4,"INCUMPLIDA","PROCESO"), "VERIFICAR FECHA")),"SIN VALOR AVANCE")</f>
        <v>PROCESO</v>
      </c>
    </row>
    <row r="939" spans="1:17" ht="210.75">
      <c r="A939" s="348" t="s">
        <v>19</v>
      </c>
      <c r="B939" s="349" t="s">
        <v>13</v>
      </c>
      <c r="C939" s="955" t="s">
        <v>1084</v>
      </c>
      <c r="D939" s="955" t="s">
        <v>1085</v>
      </c>
      <c r="E939" s="954"/>
      <c r="F939" s="954" t="s">
        <v>1187</v>
      </c>
      <c r="G939" s="351" t="s">
        <v>117</v>
      </c>
      <c r="H939" s="353" t="s">
        <v>118</v>
      </c>
      <c r="I939" s="353" t="s">
        <v>119</v>
      </c>
      <c r="J939" s="360">
        <v>2</v>
      </c>
      <c r="K939" s="363">
        <v>46024</v>
      </c>
      <c r="L939" s="363">
        <v>47118</v>
      </c>
      <c r="M939" s="356">
        <f t="shared" si="30"/>
        <v>156.28571428571428</v>
      </c>
      <c r="N939" s="357">
        <v>0</v>
      </c>
      <c r="O939" s="362" t="s">
        <v>1097</v>
      </c>
      <c r="P939" s="358">
        <f t="shared" si="29"/>
        <v>0</v>
      </c>
      <c r="Q939" s="359" t="str">
        <f>IF(ISNUMBER(P939),IF(P939=100%,"CUMPLIDA",IF(AND(ISNUMBER(L939),ISNUMBER([5]CGR!$P$4)), IF(L939&lt;[5]CGR!$P$4,"INCUMPLIDA","PROCESO"), "VERIFICAR FECHA")),"SIN VALOR AVANCE")</f>
        <v>PROCESO</v>
      </c>
    </row>
    <row r="940" spans="1:17" ht="105.75">
      <c r="A940" s="348" t="s">
        <v>19</v>
      </c>
      <c r="B940" s="349" t="s">
        <v>13</v>
      </c>
      <c r="C940" s="955" t="s">
        <v>1084</v>
      </c>
      <c r="D940" s="955" t="s">
        <v>1085</v>
      </c>
      <c r="E940" s="954"/>
      <c r="F940" s="954" t="s">
        <v>1187</v>
      </c>
      <c r="G940" s="351" t="s">
        <v>1099</v>
      </c>
      <c r="H940" s="353" t="s">
        <v>1100</v>
      </c>
      <c r="I940" s="353" t="s">
        <v>1101</v>
      </c>
      <c r="J940" s="354">
        <v>1</v>
      </c>
      <c r="K940" s="355">
        <v>44927</v>
      </c>
      <c r="L940" s="355">
        <v>45016</v>
      </c>
      <c r="M940" s="356">
        <f t="shared" si="30"/>
        <v>12.714285714285714</v>
      </c>
      <c r="N940" s="357">
        <v>1</v>
      </c>
      <c r="O940" s="353" t="s">
        <v>1144</v>
      </c>
      <c r="P940" s="358">
        <f t="shared" si="29"/>
        <v>1</v>
      </c>
      <c r="Q940" s="359" t="str">
        <f>IF(ISNUMBER(P940),IF(P940=100%,"CUMPLIDA",IF(AND(ISNUMBER(L940),ISNUMBER([5]CGR!$P$4)), IF(L940&lt;[5]CGR!$P$4,"INCUMPLIDA","PROCESO"), "VERIFICAR FECHA")),"SIN VALOR AVANCE")</f>
        <v>CUMPLIDA</v>
      </c>
    </row>
    <row r="941" spans="1:17" ht="165.75">
      <c r="A941" s="348" t="s">
        <v>19</v>
      </c>
      <c r="B941" s="349" t="s">
        <v>13</v>
      </c>
      <c r="C941" s="955" t="s">
        <v>1084</v>
      </c>
      <c r="D941" s="955" t="s">
        <v>1085</v>
      </c>
      <c r="E941" s="954"/>
      <c r="F941" s="954" t="s">
        <v>1187</v>
      </c>
      <c r="G941" s="351" t="s">
        <v>1099</v>
      </c>
      <c r="H941" s="353" t="s">
        <v>1140</v>
      </c>
      <c r="I941" s="353" t="s">
        <v>731</v>
      </c>
      <c r="J941" s="354">
        <v>1</v>
      </c>
      <c r="K941" s="355">
        <v>45017</v>
      </c>
      <c r="L941" s="355">
        <v>45138</v>
      </c>
      <c r="M941" s="356">
        <f t="shared" si="30"/>
        <v>17.285714285714285</v>
      </c>
      <c r="N941" s="357">
        <v>1</v>
      </c>
      <c r="O941" s="353" t="s">
        <v>1189</v>
      </c>
      <c r="P941" s="358">
        <f t="shared" si="29"/>
        <v>1</v>
      </c>
      <c r="Q941" s="359" t="str">
        <f>IF(ISNUMBER(P941),IF(P941=100%,"CUMPLIDA",IF(AND(ISNUMBER(L941),ISNUMBER([5]CGR!$P$4)), IF(L941&lt;[5]CGR!$P$4,"INCUMPLIDA","PROCESO"), "VERIFICAR FECHA")),"SIN VALOR AVANCE")</f>
        <v>CUMPLIDA</v>
      </c>
    </row>
    <row r="942" spans="1:17" ht="105.75">
      <c r="A942" s="348" t="s">
        <v>19</v>
      </c>
      <c r="B942" s="349" t="s">
        <v>13</v>
      </c>
      <c r="C942" s="955" t="s">
        <v>1084</v>
      </c>
      <c r="D942" s="955" t="s">
        <v>1085</v>
      </c>
      <c r="E942" s="954"/>
      <c r="F942" s="954" t="s">
        <v>1187</v>
      </c>
      <c r="G942" s="351" t="s">
        <v>1190</v>
      </c>
      <c r="H942" s="353" t="s">
        <v>1191</v>
      </c>
      <c r="I942" s="353" t="s">
        <v>731</v>
      </c>
      <c r="J942" s="354">
        <v>12</v>
      </c>
      <c r="K942" s="355">
        <v>44958</v>
      </c>
      <c r="L942" s="355">
        <v>45323</v>
      </c>
      <c r="M942" s="356">
        <f t="shared" si="30"/>
        <v>52.142857142857146</v>
      </c>
      <c r="N942" s="357">
        <v>12</v>
      </c>
      <c r="O942" s="353" t="s">
        <v>1144</v>
      </c>
      <c r="P942" s="358">
        <f t="shared" si="29"/>
        <v>1</v>
      </c>
      <c r="Q942" s="359" t="str">
        <f>IF(ISNUMBER(P942),IF(P942=100%,"CUMPLIDA",IF(AND(ISNUMBER(L942),ISNUMBER([5]CGR!$P$4)), IF(L942&lt;[5]CGR!$P$4,"INCUMPLIDA","PROCESO"), "VERIFICAR FECHA")),"SIN VALOR AVANCE")</f>
        <v>CUMPLIDA</v>
      </c>
    </row>
    <row r="943" spans="1:17" ht="120">
      <c r="A943" s="348" t="s">
        <v>19</v>
      </c>
      <c r="B943" s="349" t="s">
        <v>13</v>
      </c>
      <c r="C943" s="955" t="s">
        <v>1084</v>
      </c>
      <c r="D943" s="955" t="s">
        <v>1085</v>
      </c>
      <c r="E943" s="954"/>
      <c r="F943" s="954" t="s">
        <v>1187</v>
      </c>
      <c r="G943" s="351" t="s">
        <v>1192</v>
      </c>
      <c r="H943" s="353" t="s">
        <v>1193</v>
      </c>
      <c r="I943" s="353" t="s">
        <v>731</v>
      </c>
      <c r="J943" s="354">
        <v>4</v>
      </c>
      <c r="K943" s="355">
        <v>44958</v>
      </c>
      <c r="L943" s="355">
        <v>45323</v>
      </c>
      <c r="M943" s="356">
        <f t="shared" si="30"/>
        <v>52.142857142857146</v>
      </c>
      <c r="N943" s="357">
        <v>4</v>
      </c>
      <c r="O943" s="353" t="s">
        <v>1107</v>
      </c>
      <c r="P943" s="358">
        <f t="shared" si="29"/>
        <v>1</v>
      </c>
      <c r="Q943" s="359" t="str">
        <f>IF(ISNUMBER(P943),IF(P943=100%,"CUMPLIDA",IF(AND(ISNUMBER(L943),ISNUMBER([5]CGR!$P$4)), IF(L943&lt;[5]CGR!$P$4,"INCUMPLIDA","PROCESO"), "VERIFICAR FECHA")),"SIN VALOR AVANCE")</f>
        <v>CUMPLIDA</v>
      </c>
    </row>
    <row r="944" spans="1:17" ht="180.75" customHeight="1">
      <c r="A944" s="348" t="s">
        <v>19</v>
      </c>
      <c r="B944" s="349" t="s">
        <v>13</v>
      </c>
      <c r="C944" s="955" t="s">
        <v>1084</v>
      </c>
      <c r="D944" s="955" t="s">
        <v>1085</v>
      </c>
      <c r="E944" s="954" t="s">
        <v>1194</v>
      </c>
      <c r="F944" s="954" t="s">
        <v>1195</v>
      </c>
      <c r="G944" s="351" t="s">
        <v>1137</v>
      </c>
      <c r="H944" s="353" t="s">
        <v>1093</v>
      </c>
      <c r="I944" s="353" t="s">
        <v>1094</v>
      </c>
      <c r="J944" s="354">
        <v>3</v>
      </c>
      <c r="K944" s="355">
        <v>44958</v>
      </c>
      <c r="L944" s="355">
        <v>45323</v>
      </c>
      <c r="M944" s="356">
        <f t="shared" si="30"/>
        <v>52.142857142857146</v>
      </c>
      <c r="N944" s="357">
        <v>3</v>
      </c>
      <c r="O944" s="353" t="s">
        <v>1188</v>
      </c>
      <c r="P944" s="358">
        <f t="shared" si="29"/>
        <v>1</v>
      </c>
      <c r="Q944" s="359" t="str">
        <f>IF(ISNUMBER(P944),IF(P944=100%,"CUMPLIDA",IF(AND(ISNUMBER(L944),ISNUMBER([5]CGR!$P$4)), IF(L944&lt;[5]CGR!$P$4,"INCUMPLIDA","PROCESO"), "VERIFICAR FECHA")),"SIN VALOR AVANCE")</f>
        <v>CUMPLIDA</v>
      </c>
    </row>
    <row r="945" spans="1:17" ht="90" customHeight="1">
      <c r="A945" s="348" t="s">
        <v>19</v>
      </c>
      <c r="B945" s="349" t="s">
        <v>13</v>
      </c>
      <c r="C945" s="955"/>
      <c r="D945" s="955"/>
      <c r="E945" s="954"/>
      <c r="F945" s="954" t="s">
        <v>1195</v>
      </c>
      <c r="G945" s="351" t="s">
        <v>1096</v>
      </c>
      <c r="H945" s="352" t="s">
        <v>675</v>
      </c>
      <c r="I945" s="353" t="s">
        <v>676</v>
      </c>
      <c r="J945" s="354">
        <v>1</v>
      </c>
      <c r="K945" s="355">
        <v>45231</v>
      </c>
      <c r="L945" s="355">
        <v>45504</v>
      </c>
      <c r="M945" s="356">
        <f t="shared" si="30"/>
        <v>39</v>
      </c>
      <c r="N945" s="357">
        <v>1</v>
      </c>
      <c r="O945" s="362" t="s">
        <v>825</v>
      </c>
      <c r="P945" s="358">
        <f t="shared" si="29"/>
        <v>1</v>
      </c>
      <c r="Q945" s="359" t="str">
        <f>IF(ISNUMBER(P945),IF(P945=100%,"CUMPLIDA",IF(AND(ISNUMBER(L945),ISNUMBER([5]CGR!$P$4)), IF(L945&lt;[5]CGR!$P$4,"INCUMPLIDA","PROCESO"), "VERIFICAR FECHA")),"SIN VALOR AVANCE")</f>
        <v>CUMPLIDA</v>
      </c>
    </row>
    <row r="946" spans="1:17" ht="210.75">
      <c r="A946" s="348" t="s">
        <v>19</v>
      </c>
      <c r="B946" s="349" t="s">
        <v>13</v>
      </c>
      <c r="C946" s="955"/>
      <c r="D946" s="955"/>
      <c r="E946" s="954"/>
      <c r="F946" s="954" t="s">
        <v>1195</v>
      </c>
      <c r="G946" s="351" t="s">
        <v>1096</v>
      </c>
      <c r="H946" s="352" t="s">
        <v>678</v>
      </c>
      <c r="I946" s="353" t="s">
        <v>679</v>
      </c>
      <c r="J946" s="354">
        <v>1</v>
      </c>
      <c r="K946" s="355">
        <v>45231</v>
      </c>
      <c r="L946" s="355">
        <v>45504</v>
      </c>
      <c r="M946" s="356">
        <f t="shared" si="30"/>
        <v>39</v>
      </c>
      <c r="N946" s="357">
        <v>1</v>
      </c>
      <c r="O946" s="362" t="s">
        <v>1097</v>
      </c>
      <c r="P946" s="358">
        <f t="shared" si="29"/>
        <v>1</v>
      </c>
      <c r="Q946" s="359" t="str">
        <f>IF(ISNUMBER(P946),IF(P946=100%,"CUMPLIDA",IF(AND(ISNUMBER(L946),ISNUMBER([5]CGR!$P$4)), IF(L946&lt;[5]CGR!$P$4,"INCUMPLIDA","PROCESO"), "VERIFICAR FECHA")),"SIN VALOR AVANCE")</f>
        <v>CUMPLIDA</v>
      </c>
    </row>
    <row r="947" spans="1:17" ht="135.75" customHeight="1">
      <c r="A947" s="348" t="s">
        <v>19</v>
      </c>
      <c r="B947" s="349" t="s">
        <v>13</v>
      </c>
      <c r="C947" s="955"/>
      <c r="D947" s="955"/>
      <c r="E947" s="954"/>
      <c r="F947" s="954" t="s">
        <v>1195</v>
      </c>
      <c r="G947" s="351" t="s">
        <v>97</v>
      </c>
      <c r="H947" s="353" t="s">
        <v>98</v>
      </c>
      <c r="I947" s="353" t="s">
        <v>99</v>
      </c>
      <c r="J947" s="360">
        <v>1</v>
      </c>
      <c r="K947" s="363">
        <v>45323</v>
      </c>
      <c r="L947" s="363">
        <v>45747</v>
      </c>
      <c r="M947" s="356">
        <f t="shared" si="30"/>
        <v>60.571428571428569</v>
      </c>
      <c r="N947" s="357">
        <v>1</v>
      </c>
      <c r="O947" s="362" t="s">
        <v>1098</v>
      </c>
      <c r="P947" s="358">
        <f t="shared" si="29"/>
        <v>1</v>
      </c>
      <c r="Q947" s="359" t="str">
        <f>IF(ISNUMBER(P947),IF(P947=100%,"CUMPLIDA",IF(AND(ISNUMBER(L947),ISNUMBER([5]CGR!$P$4)), IF(L947&lt;[5]CGR!$P$4,"INCUMPLIDA","PROCESO"), "VERIFICAR FECHA")),"SIN VALOR AVANCE")</f>
        <v>CUMPLIDA</v>
      </c>
    </row>
    <row r="948" spans="1:17" ht="90" customHeight="1">
      <c r="A948" s="348" t="s">
        <v>19</v>
      </c>
      <c r="B948" s="349" t="s">
        <v>13</v>
      </c>
      <c r="C948" s="955" t="s">
        <v>1084</v>
      </c>
      <c r="D948" s="955" t="s">
        <v>1085</v>
      </c>
      <c r="E948" s="954"/>
      <c r="F948" s="954" t="s">
        <v>1195</v>
      </c>
      <c r="G948" s="351" t="s">
        <v>101</v>
      </c>
      <c r="H948" s="353" t="s">
        <v>101</v>
      </c>
      <c r="I948" s="353" t="s">
        <v>102</v>
      </c>
      <c r="J948" s="360">
        <v>1</v>
      </c>
      <c r="K948" s="363">
        <v>45323</v>
      </c>
      <c r="L948" s="363">
        <v>45747</v>
      </c>
      <c r="M948" s="356">
        <f t="shared" si="30"/>
        <v>60.571428571428569</v>
      </c>
      <c r="N948" s="357">
        <v>1</v>
      </c>
      <c r="O948" s="362" t="s">
        <v>924</v>
      </c>
      <c r="P948" s="358">
        <f t="shared" si="29"/>
        <v>1</v>
      </c>
      <c r="Q948" s="359" t="str">
        <f>IF(ISNUMBER(P948),IF(P948=100%,"CUMPLIDA",IF(AND(ISNUMBER(L948),ISNUMBER([5]CGR!$P$4)), IF(L948&lt;[5]CGR!$P$4,"INCUMPLIDA","PROCESO"), "VERIFICAR FECHA")),"SIN VALOR AVANCE")</f>
        <v>CUMPLIDA</v>
      </c>
    </row>
    <row r="949" spans="1:17" ht="150" customHeight="1">
      <c r="A949" s="348" t="s">
        <v>19</v>
      </c>
      <c r="B949" s="349" t="s">
        <v>13</v>
      </c>
      <c r="C949" s="955"/>
      <c r="D949" s="955"/>
      <c r="E949" s="954"/>
      <c r="F949" s="954" t="s">
        <v>1195</v>
      </c>
      <c r="G949" s="351" t="s">
        <v>238</v>
      </c>
      <c r="H949" s="353" t="s">
        <v>239</v>
      </c>
      <c r="I949" s="353" t="s">
        <v>240</v>
      </c>
      <c r="J949" s="360">
        <v>1</v>
      </c>
      <c r="K949" s="363">
        <v>45231</v>
      </c>
      <c r="L949" s="363">
        <v>45747</v>
      </c>
      <c r="M949" s="356">
        <f t="shared" si="30"/>
        <v>73.714285714285708</v>
      </c>
      <c r="N949" s="357">
        <v>1</v>
      </c>
      <c r="O949" s="362" t="s">
        <v>924</v>
      </c>
      <c r="P949" s="358">
        <f t="shared" si="29"/>
        <v>1</v>
      </c>
      <c r="Q949" s="359" t="str">
        <f>IF(ISNUMBER(P949),IF(P949=100%,"CUMPLIDA",IF(AND(ISNUMBER(L949),ISNUMBER([5]CGR!$P$4)), IF(L949&lt;[5]CGR!$P$4,"INCUMPLIDA","PROCESO"), "VERIFICAR FECHA")),"SIN VALOR AVANCE")</f>
        <v>CUMPLIDA</v>
      </c>
    </row>
    <row r="950" spans="1:17" ht="135.75" customHeight="1">
      <c r="A950" s="348" t="s">
        <v>19</v>
      </c>
      <c r="B950" s="349" t="s">
        <v>13</v>
      </c>
      <c r="C950" s="955"/>
      <c r="D950" s="955"/>
      <c r="E950" s="954"/>
      <c r="F950" s="954" t="s">
        <v>1195</v>
      </c>
      <c r="G950" s="351" t="s">
        <v>104</v>
      </c>
      <c r="H950" s="353" t="s">
        <v>104</v>
      </c>
      <c r="I950" s="353" t="s">
        <v>248</v>
      </c>
      <c r="J950" s="360">
        <v>1</v>
      </c>
      <c r="K950" s="363">
        <v>45323</v>
      </c>
      <c r="L950" s="363">
        <v>45747</v>
      </c>
      <c r="M950" s="356">
        <f t="shared" si="30"/>
        <v>60.571428571428569</v>
      </c>
      <c r="N950" s="357">
        <v>1</v>
      </c>
      <c r="O950" s="362" t="s">
        <v>1098</v>
      </c>
      <c r="P950" s="358">
        <f t="shared" si="29"/>
        <v>1</v>
      </c>
      <c r="Q950" s="359" t="str">
        <f>IF(ISNUMBER(P950),IF(P950=100%,"CUMPLIDA",IF(AND(ISNUMBER(L950),ISNUMBER([5]CGR!$P$4)), IF(L950&lt;[5]CGR!$P$4,"INCUMPLIDA","PROCESO"), "VERIFICAR FECHA")),"SIN VALOR AVANCE")</f>
        <v>CUMPLIDA</v>
      </c>
    </row>
    <row r="951" spans="1:17" ht="135" customHeight="1">
      <c r="A951" s="348" t="s">
        <v>19</v>
      </c>
      <c r="B951" s="349" t="s">
        <v>13</v>
      </c>
      <c r="C951" s="955"/>
      <c r="D951" s="955"/>
      <c r="E951" s="954"/>
      <c r="F951" s="954" t="s">
        <v>1195</v>
      </c>
      <c r="G951" s="351" t="s">
        <v>830</v>
      </c>
      <c r="H951" s="353" t="s">
        <v>830</v>
      </c>
      <c r="I951" s="353" t="s">
        <v>107</v>
      </c>
      <c r="J951" s="360">
        <v>1</v>
      </c>
      <c r="K951" s="363">
        <v>45231</v>
      </c>
      <c r="L951" s="363">
        <v>45747</v>
      </c>
      <c r="M951" s="356">
        <f t="shared" si="30"/>
        <v>73.714285714285708</v>
      </c>
      <c r="N951" s="357">
        <v>1</v>
      </c>
      <c r="O951" s="362" t="s">
        <v>924</v>
      </c>
      <c r="P951" s="358">
        <f t="shared" si="29"/>
        <v>1</v>
      </c>
      <c r="Q951" s="359" t="str">
        <f>IF(ISNUMBER(P951),IF(P951=100%,"CUMPLIDA",IF(AND(ISNUMBER(L951),ISNUMBER([5]CGR!$P$4)), IF(L951&lt;[5]CGR!$P$4,"INCUMPLIDA","PROCESO"), "VERIFICAR FECHA")),"SIN VALOR AVANCE")</f>
        <v>CUMPLIDA</v>
      </c>
    </row>
    <row r="952" spans="1:17" ht="210.75">
      <c r="A952" s="348" t="s">
        <v>19</v>
      </c>
      <c r="B952" s="349" t="s">
        <v>13</v>
      </c>
      <c r="C952" s="955"/>
      <c r="D952" s="955"/>
      <c r="E952" s="954"/>
      <c r="F952" s="954" t="s">
        <v>1195</v>
      </c>
      <c r="G952" s="351" t="s">
        <v>831</v>
      </c>
      <c r="H952" s="353" t="s">
        <v>831</v>
      </c>
      <c r="I952" s="353" t="s">
        <v>524</v>
      </c>
      <c r="J952" s="360">
        <v>1</v>
      </c>
      <c r="K952" s="363">
        <v>45231</v>
      </c>
      <c r="L952" s="363">
        <v>45808</v>
      </c>
      <c r="M952" s="356">
        <f t="shared" si="30"/>
        <v>82.428571428571431</v>
      </c>
      <c r="N952" s="357">
        <v>1</v>
      </c>
      <c r="O952" s="362" t="s">
        <v>1097</v>
      </c>
      <c r="P952" s="358">
        <f t="shared" si="29"/>
        <v>1</v>
      </c>
      <c r="Q952" s="359" t="str">
        <f>IF(ISNUMBER(P952),IF(P952=100%,"CUMPLIDA",IF(AND(ISNUMBER(L952),ISNUMBER([5]CGR!$P$4)), IF(L952&lt;[5]CGR!$P$4,"INCUMPLIDA","PROCESO"), "VERIFICAR FECHA")),"SIN VALOR AVANCE")</f>
        <v>CUMPLIDA</v>
      </c>
    </row>
    <row r="953" spans="1:17" ht="75.75" customHeight="1">
      <c r="A953" s="348" t="s">
        <v>19</v>
      </c>
      <c r="B953" s="349" t="s">
        <v>13</v>
      </c>
      <c r="C953" s="955"/>
      <c r="D953" s="955"/>
      <c r="E953" s="954"/>
      <c r="F953" s="954" t="s">
        <v>1195</v>
      </c>
      <c r="G953" s="351" t="s">
        <v>110</v>
      </c>
      <c r="H953" s="353" t="s">
        <v>111</v>
      </c>
      <c r="I953" s="353" t="s">
        <v>112</v>
      </c>
      <c r="J953" s="360">
        <v>12</v>
      </c>
      <c r="K953" s="363">
        <v>46024</v>
      </c>
      <c r="L953" s="363">
        <v>47118</v>
      </c>
      <c r="M953" s="356">
        <f t="shared" si="30"/>
        <v>156.28571428571428</v>
      </c>
      <c r="N953" s="357">
        <v>0</v>
      </c>
      <c r="O953" s="362" t="s">
        <v>924</v>
      </c>
      <c r="P953" s="358">
        <f t="shared" si="29"/>
        <v>0</v>
      </c>
      <c r="Q953" s="359" t="str">
        <f>IF(ISNUMBER(P953),IF(P953=100%,"CUMPLIDA",IF(AND(ISNUMBER(L953),ISNUMBER([5]CGR!$P$4)), IF(L953&lt;[5]CGR!$P$4,"INCUMPLIDA","PROCESO"), "VERIFICAR FECHA")),"SIN VALOR AVANCE")</f>
        <v>PROCESO</v>
      </c>
    </row>
    <row r="954" spans="1:17" ht="135.75" customHeight="1">
      <c r="A954" s="348" t="s">
        <v>19</v>
      </c>
      <c r="B954" s="349" t="s">
        <v>13</v>
      </c>
      <c r="C954" s="955" t="s">
        <v>1084</v>
      </c>
      <c r="D954" s="955" t="s">
        <v>1085</v>
      </c>
      <c r="E954" s="954"/>
      <c r="F954" s="954" t="s">
        <v>1195</v>
      </c>
      <c r="G954" s="351" t="s">
        <v>114</v>
      </c>
      <c r="H954" s="353" t="s">
        <v>115</v>
      </c>
      <c r="I954" s="353" t="s">
        <v>116</v>
      </c>
      <c r="J954" s="360">
        <v>1</v>
      </c>
      <c r="K954" s="363">
        <v>46024</v>
      </c>
      <c r="L954" s="363">
        <v>47118</v>
      </c>
      <c r="M954" s="356">
        <f t="shared" si="30"/>
        <v>156.28571428571428</v>
      </c>
      <c r="N954" s="357">
        <v>0</v>
      </c>
      <c r="O954" s="362" t="s">
        <v>1098</v>
      </c>
      <c r="P954" s="358">
        <f t="shared" si="29"/>
        <v>0</v>
      </c>
      <c r="Q954" s="359" t="str">
        <f>IF(ISNUMBER(P954),IF(P954=100%,"CUMPLIDA",IF(AND(ISNUMBER(L954),ISNUMBER([5]CGR!$P$4)), IF(L954&lt;[5]CGR!$P$4,"INCUMPLIDA","PROCESO"), "VERIFICAR FECHA")),"SIN VALOR AVANCE")</f>
        <v>PROCESO</v>
      </c>
    </row>
    <row r="955" spans="1:17" ht="210.75">
      <c r="A955" s="348" t="s">
        <v>19</v>
      </c>
      <c r="B955" s="349" t="s">
        <v>13</v>
      </c>
      <c r="C955" s="955" t="s">
        <v>1084</v>
      </c>
      <c r="D955" s="955" t="s">
        <v>1085</v>
      </c>
      <c r="E955" s="954"/>
      <c r="F955" s="954" t="s">
        <v>1195</v>
      </c>
      <c r="G955" s="351" t="s">
        <v>117</v>
      </c>
      <c r="H955" s="353" t="s">
        <v>118</v>
      </c>
      <c r="I955" s="353" t="s">
        <v>119</v>
      </c>
      <c r="J955" s="360">
        <v>2</v>
      </c>
      <c r="K955" s="363">
        <v>46024</v>
      </c>
      <c r="L955" s="363">
        <v>47118</v>
      </c>
      <c r="M955" s="356">
        <f t="shared" si="30"/>
        <v>156.28571428571428</v>
      </c>
      <c r="N955" s="357">
        <v>0</v>
      </c>
      <c r="O955" s="362" t="s">
        <v>1097</v>
      </c>
      <c r="P955" s="358">
        <f t="shared" si="29"/>
        <v>0</v>
      </c>
      <c r="Q955" s="359" t="str">
        <f>IF(ISNUMBER(P955),IF(P955=100%,"CUMPLIDA",IF(AND(ISNUMBER(L955),ISNUMBER([5]CGR!$P$4)), IF(L955&lt;[5]CGR!$P$4,"INCUMPLIDA","PROCESO"), "VERIFICAR FECHA")),"SIN VALOR AVANCE")</f>
        <v>PROCESO</v>
      </c>
    </row>
    <row r="956" spans="1:17" ht="150" customHeight="1">
      <c r="A956" s="348" t="s">
        <v>19</v>
      </c>
      <c r="B956" s="349" t="s">
        <v>13</v>
      </c>
      <c r="C956" s="955" t="s">
        <v>1084</v>
      </c>
      <c r="D956" s="955" t="s">
        <v>1085</v>
      </c>
      <c r="E956" s="954"/>
      <c r="F956" s="954" t="s">
        <v>1195</v>
      </c>
      <c r="G956" s="351" t="s">
        <v>1169</v>
      </c>
      <c r="H956" s="353" t="s">
        <v>1100</v>
      </c>
      <c r="I956" s="353" t="s">
        <v>1101</v>
      </c>
      <c r="J956" s="354">
        <v>1</v>
      </c>
      <c r="K956" s="355">
        <v>44927</v>
      </c>
      <c r="L956" s="355">
        <v>45016</v>
      </c>
      <c r="M956" s="356">
        <f t="shared" si="30"/>
        <v>12.714285714285714</v>
      </c>
      <c r="N956" s="357">
        <v>1</v>
      </c>
      <c r="O956" s="353" t="s">
        <v>1196</v>
      </c>
      <c r="P956" s="358">
        <f t="shared" ref="P956:P1019" si="31">N956/J956</f>
        <v>1</v>
      </c>
      <c r="Q956" s="359" t="str">
        <f>IF(ISNUMBER(P956),IF(P956=100%,"CUMPLIDA",IF(AND(ISNUMBER(L956),ISNUMBER([5]CGR!$P$4)), IF(L956&lt;[5]CGR!$P$4,"INCUMPLIDA","PROCESO"), "VERIFICAR FECHA")),"SIN VALOR AVANCE")</f>
        <v>CUMPLIDA</v>
      </c>
    </row>
    <row r="957" spans="1:17" ht="165.75">
      <c r="A957" s="348" t="s">
        <v>19</v>
      </c>
      <c r="B957" s="349" t="s">
        <v>13</v>
      </c>
      <c r="C957" s="955" t="s">
        <v>1084</v>
      </c>
      <c r="D957" s="955" t="s">
        <v>1085</v>
      </c>
      <c r="E957" s="954"/>
      <c r="F957" s="954" t="s">
        <v>1195</v>
      </c>
      <c r="G957" s="351" t="s">
        <v>1169</v>
      </c>
      <c r="H957" s="353" t="s">
        <v>1170</v>
      </c>
      <c r="I957" s="353" t="s">
        <v>731</v>
      </c>
      <c r="J957" s="354">
        <v>1</v>
      </c>
      <c r="K957" s="355">
        <v>45017</v>
      </c>
      <c r="L957" s="355">
        <v>45138</v>
      </c>
      <c r="M957" s="356">
        <f t="shared" si="30"/>
        <v>17.285714285714285</v>
      </c>
      <c r="N957" s="357">
        <v>1</v>
      </c>
      <c r="O957" s="353" t="s">
        <v>1197</v>
      </c>
      <c r="P957" s="358">
        <f t="shared" si="31"/>
        <v>1</v>
      </c>
      <c r="Q957" s="359" t="str">
        <f>IF(ISNUMBER(P957),IF(P957=100%,"CUMPLIDA",IF(AND(ISNUMBER(L957),ISNUMBER([5]CGR!$P$4)), IF(L957&lt;[5]CGR!$P$4,"INCUMPLIDA","PROCESO"), "VERIFICAR FECHA")),"SIN VALOR AVANCE")</f>
        <v>CUMPLIDA</v>
      </c>
    </row>
    <row r="958" spans="1:17" ht="120" customHeight="1">
      <c r="A958" s="348" t="s">
        <v>19</v>
      </c>
      <c r="B958" s="349" t="s">
        <v>13</v>
      </c>
      <c r="C958" s="955" t="s">
        <v>1084</v>
      </c>
      <c r="D958" s="955" t="s">
        <v>1085</v>
      </c>
      <c r="E958" s="954"/>
      <c r="F958" s="954" t="s">
        <v>1195</v>
      </c>
      <c r="G958" s="351" t="s">
        <v>1115</v>
      </c>
      <c r="H958" s="353" t="s">
        <v>1116</v>
      </c>
      <c r="I958" s="353" t="s">
        <v>1178</v>
      </c>
      <c r="J958" s="354">
        <v>12</v>
      </c>
      <c r="K958" s="355">
        <v>44958</v>
      </c>
      <c r="L958" s="355">
        <v>45323</v>
      </c>
      <c r="M958" s="356">
        <f t="shared" si="30"/>
        <v>52.142857142857146</v>
      </c>
      <c r="N958" s="357">
        <v>12</v>
      </c>
      <c r="O958" s="353" t="s">
        <v>1198</v>
      </c>
      <c r="P958" s="358">
        <f t="shared" si="31"/>
        <v>1</v>
      </c>
      <c r="Q958" s="359" t="str">
        <f>IF(ISNUMBER(P958),IF(P958=100%,"CUMPLIDA",IF(AND(ISNUMBER(L958),ISNUMBER([5]CGR!$P$4)), IF(L958&lt;[5]CGR!$P$4,"INCUMPLIDA","PROCESO"), "VERIFICAR FECHA")),"SIN VALOR AVANCE")</f>
        <v>CUMPLIDA</v>
      </c>
    </row>
    <row r="959" spans="1:17" ht="180.75" customHeight="1">
      <c r="A959" s="348" t="s">
        <v>19</v>
      </c>
      <c r="B959" s="349" t="s">
        <v>13</v>
      </c>
      <c r="C959" s="955" t="s">
        <v>1084</v>
      </c>
      <c r="D959" s="955" t="s">
        <v>1085</v>
      </c>
      <c r="E959" s="954" t="s">
        <v>1199</v>
      </c>
      <c r="F959" s="954" t="s">
        <v>1200</v>
      </c>
      <c r="G959" s="351" t="s">
        <v>1137</v>
      </c>
      <c r="H959" s="353" t="s">
        <v>1201</v>
      </c>
      <c r="I959" s="353" t="s">
        <v>1094</v>
      </c>
      <c r="J959" s="354">
        <v>3</v>
      </c>
      <c r="K959" s="355">
        <v>44958</v>
      </c>
      <c r="L959" s="355">
        <v>45323</v>
      </c>
      <c r="M959" s="356">
        <f t="shared" si="30"/>
        <v>52.142857142857146</v>
      </c>
      <c r="N959" s="357">
        <v>3</v>
      </c>
      <c r="O959" s="353" t="s">
        <v>1188</v>
      </c>
      <c r="P959" s="358">
        <f t="shared" si="31"/>
        <v>1</v>
      </c>
      <c r="Q959" s="359" t="str">
        <f>IF(ISNUMBER(P959),IF(P959=100%,"CUMPLIDA",IF(AND(ISNUMBER(L959),ISNUMBER([5]CGR!$P$4)), IF(L959&lt;[5]CGR!$P$4,"INCUMPLIDA","PROCESO"), "VERIFICAR FECHA")),"SIN VALOR AVANCE")</f>
        <v>CUMPLIDA</v>
      </c>
    </row>
    <row r="960" spans="1:17" ht="75.75">
      <c r="A960" s="348" t="s">
        <v>19</v>
      </c>
      <c r="B960" s="349" t="s">
        <v>13</v>
      </c>
      <c r="C960" s="955"/>
      <c r="D960" s="955"/>
      <c r="E960" s="954"/>
      <c r="F960" s="954" t="s">
        <v>1200</v>
      </c>
      <c r="G960" s="351" t="s">
        <v>1096</v>
      </c>
      <c r="H960" s="352" t="s">
        <v>675</v>
      </c>
      <c r="I960" s="353" t="s">
        <v>676</v>
      </c>
      <c r="J960" s="354">
        <v>1</v>
      </c>
      <c r="K960" s="355">
        <v>45231</v>
      </c>
      <c r="L960" s="355">
        <v>45504</v>
      </c>
      <c r="M960" s="356">
        <f t="shared" si="30"/>
        <v>39</v>
      </c>
      <c r="N960" s="357">
        <v>1</v>
      </c>
      <c r="O960" s="362" t="s">
        <v>825</v>
      </c>
      <c r="P960" s="358">
        <f t="shared" si="31"/>
        <v>1</v>
      </c>
      <c r="Q960" s="359" t="str">
        <f>IF(ISNUMBER(P960),IF(P960=100%,"CUMPLIDA",IF(AND(ISNUMBER(L960),ISNUMBER([5]CGR!$P$4)), IF(L960&lt;[5]CGR!$P$4,"INCUMPLIDA","PROCESO"), "VERIFICAR FECHA")),"SIN VALOR AVANCE")</f>
        <v>CUMPLIDA</v>
      </c>
    </row>
    <row r="961" spans="1:17" ht="210.75">
      <c r="A961" s="348" t="s">
        <v>19</v>
      </c>
      <c r="B961" s="349" t="s">
        <v>13</v>
      </c>
      <c r="C961" s="955"/>
      <c r="D961" s="955"/>
      <c r="E961" s="954"/>
      <c r="F961" s="954" t="s">
        <v>1200</v>
      </c>
      <c r="G961" s="351" t="s">
        <v>1096</v>
      </c>
      <c r="H961" s="352" t="s">
        <v>678</v>
      </c>
      <c r="I961" s="353" t="s">
        <v>679</v>
      </c>
      <c r="J961" s="354">
        <v>1</v>
      </c>
      <c r="K961" s="355">
        <v>45231</v>
      </c>
      <c r="L961" s="355">
        <v>45504</v>
      </c>
      <c r="M961" s="356">
        <f t="shared" si="30"/>
        <v>39</v>
      </c>
      <c r="N961" s="357">
        <v>1</v>
      </c>
      <c r="O961" s="362" t="s">
        <v>1097</v>
      </c>
      <c r="P961" s="358">
        <f t="shared" si="31"/>
        <v>1</v>
      </c>
      <c r="Q961" s="359" t="str">
        <f>IF(ISNUMBER(P961),IF(P961=100%,"CUMPLIDA",IF(AND(ISNUMBER(L961),ISNUMBER([5]CGR!$P$4)), IF(L961&lt;[5]CGR!$P$4,"INCUMPLIDA","PROCESO"), "VERIFICAR FECHA")),"SIN VALOR AVANCE")</f>
        <v>CUMPLIDA</v>
      </c>
    </row>
    <row r="962" spans="1:17" ht="135.75">
      <c r="A962" s="348" t="s">
        <v>19</v>
      </c>
      <c r="B962" s="349" t="s">
        <v>13</v>
      </c>
      <c r="C962" s="955"/>
      <c r="D962" s="955"/>
      <c r="E962" s="954"/>
      <c r="F962" s="954" t="s">
        <v>1200</v>
      </c>
      <c r="G962" s="351" t="s">
        <v>97</v>
      </c>
      <c r="H962" s="353" t="s">
        <v>98</v>
      </c>
      <c r="I962" s="353" t="s">
        <v>99</v>
      </c>
      <c r="J962" s="360">
        <v>1</v>
      </c>
      <c r="K962" s="363">
        <v>45323</v>
      </c>
      <c r="L962" s="363">
        <v>45747</v>
      </c>
      <c r="M962" s="356">
        <f t="shared" si="30"/>
        <v>60.571428571428569</v>
      </c>
      <c r="N962" s="357">
        <v>1</v>
      </c>
      <c r="O962" s="362" t="s">
        <v>1098</v>
      </c>
      <c r="P962" s="358">
        <f t="shared" si="31"/>
        <v>1</v>
      </c>
      <c r="Q962" s="359" t="str">
        <f>IF(ISNUMBER(P962),IF(P962=100%,"CUMPLIDA",IF(AND(ISNUMBER(L962),ISNUMBER([5]CGR!$P$4)), IF(L962&lt;[5]CGR!$P$4,"INCUMPLIDA","PROCESO"), "VERIFICAR FECHA")),"SIN VALOR AVANCE")</f>
        <v>CUMPLIDA</v>
      </c>
    </row>
    <row r="963" spans="1:17" ht="75.75">
      <c r="A963" s="348" t="s">
        <v>19</v>
      </c>
      <c r="B963" s="349" t="s">
        <v>13</v>
      </c>
      <c r="C963" s="955"/>
      <c r="D963" s="955"/>
      <c r="E963" s="954"/>
      <c r="F963" s="954" t="s">
        <v>1200</v>
      </c>
      <c r="G963" s="351" t="s">
        <v>101</v>
      </c>
      <c r="H963" s="353" t="s">
        <v>101</v>
      </c>
      <c r="I963" s="353" t="s">
        <v>102</v>
      </c>
      <c r="J963" s="360">
        <v>1</v>
      </c>
      <c r="K963" s="363">
        <v>45323</v>
      </c>
      <c r="L963" s="363">
        <v>45747</v>
      </c>
      <c r="M963" s="356">
        <f t="shared" si="30"/>
        <v>60.571428571428569</v>
      </c>
      <c r="N963" s="357">
        <v>1</v>
      </c>
      <c r="O963" s="362" t="s">
        <v>924</v>
      </c>
      <c r="P963" s="358">
        <f t="shared" si="31"/>
        <v>1</v>
      </c>
      <c r="Q963" s="359" t="str">
        <f>IF(ISNUMBER(P963),IF(P963=100%,"CUMPLIDA",IF(AND(ISNUMBER(L963),ISNUMBER([5]CGR!$P$4)), IF(L963&lt;[5]CGR!$P$4,"INCUMPLIDA","PROCESO"), "VERIFICAR FECHA")),"SIN VALOR AVANCE")</f>
        <v>CUMPLIDA</v>
      </c>
    </row>
    <row r="964" spans="1:17" ht="75.75">
      <c r="A964" s="348" t="s">
        <v>19</v>
      </c>
      <c r="B964" s="349" t="s">
        <v>13</v>
      </c>
      <c r="C964" s="955"/>
      <c r="D964" s="955"/>
      <c r="E964" s="954"/>
      <c r="F964" s="954" t="s">
        <v>1200</v>
      </c>
      <c r="G964" s="351" t="s">
        <v>238</v>
      </c>
      <c r="H964" s="353" t="s">
        <v>239</v>
      </c>
      <c r="I964" s="353" t="s">
        <v>240</v>
      </c>
      <c r="J964" s="360">
        <v>1</v>
      </c>
      <c r="K964" s="363">
        <v>45231</v>
      </c>
      <c r="L964" s="363">
        <v>45747</v>
      </c>
      <c r="M964" s="356">
        <f t="shared" si="30"/>
        <v>73.714285714285708</v>
      </c>
      <c r="N964" s="357">
        <v>1</v>
      </c>
      <c r="O964" s="362" t="s">
        <v>924</v>
      </c>
      <c r="P964" s="358">
        <f t="shared" si="31"/>
        <v>1</v>
      </c>
      <c r="Q964" s="359" t="str">
        <f>IF(ISNUMBER(P964),IF(P964=100%,"CUMPLIDA",IF(AND(ISNUMBER(L964),ISNUMBER([5]CGR!$P$4)), IF(L964&lt;[5]CGR!$P$4,"INCUMPLIDA","PROCESO"), "VERIFICAR FECHA")),"SIN VALOR AVANCE")</f>
        <v>CUMPLIDA</v>
      </c>
    </row>
    <row r="965" spans="1:17" ht="135.75">
      <c r="A965" s="348" t="s">
        <v>19</v>
      </c>
      <c r="B965" s="349" t="s">
        <v>13</v>
      </c>
      <c r="C965" s="955"/>
      <c r="D965" s="955"/>
      <c r="E965" s="954"/>
      <c r="F965" s="954" t="s">
        <v>1200</v>
      </c>
      <c r="G965" s="351" t="s">
        <v>104</v>
      </c>
      <c r="H965" s="353" t="s">
        <v>104</v>
      </c>
      <c r="I965" s="353" t="s">
        <v>248</v>
      </c>
      <c r="J965" s="360">
        <v>1</v>
      </c>
      <c r="K965" s="363">
        <v>45323</v>
      </c>
      <c r="L965" s="363">
        <v>45747</v>
      </c>
      <c r="M965" s="356">
        <f t="shared" si="30"/>
        <v>60.571428571428569</v>
      </c>
      <c r="N965" s="357">
        <v>1</v>
      </c>
      <c r="O965" s="362" t="s">
        <v>1098</v>
      </c>
      <c r="P965" s="358">
        <f t="shared" si="31"/>
        <v>1</v>
      </c>
      <c r="Q965" s="359" t="str">
        <f>IF(ISNUMBER(P965),IF(P965=100%,"CUMPLIDA",IF(AND(ISNUMBER(L965),ISNUMBER([5]CGR!$P$4)), IF(L965&lt;[5]CGR!$P$4,"INCUMPLIDA","PROCESO"), "VERIFICAR FECHA")),"SIN VALOR AVANCE")</f>
        <v>CUMPLIDA</v>
      </c>
    </row>
    <row r="966" spans="1:17" ht="75.75">
      <c r="A966" s="348" t="s">
        <v>19</v>
      </c>
      <c r="B966" s="349" t="s">
        <v>13</v>
      </c>
      <c r="C966" s="955"/>
      <c r="D966" s="955"/>
      <c r="E966" s="954"/>
      <c r="F966" s="954" t="s">
        <v>1200</v>
      </c>
      <c r="G966" s="351" t="s">
        <v>830</v>
      </c>
      <c r="H966" s="353" t="s">
        <v>830</v>
      </c>
      <c r="I966" s="353" t="s">
        <v>107</v>
      </c>
      <c r="J966" s="360">
        <v>1</v>
      </c>
      <c r="K966" s="363">
        <v>45231</v>
      </c>
      <c r="L966" s="363">
        <v>45747</v>
      </c>
      <c r="M966" s="356">
        <f t="shared" si="30"/>
        <v>73.714285714285708</v>
      </c>
      <c r="N966" s="357">
        <v>1</v>
      </c>
      <c r="O966" s="362" t="s">
        <v>924</v>
      </c>
      <c r="P966" s="358">
        <f t="shared" si="31"/>
        <v>1</v>
      </c>
      <c r="Q966" s="359" t="str">
        <f>IF(ISNUMBER(P966),IF(P966=100%,"CUMPLIDA",IF(AND(ISNUMBER(L966),ISNUMBER([5]CGR!$P$4)), IF(L966&lt;[5]CGR!$P$4,"INCUMPLIDA","PROCESO"), "VERIFICAR FECHA")),"SIN VALOR AVANCE")</f>
        <v>CUMPLIDA</v>
      </c>
    </row>
    <row r="967" spans="1:17" ht="210.75">
      <c r="A967" s="348" t="s">
        <v>19</v>
      </c>
      <c r="B967" s="349" t="s">
        <v>13</v>
      </c>
      <c r="C967" s="955"/>
      <c r="D967" s="955"/>
      <c r="E967" s="954"/>
      <c r="F967" s="954" t="s">
        <v>1200</v>
      </c>
      <c r="G967" s="351" t="s">
        <v>831</v>
      </c>
      <c r="H967" s="353" t="s">
        <v>831</v>
      </c>
      <c r="I967" s="353" t="s">
        <v>524</v>
      </c>
      <c r="J967" s="360">
        <v>1</v>
      </c>
      <c r="K967" s="363">
        <v>45231</v>
      </c>
      <c r="L967" s="363">
        <v>45808</v>
      </c>
      <c r="M967" s="356">
        <f t="shared" si="30"/>
        <v>82.428571428571431</v>
      </c>
      <c r="N967" s="357">
        <v>1</v>
      </c>
      <c r="O967" s="362" t="s">
        <v>1097</v>
      </c>
      <c r="P967" s="358">
        <f t="shared" si="31"/>
        <v>1</v>
      </c>
      <c r="Q967" s="359" t="str">
        <f>IF(ISNUMBER(P967),IF(P967=100%,"CUMPLIDA",IF(AND(ISNUMBER(L967),ISNUMBER([5]CGR!$P$4)), IF(L967&lt;[5]CGR!$P$4,"INCUMPLIDA","PROCESO"), "VERIFICAR FECHA")),"SIN VALOR AVANCE")</f>
        <v>CUMPLIDA</v>
      </c>
    </row>
    <row r="968" spans="1:17" ht="75.75" customHeight="1">
      <c r="A968" s="348" t="s">
        <v>19</v>
      </c>
      <c r="B968" s="349" t="s">
        <v>13</v>
      </c>
      <c r="C968" s="955" t="s">
        <v>1084</v>
      </c>
      <c r="D968" s="955" t="s">
        <v>1085</v>
      </c>
      <c r="E968" s="954"/>
      <c r="F968" s="954" t="s">
        <v>1200</v>
      </c>
      <c r="G968" s="351" t="s">
        <v>110</v>
      </c>
      <c r="H968" s="353" t="s">
        <v>111</v>
      </c>
      <c r="I968" s="353" t="s">
        <v>112</v>
      </c>
      <c r="J968" s="360">
        <v>12</v>
      </c>
      <c r="K968" s="363">
        <v>46024</v>
      </c>
      <c r="L968" s="363">
        <v>47118</v>
      </c>
      <c r="M968" s="356">
        <f t="shared" si="30"/>
        <v>156.28571428571428</v>
      </c>
      <c r="N968" s="357">
        <v>0</v>
      </c>
      <c r="O968" s="362" t="s">
        <v>924</v>
      </c>
      <c r="P968" s="358">
        <f t="shared" si="31"/>
        <v>0</v>
      </c>
      <c r="Q968" s="359" t="str">
        <f>IF(ISNUMBER(P968),IF(P968=100%,"CUMPLIDA",IF(AND(ISNUMBER(L968),ISNUMBER([5]CGR!$P$4)), IF(L968&lt;[5]CGR!$P$4,"INCUMPLIDA","PROCESO"), "VERIFICAR FECHA")),"SIN VALOR AVANCE")</f>
        <v>PROCESO</v>
      </c>
    </row>
    <row r="969" spans="1:17" ht="135.75">
      <c r="A969" s="348" t="s">
        <v>19</v>
      </c>
      <c r="B969" s="349" t="s">
        <v>13</v>
      </c>
      <c r="C969" s="955" t="s">
        <v>1084</v>
      </c>
      <c r="D969" s="955" t="s">
        <v>1085</v>
      </c>
      <c r="E969" s="954"/>
      <c r="F969" s="954" t="s">
        <v>1200</v>
      </c>
      <c r="G969" s="351" t="s">
        <v>114</v>
      </c>
      <c r="H969" s="353" t="s">
        <v>115</v>
      </c>
      <c r="I969" s="353" t="s">
        <v>116</v>
      </c>
      <c r="J969" s="360">
        <v>1</v>
      </c>
      <c r="K969" s="363">
        <v>46024</v>
      </c>
      <c r="L969" s="363">
        <v>47118</v>
      </c>
      <c r="M969" s="356">
        <f t="shared" si="30"/>
        <v>156.28571428571428</v>
      </c>
      <c r="N969" s="357">
        <v>0</v>
      </c>
      <c r="O969" s="362" t="s">
        <v>1098</v>
      </c>
      <c r="P969" s="358">
        <f t="shared" si="31"/>
        <v>0</v>
      </c>
      <c r="Q969" s="359" t="str">
        <f>IF(ISNUMBER(P969),IF(P969=100%,"CUMPLIDA",IF(AND(ISNUMBER(L969),ISNUMBER([5]CGR!$P$4)), IF(L969&lt;[5]CGR!$P$4,"INCUMPLIDA","PROCESO"), "VERIFICAR FECHA")),"SIN VALOR AVANCE")</f>
        <v>PROCESO</v>
      </c>
    </row>
    <row r="970" spans="1:17" ht="210.75">
      <c r="A970" s="348" t="s">
        <v>19</v>
      </c>
      <c r="B970" s="349" t="s">
        <v>13</v>
      </c>
      <c r="C970" s="955" t="s">
        <v>1084</v>
      </c>
      <c r="D970" s="955" t="s">
        <v>1085</v>
      </c>
      <c r="E970" s="954"/>
      <c r="F970" s="954" t="s">
        <v>1200</v>
      </c>
      <c r="G970" s="351" t="s">
        <v>117</v>
      </c>
      <c r="H970" s="353" t="s">
        <v>118</v>
      </c>
      <c r="I970" s="353" t="s">
        <v>119</v>
      </c>
      <c r="J970" s="360">
        <v>2</v>
      </c>
      <c r="K970" s="363">
        <v>46024</v>
      </c>
      <c r="L970" s="363">
        <v>47118</v>
      </c>
      <c r="M970" s="356">
        <f t="shared" si="30"/>
        <v>156.28571428571428</v>
      </c>
      <c r="N970" s="357">
        <v>0</v>
      </c>
      <c r="O970" s="362" t="s">
        <v>1097</v>
      </c>
      <c r="P970" s="358">
        <f t="shared" si="31"/>
        <v>0</v>
      </c>
      <c r="Q970" s="359" t="str">
        <f>IF(ISNUMBER(P970),IF(P970=100%,"CUMPLIDA",IF(AND(ISNUMBER(L970),ISNUMBER([5]CGR!$P$4)), IF(L970&lt;[5]CGR!$P$4,"INCUMPLIDA","PROCESO"), "VERIFICAR FECHA")),"SIN VALOR AVANCE")</f>
        <v>PROCESO</v>
      </c>
    </row>
    <row r="971" spans="1:17" ht="105.75">
      <c r="A971" s="348" t="s">
        <v>19</v>
      </c>
      <c r="B971" s="349" t="s">
        <v>13</v>
      </c>
      <c r="C971" s="955" t="s">
        <v>1084</v>
      </c>
      <c r="D971" s="955" t="s">
        <v>1085</v>
      </c>
      <c r="E971" s="954"/>
      <c r="F971" s="954" t="s">
        <v>1200</v>
      </c>
      <c r="G971" s="351" t="s">
        <v>1169</v>
      </c>
      <c r="H971" s="353" t="s">
        <v>1100</v>
      </c>
      <c r="I971" s="353" t="s">
        <v>1101</v>
      </c>
      <c r="J971" s="354">
        <v>1</v>
      </c>
      <c r="K971" s="355">
        <v>44927</v>
      </c>
      <c r="L971" s="355">
        <v>45016</v>
      </c>
      <c r="M971" s="356">
        <f t="shared" si="30"/>
        <v>12.714285714285714</v>
      </c>
      <c r="N971" s="357">
        <v>1</v>
      </c>
      <c r="O971" s="353" t="s">
        <v>1202</v>
      </c>
      <c r="P971" s="358">
        <f t="shared" si="31"/>
        <v>1</v>
      </c>
      <c r="Q971" s="359" t="str">
        <f>IF(ISNUMBER(P971),IF(P971=100%,"CUMPLIDA",IF(AND(ISNUMBER(L971),ISNUMBER([5]CGR!$P$4)), IF(L971&lt;[5]CGR!$P$4,"INCUMPLIDA","PROCESO"), "VERIFICAR FECHA")),"SIN VALOR AVANCE")</f>
        <v>CUMPLIDA</v>
      </c>
    </row>
    <row r="972" spans="1:17" ht="165.75">
      <c r="A972" s="348" t="s">
        <v>19</v>
      </c>
      <c r="B972" s="349" t="s">
        <v>13</v>
      </c>
      <c r="C972" s="955" t="s">
        <v>1084</v>
      </c>
      <c r="D972" s="955" t="s">
        <v>1085</v>
      </c>
      <c r="E972" s="954"/>
      <c r="F972" s="954" t="s">
        <v>1200</v>
      </c>
      <c r="G972" s="351" t="s">
        <v>1169</v>
      </c>
      <c r="H972" s="353" t="s">
        <v>1170</v>
      </c>
      <c r="I972" s="353" t="s">
        <v>731</v>
      </c>
      <c r="J972" s="354">
        <v>1</v>
      </c>
      <c r="K972" s="355">
        <v>45017</v>
      </c>
      <c r="L972" s="355">
        <v>45138</v>
      </c>
      <c r="M972" s="356">
        <f t="shared" si="30"/>
        <v>17.285714285714285</v>
      </c>
      <c r="N972" s="357">
        <v>1</v>
      </c>
      <c r="O972" s="353" t="s">
        <v>1203</v>
      </c>
      <c r="P972" s="358">
        <f t="shared" si="31"/>
        <v>1</v>
      </c>
      <c r="Q972" s="359" t="str">
        <f>IF(ISNUMBER(P972),IF(P972=100%,"CUMPLIDA",IF(AND(ISNUMBER(L972),ISNUMBER([5]CGR!$P$4)), IF(L972&lt;[5]CGR!$P$4,"INCUMPLIDA","PROCESO"), "VERIFICAR FECHA")),"SIN VALOR AVANCE")</f>
        <v>CUMPLIDA</v>
      </c>
    </row>
    <row r="973" spans="1:17" ht="120">
      <c r="A973" s="348" t="s">
        <v>19</v>
      </c>
      <c r="B973" s="349" t="s">
        <v>13</v>
      </c>
      <c r="C973" s="955" t="s">
        <v>1084</v>
      </c>
      <c r="D973" s="955" t="s">
        <v>1085</v>
      </c>
      <c r="E973" s="954"/>
      <c r="F973" s="954" t="s">
        <v>1200</v>
      </c>
      <c r="G973" s="351" t="s">
        <v>1115</v>
      </c>
      <c r="H973" s="353" t="s">
        <v>1116</v>
      </c>
      <c r="I973" s="353" t="s">
        <v>1178</v>
      </c>
      <c r="J973" s="354">
        <v>12</v>
      </c>
      <c r="K973" s="355">
        <v>44958</v>
      </c>
      <c r="L973" s="355">
        <v>45323</v>
      </c>
      <c r="M973" s="356">
        <f t="shared" si="30"/>
        <v>52.142857142857146</v>
      </c>
      <c r="N973" s="357">
        <v>12</v>
      </c>
      <c r="O973" s="353" t="s">
        <v>1204</v>
      </c>
      <c r="P973" s="358">
        <f t="shared" si="31"/>
        <v>1</v>
      </c>
      <c r="Q973" s="359" t="str">
        <f>IF(ISNUMBER(P973),IF(P973=100%,"CUMPLIDA",IF(AND(ISNUMBER(L973),ISNUMBER([5]CGR!$P$4)), IF(L973&lt;[5]CGR!$P$4,"INCUMPLIDA","PROCESO"), "VERIFICAR FECHA")),"SIN VALOR AVANCE")</f>
        <v>CUMPLIDA</v>
      </c>
    </row>
    <row r="974" spans="1:17" ht="180.75" customHeight="1">
      <c r="A974" s="348" t="s">
        <v>19</v>
      </c>
      <c r="B974" s="349" t="s">
        <v>13</v>
      </c>
      <c r="C974" s="955" t="s">
        <v>1084</v>
      </c>
      <c r="D974" s="955" t="s">
        <v>1085</v>
      </c>
      <c r="E974" s="954" t="s">
        <v>1205</v>
      </c>
      <c r="F974" s="954" t="s">
        <v>1206</v>
      </c>
      <c r="G974" s="351" t="s">
        <v>1137</v>
      </c>
      <c r="H974" s="353" t="s">
        <v>1093</v>
      </c>
      <c r="I974" s="353" t="s">
        <v>1094</v>
      </c>
      <c r="J974" s="354">
        <v>3</v>
      </c>
      <c r="K974" s="355">
        <v>44958</v>
      </c>
      <c r="L974" s="355">
        <v>45323</v>
      </c>
      <c r="M974" s="356">
        <f t="shared" si="30"/>
        <v>52.142857142857146</v>
      </c>
      <c r="N974" s="357">
        <v>3</v>
      </c>
      <c r="O974" s="353" t="s">
        <v>1207</v>
      </c>
      <c r="P974" s="358">
        <f t="shared" si="31"/>
        <v>1</v>
      </c>
      <c r="Q974" s="359" t="str">
        <f>IF(ISNUMBER(P974),IF(P974=100%,"CUMPLIDA",IF(AND(ISNUMBER(L974),ISNUMBER([5]CGR!$P$4)), IF(L974&lt;[5]CGR!$P$4,"INCUMPLIDA","PROCESO"), "VERIFICAR FECHA")),"SIN VALOR AVANCE")</f>
        <v>CUMPLIDA</v>
      </c>
    </row>
    <row r="975" spans="1:17" ht="90" customHeight="1">
      <c r="A975" s="348" t="s">
        <v>19</v>
      </c>
      <c r="B975" s="349" t="s">
        <v>13</v>
      </c>
      <c r="C975" s="955"/>
      <c r="D975" s="955"/>
      <c r="E975" s="954"/>
      <c r="F975" s="954" t="s">
        <v>1206</v>
      </c>
      <c r="G975" s="351" t="s">
        <v>1096</v>
      </c>
      <c r="H975" s="352" t="s">
        <v>675</v>
      </c>
      <c r="I975" s="353" t="s">
        <v>676</v>
      </c>
      <c r="J975" s="354">
        <v>1</v>
      </c>
      <c r="K975" s="355">
        <v>45231</v>
      </c>
      <c r="L975" s="355">
        <v>45504</v>
      </c>
      <c r="M975" s="356">
        <f t="shared" si="30"/>
        <v>39</v>
      </c>
      <c r="N975" s="357">
        <v>1</v>
      </c>
      <c r="O975" s="362" t="s">
        <v>825</v>
      </c>
      <c r="P975" s="358">
        <f t="shared" si="31"/>
        <v>1</v>
      </c>
      <c r="Q975" s="359" t="str">
        <f>IF(ISNUMBER(P975),IF(P975=100%,"CUMPLIDA",IF(AND(ISNUMBER(L975),ISNUMBER([5]CGR!$P$4)), IF(L975&lt;[5]CGR!$P$4,"INCUMPLIDA","PROCESO"), "VERIFICAR FECHA")),"SIN VALOR AVANCE")</f>
        <v>CUMPLIDA</v>
      </c>
    </row>
    <row r="976" spans="1:17" ht="210.75">
      <c r="A976" s="348" t="s">
        <v>19</v>
      </c>
      <c r="B976" s="349" t="s">
        <v>13</v>
      </c>
      <c r="C976" s="955"/>
      <c r="D976" s="955"/>
      <c r="E976" s="954"/>
      <c r="F976" s="954" t="s">
        <v>1206</v>
      </c>
      <c r="G976" s="351" t="s">
        <v>1096</v>
      </c>
      <c r="H976" s="352" t="s">
        <v>678</v>
      </c>
      <c r="I976" s="353" t="s">
        <v>679</v>
      </c>
      <c r="J976" s="354">
        <v>1</v>
      </c>
      <c r="K976" s="355">
        <v>45231</v>
      </c>
      <c r="L976" s="355">
        <v>45504</v>
      </c>
      <c r="M976" s="356">
        <f t="shared" si="30"/>
        <v>39</v>
      </c>
      <c r="N976" s="357">
        <v>1</v>
      </c>
      <c r="O976" s="362" t="s">
        <v>1097</v>
      </c>
      <c r="P976" s="358">
        <f t="shared" si="31"/>
        <v>1</v>
      </c>
      <c r="Q976" s="359" t="str">
        <f>IF(ISNUMBER(P976),IF(P976=100%,"CUMPLIDA",IF(AND(ISNUMBER(L976),ISNUMBER([5]CGR!$P$4)), IF(L976&lt;[5]CGR!$P$4,"INCUMPLIDA","PROCESO"), "VERIFICAR FECHA")),"SIN VALOR AVANCE")</f>
        <v>CUMPLIDA</v>
      </c>
    </row>
    <row r="977" spans="1:17" ht="135.75">
      <c r="A977" s="348" t="s">
        <v>19</v>
      </c>
      <c r="B977" s="349" t="s">
        <v>13</v>
      </c>
      <c r="C977" s="955"/>
      <c r="D977" s="955"/>
      <c r="E977" s="954"/>
      <c r="F977" s="954" t="s">
        <v>1206</v>
      </c>
      <c r="G977" s="351" t="s">
        <v>97</v>
      </c>
      <c r="H977" s="353" t="s">
        <v>98</v>
      </c>
      <c r="I977" s="353" t="s">
        <v>99</v>
      </c>
      <c r="J977" s="360">
        <v>1</v>
      </c>
      <c r="K977" s="363">
        <v>45323</v>
      </c>
      <c r="L977" s="363">
        <v>45747</v>
      </c>
      <c r="M977" s="356">
        <f t="shared" si="30"/>
        <v>60.571428571428569</v>
      </c>
      <c r="N977" s="357">
        <v>1</v>
      </c>
      <c r="O977" s="362" t="s">
        <v>1098</v>
      </c>
      <c r="P977" s="358">
        <f t="shared" si="31"/>
        <v>1</v>
      </c>
      <c r="Q977" s="359" t="str">
        <f>IF(ISNUMBER(P977),IF(P977=100%,"CUMPLIDA",IF(AND(ISNUMBER(L977),ISNUMBER([5]CGR!$P$4)), IF(L977&lt;[5]CGR!$P$4,"INCUMPLIDA","PROCESO"), "VERIFICAR FECHA")),"SIN VALOR AVANCE")</f>
        <v>CUMPLIDA</v>
      </c>
    </row>
    <row r="978" spans="1:17" ht="90" customHeight="1">
      <c r="A978" s="348" t="s">
        <v>19</v>
      </c>
      <c r="B978" s="349" t="s">
        <v>13</v>
      </c>
      <c r="C978" s="955"/>
      <c r="D978" s="955"/>
      <c r="E978" s="954"/>
      <c r="F978" s="954" t="s">
        <v>1206</v>
      </c>
      <c r="G978" s="351" t="s">
        <v>101</v>
      </c>
      <c r="H978" s="353" t="s">
        <v>101</v>
      </c>
      <c r="I978" s="353" t="s">
        <v>102</v>
      </c>
      <c r="J978" s="360">
        <v>1</v>
      </c>
      <c r="K978" s="363">
        <v>45323</v>
      </c>
      <c r="L978" s="363">
        <v>45747</v>
      </c>
      <c r="M978" s="356">
        <f t="shared" si="30"/>
        <v>60.571428571428569</v>
      </c>
      <c r="N978" s="357">
        <v>1</v>
      </c>
      <c r="O978" s="362" t="s">
        <v>924</v>
      </c>
      <c r="P978" s="358">
        <f t="shared" si="31"/>
        <v>1</v>
      </c>
      <c r="Q978" s="359" t="str">
        <f>IF(ISNUMBER(P978),IF(P978=100%,"CUMPLIDA",IF(AND(ISNUMBER(L978),ISNUMBER([5]CGR!$P$4)), IF(L978&lt;[5]CGR!$P$4,"INCUMPLIDA","PROCESO"), "VERIFICAR FECHA")),"SIN VALOR AVANCE")</f>
        <v>CUMPLIDA</v>
      </c>
    </row>
    <row r="979" spans="1:17" ht="75.75" customHeight="1">
      <c r="A979" s="348" t="s">
        <v>19</v>
      </c>
      <c r="B979" s="349" t="s">
        <v>13</v>
      </c>
      <c r="C979" s="955"/>
      <c r="D979" s="955"/>
      <c r="E979" s="954"/>
      <c r="F979" s="954" t="s">
        <v>1206</v>
      </c>
      <c r="G979" s="351" t="s">
        <v>238</v>
      </c>
      <c r="H979" s="353" t="s">
        <v>239</v>
      </c>
      <c r="I979" s="353" t="s">
        <v>240</v>
      </c>
      <c r="J979" s="360">
        <v>1</v>
      </c>
      <c r="K979" s="363">
        <v>45231</v>
      </c>
      <c r="L979" s="363">
        <v>45747</v>
      </c>
      <c r="M979" s="356">
        <f t="shared" si="30"/>
        <v>73.714285714285708</v>
      </c>
      <c r="N979" s="357">
        <v>1</v>
      </c>
      <c r="O979" s="362" t="s">
        <v>924</v>
      </c>
      <c r="P979" s="358">
        <f t="shared" si="31"/>
        <v>1</v>
      </c>
      <c r="Q979" s="359" t="str">
        <f>IF(ISNUMBER(P979),IF(P979=100%,"CUMPLIDA",IF(AND(ISNUMBER(L979),ISNUMBER([5]CGR!$P$4)), IF(L979&lt;[5]CGR!$P$4,"INCUMPLIDA","PROCESO"), "VERIFICAR FECHA")),"SIN VALOR AVANCE")</f>
        <v>CUMPLIDA</v>
      </c>
    </row>
    <row r="980" spans="1:17" ht="135.75">
      <c r="A980" s="348" t="s">
        <v>19</v>
      </c>
      <c r="B980" s="349" t="s">
        <v>13</v>
      </c>
      <c r="C980" s="955"/>
      <c r="D980" s="955"/>
      <c r="E980" s="954"/>
      <c r="F980" s="954" t="s">
        <v>1206</v>
      </c>
      <c r="G980" s="351" t="s">
        <v>104</v>
      </c>
      <c r="H980" s="353" t="s">
        <v>104</v>
      </c>
      <c r="I980" s="353" t="s">
        <v>248</v>
      </c>
      <c r="J980" s="360">
        <v>1</v>
      </c>
      <c r="K980" s="363">
        <v>45323</v>
      </c>
      <c r="L980" s="363">
        <v>45747</v>
      </c>
      <c r="M980" s="356">
        <f t="shared" ref="M980:M1043" si="32">(L980-K980)/7</f>
        <v>60.571428571428569</v>
      </c>
      <c r="N980" s="357">
        <v>1</v>
      </c>
      <c r="O980" s="362" t="s">
        <v>1098</v>
      </c>
      <c r="P980" s="358">
        <f t="shared" si="31"/>
        <v>1</v>
      </c>
      <c r="Q980" s="359" t="str">
        <f>IF(ISNUMBER(P980),IF(P980=100%,"CUMPLIDA",IF(AND(ISNUMBER(L980),ISNUMBER([5]CGR!$P$4)), IF(L980&lt;[5]CGR!$P$4,"INCUMPLIDA","PROCESO"), "VERIFICAR FECHA")),"SIN VALOR AVANCE")</f>
        <v>CUMPLIDA</v>
      </c>
    </row>
    <row r="981" spans="1:17" ht="75.75" customHeight="1">
      <c r="A981" s="348" t="s">
        <v>19</v>
      </c>
      <c r="B981" s="349" t="s">
        <v>13</v>
      </c>
      <c r="C981" s="955"/>
      <c r="D981" s="955"/>
      <c r="E981" s="954"/>
      <c r="F981" s="954" t="s">
        <v>1206</v>
      </c>
      <c r="G981" s="351" t="s">
        <v>830</v>
      </c>
      <c r="H981" s="353" t="s">
        <v>830</v>
      </c>
      <c r="I981" s="353" t="s">
        <v>107</v>
      </c>
      <c r="J981" s="360">
        <v>1</v>
      </c>
      <c r="K981" s="363">
        <v>45231</v>
      </c>
      <c r="L981" s="363">
        <v>45747</v>
      </c>
      <c r="M981" s="356">
        <f t="shared" si="32"/>
        <v>73.714285714285708</v>
      </c>
      <c r="N981" s="357">
        <v>1</v>
      </c>
      <c r="O981" s="362" t="s">
        <v>924</v>
      </c>
      <c r="P981" s="358">
        <f t="shared" si="31"/>
        <v>1</v>
      </c>
      <c r="Q981" s="359" t="str">
        <f>IF(ISNUMBER(P981),IF(P981=100%,"CUMPLIDA",IF(AND(ISNUMBER(L981),ISNUMBER([5]CGR!$P$4)), IF(L981&lt;[5]CGR!$P$4,"INCUMPLIDA","PROCESO"), "VERIFICAR FECHA")),"SIN VALOR AVANCE")</f>
        <v>CUMPLIDA</v>
      </c>
    </row>
    <row r="982" spans="1:17" ht="210.75">
      <c r="A982" s="348" t="s">
        <v>19</v>
      </c>
      <c r="B982" s="349" t="s">
        <v>13</v>
      </c>
      <c r="C982" s="955"/>
      <c r="D982" s="955"/>
      <c r="E982" s="954"/>
      <c r="F982" s="954" t="s">
        <v>1206</v>
      </c>
      <c r="G982" s="351" t="s">
        <v>831</v>
      </c>
      <c r="H982" s="353" t="s">
        <v>831</v>
      </c>
      <c r="I982" s="353" t="s">
        <v>524</v>
      </c>
      <c r="J982" s="360">
        <v>1</v>
      </c>
      <c r="K982" s="363">
        <v>45231</v>
      </c>
      <c r="L982" s="363">
        <v>45808</v>
      </c>
      <c r="M982" s="356">
        <f t="shared" si="32"/>
        <v>82.428571428571431</v>
      </c>
      <c r="N982" s="357">
        <v>1</v>
      </c>
      <c r="O982" s="362" t="s">
        <v>1097</v>
      </c>
      <c r="P982" s="358">
        <f t="shared" si="31"/>
        <v>1</v>
      </c>
      <c r="Q982" s="359" t="str">
        <f>IF(ISNUMBER(P982),IF(P982=100%,"CUMPLIDA",IF(AND(ISNUMBER(L982),ISNUMBER([5]CGR!$P$4)), IF(L982&lt;[5]CGR!$P$4,"INCUMPLIDA","PROCESO"), "VERIFICAR FECHA")),"SIN VALOR AVANCE")</f>
        <v>CUMPLIDA</v>
      </c>
    </row>
    <row r="983" spans="1:17" ht="75.75" customHeight="1">
      <c r="A983" s="348" t="s">
        <v>19</v>
      </c>
      <c r="B983" s="349" t="s">
        <v>13</v>
      </c>
      <c r="C983" s="955" t="s">
        <v>1084</v>
      </c>
      <c r="D983" s="955" t="s">
        <v>1085</v>
      </c>
      <c r="E983" s="954"/>
      <c r="F983" s="954" t="s">
        <v>1206</v>
      </c>
      <c r="G983" s="351" t="s">
        <v>110</v>
      </c>
      <c r="H983" s="353" t="s">
        <v>111</v>
      </c>
      <c r="I983" s="353" t="s">
        <v>112</v>
      </c>
      <c r="J983" s="360">
        <v>12</v>
      </c>
      <c r="K983" s="363">
        <v>46024</v>
      </c>
      <c r="L983" s="363">
        <v>47118</v>
      </c>
      <c r="M983" s="356">
        <f t="shared" si="32"/>
        <v>156.28571428571428</v>
      </c>
      <c r="N983" s="357">
        <v>0</v>
      </c>
      <c r="O983" s="362" t="s">
        <v>924</v>
      </c>
      <c r="P983" s="358">
        <f t="shared" si="31"/>
        <v>0</v>
      </c>
      <c r="Q983" s="359" t="str">
        <f>IF(ISNUMBER(P983),IF(P983=100%,"CUMPLIDA",IF(AND(ISNUMBER(L983),ISNUMBER([5]CGR!$P$4)), IF(L983&lt;[5]CGR!$P$4,"INCUMPLIDA","PROCESO"), "VERIFICAR FECHA")),"SIN VALOR AVANCE")</f>
        <v>PROCESO</v>
      </c>
    </row>
    <row r="984" spans="1:17" ht="135.75">
      <c r="A984" s="348" t="s">
        <v>19</v>
      </c>
      <c r="B984" s="349" t="s">
        <v>13</v>
      </c>
      <c r="C984" s="955" t="s">
        <v>1084</v>
      </c>
      <c r="D984" s="955" t="s">
        <v>1085</v>
      </c>
      <c r="E984" s="954"/>
      <c r="F984" s="954" t="s">
        <v>1206</v>
      </c>
      <c r="G984" s="351" t="s">
        <v>114</v>
      </c>
      <c r="H984" s="353" t="s">
        <v>115</v>
      </c>
      <c r="I984" s="353" t="s">
        <v>116</v>
      </c>
      <c r="J984" s="360">
        <v>1</v>
      </c>
      <c r="K984" s="363">
        <v>46024</v>
      </c>
      <c r="L984" s="363">
        <v>47118</v>
      </c>
      <c r="M984" s="356">
        <f t="shared" si="32"/>
        <v>156.28571428571428</v>
      </c>
      <c r="N984" s="357">
        <v>0</v>
      </c>
      <c r="O984" s="362" t="s">
        <v>1098</v>
      </c>
      <c r="P984" s="358">
        <f t="shared" si="31"/>
        <v>0</v>
      </c>
      <c r="Q984" s="359" t="str">
        <f>IF(ISNUMBER(P984),IF(P984=100%,"CUMPLIDA",IF(AND(ISNUMBER(L984),ISNUMBER([5]CGR!$P$4)), IF(L984&lt;[5]CGR!$P$4,"INCUMPLIDA","PROCESO"), "VERIFICAR FECHA")),"SIN VALOR AVANCE")</f>
        <v>PROCESO</v>
      </c>
    </row>
    <row r="985" spans="1:17" ht="210.75">
      <c r="A985" s="348" t="s">
        <v>19</v>
      </c>
      <c r="B985" s="349" t="s">
        <v>13</v>
      </c>
      <c r="C985" s="955" t="s">
        <v>1084</v>
      </c>
      <c r="D985" s="955" t="s">
        <v>1085</v>
      </c>
      <c r="E985" s="954"/>
      <c r="F985" s="954" t="s">
        <v>1206</v>
      </c>
      <c r="G985" s="351" t="s">
        <v>117</v>
      </c>
      <c r="H985" s="353" t="s">
        <v>118</v>
      </c>
      <c r="I985" s="353" t="s">
        <v>119</v>
      </c>
      <c r="J985" s="360">
        <v>2</v>
      </c>
      <c r="K985" s="363">
        <v>46024</v>
      </c>
      <c r="L985" s="363">
        <v>47118</v>
      </c>
      <c r="M985" s="356">
        <f t="shared" si="32"/>
        <v>156.28571428571428</v>
      </c>
      <c r="N985" s="357">
        <v>0</v>
      </c>
      <c r="O985" s="362" t="s">
        <v>1097</v>
      </c>
      <c r="P985" s="358">
        <f t="shared" si="31"/>
        <v>0</v>
      </c>
      <c r="Q985" s="359" t="str">
        <f>IF(ISNUMBER(P985),IF(P985=100%,"CUMPLIDA",IF(AND(ISNUMBER(L985),ISNUMBER([5]CGR!$P$4)), IF(L985&lt;[5]CGR!$P$4,"INCUMPLIDA","PROCESO"), "VERIFICAR FECHA")),"SIN VALOR AVANCE")</f>
        <v>PROCESO</v>
      </c>
    </row>
    <row r="986" spans="1:17" ht="105.75" customHeight="1">
      <c r="A986" s="348" t="s">
        <v>19</v>
      </c>
      <c r="B986" s="349" t="s">
        <v>13</v>
      </c>
      <c r="C986" s="955" t="s">
        <v>1084</v>
      </c>
      <c r="D986" s="955" t="s">
        <v>1085</v>
      </c>
      <c r="E986" s="954"/>
      <c r="F986" s="954" t="s">
        <v>1206</v>
      </c>
      <c r="G986" s="351" t="s">
        <v>1099</v>
      </c>
      <c r="H986" s="353" t="s">
        <v>1100</v>
      </c>
      <c r="I986" s="353" t="s">
        <v>1101</v>
      </c>
      <c r="J986" s="354">
        <v>1</v>
      </c>
      <c r="K986" s="355">
        <v>44927</v>
      </c>
      <c r="L986" s="355">
        <v>45016</v>
      </c>
      <c r="M986" s="356">
        <f t="shared" si="32"/>
        <v>12.714285714285714</v>
      </c>
      <c r="N986" s="357">
        <v>1</v>
      </c>
      <c r="O986" s="353" t="s">
        <v>1208</v>
      </c>
      <c r="P986" s="358">
        <f t="shared" si="31"/>
        <v>1</v>
      </c>
      <c r="Q986" s="359" t="str">
        <f>IF(ISNUMBER(P986),IF(P986=100%,"CUMPLIDA",IF(AND(ISNUMBER(L986),ISNUMBER([5]CGR!$P$4)), IF(L986&lt;[5]CGR!$P$4,"INCUMPLIDA","PROCESO"), "VERIFICAR FECHA")),"SIN VALOR AVANCE")</f>
        <v>CUMPLIDA</v>
      </c>
    </row>
    <row r="987" spans="1:17" ht="165.75">
      <c r="A987" s="348" t="s">
        <v>19</v>
      </c>
      <c r="B987" s="349" t="s">
        <v>13</v>
      </c>
      <c r="C987" s="955" t="s">
        <v>1084</v>
      </c>
      <c r="D987" s="955" t="s">
        <v>1085</v>
      </c>
      <c r="E987" s="954"/>
      <c r="F987" s="954" t="s">
        <v>1206</v>
      </c>
      <c r="G987" s="351" t="s">
        <v>1099</v>
      </c>
      <c r="H987" s="353" t="s">
        <v>1140</v>
      </c>
      <c r="I987" s="353" t="s">
        <v>731</v>
      </c>
      <c r="J987" s="354">
        <v>1</v>
      </c>
      <c r="K987" s="355">
        <v>45017</v>
      </c>
      <c r="L987" s="355">
        <v>45138</v>
      </c>
      <c r="M987" s="356">
        <f t="shared" si="32"/>
        <v>17.285714285714285</v>
      </c>
      <c r="N987" s="357">
        <v>1</v>
      </c>
      <c r="O987" s="353" t="s">
        <v>1209</v>
      </c>
      <c r="P987" s="358">
        <f t="shared" si="31"/>
        <v>1</v>
      </c>
      <c r="Q987" s="359" t="str">
        <f>IF(ISNUMBER(P987),IF(P987=100%,"CUMPLIDA",IF(AND(ISNUMBER(L987),ISNUMBER([5]CGR!$P$4)), IF(L987&lt;[5]CGR!$P$4,"INCUMPLIDA","PROCESO"), "VERIFICAR FECHA")),"SIN VALOR AVANCE")</f>
        <v>CUMPLIDA</v>
      </c>
    </row>
    <row r="988" spans="1:17" ht="105.75" customHeight="1">
      <c r="A988" s="348" t="s">
        <v>19</v>
      </c>
      <c r="B988" s="349" t="s">
        <v>13</v>
      </c>
      <c r="C988" s="955" t="s">
        <v>1084</v>
      </c>
      <c r="D988" s="955" t="s">
        <v>1085</v>
      </c>
      <c r="E988" s="954"/>
      <c r="F988" s="954" t="s">
        <v>1206</v>
      </c>
      <c r="G988" s="351" t="s">
        <v>1210</v>
      </c>
      <c r="H988" s="353" t="s">
        <v>1211</v>
      </c>
      <c r="I988" s="353" t="s">
        <v>731</v>
      </c>
      <c r="J988" s="354">
        <v>1</v>
      </c>
      <c r="K988" s="355">
        <v>44958</v>
      </c>
      <c r="L988" s="355">
        <v>44985</v>
      </c>
      <c r="M988" s="356">
        <f t="shared" si="32"/>
        <v>3.8571428571428572</v>
      </c>
      <c r="N988" s="357">
        <v>1</v>
      </c>
      <c r="O988" s="353" t="s">
        <v>1212</v>
      </c>
      <c r="P988" s="358">
        <f t="shared" si="31"/>
        <v>1</v>
      </c>
      <c r="Q988" s="359" t="str">
        <f>IF(ISNUMBER(P988),IF(P988=100%,"CUMPLIDA",IF(AND(ISNUMBER(L988),ISNUMBER([5]CGR!$P$4)), IF(L988&lt;[5]CGR!$P$4,"INCUMPLIDA","PROCESO"), "VERIFICAR FECHA")),"SIN VALOR AVANCE")</f>
        <v>CUMPLIDA</v>
      </c>
    </row>
    <row r="989" spans="1:17" ht="105.75" customHeight="1">
      <c r="A989" s="348" t="s">
        <v>19</v>
      </c>
      <c r="B989" s="349" t="s">
        <v>13</v>
      </c>
      <c r="C989" s="955" t="s">
        <v>1084</v>
      </c>
      <c r="D989" s="955" t="s">
        <v>1085</v>
      </c>
      <c r="E989" s="954"/>
      <c r="F989" s="954" t="s">
        <v>1206</v>
      </c>
      <c r="G989" s="351" t="s">
        <v>1213</v>
      </c>
      <c r="H989" s="353" t="s">
        <v>1214</v>
      </c>
      <c r="I989" s="353" t="s">
        <v>1215</v>
      </c>
      <c r="J989" s="354">
        <v>1</v>
      </c>
      <c r="K989" s="355">
        <v>44986</v>
      </c>
      <c r="L989" s="355">
        <v>45015</v>
      </c>
      <c r="M989" s="356">
        <f t="shared" si="32"/>
        <v>4.1428571428571432</v>
      </c>
      <c r="N989" s="357">
        <v>1</v>
      </c>
      <c r="O989" s="353" t="s">
        <v>1144</v>
      </c>
      <c r="P989" s="358">
        <f t="shared" si="31"/>
        <v>1</v>
      </c>
      <c r="Q989" s="359" t="str">
        <f>IF(ISNUMBER(P989),IF(P989=100%,"CUMPLIDA",IF(AND(ISNUMBER(L989),ISNUMBER([5]CGR!$P$4)), IF(L989&lt;[5]CGR!$P$4,"INCUMPLIDA","PROCESO"), "VERIFICAR FECHA")),"SIN VALOR AVANCE")</f>
        <v>CUMPLIDA</v>
      </c>
    </row>
    <row r="990" spans="1:17" ht="165.75" customHeight="1">
      <c r="A990" s="348" t="s">
        <v>19</v>
      </c>
      <c r="B990" s="349" t="s">
        <v>13</v>
      </c>
      <c r="C990" s="955" t="s">
        <v>1084</v>
      </c>
      <c r="D990" s="955" t="s">
        <v>1085</v>
      </c>
      <c r="E990" s="954" t="s">
        <v>1216</v>
      </c>
      <c r="F990" s="954" t="s">
        <v>1217</v>
      </c>
      <c r="G990" s="351" t="s">
        <v>1137</v>
      </c>
      <c r="H990" s="353" t="s">
        <v>1093</v>
      </c>
      <c r="I990" s="353" t="s">
        <v>1094</v>
      </c>
      <c r="J990" s="354">
        <v>3</v>
      </c>
      <c r="K990" s="355">
        <v>44958</v>
      </c>
      <c r="L990" s="355">
        <v>45323</v>
      </c>
      <c r="M990" s="356">
        <f t="shared" si="32"/>
        <v>52.142857142857146</v>
      </c>
      <c r="N990" s="357">
        <v>3</v>
      </c>
      <c r="O990" s="353" t="s">
        <v>1218</v>
      </c>
      <c r="P990" s="358">
        <f t="shared" si="31"/>
        <v>1</v>
      </c>
      <c r="Q990" s="359" t="str">
        <f>IF(ISNUMBER(P990),IF(P990=100%,"CUMPLIDA",IF(AND(ISNUMBER(L990),ISNUMBER([5]CGR!$P$4)), IF(L990&lt;[5]CGR!$P$4,"INCUMPLIDA","PROCESO"), "VERIFICAR FECHA")),"SIN VALOR AVANCE")</f>
        <v>CUMPLIDA</v>
      </c>
    </row>
    <row r="991" spans="1:17" ht="90" customHeight="1">
      <c r="A991" s="348" t="s">
        <v>19</v>
      </c>
      <c r="B991" s="349" t="s">
        <v>13</v>
      </c>
      <c r="C991" s="955" t="s">
        <v>1084</v>
      </c>
      <c r="D991" s="955" t="s">
        <v>1085</v>
      </c>
      <c r="E991" s="954"/>
      <c r="F991" s="954" t="s">
        <v>1217</v>
      </c>
      <c r="G991" s="954" t="s">
        <v>1096</v>
      </c>
      <c r="H991" s="352" t="s">
        <v>675</v>
      </c>
      <c r="I991" s="353" t="s">
        <v>676</v>
      </c>
      <c r="J991" s="354">
        <v>1</v>
      </c>
      <c r="K991" s="355">
        <v>45231</v>
      </c>
      <c r="L991" s="355">
        <v>45504</v>
      </c>
      <c r="M991" s="356">
        <f t="shared" si="32"/>
        <v>39</v>
      </c>
      <c r="N991" s="357">
        <v>1</v>
      </c>
      <c r="O991" s="362" t="s">
        <v>825</v>
      </c>
      <c r="P991" s="358">
        <f t="shared" si="31"/>
        <v>1</v>
      </c>
      <c r="Q991" s="359" t="str">
        <f>IF(ISNUMBER(P991),IF(P991=100%,"CUMPLIDA",IF(AND(ISNUMBER(L991),ISNUMBER([5]CGR!$P$4)), IF(L991&lt;[5]CGR!$P$4,"INCUMPLIDA","PROCESO"), "VERIFICAR FECHA")),"SIN VALOR AVANCE")</f>
        <v>CUMPLIDA</v>
      </c>
    </row>
    <row r="992" spans="1:17" ht="195.75">
      <c r="A992" s="348" t="s">
        <v>19</v>
      </c>
      <c r="B992" s="349" t="s">
        <v>13</v>
      </c>
      <c r="C992" s="955"/>
      <c r="D992" s="955"/>
      <c r="E992" s="954"/>
      <c r="F992" s="954" t="s">
        <v>1217</v>
      </c>
      <c r="G992" s="954"/>
      <c r="H992" s="352" t="s">
        <v>678</v>
      </c>
      <c r="I992" s="353" t="s">
        <v>679</v>
      </c>
      <c r="J992" s="354">
        <v>1</v>
      </c>
      <c r="K992" s="355">
        <v>45231</v>
      </c>
      <c r="L992" s="355">
        <v>45504</v>
      </c>
      <c r="M992" s="356">
        <f t="shared" si="32"/>
        <v>39</v>
      </c>
      <c r="N992" s="357">
        <v>1</v>
      </c>
      <c r="O992" s="362" t="s">
        <v>1219</v>
      </c>
      <c r="P992" s="358">
        <f t="shared" si="31"/>
        <v>1</v>
      </c>
      <c r="Q992" s="359" t="str">
        <f>IF(ISNUMBER(P992),IF(P992=100%,"CUMPLIDA",IF(AND(ISNUMBER(L992),ISNUMBER([5]CGR!$P$4)), IF(L992&lt;[5]CGR!$P$4,"INCUMPLIDA","PROCESO"), "VERIFICAR FECHA")),"SIN VALOR AVANCE")</f>
        <v>CUMPLIDA</v>
      </c>
    </row>
    <row r="993" spans="1:17" ht="135.75" customHeight="1">
      <c r="A993" s="348" t="s">
        <v>19</v>
      </c>
      <c r="B993" s="349" t="s">
        <v>13</v>
      </c>
      <c r="C993" s="955"/>
      <c r="D993" s="955"/>
      <c r="E993" s="954"/>
      <c r="F993" s="954" t="s">
        <v>1217</v>
      </c>
      <c r="G993" s="351" t="s">
        <v>97</v>
      </c>
      <c r="H993" s="353" t="s">
        <v>98</v>
      </c>
      <c r="I993" s="353" t="s">
        <v>99</v>
      </c>
      <c r="J993" s="360">
        <v>1</v>
      </c>
      <c r="K993" s="363">
        <v>45323</v>
      </c>
      <c r="L993" s="363">
        <v>45747</v>
      </c>
      <c r="M993" s="356">
        <f t="shared" si="32"/>
        <v>60.571428571428569</v>
      </c>
      <c r="N993" s="357">
        <v>1</v>
      </c>
      <c r="O993" s="362" t="s">
        <v>1098</v>
      </c>
      <c r="P993" s="358">
        <f t="shared" si="31"/>
        <v>1</v>
      </c>
      <c r="Q993" s="359" t="str">
        <f>IF(ISNUMBER(P993),IF(P993=100%,"CUMPLIDA",IF(AND(ISNUMBER(L993),ISNUMBER([5]CGR!$P$4)), IF(L993&lt;[5]CGR!$P$4,"INCUMPLIDA","PROCESO"), "VERIFICAR FECHA")),"SIN VALOR AVANCE")</f>
        <v>CUMPLIDA</v>
      </c>
    </row>
    <row r="994" spans="1:17" ht="90" customHeight="1">
      <c r="A994" s="348" t="s">
        <v>19</v>
      </c>
      <c r="B994" s="349" t="s">
        <v>13</v>
      </c>
      <c r="C994" s="955"/>
      <c r="D994" s="955"/>
      <c r="E994" s="954"/>
      <c r="F994" s="954" t="s">
        <v>1217</v>
      </c>
      <c r="G994" s="351" t="s">
        <v>101</v>
      </c>
      <c r="H994" s="353" t="s">
        <v>101</v>
      </c>
      <c r="I994" s="353" t="s">
        <v>102</v>
      </c>
      <c r="J994" s="360">
        <v>1</v>
      </c>
      <c r="K994" s="363">
        <v>45323</v>
      </c>
      <c r="L994" s="363">
        <v>45747</v>
      </c>
      <c r="M994" s="356">
        <f t="shared" si="32"/>
        <v>60.571428571428569</v>
      </c>
      <c r="N994" s="357">
        <v>1</v>
      </c>
      <c r="O994" s="362" t="s">
        <v>924</v>
      </c>
      <c r="P994" s="358">
        <f t="shared" si="31"/>
        <v>1</v>
      </c>
      <c r="Q994" s="359" t="str">
        <f>IF(ISNUMBER(P994),IF(P994=100%,"CUMPLIDA",IF(AND(ISNUMBER(L994),ISNUMBER([5]CGR!$P$4)), IF(L994&lt;[5]CGR!$P$4,"INCUMPLIDA","PROCESO"), "VERIFICAR FECHA")),"SIN VALOR AVANCE")</f>
        <v>CUMPLIDA</v>
      </c>
    </row>
    <row r="995" spans="1:17" ht="75.75" customHeight="1">
      <c r="A995" s="348" t="s">
        <v>19</v>
      </c>
      <c r="B995" s="349" t="s">
        <v>13</v>
      </c>
      <c r="C995" s="955" t="s">
        <v>1084</v>
      </c>
      <c r="D995" s="955" t="s">
        <v>1085</v>
      </c>
      <c r="E995" s="954"/>
      <c r="F995" s="954" t="s">
        <v>1217</v>
      </c>
      <c r="G995" s="351" t="s">
        <v>238</v>
      </c>
      <c r="H995" s="353" t="s">
        <v>239</v>
      </c>
      <c r="I995" s="353" t="s">
        <v>240</v>
      </c>
      <c r="J995" s="360">
        <v>1</v>
      </c>
      <c r="K995" s="363">
        <v>45231</v>
      </c>
      <c r="L995" s="363">
        <v>45747</v>
      </c>
      <c r="M995" s="356">
        <f t="shared" si="32"/>
        <v>73.714285714285708</v>
      </c>
      <c r="N995" s="357">
        <v>1</v>
      </c>
      <c r="O995" s="362" t="s">
        <v>924</v>
      </c>
      <c r="P995" s="358">
        <f t="shared" si="31"/>
        <v>1</v>
      </c>
      <c r="Q995" s="359" t="str">
        <f>IF(ISNUMBER(P995),IF(P995=100%,"CUMPLIDA",IF(AND(ISNUMBER(L995),ISNUMBER([5]CGR!$P$4)), IF(L995&lt;[5]CGR!$P$4,"INCUMPLIDA","PROCESO"), "VERIFICAR FECHA")),"SIN VALOR AVANCE")</f>
        <v>CUMPLIDA</v>
      </c>
    </row>
    <row r="996" spans="1:17" ht="135.75" customHeight="1">
      <c r="A996" s="348" t="s">
        <v>19</v>
      </c>
      <c r="B996" s="349" t="s">
        <v>13</v>
      </c>
      <c r="C996" s="955" t="s">
        <v>1084</v>
      </c>
      <c r="D996" s="955" t="s">
        <v>1085</v>
      </c>
      <c r="E996" s="954"/>
      <c r="F996" s="954" t="s">
        <v>1217</v>
      </c>
      <c r="G996" s="351" t="s">
        <v>104</v>
      </c>
      <c r="H996" s="353" t="s">
        <v>104</v>
      </c>
      <c r="I996" s="353" t="s">
        <v>248</v>
      </c>
      <c r="J996" s="360">
        <v>1</v>
      </c>
      <c r="K996" s="363">
        <v>45323</v>
      </c>
      <c r="L996" s="363">
        <v>45747</v>
      </c>
      <c r="M996" s="356">
        <f t="shared" si="32"/>
        <v>60.571428571428569</v>
      </c>
      <c r="N996" s="357">
        <v>1</v>
      </c>
      <c r="O996" s="362" t="s">
        <v>1098</v>
      </c>
      <c r="P996" s="358">
        <f t="shared" si="31"/>
        <v>1</v>
      </c>
      <c r="Q996" s="359" t="str">
        <f>IF(ISNUMBER(P996),IF(P996=100%,"CUMPLIDA",IF(AND(ISNUMBER(L996),ISNUMBER([5]CGR!$P$4)), IF(L996&lt;[5]CGR!$P$4,"INCUMPLIDA","PROCESO"), "VERIFICAR FECHA")),"SIN VALOR AVANCE")</f>
        <v>CUMPLIDA</v>
      </c>
    </row>
    <row r="997" spans="1:17" ht="135" customHeight="1">
      <c r="A997" s="348" t="s">
        <v>19</v>
      </c>
      <c r="B997" s="349" t="s">
        <v>13</v>
      </c>
      <c r="C997" s="955"/>
      <c r="D997" s="955"/>
      <c r="E997" s="954"/>
      <c r="F997" s="954" t="s">
        <v>1217</v>
      </c>
      <c r="G997" s="351" t="s">
        <v>830</v>
      </c>
      <c r="H997" s="353" t="s">
        <v>830</v>
      </c>
      <c r="I997" s="353" t="s">
        <v>107</v>
      </c>
      <c r="J997" s="360">
        <v>1</v>
      </c>
      <c r="K997" s="363">
        <v>45231</v>
      </c>
      <c r="L997" s="363">
        <v>45747</v>
      </c>
      <c r="M997" s="356">
        <f t="shared" si="32"/>
        <v>73.714285714285708</v>
      </c>
      <c r="N997" s="357">
        <v>1</v>
      </c>
      <c r="O997" s="362" t="s">
        <v>924</v>
      </c>
      <c r="P997" s="358">
        <f t="shared" si="31"/>
        <v>1</v>
      </c>
      <c r="Q997" s="359" t="str">
        <f>IF(ISNUMBER(P997),IF(P997=100%,"CUMPLIDA",IF(AND(ISNUMBER(L997),ISNUMBER([5]CGR!$P$4)), IF(L997&lt;[5]CGR!$P$4,"INCUMPLIDA","PROCESO"), "VERIFICAR FECHA")),"SIN VALOR AVANCE")</f>
        <v>CUMPLIDA</v>
      </c>
    </row>
    <row r="998" spans="1:17" ht="195.75">
      <c r="A998" s="348" t="s">
        <v>19</v>
      </c>
      <c r="B998" s="349" t="s">
        <v>13</v>
      </c>
      <c r="C998" s="955"/>
      <c r="D998" s="955"/>
      <c r="E998" s="954"/>
      <c r="F998" s="954" t="s">
        <v>1217</v>
      </c>
      <c r="G998" s="351" t="s">
        <v>831</v>
      </c>
      <c r="H998" s="353" t="s">
        <v>831</v>
      </c>
      <c r="I998" s="353" t="s">
        <v>524</v>
      </c>
      <c r="J998" s="360">
        <v>1</v>
      </c>
      <c r="K998" s="363">
        <v>45231</v>
      </c>
      <c r="L998" s="363">
        <v>45808</v>
      </c>
      <c r="M998" s="356">
        <f t="shared" si="32"/>
        <v>82.428571428571431</v>
      </c>
      <c r="N998" s="357">
        <v>1</v>
      </c>
      <c r="O998" s="362" t="s">
        <v>1219</v>
      </c>
      <c r="P998" s="358">
        <f t="shared" si="31"/>
        <v>1</v>
      </c>
      <c r="Q998" s="359" t="str">
        <f>IF(ISNUMBER(P998),IF(P998=100%,"CUMPLIDA",IF(AND(ISNUMBER(L998),ISNUMBER([5]CGR!$P$4)), IF(L998&lt;[5]CGR!$P$4,"INCUMPLIDA","PROCESO"), "VERIFICAR FECHA")),"SIN VALOR AVANCE")</f>
        <v>CUMPLIDA</v>
      </c>
    </row>
    <row r="999" spans="1:17" ht="75.75" customHeight="1">
      <c r="A999" s="348" t="s">
        <v>19</v>
      </c>
      <c r="B999" s="349" t="s">
        <v>13</v>
      </c>
      <c r="C999" s="955"/>
      <c r="D999" s="955"/>
      <c r="E999" s="954"/>
      <c r="F999" s="954" t="s">
        <v>1217</v>
      </c>
      <c r="G999" s="351" t="s">
        <v>110</v>
      </c>
      <c r="H999" s="353" t="s">
        <v>111</v>
      </c>
      <c r="I999" s="353" t="s">
        <v>112</v>
      </c>
      <c r="J999" s="360">
        <v>12</v>
      </c>
      <c r="K999" s="363">
        <v>46024</v>
      </c>
      <c r="L999" s="363">
        <v>47118</v>
      </c>
      <c r="M999" s="356">
        <f t="shared" si="32"/>
        <v>156.28571428571428</v>
      </c>
      <c r="N999" s="357">
        <v>0</v>
      </c>
      <c r="O999" s="362" t="s">
        <v>924</v>
      </c>
      <c r="P999" s="358">
        <f t="shared" si="31"/>
        <v>0</v>
      </c>
      <c r="Q999" s="359" t="str">
        <f>IF(ISNUMBER(P999),IF(P999=100%,"CUMPLIDA",IF(AND(ISNUMBER(L999),ISNUMBER([5]CGR!$P$4)), IF(L999&lt;[5]CGR!$P$4,"INCUMPLIDA","PROCESO"), "VERIFICAR FECHA")),"SIN VALOR AVANCE")</f>
        <v>PROCESO</v>
      </c>
    </row>
    <row r="1000" spans="1:17" ht="135.75" customHeight="1">
      <c r="A1000" s="348" t="s">
        <v>19</v>
      </c>
      <c r="B1000" s="349" t="s">
        <v>13</v>
      </c>
      <c r="C1000" s="955"/>
      <c r="D1000" s="955"/>
      <c r="E1000" s="954"/>
      <c r="F1000" s="954" t="s">
        <v>1217</v>
      </c>
      <c r="G1000" s="351" t="s">
        <v>114</v>
      </c>
      <c r="H1000" s="353" t="s">
        <v>115</v>
      </c>
      <c r="I1000" s="353" t="s">
        <v>116</v>
      </c>
      <c r="J1000" s="360">
        <v>1</v>
      </c>
      <c r="K1000" s="363">
        <v>46024</v>
      </c>
      <c r="L1000" s="363">
        <v>47118</v>
      </c>
      <c r="M1000" s="356">
        <f t="shared" si="32"/>
        <v>156.28571428571428</v>
      </c>
      <c r="N1000" s="357">
        <v>0</v>
      </c>
      <c r="O1000" s="362" t="s">
        <v>1098</v>
      </c>
      <c r="P1000" s="358">
        <f t="shared" si="31"/>
        <v>0</v>
      </c>
      <c r="Q1000" s="359" t="str">
        <f>IF(ISNUMBER(P1000),IF(P1000=100%,"CUMPLIDA",IF(AND(ISNUMBER(L1000),ISNUMBER([5]CGR!$P$4)), IF(L1000&lt;[5]CGR!$P$4,"INCUMPLIDA","PROCESO"), "VERIFICAR FECHA")),"SIN VALOR AVANCE")</f>
        <v>PROCESO</v>
      </c>
    </row>
    <row r="1001" spans="1:17" ht="195.75">
      <c r="A1001" s="348" t="s">
        <v>19</v>
      </c>
      <c r="B1001" s="349" t="s">
        <v>13</v>
      </c>
      <c r="C1001" s="955"/>
      <c r="D1001" s="955"/>
      <c r="E1001" s="954"/>
      <c r="F1001" s="954" t="s">
        <v>1217</v>
      </c>
      <c r="G1001" s="351" t="s">
        <v>117</v>
      </c>
      <c r="H1001" s="353" t="s">
        <v>118</v>
      </c>
      <c r="I1001" s="353" t="s">
        <v>119</v>
      </c>
      <c r="J1001" s="360">
        <v>2</v>
      </c>
      <c r="K1001" s="363">
        <v>46024</v>
      </c>
      <c r="L1001" s="363">
        <v>47118</v>
      </c>
      <c r="M1001" s="356">
        <f t="shared" si="32"/>
        <v>156.28571428571428</v>
      </c>
      <c r="N1001" s="357">
        <v>0</v>
      </c>
      <c r="O1001" s="362" t="s">
        <v>1219</v>
      </c>
      <c r="P1001" s="358">
        <f t="shared" si="31"/>
        <v>0</v>
      </c>
      <c r="Q1001" s="359" t="str">
        <f>IF(ISNUMBER(P1001),IF(P1001=100%,"CUMPLIDA",IF(AND(ISNUMBER(L1001),ISNUMBER([5]CGR!$P$4)), IF(L1001&lt;[5]CGR!$P$4,"INCUMPLIDA","PROCESO"), "VERIFICAR FECHA")),"SIN VALOR AVANCE")</f>
        <v>PROCESO</v>
      </c>
    </row>
    <row r="1002" spans="1:17" ht="105.75" customHeight="1">
      <c r="A1002" s="348" t="s">
        <v>19</v>
      </c>
      <c r="B1002" s="349" t="s">
        <v>13</v>
      </c>
      <c r="C1002" s="955" t="s">
        <v>1084</v>
      </c>
      <c r="D1002" s="955" t="s">
        <v>1085</v>
      </c>
      <c r="E1002" s="954"/>
      <c r="F1002" s="954" t="s">
        <v>1217</v>
      </c>
      <c r="G1002" s="351" t="s">
        <v>1099</v>
      </c>
      <c r="H1002" s="353" t="s">
        <v>1100</v>
      </c>
      <c r="I1002" s="353" t="s">
        <v>1101</v>
      </c>
      <c r="J1002" s="354">
        <v>1</v>
      </c>
      <c r="K1002" s="355">
        <v>44927</v>
      </c>
      <c r="L1002" s="355">
        <v>45016</v>
      </c>
      <c r="M1002" s="356">
        <f t="shared" si="32"/>
        <v>12.714285714285714</v>
      </c>
      <c r="N1002" s="357">
        <v>1</v>
      </c>
      <c r="O1002" s="353" t="s">
        <v>1220</v>
      </c>
      <c r="P1002" s="358">
        <f t="shared" si="31"/>
        <v>1</v>
      </c>
      <c r="Q1002" s="359" t="str">
        <f>IF(ISNUMBER(P1002),IF(P1002=100%,"CUMPLIDA",IF(AND(ISNUMBER(L1002),ISNUMBER([5]CGR!$P$4)), IF(L1002&lt;[5]CGR!$P$4,"INCUMPLIDA","PROCESO"), "VERIFICAR FECHA")),"SIN VALOR AVANCE")</f>
        <v>CUMPLIDA</v>
      </c>
    </row>
    <row r="1003" spans="1:17" ht="165.75">
      <c r="A1003" s="348" t="s">
        <v>19</v>
      </c>
      <c r="B1003" s="349" t="s">
        <v>13</v>
      </c>
      <c r="C1003" s="955" t="s">
        <v>1084</v>
      </c>
      <c r="D1003" s="955" t="s">
        <v>1085</v>
      </c>
      <c r="E1003" s="954"/>
      <c r="F1003" s="954" t="s">
        <v>1217</v>
      </c>
      <c r="G1003" s="351" t="s">
        <v>1099</v>
      </c>
      <c r="H1003" s="353" t="s">
        <v>1140</v>
      </c>
      <c r="I1003" s="353" t="s">
        <v>731</v>
      </c>
      <c r="J1003" s="354">
        <v>1</v>
      </c>
      <c r="K1003" s="355">
        <v>45017</v>
      </c>
      <c r="L1003" s="355">
        <v>45138</v>
      </c>
      <c r="M1003" s="356">
        <f t="shared" si="32"/>
        <v>17.285714285714285</v>
      </c>
      <c r="N1003" s="357">
        <v>1</v>
      </c>
      <c r="O1003" s="353" t="s">
        <v>1209</v>
      </c>
      <c r="P1003" s="358">
        <f t="shared" si="31"/>
        <v>1</v>
      </c>
      <c r="Q1003" s="359" t="str">
        <f>IF(ISNUMBER(P1003),IF(P1003=100%,"CUMPLIDA",IF(AND(ISNUMBER(L1003),ISNUMBER([5]CGR!$P$4)), IF(L1003&lt;[5]CGR!$P$4,"INCUMPLIDA","PROCESO"), "VERIFICAR FECHA")),"SIN VALOR AVANCE")</f>
        <v>CUMPLIDA</v>
      </c>
    </row>
    <row r="1004" spans="1:17" ht="105.75" customHeight="1">
      <c r="A1004" s="348" t="s">
        <v>19</v>
      </c>
      <c r="B1004" s="349" t="s">
        <v>13</v>
      </c>
      <c r="C1004" s="955" t="s">
        <v>1084</v>
      </c>
      <c r="D1004" s="955" t="s">
        <v>1085</v>
      </c>
      <c r="E1004" s="954"/>
      <c r="F1004" s="954" t="s">
        <v>1217</v>
      </c>
      <c r="G1004" s="351" t="s">
        <v>1221</v>
      </c>
      <c r="H1004" s="353" t="s">
        <v>1222</v>
      </c>
      <c r="I1004" s="353" t="s">
        <v>731</v>
      </c>
      <c r="J1004" s="354">
        <v>1</v>
      </c>
      <c r="K1004" s="355">
        <v>44958</v>
      </c>
      <c r="L1004" s="355">
        <v>45016</v>
      </c>
      <c r="M1004" s="356">
        <f t="shared" si="32"/>
        <v>8.2857142857142865</v>
      </c>
      <c r="N1004" s="357">
        <v>1</v>
      </c>
      <c r="O1004" s="353" t="s">
        <v>1102</v>
      </c>
      <c r="P1004" s="358">
        <f t="shared" si="31"/>
        <v>1</v>
      </c>
      <c r="Q1004" s="359" t="str">
        <f>IF(ISNUMBER(P1004),IF(P1004=100%,"CUMPLIDA",IF(AND(ISNUMBER(L1004),ISNUMBER([5]CGR!$P$4)), IF(L1004&lt;[5]CGR!$P$4,"INCUMPLIDA","PROCESO"), "VERIFICAR FECHA")),"SIN VALOR AVANCE")</f>
        <v>CUMPLIDA</v>
      </c>
    </row>
    <row r="1005" spans="1:17" ht="135" customHeight="1">
      <c r="A1005" s="348" t="s">
        <v>19</v>
      </c>
      <c r="B1005" s="349" t="s">
        <v>13</v>
      </c>
      <c r="C1005" s="955" t="s">
        <v>1084</v>
      </c>
      <c r="D1005" s="955" t="s">
        <v>1085</v>
      </c>
      <c r="E1005" s="954"/>
      <c r="F1005" s="954" t="s">
        <v>1217</v>
      </c>
      <c r="G1005" s="351" t="s">
        <v>1223</v>
      </c>
      <c r="H1005" s="353" t="s">
        <v>1224</v>
      </c>
      <c r="I1005" s="353" t="s">
        <v>731</v>
      </c>
      <c r="J1005" s="354">
        <v>1</v>
      </c>
      <c r="K1005" s="355">
        <v>44958</v>
      </c>
      <c r="L1005" s="355">
        <v>44985</v>
      </c>
      <c r="M1005" s="356">
        <f t="shared" si="32"/>
        <v>3.8571428571428572</v>
      </c>
      <c r="N1005" s="357">
        <v>1</v>
      </c>
      <c r="O1005" s="353" t="s">
        <v>1208</v>
      </c>
      <c r="P1005" s="358">
        <f t="shared" si="31"/>
        <v>1</v>
      </c>
      <c r="Q1005" s="359" t="str">
        <f>IF(ISNUMBER(P1005),IF(P1005=100%,"CUMPLIDA",IF(AND(ISNUMBER(L1005),ISNUMBER([5]CGR!$P$4)), IF(L1005&lt;[5]CGR!$P$4,"INCUMPLIDA","PROCESO"), "VERIFICAR FECHA")),"SIN VALOR AVANCE")</f>
        <v>CUMPLIDA</v>
      </c>
    </row>
    <row r="1006" spans="1:17" ht="105.75" customHeight="1">
      <c r="A1006" s="348" t="s">
        <v>19</v>
      </c>
      <c r="B1006" s="349" t="s">
        <v>13</v>
      </c>
      <c r="C1006" s="955" t="s">
        <v>1084</v>
      </c>
      <c r="D1006" s="955" t="s">
        <v>1085</v>
      </c>
      <c r="E1006" s="954"/>
      <c r="F1006" s="954" t="s">
        <v>1217</v>
      </c>
      <c r="G1006" s="351" t="s">
        <v>1225</v>
      </c>
      <c r="H1006" s="353" t="s">
        <v>1226</v>
      </c>
      <c r="I1006" s="353" t="s">
        <v>731</v>
      </c>
      <c r="J1006" s="354">
        <v>12</v>
      </c>
      <c r="K1006" s="355">
        <v>44958</v>
      </c>
      <c r="L1006" s="355">
        <v>45323</v>
      </c>
      <c r="M1006" s="356">
        <f t="shared" si="32"/>
        <v>52.142857142857146</v>
      </c>
      <c r="N1006" s="357">
        <v>12</v>
      </c>
      <c r="O1006" s="353" t="s">
        <v>1144</v>
      </c>
      <c r="P1006" s="358">
        <f t="shared" si="31"/>
        <v>1</v>
      </c>
      <c r="Q1006" s="359" t="str">
        <f>IF(ISNUMBER(P1006),IF(P1006=100%,"CUMPLIDA",IF(AND(ISNUMBER(L1006),ISNUMBER([5]CGR!$P$4)), IF(L1006&lt;[5]CGR!$P$4,"INCUMPLIDA","PROCESO"), "VERIFICAR FECHA")),"SIN VALOR AVANCE")</f>
        <v>CUMPLIDA</v>
      </c>
    </row>
    <row r="1007" spans="1:17" ht="105.75" customHeight="1">
      <c r="A1007" s="348" t="s">
        <v>19</v>
      </c>
      <c r="B1007" s="349" t="s">
        <v>13</v>
      </c>
      <c r="C1007" s="955" t="s">
        <v>1084</v>
      </c>
      <c r="D1007" s="955" t="s">
        <v>1085</v>
      </c>
      <c r="E1007" s="954"/>
      <c r="F1007" s="954" t="s">
        <v>1217</v>
      </c>
      <c r="G1007" s="351" t="s">
        <v>1227</v>
      </c>
      <c r="H1007" s="353" t="s">
        <v>1228</v>
      </c>
      <c r="I1007" s="353" t="s">
        <v>731</v>
      </c>
      <c r="J1007" s="354">
        <v>4</v>
      </c>
      <c r="K1007" s="355">
        <v>44958</v>
      </c>
      <c r="L1007" s="355">
        <v>45323</v>
      </c>
      <c r="M1007" s="356">
        <f t="shared" si="32"/>
        <v>52.142857142857146</v>
      </c>
      <c r="N1007" s="357">
        <v>4</v>
      </c>
      <c r="O1007" s="353" t="s">
        <v>1144</v>
      </c>
      <c r="P1007" s="358">
        <f t="shared" si="31"/>
        <v>1</v>
      </c>
      <c r="Q1007" s="359" t="str">
        <f>IF(ISNUMBER(P1007),IF(P1007=100%,"CUMPLIDA",IF(AND(ISNUMBER(L1007),ISNUMBER([5]CGR!$P$4)), IF(L1007&lt;[5]CGR!$P$4,"INCUMPLIDA","PROCESO"), "VERIFICAR FECHA")),"SIN VALOR AVANCE")</f>
        <v>CUMPLIDA</v>
      </c>
    </row>
    <row r="1008" spans="1:17" ht="165.75" customHeight="1">
      <c r="A1008" s="348" t="s">
        <v>19</v>
      </c>
      <c r="B1008" s="349" t="s">
        <v>13</v>
      </c>
      <c r="C1008" s="955" t="s">
        <v>1084</v>
      </c>
      <c r="D1008" s="955" t="s">
        <v>1085</v>
      </c>
      <c r="E1008" s="954" t="s">
        <v>1229</v>
      </c>
      <c r="F1008" s="954" t="s">
        <v>1230</v>
      </c>
      <c r="G1008" s="351" t="s">
        <v>1137</v>
      </c>
      <c r="H1008" s="353" t="s">
        <v>1093</v>
      </c>
      <c r="I1008" s="353" t="s">
        <v>1094</v>
      </c>
      <c r="J1008" s="354">
        <v>3</v>
      </c>
      <c r="K1008" s="355">
        <v>44958</v>
      </c>
      <c r="L1008" s="355">
        <v>45323</v>
      </c>
      <c r="M1008" s="356">
        <f t="shared" si="32"/>
        <v>52.142857142857146</v>
      </c>
      <c r="N1008" s="357">
        <v>3</v>
      </c>
      <c r="O1008" s="353" t="s">
        <v>1231</v>
      </c>
      <c r="P1008" s="358">
        <f t="shared" si="31"/>
        <v>1</v>
      </c>
      <c r="Q1008" s="359" t="str">
        <f>IF(ISNUMBER(P1008),IF(P1008=100%,"CUMPLIDA",IF(AND(ISNUMBER(L1008),ISNUMBER([5]CGR!$P$4)), IF(L1008&lt;[5]CGR!$P$4,"INCUMPLIDA","PROCESO"), "VERIFICAR FECHA")),"SIN VALOR AVANCE")</f>
        <v>CUMPLIDA</v>
      </c>
    </row>
    <row r="1009" spans="1:17" ht="75.75">
      <c r="A1009" s="348" t="s">
        <v>19</v>
      </c>
      <c r="B1009" s="349" t="s">
        <v>13</v>
      </c>
      <c r="C1009" s="955"/>
      <c r="D1009" s="955"/>
      <c r="E1009" s="954"/>
      <c r="F1009" s="954" t="s">
        <v>1230</v>
      </c>
      <c r="G1009" s="351" t="s">
        <v>1096</v>
      </c>
      <c r="H1009" s="352" t="s">
        <v>675</v>
      </c>
      <c r="I1009" s="353" t="s">
        <v>676</v>
      </c>
      <c r="J1009" s="354">
        <v>1</v>
      </c>
      <c r="K1009" s="355">
        <v>45231</v>
      </c>
      <c r="L1009" s="355">
        <v>45504</v>
      </c>
      <c r="M1009" s="356">
        <f t="shared" si="32"/>
        <v>39</v>
      </c>
      <c r="N1009" s="357">
        <v>1</v>
      </c>
      <c r="O1009" s="362" t="s">
        <v>825</v>
      </c>
      <c r="P1009" s="358">
        <f t="shared" si="31"/>
        <v>1</v>
      </c>
      <c r="Q1009" s="359" t="str">
        <f>IF(ISNUMBER(P1009),IF(P1009=100%,"CUMPLIDA",IF(AND(ISNUMBER(L1009),ISNUMBER([5]CGR!$P$4)), IF(L1009&lt;[5]CGR!$P$4,"INCUMPLIDA","PROCESO"), "VERIFICAR FECHA")),"SIN VALOR AVANCE")</f>
        <v>CUMPLIDA</v>
      </c>
    </row>
    <row r="1010" spans="1:17" ht="195.75">
      <c r="A1010" s="348" t="s">
        <v>19</v>
      </c>
      <c r="B1010" s="349" t="s">
        <v>13</v>
      </c>
      <c r="C1010" s="955"/>
      <c r="D1010" s="955"/>
      <c r="E1010" s="954"/>
      <c r="F1010" s="954" t="s">
        <v>1230</v>
      </c>
      <c r="G1010" s="351" t="s">
        <v>1096</v>
      </c>
      <c r="H1010" s="352" t="s">
        <v>678</v>
      </c>
      <c r="I1010" s="353" t="s">
        <v>679</v>
      </c>
      <c r="J1010" s="354">
        <v>1</v>
      </c>
      <c r="K1010" s="355">
        <v>45231</v>
      </c>
      <c r="L1010" s="355">
        <v>45504</v>
      </c>
      <c r="M1010" s="356">
        <f t="shared" si="32"/>
        <v>39</v>
      </c>
      <c r="N1010" s="357">
        <v>1</v>
      </c>
      <c r="O1010" s="362" t="s">
        <v>1219</v>
      </c>
      <c r="P1010" s="358">
        <f t="shared" si="31"/>
        <v>1</v>
      </c>
      <c r="Q1010" s="359" t="str">
        <f>IF(ISNUMBER(P1010),IF(P1010=100%,"CUMPLIDA",IF(AND(ISNUMBER(L1010),ISNUMBER([5]CGR!$P$4)), IF(L1010&lt;[5]CGR!$P$4,"INCUMPLIDA","PROCESO"), "VERIFICAR FECHA")),"SIN VALOR AVANCE")</f>
        <v>CUMPLIDA</v>
      </c>
    </row>
    <row r="1011" spans="1:17" ht="135.75">
      <c r="A1011" s="348" t="s">
        <v>19</v>
      </c>
      <c r="B1011" s="349" t="s">
        <v>13</v>
      </c>
      <c r="C1011" s="955"/>
      <c r="D1011" s="955"/>
      <c r="E1011" s="954"/>
      <c r="F1011" s="954" t="s">
        <v>1230</v>
      </c>
      <c r="G1011" s="351" t="s">
        <v>97</v>
      </c>
      <c r="H1011" s="353" t="s">
        <v>98</v>
      </c>
      <c r="I1011" s="353" t="s">
        <v>99</v>
      </c>
      <c r="J1011" s="360">
        <v>1</v>
      </c>
      <c r="K1011" s="363">
        <v>45323</v>
      </c>
      <c r="L1011" s="363">
        <v>45747</v>
      </c>
      <c r="M1011" s="356">
        <f t="shared" si="32"/>
        <v>60.571428571428569</v>
      </c>
      <c r="N1011" s="357">
        <v>1</v>
      </c>
      <c r="O1011" s="362" t="s">
        <v>1098</v>
      </c>
      <c r="P1011" s="358">
        <f t="shared" si="31"/>
        <v>1</v>
      </c>
      <c r="Q1011" s="359" t="str">
        <f>IF(ISNUMBER(P1011),IF(P1011=100%,"CUMPLIDA",IF(AND(ISNUMBER(L1011),ISNUMBER([5]CGR!$P$4)), IF(L1011&lt;[5]CGR!$P$4,"INCUMPLIDA","PROCESO"), "VERIFICAR FECHA")),"SIN VALOR AVANCE")</f>
        <v>CUMPLIDA</v>
      </c>
    </row>
    <row r="1012" spans="1:17" ht="75.75">
      <c r="A1012" s="348" t="s">
        <v>19</v>
      </c>
      <c r="B1012" s="349" t="s">
        <v>13</v>
      </c>
      <c r="C1012" s="955"/>
      <c r="D1012" s="955"/>
      <c r="E1012" s="954"/>
      <c r="F1012" s="954" t="s">
        <v>1230</v>
      </c>
      <c r="G1012" s="351" t="s">
        <v>101</v>
      </c>
      <c r="H1012" s="353" t="s">
        <v>101</v>
      </c>
      <c r="I1012" s="353" t="s">
        <v>102</v>
      </c>
      <c r="J1012" s="360">
        <v>1</v>
      </c>
      <c r="K1012" s="363">
        <v>45323</v>
      </c>
      <c r="L1012" s="363">
        <v>45747</v>
      </c>
      <c r="M1012" s="356">
        <f t="shared" si="32"/>
        <v>60.571428571428569</v>
      </c>
      <c r="N1012" s="357">
        <v>1</v>
      </c>
      <c r="O1012" s="362" t="s">
        <v>924</v>
      </c>
      <c r="P1012" s="358">
        <f t="shared" si="31"/>
        <v>1</v>
      </c>
      <c r="Q1012" s="359" t="str">
        <f>IF(ISNUMBER(P1012),IF(P1012=100%,"CUMPLIDA",IF(AND(ISNUMBER(L1012),ISNUMBER([5]CGR!$P$4)), IF(L1012&lt;[5]CGR!$P$4,"INCUMPLIDA","PROCESO"), "VERIFICAR FECHA")),"SIN VALOR AVANCE")</f>
        <v>CUMPLIDA</v>
      </c>
    </row>
    <row r="1013" spans="1:17" ht="75.75">
      <c r="A1013" s="348" t="s">
        <v>19</v>
      </c>
      <c r="B1013" s="349" t="s">
        <v>13</v>
      </c>
      <c r="C1013" s="955"/>
      <c r="D1013" s="955"/>
      <c r="E1013" s="954"/>
      <c r="F1013" s="954" t="s">
        <v>1230</v>
      </c>
      <c r="G1013" s="351" t="s">
        <v>238</v>
      </c>
      <c r="H1013" s="353" t="s">
        <v>239</v>
      </c>
      <c r="I1013" s="353" t="s">
        <v>240</v>
      </c>
      <c r="J1013" s="360">
        <v>1</v>
      </c>
      <c r="K1013" s="363">
        <v>45231</v>
      </c>
      <c r="L1013" s="363">
        <v>45747</v>
      </c>
      <c r="M1013" s="356">
        <f t="shared" si="32"/>
        <v>73.714285714285708</v>
      </c>
      <c r="N1013" s="357">
        <v>1</v>
      </c>
      <c r="O1013" s="362" t="s">
        <v>924</v>
      </c>
      <c r="P1013" s="358">
        <f t="shared" si="31"/>
        <v>1</v>
      </c>
      <c r="Q1013" s="359" t="str">
        <f>IF(ISNUMBER(P1013),IF(P1013=100%,"CUMPLIDA",IF(AND(ISNUMBER(L1013),ISNUMBER([5]CGR!$P$4)), IF(L1013&lt;[5]CGR!$P$4,"INCUMPLIDA","PROCESO"), "VERIFICAR FECHA")),"SIN VALOR AVANCE")</f>
        <v>CUMPLIDA</v>
      </c>
    </row>
    <row r="1014" spans="1:17" ht="135.75">
      <c r="A1014" s="348" t="s">
        <v>19</v>
      </c>
      <c r="B1014" s="349" t="s">
        <v>13</v>
      </c>
      <c r="C1014" s="955"/>
      <c r="D1014" s="955"/>
      <c r="E1014" s="954"/>
      <c r="F1014" s="954" t="s">
        <v>1230</v>
      </c>
      <c r="G1014" s="351" t="s">
        <v>104</v>
      </c>
      <c r="H1014" s="353" t="s">
        <v>104</v>
      </c>
      <c r="I1014" s="353" t="s">
        <v>248</v>
      </c>
      <c r="J1014" s="360">
        <v>1</v>
      </c>
      <c r="K1014" s="363">
        <v>45323</v>
      </c>
      <c r="L1014" s="363">
        <v>45747</v>
      </c>
      <c r="M1014" s="356">
        <f t="shared" si="32"/>
        <v>60.571428571428569</v>
      </c>
      <c r="N1014" s="357">
        <v>1</v>
      </c>
      <c r="O1014" s="362" t="s">
        <v>1098</v>
      </c>
      <c r="P1014" s="358">
        <f t="shared" si="31"/>
        <v>1</v>
      </c>
      <c r="Q1014" s="359" t="str">
        <f>IF(ISNUMBER(P1014),IF(P1014=100%,"CUMPLIDA",IF(AND(ISNUMBER(L1014),ISNUMBER([5]CGR!$P$4)), IF(L1014&lt;[5]CGR!$P$4,"INCUMPLIDA","PROCESO"), "VERIFICAR FECHA")),"SIN VALOR AVANCE")</f>
        <v>CUMPLIDA</v>
      </c>
    </row>
    <row r="1015" spans="1:17" ht="75.75">
      <c r="A1015" s="348" t="s">
        <v>19</v>
      </c>
      <c r="B1015" s="349" t="s">
        <v>13</v>
      </c>
      <c r="C1015" s="955"/>
      <c r="D1015" s="955"/>
      <c r="E1015" s="954"/>
      <c r="F1015" s="954" t="s">
        <v>1230</v>
      </c>
      <c r="G1015" s="351" t="s">
        <v>830</v>
      </c>
      <c r="H1015" s="353" t="s">
        <v>830</v>
      </c>
      <c r="I1015" s="353" t="s">
        <v>107</v>
      </c>
      <c r="J1015" s="360">
        <v>1</v>
      </c>
      <c r="K1015" s="363">
        <v>45231</v>
      </c>
      <c r="L1015" s="363">
        <v>45747</v>
      </c>
      <c r="M1015" s="356">
        <f t="shared" si="32"/>
        <v>73.714285714285708</v>
      </c>
      <c r="N1015" s="357">
        <v>1</v>
      </c>
      <c r="O1015" s="362" t="s">
        <v>924</v>
      </c>
      <c r="P1015" s="358">
        <f t="shared" si="31"/>
        <v>1</v>
      </c>
      <c r="Q1015" s="359" t="str">
        <f>IF(ISNUMBER(P1015),IF(P1015=100%,"CUMPLIDA",IF(AND(ISNUMBER(L1015),ISNUMBER([5]CGR!$P$4)), IF(L1015&lt;[5]CGR!$P$4,"INCUMPLIDA","PROCESO"), "VERIFICAR FECHA")),"SIN VALOR AVANCE")</f>
        <v>CUMPLIDA</v>
      </c>
    </row>
    <row r="1016" spans="1:17" ht="195.75">
      <c r="A1016" s="348" t="s">
        <v>19</v>
      </c>
      <c r="B1016" s="349" t="s">
        <v>13</v>
      </c>
      <c r="C1016" s="955"/>
      <c r="D1016" s="955"/>
      <c r="E1016" s="954"/>
      <c r="F1016" s="954" t="s">
        <v>1230</v>
      </c>
      <c r="G1016" s="351" t="s">
        <v>831</v>
      </c>
      <c r="H1016" s="353" t="s">
        <v>831</v>
      </c>
      <c r="I1016" s="353" t="s">
        <v>524</v>
      </c>
      <c r="J1016" s="360">
        <v>1</v>
      </c>
      <c r="K1016" s="363">
        <v>45231</v>
      </c>
      <c r="L1016" s="363">
        <v>45808</v>
      </c>
      <c r="M1016" s="356">
        <f t="shared" si="32"/>
        <v>82.428571428571431</v>
      </c>
      <c r="N1016" s="357">
        <v>1</v>
      </c>
      <c r="O1016" s="362" t="s">
        <v>1219</v>
      </c>
      <c r="P1016" s="358">
        <f t="shared" si="31"/>
        <v>1</v>
      </c>
      <c r="Q1016" s="359" t="str">
        <f>IF(ISNUMBER(P1016),IF(P1016=100%,"CUMPLIDA",IF(AND(ISNUMBER(L1016),ISNUMBER([5]CGR!$P$4)), IF(L1016&lt;[5]CGR!$P$4,"INCUMPLIDA","PROCESO"), "VERIFICAR FECHA")),"SIN VALOR AVANCE")</f>
        <v>CUMPLIDA</v>
      </c>
    </row>
    <row r="1017" spans="1:17" ht="75.75" customHeight="1">
      <c r="A1017" s="348" t="s">
        <v>19</v>
      </c>
      <c r="B1017" s="349" t="s">
        <v>13</v>
      </c>
      <c r="C1017" s="955" t="s">
        <v>1084</v>
      </c>
      <c r="D1017" s="955" t="s">
        <v>1085</v>
      </c>
      <c r="E1017" s="954"/>
      <c r="F1017" s="954" t="s">
        <v>1230</v>
      </c>
      <c r="G1017" s="351" t="s">
        <v>110</v>
      </c>
      <c r="H1017" s="353" t="s">
        <v>111</v>
      </c>
      <c r="I1017" s="353" t="s">
        <v>112</v>
      </c>
      <c r="J1017" s="360">
        <v>12</v>
      </c>
      <c r="K1017" s="363">
        <v>46024</v>
      </c>
      <c r="L1017" s="363">
        <v>47118</v>
      </c>
      <c r="M1017" s="356">
        <f t="shared" si="32"/>
        <v>156.28571428571428</v>
      </c>
      <c r="N1017" s="357">
        <v>0</v>
      </c>
      <c r="O1017" s="362" t="s">
        <v>924</v>
      </c>
      <c r="P1017" s="358">
        <f t="shared" si="31"/>
        <v>0</v>
      </c>
      <c r="Q1017" s="359" t="str">
        <f>IF(ISNUMBER(P1017),IF(P1017=100%,"CUMPLIDA",IF(AND(ISNUMBER(L1017),ISNUMBER([5]CGR!$P$4)), IF(L1017&lt;[5]CGR!$P$4,"INCUMPLIDA","PROCESO"), "VERIFICAR FECHA")),"SIN VALOR AVANCE")</f>
        <v>PROCESO</v>
      </c>
    </row>
    <row r="1018" spans="1:17" ht="120.75">
      <c r="A1018" s="348" t="s">
        <v>19</v>
      </c>
      <c r="B1018" s="349" t="s">
        <v>13</v>
      </c>
      <c r="C1018" s="955" t="s">
        <v>1084</v>
      </c>
      <c r="D1018" s="955" t="s">
        <v>1085</v>
      </c>
      <c r="E1018" s="954"/>
      <c r="F1018" s="954" t="s">
        <v>1230</v>
      </c>
      <c r="G1018" s="351" t="s">
        <v>114</v>
      </c>
      <c r="H1018" s="353" t="s">
        <v>115</v>
      </c>
      <c r="I1018" s="353" t="s">
        <v>116</v>
      </c>
      <c r="J1018" s="360">
        <v>1</v>
      </c>
      <c r="K1018" s="363">
        <v>46024</v>
      </c>
      <c r="L1018" s="363">
        <v>47118</v>
      </c>
      <c r="M1018" s="356">
        <f t="shared" si="32"/>
        <v>156.28571428571428</v>
      </c>
      <c r="N1018" s="357">
        <v>0</v>
      </c>
      <c r="O1018" s="362" t="s">
        <v>1121</v>
      </c>
      <c r="P1018" s="358">
        <f t="shared" si="31"/>
        <v>0</v>
      </c>
      <c r="Q1018" s="359" t="str">
        <f>IF(ISNUMBER(P1018),IF(P1018=100%,"CUMPLIDA",IF(AND(ISNUMBER(L1018),ISNUMBER([5]CGR!$P$4)), IF(L1018&lt;[5]CGR!$P$4,"INCUMPLIDA","PROCESO"), "VERIFICAR FECHA")),"SIN VALOR AVANCE")</f>
        <v>PROCESO</v>
      </c>
    </row>
    <row r="1019" spans="1:17" ht="195.75">
      <c r="A1019" s="348" t="s">
        <v>19</v>
      </c>
      <c r="B1019" s="349" t="s">
        <v>13</v>
      </c>
      <c r="C1019" s="955" t="s">
        <v>1084</v>
      </c>
      <c r="D1019" s="955" t="s">
        <v>1085</v>
      </c>
      <c r="E1019" s="954"/>
      <c r="F1019" s="954" t="s">
        <v>1230</v>
      </c>
      <c r="G1019" s="351" t="s">
        <v>117</v>
      </c>
      <c r="H1019" s="353" t="s">
        <v>118</v>
      </c>
      <c r="I1019" s="353" t="s">
        <v>119</v>
      </c>
      <c r="J1019" s="360">
        <v>2</v>
      </c>
      <c r="K1019" s="363">
        <v>46024</v>
      </c>
      <c r="L1019" s="363">
        <v>47118</v>
      </c>
      <c r="M1019" s="356">
        <f t="shared" si="32"/>
        <v>156.28571428571428</v>
      </c>
      <c r="N1019" s="357">
        <v>0</v>
      </c>
      <c r="O1019" s="362" t="s">
        <v>1219</v>
      </c>
      <c r="P1019" s="358">
        <f t="shared" si="31"/>
        <v>0</v>
      </c>
      <c r="Q1019" s="359" t="str">
        <f>IF(ISNUMBER(P1019),IF(P1019=100%,"CUMPLIDA",IF(AND(ISNUMBER(L1019),ISNUMBER([5]CGR!$P$4)), IF(L1019&lt;[5]CGR!$P$4,"INCUMPLIDA","PROCESO"), "VERIFICAR FECHA")),"SIN VALOR AVANCE")</f>
        <v>PROCESO</v>
      </c>
    </row>
    <row r="1020" spans="1:17" ht="180.75" customHeight="1">
      <c r="A1020" s="348" t="s">
        <v>19</v>
      </c>
      <c r="B1020" s="349" t="s">
        <v>13</v>
      </c>
      <c r="C1020" s="955" t="s">
        <v>1084</v>
      </c>
      <c r="D1020" s="955" t="s">
        <v>1085</v>
      </c>
      <c r="E1020" s="954" t="s">
        <v>1232</v>
      </c>
      <c r="F1020" s="954" t="s">
        <v>1233</v>
      </c>
      <c r="G1020" s="351" t="s">
        <v>1137</v>
      </c>
      <c r="H1020" s="353" t="s">
        <v>1093</v>
      </c>
      <c r="I1020" s="353" t="s">
        <v>1094</v>
      </c>
      <c r="J1020" s="354">
        <v>3</v>
      </c>
      <c r="K1020" s="355">
        <v>44958</v>
      </c>
      <c r="L1020" s="355">
        <v>45323</v>
      </c>
      <c r="M1020" s="356">
        <f t="shared" si="32"/>
        <v>52.142857142857146</v>
      </c>
      <c r="N1020" s="357">
        <v>3</v>
      </c>
      <c r="O1020" s="353" t="s">
        <v>1234</v>
      </c>
      <c r="P1020" s="358">
        <f t="shared" ref="P1020:P1083" si="33">N1020/J1020</f>
        <v>1</v>
      </c>
      <c r="Q1020" s="359" t="str">
        <f>IF(ISNUMBER(P1020),IF(P1020=100%,"CUMPLIDA",IF(AND(ISNUMBER(L1020),ISNUMBER([5]CGR!$P$4)), IF(L1020&lt;[5]CGR!$P$4,"INCUMPLIDA","PROCESO"), "VERIFICAR FECHA")),"SIN VALOR AVANCE")</f>
        <v>CUMPLIDA</v>
      </c>
    </row>
    <row r="1021" spans="1:17" ht="75.75" customHeight="1">
      <c r="A1021" s="348" t="s">
        <v>19</v>
      </c>
      <c r="B1021" s="349" t="s">
        <v>13</v>
      </c>
      <c r="C1021" s="955"/>
      <c r="D1021" s="955"/>
      <c r="E1021" s="954"/>
      <c r="F1021" s="954" t="s">
        <v>1233</v>
      </c>
      <c r="G1021" s="351" t="s">
        <v>1096</v>
      </c>
      <c r="H1021" s="352" t="s">
        <v>675</v>
      </c>
      <c r="I1021" s="353" t="s">
        <v>676</v>
      </c>
      <c r="J1021" s="354">
        <v>1</v>
      </c>
      <c r="K1021" s="355">
        <v>45231</v>
      </c>
      <c r="L1021" s="355">
        <v>45504</v>
      </c>
      <c r="M1021" s="356">
        <f t="shared" si="32"/>
        <v>39</v>
      </c>
      <c r="N1021" s="357">
        <v>1</v>
      </c>
      <c r="O1021" s="353" t="s">
        <v>1235</v>
      </c>
      <c r="P1021" s="358">
        <f t="shared" si="33"/>
        <v>1</v>
      </c>
      <c r="Q1021" s="359" t="str">
        <f>IF(ISNUMBER(P1021),IF(P1021=100%,"CUMPLIDA",IF(AND(ISNUMBER(L1021),ISNUMBER([5]CGR!$P$4)), IF(L1021&lt;[5]CGR!$P$4,"INCUMPLIDA","PROCESO"), "VERIFICAR FECHA")),"SIN VALOR AVANCE")</f>
        <v>CUMPLIDA</v>
      </c>
    </row>
    <row r="1022" spans="1:17" ht="195.75">
      <c r="A1022" s="348" t="s">
        <v>19</v>
      </c>
      <c r="B1022" s="349" t="s">
        <v>13</v>
      </c>
      <c r="C1022" s="955"/>
      <c r="D1022" s="955"/>
      <c r="E1022" s="954"/>
      <c r="F1022" s="954" t="s">
        <v>1233</v>
      </c>
      <c r="G1022" s="351" t="s">
        <v>1096</v>
      </c>
      <c r="H1022" s="352" t="s">
        <v>678</v>
      </c>
      <c r="I1022" s="353" t="s">
        <v>679</v>
      </c>
      <c r="J1022" s="354">
        <v>1</v>
      </c>
      <c r="K1022" s="355">
        <v>45231</v>
      </c>
      <c r="L1022" s="355">
        <v>45504</v>
      </c>
      <c r="M1022" s="356">
        <f t="shared" si="32"/>
        <v>39</v>
      </c>
      <c r="N1022" s="357">
        <v>1</v>
      </c>
      <c r="O1022" s="362" t="s">
        <v>1219</v>
      </c>
      <c r="P1022" s="358">
        <f t="shared" si="33"/>
        <v>1</v>
      </c>
      <c r="Q1022" s="359" t="str">
        <f>IF(ISNUMBER(P1022),IF(P1022=100%,"CUMPLIDA",IF(AND(ISNUMBER(L1022),ISNUMBER([5]CGR!$P$4)), IF(L1022&lt;[5]CGR!$P$4,"INCUMPLIDA","PROCESO"), "VERIFICAR FECHA")),"SIN VALOR AVANCE")</f>
        <v>CUMPLIDA</v>
      </c>
    </row>
    <row r="1023" spans="1:17" ht="135.75">
      <c r="A1023" s="348" t="s">
        <v>19</v>
      </c>
      <c r="B1023" s="349" t="s">
        <v>13</v>
      </c>
      <c r="C1023" s="955"/>
      <c r="D1023" s="955"/>
      <c r="E1023" s="954"/>
      <c r="F1023" s="954" t="s">
        <v>1233</v>
      </c>
      <c r="G1023" s="351" t="s">
        <v>97</v>
      </c>
      <c r="H1023" s="353" t="s">
        <v>98</v>
      </c>
      <c r="I1023" s="353" t="s">
        <v>99</v>
      </c>
      <c r="J1023" s="360">
        <v>1</v>
      </c>
      <c r="K1023" s="363">
        <v>45323</v>
      </c>
      <c r="L1023" s="363">
        <v>45747</v>
      </c>
      <c r="M1023" s="356">
        <f t="shared" si="32"/>
        <v>60.571428571428569</v>
      </c>
      <c r="N1023" s="357">
        <v>1</v>
      </c>
      <c r="O1023" s="362" t="s">
        <v>1098</v>
      </c>
      <c r="P1023" s="358">
        <f t="shared" si="33"/>
        <v>1</v>
      </c>
      <c r="Q1023" s="359" t="str">
        <f>IF(ISNUMBER(P1023),IF(P1023=100%,"CUMPLIDA",IF(AND(ISNUMBER(L1023),ISNUMBER([5]CGR!$P$4)), IF(L1023&lt;[5]CGR!$P$4,"INCUMPLIDA","PROCESO"), "VERIFICAR FECHA")),"SIN VALOR AVANCE")</f>
        <v>CUMPLIDA</v>
      </c>
    </row>
    <row r="1024" spans="1:17" ht="75.75" customHeight="1">
      <c r="A1024" s="348" t="s">
        <v>19</v>
      </c>
      <c r="B1024" s="349" t="s">
        <v>13</v>
      </c>
      <c r="C1024" s="955"/>
      <c r="D1024" s="955"/>
      <c r="E1024" s="954"/>
      <c r="F1024" s="954" t="s">
        <v>1233</v>
      </c>
      <c r="G1024" s="351" t="s">
        <v>101</v>
      </c>
      <c r="H1024" s="353" t="s">
        <v>101</v>
      </c>
      <c r="I1024" s="353" t="s">
        <v>102</v>
      </c>
      <c r="J1024" s="360">
        <v>1</v>
      </c>
      <c r="K1024" s="363">
        <v>45323</v>
      </c>
      <c r="L1024" s="363">
        <v>45747</v>
      </c>
      <c r="M1024" s="356">
        <f t="shared" si="32"/>
        <v>60.571428571428569</v>
      </c>
      <c r="N1024" s="357">
        <v>1</v>
      </c>
      <c r="O1024" s="362" t="s">
        <v>1175</v>
      </c>
      <c r="P1024" s="358">
        <f t="shared" si="33"/>
        <v>1</v>
      </c>
      <c r="Q1024" s="359" t="str">
        <f>IF(ISNUMBER(P1024),IF(P1024=100%,"CUMPLIDA",IF(AND(ISNUMBER(L1024),ISNUMBER([5]CGR!$P$4)), IF(L1024&lt;[5]CGR!$P$4,"INCUMPLIDA","PROCESO"), "VERIFICAR FECHA")),"SIN VALOR AVANCE")</f>
        <v>CUMPLIDA</v>
      </c>
    </row>
    <row r="1025" spans="1:17" ht="75.75" customHeight="1">
      <c r="A1025" s="348" t="s">
        <v>19</v>
      </c>
      <c r="B1025" s="349" t="s">
        <v>13</v>
      </c>
      <c r="C1025" s="955"/>
      <c r="D1025" s="955"/>
      <c r="E1025" s="954"/>
      <c r="F1025" s="954" t="s">
        <v>1233</v>
      </c>
      <c r="G1025" s="351" t="s">
        <v>238</v>
      </c>
      <c r="H1025" s="353" t="s">
        <v>239</v>
      </c>
      <c r="I1025" s="353" t="s">
        <v>240</v>
      </c>
      <c r="J1025" s="360">
        <v>1</v>
      </c>
      <c r="K1025" s="363">
        <v>45231</v>
      </c>
      <c r="L1025" s="363">
        <v>45747</v>
      </c>
      <c r="M1025" s="356">
        <f t="shared" si="32"/>
        <v>73.714285714285708</v>
      </c>
      <c r="N1025" s="357">
        <v>1</v>
      </c>
      <c r="O1025" s="362" t="s">
        <v>1175</v>
      </c>
      <c r="P1025" s="358">
        <f t="shared" si="33"/>
        <v>1</v>
      </c>
      <c r="Q1025" s="359" t="str">
        <f>IF(ISNUMBER(P1025),IF(P1025=100%,"CUMPLIDA",IF(AND(ISNUMBER(L1025),ISNUMBER([5]CGR!$P$4)), IF(L1025&lt;[5]CGR!$P$4,"INCUMPLIDA","PROCESO"), "VERIFICAR FECHA")),"SIN VALOR AVANCE")</f>
        <v>CUMPLIDA</v>
      </c>
    </row>
    <row r="1026" spans="1:17" ht="135.75">
      <c r="A1026" s="348" t="s">
        <v>19</v>
      </c>
      <c r="B1026" s="349" t="s">
        <v>13</v>
      </c>
      <c r="C1026" s="955"/>
      <c r="D1026" s="955"/>
      <c r="E1026" s="954"/>
      <c r="F1026" s="954" t="s">
        <v>1233</v>
      </c>
      <c r="G1026" s="351" t="s">
        <v>104</v>
      </c>
      <c r="H1026" s="353" t="s">
        <v>104</v>
      </c>
      <c r="I1026" s="353" t="s">
        <v>248</v>
      </c>
      <c r="J1026" s="360">
        <v>1</v>
      </c>
      <c r="K1026" s="363">
        <v>45323</v>
      </c>
      <c r="L1026" s="363">
        <v>45747</v>
      </c>
      <c r="M1026" s="356">
        <f t="shared" si="32"/>
        <v>60.571428571428569</v>
      </c>
      <c r="N1026" s="357">
        <v>1</v>
      </c>
      <c r="O1026" s="362" t="s">
        <v>1098</v>
      </c>
      <c r="P1026" s="358">
        <f t="shared" si="33"/>
        <v>1</v>
      </c>
      <c r="Q1026" s="359" t="str">
        <f>IF(ISNUMBER(P1026),IF(P1026=100%,"CUMPLIDA",IF(AND(ISNUMBER(L1026),ISNUMBER([5]CGR!$P$4)), IF(L1026&lt;[5]CGR!$P$4,"INCUMPLIDA","PROCESO"), "VERIFICAR FECHA")),"SIN VALOR AVANCE")</f>
        <v>CUMPLIDA</v>
      </c>
    </row>
    <row r="1027" spans="1:17" ht="75.75" customHeight="1">
      <c r="A1027" s="348" t="s">
        <v>19</v>
      </c>
      <c r="B1027" s="349" t="s">
        <v>13</v>
      </c>
      <c r="C1027" s="955"/>
      <c r="D1027" s="955"/>
      <c r="E1027" s="954"/>
      <c r="F1027" s="954" t="s">
        <v>1233</v>
      </c>
      <c r="G1027" s="351" t="s">
        <v>830</v>
      </c>
      <c r="H1027" s="353" t="s">
        <v>830</v>
      </c>
      <c r="I1027" s="353" t="s">
        <v>107</v>
      </c>
      <c r="J1027" s="360">
        <v>1</v>
      </c>
      <c r="K1027" s="363">
        <v>45231</v>
      </c>
      <c r="L1027" s="363">
        <v>45747</v>
      </c>
      <c r="M1027" s="356">
        <f t="shared" si="32"/>
        <v>73.714285714285708</v>
      </c>
      <c r="N1027" s="357">
        <v>1</v>
      </c>
      <c r="O1027" s="362" t="s">
        <v>1175</v>
      </c>
      <c r="P1027" s="358">
        <f t="shared" si="33"/>
        <v>1</v>
      </c>
      <c r="Q1027" s="359" t="str">
        <f>IF(ISNUMBER(P1027),IF(P1027=100%,"CUMPLIDA",IF(AND(ISNUMBER(L1027),ISNUMBER([5]CGR!$P$4)), IF(L1027&lt;[5]CGR!$P$4,"INCUMPLIDA","PROCESO"), "VERIFICAR FECHA")),"SIN VALOR AVANCE")</f>
        <v>CUMPLIDA</v>
      </c>
    </row>
    <row r="1028" spans="1:17" ht="195.75">
      <c r="A1028" s="348" t="s">
        <v>19</v>
      </c>
      <c r="B1028" s="349" t="s">
        <v>13</v>
      </c>
      <c r="C1028" s="955"/>
      <c r="D1028" s="955"/>
      <c r="E1028" s="954"/>
      <c r="F1028" s="954" t="s">
        <v>1233</v>
      </c>
      <c r="G1028" s="351" t="s">
        <v>831</v>
      </c>
      <c r="H1028" s="353" t="s">
        <v>831</v>
      </c>
      <c r="I1028" s="353" t="s">
        <v>524</v>
      </c>
      <c r="J1028" s="360">
        <v>1</v>
      </c>
      <c r="K1028" s="363">
        <v>45231</v>
      </c>
      <c r="L1028" s="363">
        <v>45808</v>
      </c>
      <c r="M1028" s="356">
        <f t="shared" si="32"/>
        <v>82.428571428571431</v>
      </c>
      <c r="N1028" s="357">
        <v>1</v>
      </c>
      <c r="O1028" s="362" t="s">
        <v>1219</v>
      </c>
      <c r="P1028" s="358">
        <f t="shared" si="33"/>
        <v>1</v>
      </c>
      <c r="Q1028" s="359" t="str">
        <f>IF(ISNUMBER(P1028),IF(P1028=100%,"CUMPLIDA",IF(AND(ISNUMBER(L1028),ISNUMBER([5]CGR!$P$4)), IF(L1028&lt;[5]CGR!$P$4,"INCUMPLIDA","PROCESO"), "VERIFICAR FECHA")),"SIN VALOR AVANCE")</f>
        <v>CUMPLIDA</v>
      </c>
    </row>
    <row r="1029" spans="1:17" ht="75.75" customHeight="1">
      <c r="A1029" s="348" t="s">
        <v>19</v>
      </c>
      <c r="B1029" s="349" t="s">
        <v>13</v>
      </c>
      <c r="C1029" s="955" t="s">
        <v>1084</v>
      </c>
      <c r="D1029" s="955" t="s">
        <v>1085</v>
      </c>
      <c r="E1029" s="954"/>
      <c r="F1029" s="954" t="s">
        <v>1233</v>
      </c>
      <c r="G1029" s="351" t="s">
        <v>110</v>
      </c>
      <c r="H1029" s="353" t="s">
        <v>111</v>
      </c>
      <c r="I1029" s="353" t="s">
        <v>112</v>
      </c>
      <c r="J1029" s="360">
        <v>12</v>
      </c>
      <c r="K1029" s="363">
        <v>46024</v>
      </c>
      <c r="L1029" s="363">
        <v>47118</v>
      </c>
      <c r="M1029" s="356">
        <f t="shared" si="32"/>
        <v>156.28571428571428</v>
      </c>
      <c r="N1029" s="357">
        <v>0</v>
      </c>
      <c r="O1029" s="362" t="s">
        <v>1175</v>
      </c>
      <c r="P1029" s="358">
        <f t="shared" si="33"/>
        <v>0</v>
      </c>
      <c r="Q1029" s="359" t="str">
        <f>IF(ISNUMBER(P1029),IF(P1029=100%,"CUMPLIDA",IF(AND(ISNUMBER(L1029),ISNUMBER([5]CGR!$P$4)), IF(L1029&lt;[5]CGR!$P$4,"INCUMPLIDA","PROCESO"), "VERIFICAR FECHA")),"SIN VALOR AVANCE")</f>
        <v>PROCESO</v>
      </c>
    </row>
    <row r="1030" spans="1:17" ht="135.75">
      <c r="A1030" s="348" t="s">
        <v>19</v>
      </c>
      <c r="B1030" s="349" t="s">
        <v>13</v>
      </c>
      <c r="C1030" s="955" t="s">
        <v>1084</v>
      </c>
      <c r="D1030" s="955" t="s">
        <v>1085</v>
      </c>
      <c r="E1030" s="954"/>
      <c r="F1030" s="954" t="s">
        <v>1233</v>
      </c>
      <c r="G1030" s="351" t="s">
        <v>114</v>
      </c>
      <c r="H1030" s="353" t="s">
        <v>115</v>
      </c>
      <c r="I1030" s="353" t="s">
        <v>116</v>
      </c>
      <c r="J1030" s="360">
        <v>1</v>
      </c>
      <c r="K1030" s="363">
        <v>46024</v>
      </c>
      <c r="L1030" s="363">
        <v>47118</v>
      </c>
      <c r="M1030" s="356">
        <f t="shared" si="32"/>
        <v>156.28571428571428</v>
      </c>
      <c r="N1030" s="357">
        <v>0</v>
      </c>
      <c r="O1030" s="362" t="s">
        <v>1098</v>
      </c>
      <c r="P1030" s="358">
        <f t="shared" si="33"/>
        <v>0</v>
      </c>
      <c r="Q1030" s="359" t="str">
        <f>IF(ISNUMBER(P1030),IF(P1030=100%,"CUMPLIDA",IF(AND(ISNUMBER(L1030),ISNUMBER([5]CGR!$P$4)), IF(L1030&lt;[5]CGR!$P$4,"INCUMPLIDA","PROCESO"), "VERIFICAR FECHA")),"SIN VALOR AVANCE")</f>
        <v>PROCESO</v>
      </c>
    </row>
    <row r="1031" spans="1:17" ht="195.75">
      <c r="A1031" s="348" t="s">
        <v>19</v>
      </c>
      <c r="B1031" s="349" t="s">
        <v>13</v>
      </c>
      <c r="C1031" s="955" t="s">
        <v>1084</v>
      </c>
      <c r="D1031" s="955" t="s">
        <v>1085</v>
      </c>
      <c r="E1031" s="954"/>
      <c r="F1031" s="954" t="s">
        <v>1233</v>
      </c>
      <c r="G1031" s="351" t="s">
        <v>117</v>
      </c>
      <c r="H1031" s="353" t="s">
        <v>118</v>
      </c>
      <c r="I1031" s="353" t="s">
        <v>119</v>
      </c>
      <c r="J1031" s="360">
        <v>2</v>
      </c>
      <c r="K1031" s="363">
        <v>46024</v>
      </c>
      <c r="L1031" s="363">
        <v>47118</v>
      </c>
      <c r="M1031" s="356">
        <f t="shared" si="32"/>
        <v>156.28571428571428</v>
      </c>
      <c r="N1031" s="357">
        <v>0</v>
      </c>
      <c r="O1031" s="362" t="s">
        <v>1219</v>
      </c>
      <c r="P1031" s="358">
        <f t="shared" si="33"/>
        <v>0</v>
      </c>
      <c r="Q1031" s="359" t="str">
        <f>IF(ISNUMBER(P1031),IF(P1031=100%,"CUMPLIDA",IF(AND(ISNUMBER(L1031),ISNUMBER([5]CGR!$P$4)), IF(L1031&lt;[5]CGR!$P$4,"INCUMPLIDA","PROCESO"), "VERIFICAR FECHA")),"SIN VALOR AVANCE")</f>
        <v>PROCESO</v>
      </c>
    </row>
    <row r="1032" spans="1:17" ht="90.75">
      <c r="A1032" s="348" t="s">
        <v>19</v>
      </c>
      <c r="B1032" s="349" t="s">
        <v>13</v>
      </c>
      <c r="C1032" s="955" t="s">
        <v>1084</v>
      </c>
      <c r="D1032" s="955" t="s">
        <v>1085</v>
      </c>
      <c r="E1032" s="954"/>
      <c r="F1032" s="954" t="s">
        <v>1233</v>
      </c>
      <c r="G1032" s="351" t="s">
        <v>1169</v>
      </c>
      <c r="H1032" s="353" t="s">
        <v>1100</v>
      </c>
      <c r="I1032" s="353" t="s">
        <v>1101</v>
      </c>
      <c r="J1032" s="354">
        <v>1</v>
      </c>
      <c r="K1032" s="355">
        <v>44927</v>
      </c>
      <c r="L1032" s="355">
        <v>45016</v>
      </c>
      <c r="M1032" s="356">
        <f t="shared" si="32"/>
        <v>12.714285714285714</v>
      </c>
      <c r="N1032" s="357">
        <v>1</v>
      </c>
      <c r="O1032" s="353" t="s">
        <v>1153</v>
      </c>
      <c r="P1032" s="358">
        <f t="shared" si="33"/>
        <v>1</v>
      </c>
      <c r="Q1032" s="359" t="str">
        <f>IF(ISNUMBER(P1032),IF(P1032=100%,"CUMPLIDA",IF(AND(ISNUMBER(L1032),ISNUMBER([5]CGR!$P$4)), IF(L1032&lt;[5]CGR!$P$4,"INCUMPLIDA","PROCESO"), "VERIFICAR FECHA")),"SIN VALOR AVANCE")</f>
        <v>CUMPLIDA</v>
      </c>
    </row>
    <row r="1033" spans="1:17" ht="165.75">
      <c r="A1033" s="348" t="s">
        <v>19</v>
      </c>
      <c r="B1033" s="349" t="s">
        <v>13</v>
      </c>
      <c r="C1033" s="955" t="s">
        <v>1084</v>
      </c>
      <c r="D1033" s="955" t="s">
        <v>1085</v>
      </c>
      <c r="E1033" s="954"/>
      <c r="F1033" s="954" t="s">
        <v>1233</v>
      </c>
      <c r="G1033" s="351" t="s">
        <v>1169</v>
      </c>
      <c r="H1033" s="353" t="s">
        <v>1170</v>
      </c>
      <c r="I1033" s="353" t="s">
        <v>731</v>
      </c>
      <c r="J1033" s="354">
        <v>1</v>
      </c>
      <c r="K1033" s="355">
        <v>45017</v>
      </c>
      <c r="L1033" s="355">
        <v>45138</v>
      </c>
      <c r="M1033" s="356">
        <f t="shared" si="32"/>
        <v>17.285714285714285</v>
      </c>
      <c r="N1033" s="357">
        <v>1</v>
      </c>
      <c r="O1033" s="353" t="s">
        <v>1236</v>
      </c>
      <c r="P1033" s="358">
        <f t="shared" si="33"/>
        <v>1</v>
      </c>
      <c r="Q1033" s="359" t="str">
        <f>IF(ISNUMBER(P1033),IF(P1033=100%,"CUMPLIDA",IF(AND(ISNUMBER(L1033),ISNUMBER([5]CGR!$P$4)), IF(L1033&lt;[5]CGR!$P$4,"INCUMPLIDA","PROCESO"), "VERIFICAR FECHA")),"SIN VALOR AVANCE")</f>
        <v>CUMPLIDA</v>
      </c>
    </row>
    <row r="1034" spans="1:17" ht="120">
      <c r="A1034" s="348" t="s">
        <v>19</v>
      </c>
      <c r="B1034" s="349" t="s">
        <v>13</v>
      </c>
      <c r="C1034" s="955" t="s">
        <v>1084</v>
      </c>
      <c r="D1034" s="955" t="s">
        <v>1085</v>
      </c>
      <c r="E1034" s="954"/>
      <c r="F1034" s="954" t="s">
        <v>1233</v>
      </c>
      <c r="G1034" s="351" t="s">
        <v>1115</v>
      </c>
      <c r="H1034" s="353" t="s">
        <v>1116</v>
      </c>
      <c r="I1034" s="353" t="s">
        <v>1178</v>
      </c>
      <c r="J1034" s="354">
        <v>12</v>
      </c>
      <c r="K1034" s="355">
        <v>44958</v>
      </c>
      <c r="L1034" s="355">
        <v>45323</v>
      </c>
      <c r="M1034" s="356">
        <f t="shared" si="32"/>
        <v>52.142857142857146</v>
      </c>
      <c r="N1034" s="357">
        <v>12</v>
      </c>
      <c r="O1034" s="353" t="s">
        <v>1198</v>
      </c>
      <c r="P1034" s="358">
        <f t="shared" si="33"/>
        <v>1</v>
      </c>
      <c r="Q1034" s="359" t="str">
        <f>IF(ISNUMBER(P1034),IF(P1034=100%,"CUMPLIDA",IF(AND(ISNUMBER(L1034),ISNUMBER([5]CGR!$P$4)), IF(L1034&lt;[5]CGR!$P$4,"INCUMPLIDA","PROCESO"), "VERIFICAR FECHA")),"SIN VALOR AVANCE")</f>
        <v>CUMPLIDA</v>
      </c>
    </row>
    <row r="1035" spans="1:17" ht="180.75" customHeight="1">
      <c r="A1035" s="348" t="s">
        <v>19</v>
      </c>
      <c r="B1035" s="349" t="s">
        <v>13</v>
      </c>
      <c r="C1035" s="955" t="s">
        <v>1084</v>
      </c>
      <c r="D1035" s="955" t="s">
        <v>1085</v>
      </c>
      <c r="E1035" s="954" t="s">
        <v>1237</v>
      </c>
      <c r="F1035" s="954" t="s">
        <v>1238</v>
      </c>
      <c r="G1035" s="351" t="s">
        <v>1137</v>
      </c>
      <c r="H1035" s="353" t="s">
        <v>1093</v>
      </c>
      <c r="I1035" s="353" t="s">
        <v>1094</v>
      </c>
      <c r="J1035" s="354">
        <v>3</v>
      </c>
      <c r="K1035" s="355">
        <v>44958</v>
      </c>
      <c r="L1035" s="355">
        <v>45323</v>
      </c>
      <c r="M1035" s="356">
        <f t="shared" si="32"/>
        <v>52.142857142857146</v>
      </c>
      <c r="N1035" s="357">
        <v>3</v>
      </c>
      <c r="O1035" s="353" t="s">
        <v>1114</v>
      </c>
      <c r="P1035" s="358">
        <f t="shared" si="33"/>
        <v>1</v>
      </c>
      <c r="Q1035" s="359" t="str">
        <f>IF(ISNUMBER(P1035),IF(P1035=100%,"CUMPLIDA",IF(AND(ISNUMBER(L1035),ISNUMBER([5]CGR!$P$4)), IF(L1035&lt;[5]CGR!$P$4,"INCUMPLIDA","PROCESO"), "VERIFICAR FECHA")),"SIN VALOR AVANCE")</f>
        <v>CUMPLIDA</v>
      </c>
    </row>
    <row r="1036" spans="1:17" ht="90" customHeight="1">
      <c r="A1036" s="348" t="s">
        <v>19</v>
      </c>
      <c r="B1036" s="349" t="s">
        <v>13</v>
      </c>
      <c r="C1036" s="955"/>
      <c r="D1036" s="955"/>
      <c r="E1036" s="954"/>
      <c r="F1036" s="954" t="s">
        <v>1238</v>
      </c>
      <c r="G1036" s="351" t="s">
        <v>1096</v>
      </c>
      <c r="H1036" s="352" t="s">
        <v>675</v>
      </c>
      <c r="I1036" s="353" t="s">
        <v>676</v>
      </c>
      <c r="J1036" s="354">
        <v>1</v>
      </c>
      <c r="K1036" s="355">
        <v>45231</v>
      </c>
      <c r="L1036" s="355">
        <v>45504</v>
      </c>
      <c r="M1036" s="356">
        <f t="shared" si="32"/>
        <v>39</v>
      </c>
      <c r="N1036" s="357">
        <v>1</v>
      </c>
      <c r="O1036" s="362" t="s">
        <v>825</v>
      </c>
      <c r="P1036" s="358">
        <f t="shared" si="33"/>
        <v>1</v>
      </c>
      <c r="Q1036" s="359" t="str">
        <f>IF(ISNUMBER(P1036),IF(P1036=100%,"CUMPLIDA",IF(AND(ISNUMBER(L1036),ISNUMBER([5]CGR!$P$4)), IF(L1036&lt;[5]CGR!$P$4,"INCUMPLIDA","PROCESO"), "VERIFICAR FECHA")),"SIN VALOR AVANCE")</f>
        <v>CUMPLIDA</v>
      </c>
    </row>
    <row r="1037" spans="1:17" ht="210.75">
      <c r="A1037" s="348" t="s">
        <v>19</v>
      </c>
      <c r="B1037" s="349" t="s">
        <v>13</v>
      </c>
      <c r="C1037" s="955"/>
      <c r="D1037" s="955"/>
      <c r="E1037" s="954"/>
      <c r="F1037" s="954" t="s">
        <v>1238</v>
      </c>
      <c r="G1037" s="351" t="s">
        <v>1096</v>
      </c>
      <c r="H1037" s="352" t="s">
        <v>678</v>
      </c>
      <c r="I1037" s="353" t="s">
        <v>679</v>
      </c>
      <c r="J1037" s="354">
        <v>1</v>
      </c>
      <c r="K1037" s="355">
        <v>45231</v>
      </c>
      <c r="L1037" s="355">
        <v>45504</v>
      </c>
      <c r="M1037" s="356">
        <f t="shared" si="32"/>
        <v>39</v>
      </c>
      <c r="N1037" s="357">
        <v>1</v>
      </c>
      <c r="O1037" s="362" t="s">
        <v>1097</v>
      </c>
      <c r="P1037" s="358">
        <f t="shared" si="33"/>
        <v>1</v>
      </c>
      <c r="Q1037" s="359" t="str">
        <f>IF(ISNUMBER(P1037),IF(P1037=100%,"CUMPLIDA",IF(AND(ISNUMBER(L1037),ISNUMBER([5]CGR!$P$4)), IF(L1037&lt;[5]CGR!$P$4,"INCUMPLIDA","PROCESO"), "VERIFICAR FECHA")),"SIN VALOR AVANCE")</f>
        <v>CUMPLIDA</v>
      </c>
    </row>
    <row r="1038" spans="1:17" ht="135.75">
      <c r="A1038" s="348" t="s">
        <v>19</v>
      </c>
      <c r="B1038" s="349" t="s">
        <v>13</v>
      </c>
      <c r="C1038" s="955"/>
      <c r="D1038" s="955"/>
      <c r="E1038" s="954"/>
      <c r="F1038" s="954" t="s">
        <v>1238</v>
      </c>
      <c r="G1038" s="351" t="s">
        <v>97</v>
      </c>
      <c r="H1038" s="353" t="s">
        <v>98</v>
      </c>
      <c r="I1038" s="353" t="s">
        <v>99</v>
      </c>
      <c r="J1038" s="360">
        <v>1</v>
      </c>
      <c r="K1038" s="363">
        <v>45323</v>
      </c>
      <c r="L1038" s="363">
        <v>45747</v>
      </c>
      <c r="M1038" s="356">
        <f t="shared" si="32"/>
        <v>60.571428571428569</v>
      </c>
      <c r="N1038" s="357">
        <v>1</v>
      </c>
      <c r="O1038" s="362" t="s">
        <v>1098</v>
      </c>
      <c r="P1038" s="358">
        <f t="shared" si="33"/>
        <v>1</v>
      </c>
      <c r="Q1038" s="359" t="str">
        <f>IF(ISNUMBER(P1038),IF(P1038=100%,"CUMPLIDA",IF(AND(ISNUMBER(L1038),ISNUMBER([5]CGR!$P$4)), IF(L1038&lt;[5]CGR!$P$4,"INCUMPLIDA","PROCESO"), "VERIFICAR FECHA")),"SIN VALOR AVANCE")</f>
        <v>CUMPLIDA</v>
      </c>
    </row>
    <row r="1039" spans="1:17" ht="90" customHeight="1">
      <c r="A1039" s="348" t="s">
        <v>19</v>
      </c>
      <c r="B1039" s="349" t="s">
        <v>13</v>
      </c>
      <c r="C1039" s="955" t="s">
        <v>1084</v>
      </c>
      <c r="D1039" s="955" t="s">
        <v>1085</v>
      </c>
      <c r="E1039" s="954"/>
      <c r="F1039" s="954" t="s">
        <v>1238</v>
      </c>
      <c r="G1039" s="351" t="s">
        <v>101</v>
      </c>
      <c r="H1039" s="353" t="s">
        <v>101</v>
      </c>
      <c r="I1039" s="353" t="s">
        <v>102</v>
      </c>
      <c r="J1039" s="360">
        <v>1</v>
      </c>
      <c r="K1039" s="363">
        <v>45323</v>
      </c>
      <c r="L1039" s="363">
        <v>45747</v>
      </c>
      <c r="M1039" s="356">
        <f t="shared" si="32"/>
        <v>60.571428571428569</v>
      </c>
      <c r="N1039" s="357">
        <v>1</v>
      </c>
      <c r="O1039" s="362" t="s">
        <v>924</v>
      </c>
      <c r="P1039" s="358">
        <f t="shared" si="33"/>
        <v>1</v>
      </c>
      <c r="Q1039" s="359" t="str">
        <f>IF(ISNUMBER(P1039),IF(P1039=100%,"CUMPLIDA",IF(AND(ISNUMBER(L1039),ISNUMBER([5]CGR!$P$4)), IF(L1039&lt;[5]CGR!$P$4,"INCUMPLIDA","PROCESO"), "VERIFICAR FECHA")),"SIN VALOR AVANCE")</f>
        <v>CUMPLIDA</v>
      </c>
    </row>
    <row r="1040" spans="1:17" ht="75.75" customHeight="1">
      <c r="A1040" s="348" t="s">
        <v>19</v>
      </c>
      <c r="B1040" s="349" t="s">
        <v>13</v>
      </c>
      <c r="C1040" s="955"/>
      <c r="D1040" s="955"/>
      <c r="E1040" s="954"/>
      <c r="F1040" s="954" t="s">
        <v>1238</v>
      </c>
      <c r="G1040" s="351" t="s">
        <v>238</v>
      </c>
      <c r="H1040" s="353" t="s">
        <v>239</v>
      </c>
      <c r="I1040" s="353" t="s">
        <v>240</v>
      </c>
      <c r="J1040" s="360">
        <v>1</v>
      </c>
      <c r="K1040" s="363">
        <v>45231</v>
      </c>
      <c r="L1040" s="363">
        <v>45747</v>
      </c>
      <c r="M1040" s="356">
        <f t="shared" si="32"/>
        <v>73.714285714285708</v>
      </c>
      <c r="N1040" s="357">
        <v>1</v>
      </c>
      <c r="O1040" s="362" t="s">
        <v>924</v>
      </c>
      <c r="P1040" s="358">
        <f t="shared" si="33"/>
        <v>1</v>
      </c>
      <c r="Q1040" s="359" t="str">
        <f>IF(ISNUMBER(P1040),IF(P1040=100%,"CUMPLIDA",IF(AND(ISNUMBER(L1040),ISNUMBER([5]CGR!$P$4)), IF(L1040&lt;[5]CGR!$P$4,"INCUMPLIDA","PROCESO"), "VERIFICAR FECHA")),"SIN VALOR AVANCE")</f>
        <v>CUMPLIDA</v>
      </c>
    </row>
    <row r="1041" spans="1:17" ht="135.75">
      <c r="A1041" s="348" t="s">
        <v>19</v>
      </c>
      <c r="B1041" s="349" t="s">
        <v>13</v>
      </c>
      <c r="C1041" s="955"/>
      <c r="D1041" s="955"/>
      <c r="E1041" s="954"/>
      <c r="F1041" s="954" t="s">
        <v>1238</v>
      </c>
      <c r="G1041" s="351" t="s">
        <v>104</v>
      </c>
      <c r="H1041" s="353" t="s">
        <v>104</v>
      </c>
      <c r="I1041" s="353" t="s">
        <v>248</v>
      </c>
      <c r="J1041" s="360">
        <v>1</v>
      </c>
      <c r="K1041" s="363">
        <v>45323</v>
      </c>
      <c r="L1041" s="363">
        <v>45747</v>
      </c>
      <c r="M1041" s="356">
        <f t="shared" si="32"/>
        <v>60.571428571428569</v>
      </c>
      <c r="N1041" s="357">
        <v>1</v>
      </c>
      <c r="O1041" s="362" t="s">
        <v>1098</v>
      </c>
      <c r="P1041" s="358">
        <f t="shared" si="33"/>
        <v>1</v>
      </c>
      <c r="Q1041" s="359" t="str">
        <f>IF(ISNUMBER(P1041),IF(P1041=100%,"CUMPLIDA",IF(AND(ISNUMBER(L1041),ISNUMBER([5]CGR!$P$4)), IF(L1041&lt;[5]CGR!$P$4,"INCUMPLIDA","PROCESO"), "VERIFICAR FECHA")),"SIN VALOR AVANCE")</f>
        <v>CUMPLIDA</v>
      </c>
    </row>
    <row r="1042" spans="1:17" ht="75.75" customHeight="1">
      <c r="A1042" s="348" t="s">
        <v>19</v>
      </c>
      <c r="B1042" s="349" t="s">
        <v>13</v>
      </c>
      <c r="C1042" s="955"/>
      <c r="D1042" s="955"/>
      <c r="E1042" s="954"/>
      <c r="F1042" s="954" t="s">
        <v>1238</v>
      </c>
      <c r="G1042" s="351" t="s">
        <v>830</v>
      </c>
      <c r="H1042" s="353" t="s">
        <v>830</v>
      </c>
      <c r="I1042" s="353" t="s">
        <v>107</v>
      </c>
      <c r="J1042" s="360">
        <v>1</v>
      </c>
      <c r="K1042" s="363">
        <v>45231</v>
      </c>
      <c r="L1042" s="363">
        <v>45747</v>
      </c>
      <c r="M1042" s="356">
        <f t="shared" si="32"/>
        <v>73.714285714285708</v>
      </c>
      <c r="N1042" s="357">
        <v>1</v>
      </c>
      <c r="O1042" s="362" t="s">
        <v>924</v>
      </c>
      <c r="P1042" s="358">
        <f t="shared" si="33"/>
        <v>1</v>
      </c>
      <c r="Q1042" s="359" t="str">
        <f>IF(ISNUMBER(P1042),IF(P1042=100%,"CUMPLIDA",IF(AND(ISNUMBER(L1042),ISNUMBER([5]CGR!$P$4)), IF(L1042&lt;[5]CGR!$P$4,"INCUMPLIDA","PROCESO"), "VERIFICAR FECHA")),"SIN VALOR AVANCE")</f>
        <v>CUMPLIDA</v>
      </c>
    </row>
    <row r="1043" spans="1:17" ht="210.75">
      <c r="A1043" s="348" t="s">
        <v>19</v>
      </c>
      <c r="B1043" s="349" t="s">
        <v>13</v>
      </c>
      <c r="C1043" s="955"/>
      <c r="D1043" s="955"/>
      <c r="E1043" s="954"/>
      <c r="F1043" s="954" t="s">
        <v>1238</v>
      </c>
      <c r="G1043" s="351" t="s">
        <v>831</v>
      </c>
      <c r="H1043" s="353" t="s">
        <v>831</v>
      </c>
      <c r="I1043" s="353" t="s">
        <v>524</v>
      </c>
      <c r="J1043" s="360">
        <v>1</v>
      </c>
      <c r="K1043" s="363">
        <v>45231</v>
      </c>
      <c r="L1043" s="363">
        <v>45808</v>
      </c>
      <c r="M1043" s="356">
        <f t="shared" si="32"/>
        <v>82.428571428571431</v>
      </c>
      <c r="N1043" s="357">
        <v>1</v>
      </c>
      <c r="O1043" s="362" t="s">
        <v>1097</v>
      </c>
      <c r="P1043" s="358">
        <f t="shared" si="33"/>
        <v>1</v>
      </c>
      <c r="Q1043" s="359" t="str">
        <f>IF(ISNUMBER(P1043),IF(P1043=100%,"CUMPLIDA",IF(AND(ISNUMBER(L1043),ISNUMBER([5]CGR!$P$4)), IF(L1043&lt;[5]CGR!$P$4,"INCUMPLIDA","PROCESO"), "VERIFICAR FECHA")),"SIN VALOR AVANCE")</f>
        <v>CUMPLIDA</v>
      </c>
    </row>
    <row r="1044" spans="1:17" ht="75.75" customHeight="1">
      <c r="A1044" s="348" t="s">
        <v>19</v>
      </c>
      <c r="B1044" s="349" t="s">
        <v>13</v>
      </c>
      <c r="C1044" s="955"/>
      <c r="D1044" s="955"/>
      <c r="E1044" s="954"/>
      <c r="F1044" s="954" t="s">
        <v>1238</v>
      </c>
      <c r="G1044" s="351" t="s">
        <v>110</v>
      </c>
      <c r="H1044" s="353" t="s">
        <v>111</v>
      </c>
      <c r="I1044" s="353" t="s">
        <v>112</v>
      </c>
      <c r="J1044" s="360">
        <v>12</v>
      </c>
      <c r="K1044" s="363">
        <v>46024</v>
      </c>
      <c r="L1044" s="363">
        <v>47118</v>
      </c>
      <c r="M1044" s="356">
        <f t="shared" ref="M1044:M1107" si="34">(L1044-K1044)/7</f>
        <v>156.28571428571428</v>
      </c>
      <c r="N1044" s="357">
        <v>0</v>
      </c>
      <c r="O1044" s="362" t="s">
        <v>924</v>
      </c>
      <c r="P1044" s="358">
        <f t="shared" si="33"/>
        <v>0</v>
      </c>
      <c r="Q1044" s="359" t="str">
        <f>IF(ISNUMBER(P1044),IF(P1044=100%,"CUMPLIDA",IF(AND(ISNUMBER(L1044),ISNUMBER([5]CGR!$P$4)), IF(L1044&lt;[5]CGR!$P$4,"INCUMPLIDA","PROCESO"), "VERIFICAR FECHA")),"SIN VALOR AVANCE")</f>
        <v>PROCESO</v>
      </c>
    </row>
    <row r="1045" spans="1:17" ht="135.75">
      <c r="A1045" s="348" t="s">
        <v>19</v>
      </c>
      <c r="B1045" s="349" t="s">
        <v>13</v>
      </c>
      <c r="C1045" s="955" t="s">
        <v>1084</v>
      </c>
      <c r="D1045" s="955" t="s">
        <v>1085</v>
      </c>
      <c r="E1045" s="954"/>
      <c r="F1045" s="954" t="s">
        <v>1238</v>
      </c>
      <c r="G1045" s="351" t="s">
        <v>114</v>
      </c>
      <c r="H1045" s="353" t="s">
        <v>115</v>
      </c>
      <c r="I1045" s="353" t="s">
        <v>116</v>
      </c>
      <c r="J1045" s="360">
        <v>1</v>
      </c>
      <c r="K1045" s="363">
        <v>46024</v>
      </c>
      <c r="L1045" s="363">
        <v>47118</v>
      </c>
      <c r="M1045" s="356">
        <f t="shared" si="34"/>
        <v>156.28571428571428</v>
      </c>
      <c r="N1045" s="357">
        <v>0</v>
      </c>
      <c r="O1045" s="362" t="s">
        <v>1098</v>
      </c>
      <c r="P1045" s="358">
        <f t="shared" si="33"/>
        <v>0</v>
      </c>
      <c r="Q1045" s="359" t="str">
        <f>IF(ISNUMBER(P1045),IF(P1045=100%,"CUMPLIDA",IF(AND(ISNUMBER(L1045),ISNUMBER([5]CGR!$P$4)), IF(L1045&lt;[5]CGR!$P$4,"INCUMPLIDA","PROCESO"), "VERIFICAR FECHA")),"SIN VALOR AVANCE")</f>
        <v>PROCESO</v>
      </c>
    </row>
    <row r="1046" spans="1:17" ht="210.75">
      <c r="A1046" s="348" t="s">
        <v>19</v>
      </c>
      <c r="B1046" s="349" t="s">
        <v>13</v>
      </c>
      <c r="C1046" s="955" t="s">
        <v>1084</v>
      </c>
      <c r="D1046" s="955" t="s">
        <v>1085</v>
      </c>
      <c r="E1046" s="954"/>
      <c r="F1046" s="954" t="s">
        <v>1238</v>
      </c>
      <c r="G1046" s="351" t="s">
        <v>117</v>
      </c>
      <c r="H1046" s="353" t="s">
        <v>118</v>
      </c>
      <c r="I1046" s="353" t="s">
        <v>119</v>
      </c>
      <c r="J1046" s="360">
        <v>2</v>
      </c>
      <c r="K1046" s="363">
        <v>46024</v>
      </c>
      <c r="L1046" s="363">
        <v>47118</v>
      </c>
      <c r="M1046" s="356">
        <f t="shared" si="34"/>
        <v>156.28571428571428</v>
      </c>
      <c r="N1046" s="357">
        <v>0</v>
      </c>
      <c r="O1046" s="362" t="s">
        <v>1097</v>
      </c>
      <c r="P1046" s="358">
        <f t="shared" si="33"/>
        <v>0</v>
      </c>
      <c r="Q1046" s="359" t="str">
        <f>IF(ISNUMBER(P1046),IF(P1046=100%,"CUMPLIDA",IF(AND(ISNUMBER(L1046),ISNUMBER([5]CGR!$P$4)), IF(L1046&lt;[5]CGR!$P$4,"INCUMPLIDA","PROCESO"), "VERIFICAR FECHA")),"SIN VALOR AVANCE")</f>
        <v>PROCESO</v>
      </c>
    </row>
    <row r="1047" spans="1:17" ht="105.75" customHeight="1">
      <c r="A1047" s="348" t="s">
        <v>19</v>
      </c>
      <c r="B1047" s="349" t="s">
        <v>13</v>
      </c>
      <c r="C1047" s="955" t="s">
        <v>1084</v>
      </c>
      <c r="D1047" s="955" t="s">
        <v>1085</v>
      </c>
      <c r="E1047" s="954"/>
      <c r="F1047" s="954" t="s">
        <v>1238</v>
      </c>
      <c r="G1047" s="351" t="s">
        <v>1099</v>
      </c>
      <c r="H1047" s="353" t="s">
        <v>1100</v>
      </c>
      <c r="I1047" s="353" t="s">
        <v>1101</v>
      </c>
      <c r="J1047" s="354">
        <v>1</v>
      </c>
      <c r="K1047" s="355">
        <v>44927</v>
      </c>
      <c r="L1047" s="355">
        <v>45016</v>
      </c>
      <c r="M1047" s="356">
        <f t="shared" si="34"/>
        <v>12.714285714285714</v>
      </c>
      <c r="N1047" s="357">
        <v>1</v>
      </c>
      <c r="O1047" s="353" t="s">
        <v>1208</v>
      </c>
      <c r="P1047" s="358">
        <f t="shared" si="33"/>
        <v>1</v>
      </c>
      <c r="Q1047" s="359" t="str">
        <f>IF(ISNUMBER(P1047),IF(P1047=100%,"CUMPLIDA",IF(AND(ISNUMBER(L1047),ISNUMBER([5]CGR!$P$4)), IF(L1047&lt;[5]CGR!$P$4,"INCUMPLIDA","PROCESO"), "VERIFICAR FECHA")),"SIN VALOR AVANCE")</f>
        <v>CUMPLIDA</v>
      </c>
    </row>
    <row r="1048" spans="1:17" ht="165.75">
      <c r="A1048" s="348" t="s">
        <v>19</v>
      </c>
      <c r="B1048" s="349" t="s">
        <v>13</v>
      </c>
      <c r="C1048" s="955" t="s">
        <v>1084</v>
      </c>
      <c r="D1048" s="955" t="s">
        <v>1085</v>
      </c>
      <c r="E1048" s="954"/>
      <c r="F1048" s="954" t="s">
        <v>1238</v>
      </c>
      <c r="G1048" s="351" t="s">
        <v>1099</v>
      </c>
      <c r="H1048" s="353" t="s">
        <v>1140</v>
      </c>
      <c r="I1048" s="353" t="s">
        <v>731</v>
      </c>
      <c r="J1048" s="354">
        <v>1</v>
      </c>
      <c r="K1048" s="355">
        <v>45017</v>
      </c>
      <c r="L1048" s="355">
        <v>45138</v>
      </c>
      <c r="M1048" s="356">
        <f t="shared" si="34"/>
        <v>17.285714285714285</v>
      </c>
      <c r="N1048" s="357">
        <v>1</v>
      </c>
      <c r="O1048" s="353" t="s">
        <v>1209</v>
      </c>
      <c r="P1048" s="358">
        <f t="shared" si="33"/>
        <v>1</v>
      </c>
      <c r="Q1048" s="359" t="str">
        <f>IF(ISNUMBER(P1048),IF(P1048=100%,"CUMPLIDA",IF(AND(ISNUMBER(L1048),ISNUMBER([5]CGR!$P$4)), IF(L1048&lt;[5]CGR!$P$4,"INCUMPLIDA","PROCESO"), "VERIFICAR FECHA")),"SIN VALOR AVANCE")</f>
        <v>CUMPLIDA</v>
      </c>
    </row>
    <row r="1049" spans="1:17" ht="105.75" customHeight="1">
      <c r="A1049" s="348" t="s">
        <v>19</v>
      </c>
      <c r="B1049" s="349" t="s">
        <v>13</v>
      </c>
      <c r="C1049" s="955" t="s">
        <v>1084</v>
      </c>
      <c r="D1049" s="955" t="s">
        <v>1085</v>
      </c>
      <c r="E1049" s="954"/>
      <c r="F1049" s="954" t="s">
        <v>1238</v>
      </c>
      <c r="G1049" s="351" t="s">
        <v>1110</v>
      </c>
      <c r="H1049" s="353" t="s">
        <v>1111</v>
      </c>
      <c r="I1049" s="353" t="s">
        <v>731</v>
      </c>
      <c r="J1049" s="354">
        <v>1</v>
      </c>
      <c r="K1049" s="355">
        <v>44958</v>
      </c>
      <c r="L1049" s="355">
        <v>44985</v>
      </c>
      <c r="M1049" s="356">
        <f t="shared" si="34"/>
        <v>3.8571428571428572</v>
      </c>
      <c r="N1049" s="357">
        <v>1</v>
      </c>
      <c r="O1049" s="353" t="s">
        <v>1102</v>
      </c>
      <c r="P1049" s="358">
        <f t="shared" si="33"/>
        <v>1</v>
      </c>
      <c r="Q1049" s="359" t="str">
        <f>IF(ISNUMBER(P1049),IF(P1049=100%,"CUMPLIDA",IF(AND(ISNUMBER(L1049),ISNUMBER([5]CGR!$P$4)), IF(L1049&lt;[5]CGR!$P$4,"INCUMPLIDA","PROCESO"), "VERIFICAR FECHA")),"SIN VALOR AVANCE")</f>
        <v>CUMPLIDA</v>
      </c>
    </row>
    <row r="1050" spans="1:17" ht="135">
      <c r="A1050" s="348" t="s">
        <v>19</v>
      </c>
      <c r="B1050" s="349" t="s">
        <v>13</v>
      </c>
      <c r="C1050" s="955" t="s">
        <v>1084</v>
      </c>
      <c r="D1050" s="955" t="s">
        <v>1085</v>
      </c>
      <c r="E1050" s="954"/>
      <c r="F1050" s="954" t="s">
        <v>1238</v>
      </c>
      <c r="G1050" s="351" t="s">
        <v>1239</v>
      </c>
      <c r="H1050" s="353" t="s">
        <v>1240</v>
      </c>
      <c r="I1050" s="353" t="s">
        <v>731</v>
      </c>
      <c r="J1050" s="354">
        <v>12</v>
      </c>
      <c r="K1050" s="355">
        <v>44958</v>
      </c>
      <c r="L1050" s="355">
        <v>45323</v>
      </c>
      <c r="M1050" s="356">
        <f t="shared" si="34"/>
        <v>52.142857142857146</v>
      </c>
      <c r="N1050" s="357">
        <v>12</v>
      </c>
      <c r="O1050" s="353" t="s">
        <v>1241</v>
      </c>
      <c r="P1050" s="358">
        <f t="shared" si="33"/>
        <v>1</v>
      </c>
      <c r="Q1050" s="359" t="str">
        <f>IF(ISNUMBER(P1050),IF(P1050=100%,"CUMPLIDA",IF(AND(ISNUMBER(L1050),ISNUMBER([5]CGR!$P$4)), IF(L1050&lt;[5]CGR!$P$4,"INCUMPLIDA","PROCESO"), "VERIFICAR FECHA")),"SIN VALOR AVANCE")</f>
        <v>CUMPLIDA</v>
      </c>
    </row>
    <row r="1051" spans="1:17" ht="120" customHeight="1">
      <c r="A1051" s="348" t="s">
        <v>19</v>
      </c>
      <c r="B1051" s="349" t="s">
        <v>13</v>
      </c>
      <c r="C1051" s="955" t="s">
        <v>1084</v>
      </c>
      <c r="D1051" s="955" t="s">
        <v>1085</v>
      </c>
      <c r="E1051" s="954"/>
      <c r="F1051" s="954" t="s">
        <v>1238</v>
      </c>
      <c r="G1051" s="351" t="s">
        <v>1242</v>
      </c>
      <c r="H1051" s="353" t="s">
        <v>1243</v>
      </c>
      <c r="I1051" s="353" t="s">
        <v>731</v>
      </c>
      <c r="J1051" s="354">
        <v>4</v>
      </c>
      <c r="K1051" s="355">
        <v>44958</v>
      </c>
      <c r="L1051" s="355">
        <v>45323</v>
      </c>
      <c r="M1051" s="356">
        <f t="shared" si="34"/>
        <v>52.142857142857146</v>
      </c>
      <c r="N1051" s="357">
        <v>4</v>
      </c>
      <c r="O1051" s="353" t="s">
        <v>1244</v>
      </c>
      <c r="P1051" s="358">
        <f t="shared" si="33"/>
        <v>1</v>
      </c>
      <c r="Q1051" s="359" t="str">
        <f>IF(ISNUMBER(P1051),IF(P1051=100%,"CUMPLIDA",IF(AND(ISNUMBER(L1051),ISNUMBER([5]CGR!$P$4)), IF(L1051&lt;[5]CGR!$P$4,"INCUMPLIDA","PROCESO"), "VERIFICAR FECHA")),"SIN VALOR AVANCE")</f>
        <v>CUMPLIDA</v>
      </c>
    </row>
    <row r="1052" spans="1:17" ht="105" customHeight="1">
      <c r="A1052" s="348" t="s">
        <v>19</v>
      </c>
      <c r="B1052" s="349" t="s">
        <v>13</v>
      </c>
      <c r="C1052" s="955" t="s">
        <v>1245</v>
      </c>
      <c r="D1052" s="956" t="s">
        <v>1246</v>
      </c>
      <c r="E1052" s="954" t="s">
        <v>1247</v>
      </c>
      <c r="F1052" s="954" t="s">
        <v>1248</v>
      </c>
      <c r="G1052" s="954" t="s">
        <v>1096</v>
      </c>
      <c r="H1052" s="352" t="s">
        <v>675</v>
      </c>
      <c r="I1052" s="353" t="s">
        <v>676</v>
      </c>
      <c r="J1052" s="354">
        <v>1</v>
      </c>
      <c r="K1052" s="355">
        <v>45231</v>
      </c>
      <c r="L1052" s="355">
        <v>45504</v>
      </c>
      <c r="M1052" s="356">
        <f t="shared" si="34"/>
        <v>39</v>
      </c>
      <c r="N1052" s="357">
        <v>1</v>
      </c>
      <c r="O1052" s="362" t="s">
        <v>825</v>
      </c>
      <c r="P1052" s="358">
        <f t="shared" si="33"/>
        <v>1</v>
      </c>
      <c r="Q1052" s="359" t="str">
        <f>IF(ISNUMBER(P1052),IF(P1052=100%,"CUMPLIDA",IF(AND(ISNUMBER(L1052),ISNUMBER([5]CGR!$P$4)), IF(L1052&lt;[5]CGR!$P$4,"INCUMPLIDA","PROCESO"), "VERIFICAR FECHA")),"SIN VALOR AVANCE")</f>
        <v>CUMPLIDA</v>
      </c>
    </row>
    <row r="1053" spans="1:17" ht="195.75">
      <c r="A1053" s="348" t="s">
        <v>19</v>
      </c>
      <c r="B1053" s="349" t="s">
        <v>13</v>
      </c>
      <c r="C1053" s="955"/>
      <c r="D1053" s="956"/>
      <c r="E1053" s="954"/>
      <c r="F1053" s="954" t="s">
        <v>1248</v>
      </c>
      <c r="G1053" s="954"/>
      <c r="H1053" s="352" t="s">
        <v>678</v>
      </c>
      <c r="I1053" s="353" t="s">
        <v>679</v>
      </c>
      <c r="J1053" s="354">
        <v>1</v>
      </c>
      <c r="K1053" s="355">
        <v>45231</v>
      </c>
      <c r="L1053" s="355">
        <v>45504</v>
      </c>
      <c r="M1053" s="356">
        <f t="shared" si="34"/>
        <v>39</v>
      </c>
      <c r="N1053" s="357">
        <v>1</v>
      </c>
      <c r="O1053" s="362" t="s">
        <v>1219</v>
      </c>
      <c r="P1053" s="358">
        <f t="shared" si="33"/>
        <v>1</v>
      </c>
      <c r="Q1053" s="359" t="str">
        <f>IF(ISNUMBER(P1053),IF(P1053=100%,"CUMPLIDA",IF(AND(ISNUMBER(L1053),ISNUMBER([5]CGR!$P$4)), IF(L1053&lt;[5]CGR!$P$4,"INCUMPLIDA","PROCESO"), "VERIFICAR FECHA")),"SIN VALOR AVANCE")</f>
        <v>CUMPLIDA</v>
      </c>
    </row>
    <row r="1054" spans="1:17" ht="135.75">
      <c r="A1054" s="348" t="s">
        <v>19</v>
      </c>
      <c r="B1054" s="349" t="s">
        <v>13</v>
      </c>
      <c r="C1054" s="955"/>
      <c r="D1054" s="956"/>
      <c r="E1054" s="954"/>
      <c r="F1054" s="954" t="s">
        <v>1248</v>
      </c>
      <c r="G1054" s="351" t="s">
        <v>97</v>
      </c>
      <c r="H1054" s="353" t="s">
        <v>98</v>
      </c>
      <c r="I1054" s="353" t="s">
        <v>99</v>
      </c>
      <c r="J1054" s="360">
        <v>1</v>
      </c>
      <c r="K1054" s="363">
        <v>45323</v>
      </c>
      <c r="L1054" s="363">
        <v>45747</v>
      </c>
      <c r="M1054" s="356">
        <f t="shared" si="34"/>
        <v>60.571428571428569</v>
      </c>
      <c r="N1054" s="357">
        <v>1</v>
      </c>
      <c r="O1054" s="362" t="s">
        <v>1098</v>
      </c>
      <c r="P1054" s="358">
        <f t="shared" si="33"/>
        <v>1</v>
      </c>
      <c r="Q1054" s="359" t="str">
        <f>IF(ISNUMBER(P1054),IF(P1054=100%,"CUMPLIDA",IF(AND(ISNUMBER(L1054),ISNUMBER([5]CGR!$P$4)), IF(L1054&lt;[5]CGR!$P$4,"INCUMPLIDA","PROCESO"), "VERIFICAR FECHA")),"SIN VALOR AVANCE")</f>
        <v>CUMPLIDA</v>
      </c>
    </row>
    <row r="1055" spans="1:17" ht="90" customHeight="1">
      <c r="A1055" s="348" t="s">
        <v>19</v>
      </c>
      <c r="B1055" s="349" t="s">
        <v>13</v>
      </c>
      <c r="C1055" s="955"/>
      <c r="D1055" s="956"/>
      <c r="E1055" s="954"/>
      <c r="F1055" s="954" t="s">
        <v>1248</v>
      </c>
      <c r="G1055" s="351" t="s">
        <v>101</v>
      </c>
      <c r="H1055" s="353" t="s">
        <v>101</v>
      </c>
      <c r="I1055" s="353" t="s">
        <v>102</v>
      </c>
      <c r="J1055" s="360">
        <v>1</v>
      </c>
      <c r="K1055" s="363">
        <v>45323</v>
      </c>
      <c r="L1055" s="363">
        <v>45747</v>
      </c>
      <c r="M1055" s="356">
        <f t="shared" si="34"/>
        <v>60.571428571428569</v>
      </c>
      <c r="N1055" s="357">
        <v>1</v>
      </c>
      <c r="O1055" s="362" t="s">
        <v>924</v>
      </c>
      <c r="P1055" s="358">
        <f t="shared" si="33"/>
        <v>1</v>
      </c>
      <c r="Q1055" s="359" t="str">
        <f>IF(ISNUMBER(P1055),IF(P1055=100%,"CUMPLIDA",IF(AND(ISNUMBER(L1055),ISNUMBER([5]CGR!$P$4)), IF(L1055&lt;[5]CGR!$P$4,"INCUMPLIDA","PROCESO"), "VERIFICAR FECHA")),"SIN VALOR AVANCE")</f>
        <v>CUMPLIDA</v>
      </c>
    </row>
    <row r="1056" spans="1:17" ht="75.75" customHeight="1">
      <c r="A1056" s="348" t="s">
        <v>19</v>
      </c>
      <c r="B1056" s="349" t="s">
        <v>13</v>
      </c>
      <c r="C1056" s="955"/>
      <c r="D1056" s="956"/>
      <c r="E1056" s="954"/>
      <c r="F1056" s="954" t="s">
        <v>1248</v>
      </c>
      <c r="G1056" s="351" t="s">
        <v>238</v>
      </c>
      <c r="H1056" s="353" t="s">
        <v>239</v>
      </c>
      <c r="I1056" s="353" t="s">
        <v>240</v>
      </c>
      <c r="J1056" s="360">
        <v>1</v>
      </c>
      <c r="K1056" s="363">
        <v>45231</v>
      </c>
      <c r="L1056" s="363">
        <v>45747</v>
      </c>
      <c r="M1056" s="356">
        <f t="shared" si="34"/>
        <v>73.714285714285708</v>
      </c>
      <c r="N1056" s="357">
        <v>1</v>
      </c>
      <c r="O1056" s="362" t="s">
        <v>924</v>
      </c>
      <c r="P1056" s="358">
        <f t="shared" si="33"/>
        <v>1</v>
      </c>
      <c r="Q1056" s="359" t="str">
        <f>IF(ISNUMBER(P1056),IF(P1056=100%,"CUMPLIDA",IF(AND(ISNUMBER(L1056),ISNUMBER([5]CGR!$P$4)), IF(L1056&lt;[5]CGR!$P$4,"INCUMPLIDA","PROCESO"), "VERIFICAR FECHA")),"SIN VALOR AVANCE")</f>
        <v>CUMPLIDA</v>
      </c>
    </row>
    <row r="1057" spans="1:17" ht="135.75">
      <c r="A1057" s="348" t="s">
        <v>19</v>
      </c>
      <c r="B1057" s="349" t="s">
        <v>13</v>
      </c>
      <c r="C1057" s="955"/>
      <c r="D1057" s="956"/>
      <c r="E1057" s="954"/>
      <c r="F1057" s="954" t="s">
        <v>1248</v>
      </c>
      <c r="G1057" s="351" t="s">
        <v>104</v>
      </c>
      <c r="H1057" s="353" t="s">
        <v>104</v>
      </c>
      <c r="I1057" s="353" t="s">
        <v>248</v>
      </c>
      <c r="J1057" s="360">
        <v>1</v>
      </c>
      <c r="K1057" s="363">
        <v>45323</v>
      </c>
      <c r="L1057" s="363">
        <v>45747</v>
      </c>
      <c r="M1057" s="356">
        <f t="shared" si="34"/>
        <v>60.571428571428569</v>
      </c>
      <c r="N1057" s="357">
        <v>1</v>
      </c>
      <c r="O1057" s="362" t="s">
        <v>1098</v>
      </c>
      <c r="P1057" s="358">
        <f t="shared" si="33"/>
        <v>1</v>
      </c>
      <c r="Q1057" s="359" t="str">
        <f>IF(ISNUMBER(P1057),IF(P1057=100%,"CUMPLIDA",IF(AND(ISNUMBER(L1057),ISNUMBER([5]CGR!$P$4)), IF(L1057&lt;[5]CGR!$P$4,"INCUMPLIDA","PROCESO"), "VERIFICAR FECHA")),"SIN VALOR AVANCE")</f>
        <v>CUMPLIDA</v>
      </c>
    </row>
    <row r="1058" spans="1:17" ht="75.75" customHeight="1">
      <c r="A1058" s="348" t="s">
        <v>19</v>
      </c>
      <c r="B1058" s="349" t="s">
        <v>13</v>
      </c>
      <c r="C1058" s="955"/>
      <c r="D1058" s="956"/>
      <c r="E1058" s="954"/>
      <c r="F1058" s="954" t="s">
        <v>1248</v>
      </c>
      <c r="G1058" s="351" t="s">
        <v>830</v>
      </c>
      <c r="H1058" s="353" t="s">
        <v>830</v>
      </c>
      <c r="I1058" s="353" t="s">
        <v>107</v>
      </c>
      <c r="J1058" s="360">
        <v>1</v>
      </c>
      <c r="K1058" s="363">
        <v>45231</v>
      </c>
      <c r="L1058" s="363">
        <v>45747</v>
      </c>
      <c r="M1058" s="356">
        <f t="shared" si="34"/>
        <v>73.714285714285708</v>
      </c>
      <c r="N1058" s="357">
        <v>1</v>
      </c>
      <c r="O1058" s="362" t="s">
        <v>924</v>
      </c>
      <c r="P1058" s="358">
        <f t="shared" si="33"/>
        <v>1</v>
      </c>
      <c r="Q1058" s="359" t="str">
        <f>IF(ISNUMBER(P1058),IF(P1058=100%,"CUMPLIDA",IF(AND(ISNUMBER(L1058),ISNUMBER([5]CGR!$P$4)), IF(L1058&lt;[5]CGR!$P$4,"INCUMPLIDA","PROCESO"), "VERIFICAR FECHA")),"SIN VALOR AVANCE")</f>
        <v>CUMPLIDA</v>
      </c>
    </row>
    <row r="1059" spans="1:17" ht="195.75">
      <c r="A1059" s="348" t="s">
        <v>19</v>
      </c>
      <c r="B1059" s="349" t="s">
        <v>13</v>
      </c>
      <c r="C1059" s="955"/>
      <c r="D1059" s="956"/>
      <c r="E1059" s="954"/>
      <c r="F1059" s="954" t="s">
        <v>1248</v>
      </c>
      <c r="G1059" s="351" t="s">
        <v>831</v>
      </c>
      <c r="H1059" s="353" t="s">
        <v>831</v>
      </c>
      <c r="I1059" s="353" t="s">
        <v>524</v>
      </c>
      <c r="J1059" s="360">
        <v>1</v>
      </c>
      <c r="K1059" s="363">
        <v>45231</v>
      </c>
      <c r="L1059" s="363">
        <v>45808</v>
      </c>
      <c r="M1059" s="356">
        <f t="shared" si="34"/>
        <v>82.428571428571431</v>
      </c>
      <c r="N1059" s="357">
        <v>1</v>
      </c>
      <c r="O1059" s="362" t="s">
        <v>1219</v>
      </c>
      <c r="P1059" s="358">
        <f t="shared" si="33"/>
        <v>1</v>
      </c>
      <c r="Q1059" s="359" t="str">
        <f>IF(ISNUMBER(P1059),IF(P1059=100%,"CUMPLIDA",IF(AND(ISNUMBER(L1059),ISNUMBER([5]CGR!$P$4)), IF(L1059&lt;[5]CGR!$P$4,"INCUMPLIDA","PROCESO"), "VERIFICAR FECHA")),"SIN VALOR AVANCE")</f>
        <v>CUMPLIDA</v>
      </c>
    </row>
    <row r="1060" spans="1:17" ht="75.75" customHeight="1">
      <c r="A1060" s="348" t="s">
        <v>19</v>
      </c>
      <c r="B1060" s="349" t="s">
        <v>13</v>
      </c>
      <c r="C1060" s="955"/>
      <c r="D1060" s="956"/>
      <c r="E1060" s="954"/>
      <c r="F1060" s="954" t="s">
        <v>1248</v>
      </c>
      <c r="G1060" s="351" t="s">
        <v>110</v>
      </c>
      <c r="H1060" s="353" t="s">
        <v>111</v>
      </c>
      <c r="I1060" s="353" t="s">
        <v>112</v>
      </c>
      <c r="J1060" s="360">
        <v>7</v>
      </c>
      <c r="K1060" s="363">
        <v>46024</v>
      </c>
      <c r="L1060" s="363">
        <v>46660</v>
      </c>
      <c r="M1060" s="356">
        <f t="shared" si="34"/>
        <v>90.857142857142861</v>
      </c>
      <c r="N1060" s="357">
        <v>0</v>
      </c>
      <c r="O1060" s="362" t="s">
        <v>924</v>
      </c>
      <c r="P1060" s="358">
        <f t="shared" si="33"/>
        <v>0</v>
      </c>
      <c r="Q1060" s="359" t="str">
        <f>IF(ISNUMBER(P1060),IF(P1060=100%,"CUMPLIDA",IF(AND(ISNUMBER(L1060),ISNUMBER([5]CGR!$P$4)), IF(L1060&lt;[5]CGR!$P$4,"INCUMPLIDA","PROCESO"), "VERIFICAR FECHA")),"SIN VALOR AVANCE")</f>
        <v>PROCESO</v>
      </c>
    </row>
    <row r="1061" spans="1:17" ht="150.75">
      <c r="A1061" s="348" t="s">
        <v>19</v>
      </c>
      <c r="B1061" s="349" t="s">
        <v>13</v>
      </c>
      <c r="C1061" s="955"/>
      <c r="D1061" s="956"/>
      <c r="E1061" s="954"/>
      <c r="F1061" s="954" t="s">
        <v>1248</v>
      </c>
      <c r="G1061" s="351" t="s">
        <v>114</v>
      </c>
      <c r="H1061" s="353" t="s">
        <v>115</v>
      </c>
      <c r="I1061" s="353" t="s">
        <v>116</v>
      </c>
      <c r="J1061" s="360">
        <v>1</v>
      </c>
      <c r="K1061" s="363">
        <v>46024</v>
      </c>
      <c r="L1061" s="363">
        <v>46660</v>
      </c>
      <c r="M1061" s="356">
        <f t="shared" si="34"/>
        <v>90.857142857142861</v>
      </c>
      <c r="N1061" s="357">
        <v>0</v>
      </c>
      <c r="O1061" s="362" t="s">
        <v>1139</v>
      </c>
      <c r="P1061" s="358">
        <f t="shared" si="33"/>
        <v>0</v>
      </c>
      <c r="Q1061" s="359" t="str">
        <f>IF(ISNUMBER(P1061),IF(P1061=100%,"CUMPLIDA",IF(AND(ISNUMBER(L1061),ISNUMBER([5]CGR!$P$4)), IF(L1061&lt;[5]CGR!$P$4,"INCUMPLIDA","PROCESO"), "VERIFICAR FECHA")),"SIN VALOR AVANCE")</f>
        <v>PROCESO</v>
      </c>
    </row>
    <row r="1062" spans="1:17" ht="195.75">
      <c r="A1062" s="348" t="s">
        <v>19</v>
      </c>
      <c r="B1062" s="349" t="s">
        <v>13</v>
      </c>
      <c r="C1062" s="955"/>
      <c r="D1062" s="956"/>
      <c r="E1062" s="954"/>
      <c r="F1062" s="954" t="s">
        <v>1248</v>
      </c>
      <c r="G1062" s="351" t="s">
        <v>117</v>
      </c>
      <c r="H1062" s="353" t="s">
        <v>118</v>
      </c>
      <c r="I1062" s="353" t="s">
        <v>119</v>
      </c>
      <c r="J1062" s="360">
        <v>2</v>
      </c>
      <c r="K1062" s="363">
        <v>46024</v>
      </c>
      <c r="L1062" s="363">
        <v>46660</v>
      </c>
      <c r="M1062" s="356">
        <f t="shared" si="34"/>
        <v>90.857142857142861</v>
      </c>
      <c r="N1062" s="357">
        <v>0</v>
      </c>
      <c r="O1062" s="362" t="s">
        <v>1219</v>
      </c>
      <c r="P1062" s="358">
        <f t="shared" si="33"/>
        <v>0</v>
      </c>
      <c r="Q1062" s="359" t="str">
        <f>IF(ISNUMBER(P1062),IF(P1062=100%,"CUMPLIDA",IF(AND(ISNUMBER(L1062),ISNUMBER([5]CGR!$P$4)), IF(L1062&lt;[5]CGR!$P$4,"INCUMPLIDA","PROCESO"), "VERIFICAR FECHA")),"SIN VALOR AVANCE")</f>
        <v>PROCESO</v>
      </c>
    </row>
    <row r="1063" spans="1:17" ht="165">
      <c r="A1063" s="348" t="s">
        <v>19</v>
      </c>
      <c r="B1063" s="349" t="s">
        <v>13</v>
      </c>
      <c r="C1063" s="955"/>
      <c r="D1063" s="956"/>
      <c r="E1063" s="954"/>
      <c r="F1063" s="954" t="s">
        <v>1248</v>
      </c>
      <c r="G1063" s="351" t="s">
        <v>1122</v>
      </c>
      <c r="H1063" s="353" t="s">
        <v>1249</v>
      </c>
      <c r="I1063" s="353" t="s">
        <v>1124</v>
      </c>
      <c r="J1063" s="354">
        <v>10</v>
      </c>
      <c r="K1063" s="355">
        <v>44927</v>
      </c>
      <c r="L1063" s="355">
        <v>45291</v>
      </c>
      <c r="M1063" s="356">
        <f t="shared" si="34"/>
        <v>52</v>
      </c>
      <c r="N1063" s="357">
        <v>10</v>
      </c>
      <c r="O1063" s="353" t="s">
        <v>1250</v>
      </c>
      <c r="P1063" s="358">
        <f t="shared" si="33"/>
        <v>1</v>
      </c>
      <c r="Q1063" s="359" t="str">
        <f>IF(ISNUMBER(P1063),IF(P1063=100%,"CUMPLIDA",IF(AND(ISNUMBER(L1063),ISNUMBER([5]CGR!$P$4)), IF(L1063&lt;[5]CGR!$P$4,"INCUMPLIDA","PROCESO"), "VERIFICAR FECHA")),"SIN VALOR AVANCE")</f>
        <v>CUMPLIDA</v>
      </c>
    </row>
    <row r="1064" spans="1:17" ht="210.75">
      <c r="A1064" s="348" t="s">
        <v>19</v>
      </c>
      <c r="B1064" s="349" t="s">
        <v>13</v>
      </c>
      <c r="C1064" s="955" t="s">
        <v>362</v>
      </c>
      <c r="D1064" s="955" t="s">
        <v>1251</v>
      </c>
      <c r="E1064" s="954" t="s">
        <v>1252</v>
      </c>
      <c r="F1064" s="954" t="s">
        <v>1253</v>
      </c>
      <c r="G1064" s="954" t="s">
        <v>1254</v>
      </c>
      <c r="H1064" s="353" t="s">
        <v>1255</v>
      </c>
      <c r="I1064" s="353" t="s">
        <v>1070</v>
      </c>
      <c r="J1064" s="360">
        <v>1</v>
      </c>
      <c r="K1064" s="355">
        <v>45306</v>
      </c>
      <c r="L1064" s="355">
        <v>45503</v>
      </c>
      <c r="M1064" s="356">
        <f t="shared" si="34"/>
        <v>28.142857142857142</v>
      </c>
      <c r="N1064" s="357">
        <v>1</v>
      </c>
      <c r="O1064" s="353" t="s">
        <v>1256</v>
      </c>
      <c r="P1064" s="358">
        <f t="shared" si="33"/>
        <v>1</v>
      </c>
      <c r="Q1064" s="359" t="str">
        <f>IF(ISNUMBER(P1064),IF(P1064=100%,"CUMPLIDA",IF(AND(ISNUMBER(L1064),ISNUMBER([5]CGR!$P$4)), IF(L1064&lt;[5]CGR!$P$4,"INCUMPLIDA","PROCESO"), "VERIFICAR FECHA")),"SIN VALOR AVANCE")</f>
        <v>CUMPLIDA</v>
      </c>
    </row>
    <row r="1065" spans="1:17" ht="210.75">
      <c r="A1065" s="348" t="s">
        <v>19</v>
      </c>
      <c r="B1065" s="349" t="s">
        <v>13</v>
      </c>
      <c r="C1065" s="955"/>
      <c r="D1065" s="955"/>
      <c r="E1065" s="954"/>
      <c r="F1065" s="954"/>
      <c r="G1065" s="954"/>
      <c r="H1065" s="353" t="s">
        <v>1257</v>
      </c>
      <c r="I1065" s="353" t="s">
        <v>1258</v>
      </c>
      <c r="J1065" s="360">
        <v>1</v>
      </c>
      <c r="K1065" s="355">
        <v>45505</v>
      </c>
      <c r="L1065" s="355">
        <v>45595</v>
      </c>
      <c r="M1065" s="356">
        <f t="shared" si="34"/>
        <v>12.857142857142858</v>
      </c>
      <c r="N1065" s="357">
        <v>1</v>
      </c>
      <c r="O1065" s="353" t="s">
        <v>1256</v>
      </c>
      <c r="P1065" s="358">
        <f t="shared" si="33"/>
        <v>1</v>
      </c>
      <c r="Q1065" s="359" t="str">
        <f>IF(ISNUMBER(P1065),IF(P1065=100%,"CUMPLIDA",IF(AND(ISNUMBER(L1065),ISNUMBER([5]CGR!$P$4)), IF(L1065&lt;[5]CGR!$P$4,"INCUMPLIDA","PROCESO"), "VERIFICAR FECHA")),"SIN VALOR AVANCE")</f>
        <v>CUMPLIDA</v>
      </c>
    </row>
    <row r="1066" spans="1:17" ht="210.75">
      <c r="A1066" s="348" t="s">
        <v>19</v>
      </c>
      <c r="B1066" s="349" t="s">
        <v>13</v>
      </c>
      <c r="C1066" s="955"/>
      <c r="D1066" s="955"/>
      <c r="E1066" s="954"/>
      <c r="F1066" s="954"/>
      <c r="G1066" s="954"/>
      <c r="H1066" s="353" t="s">
        <v>1259</v>
      </c>
      <c r="I1066" s="353" t="s">
        <v>1260</v>
      </c>
      <c r="J1066" s="360">
        <v>1</v>
      </c>
      <c r="K1066" s="355">
        <v>45597</v>
      </c>
      <c r="L1066" s="355">
        <v>45868</v>
      </c>
      <c r="M1066" s="356">
        <f t="shared" si="34"/>
        <v>38.714285714285715</v>
      </c>
      <c r="N1066" s="357">
        <v>0</v>
      </c>
      <c r="O1066" s="353" t="s">
        <v>1256</v>
      </c>
      <c r="P1066" s="358">
        <f t="shared" si="33"/>
        <v>0</v>
      </c>
      <c r="Q1066" s="359" t="str">
        <f>IF(ISNUMBER(P1066),IF(P1066=100%,"CUMPLIDA",IF(AND(ISNUMBER(L1066),ISNUMBER([5]CGR!$P$4)), IF(L1066&lt;[5]CGR!$P$4,"INCUMPLIDA","PROCESO"), "VERIFICAR FECHA")),"SIN VALOR AVANCE")</f>
        <v>PROCESO</v>
      </c>
    </row>
    <row r="1067" spans="1:17" ht="210.75">
      <c r="A1067" s="348" t="s">
        <v>19</v>
      </c>
      <c r="B1067" s="349" t="s">
        <v>13</v>
      </c>
      <c r="C1067" s="955"/>
      <c r="D1067" s="955"/>
      <c r="E1067" s="954"/>
      <c r="F1067" s="954"/>
      <c r="G1067" s="954"/>
      <c r="H1067" s="353" t="s">
        <v>1261</v>
      </c>
      <c r="I1067" s="353" t="s">
        <v>1262</v>
      </c>
      <c r="J1067" s="360">
        <v>1</v>
      </c>
      <c r="K1067" s="355">
        <v>45870</v>
      </c>
      <c r="L1067" s="355">
        <v>46112</v>
      </c>
      <c r="M1067" s="356">
        <f t="shared" si="34"/>
        <v>34.571428571428569</v>
      </c>
      <c r="N1067" s="357">
        <v>0</v>
      </c>
      <c r="O1067" s="353" t="s">
        <v>1256</v>
      </c>
      <c r="P1067" s="358">
        <f t="shared" si="33"/>
        <v>0</v>
      </c>
      <c r="Q1067" s="359" t="str">
        <f>IF(ISNUMBER(P1067),IF(P1067=100%,"CUMPLIDA",IF(AND(ISNUMBER(L1067),ISNUMBER([5]CGR!$P$4)), IF(L1067&lt;[5]CGR!$P$4,"INCUMPLIDA","PROCESO"), "VERIFICAR FECHA")),"SIN VALOR AVANCE")</f>
        <v>PROCESO</v>
      </c>
    </row>
    <row r="1068" spans="1:17" ht="75.75">
      <c r="A1068" s="348" t="s">
        <v>19</v>
      </c>
      <c r="B1068" s="349" t="s">
        <v>13</v>
      </c>
      <c r="C1068" s="955"/>
      <c r="D1068" s="955"/>
      <c r="E1068" s="954"/>
      <c r="F1068" s="954"/>
      <c r="G1068" s="954"/>
      <c r="H1068" s="352" t="s">
        <v>675</v>
      </c>
      <c r="I1068" s="353" t="s">
        <v>676</v>
      </c>
      <c r="J1068" s="354">
        <v>1</v>
      </c>
      <c r="K1068" s="355">
        <v>45231</v>
      </c>
      <c r="L1068" s="355">
        <v>45504</v>
      </c>
      <c r="M1068" s="356">
        <f t="shared" si="34"/>
        <v>39</v>
      </c>
      <c r="N1068" s="357">
        <v>1</v>
      </c>
      <c r="O1068" s="362" t="s">
        <v>825</v>
      </c>
      <c r="P1068" s="358">
        <f t="shared" si="33"/>
        <v>1</v>
      </c>
      <c r="Q1068" s="359" t="str">
        <f>IF(ISNUMBER(P1068),IF(P1068=100%,"CUMPLIDA",IF(AND(ISNUMBER(L1068),ISNUMBER([5]CGR!$P$4)), IF(L1068&lt;[5]CGR!$P$4,"INCUMPLIDA","PROCESO"), "VERIFICAR FECHA")),"SIN VALOR AVANCE")</f>
        <v>CUMPLIDA</v>
      </c>
    </row>
    <row r="1069" spans="1:17" ht="195.75">
      <c r="A1069" s="348" t="s">
        <v>19</v>
      </c>
      <c r="B1069" s="349" t="s">
        <v>13</v>
      </c>
      <c r="C1069" s="955"/>
      <c r="D1069" s="955"/>
      <c r="E1069" s="954"/>
      <c r="F1069" s="954"/>
      <c r="G1069" s="954"/>
      <c r="H1069" s="352" t="s">
        <v>678</v>
      </c>
      <c r="I1069" s="353" t="s">
        <v>679</v>
      </c>
      <c r="J1069" s="354">
        <v>1</v>
      </c>
      <c r="K1069" s="355">
        <v>45231</v>
      </c>
      <c r="L1069" s="355">
        <v>45504</v>
      </c>
      <c r="M1069" s="356">
        <f t="shared" si="34"/>
        <v>39</v>
      </c>
      <c r="N1069" s="357">
        <v>1</v>
      </c>
      <c r="O1069" s="362" t="s">
        <v>1219</v>
      </c>
      <c r="P1069" s="358">
        <f t="shared" si="33"/>
        <v>1</v>
      </c>
      <c r="Q1069" s="359" t="str">
        <f>IF(ISNUMBER(P1069),IF(P1069=100%,"CUMPLIDA",IF(AND(ISNUMBER(L1069),ISNUMBER([5]CGR!$P$4)), IF(L1069&lt;[5]CGR!$P$4,"INCUMPLIDA","PROCESO"), "VERIFICAR FECHA")),"SIN VALOR AVANCE")</f>
        <v>CUMPLIDA</v>
      </c>
    </row>
    <row r="1070" spans="1:17" ht="135.75">
      <c r="A1070" s="348" t="s">
        <v>19</v>
      </c>
      <c r="B1070" s="349" t="s">
        <v>13</v>
      </c>
      <c r="C1070" s="955"/>
      <c r="D1070" s="955"/>
      <c r="E1070" s="954"/>
      <c r="F1070" s="954"/>
      <c r="G1070" s="351" t="s">
        <v>97</v>
      </c>
      <c r="H1070" s="353" t="s">
        <v>98</v>
      </c>
      <c r="I1070" s="353" t="s">
        <v>99</v>
      </c>
      <c r="J1070" s="360">
        <v>1</v>
      </c>
      <c r="K1070" s="363">
        <v>45323</v>
      </c>
      <c r="L1070" s="363">
        <v>45747</v>
      </c>
      <c r="M1070" s="356">
        <f t="shared" si="34"/>
        <v>60.571428571428569</v>
      </c>
      <c r="N1070" s="357">
        <v>1</v>
      </c>
      <c r="O1070" s="362" t="s">
        <v>1098</v>
      </c>
      <c r="P1070" s="358">
        <f t="shared" si="33"/>
        <v>1</v>
      </c>
      <c r="Q1070" s="359" t="str">
        <f>IF(ISNUMBER(P1070),IF(P1070=100%,"CUMPLIDA",IF(AND(ISNUMBER(L1070),ISNUMBER([5]CGR!$P$4)), IF(L1070&lt;[5]CGR!$P$4,"INCUMPLIDA","PROCESO"), "VERIFICAR FECHA")),"SIN VALOR AVANCE")</f>
        <v>CUMPLIDA</v>
      </c>
    </row>
    <row r="1071" spans="1:17" ht="75.75">
      <c r="A1071" s="348" t="s">
        <v>19</v>
      </c>
      <c r="B1071" s="349" t="s">
        <v>13</v>
      </c>
      <c r="C1071" s="955"/>
      <c r="D1071" s="955"/>
      <c r="E1071" s="954"/>
      <c r="F1071" s="954"/>
      <c r="G1071" s="351" t="s">
        <v>101</v>
      </c>
      <c r="H1071" s="353" t="s">
        <v>101</v>
      </c>
      <c r="I1071" s="353" t="s">
        <v>102</v>
      </c>
      <c r="J1071" s="360">
        <v>1</v>
      </c>
      <c r="K1071" s="363">
        <v>45323</v>
      </c>
      <c r="L1071" s="363">
        <v>45747</v>
      </c>
      <c r="M1071" s="356">
        <f t="shared" si="34"/>
        <v>60.571428571428569</v>
      </c>
      <c r="N1071" s="357">
        <v>1</v>
      </c>
      <c r="O1071" s="362" t="s">
        <v>924</v>
      </c>
      <c r="P1071" s="358">
        <f t="shared" si="33"/>
        <v>1</v>
      </c>
      <c r="Q1071" s="359" t="str">
        <f>IF(ISNUMBER(P1071),IF(P1071=100%,"CUMPLIDA",IF(AND(ISNUMBER(L1071),ISNUMBER([5]CGR!$P$4)), IF(L1071&lt;[5]CGR!$P$4,"INCUMPLIDA","PROCESO"), "VERIFICAR FECHA")),"SIN VALOR AVANCE")</f>
        <v>CUMPLIDA</v>
      </c>
    </row>
    <row r="1072" spans="1:17" ht="75.75" customHeight="1">
      <c r="A1072" s="348" t="s">
        <v>19</v>
      </c>
      <c r="B1072" s="349" t="s">
        <v>13</v>
      </c>
      <c r="C1072" s="955"/>
      <c r="D1072" s="955"/>
      <c r="E1072" s="954"/>
      <c r="F1072" s="954" t="s">
        <v>1253</v>
      </c>
      <c r="G1072" s="351" t="s">
        <v>238</v>
      </c>
      <c r="H1072" s="353" t="s">
        <v>239</v>
      </c>
      <c r="I1072" s="353" t="s">
        <v>240</v>
      </c>
      <c r="J1072" s="360">
        <v>1</v>
      </c>
      <c r="K1072" s="363">
        <v>45231</v>
      </c>
      <c r="L1072" s="363">
        <v>45747</v>
      </c>
      <c r="M1072" s="356">
        <f t="shared" si="34"/>
        <v>73.714285714285708</v>
      </c>
      <c r="N1072" s="357">
        <v>1</v>
      </c>
      <c r="O1072" s="362" t="s">
        <v>924</v>
      </c>
      <c r="P1072" s="358">
        <f t="shared" si="33"/>
        <v>1</v>
      </c>
      <c r="Q1072" s="359" t="str">
        <f>IF(ISNUMBER(P1072),IF(P1072=100%,"CUMPLIDA",IF(AND(ISNUMBER(L1072),ISNUMBER([5]CGR!$P$4)), IF(L1072&lt;[5]CGR!$P$4,"INCUMPLIDA","PROCESO"), "VERIFICAR FECHA")),"SIN VALOR AVANCE")</f>
        <v>CUMPLIDA</v>
      </c>
    </row>
    <row r="1073" spans="1:17" ht="135.75" customHeight="1">
      <c r="A1073" s="348" t="s">
        <v>19</v>
      </c>
      <c r="B1073" s="349" t="s">
        <v>13</v>
      </c>
      <c r="C1073" s="955"/>
      <c r="D1073" s="955"/>
      <c r="E1073" s="954"/>
      <c r="F1073" s="954" t="s">
        <v>1253</v>
      </c>
      <c r="G1073" s="351" t="s">
        <v>104</v>
      </c>
      <c r="H1073" s="353" t="s">
        <v>104</v>
      </c>
      <c r="I1073" s="353" t="s">
        <v>248</v>
      </c>
      <c r="J1073" s="360">
        <v>1</v>
      </c>
      <c r="K1073" s="363">
        <v>45323</v>
      </c>
      <c r="L1073" s="363">
        <v>45747</v>
      </c>
      <c r="M1073" s="356">
        <f t="shared" si="34"/>
        <v>60.571428571428569</v>
      </c>
      <c r="N1073" s="357">
        <v>1</v>
      </c>
      <c r="O1073" s="362" t="s">
        <v>1098</v>
      </c>
      <c r="P1073" s="358">
        <f t="shared" si="33"/>
        <v>1</v>
      </c>
      <c r="Q1073" s="359" t="str">
        <f>IF(ISNUMBER(P1073),IF(P1073=100%,"CUMPLIDA",IF(AND(ISNUMBER(L1073),ISNUMBER([5]CGR!$P$4)), IF(L1073&lt;[5]CGR!$P$4,"INCUMPLIDA","PROCESO"), "VERIFICAR FECHA")),"SIN VALOR AVANCE")</f>
        <v>CUMPLIDA</v>
      </c>
    </row>
    <row r="1074" spans="1:17" ht="75.75" customHeight="1">
      <c r="A1074" s="348" t="s">
        <v>19</v>
      </c>
      <c r="B1074" s="349" t="s">
        <v>13</v>
      </c>
      <c r="C1074" s="955"/>
      <c r="D1074" s="955"/>
      <c r="E1074" s="954"/>
      <c r="F1074" s="954" t="s">
        <v>1253</v>
      </c>
      <c r="G1074" s="351" t="s">
        <v>830</v>
      </c>
      <c r="H1074" s="353" t="s">
        <v>830</v>
      </c>
      <c r="I1074" s="353" t="s">
        <v>107</v>
      </c>
      <c r="J1074" s="360">
        <v>1</v>
      </c>
      <c r="K1074" s="363">
        <v>45231</v>
      </c>
      <c r="L1074" s="363">
        <v>45747</v>
      </c>
      <c r="M1074" s="356">
        <f t="shared" si="34"/>
        <v>73.714285714285708</v>
      </c>
      <c r="N1074" s="357">
        <v>1</v>
      </c>
      <c r="O1074" s="362" t="s">
        <v>924</v>
      </c>
      <c r="P1074" s="358">
        <f t="shared" si="33"/>
        <v>1</v>
      </c>
      <c r="Q1074" s="359" t="str">
        <f>IF(ISNUMBER(P1074),IF(P1074=100%,"CUMPLIDA",IF(AND(ISNUMBER(L1074),ISNUMBER([5]CGR!$P$4)), IF(L1074&lt;[5]CGR!$P$4,"INCUMPLIDA","PROCESO"), "VERIFICAR FECHA")),"SIN VALOR AVANCE")</f>
        <v>CUMPLIDA</v>
      </c>
    </row>
    <row r="1075" spans="1:17" ht="195.75">
      <c r="A1075" s="348" t="s">
        <v>19</v>
      </c>
      <c r="B1075" s="349" t="s">
        <v>13</v>
      </c>
      <c r="C1075" s="955"/>
      <c r="D1075" s="955"/>
      <c r="E1075" s="954"/>
      <c r="F1075" s="954" t="s">
        <v>1253</v>
      </c>
      <c r="G1075" s="351" t="s">
        <v>831</v>
      </c>
      <c r="H1075" s="353" t="s">
        <v>831</v>
      </c>
      <c r="I1075" s="353" t="s">
        <v>524</v>
      </c>
      <c r="J1075" s="360">
        <v>1</v>
      </c>
      <c r="K1075" s="363">
        <v>45231</v>
      </c>
      <c r="L1075" s="363">
        <v>45808</v>
      </c>
      <c r="M1075" s="356">
        <f t="shared" si="34"/>
        <v>82.428571428571431</v>
      </c>
      <c r="N1075" s="357">
        <v>1</v>
      </c>
      <c r="O1075" s="362" t="s">
        <v>1219</v>
      </c>
      <c r="P1075" s="358">
        <f t="shared" si="33"/>
        <v>1</v>
      </c>
      <c r="Q1075" s="359" t="str">
        <f>IF(ISNUMBER(P1075),IF(P1075=100%,"CUMPLIDA",IF(AND(ISNUMBER(L1075),ISNUMBER([5]CGR!$P$4)), IF(L1075&lt;[5]CGR!$P$4,"INCUMPLIDA","PROCESO"), "VERIFICAR FECHA")),"SIN VALOR AVANCE")</f>
        <v>CUMPLIDA</v>
      </c>
    </row>
    <row r="1076" spans="1:17" ht="75.75" customHeight="1">
      <c r="A1076" s="348" t="s">
        <v>19</v>
      </c>
      <c r="B1076" s="349" t="s">
        <v>13</v>
      </c>
      <c r="C1076" s="955"/>
      <c r="D1076" s="955"/>
      <c r="E1076" s="954"/>
      <c r="F1076" s="954" t="s">
        <v>1253</v>
      </c>
      <c r="G1076" s="351" t="s">
        <v>110</v>
      </c>
      <c r="H1076" s="353" t="s">
        <v>111</v>
      </c>
      <c r="I1076" s="353" t="s">
        <v>112</v>
      </c>
      <c r="J1076" s="360">
        <v>8</v>
      </c>
      <c r="K1076" s="363">
        <v>45809</v>
      </c>
      <c r="L1076" s="363">
        <v>46568</v>
      </c>
      <c r="M1076" s="356">
        <f t="shared" si="34"/>
        <v>108.42857142857143</v>
      </c>
      <c r="N1076" s="357">
        <v>0</v>
      </c>
      <c r="O1076" s="362" t="s">
        <v>924</v>
      </c>
      <c r="P1076" s="358">
        <f t="shared" si="33"/>
        <v>0</v>
      </c>
      <c r="Q1076" s="359" t="str">
        <f>IF(ISNUMBER(P1076),IF(P1076=100%,"CUMPLIDA",IF(AND(ISNUMBER(L1076),ISNUMBER([5]CGR!$P$4)), IF(L1076&lt;[5]CGR!$P$4,"INCUMPLIDA","PROCESO"), "VERIFICAR FECHA")),"SIN VALOR AVANCE")</f>
        <v>PROCESO</v>
      </c>
    </row>
    <row r="1077" spans="1:17" ht="135.75" customHeight="1">
      <c r="A1077" s="348" t="s">
        <v>19</v>
      </c>
      <c r="B1077" s="349" t="s">
        <v>13</v>
      </c>
      <c r="C1077" s="955"/>
      <c r="D1077" s="955"/>
      <c r="E1077" s="954"/>
      <c r="F1077" s="954" t="s">
        <v>1253</v>
      </c>
      <c r="G1077" s="351" t="s">
        <v>114</v>
      </c>
      <c r="H1077" s="353" t="s">
        <v>115</v>
      </c>
      <c r="I1077" s="353" t="s">
        <v>116</v>
      </c>
      <c r="J1077" s="360">
        <v>1</v>
      </c>
      <c r="K1077" s="363">
        <v>45809</v>
      </c>
      <c r="L1077" s="363">
        <v>46568</v>
      </c>
      <c r="M1077" s="356">
        <f t="shared" si="34"/>
        <v>108.42857142857143</v>
      </c>
      <c r="N1077" s="357">
        <v>0</v>
      </c>
      <c r="O1077" s="362" t="s">
        <v>1098</v>
      </c>
      <c r="P1077" s="358">
        <f t="shared" si="33"/>
        <v>0</v>
      </c>
      <c r="Q1077" s="359" t="str">
        <f>IF(ISNUMBER(P1077),IF(P1077=100%,"CUMPLIDA",IF(AND(ISNUMBER(L1077),ISNUMBER([5]CGR!$P$4)), IF(L1077&lt;[5]CGR!$P$4,"INCUMPLIDA","PROCESO"), "VERIFICAR FECHA")),"SIN VALOR AVANCE")</f>
        <v>PROCESO</v>
      </c>
    </row>
    <row r="1078" spans="1:17" ht="195.75">
      <c r="A1078" s="348" t="s">
        <v>19</v>
      </c>
      <c r="B1078" s="349" t="s">
        <v>13</v>
      </c>
      <c r="C1078" s="955"/>
      <c r="D1078" s="955"/>
      <c r="E1078" s="954"/>
      <c r="F1078" s="954" t="s">
        <v>1253</v>
      </c>
      <c r="G1078" s="351" t="s">
        <v>117</v>
      </c>
      <c r="H1078" s="353" t="s">
        <v>118</v>
      </c>
      <c r="I1078" s="353" t="s">
        <v>119</v>
      </c>
      <c r="J1078" s="360">
        <v>2</v>
      </c>
      <c r="K1078" s="363">
        <v>45809</v>
      </c>
      <c r="L1078" s="363">
        <v>46568</v>
      </c>
      <c r="M1078" s="356">
        <f t="shared" si="34"/>
        <v>108.42857142857143</v>
      </c>
      <c r="N1078" s="357">
        <v>0</v>
      </c>
      <c r="O1078" s="362" t="s">
        <v>1219</v>
      </c>
      <c r="P1078" s="358">
        <f t="shared" si="33"/>
        <v>0</v>
      </c>
      <c r="Q1078" s="359" t="str">
        <f>IF(ISNUMBER(P1078),IF(P1078=100%,"CUMPLIDA",IF(AND(ISNUMBER(L1078),ISNUMBER([5]CGR!$P$4)), IF(L1078&lt;[5]CGR!$P$4,"INCUMPLIDA","PROCESO"), "VERIFICAR FECHA")),"SIN VALOR AVANCE")</f>
        <v>PROCESO</v>
      </c>
    </row>
    <row r="1079" spans="1:17" ht="150">
      <c r="A1079" s="348" t="s">
        <v>19</v>
      </c>
      <c r="B1079" s="349" t="s">
        <v>13</v>
      </c>
      <c r="C1079" s="350" t="s">
        <v>362</v>
      </c>
      <c r="D1079" s="350" t="s">
        <v>1263</v>
      </c>
      <c r="E1079" s="351" t="s">
        <v>1264</v>
      </c>
      <c r="F1079" s="351" t="s">
        <v>1265</v>
      </c>
      <c r="G1079" s="351" t="s">
        <v>1266</v>
      </c>
      <c r="H1079" s="353" t="s">
        <v>1267</v>
      </c>
      <c r="I1079" s="353" t="s">
        <v>1268</v>
      </c>
      <c r="J1079" s="354">
        <v>3</v>
      </c>
      <c r="K1079" s="355">
        <v>45474</v>
      </c>
      <c r="L1079" s="355">
        <v>46022</v>
      </c>
      <c r="M1079" s="356">
        <f t="shared" si="34"/>
        <v>78.285714285714292</v>
      </c>
      <c r="N1079" s="357">
        <v>1</v>
      </c>
      <c r="O1079" s="353" t="s">
        <v>1269</v>
      </c>
      <c r="P1079" s="358">
        <f t="shared" si="33"/>
        <v>0.33333333333333331</v>
      </c>
      <c r="Q1079" s="359" t="str">
        <f>IF(ISNUMBER(P1079),IF(P1079=100%,"CUMPLIDA",IF(AND(ISNUMBER(L1079),ISNUMBER([5]CGR!$P$4)), IF(L1079&lt;[5]CGR!$P$4,"INCUMPLIDA","PROCESO"), "VERIFICAR FECHA")),"SIN VALOR AVANCE")</f>
        <v>PROCESO</v>
      </c>
    </row>
    <row r="1080" spans="1:17" ht="150">
      <c r="A1080" s="348" t="s">
        <v>19</v>
      </c>
      <c r="B1080" s="349" t="s">
        <v>13</v>
      </c>
      <c r="C1080" s="955" t="s">
        <v>362</v>
      </c>
      <c r="D1080" s="955" t="s">
        <v>1263</v>
      </c>
      <c r="E1080" s="954" t="s">
        <v>1270</v>
      </c>
      <c r="F1080" s="954" t="s">
        <v>1271</v>
      </c>
      <c r="G1080" s="351" t="s">
        <v>1272</v>
      </c>
      <c r="H1080" s="353" t="s">
        <v>1273</v>
      </c>
      <c r="I1080" s="353" t="s">
        <v>1274</v>
      </c>
      <c r="J1080" s="360">
        <v>3</v>
      </c>
      <c r="K1080" s="355">
        <v>45139</v>
      </c>
      <c r="L1080" s="355">
        <v>45504</v>
      </c>
      <c r="M1080" s="356">
        <f t="shared" si="34"/>
        <v>52.142857142857146</v>
      </c>
      <c r="N1080" s="357">
        <v>3</v>
      </c>
      <c r="O1080" s="353" t="s">
        <v>1275</v>
      </c>
      <c r="P1080" s="358">
        <f t="shared" si="33"/>
        <v>1</v>
      </c>
      <c r="Q1080" s="359" t="str">
        <f>IF(ISNUMBER(P1080),IF(P1080=100%,"CUMPLIDA",IF(AND(ISNUMBER(L1080),ISNUMBER([5]CGR!$P$4)), IF(L1080&lt;[5]CGR!$P$4,"INCUMPLIDA","PROCESO"), "VERIFICAR FECHA")),"SIN VALOR AVANCE")</f>
        <v>CUMPLIDA</v>
      </c>
    </row>
    <row r="1081" spans="1:17" ht="75.75">
      <c r="A1081" s="348" t="s">
        <v>19</v>
      </c>
      <c r="B1081" s="349" t="s">
        <v>13</v>
      </c>
      <c r="C1081" s="955"/>
      <c r="D1081" s="955"/>
      <c r="E1081" s="954"/>
      <c r="F1081" s="954"/>
      <c r="G1081" s="351" t="s">
        <v>1096</v>
      </c>
      <c r="H1081" s="352" t="s">
        <v>675</v>
      </c>
      <c r="I1081" s="353" t="s">
        <v>676</v>
      </c>
      <c r="J1081" s="354">
        <v>1</v>
      </c>
      <c r="K1081" s="355">
        <v>45231</v>
      </c>
      <c r="L1081" s="355">
        <v>45504</v>
      </c>
      <c r="M1081" s="356">
        <f t="shared" si="34"/>
        <v>39</v>
      </c>
      <c r="N1081" s="357">
        <v>1</v>
      </c>
      <c r="O1081" s="362" t="s">
        <v>825</v>
      </c>
      <c r="P1081" s="358">
        <f t="shared" si="33"/>
        <v>1</v>
      </c>
      <c r="Q1081" s="359" t="str">
        <f>IF(ISNUMBER(P1081),IF(P1081=100%,"CUMPLIDA",IF(AND(ISNUMBER(L1081),ISNUMBER([5]CGR!$P$4)), IF(L1081&lt;[5]CGR!$P$4,"INCUMPLIDA","PROCESO"), "VERIFICAR FECHA")),"SIN VALOR AVANCE")</f>
        <v>CUMPLIDA</v>
      </c>
    </row>
    <row r="1082" spans="1:17" ht="195.75">
      <c r="A1082" s="348" t="s">
        <v>19</v>
      </c>
      <c r="B1082" s="349" t="s">
        <v>13</v>
      </c>
      <c r="C1082" s="955"/>
      <c r="D1082" s="955"/>
      <c r="E1082" s="954"/>
      <c r="F1082" s="954"/>
      <c r="G1082" s="351" t="s">
        <v>1096</v>
      </c>
      <c r="H1082" s="352" t="s">
        <v>678</v>
      </c>
      <c r="I1082" s="353" t="s">
        <v>679</v>
      </c>
      <c r="J1082" s="354">
        <v>1</v>
      </c>
      <c r="K1082" s="355">
        <v>45231</v>
      </c>
      <c r="L1082" s="355">
        <v>45504</v>
      </c>
      <c r="M1082" s="356">
        <f t="shared" si="34"/>
        <v>39</v>
      </c>
      <c r="N1082" s="357">
        <v>1</v>
      </c>
      <c r="O1082" s="362" t="s">
        <v>1219</v>
      </c>
      <c r="P1082" s="358">
        <f t="shared" si="33"/>
        <v>1</v>
      </c>
      <c r="Q1082" s="359" t="str">
        <f>IF(ISNUMBER(P1082),IF(P1082=100%,"CUMPLIDA",IF(AND(ISNUMBER(L1082),ISNUMBER([5]CGR!$P$4)), IF(L1082&lt;[5]CGR!$P$4,"INCUMPLIDA","PROCESO"), "VERIFICAR FECHA")),"SIN VALOR AVANCE")</f>
        <v>CUMPLIDA</v>
      </c>
    </row>
    <row r="1083" spans="1:17" ht="150.75">
      <c r="A1083" s="348" t="s">
        <v>19</v>
      </c>
      <c r="B1083" s="349" t="s">
        <v>13</v>
      </c>
      <c r="C1083" s="955"/>
      <c r="D1083" s="955"/>
      <c r="E1083" s="954"/>
      <c r="F1083" s="954"/>
      <c r="G1083" s="351" t="s">
        <v>97</v>
      </c>
      <c r="H1083" s="353" t="s">
        <v>98</v>
      </c>
      <c r="I1083" s="353" t="s">
        <v>99</v>
      </c>
      <c r="J1083" s="360">
        <v>1</v>
      </c>
      <c r="K1083" s="363">
        <v>45323</v>
      </c>
      <c r="L1083" s="363">
        <v>45747</v>
      </c>
      <c r="M1083" s="356">
        <f t="shared" si="34"/>
        <v>60.571428571428569</v>
      </c>
      <c r="N1083" s="357">
        <v>1</v>
      </c>
      <c r="O1083" s="362" t="s">
        <v>1139</v>
      </c>
      <c r="P1083" s="358">
        <f t="shared" si="33"/>
        <v>1</v>
      </c>
      <c r="Q1083" s="359" t="str">
        <f>IF(ISNUMBER(P1083),IF(P1083=100%,"CUMPLIDA",IF(AND(ISNUMBER(L1083),ISNUMBER([5]CGR!$P$4)), IF(L1083&lt;[5]CGR!$P$4,"INCUMPLIDA","PROCESO"), "VERIFICAR FECHA")),"SIN VALOR AVANCE")</f>
        <v>CUMPLIDA</v>
      </c>
    </row>
    <row r="1084" spans="1:17" ht="75.75">
      <c r="A1084" s="348" t="s">
        <v>19</v>
      </c>
      <c r="B1084" s="349" t="s">
        <v>13</v>
      </c>
      <c r="C1084" s="955"/>
      <c r="D1084" s="955"/>
      <c r="E1084" s="954"/>
      <c r="F1084" s="954"/>
      <c r="G1084" s="351" t="s">
        <v>101</v>
      </c>
      <c r="H1084" s="353" t="s">
        <v>101</v>
      </c>
      <c r="I1084" s="353" t="s">
        <v>102</v>
      </c>
      <c r="J1084" s="360">
        <v>1</v>
      </c>
      <c r="K1084" s="363">
        <v>45323</v>
      </c>
      <c r="L1084" s="363">
        <v>45747</v>
      </c>
      <c r="M1084" s="356">
        <f t="shared" si="34"/>
        <v>60.571428571428569</v>
      </c>
      <c r="N1084" s="357">
        <v>1</v>
      </c>
      <c r="O1084" s="362" t="s">
        <v>924</v>
      </c>
      <c r="P1084" s="358">
        <f t="shared" ref="P1084:P1147" si="35">N1084/J1084</f>
        <v>1</v>
      </c>
      <c r="Q1084" s="359" t="str">
        <f>IF(ISNUMBER(P1084),IF(P1084=100%,"CUMPLIDA",IF(AND(ISNUMBER(L1084),ISNUMBER([5]CGR!$P$4)), IF(L1084&lt;[5]CGR!$P$4,"INCUMPLIDA","PROCESO"), "VERIFICAR FECHA")),"SIN VALOR AVANCE")</f>
        <v>CUMPLIDA</v>
      </c>
    </row>
    <row r="1085" spans="1:17" ht="75.75">
      <c r="A1085" s="348" t="s">
        <v>19</v>
      </c>
      <c r="B1085" s="349" t="s">
        <v>13</v>
      </c>
      <c r="C1085" s="955"/>
      <c r="D1085" s="955"/>
      <c r="E1085" s="954"/>
      <c r="F1085" s="954"/>
      <c r="G1085" s="351" t="s">
        <v>238</v>
      </c>
      <c r="H1085" s="353" t="s">
        <v>239</v>
      </c>
      <c r="I1085" s="353" t="s">
        <v>240</v>
      </c>
      <c r="J1085" s="360">
        <v>1</v>
      </c>
      <c r="K1085" s="363">
        <v>45231</v>
      </c>
      <c r="L1085" s="363">
        <v>45747</v>
      </c>
      <c r="M1085" s="356">
        <f t="shared" si="34"/>
        <v>73.714285714285708</v>
      </c>
      <c r="N1085" s="357">
        <v>1</v>
      </c>
      <c r="O1085" s="362" t="s">
        <v>924</v>
      </c>
      <c r="P1085" s="358">
        <f t="shared" si="35"/>
        <v>1</v>
      </c>
      <c r="Q1085" s="359" t="str">
        <f>IF(ISNUMBER(P1085),IF(P1085=100%,"CUMPLIDA",IF(AND(ISNUMBER(L1085),ISNUMBER([5]CGR!$P$4)), IF(L1085&lt;[5]CGR!$P$4,"INCUMPLIDA","PROCESO"), "VERIFICAR FECHA")),"SIN VALOR AVANCE")</f>
        <v>CUMPLIDA</v>
      </c>
    </row>
    <row r="1086" spans="1:17" ht="150.75">
      <c r="A1086" s="348" t="s">
        <v>19</v>
      </c>
      <c r="B1086" s="349" t="s">
        <v>13</v>
      </c>
      <c r="C1086" s="955"/>
      <c r="D1086" s="955"/>
      <c r="E1086" s="954"/>
      <c r="F1086" s="954"/>
      <c r="G1086" s="351" t="s">
        <v>104</v>
      </c>
      <c r="H1086" s="353" t="s">
        <v>104</v>
      </c>
      <c r="I1086" s="353" t="s">
        <v>248</v>
      </c>
      <c r="J1086" s="360">
        <v>1</v>
      </c>
      <c r="K1086" s="363">
        <v>45323</v>
      </c>
      <c r="L1086" s="363">
        <v>45747</v>
      </c>
      <c r="M1086" s="356">
        <f t="shared" si="34"/>
        <v>60.571428571428569</v>
      </c>
      <c r="N1086" s="357">
        <v>1</v>
      </c>
      <c r="O1086" s="362" t="s">
        <v>1139</v>
      </c>
      <c r="P1086" s="358">
        <f t="shared" si="35"/>
        <v>1</v>
      </c>
      <c r="Q1086" s="359" t="str">
        <f>IF(ISNUMBER(P1086),IF(P1086=100%,"CUMPLIDA",IF(AND(ISNUMBER(L1086),ISNUMBER([5]CGR!$P$4)), IF(L1086&lt;[5]CGR!$P$4,"INCUMPLIDA","PROCESO"), "VERIFICAR FECHA")),"SIN VALOR AVANCE")</f>
        <v>CUMPLIDA</v>
      </c>
    </row>
    <row r="1087" spans="1:17" ht="75.75">
      <c r="A1087" s="348" t="s">
        <v>19</v>
      </c>
      <c r="B1087" s="349" t="s">
        <v>13</v>
      </c>
      <c r="C1087" s="955"/>
      <c r="D1087" s="955"/>
      <c r="E1087" s="954"/>
      <c r="F1087" s="954"/>
      <c r="G1087" s="351" t="s">
        <v>830</v>
      </c>
      <c r="H1087" s="353" t="s">
        <v>830</v>
      </c>
      <c r="I1087" s="353" t="s">
        <v>107</v>
      </c>
      <c r="J1087" s="360">
        <v>1</v>
      </c>
      <c r="K1087" s="363">
        <v>45231</v>
      </c>
      <c r="L1087" s="363">
        <v>45747</v>
      </c>
      <c r="M1087" s="356">
        <f t="shared" si="34"/>
        <v>73.714285714285708</v>
      </c>
      <c r="N1087" s="357">
        <v>1</v>
      </c>
      <c r="O1087" s="362" t="s">
        <v>924</v>
      </c>
      <c r="P1087" s="358">
        <f t="shared" si="35"/>
        <v>1</v>
      </c>
      <c r="Q1087" s="359" t="str">
        <f>IF(ISNUMBER(P1087),IF(P1087=100%,"CUMPLIDA",IF(AND(ISNUMBER(L1087),ISNUMBER([5]CGR!$P$4)), IF(L1087&lt;[5]CGR!$P$4,"INCUMPLIDA","PROCESO"), "VERIFICAR FECHA")),"SIN VALOR AVANCE")</f>
        <v>CUMPLIDA</v>
      </c>
    </row>
    <row r="1088" spans="1:17" ht="195.75">
      <c r="A1088" s="348" t="s">
        <v>19</v>
      </c>
      <c r="B1088" s="349" t="s">
        <v>13</v>
      </c>
      <c r="C1088" s="955"/>
      <c r="D1088" s="955"/>
      <c r="E1088" s="954"/>
      <c r="F1088" s="954" t="s">
        <v>1271</v>
      </c>
      <c r="G1088" s="351" t="s">
        <v>831</v>
      </c>
      <c r="H1088" s="353" t="s">
        <v>831</v>
      </c>
      <c r="I1088" s="353" t="s">
        <v>524</v>
      </c>
      <c r="J1088" s="360">
        <v>1</v>
      </c>
      <c r="K1088" s="363">
        <v>45231</v>
      </c>
      <c r="L1088" s="363">
        <v>45808</v>
      </c>
      <c r="M1088" s="356">
        <f t="shared" si="34"/>
        <v>82.428571428571431</v>
      </c>
      <c r="N1088" s="357">
        <v>1</v>
      </c>
      <c r="O1088" s="362" t="s">
        <v>1219</v>
      </c>
      <c r="P1088" s="358">
        <f t="shared" si="35"/>
        <v>1</v>
      </c>
      <c r="Q1088" s="359" t="str">
        <f>IF(ISNUMBER(P1088),IF(P1088=100%,"CUMPLIDA",IF(AND(ISNUMBER(L1088),ISNUMBER([5]CGR!$P$4)), IF(L1088&lt;[5]CGR!$P$4,"INCUMPLIDA","PROCESO"), "VERIFICAR FECHA")),"SIN VALOR AVANCE")</f>
        <v>CUMPLIDA</v>
      </c>
    </row>
    <row r="1089" spans="1:17" ht="75.75" customHeight="1">
      <c r="A1089" s="348" t="s">
        <v>19</v>
      </c>
      <c r="B1089" s="349" t="s">
        <v>13</v>
      </c>
      <c r="C1089" s="955"/>
      <c r="D1089" s="955"/>
      <c r="E1089" s="954"/>
      <c r="F1089" s="954" t="s">
        <v>1271</v>
      </c>
      <c r="G1089" s="351" t="s">
        <v>110</v>
      </c>
      <c r="H1089" s="353" t="s">
        <v>111</v>
      </c>
      <c r="I1089" s="353" t="s">
        <v>112</v>
      </c>
      <c r="J1089" s="360">
        <v>7</v>
      </c>
      <c r="K1089" s="363">
        <v>46024</v>
      </c>
      <c r="L1089" s="363">
        <v>46660</v>
      </c>
      <c r="M1089" s="356">
        <f t="shared" si="34"/>
        <v>90.857142857142861</v>
      </c>
      <c r="N1089" s="357">
        <v>0</v>
      </c>
      <c r="O1089" s="362" t="s">
        <v>924</v>
      </c>
      <c r="P1089" s="358">
        <f t="shared" si="35"/>
        <v>0</v>
      </c>
      <c r="Q1089" s="359" t="str">
        <f>IF(ISNUMBER(P1089),IF(P1089=100%,"CUMPLIDA",IF(AND(ISNUMBER(L1089),ISNUMBER([5]CGR!$P$4)), IF(L1089&lt;[5]CGR!$P$4,"INCUMPLIDA","PROCESO"), "VERIFICAR FECHA")),"SIN VALOR AVANCE")</f>
        <v>PROCESO</v>
      </c>
    </row>
    <row r="1090" spans="1:17" ht="150.75">
      <c r="A1090" s="348" t="s">
        <v>19</v>
      </c>
      <c r="B1090" s="349" t="s">
        <v>13</v>
      </c>
      <c r="C1090" s="955"/>
      <c r="D1090" s="955"/>
      <c r="E1090" s="954"/>
      <c r="F1090" s="954" t="s">
        <v>1271</v>
      </c>
      <c r="G1090" s="351" t="s">
        <v>114</v>
      </c>
      <c r="H1090" s="353" t="s">
        <v>115</v>
      </c>
      <c r="I1090" s="353" t="s">
        <v>116</v>
      </c>
      <c r="J1090" s="360">
        <v>1</v>
      </c>
      <c r="K1090" s="363">
        <v>46024</v>
      </c>
      <c r="L1090" s="363">
        <v>46660</v>
      </c>
      <c r="M1090" s="356">
        <f t="shared" si="34"/>
        <v>90.857142857142861</v>
      </c>
      <c r="N1090" s="357">
        <v>0</v>
      </c>
      <c r="O1090" s="362" t="s">
        <v>1139</v>
      </c>
      <c r="P1090" s="358">
        <f t="shared" si="35"/>
        <v>0</v>
      </c>
      <c r="Q1090" s="359" t="str">
        <f>IF(ISNUMBER(P1090),IF(P1090=100%,"CUMPLIDA",IF(AND(ISNUMBER(L1090),ISNUMBER([5]CGR!$P$4)), IF(L1090&lt;[5]CGR!$P$4,"INCUMPLIDA","PROCESO"), "VERIFICAR FECHA")),"SIN VALOR AVANCE")</f>
        <v>PROCESO</v>
      </c>
    </row>
    <row r="1091" spans="1:17" ht="195.75">
      <c r="A1091" s="348" t="s">
        <v>19</v>
      </c>
      <c r="B1091" s="349" t="s">
        <v>13</v>
      </c>
      <c r="C1091" s="955"/>
      <c r="D1091" s="955"/>
      <c r="E1091" s="954"/>
      <c r="F1091" s="954" t="s">
        <v>1276</v>
      </c>
      <c r="G1091" s="351" t="s">
        <v>117</v>
      </c>
      <c r="H1091" s="353" t="s">
        <v>118</v>
      </c>
      <c r="I1091" s="353" t="s">
        <v>119</v>
      </c>
      <c r="J1091" s="360">
        <v>2</v>
      </c>
      <c r="K1091" s="363">
        <v>46024</v>
      </c>
      <c r="L1091" s="363">
        <v>46660</v>
      </c>
      <c r="M1091" s="356">
        <f t="shared" si="34"/>
        <v>90.857142857142861</v>
      </c>
      <c r="N1091" s="357">
        <v>0</v>
      </c>
      <c r="O1091" s="362" t="s">
        <v>1219</v>
      </c>
      <c r="P1091" s="358">
        <f t="shared" si="35"/>
        <v>0</v>
      </c>
      <c r="Q1091" s="359" t="str">
        <f>IF(ISNUMBER(P1091),IF(P1091=100%,"CUMPLIDA",IF(AND(ISNUMBER(L1091),ISNUMBER([5]CGR!$P$4)), IF(L1091&lt;[5]CGR!$P$4,"INCUMPLIDA","PROCESO"), "VERIFICAR FECHA")),"SIN VALOR AVANCE")</f>
        <v>PROCESO</v>
      </c>
    </row>
    <row r="1092" spans="1:17" ht="90.75" customHeight="1">
      <c r="A1092" s="348" t="s">
        <v>19</v>
      </c>
      <c r="B1092" s="349" t="s">
        <v>13</v>
      </c>
      <c r="C1092" s="958" t="s">
        <v>261</v>
      </c>
      <c r="D1092" s="958" t="s">
        <v>1277</v>
      </c>
      <c r="E1092" s="954" t="s">
        <v>1278</v>
      </c>
      <c r="F1092" s="954" t="s">
        <v>1279</v>
      </c>
      <c r="G1092" s="374" t="s">
        <v>1280</v>
      </c>
      <c r="H1092" s="375" t="s">
        <v>675</v>
      </c>
      <c r="I1092" s="353" t="s">
        <v>676</v>
      </c>
      <c r="J1092" s="354">
        <v>1</v>
      </c>
      <c r="K1092" s="355">
        <v>45231</v>
      </c>
      <c r="L1092" s="355">
        <v>45504</v>
      </c>
      <c r="M1092" s="356">
        <f t="shared" si="34"/>
        <v>39</v>
      </c>
      <c r="N1092" s="357">
        <v>1</v>
      </c>
      <c r="O1092" s="353" t="s">
        <v>1281</v>
      </c>
      <c r="P1092" s="358">
        <f t="shared" si="35"/>
        <v>1</v>
      </c>
      <c r="Q1092" s="359" t="str">
        <f>IF(ISNUMBER(P1092),IF(P1092=100%,"CUMPLIDA",IF(AND(ISNUMBER(L1092),ISNUMBER([5]CGR!$P$4)), IF(L1092&lt;[5]CGR!$P$4,"INCUMPLIDA","PROCESO"), "VERIFICAR FECHA")),"SIN VALOR AVANCE")</f>
        <v>CUMPLIDA</v>
      </c>
    </row>
    <row r="1093" spans="1:17" ht="270.75">
      <c r="A1093" s="348" t="s">
        <v>19</v>
      </c>
      <c r="B1093" s="349" t="s">
        <v>13</v>
      </c>
      <c r="C1093" s="958"/>
      <c r="D1093" s="958"/>
      <c r="E1093" s="954"/>
      <c r="F1093" s="954"/>
      <c r="G1093" s="374" t="s">
        <v>1280</v>
      </c>
      <c r="H1093" s="375" t="s">
        <v>678</v>
      </c>
      <c r="I1093" s="353" t="s">
        <v>679</v>
      </c>
      <c r="J1093" s="354">
        <v>1</v>
      </c>
      <c r="K1093" s="355">
        <v>45231</v>
      </c>
      <c r="L1093" s="355">
        <v>45504</v>
      </c>
      <c r="M1093" s="356">
        <f t="shared" si="34"/>
        <v>39</v>
      </c>
      <c r="N1093" s="357">
        <v>1</v>
      </c>
      <c r="O1093" s="353" t="s">
        <v>1282</v>
      </c>
      <c r="P1093" s="358">
        <f t="shared" si="35"/>
        <v>1</v>
      </c>
      <c r="Q1093" s="359" t="str">
        <f>IF(ISNUMBER(P1093),IF(P1093=100%,"CUMPLIDA",IF(AND(ISNUMBER(L1093),ISNUMBER([5]CGR!$P$4)), IF(L1093&lt;[5]CGR!$P$4,"INCUMPLIDA","PROCESO"), "VERIFICAR FECHA")),"SIN VALOR AVANCE")</f>
        <v>CUMPLIDA</v>
      </c>
    </row>
    <row r="1094" spans="1:17" ht="210.75">
      <c r="A1094" s="348" t="s">
        <v>19</v>
      </c>
      <c r="B1094" s="349" t="s">
        <v>13</v>
      </c>
      <c r="C1094" s="958"/>
      <c r="D1094" s="958"/>
      <c r="E1094" s="954"/>
      <c r="F1094" s="954"/>
      <c r="G1094" s="351" t="s">
        <v>97</v>
      </c>
      <c r="H1094" s="353" t="s">
        <v>98</v>
      </c>
      <c r="I1094" s="353" t="s">
        <v>99</v>
      </c>
      <c r="J1094" s="360">
        <v>1</v>
      </c>
      <c r="K1094" s="363">
        <v>45323</v>
      </c>
      <c r="L1094" s="363">
        <v>45747</v>
      </c>
      <c r="M1094" s="356">
        <f t="shared" si="34"/>
        <v>60.571428571428569</v>
      </c>
      <c r="N1094" s="357">
        <v>1</v>
      </c>
      <c r="O1094" s="353" t="s">
        <v>1283</v>
      </c>
      <c r="P1094" s="358">
        <f t="shared" si="35"/>
        <v>1</v>
      </c>
      <c r="Q1094" s="359" t="str">
        <f>IF(ISNUMBER(P1094),IF(P1094=100%,"CUMPLIDA",IF(AND(ISNUMBER(L1094),ISNUMBER([5]CGR!$P$4)), IF(L1094&lt;[5]CGR!$P$4,"INCUMPLIDA","PROCESO"), "VERIFICAR FECHA")),"SIN VALOR AVANCE")</f>
        <v>CUMPLIDA</v>
      </c>
    </row>
    <row r="1095" spans="1:17" ht="90.75">
      <c r="A1095" s="348" t="s">
        <v>19</v>
      </c>
      <c r="B1095" s="349" t="s">
        <v>13</v>
      </c>
      <c r="C1095" s="958"/>
      <c r="D1095" s="958"/>
      <c r="E1095" s="954"/>
      <c r="F1095" s="954"/>
      <c r="G1095" s="351" t="s">
        <v>101</v>
      </c>
      <c r="H1095" s="353" t="s">
        <v>101</v>
      </c>
      <c r="I1095" s="353" t="s">
        <v>102</v>
      </c>
      <c r="J1095" s="360">
        <v>1</v>
      </c>
      <c r="K1095" s="363">
        <v>45323</v>
      </c>
      <c r="L1095" s="363">
        <v>45747</v>
      </c>
      <c r="M1095" s="356">
        <f t="shared" si="34"/>
        <v>60.571428571428569</v>
      </c>
      <c r="N1095" s="357">
        <v>1</v>
      </c>
      <c r="O1095" s="353" t="s">
        <v>1284</v>
      </c>
      <c r="P1095" s="358">
        <f t="shared" si="35"/>
        <v>1</v>
      </c>
      <c r="Q1095" s="359" t="str">
        <f>IF(ISNUMBER(P1095),IF(P1095=100%,"CUMPLIDA",IF(AND(ISNUMBER(L1095),ISNUMBER([5]CGR!$P$4)), IF(L1095&lt;[5]CGR!$P$4,"INCUMPLIDA","PROCESO"), "VERIFICAR FECHA")),"SIN VALOR AVANCE")</f>
        <v>CUMPLIDA</v>
      </c>
    </row>
    <row r="1096" spans="1:17" ht="90.75">
      <c r="A1096" s="348" t="s">
        <v>19</v>
      </c>
      <c r="B1096" s="349" t="s">
        <v>13</v>
      </c>
      <c r="C1096" s="958"/>
      <c r="D1096" s="958"/>
      <c r="E1096" s="954"/>
      <c r="F1096" s="954"/>
      <c r="G1096" s="351" t="s">
        <v>238</v>
      </c>
      <c r="H1096" s="353" t="s">
        <v>239</v>
      </c>
      <c r="I1096" s="353" t="s">
        <v>240</v>
      </c>
      <c r="J1096" s="360">
        <v>1</v>
      </c>
      <c r="K1096" s="363">
        <v>45231</v>
      </c>
      <c r="L1096" s="363">
        <v>45747</v>
      </c>
      <c r="M1096" s="356">
        <f t="shared" si="34"/>
        <v>73.714285714285708</v>
      </c>
      <c r="N1096" s="357">
        <v>1</v>
      </c>
      <c r="O1096" s="353" t="s">
        <v>1284</v>
      </c>
      <c r="P1096" s="358">
        <f t="shared" si="35"/>
        <v>1</v>
      </c>
      <c r="Q1096" s="359" t="str">
        <f>IF(ISNUMBER(P1096),IF(P1096=100%,"CUMPLIDA",IF(AND(ISNUMBER(L1096),ISNUMBER([5]CGR!$P$4)), IF(L1096&lt;[5]CGR!$P$4,"INCUMPLIDA","PROCESO"), "VERIFICAR FECHA")),"SIN VALOR AVANCE")</f>
        <v>CUMPLIDA</v>
      </c>
    </row>
    <row r="1097" spans="1:17" ht="210.75">
      <c r="A1097" s="348" t="s">
        <v>19</v>
      </c>
      <c r="B1097" s="349" t="s">
        <v>13</v>
      </c>
      <c r="C1097" s="958"/>
      <c r="D1097" s="958"/>
      <c r="E1097" s="954"/>
      <c r="F1097" s="954"/>
      <c r="G1097" s="351" t="s">
        <v>104</v>
      </c>
      <c r="H1097" s="353" t="s">
        <v>104</v>
      </c>
      <c r="I1097" s="353" t="s">
        <v>248</v>
      </c>
      <c r="J1097" s="360">
        <v>1</v>
      </c>
      <c r="K1097" s="363">
        <v>45323</v>
      </c>
      <c r="L1097" s="363">
        <v>45747</v>
      </c>
      <c r="M1097" s="356">
        <f t="shared" si="34"/>
        <v>60.571428571428569</v>
      </c>
      <c r="N1097" s="357">
        <v>1</v>
      </c>
      <c r="O1097" s="353" t="s">
        <v>1283</v>
      </c>
      <c r="P1097" s="358">
        <f t="shared" si="35"/>
        <v>1</v>
      </c>
      <c r="Q1097" s="359" t="str">
        <f>IF(ISNUMBER(P1097),IF(P1097=100%,"CUMPLIDA",IF(AND(ISNUMBER(L1097),ISNUMBER([5]CGR!$P$4)), IF(L1097&lt;[5]CGR!$P$4,"INCUMPLIDA","PROCESO"), "VERIFICAR FECHA")),"SIN VALOR AVANCE")</f>
        <v>CUMPLIDA</v>
      </c>
    </row>
    <row r="1098" spans="1:17" ht="90.75">
      <c r="A1098" s="348" t="s">
        <v>19</v>
      </c>
      <c r="B1098" s="349" t="s">
        <v>13</v>
      </c>
      <c r="C1098" s="955"/>
      <c r="D1098" s="955"/>
      <c r="E1098" s="954"/>
      <c r="F1098" s="954"/>
      <c r="G1098" s="351" t="s">
        <v>830</v>
      </c>
      <c r="H1098" s="353" t="s">
        <v>830</v>
      </c>
      <c r="I1098" s="353" t="s">
        <v>107</v>
      </c>
      <c r="J1098" s="360">
        <v>1</v>
      </c>
      <c r="K1098" s="363">
        <v>45231</v>
      </c>
      <c r="L1098" s="363">
        <v>45747</v>
      </c>
      <c r="M1098" s="356">
        <f t="shared" si="34"/>
        <v>73.714285714285708</v>
      </c>
      <c r="N1098" s="357">
        <v>1</v>
      </c>
      <c r="O1098" s="353" t="s">
        <v>1284</v>
      </c>
      <c r="P1098" s="358">
        <f t="shared" si="35"/>
        <v>1</v>
      </c>
      <c r="Q1098" s="359" t="str">
        <f>IF(ISNUMBER(P1098),IF(P1098=100%,"CUMPLIDA",IF(AND(ISNUMBER(L1098),ISNUMBER([5]CGR!$P$4)), IF(L1098&lt;[5]CGR!$P$4,"INCUMPLIDA","PROCESO"), "VERIFICAR FECHA")),"SIN VALOR AVANCE")</f>
        <v>CUMPLIDA</v>
      </c>
    </row>
    <row r="1099" spans="1:17" ht="270.75">
      <c r="A1099" s="348" t="s">
        <v>19</v>
      </c>
      <c r="B1099" s="349" t="s">
        <v>13</v>
      </c>
      <c r="C1099" s="955"/>
      <c r="D1099" s="955"/>
      <c r="E1099" s="954"/>
      <c r="F1099" s="954"/>
      <c r="G1099" s="351" t="s">
        <v>831</v>
      </c>
      <c r="H1099" s="353" t="s">
        <v>831</v>
      </c>
      <c r="I1099" s="353" t="s">
        <v>524</v>
      </c>
      <c r="J1099" s="360">
        <v>1</v>
      </c>
      <c r="K1099" s="363">
        <v>45231</v>
      </c>
      <c r="L1099" s="363">
        <v>45808</v>
      </c>
      <c r="M1099" s="356">
        <f t="shared" si="34"/>
        <v>82.428571428571431</v>
      </c>
      <c r="N1099" s="357">
        <v>1</v>
      </c>
      <c r="O1099" s="353" t="s">
        <v>1282</v>
      </c>
      <c r="P1099" s="358">
        <f t="shared" si="35"/>
        <v>1</v>
      </c>
      <c r="Q1099" s="359" t="str">
        <f>IF(ISNUMBER(P1099),IF(P1099=100%,"CUMPLIDA",IF(AND(ISNUMBER(L1099),ISNUMBER([5]CGR!$P$4)), IF(L1099&lt;[5]CGR!$P$4,"INCUMPLIDA","PROCESO"), "VERIFICAR FECHA")),"SIN VALOR AVANCE")</f>
        <v>CUMPLIDA</v>
      </c>
    </row>
    <row r="1100" spans="1:17" ht="90.75">
      <c r="A1100" s="348" t="s">
        <v>19</v>
      </c>
      <c r="B1100" s="349" t="s">
        <v>13</v>
      </c>
      <c r="C1100" s="955"/>
      <c r="D1100" s="955"/>
      <c r="E1100" s="954"/>
      <c r="F1100" s="954"/>
      <c r="G1100" s="351" t="s">
        <v>110</v>
      </c>
      <c r="H1100" s="353" t="s">
        <v>111</v>
      </c>
      <c r="I1100" s="353" t="s">
        <v>112</v>
      </c>
      <c r="J1100" s="360">
        <v>7</v>
      </c>
      <c r="K1100" s="363">
        <v>46024</v>
      </c>
      <c r="L1100" s="363">
        <v>46660</v>
      </c>
      <c r="M1100" s="356">
        <f t="shared" si="34"/>
        <v>90.857142857142861</v>
      </c>
      <c r="N1100" s="357">
        <v>0</v>
      </c>
      <c r="O1100" s="353" t="s">
        <v>1284</v>
      </c>
      <c r="P1100" s="358">
        <f t="shared" si="35"/>
        <v>0</v>
      </c>
      <c r="Q1100" s="359" t="str">
        <f>IF(ISNUMBER(P1100),IF(P1100=100%,"CUMPLIDA",IF(AND(ISNUMBER(L1100),ISNUMBER([5]CGR!$P$4)), IF(L1100&lt;[5]CGR!$P$4,"INCUMPLIDA","PROCESO"), "VERIFICAR FECHA")),"SIN VALOR AVANCE")</f>
        <v>PROCESO</v>
      </c>
    </row>
    <row r="1101" spans="1:17" ht="210.75">
      <c r="A1101" s="348" t="s">
        <v>19</v>
      </c>
      <c r="B1101" s="349" t="s">
        <v>13</v>
      </c>
      <c r="C1101" s="955"/>
      <c r="D1101" s="955"/>
      <c r="E1101" s="954"/>
      <c r="F1101" s="954"/>
      <c r="G1101" s="351" t="s">
        <v>114</v>
      </c>
      <c r="H1101" s="353" t="s">
        <v>115</v>
      </c>
      <c r="I1101" s="353" t="s">
        <v>116</v>
      </c>
      <c r="J1101" s="360">
        <v>1</v>
      </c>
      <c r="K1101" s="363">
        <v>46024</v>
      </c>
      <c r="L1101" s="363">
        <v>46660</v>
      </c>
      <c r="M1101" s="356">
        <f t="shared" si="34"/>
        <v>90.857142857142861</v>
      </c>
      <c r="N1101" s="357">
        <v>0</v>
      </c>
      <c r="O1101" s="353" t="s">
        <v>1283</v>
      </c>
      <c r="P1101" s="358">
        <f t="shared" si="35"/>
        <v>0</v>
      </c>
      <c r="Q1101" s="359" t="str">
        <f>IF(ISNUMBER(P1101),IF(P1101=100%,"CUMPLIDA",IF(AND(ISNUMBER(L1101),ISNUMBER([5]CGR!$P$4)), IF(L1101&lt;[5]CGR!$P$4,"INCUMPLIDA","PROCESO"), "VERIFICAR FECHA")),"SIN VALOR AVANCE")</f>
        <v>PROCESO</v>
      </c>
    </row>
    <row r="1102" spans="1:17" ht="270.75">
      <c r="A1102" s="348" t="s">
        <v>19</v>
      </c>
      <c r="B1102" s="349" t="s">
        <v>13</v>
      </c>
      <c r="C1102" s="955"/>
      <c r="D1102" s="955"/>
      <c r="E1102" s="954"/>
      <c r="F1102" s="954"/>
      <c r="G1102" s="351" t="s">
        <v>117</v>
      </c>
      <c r="H1102" s="353" t="s">
        <v>118</v>
      </c>
      <c r="I1102" s="353" t="s">
        <v>119</v>
      </c>
      <c r="J1102" s="360">
        <v>2</v>
      </c>
      <c r="K1102" s="363">
        <v>46024</v>
      </c>
      <c r="L1102" s="363">
        <v>46660</v>
      </c>
      <c r="M1102" s="356">
        <f t="shared" si="34"/>
        <v>90.857142857142861</v>
      </c>
      <c r="N1102" s="357">
        <v>0</v>
      </c>
      <c r="O1102" s="353" t="s">
        <v>1282</v>
      </c>
      <c r="P1102" s="358">
        <f t="shared" si="35"/>
        <v>0</v>
      </c>
      <c r="Q1102" s="359" t="str">
        <f>IF(ISNUMBER(P1102),IF(P1102=100%,"CUMPLIDA",IF(AND(ISNUMBER(L1102),ISNUMBER([5]CGR!$P$4)), IF(L1102&lt;[5]CGR!$P$4,"INCUMPLIDA","PROCESO"), "VERIFICAR FECHA")),"SIN VALOR AVANCE")</f>
        <v>PROCESO</v>
      </c>
    </row>
    <row r="1103" spans="1:17" ht="225.75">
      <c r="A1103" s="348" t="s">
        <v>19</v>
      </c>
      <c r="B1103" s="349" t="s">
        <v>13</v>
      </c>
      <c r="C1103" s="958" t="s">
        <v>443</v>
      </c>
      <c r="D1103" s="958" t="s">
        <v>1285</v>
      </c>
      <c r="E1103" s="954" t="s">
        <v>1286</v>
      </c>
      <c r="F1103" s="954" t="s">
        <v>1287</v>
      </c>
      <c r="G1103" s="954" t="s">
        <v>1288</v>
      </c>
      <c r="H1103" s="353" t="s">
        <v>1255</v>
      </c>
      <c r="I1103" s="353" t="s">
        <v>1070</v>
      </c>
      <c r="J1103" s="360">
        <v>1</v>
      </c>
      <c r="K1103" s="355">
        <v>45474</v>
      </c>
      <c r="L1103" s="355">
        <v>45716</v>
      </c>
      <c r="M1103" s="356">
        <f t="shared" si="34"/>
        <v>34.571428571428569</v>
      </c>
      <c r="N1103" s="357">
        <v>1</v>
      </c>
      <c r="O1103" s="362" t="s">
        <v>1289</v>
      </c>
      <c r="P1103" s="358">
        <f t="shared" si="35"/>
        <v>1</v>
      </c>
      <c r="Q1103" s="359" t="str">
        <f>IF(ISNUMBER(P1103),IF(P1103=100%,"CUMPLIDA",IF(AND(ISNUMBER(L1103),ISNUMBER([5]CGR!$P$4)), IF(L1103&lt;[5]CGR!$P$4,"INCUMPLIDA","PROCESO"), "VERIFICAR FECHA")),"SIN VALOR AVANCE")</f>
        <v>CUMPLIDA</v>
      </c>
    </row>
    <row r="1104" spans="1:17" ht="225.75">
      <c r="A1104" s="348" t="s">
        <v>19</v>
      </c>
      <c r="B1104" s="349" t="s">
        <v>13</v>
      </c>
      <c r="C1104" s="958"/>
      <c r="D1104" s="958"/>
      <c r="E1104" s="954"/>
      <c r="F1104" s="954"/>
      <c r="G1104" s="954"/>
      <c r="H1104" s="353" t="s">
        <v>1290</v>
      </c>
      <c r="I1104" s="353" t="s">
        <v>1258</v>
      </c>
      <c r="J1104" s="360">
        <v>1</v>
      </c>
      <c r="K1104" s="355">
        <v>45717</v>
      </c>
      <c r="L1104" s="355">
        <v>45808</v>
      </c>
      <c r="M1104" s="356">
        <f t="shared" si="34"/>
        <v>13</v>
      </c>
      <c r="N1104" s="357">
        <v>1</v>
      </c>
      <c r="O1104" s="362" t="s">
        <v>1289</v>
      </c>
      <c r="P1104" s="358">
        <f t="shared" si="35"/>
        <v>1</v>
      </c>
      <c r="Q1104" s="359" t="str">
        <f>IF(ISNUMBER(P1104),IF(P1104=100%,"CUMPLIDA",IF(AND(ISNUMBER(L1104),ISNUMBER([5]CGR!$P$4)), IF(L1104&lt;[5]CGR!$P$4,"INCUMPLIDA","PROCESO"), "VERIFICAR FECHA")),"SIN VALOR AVANCE")</f>
        <v>CUMPLIDA</v>
      </c>
    </row>
    <row r="1105" spans="1:17" ht="225.75">
      <c r="A1105" s="348" t="s">
        <v>19</v>
      </c>
      <c r="B1105" s="349" t="s">
        <v>13</v>
      </c>
      <c r="C1105" s="958"/>
      <c r="D1105" s="958"/>
      <c r="E1105" s="954"/>
      <c r="F1105" s="954"/>
      <c r="G1105" s="954"/>
      <c r="H1105" s="353" t="s">
        <v>1291</v>
      </c>
      <c r="I1105" s="353" t="s">
        <v>1260</v>
      </c>
      <c r="J1105" s="360">
        <v>1</v>
      </c>
      <c r="K1105" s="355">
        <v>45809</v>
      </c>
      <c r="L1105" s="355">
        <v>45991</v>
      </c>
      <c r="M1105" s="356">
        <f t="shared" si="34"/>
        <v>26</v>
      </c>
      <c r="N1105" s="357">
        <v>0</v>
      </c>
      <c r="O1105" s="362" t="s">
        <v>1289</v>
      </c>
      <c r="P1105" s="358">
        <f t="shared" si="35"/>
        <v>0</v>
      </c>
      <c r="Q1105" s="359" t="str">
        <f>IF(ISNUMBER(P1105),IF(P1105=100%,"CUMPLIDA",IF(AND(ISNUMBER(L1105),ISNUMBER([5]CGR!$P$4)), IF(L1105&lt;[5]CGR!$P$4,"INCUMPLIDA","PROCESO"), "VERIFICAR FECHA")),"SIN VALOR AVANCE")</f>
        <v>PROCESO</v>
      </c>
    </row>
    <row r="1106" spans="1:17" ht="210.75">
      <c r="A1106" s="348" t="s">
        <v>19</v>
      </c>
      <c r="B1106" s="349" t="s">
        <v>13</v>
      </c>
      <c r="C1106" s="958"/>
      <c r="D1106" s="958"/>
      <c r="E1106" s="954"/>
      <c r="F1106" s="954"/>
      <c r="G1106" s="954"/>
      <c r="H1106" s="353" t="s">
        <v>1261</v>
      </c>
      <c r="I1106" s="353" t="s">
        <v>1262</v>
      </c>
      <c r="J1106" s="376">
        <v>1</v>
      </c>
      <c r="K1106" s="355">
        <v>45992</v>
      </c>
      <c r="L1106" s="355">
        <v>46172</v>
      </c>
      <c r="M1106" s="356">
        <f t="shared" si="34"/>
        <v>25.714285714285715</v>
      </c>
      <c r="N1106" s="377">
        <v>0</v>
      </c>
      <c r="O1106" s="353" t="s">
        <v>1292</v>
      </c>
      <c r="P1106" s="358">
        <f t="shared" si="35"/>
        <v>0</v>
      </c>
      <c r="Q1106" s="359" t="str">
        <f>IF(ISNUMBER(P1106),IF(P1106=100%,"CUMPLIDA",IF(AND(ISNUMBER(L1106),ISNUMBER([5]CGR!$P$4)), IF(L1106&lt;[5]CGR!$P$4,"INCUMPLIDA","PROCESO"), "VERIFICAR FECHA")),"SIN VALOR AVANCE")</f>
        <v>PROCESO</v>
      </c>
    </row>
    <row r="1107" spans="1:17" ht="75.75" customHeight="1">
      <c r="A1107" s="348" t="s">
        <v>19</v>
      </c>
      <c r="B1107" s="349" t="s">
        <v>13</v>
      </c>
      <c r="C1107" s="958"/>
      <c r="D1107" s="958"/>
      <c r="E1107" s="954"/>
      <c r="F1107" s="954"/>
      <c r="G1107" s="954" t="s">
        <v>823</v>
      </c>
      <c r="H1107" s="352" t="s">
        <v>675</v>
      </c>
      <c r="I1107" s="353" t="s">
        <v>676</v>
      </c>
      <c r="J1107" s="354">
        <v>1</v>
      </c>
      <c r="K1107" s="355">
        <v>45231</v>
      </c>
      <c r="L1107" s="355">
        <v>45504</v>
      </c>
      <c r="M1107" s="356">
        <f t="shared" si="34"/>
        <v>39</v>
      </c>
      <c r="N1107" s="357">
        <v>1</v>
      </c>
      <c r="O1107" s="362" t="s">
        <v>825</v>
      </c>
      <c r="P1107" s="358">
        <f t="shared" si="35"/>
        <v>1</v>
      </c>
      <c r="Q1107" s="359" t="str">
        <f>IF(ISNUMBER(P1107),IF(P1107=100%,"CUMPLIDA",IF(AND(ISNUMBER(L1107),ISNUMBER([5]CGR!$P$4)), IF(L1107&lt;[5]CGR!$P$4,"INCUMPLIDA","PROCESO"), "VERIFICAR FECHA")),"SIN VALOR AVANCE")</f>
        <v>CUMPLIDA</v>
      </c>
    </row>
    <row r="1108" spans="1:17" ht="270.75">
      <c r="A1108" s="348" t="s">
        <v>19</v>
      </c>
      <c r="B1108" s="349" t="s">
        <v>13</v>
      </c>
      <c r="C1108" s="958"/>
      <c r="D1108" s="958"/>
      <c r="E1108" s="954"/>
      <c r="F1108" s="954"/>
      <c r="G1108" s="954"/>
      <c r="H1108" s="352" t="s">
        <v>678</v>
      </c>
      <c r="I1108" s="353" t="s">
        <v>679</v>
      </c>
      <c r="J1108" s="354">
        <v>1</v>
      </c>
      <c r="K1108" s="355">
        <v>45231</v>
      </c>
      <c r="L1108" s="355">
        <v>45504</v>
      </c>
      <c r="M1108" s="356">
        <f t="shared" ref="M1108:M1171" si="36">(L1108-K1108)/7</f>
        <v>39</v>
      </c>
      <c r="N1108" s="357">
        <v>1</v>
      </c>
      <c r="O1108" s="353" t="s">
        <v>1282</v>
      </c>
      <c r="P1108" s="358">
        <f t="shared" si="35"/>
        <v>1</v>
      </c>
      <c r="Q1108" s="359" t="str">
        <f>IF(ISNUMBER(P1108),IF(P1108=100%,"CUMPLIDA",IF(AND(ISNUMBER(L1108),ISNUMBER([5]CGR!$P$4)), IF(L1108&lt;[5]CGR!$P$4,"INCUMPLIDA","PROCESO"), "VERIFICAR FECHA")),"SIN VALOR AVANCE")</f>
        <v>CUMPLIDA</v>
      </c>
    </row>
    <row r="1109" spans="1:17" ht="195.75">
      <c r="A1109" s="348" t="s">
        <v>19</v>
      </c>
      <c r="B1109" s="349" t="s">
        <v>13</v>
      </c>
      <c r="C1109" s="958"/>
      <c r="D1109" s="958"/>
      <c r="E1109" s="954"/>
      <c r="F1109" s="954"/>
      <c r="G1109" s="351" t="s">
        <v>97</v>
      </c>
      <c r="H1109" s="353" t="s">
        <v>98</v>
      </c>
      <c r="I1109" s="353" t="s">
        <v>99</v>
      </c>
      <c r="J1109" s="360">
        <v>1</v>
      </c>
      <c r="K1109" s="363">
        <v>45323</v>
      </c>
      <c r="L1109" s="363">
        <v>45747</v>
      </c>
      <c r="M1109" s="356">
        <f t="shared" si="36"/>
        <v>60.571428571428569</v>
      </c>
      <c r="N1109" s="357">
        <v>1</v>
      </c>
      <c r="O1109" s="353" t="s">
        <v>1293</v>
      </c>
      <c r="P1109" s="358">
        <f t="shared" si="35"/>
        <v>1</v>
      </c>
      <c r="Q1109" s="359" t="str">
        <f>IF(ISNUMBER(P1109),IF(P1109=100%,"CUMPLIDA",IF(AND(ISNUMBER(L1109),ISNUMBER([5]CGR!$P$4)), IF(L1109&lt;[5]CGR!$P$4,"INCUMPLIDA","PROCESO"), "VERIFICAR FECHA")),"SIN VALOR AVANCE")</f>
        <v>CUMPLIDA</v>
      </c>
    </row>
    <row r="1110" spans="1:17" ht="90.75">
      <c r="A1110" s="348" t="s">
        <v>19</v>
      </c>
      <c r="B1110" s="349" t="s">
        <v>13</v>
      </c>
      <c r="C1110" s="958"/>
      <c r="D1110" s="958"/>
      <c r="E1110" s="954"/>
      <c r="F1110" s="954"/>
      <c r="G1110" s="351" t="s">
        <v>101</v>
      </c>
      <c r="H1110" s="353" t="s">
        <v>101</v>
      </c>
      <c r="I1110" s="353" t="s">
        <v>102</v>
      </c>
      <c r="J1110" s="360">
        <v>1</v>
      </c>
      <c r="K1110" s="363">
        <v>45323</v>
      </c>
      <c r="L1110" s="363">
        <v>45747</v>
      </c>
      <c r="M1110" s="356">
        <f t="shared" si="36"/>
        <v>60.571428571428569</v>
      </c>
      <c r="N1110" s="357">
        <v>1</v>
      </c>
      <c r="O1110" s="353" t="s">
        <v>1284</v>
      </c>
      <c r="P1110" s="358">
        <f t="shared" si="35"/>
        <v>1</v>
      </c>
      <c r="Q1110" s="359" t="str">
        <f>IF(ISNUMBER(P1110),IF(P1110=100%,"CUMPLIDA",IF(AND(ISNUMBER(L1110),ISNUMBER([5]CGR!$P$4)), IF(L1110&lt;[5]CGR!$P$4,"INCUMPLIDA","PROCESO"), "VERIFICAR FECHA")),"SIN VALOR AVANCE")</f>
        <v>CUMPLIDA</v>
      </c>
    </row>
    <row r="1111" spans="1:17" ht="90.75">
      <c r="A1111" s="348" t="s">
        <v>19</v>
      </c>
      <c r="B1111" s="349" t="s">
        <v>13</v>
      </c>
      <c r="C1111" s="958"/>
      <c r="D1111" s="958"/>
      <c r="E1111" s="954"/>
      <c r="F1111" s="954"/>
      <c r="G1111" s="351" t="s">
        <v>238</v>
      </c>
      <c r="H1111" s="353" t="s">
        <v>239</v>
      </c>
      <c r="I1111" s="353" t="s">
        <v>240</v>
      </c>
      <c r="J1111" s="360">
        <v>1</v>
      </c>
      <c r="K1111" s="363">
        <v>45231</v>
      </c>
      <c r="L1111" s="363">
        <v>45747</v>
      </c>
      <c r="M1111" s="356">
        <f t="shared" si="36"/>
        <v>73.714285714285708</v>
      </c>
      <c r="N1111" s="357">
        <v>1</v>
      </c>
      <c r="O1111" s="353" t="s">
        <v>1284</v>
      </c>
      <c r="P1111" s="358">
        <f t="shared" si="35"/>
        <v>1</v>
      </c>
      <c r="Q1111" s="359" t="str">
        <f>IF(ISNUMBER(P1111),IF(P1111=100%,"CUMPLIDA",IF(AND(ISNUMBER(L1111),ISNUMBER([5]CGR!$P$4)), IF(L1111&lt;[5]CGR!$P$4,"INCUMPLIDA","PROCESO"), "VERIFICAR FECHA")),"SIN VALOR AVANCE")</f>
        <v>CUMPLIDA</v>
      </c>
    </row>
    <row r="1112" spans="1:17" ht="165.75">
      <c r="A1112" s="348" t="s">
        <v>19</v>
      </c>
      <c r="B1112" s="349" t="s">
        <v>13</v>
      </c>
      <c r="C1112" s="958"/>
      <c r="D1112" s="958"/>
      <c r="E1112" s="954"/>
      <c r="F1112" s="954"/>
      <c r="G1112" s="351" t="s">
        <v>104</v>
      </c>
      <c r="H1112" s="353" t="s">
        <v>104</v>
      </c>
      <c r="I1112" s="353" t="s">
        <v>248</v>
      </c>
      <c r="J1112" s="360">
        <v>1</v>
      </c>
      <c r="K1112" s="363">
        <v>45323</v>
      </c>
      <c r="L1112" s="363">
        <v>45747</v>
      </c>
      <c r="M1112" s="356">
        <f t="shared" si="36"/>
        <v>60.571428571428569</v>
      </c>
      <c r="N1112" s="357">
        <v>1</v>
      </c>
      <c r="O1112" s="353" t="s">
        <v>1294</v>
      </c>
      <c r="P1112" s="358">
        <f t="shared" si="35"/>
        <v>1</v>
      </c>
      <c r="Q1112" s="359" t="str">
        <f>IF(ISNUMBER(P1112),IF(P1112=100%,"CUMPLIDA",IF(AND(ISNUMBER(L1112),ISNUMBER([5]CGR!$P$4)), IF(L1112&lt;[5]CGR!$P$4,"INCUMPLIDA","PROCESO"), "VERIFICAR FECHA")),"SIN VALOR AVANCE")</f>
        <v>CUMPLIDA</v>
      </c>
    </row>
    <row r="1113" spans="1:17" ht="75.75">
      <c r="A1113" s="348" t="s">
        <v>19</v>
      </c>
      <c r="B1113" s="349" t="s">
        <v>13</v>
      </c>
      <c r="C1113" s="958"/>
      <c r="D1113" s="958"/>
      <c r="E1113" s="954"/>
      <c r="F1113" s="954"/>
      <c r="G1113" s="351" t="s">
        <v>830</v>
      </c>
      <c r="H1113" s="353" t="s">
        <v>830</v>
      </c>
      <c r="I1113" s="353" t="s">
        <v>107</v>
      </c>
      <c r="J1113" s="360">
        <v>1</v>
      </c>
      <c r="K1113" s="363">
        <v>45231</v>
      </c>
      <c r="L1113" s="363">
        <v>45747</v>
      </c>
      <c r="M1113" s="356">
        <f t="shared" si="36"/>
        <v>73.714285714285708</v>
      </c>
      <c r="N1113" s="357">
        <v>1</v>
      </c>
      <c r="O1113" s="362" t="s">
        <v>1295</v>
      </c>
      <c r="P1113" s="358">
        <f t="shared" si="35"/>
        <v>1</v>
      </c>
      <c r="Q1113" s="359" t="str">
        <f>IF(ISNUMBER(P1113),IF(P1113=100%,"CUMPLIDA",IF(AND(ISNUMBER(L1113),ISNUMBER([5]CGR!$P$4)), IF(L1113&lt;[5]CGR!$P$4,"INCUMPLIDA","PROCESO"), "VERIFICAR FECHA")),"SIN VALOR AVANCE")</f>
        <v>CUMPLIDA</v>
      </c>
    </row>
    <row r="1114" spans="1:17" ht="225.75">
      <c r="A1114" s="348" t="s">
        <v>19</v>
      </c>
      <c r="B1114" s="349" t="s">
        <v>13</v>
      </c>
      <c r="C1114" s="958"/>
      <c r="D1114" s="958"/>
      <c r="E1114" s="954"/>
      <c r="F1114" s="954"/>
      <c r="G1114" s="351" t="s">
        <v>831</v>
      </c>
      <c r="H1114" s="353" t="s">
        <v>831</v>
      </c>
      <c r="I1114" s="353" t="s">
        <v>524</v>
      </c>
      <c r="J1114" s="360">
        <v>1</v>
      </c>
      <c r="K1114" s="363">
        <v>45231</v>
      </c>
      <c r="L1114" s="363">
        <v>45808</v>
      </c>
      <c r="M1114" s="356">
        <f t="shared" si="36"/>
        <v>82.428571428571431</v>
      </c>
      <c r="N1114" s="357">
        <v>1</v>
      </c>
      <c r="O1114" s="362" t="s">
        <v>1289</v>
      </c>
      <c r="P1114" s="358">
        <f t="shared" si="35"/>
        <v>1</v>
      </c>
      <c r="Q1114" s="359" t="str">
        <f>IF(ISNUMBER(P1114),IF(P1114=100%,"CUMPLIDA",IF(AND(ISNUMBER(L1114),ISNUMBER([5]CGR!$P$4)), IF(L1114&lt;[5]CGR!$P$4,"INCUMPLIDA","PROCESO"), "VERIFICAR FECHA")),"SIN VALOR AVANCE")</f>
        <v>CUMPLIDA</v>
      </c>
    </row>
    <row r="1115" spans="1:17" ht="75.75">
      <c r="A1115" s="348" t="s">
        <v>19</v>
      </c>
      <c r="B1115" s="349" t="s">
        <v>13</v>
      </c>
      <c r="C1115" s="958"/>
      <c r="D1115" s="958"/>
      <c r="E1115" s="954"/>
      <c r="F1115" s="954"/>
      <c r="G1115" s="351" t="s">
        <v>110</v>
      </c>
      <c r="H1115" s="353" t="s">
        <v>111</v>
      </c>
      <c r="I1115" s="353" t="s">
        <v>112</v>
      </c>
      <c r="J1115" s="360">
        <v>8</v>
      </c>
      <c r="K1115" s="363">
        <v>45809</v>
      </c>
      <c r="L1115" s="363">
        <v>46568</v>
      </c>
      <c r="M1115" s="356">
        <f t="shared" si="36"/>
        <v>108.42857142857143</v>
      </c>
      <c r="N1115" s="357">
        <v>0</v>
      </c>
      <c r="O1115" s="362" t="s">
        <v>1295</v>
      </c>
      <c r="P1115" s="358">
        <f t="shared" si="35"/>
        <v>0</v>
      </c>
      <c r="Q1115" s="359" t="str">
        <f>IF(ISNUMBER(P1115),IF(P1115=100%,"CUMPLIDA",IF(AND(ISNUMBER(L1115),ISNUMBER([5]CGR!$P$4)), IF(L1115&lt;[5]CGR!$P$4,"INCUMPLIDA","PROCESO"), "VERIFICAR FECHA")),"SIN VALOR AVANCE")</f>
        <v>PROCESO</v>
      </c>
    </row>
    <row r="1116" spans="1:17" ht="150.75">
      <c r="A1116" s="348" t="s">
        <v>19</v>
      </c>
      <c r="B1116" s="349" t="s">
        <v>13</v>
      </c>
      <c r="C1116" s="958"/>
      <c r="D1116" s="958"/>
      <c r="E1116" s="954"/>
      <c r="F1116" s="954"/>
      <c r="G1116" s="351" t="s">
        <v>114</v>
      </c>
      <c r="H1116" s="353" t="s">
        <v>115</v>
      </c>
      <c r="I1116" s="353" t="s">
        <v>116</v>
      </c>
      <c r="J1116" s="360">
        <v>1</v>
      </c>
      <c r="K1116" s="363">
        <v>45809</v>
      </c>
      <c r="L1116" s="363">
        <v>46568</v>
      </c>
      <c r="M1116" s="356">
        <f t="shared" si="36"/>
        <v>108.42857142857143</v>
      </c>
      <c r="N1116" s="357">
        <v>0</v>
      </c>
      <c r="O1116" s="362" t="s">
        <v>1296</v>
      </c>
      <c r="P1116" s="358">
        <f t="shared" si="35"/>
        <v>0</v>
      </c>
      <c r="Q1116" s="359" t="str">
        <f>IF(ISNUMBER(P1116),IF(P1116=100%,"CUMPLIDA",IF(AND(ISNUMBER(L1116),ISNUMBER([5]CGR!$P$4)), IF(L1116&lt;[5]CGR!$P$4,"INCUMPLIDA","PROCESO"), "VERIFICAR FECHA")),"SIN VALOR AVANCE")</f>
        <v>PROCESO</v>
      </c>
    </row>
    <row r="1117" spans="1:17" ht="225.75">
      <c r="A1117" s="348" t="s">
        <v>19</v>
      </c>
      <c r="B1117" s="349" t="s">
        <v>13</v>
      </c>
      <c r="C1117" s="958"/>
      <c r="D1117" s="958"/>
      <c r="E1117" s="954"/>
      <c r="F1117" s="954"/>
      <c r="G1117" s="351" t="s">
        <v>117</v>
      </c>
      <c r="H1117" s="353" t="s">
        <v>118</v>
      </c>
      <c r="I1117" s="353" t="s">
        <v>119</v>
      </c>
      <c r="J1117" s="360">
        <v>2</v>
      </c>
      <c r="K1117" s="363">
        <v>45809</v>
      </c>
      <c r="L1117" s="363">
        <v>46568</v>
      </c>
      <c r="M1117" s="356">
        <f t="shared" si="36"/>
        <v>108.42857142857143</v>
      </c>
      <c r="N1117" s="357">
        <v>0</v>
      </c>
      <c r="O1117" s="362" t="s">
        <v>1289</v>
      </c>
      <c r="P1117" s="358">
        <f t="shared" si="35"/>
        <v>0</v>
      </c>
      <c r="Q1117" s="359" t="str">
        <f>IF(ISNUMBER(P1117),IF(P1117=100%,"CUMPLIDA",IF(AND(ISNUMBER(L1117),ISNUMBER([5]CGR!$P$4)), IF(L1117&lt;[5]CGR!$P$4,"INCUMPLIDA","PROCESO"), "VERIFICAR FECHA")),"SIN VALOR AVANCE")</f>
        <v>PROCESO</v>
      </c>
    </row>
    <row r="1118" spans="1:17" ht="210.75">
      <c r="A1118" s="348" t="s">
        <v>19</v>
      </c>
      <c r="B1118" s="349" t="s">
        <v>13</v>
      </c>
      <c r="C1118" s="958"/>
      <c r="D1118" s="958"/>
      <c r="E1118" s="954"/>
      <c r="F1118" s="954"/>
      <c r="G1118" s="351" t="s">
        <v>1297</v>
      </c>
      <c r="H1118" s="353" t="s">
        <v>1298</v>
      </c>
      <c r="I1118" s="353" t="s">
        <v>1299</v>
      </c>
      <c r="J1118" s="376">
        <v>1</v>
      </c>
      <c r="K1118" s="355">
        <v>45474</v>
      </c>
      <c r="L1118" s="355">
        <v>45716</v>
      </c>
      <c r="M1118" s="356">
        <f t="shared" si="36"/>
        <v>34.571428571428569</v>
      </c>
      <c r="N1118" s="377">
        <v>1</v>
      </c>
      <c r="O1118" s="362" t="s">
        <v>1300</v>
      </c>
      <c r="P1118" s="358">
        <f t="shared" si="35"/>
        <v>1</v>
      </c>
      <c r="Q1118" s="359" t="str">
        <f>IF(ISNUMBER(P1118),IF(P1118=100%,"CUMPLIDA",IF(AND(ISNUMBER(L1118),ISNUMBER([5]CGR!$P$4)), IF(L1118&lt;[5]CGR!$P$4,"INCUMPLIDA","PROCESO"), "VERIFICAR FECHA")),"SIN VALOR AVANCE")</f>
        <v>CUMPLIDA</v>
      </c>
    </row>
    <row r="1119" spans="1:17" ht="120.75" customHeight="1">
      <c r="A1119" s="348" t="s">
        <v>19</v>
      </c>
      <c r="B1119" s="349" t="s">
        <v>13</v>
      </c>
      <c r="C1119" s="958" t="s">
        <v>443</v>
      </c>
      <c r="D1119" s="958" t="s">
        <v>1085</v>
      </c>
      <c r="E1119" s="954" t="s">
        <v>1301</v>
      </c>
      <c r="F1119" s="954" t="s">
        <v>1302</v>
      </c>
      <c r="G1119" s="351" t="s">
        <v>1303</v>
      </c>
      <c r="H1119" s="353" t="s">
        <v>1304</v>
      </c>
      <c r="I1119" s="353" t="s">
        <v>1305</v>
      </c>
      <c r="J1119" s="354">
        <v>3</v>
      </c>
      <c r="K1119" s="355">
        <v>45474</v>
      </c>
      <c r="L1119" s="355">
        <v>45565</v>
      </c>
      <c r="M1119" s="356">
        <f t="shared" si="36"/>
        <v>13</v>
      </c>
      <c r="N1119" s="357">
        <v>3</v>
      </c>
      <c r="O1119" s="353" t="s">
        <v>1306</v>
      </c>
      <c r="P1119" s="358">
        <f t="shared" si="35"/>
        <v>1</v>
      </c>
      <c r="Q1119" s="359" t="str">
        <f>IF(ISNUMBER(P1119),IF(P1119=100%,"CUMPLIDA",IF(AND(ISNUMBER(L1119),ISNUMBER([5]CGR!$P$4)), IF(L1119&lt;[5]CGR!$P$4,"INCUMPLIDA","PROCESO"), "VERIFICAR FECHA")),"SIN VALOR AVANCE")</f>
        <v>CUMPLIDA</v>
      </c>
    </row>
    <row r="1120" spans="1:17" ht="105.75">
      <c r="A1120" s="348" t="s">
        <v>19</v>
      </c>
      <c r="B1120" s="349" t="s">
        <v>13</v>
      </c>
      <c r="C1120" s="958"/>
      <c r="D1120" s="958"/>
      <c r="E1120" s="954"/>
      <c r="F1120" s="954"/>
      <c r="G1120" s="351" t="s">
        <v>1307</v>
      </c>
      <c r="H1120" s="353" t="s">
        <v>1308</v>
      </c>
      <c r="I1120" s="353" t="s">
        <v>1309</v>
      </c>
      <c r="J1120" s="354">
        <v>4</v>
      </c>
      <c r="K1120" s="355">
        <v>45505</v>
      </c>
      <c r="L1120" s="355">
        <v>45716</v>
      </c>
      <c r="M1120" s="356">
        <f t="shared" si="36"/>
        <v>30.142857142857142</v>
      </c>
      <c r="N1120" s="357">
        <v>4</v>
      </c>
      <c r="O1120" s="353" t="s">
        <v>1310</v>
      </c>
      <c r="P1120" s="358">
        <f t="shared" si="35"/>
        <v>1</v>
      </c>
      <c r="Q1120" s="359" t="str">
        <f>IF(ISNUMBER(P1120),IF(P1120=100%,"CUMPLIDA",IF(AND(ISNUMBER(L1120),ISNUMBER([5]CGR!$P$4)), IF(L1120&lt;[5]CGR!$P$4,"INCUMPLIDA","PROCESO"), "VERIFICAR FECHA")),"SIN VALOR AVANCE")</f>
        <v>CUMPLIDA</v>
      </c>
    </row>
    <row r="1121" spans="1:17" ht="120" customHeight="1">
      <c r="A1121" s="348" t="s">
        <v>19</v>
      </c>
      <c r="B1121" s="349" t="s">
        <v>13</v>
      </c>
      <c r="C1121" s="958"/>
      <c r="D1121" s="958"/>
      <c r="E1121" s="954"/>
      <c r="F1121" s="954"/>
      <c r="G1121" s="954" t="s">
        <v>1311</v>
      </c>
      <c r="H1121" s="353" t="s">
        <v>1312</v>
      </c>
      <c r="I1121" s="353" t="s">
        <v>1313</v>
      </c>
      <c r="J1121" s="354">
        <v>12</v>
      </c>
      <c r="K1121" s="355">
        <v>45474</v>
      </c>
      <c r="L1121" s="355">
        <v>45838</v>
      </c>
      <c r="M1121" s="356">
        <f t="shared" si="36"/>
        <v>52</v>
      </c>
      <c r="N1121" s="357">
        <v>12</v>
      </c>
      <c r="O1121" s="353" t="s">
        <v>1314</v>
      </c>
      <c r="P1121" s="358">
        <f t="shared" si="35"/>
        <v>1</v>
      </c>
      <c r="Q1121" s="359" t="str">
        <f>IF(ISNUMBER(P1121),IF(P1121=100%,"CUMPLIDA",IF(AND(ISNUMBER(L1121),ISNUMBER([5]CGR!$P$4)), IF(L1121&lt;[5]CGR!$P$4,"INCUMPLIDA","PROCESO"), "VERIFICAR FECHA")),"SIN VALOR AVANCE")</f>
        <v>CUMPLIDA</v>
      </c>
    </row>
    <row r="1122" spans="1:17" ht="135">
      <c r="A1122" s="348" t="s">
        <v>19</v>
      </c>
      <c r="B1122" s="349" t="s">
        <v>13</v>
      </c>
      <c r="C1122" s="958"/>
      <c r="D1122" s="958"/>
      <c r="E1122" s="954"/>
      <c r="F1122" s="954"/>
      <c r="G1122" s="954"/>
      <c r="H1122" s="353" t="s">
        <v>1315</v>
      </c>
      <c r="I1122" s="353" t="s">
        <v>1316</v>
      </c>
      <c r="J1122" s="354">
        <v>6</v>
      </c>
      <c r="K1122" s="355">
        <v>45566</v>
      </c>
      <c r="L1122" s="355">
        <v>45930</v>
      </c>
      <c r="M1122" s="356">
        <f t="shared" si="36"/>
        <v>52</v>
      </c>
      <c r="N1122" s="357">
        <v>5</v>
      </c>
      <c r="O1122" s="353" t="s">
        <v>1314</v>
      </c>
      <c r="P1122" s="358">
        <f t="shared" si="35"/>
        <v>0.83333333333333337</v>
      </c>
      <c r="Q1122" s="359" t="str">
        <f>IF(ISNUMBER(P1122),IF(P1122=100%,"CUMPLIDA",IF(AND(ISNUMBER(L1122),ISNUMBER([5]CGR!$P$4)), IF(L1122&lt;[5]CGR!$P$4,"INCUMPLIDA","PROCESO"), "VERIFICAR FECHA")),"SIN VALOR AVANCE")</f>
        <v>PROCESO</v>
      </c>
    </row>
    <row r="1123" spans="1:17" ht="120">
      <c r="A1123" s="348" t="s">
        <v>19</v>
      </c>
      <c r="B1123" s="349" t="s">
        <v>13</v>
      </c>
      <c r="C1123" s="958"/>
      <c r="D1123" s="958"/>
      <c r="E1123" s="954"/>
      <c r="F1123" s="954"/>
      <c r="G1123" s="954"/>
      <c r="H1123" s="353" t="s">
        <v>1317</v>
      </c>
      <c r="I1123" s="353" t="s">
        <v>1316</v>
      </c>
      <c r="J1123" s="354">
        <v>6</v>
      </c>
      <c r="K1123" s="355">
        <v>45566</v>
      </c>
      <c r="L1123" s="355">
        <v>45930</v>
      </c>
      <c r="M1123" s="356">
        <f t="shared" si="36"/>
        <v>52</v>
      </c>
      <c r="N1123" s="357">
        <v>5</v>
      </c>
      <c r="O1123" s="353" t="s">
        <v>1314</v>
      </c>
      <c r="P1123" s="358">
        <f t="shared" si="35"/>
        <v>0.83333333333333337</v>
      </c>
      <c r="Q1123" s="359" t="str">
        <f>IF(ISNUMBER(P1123),IF(P1123=100%,"CUMPLIDA",IF(AND(ISNUMBER(L1123),ISNUMBER([5]CGR!$P$4)), IF(L1123&lt;[5]CGR!$P$4,"INCUMPLIDA","PROCESO"), "VERIFICAR FECHA")),"SIN VALOR AVANCE")</f>
        <v>PROCESO</v>
      </c>
    </row>
    <row r="1124" spans="1:17" ht="156.75" customHeight="1">
      <c r="A1124" s="348" t="s">
        <v>19</v>
      </c>
      <c r="B1124" s="349" t="s">
        <v>13</v>
      </c>
      <c r="C1124" s="955" t="s">
        <v>1318</v>
      </c>
      <c r="D1124" s="956" t="s">
        <v>1319</v>
      </c>
      <c r="E1124" s="959" t="s">
        <v>1320</v>
      </c>
      <c r="F1124" s="959" t="s">
        <v>1321</v>
      </c>
      <c r="G1124" s="374" t="s">
        <v>1322</v>
      </c>
      <c r="H1124" s="375" t="s">
        <v>1323</v>
      </c>
      <c r="I1124" s="353" t="s">
        <v>1324</v>
      </c>
      <c r="J1124" s="360">
        <v>1</v>
      </c>
      <c r="K1124" s="355">
        <v>45672</v>
      </c>
      <c r="L1124" s="378">
        <v>45748</v>
      </c>
      <c r="M1124" s="356">
        <f t="shared" si="36"/>
        <v>10.857142857142858</v>
      </c>
      <c r="N1124" s="354">
        <v>1</v>
      </c>
      <c r="O1124" s="353" t="s">
        <v>1325</v>
      </c>
      <c r="P1124" s="358">
        <f t="shared" si="35"/>
        <v>1</v>
      </c>
      <c r="Q1124" s="359" t="str">
        <f>IF(ISNUMBER(P1124),IF(P1124=100%,"CUMPLIDA",IF(AND(ISNUMBER(L1124),ISNUMBER([5]CGR!$P$4)), IF(L1124&lt;[5]CGR!$P$4,"INCUMPLIDA","PROCESO"), "VERIFICAR FECHA")),"SIN VALOR AVANCE")</f>
        <v>CUMPLIDA</v>
      </c>
    </row>
    <row r="1125" spans="1:17" ht="142.5" customHeight="1">
      <c r="A1125" s="348" t="s">
        <v>19</v>
      </c>
      <c r="B1125" s="349" t="s">
        <v>13</v>
      </c>
      <c r="C1125" s="955"/>
      <c r="D1125" s="956"/>
      <c r="E1125" s="959"/>
      <c r="F1125" s="959" t="s">
        <v>1321</v>
      </c>
      <c r="G1125" s="374" t="s">
        <v>1326</v>
      </c>
      <c r="H1125" s="375" t="s">
        <v>1327</v>
      </c>
      <c r="I1125" s="353" t="s">
        <v>1328</v>
      </c>
      <c r="J1125" s="360">
        <v>2</v>
      </c>
      <c r="K1125" s="355">
        <v>45672</v>
      </c>
      <c r="L1125" s="355">
        <v>46037</v>
      </c>
      <c r="M1125" s="356">
        <f t="shared" si="36"/>
        <v>52.142857142857146</v>
      </c>
      <c r="N1125" s="354">
        <v>1</v>
      </c>
      <c r="O1125" s="353" t="s">
        <v>1325</v>
      </c>
      <c r="P1125" s="358">
        <f t="shared" si="35"/>
        <v>0.5</v>
      </c>
      <c r="Q1125" s="359" t="str">
        <f>IF(ISNUMBER(P1125),IF(P1125=100%,"CUMPLIDA",IF(AND(ISNUMBER(L1125),ISNUMBER([5]CGR!$P$4)), IF(L1125&lt;[5]CGR!$P$4,"INCUMPLIDA","PROCESO"), "VERIFICAR FECHA")),"SIN VALOR AVANCE")</f>
        <v>PROCESO</v>
      </c>
    </row>
    <row r="1126" spans="1:17" ht="85.5" customHeight="1">
      <c r="A1126" s="348" t="s">
        <v>19</v>
      </c>
      <c r="B1126" s="349" t="s">
        <v>13</v>
      </c>
      <c r="C1126" s="955"/>
      <c r="D1126" s="956"/>
      <c r="E1126" s="959"/>
      <c r="F1126" s="959" t="s">
        <v>1321</v>
      </c>
      <c r="G1126" s="351" t="s">
        <v>1329</v>
      </c>
      <c r="H1126" s="353" t="s">
        <v>1329</v>
      </c>
      <c r="I1126" s="353" t="s">
        <v>1330</v>
      </c>
      <c r="J1126" s="376">
        <v>1</v>
      </c>
      <c r="K1126" s="355">
        <v>45691</v>
      </c>
      <c r="L1126" s="355">
        <v>46055</v>
      </c>
      <c r="M1126" s="356">
        <f t="shared" si="36"/>
        <v>52</v>
      </c>
      <c r="N1126" s="368">
        <v>0</v>
      </c>
      <c r="O1126" s="353" t="s">
        <v>1331</v>
      </c>
      <c r="P1126" s="358">
        <f t="shared" si="35"/>
        <v>0</v>
      </c>
      <c r="Q1126" s="359" t="str">
        <f>IF(ISNUMBER(P1126),IF(P1126=100%,"CUMPLIDA",IF(AND(ISNUMBER(L1126),ISNUMBER([5]CGR!$P$4)), IF(L1126&lt;[5]CGR!$P$4,"INCUMPLIDA","PROCESO"), "VERIFICAR FECHA")),"SIN VALOR AVANCE")</f>
        <v>PROCESO</v>
      </c>
    </row>
    <row r="1127" spans="1:17" ht="156.75" customHeight="1">
      <c r="A1127" s="348" t="s">
        <v>19</v>
      </c>
      <c r="B1127" s="349" t="s">
        <v>13</v>
      </c>
      <c r="C1127" s="955" t="s">
        <v>1318</v>
      </c>
      <c r="D1127" s="956" t="s">
        <v>1319</v>
      </c>
      <c r="E1127" s="954" t="s">
        <v>1332</v>
      </c>
      <c r="F1127" s="954" t="s">
        <v>1333</v>
      </c>
      <c r="G1127" s="379" t="s">
        <v>1334</v>
      </c>
      <c r="H1127" s="380" t="s">
        <v>1335</v>
      </c>
      <c r="I1127" s="366" t="s">
        <v>1336</v>
      </c>
      <c r="J1127" s="354">
        <v>2</v>
      </c>
      <c r="K1127" s="355">
        <v>45691</v>
      </c>
      <c r="L1127" s="355">
        <v>46055</v>
      </c>
      <c r="M1127" s="356">
        <f t="shared" si="36"/>
        <v>52</v>
      </c>
      <c r="N1127" s="354">
        <v>0.6</v>
      </c>
      <c r="O1127" s="353" t="s">
        <v>1337</v>
      </c>
      <c r="P1127" s="358">
        <f t="shared" si="35"/>
        <v>0.3</v>
      </c>
      <c r="Q1127" s="359" t="str">
        <f>IF(ISNUMBER(P1127),IF(P1127=100%,"CUMPLIDA",IF(AND(ISNUMBER(L1127),ISNUMBER([5]CGR!$P$4)), IF(L1127&lt;[5]CGR!$P$4,"INCUMPLIDA","PROCESO"), "VERIFICAR FECHA")),"SIN VALOR AVANCE")</f>
        <v>PROCESO</v>
      </c>
    </row>
    <row r="1128" spans="1:17" ht="99.75" customHeight="1">
      <c r="A1128" s="348" t="s">
        <v>19</v>
      </c>
      <c r="B1128" s="349" t="s">
        <v>13</v>
      </c>
      <c r="C1128" s="955"/>
      <c r="D1128" s="956"/>
      <c r="E1128" s="954"/>
      <c r="F1128" s="954" t="s">
        <v>1333</v>
      </c>
      <c r="G1128" s="379" t="s">
        <v>1338</v>
      </c>
      <c r="H1128" s="380" t="s">
        <v>1338</v>
      </c>
      <c r="I1128" s="381" t="s">
        <v>1339</v>
      </c>
      <c r="J1128" s="360">
        <v>1</v>
      </c>
      <c r="K1128" s="355">
        <v>45691</v>
      </c>
      <c r="L1128" s="355">
        <v>45869</v>
      </c>
      <c r="M1128" s="356">
        <f t="shared" si="36"/>
        <v>25.428571428571427</v>
      </c>
      <c r="N1128" s="354">
        <v>1</v>
      </c>
      <c r="O1128" s="353" t="s">
        <v>1340</v>
      </c>
      <c r="P1128" s="358">
        <f t="shared" si="35"/>
        <v>1</v>
      </c>
      <c r="Q1128" s="359" t="str">
        <f>IF(ISNUMBER(P1128),IF(P1128=100%,"CUMPLIDA",IF(AND(ISNUMBER(L1128),ISNUMBER([5]CGR!$P$4)), IF(L1128&lt;[5]CGR!$P$4,"INCUMPLIDA","PROCESO"), "VERIFICAR FECHA")),"SIN VALOR AVANCE")</f>
        <v>CUMPLIDA</v>
      </c>
    </row>
    <row r="1129" spans="1:17" ht="171" customHeight="1">
      <c r="A1129" s="348" t="s">
        <v>19</v>
      </c>
      <c r="B1129" s="349" t="s">
        <v>13</v>
      </c>
      <c r="C1129" s="955"/>
      <c r="D1129" s="956"/>
      <c r="E1129" s="954"/>
      <c r="F1129" s="954" t="s">
        <v>1333</v>
      </c>
      <c r="G1129" s="959" t="s">
        <v>1341</v>
      </c>
      <c r="H1129" s="375" t="s">
        <v>1342</v>
      </c>
      <c r="I1129" s="353" t="s">
        <v>1343</v>
      </c>
      <c r="J1129" s="360">
        <v>1</v>
      </c>
      <c r="K1129" s="378">
        <v>45691</v>
      </c>
      <c r="L1129" s="378">
        <v>46055</v>
      </c>
      <c r="M1129" s="356">
        <f t="shared" si="36"/>
        <v>52</v>
      </c>
      <c r="N1129" s="354">
        <v>1</v>
      </c>
      <c r="O1129" s="353" t="s">
        <v>1344</v>
      </c>
      <c r="P1129" s="358">
        <f t="shared" si="35"/>
        <v>1</v>
      </c>
      <c r="Q1129" s="359" t="str">
        <f>IF(ISNUMBER(P1129),IF(P1129=100%,"CUMPLIDA",IF(AND(ISNUMBER(L1129),ISNUMBER([5]CGR!$P$4)), IF(L1129&lt;[5]CGR!$P$4,"INCUMPLIDA","PROCESO"), "VERIFICAR FECHA")),"SIN VALOR AVANCE")</f>
        <v>CUMPLIDA</v>
      </c>
    </row>
    <row r="1130" spans="1:17" ht="171" customHeight="1">
      <c r="A1130" s="348" t="s">
        <v>19</v>
      </c>
      <c r="B1130" s="349" t="s">
        <v>13</v>
      </c>
      <c r="C1130" s="955"/>
      <c r="D1130" s="956"/>
      <c r="E1130" s="954"/>
      <c r="F1130" s="954" t="s">
        <v>1333</v>
      </c>
      <c r="G1130" s="959"/>
      <c r="H1130" s="375" t="s">
        <v>1345</v>
      </c>
      <c r="I1130" s="353" t="s">
        <v>1346</v>
      </c>
      <c r="J1130" s="360">
        <v>8</v>
      </c>
      <c r="K1130" s="378">
        <v>45689</v>
      </c>
      <c r="L1130" s="378">
        <v>46054</v>
      </c>
      <c r="M1130" s="356">
        <f t="shared" si="36"/>
        <v>52.142857142857146</v>
      </c>
      <c r="N1130" s="382">
        <v>6</v>
      </c>
      <c r="O1130" s="353" t="s">
        <v>1344</v>
      </c>
      <c r="P1130" s="358">
        <f t="shared" si="35"/>
        <v>0.75</v>
      </c>
      <c r="Q1130" s="359" t="str">
        <f>IF(ISNUMBER(P1130),IF(P1130=100%,"CUMPLIDA",IF(AND(ISNUMBER(L1130),ISNUMBER([5]CGR!$P$4)), IF(L1130&lt;[5]CGR!$P$4,"INCUMPLIDA","PROCESO"), "VERIFICAR FECHA")),"SIN VALOR AVANCE")</f>
        <v>PROCESO</v>
      </c>
    </row>
    <row r="1131" spans="1:17" ht="185.25" customHeight="1">
      <c r="A1131" s="348" t="s">
        <v>19</v>
      </c>
      <c r="B1131" s="349" t="s">
        <v>13</v>
      </c>
      <c r="C1131" s="955" t="s">
        <v>1318</v>
      </c>
      <c r="D1131" s="956" t="s">
        <v>1319</v>
      </c>
      <c r="E1131" s="954" t="s">
        <v>1347</v>
      </c>
      <c r="F1131" s="954" t="s">
        <v>1348</v>
      </c>
      <c r="G1131" s="379" t="s">
        <v>1334</v>
      </c>
      <c r="H1131" s="380" t="s">
        <v>1335</v>
      </c>
      <c r="I1131" s="380" t="s">
        <v>1336</v>
      </c>
      <c r="J1131" s="354">
        <v>2</v>
      </c>
      <c r="K1131" s="355">
        <v>45691</v>
      </c>
      <c r="L1131" s="355">
        <v>46055</v>
      </c>
      <c r="M1131" s="356">
        <f t="shared" si="36"/>
        <v>52</v>
      </c>
      <c r="N1131" s="354">
        <v>0.6</v>
      </c>
      <c r="O1131" s="353" t="s">
        <v>1349</v>
      </c>
      <c r="P1131" s="358">
        <f t="shared" si="35"/>
        <v>0.3</v>
      </c>
      <c r="Q1131" s="359" t="str">
        <f>IF(ISNUMBER(P1131),IF(P1131=100%,"CUMPLIDA",IF(AND(ISNUMBER(L1131),ISNUMBER([5]CGR!$P$4)), IF(L1131&lt;[5]CGR!$P$4,"INCUMPLIDA","PROCESO"), "VERIFICAR FECHA")),"SIN VALOR AVANCE")</f>
        <v>PROCESO</v>
      </c>
    </row>
    <row r="1132" spans="1:17" ht="99.75" customHeight="1">
      <c r="A1132" s="348" t="s">
        <v>19</v>
      </c>
      <c r="B1132" s="349" t="s">
        <v>13</v>
      </c>
      <c r="C1132" s="955"/>
      <c r="D1132" s="956"/>
      <c r="E1132" s="954"/>
      <c r="F1132" s="954" t="s">
        <v>1348</v>
      </c>
      <c r="G1132" s="379" t="s">
        <v>1338</v>
      </c>
      <c r="H1132" s="380" t="s">
        <v>1338</v>
      </c>
      <c r="I1132" s="380" t="s">
        <v>1339</v>
      </c>
      <c r="J1132" s="360">
        <v>1</v>
      </c>
      <c r="K1132" s="355">
        <v>45691</v>
      </c>
      <c r="L1132" s="355">
        <v>46081</v>
      </c>
      <c r="M1132" s="356">
        <f t="shared" si="36"/>
        <v>55.714285714285715</v>
      </c>
      <c r="N1132" s="354">
        <v>1</v>
      </c>
      <c r="O1132" s="353" t="s">
        <v>1350</v>
      </c>
      <c r="P1132" s="358">
        <f t="shared" si="35"/>
        <v>1</v>
      </c>
      <c r="Q1132" s="359" t="str">
        <f>IF(ISNUMBER(P1132),IF(P1132=100%,"CUMPLIDA",IF(AND(ISNUMBER(L1132),ISNUMBER([5]CGR!$P$4)), IF(L1132&lt;[5]CGR!$P$4,"INCUMPLIDA","PROCESO"), "VERIFICAR FECHA")),"SIN VALOR AVANCE")</f>
        <v>CUMPLIDA</v>
      </c>
    </row>
    <row r="1133" spans="1:17" ht="195">
      <c r="A1133" s="348" t="s">
        <v>19</v>
      </c>
      <c r="B1133" s="349" t="s">
        <v>13</v>
      </c>
      <c r="C1133" s="955"/>
      <c r="D1133" s="956"/>
      <c r="E1133" s="954"/>
      <c r="F1133" s="954" t="s">
        <v>1348</v>
      </c>
      <c r="G1133" s="351" t="s">
        <v>1351</v>
      </c>
      <c r="H1133" s="375" t="s">
        <v>1345</v>
      </c>
      <c r="I1133" s="353" t="s">
        <v>1346</v>
      </c>
      <c r="J1133" s="360">
        <v>8</v>
      </c>
      <c r="K1133" s="378">
        <v>45691</v>
      </c>
      <c r="L1133" s="378">
        <v>46055</v>
      </c>
      <c r="M1133" s="356">
        <f t="shared" si="36"/>
        <v>52</v>
      </c>
      <c r="N1133" s="382">
        <v>6</v>
      </c>
      <c r="O1133" s="353" t="s">
        <v>1344</v>
      </c>
      <c r="P1133" s="358">
        <f t="shared" si="35"/>
        <v>0.75</v>
      </c>
      <c r="Q1133" s="359" t="str">
        <f>IF(ISNUMBER(P1133),IF(P1133=100%,"CUMPLIDA",IF(AND(ISNUMBER(L1133),ISNUMBER([5]CGR!$P$4)), IF(L1133&lt;[5]CGR!$P$4,"INCUMPLIDA","PROCESO"), "VERIFICAR FECHA")),"SIN VALOR AVANCE")</f>
        <v>PROCESO</v>
      </c>
    </row>
    <row r="1134" spans="1:17" ht="85.5" customHeight="1">
      <c r="A1134" s="348" t="s">
        <v>19</v>
      </c>
      <c r="B1134" s="349" t="s">
        <v>13</v>
      </c>
      <c r="C1134" s="955"/>
      <c r="D1134" s="956"/>
      <c r="E1134" s="954"/>
      <c r="F1134" s="954" t="s">
        <v>1348</v>
      </c>
      <c r="G1134" s="351" t="s">
        <v>1329</v>
      </c>
      <c r="H1134" s="353" t="s">
        <v>1352</v>
      </c>
      <c r="I1134" s="353" t="s">
        <v>1330</v>
      </c>
      <c r="J1134" s="376">
        <v>1</v>
      </c>
      <c r="K1134" s="355">
        <v>45691</v>
      </c>
      <c r="L1134" s="355">
        <v>46055</v>
      </c>
      <c r="M1134" s="356">
        <f t="shared" si="36"/>
        <v>52</v>
      </c>
      <c r="N1134" s="368">
        <v>0</v>
      </c>
      <c r="O1134" s="353" t="s">
        <v>1331</v>
      </c>
      <c r="P1134" s="358">
        <f t="shared" si="35"/>
        <v>0</v>
      </c>
      <c r="Q1134" s="359" t="str">
        <f>IF(ISNUMBER(P1134),IF(P1134=100%,"CUMPLIDA",IF(AND(ISNUMBER(L1134),ISNUMBER([5]CGR!$P$4)), IF(L1134&lt;[5]CGR!$P$4,"INCUMPLIDA","PROCESO"), "VERIFICAR FECHA")),"SIN VALOR AVANCE")</f>
        <v>PROCESO</v>
      </c>
    </row>
    <row r="1135" spans="1:17" ht="114" customHeight="1">
      <c r="A1135" s="348" t="s">
        <v>19</v>
      </c>
      <c r="B1135" s="349" t="s">
        <v>13</v>
      </c>
      <c r="C1135" s="955" t="s">
        <v>1318</v>
      </c>
      <c r="D1135" s="956" t="s">
        <v>1319</v>
      </c>
      <c r="E1135" s="954" t="s">
        <v>1353</v>
      </c>
      <c r="F1135" s="957" t="s">
        <v>1354</v>
      </c>
      <c r="G1135" s="379" t="s">
        <v>1355</v>
      </c>
      <c r="H1135" s="380" t="s">
        <v>1355</v>
      </c>
      <c r="I1135" s="366" t="s">
        <v>1336</v>
      </c>
      <c r="J1135" s="368">
        <v>1</v>
      </c>
      <c r="K1135" s="355">
        <v>45691</v>
      </c>
      <c r="L1135" s="355">
        <v>46081</v>
      </c>
      <c r="M1135" s="356">
        <f t="shared" si="36"/>
        <v>55.714285714285715</v>
      </c>
      <c r="N1135" s="368">
        <v>0</v>
      </c>
      <c r="O1135" s="353" t="s">
        <v>1356</v>
      </c>
      <c r="P1135" s="358">
        <f t="shared" si="35"/>
        <v>0</v>
      </c>
      <c r="Q1135" s="359" t="str">
        <f>IF(ISNUMBER(P1135),IF(P1135=100%,"CUMPLIDA",IF(AND(ISNUMBER(L1135),ISNUMBER([5]CGR!$P$4)), IF(L1135&lt;[5]CGR!$P$4,"INCUMPLIDA","PROCESO"), "VERIFICAR FECHA")),"SIN VALOR AVANCE")</f>
        <v>PROCESO</v>
      </c>
    </row>
    <row r="1136" spans="1:17" ht="75">
      <c r="A1136" s="348" t="s">
        <v>19</v>
      </c>
      <c r="B1136" s="349" t="s">
        <v>13</v>
      </c>
      <c r="C1136" s="955"/>
      <c r="D1136" s="956"/>
      <c r="E1136" s="954"/>
      <c r="F1136" s="957"/>
      <c r="G1136" s="379" t="s">
        <v>1338</v>
      </c>
      <c r="H1136" s="380" t="s">
        <v>1338</v>
      </c>
      <c r="I1136" s="381" t="s">
        <v>1339</v>
      </c>
      <c r="J1136" s="360">
        <v>1</v>
      </c>
      <c r="K1136" s="355">
        <v>45691</v>
      </c>
      <c r="L1136" s="355">
        <v>46081</v>
      </c>
      <c r="M1136" s="356">
        <f t="shared" si="36"/>
        <v>55.714285714285715</v>
      </c>
      <c r="N1136" s="354">
        <v>1</v>
      </c>
      <c r="O1136" s="353" t="s">
        <v>1357</v>
      </c>
      <c r="P1136" s="358">
        <f t="shared" si="35"/>
        <v>1</v>
      </c>
      <c r="Q1136" s="359" t="str">
        <f>IF(ISNUMBER(P1136),IF(P1136=100%,"CUMPLIDA",IF(AND(ISNUMBER(L1136),ISNUMBER([5]CGR!$P$4)), IF(L1136&lt;[5]CGR!$P$4,"INCUMPLIDA","PROCESO"), "VERIFICAR FECHA")),"SIN VALOR AVANCE")</f>
        <v>CUMPLIDA</v>
      </c>
    </row>
    <row r="1137" spans="1:17" ht="185.25" customHeight="1">
      <c r="A1137" s="348" t="s">
        <v>19</v>
      </c>
      <c r="B1137" s="349" t="s">
        <v>13</v>
      </c>
      <c r="C1137" s="955" t="s">
        <v>1318</v>
      </c>
      <c r="D1137" s="956" t="s">
        <v>1358</v>
      </c>
      <c r="E1137" s="954" t="s">
        <v>1359</v>
      </c>
      <c r="F1137" s="954" t="s">
        <v>1360</v>
      </c>
      <c r="G1137" s="379" t="s">
        <v>1334</v>
      </c>
      <c r="H1137" s="380" t="s">
        <v>1335</v>
      </c>
      <c r="I1137" s="366" t="s">
        <v>1336</v>
      </c>
      <c r="J1137" s="354">
        <v>2</v>
      </c>
      <c r="K1137" s="355">
        <v>45691</v>
      </c>
      <c r="L1137" s="355">
        <v>46055</v>
      </c>
      <c r="M1137" s="356">
        <f t="shared" si="36"/>
        <v>52</v>
      </c>
      <c r="N1137" s="354">
        <v>0.6</v>
      </c>
      <c r="O1137" s="353" t="s">
        <v>1349</v>
      </c>
      <c r="P1137" s="358">
        <f t="shared" si="35"/>
        <v>0.3</v>
      </c>
      <c r="Q1137" s="359" t="str">
        <f>IF(ISNUMBER(P1137),IF(P1137=100%,"CUMPLIDA",IF(AND(ISNUMBER(L1137),ISNUMBER([5]CGR!$P$4)), IF(L1137&lt;[5]CGR!$P$4,"INCUMPLIDA","PROCESO"), "VERIFICAR FECHA")),"SIN VALOR AVANCE")</f>
        <v>PROCESO</v>
      </c>
    </row>
    <row r="1138" spans="1:17" ht="135">
      <c r="A1138" s="348" t="s">
        <v>19</v>
      </c>
      <c r="B1138" s="349" t="s">
        <v>13</v>
      </c>
      <c r="C1138" s="955"/>
      <c r="D1138" s="956"/>
      <c r="E1138" s="954"/>
      <c r="F1138" s="954" t="s">
        <v>1360</v>
      </c>
      <c r="G1138" s="379" t="s">
        <v>1338</v>
      </c>
      <c r="H1138" s="380" t="s">
        <v>1338</v>
      </c>
      <c r="I1138" s="381" t="s">
        <v>1339</v>
      </c>
      <c r="J1138" s="360">
        <v>1</v>
      </c>
      <c r="K1138" s="355">
        <v>45691</v>
      </c>
      <c r="L1138" s="355">
        <v>46081</v>
      </c>
      <c r="M1138" s="356">
        <f t="shared" si="36"/>
        <v>55.714285714285715</v>
      </c>
      <c r="N1138" s="354">
        <v>1</v>
      </c>
      <c r="O1138" s="353" t="s">
        <v>1361</v>
      </c>
      <c r="P1138" s="358">
        <f t="shared" si="35"/>
        <v>1</v>
      </c>
      <c r="Q1138" s="359" t="str">
        <f>IF(ISNUMBER(P1138),IF(P1138=100%,"CUMPLIDA",IF(AND(ISNUMBER(L1138),ISNUMBER([5]CGR!$P$4)), IF(L1138&lt;[5]CGR!$P$4,"INCUMPLIDA","PROCESO"), "VERIFICAR FECHA")),"SIN VALOR AVANCE")</f>
        <v>CUMPLIDA</v>
      </c>
    </row>
    <row r="1139" spans="1:17" ht="195">
      <c r="A1139" s="348" t="s">
        <v>19</v>
      </c>
      <c r="B1139" s="349" t="s">
        <v>13</v>
      </c>
      <c r="C1139" s="955"/>
      <c r="D1139" s="956"/>
      <c r="E1139" s="954"/>
      <c r="F1139" s="954" t="s">
        <v>1360</v>
      </c>
      <c r="G1139" s="351" t="s">
        <v>1351</v>
      </c>
      <c r="H1139" s="375" t="s">
        <v>1345</v>
      </c>
      <c r="I1139" s="353" t="s">
        <v>1362</v>
      </c>
      <c r="J1139" s="360">
        <v>8</v>
      </c>
      <c r="K1139" s="378">
        <v>45691</v>
      </c>
      <c r="L1139" s="378">
        <v>46055</v>
      </c>
      <c r="M1139" s="356">
        <f t="shared" si="36"/>
        <v>52</v>
      </c>
      <c r="N1139" s="382">
        <v>6</v>
      </c>
      <c r="O1139" s="353" t="s">
        <v>1344</v>
      </c>
      <c r="P1139" s="358">
        <f t="shared" si="35"/>
        <v>0.75</v>
      </c>
      <c r="Q1139" s="359" t="str">
        <f>IF(ISNUMBER(P1139),IF(P1139=100%,"CUMPLIDA",IF(AND(ISNUMBER(L1139),ISNUMBER([5]CGR!$P$4)), IF(L1139&lt;[5]CGR!$P$4,"INCUMPLIDA","PROCESO"), "VERIFICAR FECHA")),"SIN VALOR AVANCE")</f>
        <v>PROCESO</v>
      </c>
    </row>
    <row r="1140" spans="1:17" ht="85.5" customHeight="1">
      <c r="A1140" s="348" t="s">
        <v>19</v>
      </c>
      <c r="B1140" s="349" t="s">
        <v>13</v>
      </c>
      <c r="C1140" s="955"/>
      <c r="D1140" s="956"/>
      <c r="E1140" s="954"/>
      <c r="F1140" s="954" t="s">
        <v>1360</v>
      </c>
      <c r="G1140" s="351" t="s">
        <v>1329</v>
      </c>
      <c r="H1140" s="353" t="s">
        <v>1352</v>
      </c>
      <c r="I1140" s="353" t="s">
        <v>1330</v>
      </c>
      <c r="J1140" s="376">
        <v>1</v>
      </c>
      <c r="K1140" s="355">
        <v>45691</v>
      </c>
      <c r="L1140" s="355">
        <v>46055</v>
      </c>
      <c r="M1140" s="356">
        <f t="shared" si="36"/>
        <v>52</v>
      </c>
      <c r="N1140" s="368">
        <v>0</v>
      </c>
      <c r="O1140" s="353" t="s">
        <v>1331</v>
      </c>
      <c r="P1140" s="358">
        <f t="shared" si="35"/>
        <v>0</v>
      </c>
      <c r="Q1140" s="359" t="str">
        <f>IF(ISNUMBER(P1140),IF(P1140=100%,"CUMPLIDA",IF(AND(ISNUMBER(L1140),ISNUMBER([5]CGR!$P$4)), IF(L1140&lt;[5]CGR!$P$4,"INCUMPLIDA","PROCESO"), "VERIFICAR FECHA")),"SIN VALOR AVANCE")</f>
        <v>PROCESO</v>
      </c>
    </row>
    <row r="1141" spans="1:17" ht="171" customHeight="1">
      <c r="A1141" s="348" t="s">
        <v>19</v>
      </c>
      <c r="B1141" s="349" t="s">
        <v>13</v>
      </c>
      <c r="C1141" s="955" t="s">
        <v>1318</v>
      </c>
      <c r="D1141" s="958" t="s">
        <v>1363</v>
      </c>
      <c r="E1141" s="954" t="s">
        <v>1364</v>
      </c>
      <c r="F1141" s="954" t="s">
        <v>1365</v>
      </c>
      <c r="G1141" s="379" t="s">
        <v>1366</v>
      </c>
      <c r="H1141" s="380" t="s">
        <v>1367</v>
      </c>
      <c r="I1141" s="353" t="s">
        <v>1368</v>
      </c>
      <c r="J1141" s="354">
        <v>1</v>
      </c>
      <c r="K1141" s="355">
        <v>45691</v>
      </c>
      <c r="L1141" s="355">
        <v>46055</v>
      </c>
      <c r="M1141" s="356">
        <f t="shared" si="36"/>
        <v>52</v>
      </c>
      <c r="N1141" s="354">
        <v>1</v>
      </c>
      <c r="O1141" s="353" t="s">
        <v>1344</v>
      </c>
      <c r="P1141" s="358">
        <f t="shared" si="35"/>
        <v>1</v>
      </c>
      <c r="Q1141" s="359" t="str">
        <f>IF(ISNUMBER(P1141),IF(P1141=100%,"CUMPLIDA",IF(AND(ISNUMBER(L1141),ISNUMBER([5]CGR!$P$4)), IF(L1141&lt;[5]CGR!$P$4,"INCUMPLIDA","PROCESO"), "VERIFICAR FECHA")),"SIN VALOR AVANCE")</f>
        <v>CUMPLIDA</v>
      </c>
    </row>
    <row r="1142" spans="1:17" ht="195">
      <c r="A1142" s="348" t="s">
        <v>19</v>
      </c>
      <c r="B1142" s="349" t="s">
        <v>13</v>
      </c>
      <c r="C1142" s="955"/>
      <c r="D1142" s="958"/>
      <c r="E1142" s="954"/>
      <c r="F1142" s="954" t="s">
        <v>1365</v>
      </c>
      <c r="G1142" s="351" t="s">
        <v>1351</v>
      </c>
      <c r="H1142" s="375" t="s">
        <v>1345</v>
      </c>
      <c r="I1142" s="383" t="s">
        <v>1346</v>
      </c>
      <c r="J1142" s="360">
        <v>8</v>
      </c>
      <c r="K1142" s="378">
        <v>45691</v>
      </c>
      <c r="L1142" s="378">
        <v>46055</v>
      </c>
      <c r="M1142" s="356">
        <f t="shared" si="36"/>
        <v>52</v>
      </c>
      <c r="N1142" s="382">
        <v>6</v>
      </c>
      <c r="O1142" s="353" t="s">
        <v>1344</v>
      </c>
      <c r="P1142" s="358">
        <f t="shared" si="35"/>
        <v>0.75</v>
      </c>
      <c r="Q1142" s="359" t="str">
        <f>IF(ISNUMBER(P1142),IF(P1142=100%,"CUMPLIDA",IF(AND(ISNUMBER(L1142),ISNUMBER([5]CGR!$P$4)), IF(L1142&lt;[5]CGR!$P$4,"INCUMPLIDA","PROCESO"), "VERIFICAR FECHA")),"SIN VALOR AVANCE")</f>
        <v>PROCESO</v>
      </c>
    </row>
    <row r="1143" spans="1:17" ht="85.5" customHeight="1">
      <c r="A1143" s="348" t="s">
        <v>19</v>
      </c>
      <c r="B1143" s="349" t="s">
        <v>13</v>
      </c>
      <c r="C1143" s="955"/>
      <c r="D1143" s="958"/>
      <c r="E1143" s="954"/>
      <c r="F1143" s="954" t="s">
        <v>1365</v>
      </c>
      <c r="G1143" s="351" t="s">
        <v>1329</v>
      </c>
      <c r="H1143" s="353" t="s">
        <v>1352</v>
      </c>
      <c r="I1143" s="353" t="s">
        <v>1330</v>
      </c>
      <c r="J1143" s="376">
        <v>1</v>
      </c>
      <c r="K1143" s="355">
        <v>45691</v>
      </c>
      <c r="L1143" s="355">
        <v>46055</v>
      </c>
      <c r="M1143" s="356">
        <f t="shared" si="36"/>
        <v>52</v>
      </c>
      <c r="N1143" s="368">
        <v>0</v>
      </c>
      <c r="O1143" s="353" t="s">
        <v>1331</v>
      </c>
      <c r="P1143" s="358">
        <f t="shared" si="35"/>
        <v>0</v>
      </c>
      <c r="Q1143" s="359" t="str">
        <f>IF(ISNUMBER(P1143),IF(P1143=100%,"CUMPLIDA",IF(AND(ISNUMBER(L1143),ISNUMBER([5]CGR!$P$4)), IF(L1143&lt;[5]CGR!$P$4,"INCUMPLIDA","PROCESO"), "VERIFICAR FECHA")),"SIN VALOR AVANCE")</f>
        <v>PROCESO</v>
      </c>
    </row>
    <row r="1144" spans="1:17" ht="409.5">
      <c r="A1144" s="348" t="s">
        <v>19</v>
      </c>
      <c r="B1144" s="349" t="s">
        <v>13</v>
      </c>
      <c r="C1144" s="350" t="s">
        <v>1318</v>
      </c>
      <c r="D1144" s="373" t="s">
        <v>1369</v>
      </c>
      <c r="E1144" s="384" t="s">
        <v>1370</v>
      </c>
      <c r="F1144" s="351" t="s">
        <v>1371</v>
      </c>
      <c r="G1144" s="351" t="s">
        <v>1372</v>
      </c>
      <c r="H1144" s="352" t="s">
        <v>1373</v>
      </c>
      <c r="I1144" s="353" t="s">
        <v>1374</v>
      </c>
      <c r="J1144" s="354">
        <v>1</v>
      </c>
      <c r="K1144" s="355">
        <v>45691</v>
      </c>
      <c r="L1144" s="355">
        <v>46081</v>
      </c>
      <c r="M1144" s="356">
        <f t="shared" si="36"/>
        <v>55.714285714285715</v>
      </c>
      <c r="N1144" s="354">
        <v>0</v>
      </c>
      <c r="O1144" s="353" t="s">
        <v>1375</v>
      </c>
      <c r="P1144" s="358">
        <f t="shared" si="35"/>
        <v>0</v>
      </c>
      <c r="Q1144" s="359" t="str">
        <f>IF(ISNUMBER(P1144),IF(P1144=100%,"CUMPLIDA",IF(AND(ISNUMBER(L1144),ISNUMBER([5]CGR!$P$4)), IF(L1144&lt;[5]CGR!$P$4,"INCUMPLIDA","PROCESO"), "VERIFICAR FECHA")),"SIN VALOR AVANCE")</f>
        <v>PROCESO</v>
      </c>
    </row>
    <row r="1145" spans="1:17" ht="60" customHeight="1">
      <c r="A1145" s="235" t="s">
        <v>19</v>
      </c>
      <c r="B1145" s="236" t="s">
        <v>13</v>
      </c>
      <c r="C1145" s="1011" t="s">
        <v>461</v>
      </c>
      <c r="D1145" s="1005" t="s">
        <v>1376</v>
      </c>
      <c r="E1145" s="1006" t="s">
        <v>1377</v>
      </c>
      <c r="F1145" s="1007" t="s">
        <v>1378</v>
      </c>
      <c r="G1145" s="1008" t="s">
        <v>1379</v>
      </c>
      <c r="H1145" s="386" t="s">
        <v>1380</v>
      </c>
      <c r="I1145" s="387" t="s">
        <v>1381</v>
      </c>
      <c r="J1145" s="248">
        <v>1</v>
      </c>
      <c r="K1145" s="388">
        <v>45839</v>
      </c>
      <c r="L1145" s="388">
        <v>45930</v>
      </c>
      <c r="M1145" s="242">
        <f t="shared" si="36"/>
        <v>13</v>
      </c>
      <c r="N1145" s="240">
        <v>0</v>
      </c>
      <c r="O1145" s="387" t="s">
        <v>1382</v>
      </c>
      <c r="P1145" s="244">
        <f t="shared" si="35"/>
        <v>0</v>
      </c>
      <c r="Q1145" s="245" t="str">
        <f>IF(ISNUMBER(P1145),IF(P1145=100%,"CUMPLIDA",IF(AND(ISNUMBER(L1145),ISNUMBER([3]CGR!$P$4)), IF(L1145&lt;[3]CGR!$P$4,"INCUMPLIDA","PROCESO"), "VERIFICAR FECHA")),"SIN VALOR AVANCE")</f>
        <v>PROCESO</v>
      </c>
    </row>
    <row r="1146" spans="1:17" ht="90">
      <c r="A1146" s="235" t="s">
        <v>19</v>
      </c>
      <c r="B1146" s="236" t="s">
        <v>13</v>
      </c>
      <c r="C1146" s="1011"/>
      <c r="D1146" s="1005"/>
      <c r="E1146" s="1006"/>
      <c r="F1146" s="1007"/>
      <c r="G1146" s="1008"/>
      <c r="H1146" s="386" t="s">
        <v>1383</v>
      </c>
      <c r="I1146" s="387" t="s">
        <v>1384</v>
      </c>
      <c r="J1146" s="248">
        <v>7</v>
      </c>
      <c r="K1146" s="388">
        <v>45839</v>
      </c>
      <c r="L1146" s="388">
        <v>46111</v>
      </c>
      <c r="M1146" s="242">
        <f t="shared" si="36"/>
        <v>38.857142857142854</v>
      </c>
      <c r="N1146" s="240">
        <v>0</v>
      </c>
      <c r="O1146" s="387" t="s">
        <v>1382</v>
      </c>
      <c r="P1146" s="244">
        <f t="shared" si="35"/>
        <v>0</v>
      </c>
      <c r="Q1146" s="245" t="str">
        <f>IF(ISNUMBER(P1146),IF(P1146=100%,"CUMPLIDA",IF(AND(ISNUMBER(L1146),ISNUMBER([3]CGR!$P$4)), IF(L1146&lt;[3]CGR!$P$4,"INCUMPLIDA","PROCESO"), "VERIFICAR FECHA")),"SIN VALOR AVANCE")</f>
        <v>PROCESO</v>
      </c>
    </row>
    <row r="1147" spans="1:17" ht="120">
      <c r="A1147" s="235" t="s">
        <v>19</v>
      </c>
      <c r="B1147" s="236" t="s">
        <v>13</v>
      </c>
      <c r="C1147" s="1011"/>
      <c r="D1147" s="1005"/>
      <c r="E1147" s="1006"/>
      <c r="F1147" s="1007"/>
      <c r="G1147" s="386" t="s">
        <v>1385</v>
      </c>
      <c r="H1147" s="386" t="s">
        <v>1386</v>
      </c>
      <c r="I1147" s="387" t="s">
        <v>1387</v>
      </c>
      <c r="J1147" s="248">
        <v>9</v>
      </c>
      <c r="K1147" s="388">
        <v>45847</v>
      </c>
      <c r="L1147" s="388">
        <v>46183</v>
      </c>
      <c r="M1147" s="242">
        <f t="shared" si="36"/>
        <v>48</v>
      </c>
      <c r="N1147" s="240">
        <v>0</v>
      </c>
      <c r="O1147" s="387" t="s">
        <v>1382</v>
      </c>
      <c r="P1147" s="244">
        <f t="shared" si="35"/>
        <v>0</v>
      </c>
      <c r="Q1147" s="245" t="str">
        <f>IF(ISNUMBER(P1147),IF(P1147=100%,"CUMPLIDA",IF(AND(ISNUMBER(L1147),ISNUMBER([3]CGR!$P$4)), IF(L1147&lt;[3]CGR!$P$4,"INCUMPLIDA","PROCESO"), "VERIFICAR FECHA")),"SIN VALOR AVANCE")</f>
        <v>PROCESO</v>
      </c>
    </row>
    <row r="1148" spans="1:17" ht="120">
      <c r="A1148" s="235" t="s">
        <v>19</v>
      </c>
      <c r="B1148" s="236" t="s">
        <v>13</v>
      </c>
      <c r="C1148" s="1011"/>
      <c r="D1148" s="1005"/>
      <c r="E1148" s="1006"/>
      <c r="F1148" s="1007"/>
      <c r="G1148" s="1008" t="s">
        <v>1388</v>
      </c>
      <c r="H1148" s="386" t="s">
        <v>1389</v>
      </c>
      <c r="I1148" s="387" t="s">
        <v>1390</v>
      </c>
      <c r="J1148" s="248">
        <v>1</v>
      </c>
      <c r="K1148" s="388">
        <v>45870</v>
      </c>
      <c r="L1148" s="388">
        <v>46142</v>
      </c>
      <c r="M1148" s="242">
        <f t="shared" si="36"/>
        <v>38.857142857142854</v>
      </c>
      <c r="N1148" s="240">
        <v>0</v>
      </c>
      <c r="O1148" s="239" t="s">
        <v>1391</v>
      </c>
      <c r="P1148" s="244">
        <f t="shared" ref="P1148:P1189" si="37">N1148/J1148</f>
        <v>0</v>
      </c>
      <c r="Q1148" s="245" t="str">
        <f>IF(ISNUMBER(P1148),IF(P1148=100%,"CUMPLIDA",IF(AND(ISNUMBER(L1148),ISNUMBER([3]CGR!$P$4)), IF(L1148&lt;[3]CGR!$P$4,"INCUMPLIDA","PROCESO"), "VERIFICAR FECHA")),"SIN VALOR AVANCE")</f>
        <v>PROCESO</v>
      </c>
    </row>
    <row r="1149" spans="1:17" ht="105">
      <c r="A1149" s="235" t="s">
        <v>19</v>
      </c>
      <c r="B1149" s="236" t="s">
        <v>13</v>
      </c>
      <c r="C1149" s="1011"/>
      <c r="D1149" s="1005"/>
      <c r="E1149" s="1006"/>
      <c r="F1149" s="1007"/>
      <c r="G1149" s="1008"/>
      <c r="H1149" s="386" t="s">
        <v>1392</v>
      </c>
      <c r="I1149" s="387" t="s">
        <v>1393</v>
      </c>
      <c r="J1149" s="389">
        <v>1</v>
      </c>
      <c r="K1149" s="388">
        <v>46027</v>
      </c>
      <c r="L1149" s="388">
        <v>46265</v>
      </c>
      <c r="M1149" s="242">
        <f t="shared" si="36"/>
        <v>34</v>
      </c>
      <c r="N1149" s="246">
        <v>0</v>
      </c>
      <c r="O1149" s="239" t="s">
        <v>1391</v>
      </c>
      <c r="P1149" s="244">
        <f t="shared" si="37"/>
        <v>0</v>
      </c>
      <c r="Q1149" s="245" t="str">
        <f>IF(ISNUMBER(P1149),IF(P1149=100%,"CUMPLIDA",IF(AND(ISNUMBER(L1149),ISNUMBER([3]CGR!$P$4)), IF(L1149&lt;[3]CGR!$P$4,"INCUMPLIDA","PROCESO"), "VERIFICAR FECHA")),"SIN VALOR AVANCE")</f>
        <v>PROCESO</v>
      </c>
    </row>
    <row r="1150" spans="1:17" ht="150.75" customHeight="1">
      <c r="A1150" s="235" t="s">
        <v>19</v>
      </c>
      <c r="B1150" s="236" t="s">
        <v>13</v>
      </c>
      <c r="C1150" s="1011" t="s">
        <v>461</v>
      </c>
      <c r="D1150" s="1005" t="s">
        <v>1394</v>
      </c>
      <c r="E1150" s="1006" t="s">
        <v>1395</v>
      </c>
      <c r="F1150" s="1006" t="s">
        <v>1396</v>
      </c>
      <c r="G1150" s="1008" t="s">
        <v>1397</v>
      </c>
      <c r="H1150" s="385" t="s">
        <v>1398</v>
      </c>
      <c r="I1150" s="387" t="s">
        <v>1399</v>
      </c>
      <c r="J1150" s="248">
        <v>2</v>
      </c>
      <c r="K1150" s="388">
        <v>45839</v>
      </c>
      <c r="L1150" s="388">
        <v>45869</v>
      </c>
      <c r="M1150" s="242">
        <f t="shared" si="36"/>
        <v>4.2857142857142856</v>
      </c>
      <c r="N1150" s="240">
        <v>0</v>
      </c>
      <c r="O1150" s="387" t="s">
        <v>1400</v>
      </c>
      <c r="P1150" s="244">
        <f t="shared" si="37"/>
        <v>0</v>
      </c>
      <c r="Q1150" s="245" t="str">
        <f>IF(ISNUMBER(P1150),IF(P1150=100%,"CUMPLIDA",IF(AND(ISNUMBER(L1150),ISNUMBER([3]CGR!$P$4)), IF(L1150&lt;[3]CGR!$P$4,"INCUMPLIDA","PROCESO"), "VERIFICAR FECHA")),"SIN VALOR AVANCE")</f>
        <v>PROCESO</v>
      </c>
    </row>
    <row r="1151" spans="1:17" ht="150.75">
      <c r="A1151" s="235" t="s">
        <v>19</v>
      </c>
      <c r="B1151" s="236" t="s">
        <v>13</v>
      </c>
      <c r="C1151" s="1011"/>
      <c r="D1151" s="1005"/>
      <c r="E1151" s="1006"/>
      <c r="F1151" s="1006"/>
      <c r="G1151" s="1008"/>
      <c r="H1151" s="385" t="s">
        <v>1401</v>
      </c>
      <c r="I1151" s="387" t="s">
        <v>1402</v>
      </c>
      <c r="J1151" s="248">
        <v>2</v>
      </c>
      <c r="K1151" s="388">
        <v>45869</v>
      </c>
      <c r="L1151" s="388">
        <v>46080</v>
      </c>
      <c r="M1151" s="242">
        <f t="shared" si="36"/>
        <v>30.142857142857142</v>
      </c>
      <c r="N1151" s="240">
        <v>0</v>
      </c>
      <c r="O1151" s="387" t="s">
        <v>1400</v>
      </c>
      <c r="P1151" s="244">
        <f t="shared" si="37"/>
        <v>0</v>
      </c>
      <c r="Q1151" s="245" t="str">
        <f>IF(ISNUMBER(P1151),IF(P1151=100%,"CUMPLIDA",IF(AND(ISNUMBER(L1151),ISNUMBER([3]CGR!$P$4)), IF(L1151&lt;[3]CGR!$P$4,"INCUMPLIDA","PROCESO"), "VERIFICAR FECHA")),"SIN VALOR AVANCE")</f>
        <v>PROCESO</v>
      </c>
    </row>
    <row r="1152" spans="1:17" ht="150.75" customHeight="1">
      <c r="A1152" s="235" t="s">
        <v>19</v>
      </c>
      <c r="B1152" s="236" t="s">
        <v>13</v>
      </c>
      <c r="C1152" s="1011"/>
      <c r="D1152" s="1005"/>
      <c r="E1152" s="1006"/>
      <c r="F1152" s="1006"/>
      <c r="G1152" s="1008" t="s">
        <v>1403</v>
      </c>
      <c r="H1152" s="385" t="s">
        <v>1404</v>
      </c>
      <c r="I1152" s="387" t="s">
        <v>1405</v>
      </c>
      <c r="J1152" s="248">
        <v>2</v>
      </c>
      <c r="K1152" s="388">
        <v>45870</v>
      </c>
      <c r="L1152" s="388">
        <v>45989</v>
      </c>
      <c r="M1152" s="242">
        <f t="shared" si="36"/>
        <v>17</v>
      </c>
      <c r="N1152" s="240">
        <v>0</v>
      </c>
      <c r="O1152" s="387" t="s">
        <v>1400</v>
      </c>
      <c r="P1152" s="244">
        <f t="shared" si="37"/>
        <v>0</v>
      </c>
      <c r="Q1152" s="245" t="str">
        <f>IF(ISNUMBER(P1152),IF(P1152=100%,"CUMPLIDA",IF(AND(ISNUMBER(L1152),ISNUMBER([3]CGR!$P$4)), IF(L1152&lt;[3]CGR!$P$4,"INCUMPLIDA","PROCESO"), "VERIFICAR FECHA")),"SIN VALOR AVANCE")</f>
        <v>PROCESO</v>
      </c>
    </row>
    <row r="1153" spans="1:17" ht="150.75">
      <c r="A1153" s="235" t="s">
        <v>19</v>
      </c>
      <c r="B1153" s="236" t="s">
        <v>13</v>
      </c>
      <c r="C1153" s="1011"/>
      <c r="D1153" s="1005"/>
      <c r="E1153" s="1006"/>
      <c r="F1153" s="1006"/>
      <c r="G1153" s="1008"/>
      <c r="H1153" s="385" t="s">
        <v>1406</v>
      </c>
      <c r="I1153" s="387" t="s">
        <v>1402</v>
      </c>
      <c r="J1153" s="248">
        <v>2</v>
      </c>
      <c r="K1153" s="388">
        <v>45992</v>
      </c>
      <c r="L1153" s="388">
        <v>46418</v>
      </c>
      <c r="M1153" s="242">
        <f t="shared" si="36"/>
        <v>60.857142857142854</v>
      </c>
      <c r="N1153" s="240">
        <v>0</v>
      </c>
      <c r="O1153" s="387" t="s">
        <v>1400</v>
      </c>
      <c r="P1153" s="244">
        <f t="shared" si="37"/>
        <v>0</v>
      </c>
      <c r="Q1153" s="245" t="str">
        <f>IF(ISNUMBER(P1153),IF(P1153=100%,"CUMPLIDA",IF(AND(ISNUMBER(L1153),ISNUMBER([3]CGR!$P$4)), IF(L1153&lt;[3]CGR!$P$4,"INCUMPLIDA","PROCESO"), "VERIFICAR FECHA")),"SIN VALOR AVANCE")</f>
        <v>PROCESO</v>
      </c>
    </row>
    <row r="1154" spans="1:17" ht="150.75">
      <c r="A1154" s="235" t="s">
        <v>19</v>
      </c>
      <c r="B1154" s="236" t="s">
        <v>13</v>
      </c>
      <c r="C1154" s="1011"/>
      <c r="D1154" s="1005"/>
      <c r="E1154" s="1006"/>
      <c r="F1154" s="1006"/>
      <c r="G1154" s="385" t="s">
        <v>1407</v>
      </c>
      <c r="H1154" s="385" t="s">
        <v>1408</v>
      </c>
      <c r="I1154" s="387" t="s">
        <v>1409</v>
      </c>
      <c r="J1154" s="248">
        <v>2</v>
      </c>
      <c r="K1154" s="388">
        <v>45901</v>
      </c>
      <c r="L1154" s="388">
        <v>46599</v>
      </c>
      <c r="M1154" s="242">
        <f t="shared" si="36"/>
        <v>99.714285714285708</v>
      </c>
      <c r="N1154" s="240">
        <v>0</v>
      </c>
      <c r="O1154" s="387" t="s">
        <v>1410</v>
      </c>
      <c r="P1154" s="244">
        <f t="shared" si="37"/>
        <v>0</v>
      </c>
      <c r="Q1154" s="245" t="str">
        <f>IF(ISNUMBER(P1154),IF(P1154=100%,"CUMPLIDA",IF(AND(ISNUMBER(L1154),ISNUMBER([3]CGR!$P$4)), IF(L1154&lt;[3]CGR!$P$4,"INCUMPLIDA","PROCESO"), "VERIFICAR FECHA")),"SIN VALOR AVANCE")</f>
        <v>PROCESO</v>
      </c>
    </row>
    <row r="1155" spans="1:17" ht="150.75" customHeight="1">
      <c r="A1155" s="235" t="s">
        <v>19</v>
      </c>
      <c r="B1155" s="236" t="s">
        <v>13</v>
      </c>
      <c r="C1155" s="1009" t="s">
        <v>461</v>
      </c>
      <c r="D1155" s="1009" t="s">
        <v>1285</v>
      </c>
      <c r="E1155" s="1010" t="s">
        <v>1411</v>
      </c>
      <c r="F1155" s="1006" t="s">
        <v>1412</v>
      </c>
      <c r="G1155" s="1008" t="s">
        <v>1413</v>
      </c>
      <c r="H1155" s="385" t="s">
        <v>1414</v>
      </c>
      <c r="I1155" s="387" t="s">
        <v>1415</v>
      </c>
      <c r="J1155" s="248">
        <v>2</v>
      </c>
      <c r="K1155" s="388">
        <v>45839</v>
      </c>
      <c r="L1155" s="388">
        <v>45900</v>
      </c>
      <c r="M1155" s="242">
        <f t="shared" si="36"/>
        <v>8.7142857142857135</v>
      </c>
      <c r="N1155" s="240">
        <v>0</v>
      </c>
      <c r="O1155" s="387" t="s">
        <v>1400</v>
      </c>
      <c r="P1155" s="244">
        <f t="shared" si="37"/>
        <v>0</v>
      </c>
      <c r="Q1155" s="245" t="str">
        <f>IF(ISNUMBER(P1155),IF(P1155=100%,"CUMPLIDA",IF(AND(ISNUMBER(L1155),ISNUMBER([3]CGR!$P$4)), IF(L1155&lt;[3]CGR!$P$4,"INCUMPLIDA","PROCESO"), "VERIFICAR FECHA")),"SIN VALOR AVANCE")</f>
        <v>PROCESO</v>
      </c>
    </row>
    <row r="1156" spans="1:17" ht="150.75">
      <c r="A1156" s="235" t="s">
        <v>19</v>
      </c>
      <c r="B1156" s="236" t="s">
        <v>13</v>
      </c>
      <c r="C1156" s="1009"/>
      <c r="D1156" s="1009"/>
      <c r="E1156" s="1010"/>
      <c r="F1156" s="1006"/>
      <c r="G1156" s="1008"/>
      <c r="H1156" s="385" t="s">
        <v>1416</v>
      </c>
      <c r="I1156" s="387" t="s">
        <v>1417</v>
      </c>
      <c r="J1156" s="248">
        <v>2</v>
      </c>
      <c r="K1156" s="388">
        <v>45901</v>
      </c>
      <c r="L1156" s="388">
        <v>45976</v>
      </c>
      <c r="M1156" s="242">
        <f t="shared" si="36"/>
        <v>10.714285714285714</v>
      </c>
      <c r="N1156" s="240">
        <v>0</v>
      </c>
      <c r="O1156" s="387" t="s">
        <v>1400</v>
      </c>
      <c r="P1156" s="244">
        <f t="shared" si="37"/>
        <v>0</v>
      </c>
      <c r="Q1156" s="245" t="str">
        <f>IF(ISNUMBER(P1156),IF(P1156=100%,"CUMPLIDA",IF(AND(ISNUMBER(L1156),ISNUMBER([3]CGR!$P$4)), IF(L1156&lt;[3]CGR!$P$4,"INCUMPLIDA","PROCESO"), "VERIFICAR FECHA")),"SIN VALOR AVANCE")</f>
        <v>PROCESO</v>
      </c>
    </row>
    <row r="1157" spans="1:17" ht="60.75">
      <c r="A1157" s="235" t="s">
        <v>19</v>
      </c>
      <c r="B1157" s="236" t="s">
        <v>13</v>
      </c>
      <c r="C1157" s="1009"/>
      <c r="D1157" s="1009"/>
      <c r="E1157" s="1010"/>
      <c r="F1157" s="1006"/>
      <c r="G1157" s="1008" t="s">
        <v>1418</v>
      </c>
      <c r="H1157" s="385" t="s">
        <v>1419</v>
      </c>
      <c r="I1157" s="387" t="s">
        <v>1420</v>
      </c>
      <c r="J1157" s="248">
        <v>1</v>
      </c>
      <c r="K1157" s="388">
        <v>45870</v>
      </c>
      <c r="L1157" s="388">
        <v>46081</v>
      </c>
      <c r="M1157" s="242">
        <f t="shared" si="36"/>
        <v>30.142857142857142</v>
      </c>
      <c r="N1157" s="240">
        <v>0</v>
      </c>
      <c r="O1157" s="387" t="s">
        <v>1421</v>
      </c>
      <c r="P1157" s="244">
        <f t="shared" si="37"/>
        <v>0</v>
      </c>
      <c r="Q1157" s="245" t="str">
        <f>IF(ISNUMBER(P1157),IF(P1157=100%,"CUMPLIDA",IF(AND(ISNUMBER(L1157),ISNUMBER([3]CGR!$P$4)), IF(L1157&lt;[3]CGR!$P$4,"INCUMPLIDA","PROCESO"), "VERIFICAR FECHA")),"SIN VALOR AVANCE")</f>
        <v>PROCESO</v>
      </c>
    </row>
    <row r="1158" spans="1:17" ht="195">
      <c r="A1158" s="235" t="s">
        <v>19</v>
      </c>
      <c r="B1158" s="236" t="s">
        <v>13</v>
      </c>
      <c r="C1158" s="1009"/>
      <c r="D1158" s="1009"/>
      <c r="E1158" s="1010"/>
      <c r="F1158" s="1006"/>
      <c r="G1158" s="1008"/>
      <c r="H1158" s="385" t="s">
        <v>1422</v>
      </c>
      <c r="I1158" s="387" t="s">
        <v>1423</v>
      </c>
      <c r="J1158" s="248">
        <v>1</v>
      </c>
      <c r="K1158" s="388">
        <v>46082</v>
      </c>
      <c r="L1158" s="388">
        <v>46356</v>
      </c>
      <c r="M1158" s="242">
        <f t="shared" si="36"/>
        <v>39.142857142857146</v>
      </c>
      <c r="N1158" s="240">
        <v>0</v>
      </c>
      <c r="O1158" s="387" t="s">
        <v>1424</v>
      </c>
      <c r="P1158" s="244">
        <f t="shared" si="37"/>
        <v>0</v>
      </c>
      <c r="Q1158" s="245" t="str">
        <f>IF(ISNUMBER(P1158),IF(P1158=100%,"CUMPLIDA",IF(AND(ISNUMBER(L1158),ISNUMBER([3]CGR!$P$4)), IF(L1158&lt;[3]CGR!$P$4,"INCUMPLIDA","PROCESO"), "VERIFICAR FECHA")),"SIN VALOR AVANCE")</f>
        <v>PROCESO</v>
      </c>
    </row>
    <row r="1159" spans="1:17" ht="60.75" customHeight="1">
      <c r="A1159" s="235" t="s">
        <v>19</v>
      </c>
      <c r="B1159" s="236" t="s">
        <v>13</v>
      </c>
      <c r="C1159" s="1009" t="s">
        <v>461</v>
      </c>
      <c r="D1159" s="1009" t="s">
        <v>1425</v>
      </c>
      <c r="E1159" s="1006" t="s">
        <v>1426</v>
      </c>
      <c r="F1159" s="1006" t="s">
        <v>1427</v>
      </c>
      <c r="G1159" s="1006" t="s">
        <v>1428</v>
      </c>
      <c r="H1159" s="385" t="s">
        <v>1429</v>
      </c>
      <c r="I1159" s="387" t="s">
        <v>1430</v>
      </c>
      <c r="J1159" s="248">
        <v>2</v>
      </c>
      <c r="K1159" s="388">
        <v>45870</v>
      </c>
      <c r="L1159" s="388">
        <v>46234</v>
      </c>
      <c r="M1159" s="242">
        <f t="shared" si="36"/>
        <v>52</v>
      </c>
      <c r="N1159" s="240">
        <v>0</v>
      </c>
      <c r="O1159" s="387" t="s">
        <v>1431</v>
      </c>
      <c r="P1159" s="244">
        <f t="shared" si="37"/>
        <v>0</v>
      </c>
      <c r="Q1159" s="245" t="str">
        <f>IF(ISNUMBER(P1159),IF(P1159=100%,"CUMPLIDA",IF(AND(ISNUMBER(L1159),ISNUMBER([3]CGR!$P$4)), IF(L1159&lt;[3]CGR!$P$4,"INCUMPLIDA","PROCESO"), "VERIFICAR FECHA")),"SIN VALOR AVANCE")</f>
        <v>PROCESO</v>
      </c>
    </row>
    <row r="1160" spans="1:17" ht="90">
      <c r="A1160" s="235" t="s">
        <v>19</v>
      </c>
      <c r="B1160" s="236" t="s">
        <v>13</v>
      </c>
      <c r="C1160" s="1009"/>
      <c r="D1160" s="1009"/>
      <c r="E1160" s="1006"/>
      <c r="F1160" s="1006"/>
      <c r="G1160" s="1006"/>
      <c r="H1160" s="385" t="s">
        <v>1432</v>
      </c>
      <c r="I1160" s="387" t="s">
        <v>1393</v>
      </c>
      <c r="J1160" s="389">
        <v>1</v>
      </c>
      <c r="K1160" s="388">
        <v>45931</v>
      </c>
      <c r="L1160" s="388">
        <v>46295</v>
      </c>
      <c r="M1160" s="242">
        <f t="shared" si="36"/>
        <v>52</v>
      </c>
      <c r="N1160" s="246">
        <v>0</v>
      </c>
      <c r="O1160" s="387" t="s">
        <v>1433</v>
      </c>
      <c r="P1160" s="244">
        <f t="shared" si="37"/>
        <v>0</v>
      </c>
      <c r="Q1160" s="245" t="str">
        <f>IF(ISNUMBER(P1160),IF(P1160=100%,"CUMPLIDA",IF(AND(ISNUMBER(L1160),ISNUMBER([3]CGR!$P$4)), IF(L1160&lt;[3]CGR!$P$4,"INCUMPLIDA","PROCESO"), "VERIFICAR FECHA")),"SIN VALOR AVANCE")</f>
        <v>PROCESO</v>
      </c>
    </row>
    <row r="1161" spans="1:17" ht="195.75">
      <c r="A1161" s="235" t="s">
        <v>19</v>
      </c>
      <c r="B1161" s="236" t="s">
        <v>13</v>
      </c>
      <c r="C1161" s="1009"/>
      <c r="D1161" s="1009"/>
      <c r="E1161" s="1006"/>
      <c r="F1161" s="1006"/>
      <c r="G1161" s="1006" t="s">
        <v>1434</v>
      </c>
      <c r="H1161" s="385" t="s">
        <v>1435</v>
      </c>
      <c r="I1161" s="387" t="s">
        <v>1436</v>
      </c>
      <c r="J1161" s="248">
        <v>6</v>
      </c>
      <c r="K1161" s="388">
        <v>45839</v>
      </c>
      <c r="L1161" s="388">
        <v>46081</v>
      </c>
      <c r="M1161" s="242">
        <f t="shared" si="36"/>
        <v>34.571428571428569</v>
      </c>
      <c r="N1161" s="240">
        <v>0</v>
      </c>
      <c r="O1161" s="387" t="s">
        <v>1437</v>
      </c>
      <c r="P1161" s="244">
        <f t="shared" si="37"/>
        <v>0</v>
      </c>
      <c r="Q1161" s="245" t="str">
        <f>IF(ISNUMBER(P1161),IF(P1161=100%,"CUMPLIDA",IF(AND(ISNUMBER(L1161),ISNUMBER([3]CGR!$P$4)), IF(L1161&lt;[3]CGR!$P$4,"INCUMPLIDA","PROCESO"), "VERIFICAR FECHA")),"SIN VALOR AVANCE")</f>
        <v>PROCESO</v>
      </c>
    </row>
    <row r="1162" spans="1:17" ht="180.75">
      <c r="A1162" s="235" t="s">
        <v>19</v>
      </c>
      <c r="B1162" s="236" t="s">
        <v>13</v>
      </c>
      <c r="C1162" s="1009"/>
      <c r="D1162" s="1009"/>
      <c r="E1162" s="1006"/>
      <c r="F1162" s="1006"/>
      <c r="G1162" s="1006"/>
      <c r="H1162" s="385" t="s">
        <v>1438</v>
      </c>
      <c r="I1162" s="387" t="s">
        <v>1439</v>
      </c>
      <c r="J1162" s="248">
        <v>1</v>
      </c>
      <c r="K1162" s="388">
        <v>46082</v>
      </c>
      <c r="L1162" s="388">
        <v>46142</v>
      </c>
      <c r="M1162" s="242">
        <f t="shared" si="36"/>
        <v>8.5714285714285712</v>
      </c>
      <c r="N1162" s="240">
        <v>0</v>
      </c>
      <c r="O1162" s="387" t="s">
        <v>1440</v>
      </c>
      <c r="P1162" s="244">
        <f t="shared" si="37"/>
        <v>0</v>
      </c>
      <c r="Q1162" s="245" t="str">
        <f>IF(ISNUMBER(P1162),IF(P1162=100%,"CUMPLIDA",IF(AND(ISNUMBER(L1162),ISNUMBER([3]CGR!$P$4)), IF(L1162&lt;[3]CGR!$P$4,"INCUMPLIDA","PROCESO"), "VERIFICAR FECHA")),"SIN VALOR AVANCE")</f>
        <v>PROCESO</v>
      </c>
    </row>
    <row r="1163" spans="1:17" ht="165" customHeight="1">
      <c r="A1163" s="235" t="s">
        <v>19</v>
      </c>
      <c r="B1163" s="236" t="s">
        <v>13</v>
      </c>
      <c r="C1163" s="1009" t="s">
        <v>461</v>
      </c>
      <c r="D1163" s="1009" t="s">
        <v>1441</v>
      </c>
      <c r="E1163" s="975" t="s">
        <v>1442</v>
      </c>
      <c r="F1163" s="975" t="s">
        <v>1443</v>
      </c>
      <c r="G1163" s="975" t="s">
        <v>1444</v>
      </c>
      <c r="H1163" s="238" t="s">
        <v>1445</v>
      </c>
      <c r="I1163" s="239" t="s">
        <v>1446</v>
      </c>
      <c r="J1163" s="248">
        <v>20</v>
      </c>
      <c r="K1163" s="390">
        <v>45870</v>
      </c>
      <c r="L1163" s="390">
        <v>46234</v>
      </c>
      <c r="M1163" s="242">
        <f t="shared" si="36"/>
        <v>52</v>
      </c>
      <c r="N1163" s="240">
        <v>0</v>
      </c>
      <c r="O1163" s="239" t="s">
        <v>1447</v>
      </c>
      <c r="P1163" s="244">
        <f t="shared" si="37"/>
        <v>0</v>
      </c>
      <c r="Q1163" s="245" t="str">
        <f>IF(ISNUMBER(P1163),IF(P1163=100%,"CUMPLIDA",IF(AND(ISNUMBER(L1163),ISNUMBER([3]CGR!$P$4)), IF(L1163&lt;[3]CGR!$P$4,"INCUMPLIDA","PROCESO"), "VERIFICAR FECHA")),"SIN VALOR AVANCE")</f>
        <v>PROCESO</v>
      </c>
    </row>
    <row r="1164" spans="1:17" ht="75">
      <c r="A1164" s="235" t="s">
        <v>19</v>
      </c>
      <c r="B1164" s="236" t="s">
        <v>13</v>
      </c>
      <c r="C1164" s="1009"/>
      <c r="D1164" s="1009"/>
      <c r="E1164" s="975"/>
      <c r="F1164" s="975"/>
      <c r="G1164" s="975"/>
      <c r="H1164" s="238" t="s">
        <v>1448</v>
      </c>
      <c r="I1164" s="239" t="s">
        <v>1449</v>
      </c>
      <c r="J1164" s="248">
        <v>3</v>
      </c>
      <c r="K1164" s="390">
        <v>45870</v>
      </c>
      <c r="L1164" s="390">
        <v>46234</v>
      </c>
      <c r="M1164" s="242">
        <f t="shared" si="36"/>
        <v>52</v>
      </c>
      <c r="N1164" s="240">
        <v>0</v>
      </c>
      <c r="O1164" s="239" t="s">
        <v>1450</v>
      </c>
      <c r="P1164" s="244">
        <f t="shared" si="37"/>
        <v>0</v>
      </c>
      <c r="Q1164" s="245" t="str">
        <f>IF(ISNUMBER(P1164),IF(P1164=100%,"CUMPLIDA",IF(AND(ISNUMBER(L1164),ISNUMBER([3]CGR!$P$4)), IF(L1164&lt;[3]CGR!$P$4,"INCUMPLIDA","PROCESO"), "VERIFICAR FECHA")),"SIN VALOR AVANCE")</f>
        <v>PROCESO</v>
      </c>
    </row>
    <row r="1165" spans="1:17" ht="120.75">
      <c r="A1165" s="235" t="s">
        <v>19</v>
      </c>
      <c r="B1165" s="236" t="s">
        <v>13</v>
      </c>
      <c r="C1165" s="1009"/>
      <c r="D1165" s="1009"/>
      <c r="E1165" s="975"/>
      <c r="F1165" s="975"/>
      <c r="G1165" s="238" t="s">
        <v>1451</v>
      </c>
      <c r="H1165" s="238" t="s">
        <v>1452</v>
      </c>
      <c r="I1165" s="239" t="s">
        <v>1453</v>
      </c>
      <c r="J1165" s="248">
        <v>1</v>
      </c>
      <c r="K1165" s="390">
        <v>45870</v>
      </c>
      <c r="L1165" s="390">
        <v>45991</v>
      </c>
      <c r="M1165" s="242">
        <f t="shared" si="36"/>
        <v>17.285714285714285</v>
      </c>
      <c r="N1165" s="240">
        <v>0</v>
      </c>
      <c r="O1165" s="239" t="s">
        <v>1454</v>
      </c>
      <c r="P1165" s="244">
        <f t="shared" si="37"/>
        <v>0</v>
      </c>
      <c r="Q1165" s="245" t="str">
        <f>IF(ISNUMBER(P1165),IF(P1165=100%,"CUMPLIDA",IF(AND(ISNUMBER(L1165),ISNUMBER([3]CGR!$P$4)), IF(L1165&lt;[3]CGR!$P$4,"INCUMPLIDA","PROCESO"), "VERIFICAR FECHA")),"SIN VALOR AVANCE")</f>
        <v>PROCESO</v>
      </c>
    </row>
    <row r="1166" spans="1:17" ht="150">
      <c r="A1166" s="235" t="s">
        <v>19</v>
      </c>
      <c r="B1166" s="236" t="s">
        <v>13</v>
      </c>
      <c r="C1166" s="1009"/>
      <c r="D1166" s="1009"/>
      <c r="E1166" s="975"/>
      <c r="F1166" s="975"/>
      <c r="G1166" s="238" t="s">
        <v>1455</v>
      </c>
      <c r="H1166" s="238" t="s">
        <v>1456</v>
      </c>
      <c r="I1166" s="239" t="s">
        <v>1457</v>
      </c>
      <c r="J1166" s="248">
        <v>1</v>
      </c>
      <c r="K1166" s="390">
        <v>45870</v>
      </c>
      <c r="L1166" s="390">
        <v>45930</v>
      </c>
      <c r="M1166" s="242">
        <f t="shared" si="36"/>
        <v>8.5714285714285712</v>
      </c>
      <c r="N1166" s="240">
        <v>0</v>
      </c>
      <c r="O1166" s="239" t="s">
        <v>1450</v>
      </c>
      <c r="P1166" s="244">
        <f t="shared" si="37"/>
        <v>0</v>
      </c>
      <c r="Q1166" s="245" t="str">
        <f>IF(ISNUMBER(P1166),IF(P1166=100%,"CUMPLIDA",IF(AND(ISNUMBER(L1166),ISNUMBER([3]CGR!$P$4)), IF(L1166&lt;[3]CGR!$P$4,"INCUMPLIDA","PROCESO"), "VERIFICAR FECHA")),"SIN VALOR AVANCE")</f>
        <v>PROCESO</v>
      </c>
    </row>
    <row r="1167" spans="1:17" ht="165" customHeight="1">
      <c r="A1167" s="235" t="s">
        <v>19</v>
      </c>
      <c r="B1167" s="236" t="s">
        <v>13</v>
      </c>
      <c r="C1167" s="1009" t="s">
        <v>461</v>
      </c>
      <c r="D1167" s="1009" t="s">
        <v>1441</v>
      </c>
      <c r="E1167" s="975" t="s">
        <v>1458</v>
      </c>
      <c r="F1167" s="975" t="s">
        <v>1459</v>
      </c>
      <c r="G1167" s="975" t="s">
        <v>1444</v>
      </c>
      <c r="H1167" s="238" t="s">
        <v>1445</v>
      </c>
      <c r="I1167" s="239" t="s">
        <v>1446</v>
      </c>
      <c r="J1167" s="248">
        <v>20</v>
      </c>
      <c r="K1167" s="390">
        <v>45870</v>
      </c>
      <c r="L1167" s="390">
        <v>46234</v>
      </c>
      <c r="M1167" s="242">
        <f t="shared" si="36"/>
        <v>52</v>
      </c>
      <c r="N1167" s="240">
        <v>0</v>
      </c>
      <c r="O1167" s="239" t="s">
        <v>1447</v>
      </c>
      <c r="P1167" s="244">
        <f t="shared" si="37"/>
        <v>0</v>
      </c>
      <c r="Q1167" s="245" t="str">
        <f>IF(ISNUMBER(P1167),IF(P1167=100%,"CUMPLIDA",IF(AND(ISNUMBER(L1167),ISNUMBER([3]CGR!$P$4)), IF(L1167&lt;[3]CGR!$P$4,"INCUMPLIDA","PROCESO"), "VERIFICAR FECHA")),"SIN VALOR AVANCE")</f>
        <v>PROCESO</v>
      </c>
    </row>
    <row r="1168" spans="1:17" ht="75">
      <c r="A1168" s="235" t="s">
        <v>19</v>
      </c>
      <c r="B1168" s="236" t="s">
        <v>13</v>
      </c>
      <c r="C1168" s="1009"/>
      <c r="D1168" s="1009"/>
      <c r="E1168" s="975"/>
      <c r="F1168" s="975"/>
      <c r="G1168" s="975"/>
      <c r="H1168" s="238" t="s">
        <v>1448</v>
      </c>
      <c r="I1168" s="239" t="s">
        <v>1460</v>
      </c>
      <c r="J1168" s="248">
        <v>3</v>
      </c>
      <c r="K1168" s="390">
        <v>45870</v>
      </c>
      <c r="L1168" s="390">
        <v>46234</v>
      </c>
      <c r="M1168" s="242">
        <f t="shared" si="36"/>
        <v>52</v>
      </c>
      <c r="N1168" s="240">
        <v>0</v>
      </c>
      <c r="O1168" s="239" t="s">
        <v>1450</v>
      </c>
      <c r="P1168" s="244">
        <f t="shared" si="37"/>
        <v>0</v>
      </c>
      <c r="Q1168" s="245" t="str">
        <f>IF(ISNUMBER(P1168),IF(P1168=100%,"CUMPLIDA",IF(AND(ISNUMBER(L1168),ISNUMBER([3]CGR!$P$4)), IF(L1168&lt;[3]CGR!$P$4,"INCUMPLIDA","PROCESO"), "VERIFICAR FECHA")),"SIN VALOR AVANCE")</f>
        <v>PROCESO</v>
      </c>
    </row>
    <row r="1169" spans="1:17" ht="120.75">
      <c r="A1169" s="235" t="s">
        <v>19</v>
      </c>
      <c r="B1169" s="236" t="s">
        <v>13</v>
      </c>
      <c r="C1169" s="1009"/>
      <c r="D1169" s="1009"/>
      <c r="E1169" s="975"/>
      <c r="F1169" s="975"/>
      <c r="G1169" s="238" t="s">
        <v>1451</v>
      </c>
      <c r="H1169" s="238" t="s">
        <v>1452</v>
      </c>
      <c r="I1169" s="239" t="s">
        <v>1453</v>
      </c>
      <c r="J1169" s="248">
        <v>1</v>
      </c>
      <c r="K1169" s="390">
        <v>45870</v>
      </c>
      <c r="L1169" s="390">
        <v>45991</v>
      </c>
      <c r="M1169" s="242">
        <f t="shared" si="36"/>
        <v>17.285714285714285</v>
      </c>
      <c r="N1169" s="240">
        <v>0</v>
      </c>
      <c r="O1169" s="239" t="s">
        <v>1454</v>
      </c>
      <c r="P1169" s="244">
        <f t="shared" si="37"/>
        <v>0</v>
      </c>
      <c r="Q1169" s="245" t="str">
        <f>IF(ISNUMBER(P1169),IF(P1169=100%,"CUMPLIDA",IF(AND(ISNUMBER(L1169),ISNUMBER([3]CGR!$P$4)), IF(L1169&lt;[3]CGR!$P$4,"INCUMPLIDA","PROCESO"), "VERIFICAR FECHA")),"SIN VALOR AVANCE")</f>
        <v>PROCESO</v>
      </c>
    </row>
    <row r="1170" spans="1:17" ht="150">
      <c r="A1170" s="235" t="s">
        <v>19</v>
      </c>
      <c r="B1170" s="236" t="s">
        <v>13</v>
      </c>
      <c r="C1170" s="1009"/>
      <c r="D1170" s="1009"/>
      <c r="E1170" s="975"/>
      <c r="F1170" s="975"/>
      <c r="G1170" s="238" t="s">
        <v>1455</v>
      </c>
      <c r="H1170" s="238" t="s">
        <v>1456</v>
      </c>
      <c r="I1170" s="239" t="s">
        <v>1457</v>
      </c>
      <c r="J1170" s="248">
        <v>1</v>
      </c>
      <c r="K1170" s="390">
        <v>45870</v>
      </c>
      <c r="L1170" s="390">
        <v>45930</v>
      </c>
      <c r="M1170" s="242">
        <f t="shared" si="36"/>
        <v>8.5714285714285712</v>
      </c>
      <c r="N1170" s="240">
        <v>0</v>
      </c>
      <c r="O1170" s="239" t="s">
        <v>1450</v>
      </c>
      <c r="P1170" s="244">
        <f t="shared" si="37"/>
        <v>0</v>
      </c>
      <c r="Q1170" s="245" t="str">
        <f>IF(ISNUMBER(P1170),IF(P1170=100%,"CUMPLIDA",IF(AND(ISNUMBER(L1170),ISNUMBER([3]CGR!$P$4)), IF(L1170&lt;[3]CGR!$P$4,"INCUMPLIDA","PROCESO"), "VERIFICAR FECHA")),"SIN VALOR AVANCE")</f>
        <v>PROCESO</v>
      </c>
    </row>
    <row r="1171" spans="1:17" ht="150" customHeight="1">
      <c r="A1171" s="235" t="s">
        <v>19</v>
      </c>
      <c r="B1171" s="236" t="s">
        <v>13</v>
      </c>
      <c r="C1171" s="1009" t="s">
        <v>461</v>
      </c>
      <c r="D1171" s="1009" t="s">
        <v>1085</v>
      </c>
      <c r="E1171" s="975" t="s">
        <v>1461</v>
      </c>
      <c r="F1171" s="975" t="s">
        <v>1462</v>
      </c>
      <c r="G1171" s="238" t="s">
        <v>1463</v>
      </c>
      <c r="H1171" s="238" t="s">
        <v>1464</v>
      </c>
      <c r="I1171" s="239" t="s">
        <v>1457</v>
      </c>
      <c r="J1171" s="248">
        <v>1</v>
      </c>
      <c r="K1171" s="390">
        <v>45870</v>
      </c>
      <c r="L1171" s="390">
        <v>45930</v>
      </c>
      <c r="M1171" s="242">
        <f t="shared" si="36"/>
        <v>8.5714285714285712</v>
      </c>
      <c r="N1171" s="240">
        <v>0</v>
      </c>
      <c r="O1171" s="239" t="s">
        <v>1465</v>
      </c>
      <c r="P1171" s="244">
        <f t="shared" si="37"/>
        <v>0</v>
      </c>
      <c r="Q1171" s="245" t="str">
        <f>IF(ISNUMBER(P1171),IF(P1171=100%,"CUMPLIDA",IF(AND(ISNUMBER(L1171),ISNUMBER([3]CGR!$P$4)), IF(L1171&lt;[3]CGR!$P$4,"INCUMPLIDA","PROCESO"), "VERIFICAR FECHA")),"SIN VALOR AVANCE")</f>
        <v>PROCESO</v>
      </c>
    </row>
    <row r="1172" spans="1:17" ht="165">
      <c r="A1172" s="235" t="s">
        <v>19</v>
      </c>
      <c r="B1172" s="236" t="s">
        <v>13</v>
      </c>
      <c r="C1172" s="1009"/>
      <c r="D1172" s="1009"/>
      <c r="E1172" s="975"/>
      <c r="F1172" s="975"/>
      <c r="G1172" s="238" t="s">
        <v>1466</v>
      </c>
      <c r="H1172" s="238" t="s">
        <v>1467</v>
      </c>
      <c r="I1172" s="239" t="s">
        <v>1468</v>
      </c>
      <c r="J1172" s="248">
        <v>12</v>
      </c>
      <c r="K1172" s="390">
        <v>45870</v>
      </c>
      <c r="L1172" s="390">
        <v>46234</v>
      </c>
      <c r="M1172" s="242">
        <f t="shared" ref="M1172:M1189" si="38">(L1172-K1172)/7</f>
        <v>52</v>
      </c>
      <c r="N1172" s="240">
        <v>0</v>
      </c>
      <c r="O1172" s="239" t="s">
        <v>1469</v>
      </c>
      <c r="P1172" s="244">
        <f t="shared" si="37"/>
        <v>0</v>
      </c>
      <c r="Q1172" s="245" t="str">
        <f>IF(ISNUMBER(P1172),IF(P1172=100%,"CUMPLIDA",IF(AND(ISNUMBER(L1172),ISNUMBER([3]CGR!$P$4)), IF(L1172&lt;[3]CGR!$P$4,"INCUMPLIDA","PROCESO"), "VERIFICAR FECHA")),"SIN VALOR AVANCE")</f>
        <v>PROCESO</v>
      </c>
    </row>
    <row r="1173" spans="1:17" ht="165" customHeight="1">
      <c r="A1173" s="235" t="s">
        <v>19</v>
      </c>
      <c r="B1173" s="236" t="s">
        <v>13</v>
      </c>
      <c r="C1173" s="1009" t="s">
        <v>461</v>
      </c>
      <c r="D1173" s="1009" t="s">
        <v>1085</v>
      </c>
      <c r="E1173" s="975" t="s">
        <v>1470</v>
      </c>
      <c r="F1173" s="975" t="s">
        <v>1471</v>
      </c>
      <c r="G1173" s="975" t="s">
        <v>1444</v>
      </c>
      <c r="H1173" s="238" t="s">
        <v>1445</v>
      </c>
      <c r="I1173" s="239" t="s">
        <v>1446</v>
      </c>
      <c r="J1173" s="248">
        <v>20</v>
      </c>
      <c r="K1173" s="390">
        <v>45870</v>
      </c>
      <c r="L1173" s="390">
        <v>46234</v>
      </c>
      <c r="M1173" s="242">
        <f t="shared" si="38"/>
        <v>52</v>
      </c>
      <c r="N1173" s="240">
        <v>0</v>
      </c>
      <c r="O1173" s="239" t="s">
        <v>1447</v>
      </c>
      <c r="P1173" s="244">
        <f t="shared" si="37"/>
        <v>0</v>
      </c>
      <c r="Q1173" s="245" t="str">
        <f>IF(ISNUMBER(P1173),IF(P1173=100%,"CUMPLIDA",IF(AND(ISNUMBER(L1173),ISNUMBER([3]CGR!$P$4)), IF(L1173&lt;[3]CGR!$P$4,"INCUMPLIDA","PROCESO"), "VERIFICAR FECHA")),"SIN VALOR AVANCE")</f>
        <v>PROCESO</v>
      </c>
    </row>
    <row r="1174" spans="1:17" ht="75">
      <c r="A1174" s="235" t="s">
        <v>19</v>
      </c>
      <c r="B1174" s="236" t="s">
        <v>13</v>
      </c>
      <c r="C1174" s="1009"/>
      <c r="D1174" s="1009"/>
      <c r="E1174" s="975"/>
      <c r="F1174" s="975"/>
      <c r="G1174" s="975"/>
      <c r="H1174" s="238" t="s">
        <v>1448</v>
      </c>
      <c r="I1174" s="239" t="s">
        <v>1460</v>
      </c>
      <c r="J1174" s="248">
        <v>3</v>
      </c>
      <c r="K1174" s="390">
        <v>45870</v>
      </c>
      <c r="L1174" s="390">
        <v>46234</v>
      </c>
      <c r="M1174" s="242">
        <f t="shared" si="38"/>
        <v>52</v>
      </c>
      <c r="N1174" s="240">
        <v>0</v>
      </c>
      <c r="O1174" s="239" t="s">
        <v>1450</v>
      </c>
      <c r="P1174" s="244">
        <f t="shared" si="37"/>
        <v>0</v>
      </c>
      <c r="Q1174" s="245" t="str">
        <f>IF(ISNUMBER(P1174),IF(P1174=100%,"CUMPLIDA",IF(AND(ISNUMBER(L1174),ISNUMBER([3]CGR!$P$4)), IF(L1174&lt;[3]CGR!$P$4,"INCUMPLIDA","PROCESO"), "VERIFICAR FECHA")),"SIN VALOR AVANCE")</f>
        <v>PROCESO</v>
      </c>
    </row>
    <row r="1175" spans="1:17" ht="120.75">
      <c r="A1175" s="235" t="s">
        <v>19</v>
      </c>
      <c r="B1175" s="236" t="s">
        <v>13</v>
      </c>
      <c r="C1175" s="1009"/>
      <c r="D1175" s="1009"/>
      <c r="E1175" s="975"/>
      <c r="F1175" s="975"/>
      <c r="G1175" s="238" t="s">
        <v>1451</v>
      </c>
      <c r="H1175" s="238" t="s">
        <v>1452</v>
      </c>
      <c r="I1175" s="239" t="s">
        <v>1453</v>
      </c>
      <c r="J1175" s="248">
        <v>1</v>
      </c>
      <c r="K1175" s="390">
        <v>45870</v>
      </c>
      <c r="L1175" s="390">
        <v>45991</v>
      </c>
      <c r="M1175" s="242">
        <f t="shared" si="38"/>
        <v>17.285714285714285</v>
      </c>
      <c r="N1175" s="240">
        <v>0</v>
      </c>
      <c r="O1175" s="239" t="s">
        <v>1454</v>
      </c>
      <c r="P1175" s="244">
        <f t="shared" si="37"/>
        <v>0</v>
      </c>
      <c r="Q1175" s="245" t="str">
        <f>IF(ISNUMBER(P1175),IF(P1175=100%,"CUMPLIDA",IF(AND(ISNUMBER(L1175),ISNUMBER([3]CGR!$P$4)), IF(L1175&lt;[3]CGR!$P$4,"INCUMPLIDA","PROCESO"), "VERIFICAR FECHA")),"SIN VALOR AVANCE")</f>
        <v>PROCESO</v>
      </c>
    </row>
    <row r="1176" spans="1:17" ht="150">
      <c r="A1176" s="235" t="s">
        <v>19</v>
      </c>
      <c r="B1176" s="236" t="s">
        <v>13</v>
      </c>
      <c r="C1176" s="1009"/>
      <c r="D1176" s="1009"/>
      <c r="E1176" s="975"/>
      <c r="F1176" s="975"/>
      <c r="G1176" s="975" t="s">
        <v>1472</v>
      </c>
      <c r="H1176" s="238" t="s">
        <v>1456</v>
      </c>
      <c r="I1176" s="239" t="s">
        <v>1457</v>
      </c>
      <c r="J1176" s="248">
        <v>1</v>
      </c>
      <c r="K1176" s="390">
        <v>45870</v>
      </c>
      <c r="L1176" s="390">
        <v>45930</v>
      </c>
      <c r="M1176" s="242">
        <f t="shared" si="38"/>
        <v>8.5714285714285712</v>
      </c>
      <c r="N1176" s="240">
        <v>0</v>
      </c>
      <c r="O1176" s="239" t="s">
        <v>1450</v>
      </c>
      <c r="P1176" s="244">
        <f t="shared" si="37"/>
        <v>0</v>
      </c>
      <c r="Q1176" s="245" t="str">
        <f>IF(ISNUMBER(P1176),IF(P1176=100%,"CUMPLIDA",IF(AND(ISNUMBER(L1176),ISNUMBER([3]CGR!$P$4)), IF(L1176&lt;[3]CGR!$P$4,"INCUMPLIDA","PROCESO"), "VERIFICAR FECHA")),"SIN VALOR AVANCE")</f>
        <v>PROCESO</v>
      </c>
    </row>
    <row r="1177" spans="1:17" ht="75">
      <c r="A1177" s="235" t="s">
        <v>19</v>
      </c>
      <c r="B1177" s="236" t="s">
        <v>13</v>
      </c>
      <c r="C1177" s="1009"/>
      <c r="D1177" s="1009"/>
      <c r="E1177" s="975"/>
      <c r="F1177" s="975"/>
      <c r="G1177" s="975"/>
      <c r="H1177" s="238" t="s">
        <v>1473</v>
      </c>
      <c r="I1177" s="239" t="s">
        <v>1457</v>
      </c>
      <c r="J1177" s="248">
        <v>1</v>
      </c>
      <c r="K1177" s="390">
        <v>45870</v>
      </c>
      <c r="L1177" s="390">
        <v>45930</v>
      </c>
      <c r="M1177" s="242">
        <f t="shared" si="38"/>
        <v>8.5714285714285712</v>
      </c>
      <c r="N1177" s="240">
        <v>0</v>
      </c>
      <c r="O1177" s="239" t="s">
        <v>1450</v>
      </c>
      <c r="P1177" s="244">
        <f t="shared" si="37"/>
        <v>0</v>
      </c>
      <c r="Q1177" s="245" t="str">
        <f>IF(ISNUMBER(P1177),IF(P1177=100%,"CUMPLIDA",IF(AND(ISNUMBER(L1177),ISNUMBER([3]CGR!$P$4)), IF(L1177&lt;[3]CGR!$P$4,"INCUMPLIDA","PROCESO"), "VERIFICAR FECHA")),"SIN VALOR AVANCE")</f>
        <v>PROCESO</v>
      </c>
    </row>
    <row r="1178" spans="1:17" ht="135" customHeight="1">
      <c r="A1178" s="235" t="s">
        <v>19</v>
      </c>
      <c r="B1178" s="236" t="s">
        <v>13</v>
      </c>
      <c r="C1178" s="1009" t="s">
        <v>461</v>
      </c>
      <c r="D1178" s="1009" t="s">
        <v>1085</v>
      </c>
      <c r="E1178" s="975" t="s">
        <v>1474</v>
      </c>
      <c r="F1178" s="975" t="s">
        <v>1475</v>
      </c>
      <c r="G1178" s="238" t="s">
        <v>1476</v>
      </c>
      <c r="H1178" s="238" t="s">
        <v>1477</v>
      </c>
      <c r="I1178" s="239" t="s">
        <v>1457</v>
      </c>
      <c r="J1178" s="248">
        <v>1</v>
      </c>
      <c r="K1178" s="390">
        <v>45931</v>
      </c>
      <c r="L1178" s="390">
        <v>46022</v>
      </c>
      <c r="M1178" s="242">
        <f t="shared" si="38"/>
        <v>13</v>
      </c>
      <c r="N1178" s="240">
        <v>0</v>
      </c>
      <c r="O1178" s="239" t="s">
        <v>1450</v>
      </c>
      <c r="P1178" s="244">
        <f t="shared" si="37"/>
        <v>0</v>
      </c>
      <c r="Q1178" s="245" t="str">
        <f>IF(ISNUMBER(P1178),IF(P1178=100%,"CUMPLIDA",IF(AND(ISNUMBER(L1178),ISNUMBER([3]CGR!$P$4)), IF(L1178&lt;[3]CGR!$P$4,"INCUMPLIDA","PROCESO"), "VERIFICAR FECHA")),"SIN VALOR AVANCE")</f>
        <v>PROCESO</v>
      </c>
    </row>
    <row r="1179" spans="1:17" ht="165">
      <c r="A1179" s="235" t="s">
        <v>19</v>
      </c>
      <c r="B1179" s="236" t="s">
        <v>13</v>
      </c>
      <c r="C1179" s="1009"/>
      <c r="D1179" s="1009"/>
      <c r="E1179" s="975"/>
      <c r="F1179" s="975"/>
      <c r="G1179" s="238" t="s">
        <v>1478</v>
      </c>
      <c r="H1179" s="238" t="s">
        <v>1479</v>
      </c>
      <c r="I1179" s="239" t="s">
        <v>1480</v>
      </c>
      <c r="J1179" s="248">
        <v>6</v>
      </c>
      <c r="K1179" s="390">
        <v>45931</v>
      </c>
      <c r="L1179" s="390">
        <v>46660</v>
      </c>
      <c r="M1179" s="242">
        <f t="shared" si="38"/>
        <v>104.14285714285714</v>
      </c>
      <c r="N1179" s="240">
        <v>0</v>
      </c>
      <c r="O1179" s="239" t="s">
        <v>1481</v>
      </c>
      <c r="P1179" s="244">
        <f t="shared" si="37"/>
        <v>0</v>
      </c>
      <c r="Q1179" s="245" t="str">
        <f>IF(ISNUMBER(P1179),IF(P1179=100%,"CUMPLIDA",IF(AND(ISNUMBER(L1179),ISNUMBER([3]CGR!$P$4)), IF(L1179&lt;[3]CGR!$P$4,"INCUMPLIDA","PROCESO"), "VERIFICAR FECHA")),"SIN VALOR AVANCE")</f>
        <v>PROCESO</v>
      </c>
    </row>
    <row r="1180" spans="1:17" ht="135">
      <c r="A1180" s="235" t="s">
        <v>19</v>
      </c>
      <c r="B1180" s="236" t="s">
        <v>13</v>
      </c>
      <c r="C1180" s="1009"/>
      <c r="D1180" s="1009"/>
      <c r="E1180" s="975"/>
      <c r="F1180" s="975"/>
      <c r="G1180" s="238" t="s">
        <v>1482</v>
      </c>
      <c r="H1180" s="238" t="s">
        <v>1483</v>
      </c>
      <c r="I1180" s="239" t="s">
        <v>1484</v>
      </c>
      <c r="J1180" s="248">
        <v>4</v>
      </c>
      <c r="K1180" s="390">
        <v>45870</v>
      </c>
      <c r="L1180" s="390">
        <v>46234</v>
      </c>
      <c r="M1180" s="242">
        <f t="shared" si="38"/>
        <v>52</v>
      </c>
      <c r="N1180" s="240">
        <v>0</v>
      </c>
      <c r="O1180" s="239" t="s">
        <v>1485</v>
      </c>
      <c r="P1180" s="244">
        <f t="shared" si="37"/>
        <v>0</v>
      </c>
      <c r="Q1180" s="245" t="str">
        <f>IF(ISNUMBER(P1180),IF(P1180=100%,"CUMPLIDA",IF(AND(ISNUMBER(L1180),ISNUMBER([3]CGR!$P$4)), IF(L1180&lt;[3]CGR!$P$4,"INCUMPLIDA","PROCESO"), "VERIFICAR FECHA")),"SIN VALOR AVANCE")</f>
        <v>PROCESO</v>
      </c>
    </row>
    <row r="1181" spans="1:17" ht="180" customHeight="1">
      <c r="A1181" s="201" t="s">
        <v>18</v>
      </c>
      <c r="B1181" s="202" t="s">
        <v>13</v>
      </c>
      <c r="C1181" s="1012" t="s">
        <v>461</v>
      </c>
      <c r="D1181" s="1012" t="s">
        <v>1085</v>
      </c>
      <c r="E1181" s="1014" t="s">
        <v>1486</v>
      </c>
      <c r="F1181" s="1014" t="s">
        <v>1487</v>
      </c>
      <c r="G1181" s="203" t="s">
        <v>1488</v>
      </c>
      <c r="H1181" s="203" t="s">
        <v>1489</v>
      </c>
      <c r="I1181" s="204" t="s">
        <v>1490</v>
      </c>
      <c r="J1181" s="209">
        <v>4</v>
      </c>
      <c r="K1181" s="213">
        <v>45839</v>
      </c>
      <c r="L1181" s="213">
        <v>46203</v>
      </c>
      <c r="M1181" s="206">
        <f t="shared" si="38"/>
        <v>52</v>
      </c>
      <c r="N1181" s="205">
        <v>0</v>
      </c>
      <c r="O1181" s="204" t="s">
        <v>1491</v>
      </c>
      <c r="P1181" s="207">
        <f t="shared" si="37"/>
        <v>0</v>
      </c>
      <c r="Q1181" s="208" t="str">
        <f>IF(ISNUMBER(P1181),IF(P1181=100%,"CUMPLIDA",IF(AND(ISNUMBER(L1181),ISNUMBER([3]CGR!$P$4)), IF(L1181&lt;[3]CGR!$P$4,"INCUMPLIDA","PROCESO"), "VERIFICAR FECHA")),"SIN VALOR AVANCE")</f>
        <v>PROCESO</v>
      </c>
    </row>
    <row r="1182" spans="1:17" ht="105.75" customHeight="1">
      <c r="A1182" s="201" t="s">
        <v>18</v>
      </c>
      <c r="B1182" s="202" t="s">
        <v>13</v>
      </c>
      <c r="C1182" s="1012"/>
      <c r="D1182" s="1012"/>
      <c r="E1182" s="1014"/>
      <c r="F1182" s="1014"/>
      <c r="G1182" s="1014" t="s">
        <v>1492</v>
      </c>
      <c r="H1182" s="203" t="s">
        <v>1493</v>
      </c>
      <c r="I1182" s="204" t="s">
        <v>1494</v>
      </c>
      <c r="J1182" s="209">
        <v>1</v>
      </c>
      <c r="K1182" s="210">
        <v>45839</v>
      </c>
      <c r="L1182" s="213">
        <v>45868</v>
      </c>
      <c r="M1182" s="206">
        <f t="shared" si="38"/>
        <v>4.1428571428571432</v>
      </c>
      <c r="N1182" s="205">
        <v>0</v>
      </c>
      <c r="O1182" s="204" t="s">
        <v>1495</v>
      </c>
      <c r="P1182" s="207">
        <f t="shared" si="37"/>
        <v>0</v>
      </c>
      <c r="Q1182" s="208" t="str">
        <f>IF(ISNUMBER(P1182),IF(P1182=100%,"CUMPLIDA",IF(AND(ISNUMBER(L1182),ISNUMBER([3]CGR!$P$4)), IF(L1182&lt;[3]CGR!$P$4,"INCUMPLIDA","PROCESO"), "VERIFICAR FECHA")),"SIN VALOR AVANCE")</f>
        <v>PROCESO</v>
      </c>
    </row>
    <row r="1183" spans="1:17" ht="195">
      <c r="A1183" s="201" t="s">
        <v>18</v>
      </c>
      <c r="B1183" s="202" t="s">
        <v>13</v>
      </c>
      <c r="C1183" s="1012"/>
      <c r="D1183" s="1012"/>
      <c r="E1183" s="1014"/>
      <c r="F1183" s="1014"/>
      <c r="G1183" s="1014"/>
      <c r="H1183" s="212" t="s">
        <v>1496</v>
      </c>
      <c r="I1183" s="204" t="s">
        <v>1497</v>
      </c>
      <c r="J1183" s="209">
        <v>2</v>
      </c>
      <c r="K1183" s="210">
        <v>45870</v>
      </c>
      <c r="L1183" s="210">
        <v>45930</v>
      </c>
      <c r="M1183" s="206">
        <f t="shared" si="38"/>
        <v>8.5714285714285712</v>
      </c>
      <c r="N1183" s="205">
        <v>0</v>
      </c>
      <c r="O1183" s="204" t="s">
        <v>1498</v>
      </c>
      <c r="P1183" s="207">
        <f t="shared" si="37"/>
        <v>0</v>
      </c>
      <c r="Q1183" s="208" t="str">
        <f>IF(ISNUMBER(P1183),IF(P1183=100%,"CUMPLIDA",IF(AND(ISNUMBER(L1183),ISNUMBER([3]CGR!$P$4)), IF(L1183&lt;[3]CGR!$P$4,"INCUMPLIDA","PROCESO"), "VERIFICAR FECHA")),"SIN VALOR AVANCE")</f>
        <v>PROCESO</v>
      </c>
    </row>
    <row r="1184" spans="1:17" ht="105">
      <c r="A1184" s="201" t="s">
        <v>18</v>
      </c>
      <c r="B1184" s="202" t="s">
        <v>13</v>
      </c>
      <c r="C1184" s="1012"/>
      <c r="D1184" s="1012"/>
      <c r="E1184" s="1014"/>
      <c r="F1184" s="1014"/>
      <c r="G1184" s="203" t="s">
        <v>1499</v>
      </c>
      <c r="H1184" s="203" t="s">
        <v>1500</v>
      </c>
      <c r="I1184" s="204" t="s">
        <v>1390</v>
      </c>
      <c r="J1184" s="209">
        <v>1</v>
      </c>
      <c r="K1184" s="210">
        <v>45839</v>
      </c>
      <c r="L1184" s="210">
        <v>45899</v>
      </c>
      <c r="M1184" s="206">
        <f t="shared" si="38"/>
        <v>8.5714285714285712</v>
      </c>
      <c r="N1184" s="205">
        <v>0</v>
      </c>
      <c r="O1184" s="204" t="s">
        <v>1501</v>
      </c>
      <c r="P1184" s="207">
        <f t="shared" si="37"/>
        <v>0</v>
      </c>
      <c r="Q1184" s="208" t="str">
        <f>IF(ISNUMBER(P1184),IF(P1184=100%,"CUMPLIDA",IF(AND(ISNUMBER(L1184),ISNUMBER([3]CGR!$P$4)), IF(L1184&lt;[3]CGR!$P$4,"INCUMPLIDA","PROCESO"), "VERIFICAR FECHA")),"SIN VALOR AVANCE")</f>
        <v>PROCESO</v>
      </c>
    </row>
    <row r="1185" spans="1:17" ht="90">
      <c r="A1185" s="201" t="s">
        <v>18</v>
      </c>
      <c r="B1185" s="202" t="s">
        <v>13</v>
      </c>
      <c r="C1185" s="1012"/>
      <c r="D1185" s="1012"/>
      <c r="E1185" s="1014"/>
      <c r="F1185" s="1014"/>
      <c r="G1185" s="203" t="s">
        <v>1502</v>
      </c>
      <c r="H1185" s="203" t="s">
        <v>1503</v>
      </c>
      <c r="I1185" s="204" t="s">
        <v>1504</v>
      </c>
      <c r="J1185" s="209">
        <v>1</v>
      </c>
      <c r="K1185" s="213">
        <v>45899</v>
      </c>
      <c r="L1185" s="213">
        <v>45930</v>
      </c>
      <c r="M1185" s="206">
        <f t="shared" si="38"/>
        <v>4.4285714285714288</v>
      </c>
      <c r="N1185" s="205">
        <v>0</v>
      </c>
      <c r="O1185" s="204" t="s">
        <v>1501</v>
      </c>
      <c r="P1185" s="207">
        <f t="shared" si="37"/>
        <v>0</v>
      </c>
      <c r="Q1185" s="208" t="str">
        <f>IF(ISNUMBER(P1185),IF(P1185=100%,"CUMPLIDA",IF(AND(ISNUMBER(L1185),ISNUMBER([3]CGR!$P$4)), IF(L1185&lt;[3]CGR!$P$4,"INCUMPLIDA","PROCESO"), "VERIFICAR FECHA")),"SIN VALOR AVANCE")</f>
        <v>PROCESO</v>
      </c>
    </row>
    <row r="1186" spans="1:17" ht="105.75" customHeight="1">
      <c r="A1186" s="201" t="s">
        <v>18</v>
      </c>
      <c r="B1186" s="202" t="s">
        <v>13</v>
      </c>
      <c r="C1186" s="1013" t="s">
        <v>461</v>
      </c>
      <c r="D1186" s="1013" t="s">
        <v>1441</v>
      </c>
      <c r="E1186" s="1014" t="s">
        <v>1505</v>
      </c>
      <c r="F1186" s="1014" t="s">
        <v>1506</v>
      </c>
      <c r="G1186" s="1014" t="s">
        <v>1507</v>
      </c>
      <c r="H1186" s="203" t="s">
        <v>1508</v>
      </c>
      <c r="I1186" s="204" t="s">
        <v>1509</v>
      </c>
      <c r="J1186" s="209">
        <v>2</v>
      </c>
      <c r="K1186" s="210">
        <v>45839</v>
      </c>
      <c r="L1186" s="210">
        <v>46022</v>
      </c>
      <c r="M1186" s="206">
        <f t="shared" si="38"/>
        <v>26.142857142857142</v>
      </c>
      <c r="N1186" s="205">
        <v>0</v>
      </c>
      <c r="O1186" s="204" t="s">
        <v>1510</v>
      </c>
      <c r="P1186" s="207">
        <f t="shared" si="37"/>
        <v>0</v>
      </c>
      <c r="Q1186" s="208" t="str">
        <f>IF(ISNUMBER(P1186),IF(P1186=100%,"CUMPLIDA",IF(AND(ISNUMBER(L1186),ISNUMBER([3]CGR!$P$4)), IF(L1186&lt;[3]CGR!$P$4,"INCUMPLIDA","PROCESO"), "VERIFICAR FECHA")),"SIN VALOR AVANCE")</f>
        <v>PROCESO</v>
      </c>
    </row>
    <row r="1187" spans="1:17" ht="105.75">
      <c r="A1187" s="201" t="s">
        <v>18</v>
      </c>
      <c r="B1187" s="202" t="s">
        <v>13</v>
      </c>
      <c r="C1187" s="1013"/>
      <c r="D1187" s="1013"/>
      <c r="E1187" s="1014"/>
      <c r="F1187" s="1014"/>
      <c r="G1187" s="1014"/>
      <c r="H1187" s="203" t="s">
        <v>1511</v>
      </c>
      <c r="I1187" s="204" t="s">
        <v>1512</v>
      </c>
      <c r="J1187" s="209">
        <v>2</v>
      </c>
      <c r="K1187" s="210">
        <v>45839</v>
      </c>
      <c r="L1187" s="210">
        <v>46022</v>
      </c>
      <c r="M1187" s="206">
        <f t="shared" si="38"/>
        <v>26.142857142857142</v>
      </c>
      <c r="N1187" s="205">
        <v>0</v>
      </c>
      <c r="O1187" s="204" t="s">
        <v>1510</v>
      </c>
      <c r="P1187" s="207">
        <f t="shared" si="37"/>
        <v>0</v>
      </c>
      <c r="Q1187" s="208" t="str">
        <f>IF(ISNUMBER(P1187),IF(P1187=100%,"CUMPLIDA",IF(AND(ISNUMBER(L1187),ISNUMBER([3]CGR!$P$4)), IF(L1187&lt;[3]CGR!$P$4,"INCUMPLIDA","PROCESO"), "VERIFICAR FECHA")),"SIN VALOR AVANCE")</f>
        <v>PROCESO</v>
      </c>
    </row>
    <row r="1188" spans="1:17" ht="105.75">
      <c r="A1188" s="201" t="s">
        <v>18</v>
      </c>
      <c r="B1188" s="202" t="s">
        <v>13</v>
      </c>
      <c r="C1188" s="1013"/>
      <c r="D1188" s="1013"/>
      <c r="E1188" s="1014"/>
      <c r="F1188" s="1014"/>
      <c r="G1188" s="1014" t="s">
        <v>1513</v>
      </c>
      <c r="H1188" s="203" t="s">
        <v>1514</v>
      </c>
      <c r="I1188" s="204" t="s">
        <v>1515</v>
      </c>
      <c r="J1188" s="209">
        <v>4</v>
      </c>
      <c r="K1188" s="210">
        <v>45839</v>
      </c>
      <c r="L1188" s="210">
        <v>46218</v>
      </c>
      <c r="M1188" s="206">
        <f t="shared" si="38"/>
        <v>54.142857142857146</v>
      </c>
      <c r="N1188" s="205">
        <v>0</v>
      </c>
      <c r="O1188" s="204" t="s">
        <v>1510</v>
      </c>
      <c r="P1188" s="207">
        <f t="shared" si="37"/>
        <v>0</v>
      </c>
      <c r="Q1188" s="208" t="str">
        <f>IF(ISNUMBER(P1188),IF(P1188=100%,"CUMPLIDA",IF(AND(ISNUMBER(L1188),ISNUMBER([3]CGR!$P$4)), IF(L1188&lt;[3]CGR!$P$4,"INCUMPLIDA","PROCESO"), "VERIFICAR FECHA")),"SIN VALOR AVANCE")</f>
        <v>PROCESO</v>
      </c>
    </row>
    <row r="1189" spans="1:17" ht="105.75">
      <c r="A1189" s="201" t="s">
        <v>18</v>
      </c>
      <c r="B1189" s="202" t="s">
        <v>13</v>
      </c>
      <c r="C1189" s="1013"/>
      <c r="D1189" s="1013"/>
      <c r="E1189" s="1014"/>
      <c r="F1189" s="1014"/>
      <c r="G1189" s="1014"/>
      <c r="H1189" s="203" t="s">
        <v>1516</v>
      </c>
      <c r="I1189" s="204" t="s">
        <v>1515</v>
      </c>
      <c r="J1189" s="209">
        <v>4</v>
      </c>
      <c r="K1189" s="210">
        <v>45839</v>
      </c>
      <c r="L1189" s="210">
        <v>46218</v>
      </c>
      <c r="M1189" s="206">
        <f t="shared" si="38"/>
        <v>54.142857142857146</v>
      </c>
      <c r="N1189" s="205">
        <v>0</v>
      </c>
      <c r="O1189" s="204" t="s">
        <v>1510</v>
      </c>
      <c r="P1189" s="207">
        <f t="shared" si="37"/>
        <v>0</v>
      </c>
      <c r="Q1189" s="208" t="str">
        <f>IF(ISNUMBER(P1189),IF(P1189=100%,"CUMPLIDA",IF(AND(ISNUMBER(L1189),ISNUMBER([3]CGR!$P$4)), IF(L1189&lt;[3]CGR!$P$4,"INCUMPLIDA","PROCESO"), "VERIFICAR FECHA")),"SIN VALOR AVANCE")</f>
        <v>PROCESO</v>
      </c>
    </row>
  </sheetData>
  <sheetProtection algorithmName="SHA-512" hashValue="P0tl5bRvCiFTLgEkHb9QovPq/5scm1wj5SBLaujm0tLxXPGXKmE8DN/z8P92lDsSaD1YbWKtgXoAV+RnsQhWyA==" saltValue="UvXcKjogkrPwypkn/9gzoQ==" spinCount="100000" sheet="1" formatCells="0" formatColumns="0" formatRows="0" autoFilter="0"/>
  <protectedRanges>
    <protectedRange sqref="O305" name="Rango2_5_2_2"/>
    <protectedRange sqref="J1127 J1141 J1131 J1137" name="Rango2_1_4_1_1_2_1_1_3_1_1_1_3"/>
    <protectedRange sqref="J1135" name="Rango2_28_1_3_1_1_1_1_3"/>
    <protectedRange sqref="G1141:H1141 G1127:H1127 G1128:I1128 G1136:I1136 G1138:I1138 G1131:H1132 G1137:H1137" name="Rango2_1_2_4_1_1_2_1_1_4_1_1_1_3"/>
    <protectedRange sqref="I1127 I1135 I1137" name="Rango2_1_3_13_1_1_2_1_1_3_1_1_1_3"/>
    <protectedRange sqref="G1135:H1135" name="Rango2_27_1_2_1_1_1_1_1_3"/>
    <protectedRange sqref="K1124:K1126 L1125:L1126 K1140:L1141 K1127:L1128 K1143:L1143 K1131:L1131 K1134:L1134 K1132 K1137:L1137 K1135:K1136 K1138 K1144" name="Rango2_1_5_1_2_4_1_1_6_1_1_1_4"/>
    <protectedRange sqref="I1131" name="Rango2_1_3_13_1_1_2_1_1_1_1_1_3"/>
    <protectedRange sqref="I1132" name="Rango2_1_2_4_1_1_2_1_1_1_1_1_3"/>
    <protectedRange sqref="L1132 L1135:L1136 L1138 L1144" name="Rango2_1_5_1_2_4_1_1_6_1_1_1_2_2"/>
  </protectedRanges>
  <mergeCells count="604">
    <mergeCell ref="C1181:C1185"/>
    <mergeCell ref="C1186:C1189"/>
    <mergeCell ref="D1181:D1185"/>
    <mergeCell ref="E1181:E1185"/>
    <mergeCell ref="F1181:F1185"/>
    <mergeCell ref="G1182:G1183"/>
    <mergeCell ref="D1186:D1189"/>
    <mergeCell ref="E1186:E1189"/>
    <mergeCell ref="F1186:F1189"/>
    <mergeCell ref="G1186:G1187"/>
    <mergeCell ref="G1188:G1189"/>
    <mergeCell ref="D1173:D1177"/>
    <mergeCell ref="E1173:E1177"/>
    <mergeCell ref="F1173:F1177"/>
    <mergeCell ref="G1173:G1174"/>
    <mergeCell ref="G1176:G1177"/>
    <mergeCell ref="D1178:D1180"/>
    <mergeCell ref="E1178:E1180"/>
    <mergeCell ref="F1178:F1180"/>
    <mergeCell ref="C1145:C1149"/>
    <mergeCell ref="C1150:C1154"/>
    <mergeCell ref="C1155:C1158"/>
    <mergeCell ref="C1159:C1162"/>
    <mergeCell ref="C1163:C1166"/>
    <mergeCell ref="C1167:C1170"/>
    <mergeCell ref="C1171:C1172"/>
    <mergeCell ref="C1173:C1177"/>
    <mergeCell ref="C1178:C1180"/>
    <mergeCell ref="D1163:D1166"/>
    <mergeCell ref="E1163:E1166"/>
    <mergeCell ref="F1163:F1166"/>
    <mergeCell ref="G1163:G1164"/>
    <mergeCell ref="D1167:D1170"/>
    <mergeCell ref="E1167:E1170"/>
    <mergeCell ref="F1167:F1170"/>
    <mergeCell ref="G1167:G1168"/>
    <mergeCell ref="D1171:D1172"/>
    <mergeCell ref="E1171:E1172"/>
    <mergeCell ref="F1171:F1172"/>
    <mergeCell ref="D1155:D1158"/>
    <mergeCell ref="E1155:E1158"/>
    <mergeCell ref="F1155:F1158"/>
    <mergeCell ref="G1155:G1156"/>
    <mergeCell ref="G1157:G1158"/>
    <mergeCell ref="D1159:D1162"/>
    <mergeCell ref="E1159:E1162"/>
    <mergeCell ref="F1159:F1162"/>
    <mergeCell ref="G1159:G1160"/>
    <mergeCell ref="G1161:G1162"/>
    <mergeCell ref="D1145:D1149"/>
    <mergeCell ref="E1145:E1149"/>
    <mergeCell ref="F1145:F1149"/>
    <mergeCell ref="G1145:G1146"/>
    <mergeCell ref="G1148:G1149"/>
    <mergeCell ref="D1150:D1154"/>
    <mergeCell ref="E1150:E1154"/>
    <mergeCell ref="F1150:F1154"/>
    <mergeCell ref="G1150:G1151"/>
    <mergeCell ref="G1152:G1153"/>
    <mergeCell ref="C157:C159"/>
    <mergeCell ref="C160:C162"/>
    <mergeCell ref="C163:C167"/>
    <mergeCell ref="C168:C172"/>
    <mergeCell ref="D293:D305"/>
    <mergeCell ref="E293:E305"/>
    <mergeCell ref="F293:F305"/>
    <mergeCell ref="G293:G296"/>
    <mergeCell ref="G298:G300"/>
    <mergeCell ref="C293:C305"/>
    <mergeCell ref="C183:C192"/>
    <mergeCell ref="D183:D192"/>
    <mergeCell ref="E183:E192"/>
    <mergeCell ref="F183:F192"/>
    <mergeCell ref="C193:C231"/>
    <mergeCell ref="D193:D231"/>
    <mergeCell ref="E193:E231"/>
    <mergeCell ref="F193:F231"/>
    <mergeCell ref="G197:G202"/>
    <mergeCell ref="C258:C270"/>
    <mergeCell ref="D258:D270"/>
    <mergeCell ref="E258:E270"/>
    <mergeCell ref="F258:F270"/>
    <mergeCell ref="G258:G260"/>
    <mergeCell ref="G1129:G1130"/>
    <mergeCell ref="G723:G726"/>
    <mergeCell ref="G736:G737"/>
    <mergeCell ref="G747:G748"/>
    <mergeCell ref="G758:G759"/>
    <mergeCell ref="G771:G772"/>
    <mergeCell ref="G784:G785"/>
    <mergeCell ref="G829:G830"/>
    <mergeCell ref="G598:G600"/>
    <mergeCell ref="G616:G618"/>
    <mergeCell ref="G653:G655"/>
    <mergeCell ref="G665:G667"/>
    <mergeCell ref="G677:G678"/>
    <mergeCell ref="G688:G689"/>
    <mergeCell ref="G699:G700"/>
    <mergeCell ref="G710:G713"/>
    <mergeCell ref="G991:G992"/>
    <mergeCell ref="G1052:G1053"/>
    <mergeCell ref="G1064:G1069"/>
    <mergeCell ref="G630:G632"/>
    <mergeCell ref="G642:G643"/>
    <mergeCell ref="G529:G530"/>
    <mergeCell ref="G562:G564"/>
    <mergeCell ref="G574:G576"/>
    <mergeCell ref="G586:G588"/>
    <mergeCell ref="G415:G416"/>
    <mergeCell ref="G427:G428"/>
    <mergeCell ref="G442:G443"/>
    <mergeCell ref="G454:G455"/>
    <mergeCell ref="G466:G467"/>
    <mergeCell ref="G478:G479"/>
    <mergeCell ref="G438:G440"/>
    <mergeCell ref="G540:G541"/>
    <mergeCell ref="G551:G552"/>
    <mergeCell ref="G360:G363"/>
    <mergeCell ref="G381:G382"/>
    <mergeCell ref="G392:G393"/>
    <mergeCell ref="G403:G404"/>
    <mergeCell ref="G378:G379"/>
    <mergeCell ref="G493:G494"/>
    <mergeCell ref="G505:G506"/>
    <mergeCell ref="G517:G518"/>
    <mergeCell ref="G373:G374"/>
    <mergeCell ref="G376:G377"/>
    <mergeCell ref="G489:G491"/>
    <mergeCell ref="C771:C781"/>
    <mergeCell ref="D771:D781"/>
    <mergeCell ref="E771:E781"/>
    <mergeCell ref="F771:F781"/>
    <mergeCell ref="D723:D735"/>
    <mergeCell ref="E723:E735"/>
    <mergeCell ref="F723:F735"/>
    <mergeCell ref="C736:C746"/>
    <mergeCell ref="D736:D746"/>
    <mergeCell ref="E736:E746"/>
    <mergeCell ref="F736:F746"/>
    <mergeCell ref="C769:C770"/>
    <mergeCell ref="D769:D770"/>
    <mergeCell ref="E769:E770"/>
    <mergeCell ref="F769:F770"/>
    <mergeCell ref="F586:F597"/>
    <mergeCell ref="C610:C615"/>
    <mergeCell ref="D610:D615"/>
    <mergeCell ref="E610:E615"/>
    <mergeCell ref="F610:F615"/>
    <mergeCell ref="C616:C627"/>
    <mergeCell ref="D616:D627"/>
    <mergeCell ref="E616:E627"/>
    <mergeCell ref="F616:F627"/>
    <mergeCell ref="C574:C585"/>
    <mergeCell ref="D574:D585"/>
    <mergeCell ref="C586:C597"/>
    <mergeCell ref="D586:D597"/>
    <mergeCell ref="C598:C609"/>
    <mergeCell ref="D598:D609"/>
    <mergeCell ref="C562:C573"/>
    <mergeCell ref="D562:D573"/>
    <mergeCell ref="E562:E573"/>
    <mergeCell ref="E586:E597"/>
    <mergeCell ref="F562:F573"/>
    <mergeCell ref="E598:E609"/>
    <mergeCell ref="F598:F609"/>
    <mergeCell ref="E574:E585"/>
    <mergeCell ref="F574:F585"/>
    <mergeCell ref="C392:C402"/>
    <mergeCell ref="D392:D402"/>
    <mergeCell ref="E392:E402"/>
    <mergeCell ref="F392:F402"/>
    <mergeCell ref="E540:E550"/>
    <mergeCell ref="F540:F550"/>
    <mergeCell ref="C414:C425"/>
    <mergeCell ref="D414:D425"/>
    <mergeCell ref="E414:E425"/>
    <mergeCell ref="F414:F425"/>
    <mergeCell ref="E441:E452"/>
    <mergeCell ref="F441:F452"/>
    <mergeCell ref="C426:C437"/>
    <mergeCell ref="D426:D437"/>
    <mergeCell ref="E426:E437"/>
    <mergeCell ref="F426:F437"/>
    <mergeCell ref="C403:C413"/>
    <mergeCell ref="D403:D413"/>
    <mergeCell ref="E403:E413"/>
    <mergeCell ref="C345:C357"/>
    <mergeCell ref="C358:C372"/>
    <mergeCell ref="C373:C375"/>
    <mergeCell ref="C381:C391"/>
    <mergeCell ref="C376:C380"/>
    <mergeCell ref="D376:D380"/>
    <mergeCell ref="E376:E380"/>
    <mergeCell ref="F376:F380"/>
    <mergeCell ref="E381:E391"/>
    <mergeCell ref="F381:F391"/>
    <mergeCell ref="D358:D372"/>
    <mergeCell ref="E358:E372"/>
    <mergeCell ref="F358:F372"/>
    <mergeCell ref="D373:D375"/>
    <mergeCell ref="E373:E375"/>
    <mergeCell ref="F373:F375"/>
    <mergeCell ref="D381:D391"/>
    <mergeCell ref="D345:D357"/>
    <mergeCell ref="E345:E357"/>
    <mergeCell ref="F345:F357"/>
    <mergeCell ref="G121:G122"/>
    <mergeCell ref="D120:D127"/>
    <mergeCell ref="E120:E127"/>
    <mergeCell ref="F120:F127"/>
    <mergeCell ref="G123:G124"/>
    <mergeCell ref="G126:G127"/>
    <mergeCell ref="C135:C137"/>
    <mergeCell ref="D135:D137"/>
    <mergeCell ref="F106:F108"/>
    <mergeCell ref="G106:G107"/>
    <mergeCell ref="E109:E110"/>
    <mergeCell ref="F109:F110"/>
    <mergeCell ref="C133:C134"/>
    <mergeCell ref="D133:D134"/>
    <mergeCell ref="C115:C119"/>
    <mergeCell ref="D115:D119"/>
    <mergeCell ref="E115:E119"/>
    <mergeCell ref="F115:F119"/>
    <mergeCell ref="G115:G116"/>
    <mergeCell ref="G117:G118"/>
    <mergeCell ref="E133:E134"/>
    <mergeCell ref="F133:F134"/>
    <mergeCell ref="E135:E137"/>
    <mergeCell ref="F135:F137"/>
    <mergeCell ref="G306:G307"/>
    <mergeCell ref="G308:G309"/>
    <mergeCell ref="G347:G348"/>
    <mergeCell ref="G131:G132"/>
    <mergeCell ref="G319:G320"/>
    <mergeCell ref="G321:G322"/>
    <mergeCell ref="G332:G333"/>
    <mergeCell ref="G334:G335"/>
    <mergeCell ref="G345:G346"/>
    <mergeCell ref="G282:G283"/>
    <mergeCell ref="G203:G212"/>
    <mergeCell ref="G222:G231"/>
    <mergeCell ref="G144:G145"/>
    <mergeCell ref="G146:G147"/>
    <mergeCell ref="G133:G134"/>
    <mergeCell ref="G136:G137"/>
    <mergeCell ref="G157:G158"/>
    <mergeCell ref="G160:G161"/>
    <mergeCell ref="G164:G165"/>
    <mergeCell ref="G170:G171"/>
    <mergeCell ref="G183:G185"/>
    <mergeCell ref="G188:G189"/>
    <mergeCell ref="G191:G192"/>
    <mergeCell ref="G194:G196"/>
    <mergeCell ref="C70:C81"/>
    <mergeCell ref="D70:D81"/>
    <mergeCell ref="E70:E81"/>
    <mergeCell ref="F70:F81"/>
    <mergeCell ref="C82:C105"/>
    <mergeCell ref="D82:D105"/>
    <mergeCell ref="E82:E105"/>
    <mergeCell ref="F82:F105"/>
    <mergeCell ref="C131:C132"/>
    <mergeCell ref="D131:D132"/>
    <mergeCell ref="E131:E132"/>
    <mergeCell ref="F131:F132"/>
    <mergeCell ref="C106:C108"/>
    <mergeCell ref="C109:C110"/>
    <mergeCell ref="D109:D110"/>
    <mergeCell ref="C120:C127"/>
    <mergeCell ref="D106:D108"/>
    <mergeCell ref="E106:E108"/>
    <mergeCell ref="A1:B3"/>
    <mergeCell ref="C1:Q2"/>
    <mergeCell ref="C3:Q3"/>
    <mergeCell ref="A4:I4"/>
    <mergeCell ref="K4:O4"/>
    <mergeCell ref="K5:O5"/>
    <mergeCell ref="K6:O6"/>
    <mergeCell ref="K7:O7"/>
    <mergeCell ref="K8:O8"/>
    <mergeCell ref="C11:C26"/>
    <mergeCell ref="D11:D26"/>
    <mergeCell ref="E11:E26"/>
    <mergeCell ref="F11:F26"/>
    <mergeCell ref="G11:G16"/>
    <mergeCell ref="D477:D488"/>
    <mergeCell ref="E477:E488"/>
    <mergeCell ref="F477:F488"/>
    <mergeCell ref="C504:C515"/>
    <mergeCell ref="D504:D515"/>
    <mergeCell ref="E504:E515"/>
    <mergeCell ref="F504:F515"/>
    <mergeCell ref="C27:C42"/>
    <mergeCell ref="D27:D42"/>
    <mergeCell ref="E27:E42"/>
    <mergeCell ref="F27:F42"/>
    <mergeCell ref="G38:G42"/>
    <mergeCell ref="C128:C130"/>
    <mergeCell ref="D128:D130"/>
    <mergeCell ref="E128:E130"/>
    <mergeCell ref="F128:F130"/>
    <mergeCell ref="C64:C69"/>
    <mergeCell ref="D64:D69"/>
    <mergeCell ref="F43:F54"/>
    <mergeCell ref="G44:G48"/>
    <mergeCell ref="G51:G52"/>
    <mergeCell ref="G53:G54"/>
    <mergeCell ref="C55:C63"/>
    <mergeCell ref="D55:D63"/>
    <mergeCell ref="E55:E63"/>
    <mergeCell ref="F55:F63"/>
    <mergeCell ref="G57:G63"/>
    <mergeCell ref="E64:E69"/>
    <mergeCell ref="F64:F69"/>
    <mergeCell ref="G66:G67"/>
    <mergeCell ref="G68:G69"/>
    <mergeCell ref="C43:C54"/>
    <mergeCell ref="D43:D54"/>
    <mergeCell ref="E43:E54"/>
    <mergeCell ref="C138:C142"/>
    <mergeCell ref="D138:D142"/>
    <mergeCell ref="E138:E142"/>
    <mergeCell ref="F138:F142"/>
    <mergeCell ref="G138:G139"/>
    <mergeCell ref="G140:G141"/>
    <mergeCell ref="C148:C150"/>
    <mergeCell ref="D148:D150"/>
    <mergeCell ref="E148:E150"/>
    <mergeCell ref="F148:F150"/>
    <mergeCell ref="C144:C145"/>
    <mergeCell ref="D144:D145"/>
    <mergeCell ref="E144:E145"/>
    <mergeCell ref="F144:F145"/>
    <mergeCell ref="C146:C147"/>
    <mergeCell ref="D146:D147"/>
    <mergeCell ref="E146:E147"/>
    <mergeCell ref="F146:F147"/>
    <mergeCell ref="C151:C153"/>
    <mergeCell ref="D151:D153"/>
    <mergeCell ref="E151:E153"/>
    <mergeCell ref="F151:F153"/>
    <mergeCell ref="C154:C156"/>
    <mergeCell ref="D154:D156"/>
    <mergeCell ref="E154:E156"/>
    <mergeCell ref="F154:F156"/>
    <mergeCell ref="C173:C182"/>
    <mergeCell ref="D173:D182"/>
    <mergeCell ref="E173:E182"/>
    <mergeCell ref="F173:F182"/>
    <mergeCell ref="D157:D159"/>
    <mergeCell ref="E157:E159"/>
    <mergeCell ref="F157:F159"/>
    <mergeCell ref="D160:D162"/>
    <mergeCell ref="E160:E162"/>
    <mergeCell ref="F160:F162"/>
    <mergeCell ref="D163:D167"/>
    <mergeCell ref="E163:E167"/>
    <mergeCell ref="F163:F167"/>
    <mergeCell ref="D168:D172"/>
    <mergeCell ref="E168:E172"/>
    <mergeCell ref="F168:F172"/>
    <mergeCell ref="H210:H211"/>
    <mergeCell ref="C232:C244"/>
    <mergeCell ref="D232:D244"/>
    <mergeCell ref="E232:E244"/>
    <mergeCell ref="F232:F244"/>
    <mergeCell ref="G232:G234"/>
    <mergeCell ref="C245:C257"/>
    <mergeCell ref="D245:D257"/>
    <mergeCell ref="E245:E257"/>
    <mergeCell ref="F245:F257"/>
    <mergeCell ref="G245:G247"/>
    <mergeCell ref="H222:H223"/>
    <mergeCell ref="H224:H225"/>
    <mergeCell ref="C271:C281"/>
    <mergeCell ref="D271:D281"/>
    <mergeCell ref="E271:E281"/>
    <mergeCell ref="F271:F281"/>
    <mergeCell ref="C282:C292"/>
    <mergeCell ref="D282:D292"/>
    <mergeCell ref="E282:E292"/>
    <mergeCell ref="F282:F292"/>
    <mergeCell ref="C306:C318"/>
    <mergeCell ref="D306:D318"/>
    <mergeCell ref="E306:E318"/>
    <mergeCell ref="F306:F318"/>
    <mergeCell ref="C477:C488"/>
    <mergeCell ref="C319:C331"/>
    <mergeCell ref="D319:D331"/>
    <mergeCell ref="E319:E331"/>
    <mergeCell ref="F319:F331"/>
    <mergeCell ref="C332:C344"/>
    <mergeCell ref="D332:D344"/>
    <mergeCell ref="E332:E344"/>
    <mergeCell ref="F332:F344"/>
    <mergeCell ref="C438:C440"/>
    <mergeCell ref="D438:D440"/>
    <mergeCell ref="E438:E440"/>
    <mergeCell ref="F438:F440"/>
    <mergeCell ref="C465:C476"/>
    <mergeCell ref="D465:D476"/>
    <mergeCell ref="E465:E476"/>
    <mergeCell ref="F465:F476"/>
    <mergeCell ref="C441:C452"/>
    <mergeCell ref="D441:D452"/>
    <mergeCell ref="C453:C464"/>
    <mergeCell ref="D453:D464"/>
    <mergeCell ref="E453:E464"/>
    <mergeCell ref="F453:F464"/>
    <mergeCell ref="F403:F413"/>
    <mergeCell ref="C489:C491"/>
    <mergeCell ref="D489:D491"/>
    <mergeCell ref="E489:E491"/>
    <mergeCell ref="C492:C503"/>
    <mergeCell ref="D492:D503"/>
    <mergeCell ref="E492:E503"/>
    <mergeCell ref="F492:F503"/>
    <mergeCell ref="F489:F491"/>
    <mergeCell ref="C516:C527"/>
    <mergeCell ref="D516:D527"/>
    <mergeCell ref="E516:E527"/>
    <mergeCell ref="F516:F527"/>
    <mergeCell ref="C551:C561"/>
    <mergeCell ref="D551:D561"/>
    <mergeCell ref="E551:E561"/>
    <mergeCell ref="F551:F561"/>
    <mergeCell ref="C528:C539"/>
    <mergeCell ref="D528:D539"/>
    <mergeCell ref="E528:E539"/>
    <mergeCell ref="F528:F539"/>
    <mergeCell ref="C540:C550"/>
    <mergeCell ref="D540:D550"/>
    <mergeCell ref="E628:E641"/>
    <mergeCell ref="F628:F641"/>
    <mergeCell ref="C653:C664"/>
    <mergeCell ref="D653:D664"/>
    <mergeCell ref="E653:E664"/>
    <mergeCell ref="F653:F664"/>
    <mergeCell ref="C677:C687"/>
    <mergeCell ref="D677:D687"/>
    <mergeCell ref="E677:E687"/>
    <mergeCell ref="F677:F687"/>
    <mergeCell ref="C642:C652"/>
    <mergeCell ref="D642:D652"/>
    <mergeCell ref="E642:E652"/>
    <mergeCell ref="F642:F652"/>
    <mergeCell ref="C665:C676"/>
    <mergeCell ref="D665:D676"/>
    <mergeCell ref="E665:E676"/>
    <mergeCell ref="F665:F676"/>
    <mergeCell ref="C628:C641"/>
    <mergeCell ref="D628:D641"/>
    <mergeCell ref="C688:C698"/>
    <mergeCell ref="D688:D698"/>
    <mergeCell ref="E688:E698"/>
    <mergeCell ref="F688:F698"/>
    <mergeCell ref="C699:C709"/>
    <mergeCell ref="D699:D709"/>
    <mergeCell ref="E699:E709"/>
    <mergeCell ref="F699:F709"/>
    <mergeCell ref="C758:C768"/>
    <mergeCell ref="D758:D768"/>
    <mergeCell ref="E758:E768"/>
    <mergeCell ref="F758:F768"/>
    <mergeCell ref="E710:E722"/>
    <mergeCell ref="F710:F722"/>
    <mergeCell ref="C710:C722"/>
    <mergeCell ref="D710:D722"/>
    <mergeCell ref="C723:C735"/>
    <mergeCell ref="C747:C757"/>
    <mergeCell ref="D747:D757"/>
    <mergeCell ref="E747:E757"/>
    <mergeCell ref="F747:F757"/>
    <mergeCell ref="D782:D783"/>
    <mergeCell ref="E782:E783"/>
    <mergeCell ref="F782:F783"/>
    <mergeCell ref="G782:G783"/>
    <mergeCell ref="C784:C794"/>
    <mergeCell ref="D784:D794"/>
    <mergeCell ref="E784:E794"/>
    <mergeCell ref="F784:F794"/>
    <mergeCell ref="C796:C813"/>
    <mergeCell ref="D796:D813"/>
    <mergeCell ref="E796:E813"/>
    <mergeCell ref="C782:C783"/>
    <mergeCell ref="F796:F813"/>
    <mergeCell ref="G798:G799"/>
    <mergeCell ref="C814:C828"/>
    <mergeCell ref="D814:D828"/>
    <mergeCell ref="E814:E828"/>
    <mergeCell ref="C829:C843"/>
    <mergeCell ref="D829:D843"/>
    <mergeCell ref="E829:E843"/>
    <mergeCell ref="C844:C860"/>
    <mergeCell ref="D844:D860"/>
    <mergeCell ref="E844:E860"/>
    <mergeCell ref="C861:C879"/>
    <mergeCell ref="D861:D879"/>
    <mergeCell ref="E861:E879"/>
    <mergeCell ref="G862:G863"/>
    <mergeCell ref="C880:C896"/>
    <mergeCell ref="D880:D896"/>
    <mergeCell ref="E880:E896"/>
    <mergeCell ref="C897:C911"/>
    <mergeCell ref="D897:D911"/>
    <mergeCell ref="E897:E911"/>
    <mergeCell ref="G881:G882"/>
    <mergeCell ref="G898:G899"/>
    <mergeCell ref="C912:C926"/>
    <mergeCell ref="D912:D926"/>
    <mergeCell ref="E912:E926"/>
    <mergeCell ref="C928:C943"/>
    <mergeCell ref="D928:D943"/>
    <mergeCell ref="E928:E943"/>
    <mergeCell ref="G913:G914"/>
    <mergeCell ref="C944:C958"/>
    <mergeCell ref="D944:D958"/>
    <mergeCell ref="E944:E958"/>
    <mergeCell ref="F944:F958"/>
    <mergeCell ref="C959:C973"/>
    <mergeCell ref="D959:D973"/>
    <mergeCell ref="E959:E973"/>
    <mergeCell ref="C974:C989"/>
    <mergeCell ref="D974:D989"/>
    <mergeCell ref="E974:E989"/>
    <mergeCell ref="E1008:E1019"/>
    <mergeCell ref="C1020:C1034"/>
    <mergeCell ref="D1020:D1034"/>
    <mergeCell ref="E1020:E1034"/>
    <mergeCell ref="C990:C1007"/>
    <mergeCell ref="D990:D1007"/>
    <mergeCell ref="E990:E1007"/>
    <mergeCell ref="C1008:C1019"/>
    <mergeCell ref="D1008:D1019"/>
    <mergeCell ref="C1092:C1102"/>
    <mergeCell ref="D1092:D1102"/>
    <mergeCell ref="E1092:E1102"/>
    <mergeCell ref="F1092:F1102"/>
    <mergeCell ref="C1080:C1091"/>
    <mergeCell ref="D1080:D1091"/>
    <mergeCell ref="E1080:E1091"/>
    <mergeCell ref="F1080:F1091"/>
    <mergeCell ref="F1064:F1078"/>
    <mergeCell ref="C1052:C1063"/>
    <mergeCell ref="D1052:D1063"/>
    <mergeCell ref="E1052:E1063"/>
    <mergeCell ref="C1064:C1078"/>
    <mergeCell ref="C1035:C1051"/>
    <mergeCell ref="D1035:D1051"/>
    <mergeCell ref="E1035:E1051"/>
    <mergeCell ref="D1064:D1078"/>
    <mergeCell ref="E1064:E1078"/>
    <mergeCell ref="C1119:C1123"/>
    <mergeCell ref="D1119:D1123"/>
    <mergeCell ref="E1119:E1123"/>
    <mergeCell ref="F1119:F1123"/>
    <mergeCell ref="G1121:G1123"/>
    <mergeCell ref="C1103:C1118"/>
    <mergeCell ref="D1103:D1118"/>
    <mergeCell ref="E1103:E1118"/>
    <mergeCell ref="F1103:F1118"/>
    <mergeCell ref="G1103:G1106"/>
    <mergeCell ref="G1107:G1108"/>
    <mergeCell ref="C1124:C1126"/>
    <mergeCell ref="C1127:C1130"/>
    <mergeCell ref="C1131:C1134"/>
    <mergeCell ref="C1135:C1136"/>
    <mergeCell ref="C1137:C1140"/>
    <mergeCell ref="C1141:C1143"/>
    <mergeCell ref="D1135:D1136"/>
    <mergeCell ref="E1135:E1136"/>
    <mergeCell ref="F1135:F1136"/>
    <mergeCell ref="D1137:D1140"/>
    <mergeCell ref="E1137:E1140"/>
    <mergeCell ref="F1137:F1140"/>
    <mergeCell ref="D1141:D1143"/>
    <mergeCell ref="E1141:E1143"/>
    <mergeCell ref="F1141:F1143"/>
    <mergeCell ref="D1124:D1126"/>
    <mergeCell ref="E1124:E1126"/>
    <mergeCell ref="F1124:F1126"/>
    <mergeCell ref="D1127:D1130"/>
    <mergeCell ref="E1127:E1130"/>
    <mergeCell ref="F1127:F1130"/>
    <mergeCell ref="D1131:D1134"/>
    <mergeCell ref="E1131:E1134"/>
    <mergeCell ref="F1131:F1134"/>
    <mergeCell ref="F959:F973"/>
    <mergeCell ref="F974:F989"/>
    <mergeCell ref="F990:F1007"/>
    <mergeCell ref="F1008:F1019"/>
    <mergeCell ref="F1020:F1034"/>
    <mergeCell ref="F1035:F1051"/>
    <mergeCell ref="F1052:F1063"/>
    <mergeCell ref="F814:F828"/>
    <mergeCell ref="G815:G816"/>
    <mergeCell ref="F829:F843"/>
    <mergeCell ref="F844:F860"/>
    <mergeCell ref="F861:F879"/>
    <mergeCell ref="F880:F896"/>
    <mergeCell ref="F897:F911"/>
    <mergeCell ref="F912:F926"/>
    <mergeCell ref="F928:F943"/>
  </mergeCells>
  <phoneticPr fontId="45" type="noConversion"/>
  <conditionalFormatting sqref="Q11:Q1189">
    <cfRule type="cellIs" dxfId="19" priority="1" operator="equal">
      <formula>"SIN VALOR AVANCE"</formula>
    </cfRule>
    <cfRule type="cellIs" dxfId="18" priority="2" operator="equal">
      <formula>"VALIDAR FECHA"</formula>
    </cfRule>
    <cfRule type="cellIs" dxfId="17" priority="3" operator="equal">
      <formula>"INCUMPLIDA"</formula>
    </cfRule>
    <cfRule type="cellIs" dxfId="16" priority="4" operator="equal">
      <formula>"PROCESO"</formula>
    </cfRule>
    <cfRule type="cellIs" dxfId="15" priority="5" operator="equal">
      <formula>"CUMPLIDA"</formula>
    </cfRule>
  </conditionalFormatting>
  <dataValidations xWindow="521" yWindow="419" count="11">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7 J1103:J1106 J1080 J1064:J1067 J128:J137" xr:uid="{256C6FFF-8B8D-405E-96CC-9001BFAC0B5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57 K228 K207 K188 K213:K219 K284:K290 K1114 K1080 K1099 K606 K596 K905 K369 K374 K1016 K1028 K1043 K1064:K1066 K1059 K1075 K315 K328 K341 K354 K377 K391:K393 K399 K415:K416 K413 K449 K461 K473 K485 K500 K512 K524 K536 K547 K558 K570 K584 K615 K624 K640 K661 K673 K684 K1088 K708 K998 K982 K967 K952 K936 K920 K791 K805 K822 K836 K852 K869 K888 K1103:K1105 K1118 K128:K137" xr:uid="{93112D43-B984-4831-B01B-82C979C00BE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18 L157 L1064:L1067 L1080 L1103:L1106 L128:L137" xr:uid="{8D7A0536-12F6-4978-AA2A-3373CE1943D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782 O373:O380 O128:O137" xr:uid="{70C8298A-71A8-4233-87EC-26623CB55C3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7 F1064:F1091 F373 F747:F782 F736:F745 F403:F410 F376:F397 F128:F137" xr:uid="{6CAE8D54-7827-46FB-B601-5903E014C583}">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84:E791 E1064:E1071 E1079:E1087 E381:E397 E373 E376 E403:E410 E736:E745 E747:E782 E131 E135 E133 E128" xr:uid="{C1D78A9E-9A20-449A-BEB4-1BF9B579C64F}">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795 D1064:D1071 D1079:D1087 D157 D381:D413 D373 D376 D736:D745 D747:D782 D784:D791 D135 D128 D131 D133" xr:uid="{3A8BB95C-763F-4F12-B38B-D4C2E422C3FD}">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87 G1107 G157 G174 G747 G1079:G1082 G1064 G375:G376 G758 G378 G373 G736 G769:G771 G380 G1103 G128:G136" xr:uid="{78F96E4F-6FDD-429C-8482-16348311C8E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88:I189 I272 I283 I240:I244 I227:I230 I206:I209 I217:I221 I249 I262 I266:I270 I276:I280 I288:I292 I88:I92 I66:I69 I253:I257 I236 I174 I180:I182 I94 I76:I80 I32:I36 I72 I22:I26 I99:I103 I18 I28 I51:I54 I83 J1118 I157 I1108 J1143 J1125:J1126 J1140 J1134 I1053 I368:I380 I951:I955 I966:I970 I997:I1001 I1042:I1046 I981:I985 I387:I393 I930 I1015:I1019 I1027:I1031 I764:I770 I309 I321:I322 H348:I348 I363 I404 I415:I416 I427:I428 I443 I448:I452 I460:I464 I478:I479 I493:I494 I499:I503 I511:I515 I552 I557:I561 I569:I573 I576 I593:I597 I605:I609 I632 I648:I652 I694:I698 I753:I757 I777:I781 I742:I746 I790:I794 I731:I735 I804:I808 I718:I722 I821:I825 I683:I687 I835:I839 I672:I676 I851:I855 I705:I709 I660:I664 I868:I872 I541 I904:I908 I623:I627 I887:I891 I529:I530 I919:I923 I1074:I1080 I1058:I1062 I1087:I1091 I1093 I1098:I1106 I314:I318 I327:I331 I335 I340:I344 I353:I357 I382 I398:I402 I409:I413 I421:I425 I433:I437 I455 I467 I472:I476 I484:I488 I506 I517:I518 I523:I527 I535:I539 I546:I550 I564 I581:I585 I588 I600 I618 I637:I641 I643 I655 I667 I678 I689 I700 I713 I726 I737 I748 I759 I772 I785 I799 I816 I830 I846 I863 I882 I899 I914 I935:I939 I946 I961 I976 I992 I1010 I1022 I1037 I1069 I1064:I1067 I1082 I1113:I1117 I128:I137" xr:uid="{B1910F90-A164-43B4-A801-40EF358B4F0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62 H268:H270 H278:H280 H290:H292 H255:H257 H236 H174 H272 H180:H182 H242:H244 H189 H227:H230 H90:H92 H206:H209 H219:H221 H72 H24:H26 H94 H34:H36 H51:H54 H78:H80 H101:H103 H18 H28 H66:H69 H83 H1115:H1117 H157 H249 H1064:H1067 H355:H357 H755:H757 H411:H413 H1060:H1062 H1089:H1091 H316:H318 H329:H331 H342:H344 H370:H380 H389:H393 H400:H402 H415:H416 H423:H425 H435:H437 H450:H452 H462:H464 H474:H476 H478:H479 H486:H488 H493:H494 H501:H503 H513:H515 H517:H518 H525:H527 H537:H539 H548:H550 H559:H561 H571:H573 H583:H585 H595:H597 H607:H609 H625:H627 H639:H641 H650:H652 H662:H664 H674:H676 H685:H687 H696:H698 H707:H709 H720:H722 H733:H735 H744:H746 H766:H770 H779:H781 H792:H794 H806:H808 H823:H825 H837:H839 H853:H855 H870:H872 H889:H891 H906:H908 H921:H923 H937:H939 H953:H955 H968:H970 H983:H985 H999:H1001 H1017:H1019 H1029:H1031 H1044:H1046 H1076:H1080 H1100:H1106 H128:H137" xr:uid="{E9B020B5-EF73-4448-BAF5-C9108951DFEC}">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57 N1124" xr:uid="{FB973BD3-6745-45FF-9DE9-9799DC8F3EA5}">
      <formula1>-9223372036854770000</formula1>
      <formula2>9223372036854770000</formula2>
    </dataValidation>
  </dataValidations>
  <pageMargins left="0.7" right="0.7" top="0.75" bottom="0.75" header="0.3" footer="0.3"/>
  <pageSetup orientation="portrait" r:id="rId1"/>
  <headerFooter>
    <oddFooter>&amp;R_x000D_&amp;1#&amp;"Calibri"&amp;10&amp;K000000 Información Pública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DA82-E208-4FAF-A40E-E2F32279F220}">
  <dimension ref="A1:AG580"/>
  <sheetViews>
    <sheetView topLeftCell="A52" zoomScale="70" zoomScaleNormal="70" workbookViewId="0">
      <selection activeCell="D52" sqref="D52:D62"/>
    </sheetView>
  </sheetViews>
  <sheetFormatPr baseColWidth="10" defaultColWidth="11.42578125" defaultRowHeight="15"/>
  <cols>
    <col min="1" max="1" width="24.28515625" style="104" customWidth="1"/>
    <col min="2" max="2" width="16.7109375" style="98" customWidth="1"/>
    <col min="3" max="3" width="25.28515625" style="98" customWidth="1"/>
    <col min="4" max="4" width="32.28515625" style="26" customWidth="1"/>
    <col min="5" max="5" width="64.7109375" style="25" customWidth="1"/>
    <col min="6" max="6" width="35.42578125" style="25" customWidth="1"/>
    <col min="7" max="7" width="34.7109375" style="25" customWidth="1"/>
    <col min="8" max="8" width="51" style="25" customWidth="1"/>
    <col min="9" max="9" width="34.42578125" style="28" customWidth="1"/>
    <col min="10" max="10" width="39.7109375" style="26" customWidth="1"/>
    <col min="11" max="11" width="21.7109375" style="26" customWidth="1"/>
    <col min="12" max="12" width="31.28515625" style="26" customWidth="1"/>
    <col min="13" max="13" width="34.7109375" style="26" customWidth="1"/>
    <col min="14" max="14" width="33" style="26" customWidth="1"/>
    <col min="15" max="15" width="81" style="26" customWidth="1"/>
    <col min="16" max="16" width="32.140625" style="26" customWidth="1"/>
    <col min="17" max="17" width="39.140625" style="28" customWidth="1"/>
    <col min="18" max="18" width="12.7109375" style="27" customWidth="1"/>
    <col min="19" max="19" width="11.85546875" style="27" customWidth="1"/>
    <col min="20" max="20" width="11.42578125" style="27"/>
    <col min="21" max="21" width="13.5703125" style="27" customWidth="1"/>
    <col min="22" max="22" width="20.42578125" style="27" bestFit="1" customWidth="1"/>
    <col min="23" max="23" width="19.85546875" style="27" bestFit="1" customWidth="1"/>
    <col min="24" max="24" width="11.42578125" style="27"/>
    <col min="25" max="25" width="50" style="27" customWidth="1"/>
    <col min="26" max="16384" width="11.42578125" style="27"/>
  </cols>
  <sheetData>
    <row r="1" spans="1:33">
      <c r="A1" s="1021"/>
      <c r="B1" s="1022"/>
      <c r="C1" s="1025" t="s">
        <v>4758</v>
      </c>
      <c r="D1" s="1025"/>
      <c r="E1" s="1025"/>
      <c r="F1" s="1025"/>
      <c r="G1" s="1025"/>
      <c r="H1" s="1026"/>
      <c r="I1" s="1025"/>
      <c r="J1" s="1025"/>
      <c r="K1" s="1025"/>
      <c r="L1" s="1025"/>
      <c r="M1" s="1025"/>
      <c r="N1" s="1025"/>
      <c r="O1" s="1025"/>
      <c r="P1" s="1025"/>
      <c r="Q1" s="1027"/>
    </row>
    <row r="2" spans="1:33">
      <c r="A2" s="1023"/>
      <c r="B2" s="1024"/>
      <c r="C2" s="1028"/>
      <c r="D2" s="1028"/>
      <c r="E2" s="1028"/>
      <c r="F2" s="1028"/>
      <c r="G2" s="1028"/>
      <c r="H2" s="1029"/>
      <c r="I2" s="1028"/>
      <c r="J2" s="1028"/>
      <c r="K2" s="1028"/>
      <c r="L2" s="1028"/>
      <c r="M2" s="1028"/>
      <c r="N2" s="1028"/>
      <c r="O2" s="1028"/>
      <c r="P2" s="1028"/>
      <c r="Q2" s="1030"/>
    </row>
    <row r="3" spans="1:33">
      <c r="A3" s="1023"/>
      <c r="B3" s="1024"/>
      <c r="C3" s="1031"/>
      <c r="D3" s="1031"/>
      <c r="E3" s="1031"/>
      <c r="F3" s="1031"/>
      <c r="G3" s="1031"/>
      <c r="H3" s="1032"/>
      <c r="I3" s="1031"/>
      <c r="J3" s="1031"/>
      <c r="K3" s="1031"/>
      <c r="L3" s="1031"/>
      <c r="M3" s="1031"/>
      <c r="N3" s="1031"/>
      <c r="O3" s="1031"/>
      <c r="P3" s="1031"/>
      <c r="Q3" s="1033"/>
    </row>
    <row r="4" spans="1:33" ht="15.75">
      <c r="A4" s="1034" t="s">
        <v>45</v>
      </c>
      <c r="B4" s="1035"/>
      <c r="C4" s="1035"/>
      <c r="D4" s="1035"/>
      <c r="E4" s="1035"/>
      <c r="F4" s="1035"/>
      <c r="G4" s="1035"/>
      <c r="H4" s="1036"/>
      <c r="I4" s="1035"/>
      <c r="J4" s="8"/>
      <c r="K4" s="1037"/>
      <c r="L4" s="1037"/>
      <c r="M4" s="1037"/>
      <c r="N4" s="1037"/>
      <c r="O4" s="1037"/>
      <c r="P4" s="391"/>
      <c r="Q4" s="99"/>
    </row>
    <row r="5" spans="1:33" ht="15.75">
      <c r="A5" s="9" t="s">
        <v>47</v>
      </c>
      <c r="B5" s="8"/>
      <c r="C5" s="8"/>
      <c r="D5" s="8"/>
      <c r="E5" s="12"/>
      <c r="F5" s="12"/>
      <c r="G5" s="12"/>
      <c r="H5" s="12"/>
      <c r="I5" s="100"/>
      <c r="J5" s="8"/>
      <c r="K5" s="1037"/>
      <c r="L5" s="1037"/>
      <c r="M5" s="1037"/>
      <c r="N5" s="1037"/>
      <c r="O5" s="1037"/>
      <c r="P5" s="391"/>
      <c r="Q5" s="99"/>
    </row>
    <row r="6" spans="1:33" ht="15.75">
      <c r="A6" s="9" t="s">
        <v>4759</v>
      </c>
      <c r="B6" s="8"/>
      <c r="C6" s="8"/>
      <c r="D6" s="8"/>
      <c r="E6" s="12"/>
      <c r="F6" s="12"/>
      <c r="G6" s="12"/>
      <c r="H6" s="12"/>
      <c r="I6" s="100"/>
      <c r="J6" s="8"/>
      <c r="K6" s="1038" t="s">
        <v>50</v>
      </c>
      <c r="L6" s="1038"/>
      <c r="M6" s="1038"/>
      <c r="N6" s="1038"/>
      <c r="O6" s="1038"/>
      <c r="P6" s="392">
        <v>45838</v>
      </c>
      <c r="Q6" s="99"/>
    </row>
    <row r="7" spans="1:33" ht="15.75">
      <c r="A7" s="9" t="s">
        <v>4765</v>
      </c>
      <c r="B7" s="8"/>
      <c r="C7" s="8"/>
      <c r="D7" s="8"/>
      <c r="E7" s="12"/>
      <c r="F7" s="12"/>
      <c r="G7" s="12"/>
      <c r="H7" s="12"/>
      <c r="I7" s="100"/>
      <c r="J7" s="8"/>
      <c r="K7" s="1039"/>
      <c r="L7" s="1039"/>
      <c r="M7" s="1039"/>
      <c r="N7" s="1039"/>
      <c r="O7" s="1039"/>
      <c r="P7" s="393"/>
      <c r="Q7" s="99"/>
    </row>
    <row r="8" spans="1:33" ht="15.75">
      <c r="A8" s="9" t="s">
        <v>51</v>
      </c>
      <c r="B8" s="8"/>
      <c r="C8" s="8"/>
      <c r="D8" s="8"/>
      <c r="E8" s="12"/>
      <c r="F8" s="12"/>
      <c r="G8" s="12"/>
      <c r="H8" s="12"/>
      <c r="I8" s="100"/>
      <c r="J8" s="8"/>
      <c r="K8" s="1040" t="s">
        <v>4766</v>
      </c>
      <c r="L8" s="1040"/>
      <c r="M8" s="1040"/>
      <c r="N8" s="1040"/>
      <c r="O8" s="1040"/>
      <c r="P8" s="394">
        <v>45930</v>
      </c>
      <c r="Q8" s="99"/>
    </row>
    <row r="9" spans="1:33" ht="15.75">
      <c r="A9" s="10"/>
      <c r="B9" s="3"/>
      <c r="C9" s="3"/>
      <c r="D9" s="3"/>
      <c r="E9" s="13"/>
      <c r="F9" s="13"/>
      <c r="G9" s="13"/>
      <c r="H9" s="13"/>
      <c r="I9" s="101"/>
      <c r="J9" s="3"/>
      <c r="K9" s="3"/>
      <c r="L9" s="102"/>
      <c r="M9" s="102"/>
      <c r="N9" s="42"/>
      <c r="O9" s="102"/>
      <c r="P9" s="102"/>
      <c r="Q9" s="103"/>
    </row>
    <row r="10" spans="1:33" s="26" customFormat="1" ht="126">
      <c r="A10" s="395" t="s">
        <v>27</v>
      </c>
      <c r="B10" s="395" t="s">
        <v>9</v>
      </c>
      <c r="C10" s="395" t="s">
        <v>53</v>
      </c>
      <c r="D10" s="395" t="s">
        <v>4762</v>
      </c>
      <c r="E10" s="396" t="s">
        <v>4763</v>
      </c>
      <c r="F10" s="395" t="s">
        <v>4764</v>
      </c>
      <c r="G10" s="395" t="s">
        <v>57</v>
      </c>
      <c r="H10" s="395" t="s">
        <v>58</v>
      </c>
      <c r="I10" s="397" t="s">
        <v>59</v>
      </c>
      <c r="J10" s="397" t="s">
        <v>60</v>
      </c>
      <c r="K10" s="398" t="s">
        <v>61</v>
      </c>
      <c r="L10" s="398" t="s">
        <v>62</v>
      </c>
      <c r="M10" s="233" t="s">
        <v>63</v>
      </c>
      <c r="N10" s="233" t="s">
        <v>64</v>
      </c>
      <c r="O10" s="397" t="s">
        <v>65</v>
      </c>
      <c r="P10" s="399" t="s">
        <v>66</v>
      </c>
      <c r="Q10" s="397" t="s">
        <v>33</v>
      </c>
      <c r="R10" s="162" t="s">
        <v>58</v>
      </c>
      <c r="S10" s="163" t="s">
        <v>59</v>
      </c>
      <c r="T10" s="163" t="s">
        <v>60</v>
      </c>
      <c r="U10" s="164" t="s">
        <v>61</v>
      </c>
      <c r="V10" s="164" t="s">
        <v>62</v>
      </c>
      <c r="W10" s="165" t="s">
        <v>63</v>
      </c>
      <c r="X10" s="165" t="s">
        <v>64</v>
      </c>
      <c r="Y10" s="163" t="s">
        <v>65</v>
      </c>
      <c r="Z10" s="166" t="s">
        <v>58</v>
      </c>
      <c r="AA10" s="167" t="s">
        <v>59</v>
      </c>
      <c r="AB10" s="167" t="s">
        <v>60</v>
      </c>
      <c r="AC10" s="168" t="s">
        <v>61</v>
      </c>
      <c r="AD10" s="168" t="s">
        <v>62</v>
      </c>
      <c r="AE10" s="169" t="s">
        <v>63</v>
      </c>
      <c r="AF10" s="169" t="s">
        <v>64</v>
      </c>
      <c r="AG10" s="167" t="s">
        <v>65</v>
      </c>
    </row>
    <row r="11" spans="1:33" ht="120" customHeight="1">
      <c r="A11" s="560" t="s">
        <v>17</v>
      </c>
      <c r="B11" s="561" t="s">
        <v>16</v>
      </c>
      <c r="C11" s="858" t="s">
        <v>5421</v>
      </c>
      <c r="D11" s="858" t="s">
        <v>5146</v>
      </c>
      <c r="E11" s="891" t="s">
        <v>5101</v>
      </c>
      <c r="F11" s="881" t="s">
        <v>5102</v>
      </c>
      <c r="G11" s="890" t="s">
        <v>5109</v>
      </c>
      <c r="H11" s="691" t="s">
        <v>5103</v>
      </c>
      <c r="I11" s="691" t="s">
        <v>5104</v>
      </c>
      <c r="J11" s="686">
        <v>2</v>
      </c>
      <c r="K11" s="685">
        <v>45904</v>
      </c>
      <c r="L11" s="685">
        <v>46057</v>
      </c>
      <c r="M11" s="568">
        <f t="shared" ref="M11:M16" si="0">(L11-K11)/7</f>
        <v>21.857142857142858</v>
      </c>
      <c r="N11" s="569">
        <v>0</v>
      </c>
      <c r="O11" s="691" t="s">
        <v>5111</v>
      </c>
      <c r="P11" s="586">
        <f t="shared" ref="P11:P24" si="1">N11/J11</f>
        <v>0</v>
      </c>
      <c r="Q11" s="571" t="str">
        <f>IF(ISNUMBER(P11),IF(P11=100%,"CUMPLIDA",IF(AND(ISNUMBER(L11),ISNUMBER([6]OCI!$P$6)), IF(L11&lt;[6]OCI!$P$6,"INCUMPLIDA","PROCESO"), "VERIFICAR FECHA")),"SIN VALOR AVANCE")</f>
        <v>PROCESO</v>
      </c>
    </row>
    <row r="12" spans="1:33" ht="105.75">
      <c r="A12" s="560" t="s">
        <v>17</v>
      </c>
      <c r="B12" s="561" t="s">
        <v>16</v>
      </c>
      <c r="C12" s="858"/>
      <c r="D12" s="858"/>
      <c r="E12" s="891"/>
      <c r="F12" s="881"/>
      <c r="G12" s="890"/>
      <c r="H12" s="691" t="s">
        <v>5105</v>
      </c>
      <c r="I12" s="691" t="s">
        <v>5106</v>
      </c>
      <c r="J12" s="686">
        <v>6</v>
      </c>
      <c r="K12" s="685">
        <v>45904</v>
      </c>
      <c r="L12" s="685">
        <v>46057</v>
      </c>
      <c r="M12" s="568">
        <f t="shared" si="0"/>
        <v>21.857142857142858</v>
      </c>
      <c r="N12" s="569">
        <v>0</v>
      </c>
      <c r="O12" s="691" t="s">
        <v>5111</v>
      </c>
      <c r="P12" s="586">
        <f t="shared" si="1"/>
        <v>0</v>
      </c>
      <c r="Q12" s="571" t="str">
        <f>IF(ISNUMBER(P12),IF(P12=100%,"CUMPLIDA",IF(AND(ISNUMBER(L12),ISNUMBER([6]OCI!$P$6)), IF(L12&lt;[6]OCI!$P$6,"INCUMPLIDA","PROCESO"), "VERIFICAR FECHA")),"SIN VALOR AVANCE")</f>
        <v>PROCESO</v>
      </c>
    </row>
    <row r="13" spans="1:33" ht="105.75">
      <c r="A13" s="560" t="s">
        <v>17</v>
      </c>
      <c r="B13" s="561" t="s">
        <v>16</v>
      </c>
      <c r="C13" s="858"/>
      <c r="D13" s="858"/>
      <c r="E13" s="891"/>
      <c r="F13" s="881"/>
      <c r="G13" s="690" t="s">
        <v>5110</v>
      </c>
      <c r="H13" s="691" t="s">
        <v>5107</v>
      </c>
      <c r="I13" s="691" t="s">
        <v>5108</v>
      </c>
      <c r="J13" s="686">
        <v>6</v>
      </c>
      <c r="K13" s="685">
        <v>45904</v>
      </c>
      <c r="L13" s="685">
        <v>46053</v>
      </c>
      <c r="M13" s="568">
        <f t="shared" si="0"/>
        <v>21.285714285714285</v>
      </c>
      <c r="N13" s="569">
        <v>0</v>
      </c>
      <c r="O13" s="691" t="s">
        <v>5111</v>
      </c>
      <c r="P13" s="586">
        <f t="shared" si="1"/>
        <v>0</v>
      </c>
      <c r="Q13" s="571" t="str">
        <f>IF(ISNUMBER(P13),IF(P13=100%,"CUMPLIDA",IF(AND(ISNUMBER(L13),ISNUMBER([6]OCI!$P$6)), IF(L13&lt;[6]OCI!$P$6,"INCUMPLIDA","PROCESO"), "VERIFICAR FECHA")),"SIN VALOR AVANCE")</f>
        <v>PROCESO</v>
      </c>
    </row>
    <row r="14" spans="1:33" ht="165" customHeight="1">
      <c r="A14" s="687" t="s">
        <v>17</v>
      </c>
      <c r="B14" s="688" t="s">
        <v>16</v>
      </c>
      <c r="C14" s="858" t="s">
        <v>5420</v>
      </c>
      <c r="D14" s="858" t="s">
        <v>5146</v>
      </c>
      <c r="E14" s="891" t="s">
        <v>5112</v>
      </c>
      <c r="F14" s="881" t="s">
        <v>5113</v>
      </c>
      <c r="G14" s="692" t="s">
        <v>5122</v>
      </c>
      <c r="H14" s="692" t="s">
        <v>5114</v>
      </c>
      <c r="I14" s="692" t="s">
        <v>5115</v>
      </c>
      <c r="J14" s="686">
        <v>2</v>
      </c>
      <c r="K14" s="685">
        <v>45931</v>
      </c>
      <c r="L14" s="685">
        <v>46203</v>
      </c>
      <c r="M14" s="568">
        <f t="shared" si="0"/>
        <v>38.857142857142854</v>
      </c>
      <c r="N14" s="569">
        <v>0</v>
      </c>
      <c r="O14" s="692" t="s">
        <v>5116</v>
      </c>
      <c r="P14" s="586">
        <f t="shared" si="1"/>
        <v>0</v>
      </c>
      <c r="Q14" s="571" t="str">
        <f>IF(ISNUMBER(P14),IF(P14=100%,"CUMPLIDA",IF(AND(ISNUMBER(L14),ISNUMBER([6]OCI!$P$6)), IF(L14&lt;[6]OCI!$P$6,"INCUMPLIDA","PROCESO"), "VERIFICAR FECHA")),"SIN VALOR AVANCE")</f>
        <v>PROCESO</v>
      </c>
    </row>
    <row r="15" spans="1:33" ht="150.75">
      <c r="A15" s="560" t="s">
        <v>17</v>
      </c>
      <c r="B15" s="561" t="s">
        <v>16</v>
      </c>
      <c r="C15" s="858"/>
      <c r="D15" s="858"/>
      <c r="E15" s="891"/>
      <c r="F15" s="881"/>
      <c r="G15" s="692" t="s">
        <v>5280</v>
      </c>
      <c r="H15" s="691" t="s">
        <v>5117</v>
      </c>
      <c r="I15" s="691" t="s">
        <v>5118</v>
      </c>
      <c r="J15" s="686">
        <v>3</v>
      </c>
      <c r="K15" s="685">
        <v>45931</v>
      </c>
      <c r="L15" s="685">
        <v>46234</v>
      </c>
      <c r="M15" s="568">
        <f t="shared" si="0"/>
        <v>43.285714285714285</v>
      </c>
      <c r="N15" s="569">
        <v>0</v>
      </c>
      <c r="O15" s="691" t="s">
        <v>5119</v>
      </c>
      <c r="P15" s="586">
        <f t="shared" si="1"/>
        <v>0</v>
      </c>
      <c r="Q15" s="571" t="str">
        <f>IF(ISNUMBER(P15),IF(P15=100%,"CUMPLIDA",IF(AND(ISNUMBER(L15),ISNUMBER([6]OCI!$P$6)), IF(L15&lt;[6]OCI!$P$6,"INCUMPLIDA","PROCESO"), "VERIFICAR FECHA")),"SIN VALOR AVANCE")</f>
        <v>PROCESO</v>
      </c>
    </row>
    <row r="16" spans="1:33" ht="150.75">
      <c r="A16" s="560" t="s">
        <v>17</v>
      </c>
      <c r="B16" s="561" t="s">
        <v>16</v>
      </c>
      <c r="C16" s="858"/>
      <c r="D16" s="858"/>
      <c r="E16" s="891"/>
      <c r="F16" s="881"/>
      <c r="G16" s="692"/>
      <c r="H16" s="691" t="s">
        <v>5120</v>
      </c>
      <c r="I16" s="691" t="s">
        <v>5121</v>
      </c>
      <c r="J16" s="686">
        <v>6</v>
      </c>
      <c r="K16" s="685">
        <v>45931</v>
      </c>
      <c r="L16" s="685">
        <v>46142</v>
      </c>
      <c r="M16" s="568">
        <f t="shared" si="0"/>
        <v>30.142857142857142</v>
      </c>
      <c r="N16" s="569">
        <v>0</v>
      </c>
      <c r="O16" s="691" t="s">
        <v>5119</v>
      </c>
      <c r="P16" s="586">
        <f t="shared" si="1"/>
        <v>0</v>
      </c>
      <c r="Q16" s="571" t="str">
        <f>IF(ISNUMBER(P16),IF(P16=100%,"CUMPLIDA",IF(AND(ISNUMBER(L16),ISNUMBER([6]OCI!$P$6)), IF(L16&lt;[6]OCI!$P$6,"INCUMPLIDA","PROCESO"), "VERIFICAR FECHA")),"SIN VALOR AVANCE")</f>
        <v>PROCESO</v>
      </c>
    </row>
    <row r="17" spans="1:17" ht="120.75" customHeight="1">
      <c r="A17" s="560" t="s">
        <v>17</v>
      </c>
      <c r="B17" s="561" t="s">
        <v>16</v>
      </c>
      <c r="C17" s="858" t="s">
        <v>5419</v>
      </c>
      <c r="D17" s="858" t="s">
        <v>5146</v>
      </c>
      <c r="E17" s="891" t="s">
        <v>5281</v>
      </c>
      <c r="F17" s="881" t="s">
        <v>5123</v>
      </c>
      <c r="G17" s="900" t="s">
        <v>5141</v>
      </c>
      <c r="H17" s="693" t="s">
        <v>5124</v>
      </c>
      <c r="I17" s="694" t="s">
        <v>5125</v>
      </c>
      <c r="J17" s="686">
        <v>2</v>
      </c>
      <c r="K17" s="685">
        <v>45901</v>
      </c>
      <c r="L17" s="685">
        <v>46112</v>
      </c>
      <c r="M17" s="568">
        <f>(L17-K17)/7</f>
        <v>30.142857142857142</v>
      </c>
      <c r="N17" s="569">
        <v>0</v>
      </c>
      <c r="O17" s="691" t="s">
        <v>5130</v>
      </c>
      <c r="P17" s="586">
        <f t="shared" si="1"/>
        <v>0</v>
      </c>
      <c r="Q17" s="571" t="str">
        <f>IF(ISNUMBER(P17),IF(P17=100%,"CUMPLIDA",IF(AND(ISNUMBER(L17),ISNUMBER([6]OCI!$P$6)), IF(L17&lt;[6]OCI!$P$6,"INCUMPLIDA","PROCESO"), "VERIFICAR FECHA")),"SIN VALOR AVANCE")</f>
        <v>PROCESO</v>
      </c>
    </row>
    <row r="18" spans="1:17" ht="138.75" customHeight="1">
      <c r="A18" s="560" t="s">
        <v>17</v>
      </c>
      <c r="B18" s="561" t="s">
        <v>16</v>
      </c>
      <c r="C18" s="858"/>
      <c r="D18" s="858"/>
      <c r="E18" s="891"/>
      <c r="F18" s="881"/>
      <c r="G18" s="901"/>
      <c r="H18" s="692" t="s">
        <v>5126</v>
      </c>
      <c r="I18" s="695" t="s">
        <v>5127</v>
      </c>
      <c r="J18" s="686">
        <v>2</v>
      </c>
      <c r="K18" s="685">
        <v>45901</v>
      </c>
      <c r="L18" s="685">
        <v>46112</v>
      </c>
      <c r="M18" s="568">
        <f>(L18-K18)/7</f>
        <v>30.142857142857142</v>
      </c>
      <c r="N18" s="569">
        <v>0</v>
      </c>
      <c r="O18" s="691" t="s">
        <v>5130</v>
      </c>
      <c r="P18" s="586">
        <f t="shared" si="1"/>
        <v>0</v>
      </c>
      <c r="Q18" s="571" t="str">
        <f>IF(ISNUMBER(P18),IF(P18=100%,"CUMPLIDA",IF(AND(ISNUMBER(L18),ISNUMBER([6]OCI!$P$6)), IF(L18&lt;[6]OCI!$P$6,"INCUMPLIDA","PROCESO"), "VERIFICAR FECHA")),"SIN VALOR AVANCE")</f>
        <v>PROCESO</v>
      </c>
    </row>
    <row r="19" spans="1:17" ht="120.75">
      <c r="A19" s="560" t="s">
        <v>17</v>
      </c>
      <c r="B19" s="561" t="s">
        <v>16</v>
      </c>
      <c r="C19" s="858"/>
      <c r="D19" s="858"/>
      <c r="E19" s="891"/>
      <c r="F19" s="881"/>
      <c r="G19" s="694" t="s">
        <v>5142</v>
      </c>
      <c r="H19" s="693" t="s">
        <v>5128</v>
      </c>
      <c r="I19" s="694" t="s">
        <v>5129</v>
      </c>
      <c r="J19" s="686">
        <v>2</v>
      </c>
      <c r="K19" s="685">
        <v>45901</v>
      </c>
      <c r="L19" s="685">
        <v>46112</v>
      </c>
      <c r="M19" s="568">
        <f>(L19-K19)/7</f>
        <v>30.142857142857142</v>
      </c>
      <c r="N19" s="569">
        <v>0</v>
      </c>
      <c r="O19" s="691" t="s">
        <v>5130</v>
      </c>
      <c r="P19" s="586">
        <f t="shared" si="1"/>
        <v>0</v>
      </c>
      <c r="Q19" s="571" t="str">
        <f>IF(ISNUMBER(P19),IF(P19=100%,"CUMPLIDA",IF(AND(ISNUMBER(L19),ISNUMBER([6]OCI!$P$6)), IF(L19&lt;[6]OCI!$P$6,"INCUMPLIDA","PROCESO"), "VERIFICAR FECHA")),"SIN VALOR AVANCE")</f>
        <v>PROCESO</v>
      </c>
    </row>
    <row r="20" spans="1:17" ht="153" customHeight="1">
      <c r="A20" s="560" t="s">
        <v>17</v>
      </c>
      <c r="B20" s="561" t="s">
        <v>16</v>
      </c>
      <c r="C20" s="858" t="s">
        <v>5418</v>
      </c>
      <c r="D20" s="858" t="s">
        <v>5146</v>
      </c>
      <c r="E20" s="891" t="s">
        <v>5140</v>
      </c>
      <c r="F20" s="881" t="s">
        <v>5131</v>
      </c>
      <c r="G20" s="692" t="s">
        <v>5143</v>
      </c>
      <c r="H20" s="692" t="s">
        <v>5132</v>
      </c>
      <c r="I20" s="692" t="s">
        <v>5133</v>
      </c>
      <c r="J20" s="686">
        <v>6</v>
      </c>
      <c r="K20" s="685">
        <v>45931</v>
      </c>
      <c r="L20" s="685">
        <v>46112</v>
      </c>
      <c r="M20" s="568">
        <f>(L20-K20)/7</f>
        <v>25.857142857142858</v>
      </c>
      <c r="N20" s="569">
        <v>0</v>
      </c>
      <c r="O20" s="696" t="s">
        <v>5134</v>
      </c>
      <c r="P20" s="586">
        <f t="shared" si="1"/>
        <v>0</v>
      </c>
      <c r="Q20" s="571" t="str">
        <f>IF(ISNUMBER(P20),IF(P20=100%,"CUMPLIDA",IF(AND(ISNUMBER(L20),ISNUMBER([6]OCI!$P$6)), IF(L20&lt;[6]OCI!$P$6,"INCUMPLIDA","PROCESO"), "VERIFICAR FECHA")),"SIN VALOR AVANCE")</f>
        <v>PROCESO</v>
      </c>
    </row>
    <row r="21" spans="1:17" ht="409.6" customHeight="1">
      <c r="A21" s="560" t="s">
        <v>17</v>
      </c>
      <c r="B21" s="561" t="s">
        <v>16</v>
      </c>
      <c r="C21" s="858"/>
      <c r="D21" s="858"/>
      <c r="E21" s="891"/>
      <c r="F21" s="881"/>
      <c r="G21" s="691" t="s">
        <v>5144</v>
      </c>
      <c r="H21" s="697" t="s">
        <v>5135</v>
      </c>
      <c r="I21" s="698" t="s">
        <v>5136</v>
      </c>
      <c r="J21" s="686">
        <v>2</v>
      </c>
      <c r="K21" s="685">
        <v>45931</v>
      </c>
      <c r="L21" s="685">
        <v>46112</v>
      </c>
      <c r="M21" s="568">
        <f>(L21-K21)/7</f>
        <v>25.857142857142858</v>
      </c>
      <c r="N21" s="569">
        <v>0</v>
      </c>
      <c r="O21" s="699" t="s">
        <v>5134</v>
      </c>
      <c r="P21" s="586">
        <f t="shared" si="1"/>
        <v>0</v>
      </c>
      <c r="Q21" s="571" t="str">
        <f>IF(ISNUMBER(P21),IF(P21=100%,"CUMPLIDA",IF(AND(ISNUMBER(L21),ISNUMBER([6]OCI!$P$6)), IF(L21&lt;[6]OCI!$P$6,"INCUMPLIDA","PROCESO"), "VERIFICAR FECHA")),"SIN VALOR AVANCE")</f>
        <v>PROCESO</v>
      </c>
    </row>
    <row r="22" spans="1:17" ht="175.5" customHeight="1">
      <c r="A22" s="560" t="s">
        <v>17</v>
      </c>
      <c r="B22" s="561" t="s">
        <v>16</v>
      </c>
      <c r="C22" s="858"/>
      <c r="D22" s="858"/>
      <c r="E22" s="891"/>
      <c r="F22" s="881"/>
      <c r="G22" s="691" t="s">
        <v>5145</v>
      </c>
      <c r="H22" s="691" t="s">
        <v>5137</v>
      </c>
      <c r="I22" s="691" t="s">
        <v>5138</v>
      </c>
      <c r="J22" s="686">
        <v>5</v>
      </c>
      <c r="K22" s="685">
        <v>45931</v>
      </c>
      <c r="L22" s="685">
        <v>46112</v>
      </c>
      <c r="M22" s="568">
        <f>+(L22-K22)/7</f>
        <v>25.857142857142858</v>
      </c>
      <c r="N22" s="569">
        <v>0</v>
      </c>
      <c r="O22" s="692" t="s">
        <v>5139</v>
      </c>
      <c r="P22" s="586">
        <f t="shared" si="1"/>
        <v>0</v>
      </c>
      <c r="Q22" s="571" t="str">
        <f>IF(ISNUMBER(P22),IF(P22=100%,"CUMPLIDA",IF(AND(ISNUMBER(L22),ISNUMBER([6]OCI!$P$6)), IF(L22&lt;[6]OCI!$P$6,"INCUMPLIDA","PROCESO"), "VERIFICAR FECHA")),"SIN VALOR AVANCE")</f>
        <v>PROCESO</v>
      </c>
    </row>
    <row r="23" spans="1:17" ht="165.75" customHeight="1">
      <c r="A23" s="560" t="s">
        <v>17</v>
      </c>
      <c r="B23" s="561" t="s">
        <v>16</v>
      </c>
      <c r="C23" s="858" t="s">
        <v>5154</v>
      </c>
      <c r="D23" s="858" t="s">
        <v>5146</v>
      </c>
      <c r="E23" s="881" t="s">
        <v>5147</v>
      </c>
      <c r="F23" s="890" t="s">
        <v>5148</v>
      </c>
      <c r="G23" s="887" t="s">
        <v>5157</v>
      </c>
      <c r="H23" s="691" t="s">
        <v>5149</v>
      </c>
      <c r="I23" s="691" t="s">
        <v>5150</v>
      </c>
      <c r="J23" s="686">
        <v>1</v>
      </c>
      <c r="K23" s="685">
        <v>45869</v>
      </c>
      <c r="L23" s="685">
        <v>45930</v>
      </c>
      <c r="M23" s="568">
        <f>(L23-K23)/7</f>
        <v>8.7142857142857135</v>
      </c>
      <c r="N23" s="569">
        <v>0</v>
      </c>
      <c r="O23" s="691" t="s">
        <v>5151</v>
      </c>
      <c r="P23" s="586">
        <f t="shared" si="1"/>
        <v>0</v>
      </c>
      <c r="Q23" s="571" t="str">
        <f>IF(ISNUMBER(P23),IF(P23=100%,"CUMPLIDA",IF(AND(ISNUMBER(L23),ISNUMBER([6]OCI!$P$6)), IF(L23&lt;[6]OCI!$P$6,"INCUMPLIDA","PROCESO"), "VERIFICAR FECHA")),"SIN VALOR AVANCE")</f>
        <v>PROCESO</v>
      </c>
    </row>
    <row r="24" spans="1:17" ht="105.75">
      <c r="A24" s="560" t="s">
        <v>17</v>
      </c>
      <c r="B24" s="561" t="s">
        <v>16</v>
      </c>
      <c r="C24" s="858"/>
      <c r="D24" s="858"/>
      <c r="E24" s="881"/>
      <c r="F24" s="890"/>
      <c r="G24" s="888"/>
      <c r="H24" s="691" t="s">
        <v>5152</v>
      </c>
      <c r="I24" s="691" t="s">
        <v>5153</v>
      </c>
      <c r="J24" s="686">
        <v>1</v>
      </c>
      <c r="K24" s="685">
        <v>45869</v>
      </c>
      <c r="L24" s="685">
        <v>45930</v>
      </c>
      <c r="M24" s="568">
        <f>(L24-K24)/7</f>
        <v>8.7142857142857135</v>
      </c>
      <c r="N24" s="569">
        <v>0</v>
      </c>
      <c r="O24" s="691" t="s">
        <v>5151</v>
      </c>
      <c r="P24" s="586">
        <f t="shared" si="1"/>
        <v>0</v>
      </c>
      <c r="Q24" s="571" t="str">
        <f>IF(ISNUMBER(P24),IF(P24=100%,"CUMPLIDA",IF(AND(ISNUMBER(L24),ISNUMBER([6]OCI!$P$6)), IF(L24&lt;[6]OCI!$P$6,"INCUMPLIDA","PROCESO"), "VERIFICAR FECHA")),"SIN VALOR AVANCE")</f>
        <v>PROCESO</v>
      </c>
    </row>
    <row r="25" spans="1:17" ht="105.75">
      <c r="A25" s="687" t="s">
        <v>17</v>
      </c>
      <c r="B25" s="688" t="s">
        <v>16</v>
      </c>
      <c r="C25" s="858" t="s">
        <v>5417</v>
      </c>
      <c r="D25" s="858" t="s">
        <v>5146</v>
      </c>
      <c r="E25" s="883" t="s">
        <v>5155</v>
      </c>
      <c r="F25" s="883" t="s">
        <v>5156</v>
      </c>
      <c r="G25" s="691" t="s">
        <v>5158</v>
      </c>
      <c r="H25" s="691" t="s">
        <v>111</v>
      </c>
      <c r="I25" s="691" t="s">
        <v>4726</v>
      </c>
      <c r="J25" s="686">
        <v>15</v>
      </c>
      <c r="K25" s="685">
        <v>46113</v>
      </c>
      <c r="L25" s="685">
        <v>47483</v>
      </c>
      <c r="M25" s="568">
        <f t="shared" ref="M25:M27" si="2">(L25-K25)/7</f>
        <v>195.71428571428572</v>
      </c>
      <c r="N25" s="569">
        <v>0</v>
      </c>
      <c r="O25" s="691" t="s">
        <v>5161</v>
      </c>
      <c r="P25" s="586">
        <f t="shared" ref="P25:P51" si="3">N25/J25</f>
        <v>0</v>
      </c>
      <c r="Q25" s="571" t="str">
        <f>IF(ISNUMBER(P25),IF(P25=100%,"CUMPLIDA",IF(AND(ISNUMBER(L25),ISNUMBER([6]OCI!$P$6)), IF(L25&lt;[6]OCI!$P$6,"INCUMPLIDA","PROCESO"), "VERIFICAR FECHA")),"SIN VALOR AVANCE")</f>
        <v>PROCESO</v>
      </c>
    </row>
    <row r="26" spans="1:17" ht="105.75">
      <c r="A26" s="560" t="s">
        <v>17</v>
      </c>
      <c r="B26" s="561" t="s">
        <v>16</v>
      </c>
      <c r="C26" s="858"/>
      <c r="D26" s="858"/>
      <c r="E26" s="883"/>
      <c r="F26" s="883"/>
      <c r="G26" s="691" t="s">
        <v>5159</v>
      </c>
      <c r="H26" s="691" t="s">
        <v>115</v>
      </c>
      <c r="I26" s="691" t="s">
        <v>116</v>
      </c>
      <c r="J26" s="686">
        <v>1</v>
      </c>
      <c r="K26" s="685">
        <v>46113</v>
      </c>
      <c r="L26" s="685">
        <v>47483</v>
      </c>
      <c r="M26" s="568">
        <f t="shared" si="2"/>
        <v>195.71428571428572</v>
      </c>
      <c r="N26" s="569">
        <v>0</v>
      </c>
      <c r="O26" s="691" t="s">
        <v>5161</v>
      </c>
      <c r="P26" s="586">
        <f t="shared" si="3"/>
        <v>0</v>
      </c>
      <c r="Q26" s="571" t="str">
        <f>IF(ISNUMBER(P26),IF(P26=100%,"CUMPLIDA",IF(AND(ISNUMBER(L26),ISNUMBER([6]OCI!$P$6)), IF(L26&lt;[6]OCI!$P$6,"INCUMPLIDA","PROCESO"), "VERIFICAR FECHA")),"SIN VALOR AVANCE")</f>
        <v>PROCESO</v>
      </c>
    </row>
    <row r="27" spans="1:17" ht="135">
      <c r="A27" s="560" t="s">
        <v>17</v>
      </c>
      <c r="B27" s="561" t="s">
        <v>16</v>
      </c>
      <c r="C27" s="858"/>
      <c r="D27" s="858"/>
      <c r="E27" s="883"/>
      <c r="F27" s="883"/>
      <c r="G27" s="691" t="s">
        <v>5160</v>
      </c>
      <c r="H27" s="691" t="s">
        <v>118</v>
      </c>
      <c r="I27" s="691" t="s">
        <v>119</v>
      </c>
      <c r="J27" s="686">
        <v>2</v>
      </c>
      <c r="K27" s="685">
        <v>46113</v>
      </c>
      <c r="L27" s="685">
        <v>47483</v>
      </c>
      <c r="M27" s="568">
        <f t="shared" si="2"/>
        <v>195.71428571428572</v>
      </c>
      <c r="N27" s="569">
        <v>0</v>
      </c>
      <c r="O27" s="691" t="s">
        <v>5161</v>
      </c>
      <c r="P27" s="586">
        <f t="shared" si="3"/>
        <v>0</v>
      </c>
      <c r="Q27" s="571" t="str">
        <f>IF(ISNUMBER(P27),IF(P27=100%,"CUMPLIDA",IF(AND(ISNUMBER(L27),ISNUMBER([6]OCI!$P$6)), IF(L27&lt;[6]OCI!$P$6,"INCUMPLIDA","PROCESO"), "VERIFICAR FECHA")),"SIN VALOR AVANCE")</f>
        <v>PROCESO</v>
      </c>
    </row>
    <row r="28" spans="1:17" ht="105.75">
      <c r="A28" s="560" t="s">
        <v>17</v>
      </c>
      <c r="B28" s="561" t="s">
        <v>16</v>
      </c>
      <c r="C28" s="858" t="s">
        <v>5169</v>
      </c>
      <c r="D28" s="858" t="s">
        <v>5146</v>
      </c>
      <c r="E28" s="883" t="s">
        <v>5162</v>
      </c>
      <c r="F28" s="883" t="s">
        <v>5163</v>
      </c>
      <c r="G28" s="691" t="s">
        <v>5167</v>
      </c>
      <c r="H28" s="691" t="s">
        <v>5164</v>
      </c>
      <c r="I28" s="691" t="s">
        <v>5165</v>
      </c>
      <c r="J28" s="686">
        <v>2</v>
      </c>
      <c r="K28" s="685">
        <v>45901</v>
      </c>
      <c r="L28" s="685">
        <v>46081</v>
      </c>
      <c r="M28" s="568">
        <f t="shared" ref="M28:M35" si="4">+(L28-K28)/7</f>
        <v>25.714285714285715</v>
      </c>
      <c r="N28" s="569">
        <v>0</v>
      </c>
      <c r="O28" s="691" t="s">
        <v>5161</v>
      </c>
      <c r="P28" s="586">
        <f t="shared" si="3"/>
        <v>0</v>
      </c>
      <c r="Q28" s="571" t="str">
        <f>IF(ISNUMBER(P28),IF(P28=100%,"CUMPLIDA",IF(AND(ISNUMBER(L28),ISNUMBER([6]OCI!$P$6)), IF(L28&lt;[6]OCI!$P$6,"INCUMPLIDA","PROCESO"), "VERIFICAR FECHA")),"SIN VALOR AVANCE")</f>
        <v>PROCESO</v>
      </c>
    </row>
    <row r="29" spans="1:17" ht="105.75">
      <c r="A29" s="560" t="s">
        <v>17</v>
      </c>
      <c r="B29" s="689" t="s">
        <v>16</v>
      </c>
      <c r="C29" s="884"/>
      <c r="D29" s="884"/>
      <c r="E29" s="887"/>
      <c r="F29" s="883"/>
      <c r="G29" s="691" t="s">
        <v>5168</v>
      </c>
      <c r="H29" s="691" t="s">
        <v>5166</v>
      </c>
      <c r="I29" s="691" t="s">
        <v>3917</v>
      </c>
      <c r="J29" s="686">
        <v>6</v>
      </c>
      <c r="K29" s="685">
        <v>45901</v>
      </c>
      <c r="L29" s="685">
        <v>46081</v>
      </c>
      <c r="M29" s="568">
        <f t="shared" si="4"/>
        <v>25.714285714285715</v>
      </c>
      <c r="N29" s="569">
        <v>0</v>
      </c>
      <c r="O29" s="691" t="s">
        <v>5161</v>
      </c>
      <c r="P29" s="586">
        <f t="shared" si="3"/>
        <v>0</v>
      </c>
      <c r="Q29" s="571" t="str">
        <f>IF(ISNUMBER(P29),IF(P29=100%,"CUMPLIDA",IF(AND(ISNUMBER(L29),ISNUMBER([6]OCI!$P$6)), IF(L29&lt;[6]OCI!$P$6,"INCUMPLIDA","PROCESO"), "VERIFICAR FECHA")),"SIN VALOR AVANCE")</f>
        <v>PROCESO</v>
      </c>
    </row>
    <row r="30" spans="1:17" ht="123" customHeight="1">
      <c r="A30" s="560" t="s">
        <v>17</v>
      </c>
      <c r="B30" s="561" t="s">
        <v>16</v>
      </c>
      <c r="C30" s="858" t="s">
        <v>5416</v>
      </c>
      <c r="D30" s="858" t="s">
        <v>5146</v>
      </c>
      <c r="E30" s="891" t="s">
        <v>5185</v>
      </c>
      <c r="F30" s="891" t="s">
        <v>5170</v>
      </c>
      <c r="G30" s="691" t="s">
        <v>5181</v>
      </c>
      <c r="H30" s="691" t="s">
        <v>5171</v>
      </c>
      <c r="I30" s="691" t="s">
        <v>5172</v>
      </c>
      <c r="J30" s="686">
        <v>2</v>
      </c>
      <c r="K30" s="685">
        <v>45931</v>
      </c>
      <c r="L30" s="685">
        <v>46295</v>
      </c>
      <c r="M30" s="568">
        <f t="shared" si="4"/>
        <v>52</v>
      </c>
      <c r="N30" s="569">
        <v>0</v>
      </c>
      <c r="O30" s="691" t="s">
        <v>5139</v>
      </c>
      <c r="P30" s="586">
        <f t="shared" si="3"/>
        <v>0</v>
      </c>
      <c r="Q30" s="571" t="str">
        <f>IF(ISNUMBER(P30),IF(P30=100%,"CUMPLIDA",IF(AND(ISNUMBER(L30),ISNUMBER([6]OCI!$P$6)), IF(L30&lt;[6]OCI!$P$6,"INCUMPLIDA","PROCESO"), "VERIFICAR FECHA")),"SIN VALOR AVANCE")</f>
        <v>PROCESO</v>
      </c>
    </row>
    <row r="31" spans="1:17" ht="177" customHeight="1">
      <c r="A31" s="560" t="s">
        <v>17</v>
      </c>
      <c r="B31" s="561" t="s">
        <v>16</v>
      </c>
      <c r="C31" s="858"/>
      <c r="D31" s="858"/>
      <c r="E31" s="891"/>
      <c r="F31" s="891"/>
      <c r="G31" s="691" t="s">
        <v>5182</v>
      </c>
      <c r="H31" s="691" t="s">
        <v>5173</v>
      </c>
      <c r="I31" s="691" t="s">
        <v>5174</v>
      </c>
      <c r="J31" s="686">
        <v>4</v>
      </c>
      <c r="K31" s="685">
        <v>45931</v>
      </c>
      <c r="L31" s="685">
        <v>46295</v>
      </c>
      <c r="M31" s="568">
        <f t="shared" si="4"/>
        <v>52</v>
      </c>
      <c r="N31" s="569">
        <v>0</v>
      </c>
      <c r="O31" s="691" t="s">
        <v>5139</v>
      </c>
      <c r="P31" s="586">
        <f t="shared" si="3"/>
        <v>0</v>
      </c>
      <c r="Q31" s="571" t="str">
        <f>IF(ISNUMBER(P31),IF(P31=100%,"CUMPLIDA",IF(AND(ISNUMBER(L31),ISNUMBER([6]OCI!$P$6)), IF(L31&lt;[6]OCI!$P$6,"INCUMPLIDA","PROCESO"), "VERIFICAR FECHA")),"SIN VALOR AVANCE")</f>
        <v>PROCESO</v>
      </c>
    </row>
    <row r="32" spans="1:17" ht="245.25" customHeight="1">
      <c r="A32" s="560" t="s">
        <v>17</v>
      </c>
      <c r="B32" s="561" t="s">
        <v>16</v>
      </c>
      <c r="C32" s="858"/>
      <c r="D32" s="858"/>
      <c r="E32" s="891"/>
      <c r="F32" s="891"/>
      <c r="G32" s="694" t="s">
        <v>5183</v>
      </c>
      <c r="H32" s="694" t="s">
        <v>5175</v>
      </c>
      <c r="I32" s="694" t="s">
        <v>5176</v>
      </c>
      <c r="J32" s="686">
        <v>4</v>
      </c>
      <c r="K32" s="685">
        <v>45931</v>
      </c>
      <c r="L32" s="685">
        <v>46295</v>
      </c>
      <c r="M32" s="568">
        <f t="shared" si="4"/>
        <v>52</v>
      </c>
      <c r="N32" s="569">
        <v>0</v>
      </c>
      <c r="O32" s="691" t="s">
        <v>5177</v>
      </c>
      <c r="P32" s="586">
        <f t="shared" si="3"/>
        <v>0</v>
      </c>
      <c r="Q32" s="571" t="str">
        <f>IF(ISNUMBER(P32),IF(P32=100%,"CUMPLIDA",IF(AND(ISNUMBER(L32),ISNUMBER([6]OCI!$P$6)), IF(L32&lt;[6]OCI!$P$6,"INCUMPLIDA","PROCESO"), "VERIFICAR FECHA")),"SIN VALOR AVANCE")</f>
        <v>PROCESO</v>
      </c>
    </row>
    <row r="33" spans="1:17" ht="150.75">
      <c r="A33" s="560" t="s">
        <v>17</v>
      </c>
      <c r="B33" s="561" t="s">
        <v>16</v>
      </c>
      <c r="C33" s="858"/>
      <c r="D33" s="858"/>
      <c r="E33" s="891"/>
      <c r="F33" s="891"/>
      <c r="G33" s="887" t="s">
        <v>5184</v>
      </c>
      <c r="H33" s="887" t="s">
        <v>5178</v>
      </c>
      <c r="I33" s="691" t="s">
        <v>5179</v>
      </c>
      <c r="J33" s="686">
        <v>4</v>
      </c>
      <c r="K33" s="685">
        <v>45931</v>
      </c>
      <c r="L33" s="685">
        <v>46386</v>
      </c>
      <c r="M33" s="568">
        <f t="shared" si="4"/>
        <v>65</v>
      </c>
      <c r="N33" s="569">
        <v>0</v>
      </c>
      <c r="O33" s="700" t="s">
        <v>5139</v>
      </c>
      <c r="P33" s="586">
        <f t="shared" si="3"/>
        <v>0</v>
      </c>
      <c r="Q33" s="571" t="str">
        <f>IF(ISNUMBER(P33),IF(P33=100%,"CUMPLIDA",IF(AND(ISNUMBER(L33),ISNUMBER([6]OCI!$P$6)), IF(L33&lt;[6]OCI!$P$6,"INCUMPLIDA","PROCESO"), "VERIFICAR FECHA")),"SIN VALOR AVANCE")</f>
        <v>PROCESO</v>
      </c>
    </row>
    <row r="34" spans="1:17" ht="225.75">
      <c r="A34" s="560" t="s">
        <v>17</v>
      </c>
      <c r="B34" s="561" t="s">
        <v>16</v>
      </c>
      <c r="C34" s="858"/>
      <c r="D34" s="858"/>
      <c r="E34" s="891"/>
      <c r="F34" s="891"/>
      <c r="G34" s="888"/>
      <c r="H34" s="888"/>
      <c r="I34" s="691" t="s">
        <v>5180</v>
      </c>
      <c r="J34" s="686">
        <v>1</v>
      </c>
      <c r="K34" s="685">
        <v>45931</v>
      </c>
      <c r="L34" s="685">
        <v>46386</v>
      </c>
      <c r="M34" s="568">
        <f t="shared" si="4"/>
        <v>65</v>
      </c>
      <c r="N34" s="569">
        <v>0</v>
      </c>
      <c r="O34" s="700" t="s">
        <v>5177</v>
      </c>
      <c r="P34" s="586">
        <f t="shared" si="3"/>
        <v>0</v>
      </c>
      <c r="Q34" s="571" t="str">
        <f>IF(ISNUMBER(P34),IF(P34=100%,"CUMPLIDA",IF(AND(ISNUMBER(L34),ISNUMBER([6]OCI!$P$6)), IF(L34&lt;[6]OCI!$P$6,"INCUMPLIDA","PROCESO"), "VERIFICAR FECHA")),"SIN VALOR AVANCE")</f>
        <v>PROCESO</v>
      </c>
    </row>
    <row r="35" spans="1:17" ht="180">
      <c r="A35" s="560" t="s">
        <v>17</v>
      </c>
      <c r="B35" s="688" t="s">
        <v>16</v>
      </c>
      <c r="C35" s="858" t="s">
        <v>5415</v>
      </c>
      <c r="D35" s="858" t="s">
        <v>5146</v>
      </c>
      <c r="E35" s="883" t="s">
        <v>5186</v>
      </c>
      <c r="F35" s="883" t="s">
        <v>5187</v>
      </c>
      <c r="G35" s="691" t="s">
        <v>5192</v>
      </c>
      <c r="H35" s="691" t="s">
        <v>5188</v>
      </c>
      <c r="I35" s="691" t="s">
        <v>5172</v>
      </c>
      <c r="J35" s="686">
        <v>2</v>
      </c>
      <c r="K35" s="685">
        <v>45931</v>
      </c>
      <c r="L35" s="685">
        <v>46295</v>
      </c>
      <c r="M35" s="568">
        <f t="shared" si="4"/>
        <v>52</v>
      </c>
      <c r="N35" s="569">
        <v>0</v>
      </c>
      <c r="O35" s="691" t="s">
        <v>5139</v>
      </c>
      <c r="P35" s="586">
        <f t="shared" si="3"/>
        <v>0</v>
      </c>
      <c r="Q35" s="571" t="str">
        <f>IF(ISNUMBER(P35),IF(P35=100%,"CUMPLIDA",IF(AND(ISNUMBER(L35),ISNUMBER([6]OCI!$P$6)), IF(L35&lt;[6]OCI!$P$6,"INCUMPLIDA","PROCESO"), "VERIFICAR FECHA")),"SIN VALOR AVANCE")</f>
        <v>PROCESO</v>
      </c>
    </row>
    <row r="36" spans="1:17" ht="150.75">
      <c r="A36" s="560" t="s">
        <v>17</v>
      </c>
      <c r="B36" s="561" t="s">
        <v>16</v>
      </c>
      <c r="C36" s="858"/>
      <c r="D36" s="858"/>
      <c r="E36" s="883"/>
      <c r="F36" s="883"/>
      <c r="G36" s="887" t="s">
        <v>5191</v>
      </c>
      <c r="H36" s="691" t="s">
        <v>5189</v>
      </c>
      <c r="I36" s="691" t="s">
        <v>5190</v>
      </c>
      <c r="J36" s="686">
        <v>1</v>
      </c>
      <c r="K36" s="685">
        <v>45931</v>
      </c>
      <c r="L36" s="685">
        <v>45991</v>
      </c>
      <c r="M36" s="568">
        <f>(L36-K36)/7</f>
        <v>8.5714285714285712</v>
      </c>
      <c r="N36" s="569">
        <v>0</v>
      </c>
      <c r="O36" s="691" t="s">
        <v>5139</v>
      </c>
      <c r="P36" s="586">
        <f t="shared" si="3"/>
        <v>0</v>
      </c>
      <c r="Q36" s="571" t="str">
        <f>IF(ISNUMBER(P36),IF(P36=100%,"CUMPLIDA",IF(AND(ISNUMBER(L36),ISNUMBER([6]OCI!$P$6)), IF(L36&lt;[6]OCI!$P$6,"INCUMPLIDA","PROCESO"), "VERIFICAR FECHA")),"SIN VALOR AVANCE")</f>
        <v>PROCESO</v>
      </c>
    </row>
    <row r="37" spans="1:17" ht="150.75">
      <c r="A37" s="560" t="s">
        <v>17</v>
      </c>
      <c r="B37" s="561" t="s">
        <v>16</v>
      </c>
      <c r="C37" s="858"/>
      <c r="D37" s="858"/>
      <c r="E37" s="883"/>
      <c r="F37" s="883"/>
      <c r="G37" s="888"/>
      <c r="H37" s="691" t="s">
        <v>5152</v>
      </c>
      <c r="I37" s="691" t="s">
        <v>5153</v>
      </c>
      <c r="J37" s="686">
        <v>1</v>
      </c>
      <c r="K37" s="685">
        <v>45992</v>
      </c>
      <c r="L37" s="685">
        <v>46053</v>
      </c>
      <c r="M37" s="568">
        <f>(L37-K37)/7</f>
        <v>8.7142857142857135</v>
      </c>
      <c r="N37" s="569">
        <v>0</v>
      </c>
      <c r="O37" s="691" t="s">
        <v>5139</v>
      </c>
      <c r="P37" s="586">
        <f t="shared" si="3"/>
        <v>0</v>
      </c>
      <c r="Q37" s="571" t="str">
        <f>IF(ISNUMBER(P37),IF(P37=100%,"CUMPLIDA",IF(AND(ISNUMBER(L37),ISNUMBER([6]OCI!$P$6)), IF(L37&lt;[6]OCI!$P$6,"INCUMPLIDA","PROCESO"), "VERIFICAR FECHA")),"SIN VALOR AVANCE")</f>
        <v>PROCESO</v>
      </c>
    </row>
    <row r="38" spans="1:17" ht="182.25" customHeight="1">
      <c r="A38" s="560" t="s">
        <v>17</v>
      </c>
      <c r="B38" s="561" t="s">
        <v>16</v>
      </c>
      <c r="C38" s="858" t="s">
        <v>5422</v>
      </c>
      <c r="D38" s="858" t="s">
        <v>5146</v>
      </c>
      <c r="E38" s="883" t="s">
        <v>5193</v>
      </c>
      <c r="F38" s="883" t="s">
        <v>5194</v>
      </c>
      <c r="G38" s="883" t="s">
        <v>5200</v>
      </c>
      <c r="H38" s="691" t="s">
        <v>5195</v>
      </c>
      <c r="I38" s="691" t="s">
        <v>5196</v>
      </c>
      <c r="J38" s="686">
        <v>6</v>
      </c>
      <c r="K38" s="685">
        <v>45931</v>
      </c>
      <c r="L38" s="685">
        <v>46112</v>
      </c>
      <c r="M38" s="568">
        <f>+(L38-K38)/7</f>
        <v>25.857142857142858</v>
      </c>
      <c r="N38" s="569">
        <v>0</v>
      </c>
      <c r="O38" s="691" t="s">
        <v>5139</v>
      </c>
      <c r="P38" s="586">
        <f t="shared" si="3"/>
        <v>0</v>
      </c>
      <c r="Q38" s="571" t="str">
        <f>IF(ISNUMBER(P38),IF(P38=100%,"CUMPLIDA",IF(AND(ISNUMBER(L38),ISNUMBER([6]OCI!$P$6)), IF(L38&lt;[6]OCI!$P$6,"INCUMPLIDA","PROCESO"), "VERIFICAR FECHA")),"SIN VALOR AVANCE")</f>
        <v>PROCESO</v>
      </c>
    </row>
    <row r="39" spans="1:17" ht="150.75">
      <c r="A39" s="560" t="s">
        <v>17</v>
      </c>
      <c r="B39" s="561" t="s">
        <v>16</v>
      </c>
      <c r="C39" s="858"/>
      <c r="D39" s="858"/>
      <c r="E39" s="883"/>
      <c r="F39" s="883"/>
      <c r="G39" s="883"/>
      <c r="H39" s="691" t="s">
        <v>5197</v>
      </c>
      <c r="I39" s="691" t="s">
        <v>5198</v>
      </c>
      <c r="J39" s="686">
        <v>6</v>
      </c>
      <c r="K39" s="685">
        <v>45931</v>
      </c>
      <c r="L39" s="685">
        <v>46112</v>
      </c>
      <c r="M39" s="568">
        <f>(L39-K39)/7</f>
        <v>25.857142857142858</v>
      </c>
      <c r="N39" s="569">
        <v>0</v>
      </c>
      <c r="O39" s="691" t="s">
        <v>5139</v>
      </c>
      <c r="P39" s="586">
        <f t="shared" si="3"/>
        <v>0</v>
      </c>
      <c r="Q39" s="571" t="str">
        <f>IF(ISNUMBER(P39),IF(P39=100%,"CUMPLIDA",IF(AND(ISNUMBER(L39),ISNUMBER([6]OCI!$P$6)), IF(L39&lt;[6]OCI!$P$6,"INCUMPLIDA","PROCESO"), "VERIFICAR FECHA")),"SIN VALOR AVANCE")</f>
        <v>PROCESO</v>
      </c>
    </row>
    <row r="40" spans="1:17" ht="150.75">
      <c r="A40" s="560" t="s">
        <v>17</v>
      </c>
      <c r="B40" s="561" t="s">
        <v>16</v>
      </c>
      <c r="C40" s="858"/>
      <c r="D40" s="858"/>
      <c r="E40" s="883"/>
      <c r="F40" s="883"/>
      <c r="G40" s="883"/>
      <c r="H40" s="694" t="s">
        <v>5199</v>
      </c>
      <c r="I40" s="694" t="s">
        <v>2847</v>
      </c>
      <c r="J40" s="686">
        <v>2</v>
      </c>
      <c r="K40" s="685">
        <v>45962</v>
      </c>
      <c r="L40" s="685">
        <v>46142</v>
      </c>
      <c r="M40" s="568">
        <f>(L40-K40)/7</f>
        <v>25.714285714285715</v>
      </c>
      <c r="N40" s="569">
        <v>0</v>
      </c>
      <c r="O40" s="691" t="s">
        <v>5139</v>
      </c>
      <c r="P40" s="586">
        <f t="shared" si="3"/>
        <v>0</v>
      </c>
      <c r="Q40" s="571" t="str">
        <f>IF(ISNUMBER(P40),IF(P40=100%,"CUMPLIDA",IF(AND(ISNUMBER(L40),ISNUMBER([6]OCI!$P$6)), IF(L40&lt;[6]OCI!$P$6,"INCUMPLIDA","PROCESO"), "VERIFICAR FECHA")),"SIN VALOR AVANCE")</f>
        <v>PROCESO</v>
      </c>
    </row>
    <row r="41" spans="1:17" ht="105.75">
      <c r="A41" s="560" t="s">
        <v>17</v>
      </c>
      <c r="B41" s="561" t="s">
        <v>16</v>
      </c>
      <c r="C41" s="858" t="s">
        <v>5232</v>
      </c>
      <c r="D41" s="858" t="s">
        <v>5146</v>
      </c>
      <c r="E41" s="883" t="s">
        <v>5201</v>
      </c>
      <c r="F41" s="883" t="s">
        <v>5202</v>
      </c>
      <c r="G41" s="883" t="s">
        <v>5210</v>
      </c>
      <c r="H41" s="691" t="s">
        <v>5203</v>
      </c>
      <c r="I41" s="691" t="s">
        <v>5204</v>
      </c>
      <c r="J41" s="686">
        <v>1</v>
      </c>
      <c r="K41" s="685">
        <v>45931</v>
      </c>
      <c r="L41" s="685">
        <v>46021</v>
      </c>
      <c r="M41" s="568">
        <f>(L41-K41)/7</f>
        <v>12.857142857142858</v>
      </c>
      <c r="N41" s="569">
        <v>0</v>
      </c>
      <c r="O41" s="691" t="s">
        <v>5205</v>
      </c>
      <c r="P41" s="586">
        <f t="shared" si="3"/>
        <v>0</v>
      </c>
      <c r="Q41" s="571" t="str">
        <f>IF(ISNUMBER(P41),IF(P41=100%,"CUMPLIDA",IF(AND(ISNUMBER(L41),ISNUMBER([6]OCI!$P$6)), IF(L41&lt;[6]OCI!$P$6,"INCUMPLIDA","PROCESO"), "VERIFICAR FECHA")),"SIN VALOR AVANCE")</f>
        <v>PROCESO</v>
      </c>
    </row>
    <row r="42" spans="1:17" ht="105.75">
      <c r="A42" s="560" t="s">
        <v>17</v>
      </c>
      <c r="B42" s="561" t="s">
        <v>16</v>
      </c>
      <c r="C42" s="858"/>
      <c r="D42" s="858"/>
      <c r="E42" s="883"/>
      <c r="F42" s="883"/>
      <c r="G42" s="883"/>
      <c r="H42" s="691" t="s">
        <v>5206</v>
      </c>
      <c r="I42" s="691" t="s">
        <v>5207</v>
      </c>
      <c r="J42" s="686">
        <v>6</v>
      </c>
      <c r="K42" s="685">
        <v>45931</v>
      </c>
      <c r="L42" s="685">
        <v>46112</v>
      </c>
      <c r="M42" s="568">
        <f>(L42-K42)/7</f>
        <v>25.857142857142858</v>
      </c>
      <c r="N42" s="569">
        <v>0</v>
      </c>
      <c r="O42" s="691" t="s">
        <v>5205</v>
      </c>
      <c r="P42" s="586">
        <f t="shared" si="3"/>
        <v>0</v>
      </c>
      <c r="Q42" s="571" t="str">
        <f>IF(ISNUMBER(P42),IF(P42=100%,"CUMPLIDA",IF(AND(ISNUMBER(L42),ISNUMBER([6]OCI!$P$6)), IF(L42&lt;[6]OCI!$P$6,"INCUMPLIDA","PROCESO"), "VERIFICAR FECHA")),"SIN VALOR AVANCE")</f>
        <v>PROCESO</v>
      </c>
    </row>
    <row r="43" spans="1:17" ht="105.75">
      <c r="A43" s="560" t="s">
        <v>17</v>
      </c>
      <c r="B43" s="561" t="s">
        <v>16</v>
      </c>
      <c r="C43" s="858"/>
      <c r="D43" s="858"/>
      <c r="E43" s="883"/>
      <c r="F43" s="883"/>
      <c r="G43" s="883"/>
      <c r="H43" s="691" t="s">
        <v>5208</v>
      </c>
      <c r="I43" s="691" t="s">
        <v>5209</v>
      </c>
      <c r="J43" s="686">
        <v>6</v>
      </c>
      <c r="K43" s="685">
        <v>45931</v>
      </c>
      <c r="L43" s="685">
        <v>46021</v>
      </c>
      <c r="M43" s="568">
        <f>(L43-K43)/7</f>
        <v>12.857142857142858</v>
      </c>
      <c r="N43" s="569">
        <v>0</v>
      </c>
      <c r="O43" s="691" t="s">
        <v>5205</v>
      </c>
      <c r="P43" s="586">
        <f t="shared" si="3"/>
        <v>0</v>
      </c>
      <c r="Q43" s="571" t="str">
        <f>IF(ISNUMBER(P43),IF(P43=100%,"CUMPLIDA",IF(AND(ISNUMBER(L43),ISNUMBER([6]OCI!$P$6)), IF(L43&lt;[6]OCI!$P$6,"INCUMPLIDA","PROCESO"), "VERIFICAR FECHA")),"SIN VALOR AVANCE")</f>
        <v>PROCESO</v>
      </c>
    </row>
    <row r="44" spans="1:17" ht="240">
      <c r="A44" s="560" t="s">
        <v>17</v>
      </c>
      <c r="B44" s="561" t="s">
        <v>16</v>
      </c>
      <c r="C44" s="884" t="s">
        <v>5233</v>
      </c>
      <c r="D44" s="884" t="s">
        <v>5146</v>
      </c>
      <c r="E44" s="889" t="s">
        <v>5211</v>
      </c>
      <c r="F44" s="889" t="s">
        <v>5212</v>
      </c>
      <c r="G44" s="691" t="s">
        <v>5218</v>
      </c>
      <c r="H44" s="691" t="s">
        <v>5213</v>
      </c>
      <c r="I44" s="691" t="s">
        <v>5179</v>
      </c>
      <c r="J44" s="686">
        <v>4</v>
      </c>
      <c r="K44" s="685">
        <v>45931</v>
      </c>
      <c r="L44" s="685">
        <v>46386</v>
      </c>
      <c r="M44" s="568">
        <f>+(L44-K44)/7</f>
        <v>65</v>
      </c>
      <c r="N44" s="569">
        <v>0</v>
      </c>
      <c r="O44" s="691" t="s">
        <v>5139</v>
      </c>
      <c r="P44" s="586">
        <f t="shared" si="3"/>
        <v>0</v>
      </c>
      <c r="Q44" s="571" t="str">
        <f>IF(ISNUMBER(P44),IF(P44=100%,"CUMPLIDA",IF(AND(ISNUMBER(L44),ISNUMBER([6]OCI!$P$6)), IF(L44&lt;[6]OCI!$P$6,"INCUMPLIDA","PROCESO"), "VERIFICAR FECHA")),"SIN VALOR AVANCE")</f>
        <v>PROCESO</v>
      </c>
    </row>
    <row r="45" spans="1:17" ht="195">
      <c r="A45" s="560" t="s">
        <v>17</v>
      </c>
      <c r="B45" s="561" t="s">
        <v>16</v>
      </c>
      <c r="C45" s="885"/>
      <c r="D45" s="885"/>
      <c r="E45" s="889"/>
      <c r="F45" s="889"/>
      <c r="G45" s="691" t="s">
        <v>5219</v>
      </c>
      <c r="H45" s="691" t="s">
        <v>5214</v>
      </c>
      <c r="I45" s="691" t="s">
        <v>5215</v>
      </c>
      <c r="J45" s="686">
        <v>1</v>
      </c>
      <c r="K45" s="685">
        <v>46266</v>
      </c>
      <c r="L45" s="685">
        <v>46418</v>
      </c>
      <c r="M45" s="568">
        <f>(L45-K45)/7</f>
        <v>21.714285714285715</v>
      </c>
      <c r="N45" s="569">
        <v>0</v>
      </c>
      <c r="O45" s="691" t="s">
        <v>5221</v>
      </c>
      <c r="P45" s="586">
        <f t="shared" si="3"/>
        <v>0</v>
      </c>
      <c r="Q45" s="571" t="str">
        <f>IF(ISNUMBER(P45),IF(P45=100%,"CUMPLIDA",IF(AND(ISNUMBER(L45),ISNUMBER([6]OCI!$P$6)), IF(L45&lt;[6]OCI!$P$6,"INCUMPLIDA","PROCESO"), "VERIFICAR FECHA")),"SIN VALOR AVANCE")</f>
        <v>PROCESO</v>
      </c>
    </row>
    <row r="46" spans="1:17" ht="105" customHeight="1">
      <c r="A46" s="560" t="s">
        <v>17</v>
      </c>
      <c r="B46" s="561" t="s">
        <v>16</v>
      </c>
      <c r="C46" s="885"/>
      <c r="D46" s="885"/>
      <c r="E46" s="889"/>
      <c r="F46" s="889"/>
      <c r="G46" s="887" t="s">
        <v>5220</v>
      </c>
      <c r="H46" s="691" t="s">
        <v>5216</v>
      </c>
      <c r="I46" s="691" t="s">
        <v>5118</v>
      </c>
      <c r="J46" s="686">
        <v>2</v>
      </c>
      <c r="K46" s="685">
        <v>45931</v>
      </c>
      <c r="L46" s="685">
        <v>46142</v>
      </c>
      <c r="M46" s="568">
        <f>(L46-K46)/7</f>
        <v>30.142857142857142</v>
      </c>
      <c r="N46" s="569">
        <v>0</v>
      </c>
      <c r="O46" s="883" t="s">
        <v>5139</v>
      </c>
      <c r="P46" s="586">
        <f t="shared" si="3"/>
        <v>0</v>
      </c>
      <c r="Q46" s="571" t="str">
        <f>IF(ISNUMBER(P46),IF(P46=100%,"CUMPLIDA",IF(AND(ISNUMBER(L46),ISNUMBER([6]OCI!$P$6)), IF(L46&lt;[6]OCI!$P$6,"INCUMPLIDA","PROCESO"), "VERIFICAR FECHA")),"SIN VALOR AVANCE")</f>
        <v>PROCESO</v>
      </c>
    </row>
    <row r="47" spans="1:17" ht="105" customHeight="1">
      <c r="A47" s="560" t="s">
        <v>17</v>
      </c>
      <c r="B47" s="561" t="s">
        <v>16</v>
      </c>
      <c r="C47" s="886"/>
      <c r="D47" s="886"/>
      <c r="E47" s="889"/>
      <c r="F47" s="889"/>
      <c r="G47" s="888"/>
      <c r="H47" s="691" t="s">
        <v>5217</v>
      </c>
      <c r="I47" s="691" t="s">
        <v>5121</v>
      </c>
      <c r="J47" s="686">
        <v>6</v>
      </c>
      <c r="K47" s="685">
        <v>45931</v>
      </c>
      <c r="L47" s="685">
        <v>46142</v>
      </c>
      <c r="M47" s="568">
        <f>+(L47-K47)/7</f>
        <v>30.142857142857142</v>
      </c>
      <c r="N47" s="569">
        <v>0</v>
      </c>
      <c r="O47" s="883"/>
      <c r="P47" s="586">
        <f t="shared" si="3"/>
        <v>0</v>
      </c>
      <c r="Q47" s="571" t="str">
        <f>IF(ISNUMBER(P47),IF(P47=100%,"CUMPLIDA",IF(AND(ISNUMBER(L47),ISNUMBER([6]OCI!$P$6)), IF(L47&lt;[6]OCI!$P$6,"INCUMPLIDA","PROCESO"), "VERIFICAR FECHA")),"SIN VALOR AVANCE")</f>
        <v>PROCESO</v>
      </c>
    </row>
    <row r="48" spans="1:17" ht="75">
      <c r="A48" s="560" t="s">
        <v>17</v>
      </c>
      <c r="B48" s="561" t="s">
        <v>16</v>
      </c>
      <c r="C48" s="884" t="s">
        <v>5234</v>
      </c>
      <c r="D48" s="884" t="s">
        <v>5146</v>
      </c>
      <c r="E48" s="883" t="s">
        <v>5222</v>
      </c>
      <c r="F48" s="883" t="s">
        <v>5223</v>
      </c>
      <c r="G48" s="883" t="s">
        <v>5224</v>
      </c>
      <c r="H48" s="691" t="s">
        <v>5282</v>
      </c>
      <c r="I48" s="691" t="s">
        <v>5225</v>
      </c>
      <c r="J48" s="686">
        <v>2</v>
      </c>
      <c r="K48" s="685">
        <v>45931</v>
      </c>
      <c r="L48" s="685">
        <v>46326</v>
      </c>
      <c r="M48" s="568">
        <f>+(L48-K48)/7</f>
        <v>56.428571428571431</v>
      </c>
      <c r="N48" s="569">
        <v>0</v>
      </c>
      <c r="O48" s="691" t="s">
        <v>5226</v>
      </c>
      <c r="P48" s="586">
        <f t="shared" si="3"/>
        <v>0</v>
      </c>
      <c r="Q48" s="571" t="str">
        <f>IF(ISNUMBER(P48),IF(P48=100%,"CUMPLIDA",IF(AND(ISNUMBER(L48),ISNUMBER([6]OCI!$P$6)), IF(L48&lt;[6]OCI!$P$6,"INCUMPLIDA","PROCESO"), "VERIFICAR FECHA")),"SIN VALOR AVANCE")</f>
        <v>PROCESO</v>
      </c>
    </row>
    <row r="49" spans="1:17" ht="60">
      <c r="A49" s="560" t="s">
        <v>17</v>
      </c>
      <c r="B49" s="561" t="s">
        <v>16</v>
      </c>
      <c r="C49" s="885"/>
      <c r="D49" s="885"/>
      <c r="E49" s="883"/>
      <c r="F49" s="883"/>
      <c r="G49" s="883"/>
      <c r="H49" s="691" t="s">
        <v>5283</v>
      </c>
      <c r="I49" s="691" t="s">
        <v>5227</v>
      </c>
      <c r="J49" s="686">
        <v>2</v>
      </c>
      <c r="K49" s="685">
        <v>45931</v>
      </c>
      <c r="L49" s="685">
        <v>46142</v>
      </c>
      <c r="M49" s="568">
        <f>+(L49-K49)/7</f>
        <v>30.142857142857142</v>
      </c>
      <c r="N49" s="569">
        <v>0</v>
      </c>
      <c r="O49" s="691" t="s">
        <v>5226</v>
      </c>
      <c r="P49" s="586">
        <f t="shared" si="3"/>
        <v>0</v>
      </c>
      <c r="Q49" s="571" t="str">
        <f>IF(ISNUMBER(P49),IF(P49=100%,"CUMPLIDA",IF(AND(ISNUMBER(L49),ISNUMBER([6]OCI!$P$6)), IF(L49&lt;[6]OCI!$P$6,"INCUMPLIDA","PROCESO"), "VERIFICAR FECHA")),"SIN VALOR AVANCE")</f>
        <v>PROCESO</v>
      </c>
    </row>
    <row r="50" spans="1:17" ht="60">
      <c r="A50" s="560" t="s">
        <v>17</v>
      </c>
      <c r="B50" s="561" t="s">
        <v>16</v>
      </c>
      <c r="C50" s="885"/>
      <c r="D50" s="885"/>
      <c r="E50" s="883"/>
      <c r="F50" s="883"/>
      <c r="G50" s="691" t="s">
        <v>5228</v>
      </c>
      <c r="H50" s="691" t="s">
        <v>5284</v>
      </c>
      <c r="I50" s="691" t="s">
        <v>5121</v>
      </c>
      <c r="J50" s="686">
        <v>6</v>
      </c>
      <c r="K50" s="685">
        <v>45931</v>
      </c>
      <c r="L50" s="685">
        <v>46142</v>
      </c>
      <c r="M50" s="568">
        <f>+(L50-K50)/7</f>
        <v>30.142857142857142</v>
      </c>
      <c r="N50" s="569">
        <v>0</v>
      </c>
      <c r="O50" s="691" t="s">
        <v>5226</v>
      </c>
      <c r="P50" s="586">
        <f t="shared" si="3"/>
        <v>0</v>
      </c>
      <c r="Q50" s="571" t="str">
        <f>IF(ISNUMBER(P50),IF(P50=100%,"CUMPLIDA",IF(AND(ISNUMBER(L50),ISNUMBER([6]OCI!$P$6)), IF(L50&lt;[6]OCI!$P$6,"INCUMPLIDA","PROCESO"), "VERIFICAR FECHA")),"SIN VALOR AVANCE")</f>
        <v>PROCESO</v>
      </c>
    </row>
    <row r="51" spans="1:17" ht="106.5">
      <c r="A51" s="560" t="s">
        <v>17</v>
      </c>
      <c r="B51" s="561" t="s">
        <v>16</v>
      </c>
      <c r="C51" s="886"/>
      <c r="D51" s="886"/>
      <c r="E51" s="883"/>
      <c r="F51" s="883"/>
      <c r="G51" s="691" t="s">
        <v>5229</v>
      </c>
      <c r="H51" s="691" t="s">
        <v>5230</v>
      </c>
      <c r="I51" s="691" t="s">
        <v>5231</v>
      </c>
      <c r="J51" s="686">
        <v>1</v>
      </c>
      <c r="K51" s="685">
        <v>46266</v>
      </c>
      <c r="L51" s="685">
        <v>46418</v>
      </c>
      <c r="M51" s="568">
        <f>+(L51-K51)/7</f>
        <v>21.714285714285715</v>
      </c>
      <c r="N51" s="569">
        <v>0</v>
      </c>
      <c r="O51" s="691" t="s">
        <v>5221</v>
      </c>
      <c r="P51" s="586">
        <f t="shared" si="3"/>
        <v>0</v>
      </c>
      <c r="Q51" s="571" t="str">
        <f>IF(ISNUMBER(P51),IF(P51=100%,"CUMPLIDA",IF(AND(ISNUMBER(L51),ISNUMBER([6]OCI!$P$6)), IF(L51&lt;[6]OCI!$P$6,"INCUMPLIDA","PROCESO"), "VERIFICAR FECHA")),"SIN VALOR AVANCE")</f>
        <v>PROCESO</v>
      </c>
    </row>
    <row r="52" spans="1:17" ht="150">
      <c r="A52" s="560" t="s">
        <v>20</v>
      </c>
      <c r="B52" s="561" t="s">
        <v>16</v>
      </c>
      <c r="C52" s="876" t="s">
        <v>4016</v>
      </c>
      <c r="D52" s="876" t="s">
        <v>4017</v>
      </c>
      <c r="E52" s="867" t="s">
        <v>5048</v>
      </c>
      <c r="F52" s="867" t="s">
        <v>4018</v>
      </c>
      <c r="G52" s="563" t="s">
        <v>4019</v>
      </c>
      <c r="H52" s="564" t="s">
        <v>4020</v>
      </c>
      <c r="I52" s="565" t="s">
        <v>92</v>
      </c>
      <c r="J52" s="566">
        <v>1</v>
      </c>
      <c r="K52" s="567">
        <v>45231</v>
      </c>
      <c r="L52" s="567">
        <v>45504</v>
      </c>
      <c r="M52" s="568">
        <f t="shared" ref="M52:M75" si="5">(L52-K52)/7</f>
        <v>39</v>
      </c>
      <c r="N52" s="569">
        <v>1</v>
      </c>
      <c r="O52" s="565" t="s">
        <v>4021</v>
      </c>
      <c r="P52" s="570">
        <f t="shared" ref="P52:P74" si="6">N52/J52</f>
        <v>1</v>
      </c>
      <c r="Q52" s="571" t="str">
        <f>IF(ISNUMBER(P52),IF(P52=100%,"CUMPLIDA",IF(AND(ISNUMBER(L52),ISNUMBER([7]OCI!$P$6)), IF(L52&lt;[7]OCI!$P$6,"INCUMPLIDA","PROCESO"), "VERIFICAR FECHA")),"SIN VALOR AVANCE")</f>
        <v>CUMPLIDA</v>
      </c>
    </row>
    <row r="53" spans="1:17" ht="135.75">
      <c r="A53" s="560" t="s">
        <v>20</v>
      </c>
      <c r="B53" s="561" t="s">
        <v>16</v>
      </c>
      <c r="C53" s="876"/>
      <c r="D53" s="876"/>
      <c r="E53" s="867"/>
      <c r="F53" s="867"/>
      <c r="G53" s="563" t="s">
        <v>4022</v>
      </c>
      <c r="H53" s="564" t="s">
        <v>95</v>
      </c>
      <c r="I53" s="572" t="s">
        <v>96</v>
      </c>
      <c r="J53" s="566">
        <v>1</v>
      </c>
      <c r="K53" s="567">
        <v>45231</v>
      </c>
      <c r="L53" s="567">
        <v>45504</v>
      </c>
      <c r="M53" s="568">
        <f t="shared" si="5"/>
        <v>39</v>
      </c>
      <c r="N53" s="569">
        <v>1</v>
      </c>
      <c r="O53" s="565" t="s">
        <v>4023</v>
      </c>
      <c r="P53" s="570">
        <f t="shared" si="6"/>
        <v>1</v>
      </c>
      <c r="Q53" s="571" t="str">
        <f>IF(ISNUMBER(P53),IF(P53=100%,"CUMPLIDA",IF(AND(ISNUMBER(L53),ISNUMBER([7]OCI!$P$6)), IF(L53&lt;[7]OCI!$P$6,"INCUMPLIDA","PROCESO"), "VERIFICAR FECHA")),"SIN VALOR AVANCE")</f>
        <v>CUMPLIDA</v>
      </c>
    </row>
    <row r="54" spans="1:17" ht="60.75">
      <c r="A54" s="560" t="s">
        <v>20</v>
      </c>
      <c r="B54" s="561" t="s">
        <v>16</v>
      </c>
      <c r="C54" s="876"/>
      <c r="D54" s="876"/>
      <c r="E54" s="867"/>
      <c r="F54" s="867"/>
      <c r="G54" s="573" t="s">
        <v>4024</v>
      </c>
      <c r="H54" s="574" t="s">
        <v>98</v>
      </c>
      <c r="I54" s="574" t="s">
        <v>99</v>
      </c>
      <c r="J54" s="575">
        <v>1</v>
      </c>
      <c r="K54" s="576">
        <v>45323</v>
      </c>
      <c r="L54" s="576">
        <v>45747</v>
      </c>
      <c r="M54" s="568">
        <f t="shared" si="5"/>
        <v>60.571428571428569</v>
      </c>
      <c r="N54" s="577">
        <v>0</v>
      </c>
      <c r="O54" s="578" t="s">
        <v>4025</v>
      </c>
      <c r="P54" s="570">
        <f t="shared" si="6"/>
        <v>0</v>
      </c>
      <c r="Q54" s="571" t="str">
        <f>IF(ISNUMBER(P54),IF(P54=100%,"CUMPLIDA",IF(AND(ISNUMBER(L54),ISNUMBER([7]OCI!$P$6)), IF(L54&lt;[7]OCI!$P$6,"INCUMPLIDA","PROCESO"), "VERIFICAR FECHA")),"SIN VALOR AVANCE")</f>
        <v>PROCESO</v>
      </c>
    </row>
    <row r="55" spans="1:17" ht="75.75">
      <c r="A55" s="560" t="s">
        <v>20</v>
      </c>
      <c r="B55" s="561" t="s">
        <v>16</v>
      </c>
      <c r="C55" s="876"/>
      <c r="D55" s="876"/>
      <c r="E55" s="867"/>
      <c r="F55" s="867"/>
      <c r="G55" s="573" t="s">
        <v>4026</v>
      </c>
      <c r="H55" s="574" t="s">
        <v>4026</v>
      </c>
      <c r="I55" s="574" t="s">
        <v>4027</v>
      </c>
      <c r="J55" s="575">
        <v>1</v>
      </c>
      <c r="K55" s="576">
        <v>45323</v>
      </c>
      <c r="L55" s="576">
        <v>45747</v>
      </c>
      <c r="M55" s="568">
        <f t="shared" si="5"/>
        <v>60.571428571428569</v>
      </c>
      <c r="N55" s="577">
        <v>0</v>
      </c>
      <c r="O55" s="578" t="s">
        <v>4028</v>
      </c>
      <c r="P55" s="570">
        <f t="shared" si="6"/>
        <v>0</v>
      </c>
      <c r="Q55" s="571" t="str">
        <f>IF(ISNUMBER(P55),IF(P55=100%,"CUMPLIDA",IF(AND(ISNUMBER(L55),ISNUMBER([7]OCI!$P$6)), IF(L55&lt;[7]OCI!$P$6,"INCUMPLIDA","PROCESO"), "VERIFICAR FECHA")),"SIN VALOR AVANCE")</f>
        <v>PROCESO</v>
      </c>
    </row>
    <row r="56" spans="1:17" ht="75.75">
      <c r="A56" s="560" t="s">
        <v>20</v>
      </c>
      <c r="B56" s="561" t="s">
        <v>16</v>
      </c>
      <c r="C56" s="876"/>
      <c r="D56" s="876"/>
      <c r="E56" s="867"/>
      <c r="F56" s="867"/>
      <c r="G56" s="573" t="s">
        <v>238</v>
      </c>
      <c r="H56" s="574" t="s">
        <v>239</v>
      </c>
      <c r="I56" s="574" t="s">
        <v>240</v>
      </c>
      <c r="J56" s="575">
        <v>1</v>
      </c>
      <c r="K56" s="576">
        <v>45231</v>
      </c>
      <c r="L56" s="576">
        <v>45747</v>
      </c>
      <c r="M56" s="568">
        <f t="shared" si="5"/>
        <v>73.714285714285708</v>
      </c>
      <c r="N56" s="577">
        <v>0</v>
      </c>
      <c r="O56" s="578" t="s">
        <v>4028</v>
      </c>
      <c r="P56" s="570">
        <f t="shared" si="6"/>
        <v>0</v>
      </c>
      <c r="Q56" s="571" t="str">
        <f>IF(ISNUMBER(P56),IF(P56=100%,"CUMPLIDA",IF(AND(ISNUMBER(L56),ISNUMBER([7]OCI!$P$6)), IF(L56&lt;[7]OCI!$P$6,"INCUMPLIDA","PROCESO"), "VERIFICAR FECHA")),"SIN VALOR AVANCE")</f>
        <v>PROCESO</v>
      </c>
    </row>
    <row r="57" spans="1:17" ht="60.75">
      <c r="A57" s="560" t="s">
        <v>20</v>
      </c>
      <c r="B57" s="561" t="s">
        <v>16</v>
      </c>
      <c r="C57" s="876"/>
      <c r="D57" s="876"/>
      <c r="E57" s="867"/>
      <c r="F57" s="867"/>
      <c r="G57" s="573" t="s">
        <v>104</v>
      </c>
      <c r="H57" s="574" t="s">
        <v>104</v>
      </c>
      <c r="I57" s="574" t="s">
        <v>105</v>
      </c>
      <c r="J57" s="575">
        <v>1</v>
      </c>
      <c r="K57" s="576">
        <v>45323</v>
      </c>
      <c r="L57" s="576">
        <v>45747</v>
      </c>
      <c r="M57" s="568">
        <f t="shared" si="5"/>
        <v>60.571428571428569</v>
      </c>
      <c r="N57" s="577">
        <v>0</v>
      </c>
      <c r="O57" s="578" t="s">
        <v>4025</v>
      </c>
      <c r="P57" s="570">
        <f t="shared" si="6"/>
        <v>0</v>
      </c>
      <c r="Q57" s="571" t="str">
        <f>IF(ISNUMBER(P57),IF(P57=100%,"CUMPLIDA",IF(AND(ISNUMBER(L57),ISNUMBER([7]OCI!$P$6)), IF(L57&lt;[7]OCI!$P$6,"INCUMPLIDA","PROCESO"), "VERIFICAR FECHA")),"SIN VALOR AVANCE")</f>
        <v>PROCESO</v>
      </c>
    </row>
    <row r="58" spans="1:17" ht="75.75">
      <c r="A58" s="560" t="s">
        <v>20</v>
      </c>
      <c r="B58" s="561" t="s">
        <v>16</v>
      </c>
      <c r="C58" s="876"/>
      <c r="D58" s="876"/>
      <c r="E58" s="867"/>
      <c r="F58" s="867"/>
      <c r="G58" s="573" t="s">
        <v>106</v>
      </c>
      <c r="H58" s="574" t="s">
        <v>106</v>
      </c>
      <c r="I58" s="574" t="s">
        <v>107</v>
      </c>
      <c r="J58" s="575">
        <v>1</v>
      </c>
      <c r="K58" s="576">
        <v>45231</v>
      </c>
      <c r="L58" s="576">
        <v>45747</v>
      </c>
      <c r="M58" s="568">
        <f t="shared" si="5"/>
        <v>73.714285714285708</v>
      </c>
      <c r="N58" s="577">
        <v>0</v>
      </c>
      <c r="O58" s="578" t="s">
        <v>4028</v>
      </c>
      <c r="P58" s="570">
        <f t="shared" si="6"/>
        <v>0</v>
      </c>
      <c r="Q58" s="571" t="str">
        <f>IF(ISNUMBER(P58),IF(P58=100%,"CUMPLIDA",IF(AND(ISNUMBER(L58),ISNUMBER([7]OCI!$P$6)), IF(L58&lt;[7]OCI!$P$6,"INCUMPLIDA","PROCESO"), "VERIFICAR FECHA")),"SIN VALOR AVANCE")</f>
        <v>PROCESO</v>
      </c>
    </row>
    <row r="59" spans="1:17" ht="135.75">
      <c r="A59" s="560" t="s">
        <v>20</v>
      </c>
      <c r="B59" s="561" t="s">
        <v>16</v>
      </c>
      <c r="C59" s="876"/>
      <c r="D59" s="876"/>
      <c r="E59" s="867"/>
      <c r="F59" s="867"/>
      <c r="G59" s="573" t="s">
        <v>108</v>
      </c>
      <c r="H59" s="574" t="s">
        <v>108</v>
      </c>
      <c r="I59" s="574" t="s">
        <v>109</v>
      </c>
      <c r="J59" s="575">
        <v>1</v>
      </c>
      <c r="K59" s="576">
        <v>45231</v>
      </c>
      <c r="L59" s="576">
        <v>45808</v>
      </c>
      <c r="M59" s="568">
        <f t="shared" si="5"/>
        <v>82.428571428571431</v>
      </c>
      <c r="N59" s="577">
        <v>0</v>
      </c>
      <c r="O59" s="578" t="s">
        <v>4029</v>
      </c>
      <c r="P59" s="570">
        <f t="shared" si="6"/>
        <v>0</v>
      </c>
      <c r="Q59" s="571" t="str">
        <f>IF(ISNUMBER(P59),IF(P59=100%,"CUMPLIDA",IF(AND(ISNUMBER(L59),ISNUMBER([7]OCI!$P$6)), IF(L59&lt;[7]OCI!$P$6,"INCUMPLIDA","PROCESO"), "VERIFICAR FECHA")),"SIN VALOR AVANCE")</f>
        <v>PROCESO</v>
      </c>
    </row>
    <row r="60" spans="1:17" ht="135.75">
      <c r="A60" s="560" t="s">
        <v>20</v>
      </c>
      <c r="B60" s="561" t="s">
        <v>16</v>
      </c>
      <c r="C60" s="876"/>
      <c r="D60" s="876"/>
      <c r="E60" s="867"/>
      <c r="F60" s="867"/>
      <c r="G60" s="573" t="s">
        <v>110</v>
      </c>
      <c r="H60" s="574" t="s">
        <v>111</v>
      </c>
      <c r="I60" s="574" t="s">
        <v>112</v>
      </c>
      <c r="J60" s="575">
        <v>12</v>
      </c>
      <c r="K60" s="576">
        <v>45809</v>
      </c>
      <c r="L60" s="576">
        <v>46660</v>
      </c>
      <c r="M60" s="568">
        <f t="shared" si="5"/>
        <v>121.57142857142857</v>
      </c>
      <c r="N60" s="577">
        <v>0</v>
      </c>
      <c r="O60" s="578" t="s">
        <v>4030</v>
      </c>
      <c r="P60" s="570">
        <f t="shared" si="6"/>
        <v>0</v>
      </c>
      <c r="Q60" s="571" t="str">
        <f>IF(ISNUMBER(P60),IF(P60=100%,"CUMPLIDA",IF(AND(ISNUMBER(L60),ISNUMBER([7]OCI!$P$6)), IF(L60&lt;[7]OCI!$P$6,"INCUMPLIDA","PROCESO"), "VERIFICAR FECHA")),"SIN VALOR AVANCE")</f>
        <v>PROCESO</v>
      </c>
    </row>
    <row r="61" spans="1:17" ht="60.75">
      <c r="A61" s="560" t="s">
        <v>20</v>
      </c>
      <c r="B61" s="561" t="s">
        <v>16</v>
      </c>
      <c r="C61" s="876"/>
      <c r="D61" s="876"/>
      <c r="E61" s="867"/>
      <c r="F61" s="867"/>
      <c r="G61" s="573" t="s">
        <v>114</v>
      </c>
      <c r="H61" s="574" t="s">
        <v>115</v>
      </c>
      <c r="I61" s="574" t="s">
        <v>116</v>
      </c>
      <c r="J61" s="575">
        <v>1</v>
      </c>
      <c r="K61" s="576">
        <v>45809</v>
      </c>
      <c r="L61" s="576">
        <v>46660</v>
      </c>
      <c r="M61" s="568">
        <f t="shared" si="5"/>
        <v>121.57142857142857</v>
      </c>
      <c r="N61" s="577">
        <v>0</v>
      </c>
      <c r="O61" s="578" t="s">
        <v>4025</v>
      </c>
      <c r="P61" s="570">
        <f t="shared" si="6"/>
        <v>0</v>
      </c>
      <c r="Q61" s="571" t="str">
        <f>IF(ISNUMBER(P61),IF(P61=100%,"CUMPLIDA",IF(AND(ISNUMBER(L61),ISNUMBER([7]OCI!$P$6)), IF(L61&lt;[7]OCI!$P$6,"INCUMPLIDA","PROCESO"), "VERIFICAR FECHA")),"SIN VALOR AVANCE")</f>
        <v>PROCESO</v>
      </c>
    </row>
    <row r="62" spans="1:17" ht="210.75">
      <c r="A62" s="560" t="s">
        <v>20</v>
      </c>
      <c r="B62" s="561" t="s">
        <v>16</v>
      </c>
      <c r="C62" s="876"/>
      <c r="D62" s="876"/>
      <c r="E62" s="867"/>
      <c r="F62" s="867"/>
      <c r="G62" s="573" t="s">
        <v>117</v>
      </c>
      <c r="H62" s="574" t="s">
        <v>118</v>
      </c>
      <c r="I62" s="574" t="s">
        <v>4031</v>
      </c>
      <c r="J62" s="575">
        <v>2</v>
      </c>
      <c r="K62" s="576">
        <v>45809</v>
      </c>
      <c r="L62" s="576">
        <v>46660</v>
      </c>
      <c r="M62" s="568">
        <f t="shared" si="5"/>
        <v>121.57142857142857</v>
      </c>
      <c r="N62" s="577">
        <v>0</v>
      </c>
      <c r="O62" s="578" t="s">
        <v>4032</v>
      </c>
      <c r="P62" s="570">
        <f t="shared" si="6"/>
        <v>0</v>
      </c>
      <c r="Q62" s="571" t="str">
        <f>IF(ISNUMBER(P62),IF(P62=100%,"CUMPLIDA",IF(AND(ISNUMBER(L62),ISNUMBER([7]OCI!$P$6)), IF(L62&lt;[7]OCI!$P$6,"INCUMPLIDA","PROCESO"), "VERIFICAR FECHA")),"SIN VALOR AVANCE")</f>
        <v>PROCESO</v>
      </c>
    </row>
    <row r="63" spans="1:17" ht="135.75">
      <c r="A63" s="560" t="s">
        <v>20</v>
      </c>
      <c r="B63" s="561" t="s">
        <v>16</v>
      </c>
      <c r="C63" s="876" t="s">
        <v>4033</v>
      </c>
      <c r="D63" s="876" t="s">
        <v>4034</v>
      </c>
      <c r="E63" s="867" t="s">
        <v>4035</v>
      </c>
      <c r="F63" s="867" t="s">
        <v>4036</v>
      </c>
      <c r="G63" s="563" t="s">
        <v>4037</v>
      </c>
      <c r="H63" s="565" t="s">
        <v>4038</v>
      </c>
      <c r="I63" s="572" t="s">
        <v>4039</v>
      </c>
      <c r="J63" s="566">
        <v>13</v>
      </c>
      <c r="K63" s="567">
        <v>44835</v>
      </c>
      <c r="L63" s="567">
        <v>46022</v>
      </c>
      <c r="M63" s="568">
        <f t="shared" si="5"/>
        <v>169.57142857142858</v>
      </c>
      <c r="N63" s="569">
        <v>3</v>
      </c>
      <c r="O63" s="565" t="s">
        <v>4040</v>
      </c>
      <c r="P63" s="570">
        <f t="shared" si="6"/>
        <v>0.23076923076923078</v>
      </c>
      <c r="Q63" s="571" t="str">
        <f>IF(ISNUMBER(P63),IF(P63=100%,"CUMPLIDA",IF(AND(ISNUMBER(L63),ISNUMBER([7]OCI!$P$6)), IF(L63&lt;[7]OCI!$P$6,"INCUMPLIDA","PROCESO"), "VERIFICAR FECHA")),"SIN VALOR AVANCE")</f>
        <v>PROCESO</v>
      </c>
    </row>
    <row r="64" spans="1:17" ht="105">
      <c r="A64" s="560" t="s">
        <v>20</v>
      </c>
      <c r="B64" s="561" t="s">
        <v>16</v>
      </c>
      <c r="C64" s="876"/>
      <c r="D64" s="876"/>
      <c r="E64" s="867"/>
      <c r="F64" s="867"/>
      <c r="G64" s="563" t="s">
        <v>4041</v>
      </c>
      <c r="H64" s="565" t="s">
        <v>4042</v>
      </c>
      <c r="I64" s="572" t="s">
        <v>4043</v>
      </c>
      <c r="J64" s="566">
        <v>34</v>
      </c>
      <c r="K64" s="567">
        <v>44835</v>
      </c>
      <c r="L64" s="567">
        <v>46022</v>
      </c>
      <c r="M64" s="568">
        <f t="shared" si="5"/>
        <v>169.57142857142858</v>
      </c>
      <c r="N64" s="569">
        <v>19.72</v>
      </c>
      <c r="O64" s="565" t="s">
        <v>4044</v>
      </c>
      <c r="P64" s="570">
        <f t="shared" si="6"/>
        <v>0.57999999999999996</v>
      </c>
      <c r="Q64" s="571" t="str">
        <f>IF(ISNUMBER(P64),IF(P64=100%,"CUMPLIDA",IF(AND(ISNUMBER(L64),ISNUMBER([7]OCI!$P$6)), IF(L64&lt;[7]OCI!$P$6,"INCUMPLIDA","PROCESO"), "VERIFICAR FECHA")),"SIN VALOR AVANCE")</f>
        <v>PROCESO</v>
      </c>
    </row>
    <row r="65" spans="1:17" ht="150.75">
      <c r="A65" s="560" t="s">
        <v>20</v>
      </c>
      <c r="B65" s="561" t="s">
        <v>16</v>
      </c>
      <c r="C65" s="876" t="s">
        <v>5307</v>
      </c>
      <c r="D65" s="876" t="s">
        <v>5306</v>
      </c>
      <c r="E65" s="860" t="s">
        <v>4046</v>
      </c>
      <c r="F65" s="860" t="s">
        <v>4047</v>
      </c>
      <c r="G65" s="563" t="s">
        <v>4024</v>
      </c>
      <c r="H65" s="565" t="s">
        <v>1679</v>
      </c>
      <c r="I65" s="565" t="s">
        <v>4048</v>
      </c>
      <c r="J65" s="566">
        <v>1</v>
      </c>
      <c r="K65" s="567">
        <v>45323</v>
      </c>
      <c r="L65" s="567">
        <v>45747</v>
      </c>
      <c r="M65" s="568">
        <f t="shared" si="5"/>
        <v>60.571428571428569</v>
      </c>
      <c r="N65" s="569">
        <v>0</v>
      </c>
      <c r="O65" s="565" t="s">
        <v>4049</v>
      </c>
      <c r="P65" s="570">
        <f t="shared" si="6"/>
        <v>0</v>
      </c>
      <c r="Q65" s="571" t="str">
        <f>IF(ISNUMBER(P65),IF(P65=100%,"CUMPLIDA",IF(AND(ISNUMBER(L65),ISNUMBER([7]OCI!$P$6)), IF(L65&lt;[7]OCI!$P$6,"INCUMPLIDA","PROCESO"), "VERIFICAR FECHA")),"SIN VALOR AVANCE")</f>
        <v>PROCESO</v>
      </c>
    </row>
    <row r="66" spans="1:17" ht="105.75">
      <c r="A66" s="560" t="s">
        <v>20</v>
      </c>
      <c r="B66" s="561" t="s">
        <v>16</v>
      </c>
      <c r="C66" s="876"/>
      <c r="D66" s="876"/>
      <c r="E66" s="860"/>
      <c r="F66" s="860"/>
      <c r="G66" s="563" t="s">
        <v>101</v>
      </c>
      <c r="H66" s="565" t="s">
        <v>101</v>
      </c>
      <c r="I66" s="565" t="s">
        <v>102</v>
      </c>
      <c r="J66" s="566">
        <v>1</v>
      </c>
      <c r="K66" s="567">
        <v>45323</v>
      </c>
      <c r="L66" s="567">
        <v>45747</v>
      </c>
      <c r="M66" s="568">
        <f t="shared" si="5"/>
        <v>60.571428571428569</v>
      </c>
      <c r="N66" s="569">
        <v>0</v>
      </c>
      <c r="O66" s="565" t="s">
        <v>4050</v>
      </c>
      <c r="P66" s="570">
        <f t="shared" si="6"/>
        <v>0</v>
      </c>
      <c r="Q66" s="571" t="str">
        <f>IF(ISNUMBER(P66),IF(P66=100%,"CUMPLIDA",IF(AND(ISNUMBER(L66),ISNUMBER([7]OCI!$P$6)), IF(L66&lt;[7]OCI!$P$6,"INCUMPLIDA","PROCESO"), "VERIFICAR FECHA")),"SIN VALOR AVANCE")</f>
        <v>PROCESO</v>
      </c>
    </row>
    <row r="67" spans="1:17" ht="105.75">
      <c r="A67" s="560" t="s">
        <v>20</v>
      </c>
      <c r="B67" s="561" t="s">
        <v>16</v>
      </c>
      <c r="C67" s="876"/>
      <c r="D67" s="876"/>
      <c r="E67" s="860"/>
      <c r="F67" s="860"/>
      <c r="G67" s="563" t="s">
        <v>238</v>
      </c>
      <c r="H67" s="565" t="s">
        <v>239</v>
      </c>
      <c r="I67" s="565" t="s">
        <v>240</v>
      </c>
      <c r="J67" s="566">
        <v>1</v>
      </c>
      <c r="K67" s="567">
        <v>45231</v>
      </c>
      <c r="L67" s="567">
        <v>45747</v>
      </c>
      <c r="M67" s="568">
        <f t="shared" si="5"/>
        <v>73.714285714285708</v>
      </c>
      <c r="N67" s="569">
        <v>0</v>
      </c>
      <c r="O67" s="565" t="s">
        <v>4050</v>
      </c>
      <c r="P67" s="570">
        <f t="shared" si="6"/>
        <v>0</v>
      </c>
      <c r="Q67" s="571" t="str">
        <f>IF(ISNUMBER(P67),IF(P67=100%,"CUMPLIDA",IF(AND(ISNUMBER(L67),ISNUMBER([7]OCI!$P$6)), IF(L67&lt;[7]OCI!$P$6,"INCUMPLIDA","PROCESO"), "VERIFICAR FECHA")),"SIN VALOR AVANCE")</f>
        <v>PROCESO</v>
      </c>
    </row>
    <row r="68" spans="1:17" ht="135.75">
      <c r="A68" s="560" t="s">
        <v>20</v>
      </c>
      <c r="B68" s="561" t="s">
        <v>16</v>
      </c>
      <c r="C68" s="876"/>
      <c r="D68" s="876"/>
      <c r="E68" s="860"/>
      <c r="F68" s="860"/>
      <c r="G68" s="563" t="s">
        <v>104</v>
      </c>
      <c r="H68" s="565" t="s">
        <v>104</v>
      </c>
      <c r="I68" s="565" t="s">
        <v>4051</v>
      </c>
      <c r="J68" s="566">
        <v>1</v>
      </c>
      <c r="K68" s="567">
        <v>45323</v>
      </c>
      <c r="L68" s="567">
        <v>45747</v>
      </c>
      <c r="M68" s="568">
        <f t="shared" si="5"/>
        <v>60.571428571428569</v>
      </c>
      <c r="N68" s="569">
        <v>0</v>
      </c>
      <c r="O68" s="565" t="s">
        <v>4052</v>
      </c>
      <c r="P68" s="570">
        <f t="shared" si="6"/>
        <v>0</v>
      </c>
      <c r="Q68" s="571" t="str">
        <f>IF(ISNUMBER(P68),IF(P68=100%,"CUMPLIDA",IF(AND(ISNUMBER(L68),ISNUMBER([7]OCI!$P$6)), IF(L68&lt;[7]OCI!$P$6,"INCUMPLIDA","PROCESO"), "VERIFICAR FECHA")),"SIN VALOR AVANCE")</f>
        <v>PROCESO</v>
      </c>
    </row>
    <row r="69" spans="1:17" ht="60.75">
      <c r="A69" s="560" t="s">
        <v>20</v>
      </c>
      <c r="B69" s="561" t="s">
        <v>16</v>
      </c>
      <c r="C69" s="876"/>
      <c r="D69" s="876"/>
      <c r="E69" s="860"/>
      <c r="F69" s="860"/>
      <c r="G69" s="563" t="s">
        <v>106</v>
      </c>
      <c r="H69" s="565" t="s">
        <v>106</v>
      </c>
      <c r="I69" s="565" t="s">
        <v>107</v>
      </c>
      <c r="J69" s="566">
        <v>1</v>
      </c>
      <c r="K69" s="567">
        <v>45231</v>
      </c>
      <c r="L69" s="567">
        <v>45747</v>
      </c>
      <c r="M69" s="568">
        <f t="shared" si="5"/>
        <v>73.714285714285708</v>
      </c>
      <c r="N69" s="569">
        <v>0</v>
      </c>
      <c r="O69" s="565" t="s">
        <v>4053</v>
      </c>
      <c r="P69" s="570">
        <f t="shared" si="6"/>
        <v>0</v>
      </c>
      <c r="Q69" s="571" t="str">
        <f>IF(ISNUMBER(P69),IF(P69=100%,"CUMPLIDA",IF(AND(ISNUMBER(L69),ISNUMBER([7]OCI!$P$6)), IF(L69&lt;[7]OCI!$P$6,"INCUMPLIDA","PROCESO"), "VERIFICAR FECHA")),"SIN VALOR AVANCE")</f>
        <v>PROCESO</v>
      </c>
    </row>
    <row r="70" spans="1:17" ht="150.75">
      <c r="A70" s="560" t="s">
        <v>20</v>
      </c>
      <c r="B70" s="561" t="s">
        <v>16</v>
      </c>
      <c r="C70" s="876"/>
      <c r="D70" s="876"/>
      <c r="E70" s="860"/>
      <c r="F70" s="860"/>
      <c r="G70" s="563" t="s">
        <v>108</v>
      </c>
      <c r="H70" s="565" t="s">
        <v>108</v>
      </c>
      <c r="I70" s="565" t="s">
        <v>4054</v>
      </c>
      <c r="J70" s="566">
        <v>1</v>
      </c>
      <c r="K70" s="567">
        <v>45232</v>
      </c>
      <c r="L70" s="567">
        <v>45808</v>
      </c>
      <c r="M70" s="568">
        <f t="shared" si="5"/>
        <v>82.285714285714292</v>
      </c>
      <c r="N70" s="569">
        <v>0</v>
      </c>
      <c r="O70" s="565" t="s">
        <v>4055</v>
      </c>
      <c r="P70" s="570">
        <f t="shared" si="6"/>
        <v>0</v>
      </c>
      <c r="Q70" s="571" t="str">
        <f>IF(ISNUMBER(P70),IF(P70=100%,"CUMPLIDA",IF(AND(ISNUMBER(L70),ISNUMBER([7]OCI!$P$6)), IF(L70&lt;[7]OCI!$P$6,"INCUMPLIDA","PROCESO"), "VERIFICAR FECHA")),"SIN VALOR AVANCE")</f>
        <v>PROCESO</v>
      </c>
    </row>
    <row r="71" spans="1:17" ht="60.75">
      <c r="A71" s="560" t="s">
        <v>20</v>
      </c>
      <c r="B71" s="561" t="s">
        <v>16</v>
      </c>
      <c r="C71" s="876"/>
      <c r="D71" s="876"/>
      <c r="E71" s="860"/>
      <c r="F71" s="860"/>
      <c r="G71" s="563" t="s">
        <v>110</v>
      </c>
      <c r="H71" s="565" t="s">
        <v>111</v>
      </c>
      <c r="I71" s="565" t="s">
        <v>112</v>
      </c>
      <c r="J71" s="566">
        <v>7</v>
      </c>
      <c r="K71" s="567">
        <v>46024</v>
      </c>
      <c r="L71" s="567">
        <v>46660</v>
      </c>
      <c r="M71" s="568">
        <f t="shared" si="5"/>
        <v>90.857142857142861</v>
      </c>
      <c r="N71" s="569">
        <v>0</v>
      </c>
      <c r="O71" s="565" t="s">
        <v>4053</v>
      </c>
      <c r="P71" s="570">
        <f t="shared" si="6"/>
        <v>0</v>
      </c>
      <c r="Q71" s="571" t="str">
        <f>IF(ISNUMBER(P71),IF(P71=100%,"CUMPLIDA",IF(AND(ISNUMBER(L71),ISNUMBER([7]OCI!$P$6)), IF(L71&lt;[7]OCI!$P$6,"INCUMPLIDA","PROCESO"), "VERIFICAR FECHA")),"SIN VALOR AVANCE")</f>
        <v>PROCESO</v>
      </c>
    </row>
    <row r="72" spans="1:17" ht="120.75">
      <c r="A72" s="560" t="s">
        <v>20</v>
      </c>
      <c r="B72" s="561" t="s">
        <v>16</v>
      </c>
      <c r="C72" s="876"/>
      <c r="D72" s="876"/>
      <c r="E72" s="860"/>
      <c r="F72" s="860"/>
      <c r="G72" s="563" t="s">
        <v>114</v>
      </c>
      <c r="H72" s="565" t="s">
        <v>115</v>
      </c>
      <c r="I72" s="565" t="s">
        <v>116</v>
      </c>
      <c r="J72" s="566">
        <v>1</v>
      </c>
      <c r="K72" s="567">
        <v>46024</v>
      </c>
      <c r="L72" s="567">
        <v>46660</v>
      </c>
      <c r="M72" s="568">
        <f t="shared" si="5"/>
        <v>90.857142857142861</v>
      </c>
      <c r="N72" s="569">
        <v>0</v>
      </c>
      <c r="O72" s="565" t="s">
        <v>4056</v>
      </c>
      <c r="P72" s="570">
        <f t="shared" si="6"/>
        <v>0</v>
      </c>
      <c r="Q72" s="571" t="str">
        <f>IF(ISNUMBER(P72),IF(P72=100%,"CUMPLIDA",IF(AND(ISNUMBER(L72),ISNUMBER([7]OCI!$P$6)), IF(L72&lt;[7]OCI!$P$6,"INCUMPLIDA","PROCESO"), "VERIFICAR FECHA")),"SIN VALOR AVANCE")</f>
        <v>PROCESO</v>
      </c>
    </row>
    <row r="73" spans="1:17" ht="150.75">
      <c r="A73" s="560" t="s">
        <v>20</v>
      </c>
      <c r="B73" s="561" t="s">
        <v>16</v>
      </c>
      <c r="C73" s="876"/>
      <c r="D73" s="876"/>
      <c r="E73" s="860"/>
      <c r="F73" s="860"/>
      <c r="G73" s="563" t="s">
        <v>117</v>
      </c>
      <c r="H73" s="565" t="s">
        <v>118</v>
      </c>
      <c r="I73" s="565" t="s">
        <v>119</v>
      </c>
      <c r="J73" s="566">
        <v>2</v>
      </c>
      <c r="K73" s="567">
        <v>46024</v>
      </c>
      <c r="L73" s="567">
        <v>46660</v>
      </c>
      <c r="M73" s="568">
        <f t="shared" si="5"/>
        <v>90.857142857142861</v>
      </c>
      <c r="N73" s="569">
        <v>0</v>
      </c>
      <c r="O73" s="565" t="s">
        <v>4055</v>
      </c>
      <c r="P73" s="570">
        <f t="shared" si="6"/>
        <v>0</v>
      </c>
      <c r="Q73" s="571" t="str">
        <f>IF(ISNUMBER(P73),IF(P73=100%,"CUMPLIDA",IF(AND(ISNUMBER(L73),ISNUMBER([7]OCI!$P$6)), IF(L73&lt;[7]OCI!$P$6,"INCUMPLIDA","PROCESO"), "VERIFICAR FECHA")),"SIN VALOR AVANCE")</f>
        <v>PROCESO</v>
      </c>
    </row>
    <row r="74" spans="1:17" ht="105.75">
      <c r="A74" s="560" t="s">
        <v>20</v>
      </c>
      <c r="B74" s="561" t="s">
        <v>16</v>
      </c>
      <c r="C74" s="876"/>
      <c r="D74" s="876"/>
      <c r="E74" s="860"/>
      <c r="F74" s="860"/>
      <c r="G74" s="563" t="s">
        <v>4057</v>
      </c>
      <c r="H74" s="579" t="s">
        <v>4058</v>
      </c>
      <c r="I74" s="565" t="s">
        <v>4059</v>
      </c>
      <c r="J74" s="566">
        <v>1</v>
      </c>
      <c r="K74" s="567">
        <v>45505</v>
      </c>
      <c r="L74" s="567">
        <v>46203</v>
      </c>
      <c r="M74" s="568">
        <f t="shared" si="5"/>
        <v>99.714285714285708</v>
      </c>
      <c r="N74" s="569">
        <v>0.217</v>
      </c>
      <c r="O74" s="565" t="s">
        <v>4050</v>
      </c>
      <c r="P74" s="570">
        <f t="shared" si="6"/>
        <v>0.217</v>
      </c>
      <c r="Q74" s="571" t="str">
        <f>IF(ISNUMBER(P74),IF(P74=100%,"CUMPLIDA",IF(AND(ISNUMBER(L74),ISNUMBER([7]OCI!$P$6)), IF(L74&lt;[7]OCI!$P$6,"INCUMPLIDA","PROCESO"), "VERIFICAR FECHA")),"SIN VALOR AVANCE")</f>
        <v>PROCESO</v>
      </c>
    </row>
    <row r="75" spans="1:17" ht="195">
      <c r="A75" s="560" t="s">
        <v>20</v>
      </c>
      <c r="B75" s="561" t="s">
        <v>16</v>
      </c>
      <c r="C75" s="1042" t="s">
        <v>5308</v>
      </c>
      <c r="D75" s="1042" t="s">
        <v>5305</v>
      </c>
      <c r="E75" s="1043" t="s">
        <v>5285</v>
      </c>
      <c r="F75" s="1045" t="s">
        <v>5235</v>
      </c>
      <c r="G75" s="718" t="s">
        <v>5236</v>
      </c>
      <c r="H75" s="718" t="s">
        <v>5237</v>
      </c>
      <c r="I75" s="719" t="s">
        <v>5238</v>
      </c>
      <c r="J75" s="720">
        <v>1</v>
      </c>
      <c r="K75" s="721">
        <v>45881</v>
      </c>
      <c r="L75" s="721">
        <v>46081</v>
      </c>
      <c r="M75" s="722">
        <f t="shared" si="5"/>
        <v>28.571428571428573</v>
      </c>
      <c r="N75" s="723">
        <v>0</v>
      </c>
      <c r="O75" s="717" t="s">
        <v>5286</v>
      </c>
      <c r="P75" s="570">
        <f t="shared" ref="P75:P107" si="7">N75/J75</f>
        <v>0</v>
      </c>
      <c r="Q75" s="571" t="str">
        <f>IF(ISNUMBER(P75),IF(P75=100%,"CUMPLIDA",IF(AND(ISNUMBER(L75),ISNUMBER([7]OCI!$P$6)), IF(L75&lt;[7]OCI!$P$6,"INCUMPLIDA","PROCESO"), "VERIFICAR FECHA")),"SIN VALOR AVANCE")</f>
        <v>PROCESO</v>
      </c>
    </row>
    <row r="76" spans="1:17" ht="105.75">
      <c r="A76" s="560" t="s">
        <v>20</v>
      </c>
      <c r="B76" s="561" t="s">
        <v>16</v>
      </c>
      <c r="C76" s="1042"/>
      <c r="D76" s="1042"/>
      <c r="E76" s="1044"/>
      <c r="F76" s="1045"/>
      <c r="G76" s="718" t="s">
        <v>5239</v>
      </c>
      <c r="H76" s="718" t="s">
        <v>5240</v>
      </c>
      <c r="I76" s="719" t="s">
        <v>3607</v>
      </c>
      <c r="J76" s="720">
        <v>1</v>
      </c>
      <c r="K76" s="721">
        <v>45931</v>
      </c>
      <c r="L76" s="721">
        <v>46203</v>
      </c>
      <c r="M76" s="722">
        <f t="shared" ref="M76:M86" si="8">(L76-K76)/7</f>
        <v>38.857142857142854</v>
      </c>
      <c r="N76" s="723">
        <v>0</v>
      </c>
      <c r="O76" s="717" t="s">
        <v>5287</v>
      </c>
      <c r="P76" s="570">
        <f t="shared" si="7"/>
        <v>0</v>
      </c>
      <c r="Q76" s="571" t="str">
        <f>IF(ISNUMBER(P76),IF(P76=100%,"CUMPLIDA",IF(AND(ISNUMBER(L76),ISNUMBER([7]OCI!$P$6)), IF(L76&lt;[7]OCI!$P$6,"INCUMPLIDA","PROCESO"), "VERIFICAR FECHA")),"SIN VALOR AVANCE")</f>
        <v>PROCESO</v>
      </c>
    </row>
    <row r="77" spans="1:17" ht="90">
      <c r="A77" s="560" t="s">
        <v>20</v>
      </c>
      <c r="B77" s="561" t="s">
        <v>16</v>
      </c>
      <c r="C77" s="1042" t="s">
        <v>5309</v>
      </c>
      <c r="D77" s="1042" t="s">
        <v>5305</v>
      </c>
      <c r="E77" s="1044" t="s">
        <v>5288</v>
      </c>
      <c r="F77" s="1045" t="s">
        <v>5241</v>
      </c>
      <c r="G77" s="725" t="s">
        <v>5289</v>
      </c>
      <c r="H77" s="718" t="s">
        <v>5242</v>
      </c>
      <c r="I77" s="719" t="s">
        <v>5243</v>
      </c>
      <c r="J77" s="720">
        <v>1</v>
      </c>
      <c r="K77" s="721">
        <v>45901</v>
      </c>
      <c r="L77" s="721">
        <v>45961</v>
      </c>
      <c r="M77" s="722">
        <f t="shared" si="8"/>
        <v>8.5714285714285712</v>
      </c>
      <c r="N77" s="723">
        <v>0</v>
      </c>
      <c r="O77" s="542" t="s">
        <v>5290</v>
      </c>
      <c r="P77" s="570">
        <f t="shared" si="7"/>
        <v>0</v>
      </c>
      <c r="Q77" s="571" t="str">
        <f>IF(ISNUMBER(P77),IF(P77=100%,"CUMPLIDA",IF(AND(ISNUMBER(L77),ISNUMBER([7]OCI!$P$6)), IF(L77&lt;[7]OCI!$P$6,"INCUMPLIDA","PROCESO"), "VERIFICAR FECHA")),"SIN VALOR AVANCE")</f>
        <v>PROCESO</v>
      </c>
    </row>
    <row r="78" spans="1:17" ht="75.75">
      <c r="A78" s="560" t="s">
        <v>20</v>
      </c>
      <c r="B78" s="561" t="s">
        <v>16</v>
      </c>
      <c r="C78" s="1042"/>
      <c r="D78" s="1042"/>
      <c r="E78" s="1044"/>
      <c r="F78" s="1045"/>
      <c r="G78" s="1050" t="s">
        <v>5244</v>
      </c>
      <c r="H78" s="718" t="s">
        <v>5245</v>
      </c>
      <c r="I78" s="719" t="s">
        <v>5246</v>
      </c>
      <c r="J78" s="720">
        <v>1</v>
      </c>
      <c r="K78" s="721">
        <v>45901</v>
      </c>
      <c r="L78" s="721">
        <v>45961</v>
      </c>
      <c r="M78" s="722">
        <f t="shared" si="8"/>
        <v>8.5714285714285712</v>
      </c>
      <c r="N78" s="723">
        <v>0</v>
      </c>
      <c r="O78" s="542" t="s">
        <v>5291</v>
      </c>
      <c r="P78" s="570">
        <f t="shared" si="7"/>
        <v>0</v>
      </c>
      <c r="Q78" s="571" t="str">
        <f>IF(ISNUMBER(P78),IF(P78=100%,"CUMPLIDA",IF(AND(ISNUMBER(L78),ISNUMBER([7]OCI!$P$6)), IF(L78&lt;[7]OCI!$P$6,"INCUMPLIDA","PROCESO"), "VERIFICAR FECHA")),"SIN VALOR AVANCE")</f>
        <v>PROCESO</v>
      </c>
    </row>
    <row r="79" spans="1:17" ht="75.75">
      <c r="A79" s="560" t="s">
        <v>20</v>
      </c>
      <c r="B79" s="561" t="s">
        <v>16</v>
      </c>
      <c r="C79" s="1042"/>
      <c r="D79" s="1042"/>
      <c r="E79" s="1044"/>
      <c r="F79" s="1045"/>
      <c r="G79" s="1050"/>
      <c r="H79" s="726" t="s">
        <v>5248</v>
      </c>
      <c r="I79" s="727" t="s">
        <v>5249</v>
      </c>
      <c r="J79" s="728">
        <v>1</v>
      </c>
      <c r="K79" s="729">
        <v>45962</v>
      </c>
      <c r="L79" s="729">
        <v>46022</v>
      </c>
      <c r="M79" s="722">
        <f t="shared" si="8"/>
        <v>8.5714285714285712</v>
      </c>
      <c r="N79" s="723">
        <v>0</v>
      </c>
      <c r="O79" s="542" t="s">
        <v>5291</v>
      </c>
      <c r="P79" s="570">
        <f t="shared" si="7"/>
        <v>0</v>
      </c>
      <c r="Q79" s="571" t="str">
        <f>IF(ISNUMBER(P79),IF(P79=100%,"CUMPLIDA",IF(AND(ISNUMBER(L79),ISNUMBER([7]OCI!$P$6)), IF(L79&lt;[7]OCI!$P$6,"INCUMPLIDA","PROCESO"), "VERIFICAR FECHA")),"SIN VALOR AVANCE")</f>
        <v>PROCESO</v>
      </c>
    </row>
    <row r="80" spans="1:17" ht="75.75">
      <c r="A80" s="560" t="s">
        <v>20</v>
      </c>
      <c r="B80" s="561" t="s">
        <v>16</v>
      </c>
      <c r="C80" s="1042"/>
      <c r="D80" s="1042"/>
      <c r="E80" s="1044"/>
      <c r="F80" s="1045"/>
      <c r="G80" s="1050"/>
      <c r="H80" s="726" t="s">
        <v>5250</v>
      </c>
      <c r="I80" s="727" t="s">
        <v>2426</v>
      </c>
      <c r="J80" s="728">
        <v>1</v>
      </c>
      <c r="K80" s="729">
        <v>45962</v>
      </c>
      <c r="L80" s="729">
        <v>46022</v>
      </c>
      <c r="M80" s="722">
        <f t="shared" si="8"/>
        <v>8.5714285714285712</v>
      </c>
      <c r="N80" s="723">
        <v>0</v>
      </c>
      <c r="O80" s="542" t="s">
        <v>5291</v>
      </c>
      <c r="P80" s="570">
        <f t="shared" si="7"/>
        <v>0</v>
      </c>
      <c r="Q80" s="571" t="str">
        <f>IF(ISNUMBER(P80),IF(P80=100%,"CUMPLIDA",IF(AND(ISNUMBER(L80),ISNUMBER([7]OCI!$P$6)), IF(L80&lt;[7]OCI!$P$6,"INCUMPLIDA","PROCESO"), "VERIFICAR FECHA")),"SIN VALOR AVANCE")</f>
        <v>PROCESO</v>
      </c>
    </row>
    <row r="81" spans="1:17" ht="75.75">
      <c r="A81" s="560" t="s">
        <v>20</v>
      </c>
      <c r="B81" s="561" t="s">
        <v>16</v>
      </c>
      <c r="C81" s="1042"/>
      <c r="D81" s="1042"/>
      <c r="E81" s="1044"/>
      <c r="F81" s="1045"/>
      <c r="G81" s="1050"/>
      <c r="H81" s="724" t="s">
        <v>5251</v>
      </c>
      <c r="I81" s="719" t="s">
        <v>5252</v>
      </c>
      <c r="J81" s="720">
        <v>1</v>
      </c>
      <c r="K81" s="721">
        <v>46023</v>
      </c>
      <c r="L81" s="721">
        <v>46081</v>
      </c>
      <c r="M81" s="722">
        <f t="shared" si="8"/>
        <v>8.2857142857142865</v>
      </c>
      <c r="N81" s="723">
        <v>0</v>
      </c>
      <c r="O81" s="542" t="s">
        <v>5291</v>
      </c>
      <c r="P81" s="570">
        <f t="shared" si="7"/>
        <v>0</v>
      </c>
      <c r="Q81" s="571" t="str">
        <f>IF(ISNUMBER(P81),IF(P81=100%,"CUMPLIDA",IF(AND(ISNUMBER(L81),ISNUMBER([7]OCI!$P$6)), IF(L81&lt;[7]OCI!$P$6,"INCUMPLIDA","PROCESO"), "VERIFICAR FECHA")),"SIN VALOR AVANCE")</f>
        <v>PROCESO</v>
      </c>
    </row>
    <row r="82" spans="1:17" ht="165">
      <c r="A82" s="560" t="s">
        <v>20</v>
      </c>
      <c r="B82" s="561" t="s">
        <v>16</v>
      </c>
      <c r="C82" s="1042"/>
      <c r="D82" s="1042"/>
      <c r="E82" s="1044"/>
      <c r="F82" s="1045"/>
      <c r="G82" s="724" t="s">
        <v>5253</v>
      </c>
      <c r="H82" s="724" t="s">
        <v>5254</v>
      </c>
      <c r="I82" s="719" t="s">
        <v>259</v>
      </c>
      <c r="J82" s="720">
        <v>1</v>
      </c>
      <c r="K82" s="729">
        <v>45931</v>
      </c>
      <c r="L82" s="729">
        <v>46142</v>
      </c>
      <c r="M82" s="722">
        <f t="shared" si="8"/>
        <v>30.142857142857142</v>
      </c>
      <c r="N82" s="723">
        <v>0</v>
      </c>
      <c r="O82" s="542" t="s">
        <v>5292</v>
      </c>
      <c r="P82" s="570">
        <f t="shared" si="7"/>
        <v>0</v>
      </c>
      <c r="Q82" s="571" t="str">
        <f>IF(ISNUMBER(P82),IF(P82=100%,"CUMPLIDA",IF(AND(ISNUMBER(L82),ISNUMBER([7]OCI!$P$6)), IF(L82&lt;[7]OCI!$P$6,"INCUMPLIDA","PROCESO"), "VERIFICAR FECHA")),"SIN VALOR AVANCE")</f>
        <v>PROCESO</v>
      </c>
    </row>
    <row r="83" spans="1:17" ht="75.75">
      <c r="A83" s="560" t="s">
        <v>20</v>
      </c>
      <c r="B83" s="561" t="s">
        <v>16</v>
      </c>
      <c r="C83" s="1042"/>
      <c r="D83" s="1042"/>
      <c r="E83" s="1044"/>
      <c r="F83" s="1045"/>
      <c r="G83" s="730" t="s">
        <v>5255</v>
      </c>
      <c r="H83" s="726" t="s">
        <v>5256</v>
      </c>
      <c r="I83" s="731" t="s">
        <v>5257</v>
      </c>
      <c r="J83" s="720">
        <v>1</v>
      </c>
      <c r="K83" s="729">
        <v>45931</v>
      </c>
      <c r="L83" s="729">
        <v>46022</v>
      </c>
      <c r="M83" s="722">
        <f t="shared" si="8"/>
        <v>13</v>
      </c>
      <c r="N83" s="723">
        <v>0</v>
      </c>
      <c r="O83" s="732" t="s">
        <v>5293</v>
      </c>
      <c r="P83" s="570">
        <f t="shared" si="7"/>
        <v>0</v>
      </c>
      <c r="Q83" s="571" t="str">
        <f>IF(ISNUMBER(P83),IF(P83=100%,"CUMPLIDA",IF(AND(ISNUMBER(L83),ISNUMBER([7]OCI!$P$6)), IF(L83&lt;[7]OCI!$P$6,"INCUMPLIDA","PROCESO"), "VERIFICAR FECHA")),"SIN VALOR AVANCE")</f>
        <v>PROCESO</v>
      </c>
    </row>
    <row r="84" spans="1:17" ht="135">
      <c r="A84" s="560" t="s">
        <v>20</v>
      </c>
      <c r="B84" s="561" t="s">
        <v>16</v>
      </c>
      <c r="C84" s="1042"/>
      <c r="D84" s="1042"/>
      <c r="E84" s="1044"/>
      <c r="F84" s="1045"/>
      <c r="G84" s="726" t="s">
        <v>5258</v>
      </c>
      <c r="H84" s="726" t="s">
        <v>5259</v>
      </c>
      <c r="I84" s="727" t="s">
        <v>259</v>
      </c>
      <c r="J84" s="728">
        <v>1</v>
      </c>
      <c r="K84" s="729">
        <v>45931</v>
      </c>
      <c r="L84" s="729">
        <v>46142</v>
      </c>
      <c r="M84" s="722">
        <f t="shared" si="8"/>
        <v>30.142857142857142</v>
      </c>
      <c r="N84" s="723">
        <v>0</v>
      </c>
      <c r="O84" s="542" t="s">
        <v>5291</v>
      </c>
      <c r="P84" s="570">
        <f t="shared" si="7"/>
        <v>0</v>
      </c>
      <c r="Q84" s="571" t="str">
        <f>IF(ISNUMBER(P84),IF(P84=100%,"CUMPLIDA",IF(AND(ISNUMBER(L84),ISNUMBER([7]OCI!$P$6)), IF(L84&lt;[7]OCI!$P$6,"INCUMPLIDA","PROCESO"), "VERIFICAR FECHA")),"SIN VALOR AVANCE")</f>
        <v>PROCESO</v>
      </c>
    </row>
    <row r="85" spans="1:17" ht="150">
      <c r="A85" s="560" t="s">
        <v>20</v>
      </c>
      <c r="B85" s="561" t="s">
        <v>16</v>
      </c>
      <c r="C85" s="1042"/>
      <c r="D85" s="1042"/>
      <c r="E85" s="1044"/>
      <c r="F85" s="1045"/>
      <c r="G85" s="730" t="s">
        <v>5260</v>
      </c>
      <c r="H85" s="730" t="s">
        <v>5261</v>
      </c>
      <c r="I85" s="731" t="s">
        <v>5262</v>
      </c>
      <c r="J85" s="728">
        <v>2</v>
      </c>
      <c r="K85" s="733">
        <v>45901</v>
      </c>
      <c r="L85" s="733">
        <v>46111</v>
      </c>
      <c r="M85" s="722">
        <f t="shared" si="8"/>
        <v>30</v>
      </c>
      <c r="N85" s="723">
        <v>0</v>
      </c>
      <c r="O85" s="542" t="s">
        <v>5294</v>
      </c>
      <c r="P85" s="570">
        <f t="shared" si="7"/>
        <v>0</v>
      </c>
      <c r="Q85" s="571" t="str">
        <f>IF(ISNUMBER(P85),IF(P85=100%,"CUMPLIDA",IF(AND(ISNUMBER(L85),ISNUMBER([7]OCI!$P$6)), IF(L85&lt;[7]OCI!$P$6,"INCUMPLIDA","PROCESO"), "VERIFICAR FECHA")),"SIN VALOR AVANCE")</f>
        <v>PROCESO</v>
      </c>
    </row>
    <row r="86" spans="1:17" ht="180">
      <c r="A86" s="560" t="s">
        <v>20</v>
      </c>
      <c r="B86" s="561" t="s">
        <v>16</v>
      </c>
      <c r="C86" s="1042"/>
      <c r="D86" s="1042"/>
      <c r="E86" s="1044"/>
      <c r="F86" s="1045"/>
      <c r="G86" s="718" t="s">
        <v>5263</v>
      </c>
      <c r="H86" s="718" t="s">
        <v>5264</v>
      </c>
      <c r="I86" s="719" t="s">
        <v>5238</v>
      </c>
      <c r="J86" s="720">
        <v>1</v>
      </c>
      <c r="K86" s="721">
        <v>45881</v>
      </c>
      <c r="L86" s="721">
        <v>46081</v>
      </c>
      <c r="M86" s="722">
        <f t="shared" si="8"/>
        <v>28.571428571428573</v>
      </c>
      <c r="N86" s="723">
        <v>0</v>
      </c>
      <c r="O86" s="542" t="s">
        <v>5295</v>
      </c>
      <c r="P86" s="570">
        <f t="shared" si="7"/>
        <v>0</v>
      </c>
      <c r="Q86" s="571" t="str">
        <f>IF(ISNUMBER(P86),IF(P86=100%,"CUMPLIDA",IF(AND(ISNUMBER(L86),ISNUMBER([7]OCI!$P$6)), IF(L86&lt;[7]OCI!$P$6,"INCUMPLIDA","PROCESO"), "VERIFICAR FECHA")),"SIN VALOR AVANCE")</f>
        <v>PROCESO</v>
      </c>
    </row>
    <row r="87" spans="1:17" ht="270">
      <c r="A87" s="560" t="s">
        <v>20</v>
      </c>
      <c r="B87" s="561" t="s">
        <v>16</v>
      </c>
      <c r="C87" s="1042"/>
      <c r="D87" s="1042"/>
      <c r="E87" s="1044"/>
      <c r="F87" s="1045"/>
      <c r="G87" s="730" t="s">
        <v>5265</v>
      </c>
      <c r="H87" s="726" t="s">
        <v>5266</v>
      </c>
      <c r="I87" s="731" t="s">
        <v>5267</v>
      </c>
      <c r="J87" s="728">
        <v>1</v>
      </c>
      <c r="K87" s="733">
        <v>45901</v>
      </c>
      <c r="L87" s="733">
        <v>45991</v>
      </c>
      <c r="M87" s="722">
        <f>(L87-K87)/7</f>
        <v>12.857142857142858</v>
      </c>
      <c r="N87" s="723">
        <v>0</v>
      </c>
      <c r="O87" s="542" t="s">
        <v>5296</v>
      </c>
      <c r="P87" s="570">
        <f t="shared" si="7"/>
        <v>0</v>
      </c>
      <c r="Q87" s="571" t="str">
        <f>IF(ISNUMBER(P87),IF(P87=100%,"CUMPLIDA",IF(AND(ISNUMBER(L87),ISNUMBER([7]OCI!$P$6)), IF(L87&lt;[7]OCI!$P$6,"INCUMPLIDA","PROCESO"), "VERIFICAR FECHA")),"SIN VALOR AVANCE")</f>
        <v>PROCESO</v>
      </c>
    </row>
    <row r="88" spans="1:17" ht="225">
      <c r="A88" s="560" t="s">
        <v>20</v>
      </c>
      <c r="B88" s="561" t="s">
        <v>16</v>
      </c>
      <c r="C88" s="1042"/>
      <c r="D88" s="1042"/>
      <c r="E88" s="1044"/>
      <c r="F88" s="1045"/>
      <c r="G88" s="726" t="s">
        <v>5268</v>
      </c>
      <c r="H88" s="726" t="s">
        <v>5269</v>
      </c>
      <c r="I88" s="719" t="s">
        <v>228</v>
      </c>
      <c r="J88" s="720">
        <v>1</v>
      </c>
      <c r="K88" s="733">
        <v>45901</v>
      </c>
      <c r="L88" s="733">
        <v>46264</v>
      </c>
      <c r="M88" s="722">
        <f>(L88-K88)/7</f>
        <v>51.857142857142854</v>
      </c>
      <c r="N88" s="723">
        <v>0</v>
      </c>
      <c r="O88" s="482" t="s">
        <v>5297</v>
      </c>
      <c r="P88" s="570">
        <f t="shared" si="7"/>
        <v>0</v>
      </c>
      <c r="Q88" s="571" t="str">
        <f>IF(ISNUMBER(P88),IF(P88=100%,"CUMPLIDA",IF(AND(ISNUMBER(L88),ISNUMBER([7]OCI!$P$6)), IF(L88&lt;[7]OCI!$P$6,"INCUMPLIDA","PROCESO"), "VERIFICAR FECHA")),"SIN VALOR AVANCE")</f>
        <v>PROCESO</v>
      </c>
    </row>
    <row r="89" spans="1:17" ht="135">
      <c r="A89" s="560" t="s">
        <v>20</v>
      </c>
      <c r="B89" s="561" t="s">
        <v>16</v>
      </c>
      <c r="C89" s="1042" t="s">
        <v>5310</v>
      </c>
      <c r="D89" s="1042" t="s">
        <v>5305</v>
      </c>
      <c r="E89" s="1044" t="s">
        <v>5298</v>
      </c>
      <c r="F89" s="1045" t="s">
        <v>5270</v>
      </c>
      <c r="G89" s="730" t="s">
        <v>5271</v>
      </c>
      <c r="H89" s="730" t="s">
        <v>5272</v>
      </c>
      <c r="I89" s="731" t="s">
        <v>5273</v>
      </c>
      <c r="J89" s="728">
        <v>2</v>
      </c>
      <c r="K89" s="733">
        <v>45901</v>
      </c>
      <c r="L89" s="733">
        <v>46111</v>
      </c>
      <c r="M89" s="722">
        <f t="shared" ref="M89:M92" si="9">(L89-K89)/7</f>
        <v>30</v>
      </c>
      <c r="N89" s="723">
        <v>0</v>
      </c>
      <c r="O89" s="730" t="s">
        <v>5299</v>
      </c>
      <c r="P89" s="570">
        <f t="shared" si="7"/>
        <v>0</v>
      </c>
      <c r="Q89" s="571" t="str">
        <f>IF(ISNUMBER(P89),IF(P89=100%,"CUMPLIDA",IF(AND(ISNUMBER(L89),ISNUMBER([7]OCI!$P$6)), IF(L89&lt;[7]OCI!$P$6,"INCUMPLIDA","PROCESO"), "VERIFICAR FECHA")),"SIN VALOR AVANCE")</f>
        <v>PROCESO</v>
      </c>
    </row>
    <row r="90" spans="1:17" ht="105">
      <c r="A90" s="560" t="s">
        <v>20</v>
      </c>
      <c r="B90" s="561" t="s">
        <v>16</v>
      </c>
      <c r="C90" s="1042"/>
      <c r="D90" s="1042"/>
      <c r="E90" s="1044"/>
      <c r="F90" s="1045"/>
      <c r="G90" s="718" t="s">
        <v>5239</v>
      </c>
      <c r="H90" s="718" t="s">
        <v>5240</v>
      </c>
      <c r="I90" s="719" t="s">
        <v>3607</v>
      </c>
      <c r="J90" s="720">
        <v>1</v>
      </c>
      <c r="K90" s="721">
        <v>45931</v>
      </c>
      <c r="L90" s="721">
        <v>46203</v>
      </c>
      <c r="M90" s="722">
        <f t="shared" si="9"/>
        <v>38.857142857142854</v>
      </c>
      <c r="N90" s="723">
        <v>0</v>
      </c>
      <c r="O90" s="724" t="s">
        <v>5300</v>
      </c>
      <c r="P90" s="570">
        <f t="shared" si="7"/>
        <v>0</v>
      </c>
      <c r="Q90" s="571" t="str">
        <f>IF(ISNUMBER(P90),IF(P90=100%,"CUMPLIDA",IF(AND(ISNUMBER(L90),ISNUMBER([7]OCI!$P$6)), IF(L90&lt;[7]OCI!$P$6,"INCUMPLIDA","PROCESO"), "VERIFICAR FECHA")),"SIN VALOR AVANCE")</f>
        <v>PROCESO</v>
      </c>
    </row>
    <row r="91" spans="1:17" ht="150">
      <c r="A91" s="560" t="s">
        <v>20</v>
      </c>
      <c r="B91" s="561" t="s">
        <v>16</v>
      </c>
      <c r="C91" s="1042" t="s">
        <v>5311</v>
      </c>
      <c r="D91" s="1042" t="s">
        <v>5305</v>
      </c>
      <c r="E91" s="1043" t="s">
        <v>5301</v>
      </c>
      <c r="F91" s="1051" t="s">
        <v>5274</v>
      </c>
      <c r="G91" s="730" t="s">
        <v>5275</v>
      </c>
      <c r="H91" s="730" t="s">
        <v>5276</v>
      </c>
      <c r="I91" s="734" t="s">
        <v>5277</v>
      </c>
      <c r="J91" s="735">
        <v>3</v>
      </c>
      <c r="K91" s="733">
        <v>45901</v>
      </c>
      <c r="L91" s="733">
        <v>46203</v>
      </c>
      <c r="M91" s="722">
        <f t="shared" si="9"/>
        <v>43.142857142857146</v>
      </c>
      <c r="N91" s="723">
        <v>0</v>
      </c>
      <c r="O91" s="730" t="s">
        <v>5302</v>
      </c>
      <c r="P91" s="570">
        <f t="shared" si="7"/>
        <v>0</v>
      </c>
      <c r="Q91" s="571" t="str">
        <f>IF(ISNUMBER(P91),IF(P91=100%,"CUMPLIDA",IF(AND(ISNUMBER(L91),ISNUMBER([7]OCI!$P$6)), IF(L91&lt;[7]OCI!$P$6,"INCUMPLIDA","PROCESO"), "VERIFICAR FECHA")),"SIN VALOR AVANCE")</f>
        <v>PROCESO</v>
      </c>
    </row>
    <row r="92" spans="1:17" ht="90">
      <c r="A92" s="560" t="s">
        <v>20</v>
      </c>
      <c r="B92" s="561" t="s">
        <v>16</v>
      </c>
      <c r="C92" s="1042"/>
      <c r="D92" s="1042"/>
      <c r="E92" s="1043"/>
      <c r="F92" s="1051"/>
      <c r="G92" s="730" t="s">
        <v>5278</v>
      </c>
      <c r="H92" s="730" t="s">
        <v>5279</v>
      </c>
      <c r="I92" s="734" t="s">
        <v>4903</v>
      </c>
      <c r="J92" s="735">
        <v>9</v>
      </c>
      <c r="K92" s="733">
        <v>45931</v>
      </c>
      <c r="L92" s="733">
        <v>46203</v>
      </c>
      <c r="M92" s="722">
        <f t="shared" si="9"/>
        <v>38.857142857142854</v>
      </c>
      <c r="N92" s="723">
        <v>0</v>
      </c>
      <c r="O92" s="724" t="s">
        <v>5303</v>
      </c>
      <c r="P92" s="570">
        <f t="shared" si="7"/>
        <v>0</v>
      </c>
      <c r="Q92" s="571" t="str">
        <f>IF(ISNUMBER(P92),IF(P92=100%,"CUMPLIDA",IF(AND(ISNUMBER(L92),ISNUMBER([7]OCI!$P$6)), IF(L92&lt;[7]OCI!$P$6,"INCUMPLIDA","PROCESO"), "VERIFICAR FECHA")),"SIN VALOR AVANCE")</f>
        <v>PROCESO</v>
      </c>
    </row>
    <row r="93" spans="1:17" ht="140.25">
      <c r="A93" s="560" t="s">
        <v>20</v>
      </c>
      <c r="B93" s="561" t="s">
        <v>16</v>
      </c>
      <c r="C93" s="1046" t="s">
        <v>5367</v>
      </c>
      <c r="D93" s="1046" t="s">
        <v>5305</v>
      </c>
      <c r="E93" s="1047" t="s">
        <v>5312</v>
      </c>
      <c r="F93" s="1048" t="s">
        <v>5313</v>
      </c>
      <c r="G93" s="703" t="s">
        <v>5263</v>
      </c>
      <c r="H93" s="703" t="s">
        <v>5264</v>
      </c>
      <c r="I93" s="704" t="s">
        <v>5238</v>
      </c>
      <c r="J93" s="705">
        <v>1</v>
      </c>
      <c r="K93" s="706">
        <v>45881</v>
      </c>
      <c r="L93" s="706">
        <v>46081</v>
      </c>
      <c r="M93" s="707">
        <f>(L93-K93)/7</f>
        <v>28.571428571428573</v>
      </c>
      <c r="N93" s="708">
        <v>0</v>
      </c>
      <c r="O93" s="714" t="s">
        <v>5314</v>
      </c>
      <c r="P93" s="570">
        <f t="shared" si="7"/>
        <v>0</v>
      </c>
      <c r="Q93" s="571" t="str">
        <f>IF(ISNUMBER(P93),IF(P93=100%,"CUMPLIDA",IF(AND(ISNUMBER(L93),ISNUMBER([7]OCI!$P$6)), IF(L93&lt;[7]OCI!$P$6,"INCUMPLIDA","PROCESO"), "VERIFICAR FECHA")),"SIN VALOR AVANCE")</f>
        <v>PROCESO</v>
      </c>
    </row>
    <row r="94" spans="1:17" ht="114.75">
      <c r="A94" s="560" t="s">
        <v>20</v>
      </c>
      <c r="B94" s="561" t="s">
        <v>16</v>
      </c>
      <c r="C94" s="1046"/>
      <c r="D94" s="1046"/>
      <c r="E94" s="1047"/>
      <c r="F94" s="1048"/>
      <c r="G94" s="714" t="s">
        <v>5315</v>
      </c>
      <c r="H94" s="736" t="s">
        <v>5316</v>
      </c>
      <c r="I94" s="711" t="s">
        <v>2426</v>
      </c>
      <c r="J94" s="712">
        <v>1</v>
      </c>
      <c r="K94" s="713">
        <v>45931</v>
      </c>
      <c r="L94" s="713">
        <v>46142</v>
      </c>
      <c r="M94" s="707">
        <f t="shared" ref="M94" si="10">(L94-K94)/7</f>
        <v>30.142857142857142</v>
      </c>
      <c r="N94" s="708">
        <v>0</v>
      </c>
      <c r="O94" s="714" t="s">
        <v>5247</v>
      </c>
      <c r="P94" s="570">
        <f t="shared" si="7"/>
        <v>0</v>
      </c>
      <c r="Q94" s="571" t="str">
        <f>IF(ISNUMBER(P94),IF(P94=100%,"CUMPLIDA",IF(AND(ISNUMBER(L94),ISNUMBER([7]OCI!$P$6)), IF(L94&lt;[7]OCI!$P$6,"INCUMPLIDA","PROCESO"), "VERIFICAR FECHA")),"SIN VALOR AVANCE")</f>
        <v>PROCESO</v>
      </c>
    </row>
    <row r="95" spans="1:17" ht="102">
      <c r="A95" s="560" t="s">
        <v>20</v>
      </c>
      <c r="B95" s="561" t="s">
        <v>16</v>
      </c>
      <c r="C95" s="1046"/>
      <c r="D95" s="1046"/>
      <c r="E95" s="1047"/>
      <c r="F95" s="1048"/>
      <c r="G95" s="714" t="s">
        <v>5317</v>
      </c>
      <c r="H95" s="736" t="s">
        <v>5318</v>
      </c>
      <c r="I95" s="711" t="s">
        <v>5319</v>
      </c>
      <c r="J95" s="712">
        <v>1</v>
      </c>
      <c r="K95" s="713">
        <v>45901</v>
      </c>
      <c r="L95" s="713">
        <v>46022</v>
      </c>
      <c r="M95" s="707">
        <f>(L95-K95)/7</f>
        <v>17.285714285714285</v>
      </c>
      <c r="N95" s="708">
        <v>0</v>
      </c>
      <c r="O95" s="714" t="s">
        <v>5320</v>
      </c>
      <c r="P95" s="570">
        <f t="shared" si="7"/>
        <v>0</v>
      </c>
      <c r="Q95" s="571" t="str">
        <f>IF(ISNUMBER(P95),IF(P95=100%,"CUMPLIDA",IF(AND(ISNUMBER(L95),ISNUMBER([7]OCI!$P$6)), IF(L95&lt;[7]OCI!$P$6,"INCUMPLIDA","PROCESO"), "VERIFICAR FECHA")),"SIN VALOR AVANCE")</f>
        <v>PROCESO</v>
      </c>
    </row>
    <row r="96" spans="1:17" ht="76.5">
      <c r="A96" s="560" t="s">
        <v>20</v>
      </c>
      <c r="B96" s="561" t="s">
        <v>16</v>
      </c>
      <c r="C96" s="1046" t="s">
        <v>5368</v>
      </c>
      <c r="D96" s="1046" t="s">
        <v>5305</v>
      </c>
      <c r="E96" s="1049" t="s">
        <v>5321</v>
      </c>
      <c r="F96" s="1048" t="s">
        <v>5322</v>
      </c>
      <c r="G96" s="714" t="s">
        <v>5323</v>
      </c>
      <c r="H96" s="714" t="s">
        <v>5324</v>
      </c>
      <c r="I96" s="716" t="s">
        <v>5325</v>
      </c>
      <c r="J96" s="737">
        <v>6</v>
      </c>
      <c r="K96" s="715">
        <v>45884</v>
      </c>
      <c r="L96" s="715">
        <v>46053</v>
      </c>
      <c r="M96" s="707">
        <f t="shared" ref="M96:M107" si="11">(L96-K96)/7</f>
        <v>24.142857142857142</v>
      </c>
      <c r="N96" s="708">
        <v>0</v>
      </c>
      <c r="O96" s="714" t="s">
        <v>5326</v>
      </c>
      <c r="P96" s="570">
        <f t="shared" si="7"/>
        <v>0</v>
      </c>
      <c r="Q96" s="571" t="str">
        <f>IF(ISNUMBER(P96),IF(P96=100%,"CUMPLIDA",IF(AND(ISNUMBER(L96),ISNUMBER([7]OCI!$P$6)), IF(L96&lt;[7]OCI!$P$6,"INCUMPLIDA","PROCESO"), "VERIFICAR FECHA")),"SIN VALOR AVANCE")</f>
        <v>PROCESO</v>
      </c>
    </row>
    <row r="97" spans="1:25" ht="89.25">
      <c r="A97" s="560" t="s">
        <v>20</v>
      </c>
      <c r="B97" s="561" t="s">
        <v>16</v>
      </c>
      <c r="C97" s="1046"/>
      <c r="D97" s="1046"/>
      <c r="E97" s="1049"/>
      <c r="F97" s="1048"/>
      <c r="G97" s="714" t="s">
        <v>5327</v>
      </c>
      <c r="H97" s="714" t="s">
        <v>5328</v>
      </c>
      <c r="I97" s="716" t="s">
        <v>3607</v>
      </c>
      <c r="J97" s="737">
        <v>1</v>
      </c>
      <c r="K97" s="715">
        <v>45931</v>
      </c>
      <c r="L97" s="715">
        <v>46112</v>
      </c>
      <c r="M97" s="707">
        <f t="shared" si="11"/>
        <v>25.857142857142858</v>
      </c>
      <c r="N97" s="708">
        <v>0</v>
      </c>
      <c r="O97" s="738" t="s">
        <v>5329</v>
      </c>
      <c r="P97" s="570">
        <f t="shared" si="7"/>
        <v>0</v>
      </c>
      <c r="Q97" s="571" t="str">
        <f>IF(ISNUMBER(P97),IF(P97=100%,"CUMPLIDA",IF(AND(ISNUMBER(L97),ISNUMBER([7]OCI!$P$6)), IF(L97&lt;[7]OCI!$P$6,"INCUMPLIDA","PROCESO"), "VERIFICAR FECHA")),"SIN VALOR AVANCE")</f>
        <v>PROCESO</v>
      </c>
    </row>
    <row r="98" spans="1:25" ht="153">
      <c r="A98" s="560" t="s">
        <v>20</v>
      </c>
      <c r="B98" s="561" t="s">
        <v>16</v>
      </c>
      <c r="C98" s="1046"/>
      <c r="D98" s="1046"/>
      <c r="E98" s="1047"/>
      <c r="F98" s="1048"/>
      <c r="G98" s="739" t="s">
        <v>5330</v>
      </c>
      <c r="H98" s="714" t="s">
        <v>5331</v>
      </c>
      <c r="I98" s="711" t="s">
        <v>3607</v>
      </c>
      <c r="J98" s="712">
        <v>1</v>
      </c>
      <c r="K98" s="715">
        <v>45901</v>
      </c>
      <c r="L98" s="715">
        <v>46234</v>
      </c>
      <c r="M98" s="707">
        <f t="shared" si="11"/>
        <v>47.571428571428569</v>
      </c>
      <c r="N98" s="708">
        <v>0</v>
      </c>
      <c r="O98" s="714" t="s">
        <v>5332</v>
      </c>
      <c r="P98" s="570">
        <f t="shared" si="7"/>
        <v>0</v>
      </c>
      <c r="Q98" s="571" t="str">
        <f>IF(ISNUMBER(P98),IF(P98=100%,"CUMPLIDA",IF(AND(ISNUMBER(L98),ISNUMBER([7]OCI!$P$6)), IF(L98&lt;[7]OCI!$P$6,"INCUMPLIDA","PROCESO"), "VERIFICAR FECHA")),"SIN VALOR AVANCE")</f>
        <v>PROCESO</v>
      </c>
    </row>
    <row r="99" spans="1:25" ht="63.75">
      <c r="A99" s="560" t="s">
        <v>20</v>
      </c>
      <c r="B99" s="561" t="s">
        <v>16</v>
      </c>
      <c r="C99" s="1046" t="s">
        <v>5369</v>
      </c>
      <c r="D99" s="1046" t="s">
        <v>5305</v>
      </c>
      <c r="E99" s="1047" t="s">
        <v>5333</v>
      </c>
      <c r="F99" s="1048" t="s">
        <v>5334</v>
      </c>
      <c r="G99" s="702" t="s">
        <v>5335</v>
      </c>
      <c r="H99" s="702" t="s">
        <v>5336</v>
      </c>
      <c r="I99" s="740" t="s">
        <v>5337</v>
      </c>
      <c r="J99" s="705">
        <v>1</v>
      </c>
      <c r="K99" s="715">
        <v>45884</v>
      </c>
      <c r="L99" s="715">
        <v>46053</v>
      </c>
      <c r="M99" s="707">
        <f t="shared" si="11"/>
        <v>24.142857142857142</v>
      </c>
      <c r="N99" s="708">
        <v>0</v>
      </c>
      <c r="O99" s="714" t="s">
        <v>5326</v>
      </c>
      <c r="P99" s="570">
        <f t="shared" si="7"/>
        <v>0</v>
      </c>
      <c r="Q99" s="571" t="str">
        <f>IF(ISNUMBER(P99),IF(P99=100%,"CUMPLIDA",IF(AND(ISNUMBER(L99),ISNUMBER([7]OCI!$P$6)), IF(L99&lt;[7]OCI!$P$6,"INCUMPLIDA","PROCESO"), "VERIFICAR FECHA")),"SIN VALOR AVANCE")</f>
        <v>PROCESO</v>
      </c>
    </row>
    <row r="100" spans="1:25" ht="140.25">
      <c r="A100" s="560" t="s">
        <v>20</v>
      </c>
      <c r="B100" s="561" t="s">
        <v>16</v>
      </c>
      <c r="C100" s="1046"/>
      <c r="D100" s="1046"/>
      <c r="E100" s="1047"/>
      <c r="F100" s="1048"/>
      <c r="G100" s="714" t="s">
        <v>5338</v>
      </c>
      <c r="H100" s="714" t="s">
        <v>5339</v>
      </c>
      <c r="I100" s="711" t="s">
        <v>5340</v>
      </c>
      <c r="J100" s="712">
        <v>1</v>
      </c>
      <c r="K100" s="715">
        <v>46054</v>
      </c>
      <c r="L100" s="715">
        <v>46081</v>
      </c>
      <c r="M100" s="707">
        <f t="shared" si="11"/>
        <v>3.8571428571428572</v>
      </c>
      <c r="N100" s="708">
        <v>0</v>
      </c>
      <c r="O100" s="714" t="s">
        <v>5341</v>
      </c>
      <c r="P100" s="570">
        <f t="shared" si="7"/>
        <v>0</v>
      </c>
      <c r="Q100" s="571" t="str">
        <f>IF(ISNUMBER(P100),IF(P100=100%,"CUMPLIDA",IF(AND(ISNUMBER(L100),ISNUMBER([7]OCI!$P$6)), IF(L100&lt;[7]OCI!$P$6,"INCUMPLIDA","PROCESO"), "VERIFICAR FECHA")),"SIN VALOR AVANCE")</f>
        <v>PROCESO</v>
      </c>
    </row>
    <row r="101" spans="1:25" ht="114.75">
      <c r="A101" s="560" t="s">
        <v>20</v>
      </c>
      <c r="B101" s="561" t="s">
        <v>16</v>
      </c>
      <c r="C101" s="1046"/>
      <c r="D101" s="1046"/>
      <c r="E101" s="1047"/>
      <c r="F101" s="1048"/>
      <c r="G101" s="714" t="s">
        <v>5342</v>
      </c>
      <c r="H101" s="710" t="s">
        <v>5343</v>
      </c>
      <c r="I101" s="741" t="s">
        <v>5129</v>
      </c>
      <c r="J101" s="712">
        <v>1</v>
      </c>
      <c r="K101" s="715">
        <v>45901</v>
      </c>
      <c r="L101" s="715">
        <v>46022</v>
      </c>
      <c r="M101" s="707">
        <f t="shared" si="11"/>
        <v>17.285714285714285</v>
      </c>
      <c r="N101" s="708">
        <v>0</v>
      </c>
      <c r="O101" s="742" t="s">
        <v>5344</v>
      </c>
      <c r="P101" s="570">
        <f t="shared" si="7"/>
        <v>0</v>
      </c>
      <c r="Q101" s="571" t="str">
        <f>IF(ISNUMBER(P101),IF(P101=100%,"CUMPLIDA",IF(AND(ISNUMBER(L101),ISNUMBER([7]OCI!$P$6)), IF(L101&lt;[7]OCI!$P$6,"INCUMPLIDA","PROCESO"), "VERIFICAR FECHA")),"SIN VALOR AVANCE")</f>
        <v>PROCESO</v>
      </c>
    </row>
    <row r="102" spans="1:25" ht="89.25">
      <c r="A102" s="560" t="s">
        <v>20</v>
      </c>
      <c r="B102" s="561" t="s">
        <v>16</v>
      </c>
      <c r="C102" s="1046"/>
      <c r="D102" s="1046"/>
      <c r="E102" s="1047"/>
      <c r="F102" s="1048"/>
      <c r="G102" s="714" t="s">
        <v>5345</v>
      </c>
      <c r="H102" s="714" t="s">
        <v>5346</v>
      </c>
      <c r="I102" s="711" t="s">
        <v>5347</v>
      </c>
      <c r="J102" s="712">
        <v>6</v>
      </c>
      <c r="K102" s="715">
        <v>45901</v>
      </c>
      <c r="L102" s="715">
        <v>46054</v>
      </c>
      <c r="M102" s="707">
        <f t="shared" si="11"/>
        <v>21.857142857142858</v>
      </c>
      <c r="N102" s="708">
        <v>0</v>
      </c>
      <c r="O102" s="714" t="s">
        <v>5348</v>
      </c>
      <c r="P102" s="570">
        <f t="shared" si="7"/>
        <v>0</v>
      </c>
      <c r="Q102" s="571" t="str">
        <f>IF(ISNUMBER(P102),IF(P102=100%,"CUMPLIDA",IF(AND(ISNUMBER(L102),ISNUMBER([7]OCI!$P$6)), IF(L102&lt;[7]OCI!$P$6,"INCUMPLIDA","PROCESO"), "VERIFICAR FECHA")),"SIN VALOR AVANCE")</f>
        <v>PROCESO</v>
      </c>
    </row>
    <row r="103" spans="1:25" ht="89.25">
      <c r="A103" s="560" t="s">
        <v>20</v>
      </c>
      <c r="B103" s="561" t="s">
        <v>16</v>
      </c>
      <c r="C103" s="1046" t="s">
        <v>5370</v>
      </c>
      <c r="D103" s="1046" t="s">
        <v>5305</v>
      </c>
      <c r="E103" s="1049" t="s">
        <v>5349</v>
      </c>
      <c r="F103" s="1048" t="s">
        <v>5350</v>
      </c>
      <c r="G103" s="709" t="s">
        <v>5351</v>
      </c>
      <c r="H103" s="709" t="s">
        <v>5352</v>
      </c>
      <c r="I103" s="704" t="s">
        <v>259</v>
      </c>
      <c r="J103" s="705">
        <v>1</v>
      </c>
      <c r="K103" s="713">
        <v>45901</v>
      </c>
      <c r="L103" s="713">
        <v>45961</v>
      </c>
      <c r="M103" s="707">
        <f t="shared" si="11"/>
        <v>8.5714285714285712</v>
      </c>
      <c r="N103" s="708">
        <v>0</v>
      </c>
      <c r="O103" s="714" t="s">
        <v>5314</v>
      </c>
      <c r="P103" s="570">
        <f t="shared" si="7"/>
        <v>0</v>
      </c>
      <c r="Q103" s="571" t="str">
        <f>IF(ISNUMBER(P103),IF(P103=100%,"CUMPLIDA",IF(AND(ISNUMBER(L103),ISNUMBER([7]OCI!$P$6)), IF(L103&lt;[7]OCI!$P$6,"INCUMPLIDA","PROCESO"), "VERIFICAR FECHA")),"SIN VALOR AVANCE")</f>
        <v>PROCESO</v>
      </c>
    </row>
    <row r="104" spans="1:25" ht="63.75">
      <c r="A104" s="560" t="s">
        <v>20</v>
      </c>
      <c r="B104" s="561" t="s">
        <v>16</v>
      </c>
      <c r="C104" s="1046"/>
      <c r="D104" s="1046"/>
      <c r="E104" s="1049"/>
      <c r="F104" s="1048"/>
      <c r="G104" s="714" t="s">
        <v>5353</v>
      </c>
      <c r="H104" s="714" t="s">
        <v>5354</v>
      </c>
      <c r="I104" s="743" t="s">
        <v>5355</v>
      </c>
      <c r="J104" s="705">
        <v>1</v>
      </c>
      <c r="K104" s="715">
        <v>45839</v>
      </c>
      <c r="L104" s="715">
        <v>45877</v>
      </c>
      <c r="M104" s="707">
        <f t="shared" si="11"/>
        <v>5.4285714285714288</v>
      </c>
      <c r="N104" s="708">
        <v>0</v>
      </c>
      <c r="O104" s="714" t="s">
        <v>5356</v>
      </c>
      <c r="P104" s="570">
        <f t="shared" si="7"/>
        <v>0</v>
      </c>
      <c r="Q104" s="571" t="str">
        <f>IF(ISNUMBER(P104),IF(P104=100%,"CUMPLIDA",IF(AND(ISNUMBER(L104),ISNUMBER([7]OCI!$P$6)), IF(L104&lt;[7]OCI!$P$6,"INCUMPLIDA","PROCESO"), "VERIFICAR FECHA")),"SIN VALOR AVANCE")</f>
        <v>PROCESO</v>
      </c>
    </row>
    <row r="105" spans="1:25" ht="102">
      <c r="A105" s="560" t="s">
        <v>20</v>
      </c>
      <c r="B105" s="561" t="s">
        <v>16</v>
      </c>
      <c r="C105" s="1046"/>
      <c r="D105" s="1046"/>
      <c r="E105" s="1049"/>
      <c r="F105" s="1048"/>
      <c r="G105" s="714" t="s">
        <v>5317</v>
      </c>
      <c r="H105" s="736" t="s">
        <v>5318</v>
      </c>
      <c r="I105" s="711" t="s">
        <v>5319</v>
      </c>
      <c r="J105" s="712">
        <v>1</v>
      </c>
      <c r="K105" s="713">
        <v>45901</v>
      </c>
      <c r="L105" s="713">
        <v>46022</v>
      </c>
      <c r="M105" s="707">
        <f t="shared" si="11"/>
        <v>17.285714285714285</v>
      </c>
      <c r="N105" s="708">
        <v>0</v>
      </c>
      <c r="O105" s="714" t="s">
        <v>5320</v>
      </c>
      <c r="P105" s="570">
        <f t="shared" si="7"/>
        <v>0</v>
      </c>
      <c r="Q105" s="571" t="str">
        <f>IF(ISNUMBER(P105),IF(P105=100%,"CUMPLIDA",IF(AND(ISNUMBER(L105),ISNUMBER([7]OCI!$P$6)), IF(L105&lt;[7]OCI!$P$6,"INCUMPLIDA","PROCESO"), "VERIFICAR FECHA")),"SIN VALOR AVANCE")</f>
        <v>PROCESO</v>
      </c>
    </row>
    <row r="106" spans="1:25" ht="63.75">
      <c r="A106" s="560" t="s">
        <v>20</v>
      </c>
      <c r="B106" s="561" t="s">
        <v>16</v>
      </c>
      <c r="C106" s="1046" t="s">
        <v>5371</v>
      </c>
      <c r="D106" s="1046" t="s">
        <v>5305</v>
      </c>
      <c r="E106" s="1047" t="s">
        <v>5357</v>
      </c>
      <c r="F106" s="1048" t="s">
        <v>5358</v>
      </c>
      <c r="G106" s="714" t="s">
        <v>5359</v>
      </c>
      <c r="H106" s="714" t="s">
        <v>5360</v>
      </c>
      <c r="I106" s="711" t="s">
        <v>5361</v>
      </c>
      <c r="J106" s="705">
        <v>6</v>
      </c>
      <c r="K106" s="715">
        <v>45901</v>
      </c>
      <c r="L106" s="715">
        <v>46054</v>
      </c>
      <c r="M106" s="707">
        <f t="shared" si="11"/>
        <v>21.857142857142858</v>
      </c>
      <c r="N106" s="708">
        <v>0</v>
      </c>
      <c r="O106" s="714" t="s">
        <v>5362</v>
      </c>
      <c r="P106" s="570">
        <f t="shared" si="7"/>
        <v>0</v>
      </c>
      <c r="Q106" s="571" t="str">
        <f>IF(ISNUMBER(P106),IF(P106=100%,"CUMPLIDA",IF(AND(ISNUMBER(L106),ISNUMBER([7]OCI!$P$6)), IF(L106&lt;[7]OCI!$P$6,"INCUMPLIDA","PROCESO"), "VERIFICAR FECHA")),"SIN VALOR AVANCE")</f>
        <v>PROCESO</v>
      </c>
    </row>
    <row r="107" spans="1:25" ht="76.5">
      <c r="A107" s="560" t="s">
        <v>20</v>
      </c>
      <c r="B107" s="561" t="s">
        <v>16</v>
      </c>
      <c r="C107" s="1046"/>
      <c r="D107" s="1046"/>
      <c r="E107" s="1047"/>
      <c r="F107" s="1048"/>
      <c r="G107" s="714" t="s">
        <v>5363</v>
      </c>
      <c r="H107" s="714" t="s">
        <v>5364</v>
      </c>
      <c r="I107" s="711" t="s">
        <v>5365</v>
      </c>
      <c r="J107" s="705">
        <v>5</v>
      </c>
      <c r="K107" s="715">
        <v>45899</v>
      </c>
      <c r="L107" s="715">
        <v>46022</v>
      </c>
      <c r="M107" s="707">
        <f t="shared" si="11"/>
        <v>17.571428571428573</v>
      </c>
      <c r="N107" s="708">
        <v>0</v>
      </c>
      <c r="O107" s="714" t="s">
        <v>5366</v>
      </c>
      <c r="P107" s="570">
        <f t="shared" si="7"/>
        <v>0</v>
      </c>
      <c r="Q107" s="571" t="str">
        <f>IF(ISNUMBER(P107),IF(P107=100%,"CUMPLIDA",IF(AND(ISNUMBER(L107),ISNUMBER([7]OCI!$P$6)), IF(L107&lt;[7]OCI!$P$6,"INCUMPLIDA","PROCESO"), "VERIFICAR FECHA")),"SIN VALOR AVANCE")</f>
        <v>PROCESO</v>
      </c>
    </row>
    <row r="108" spans="1:25" ht="270.75">
      <c r="A108" s="560" t="s">
        <v>19</v>
      </c>
      <c r="B108" s="580" t="s">
        <v>16</v>
      </c>
      <c r="C108" s="876" t="s">
        <v>4229</v>
      </c>
      <c r="D108" s="876" t="s">
        <v>4230</v>
      </c>
      <c r="E108" s="877" t="s">
        <v>4231</v>
      </c>
      <c r="F108" s="867" t="s">
        <v>4232</v>
      </c>
      <c r="G108" s="878" t="s">
        <v>4233</v>
      </c>
      <c r="H108" s="579" t="s">
        <v>675</v>
      </c>
      <c r="I108" s="565" t="s">
        <v>676</v>
      </c>
      <c r="J108" s="566">
        <v>1</v>
      </c>
      <c r="K108" s="567">
        <v>45231</v>
      </c>
      <c r="L108" s="567">
        <v>45504</v>
      </c>
      <c r="M108" s="568">
        <f t="shared" ref="M108:M148" si="12">(L108-K108)/7</f>
        <v>39</v>
      </c>
      <c r="N108" s="569">
        <v>1</v>
      </c>
      <c r="O108" s="581" t="s">
        <v>736</v>
      </c>
      <c r="P108" s="570">
        <f t="shared" ref="P108:P150" si="13">N108/J108</f>
        <v>1</v>
      </c>
      <c r="Q108" s="571" t="str">
        <f>IF(ISNUMBER(P108),IF(P108=100%,"CUMPLIDA",IF(AND(ISNUMBER(L108),ISNUMBER([8]OCI!$P$6)), IF(L108&lt;[8]OCI!$P$6,"INCUMPLIDA","PROCESO"), "VERIFICAR FECHA")),"SIN VALOR AVANCE")</f>
        <v>CUMPLIDA</v>
      </c>
      <c r="R108" s="412" t="s">
        <v>108</v>
      </c>
      <c r="S108" s="408" t="s">
        <v>109</v>
      </c>
      <c r="T108" s="413">
        <v>1</v>
      </c>
      <c r="U108" s="414">
        <v>45231</v>
      </c>
      <c r="V108" s="414">
        <v>45808</v>
      </c>
      <c r="W108" s="218">
        <f t="shared" ref="W108:W141" si="14">(V108-U108)/7</f>
        <v>82.428571428571431</v>
      </c>
      <c r="X108" s="193">
        <v>0</v>
      </c>
      <c r="Y108" s="411" t="s">
        <v>773</v>
      </c>
    </row>
    <row r="109" spans="1:25" ht="255.75">
      <c r="A109" s="560" t="s">
        <v>19</v>
      </c>
      <c r="B109" s="580" t="s">
        <v>16</v>
      </c>
      <c r="C109" s="876"/>
      <c r="D109" s="876"/>
      <c r="E109" s="877"/>
      <c r="F109" s="867"/>
      <c r="G109" s="878"/>
      <c r="H109" s="579" t="s">
        <v>678</v>
      </c>
      <c r="I109" s="565" t="s">
        <v>679</v>
      </c>
      <c r="J109" s="566">
        <v>1</v>
      </c>
      <c r="K109" s="567">
        <v>45231</v>
      </c>
      <c r="L109" s="567">
        <v>45504</v>
      </c>
      <c r="M109" s="568">
        <f t="shared" si="12"/>
        <v>39</v>
      </c>
      <c r="N109" s="569">
        <v>1</v>
      </c>
      <c r="O109" s="581" t="s">
        <v>915</v>
      </c>
      <c r="P109" s="570">
        <f t="shared" si="13"/>
        <v>1</v>
      </c>
      <c r="Q109" s="571" t="str">
        <f>IF(ISNUMBER(P109),IF(P109=100%,"CUMPLIDA",IF(AND(ISNUMBER(L109),ISNUMBER([8]OCI!$P$6)), IF(L109&lt;[8]OCI!$P$6,"INCUMPLIDA","PROCESO"), "VERIFICAR FECHA")),"SIN VALOR AVANCE")</f>
        <v>CUMPLIDA</v>
      </c>
      <c r="R109" s="412" t="s">
        <v>111</v>
      </c>
      <c r="S109" s="408" t="s">
        <v>112</v>
      </c>
      <c r="T109" s="413">
        <v>7</v>
      </c>
      <c r="U109" s="414">
        <v>46024</v>
      </c>
      <c r="V109" s="414">
        <v>46660</v>
      </c>
      <c r="W109" s="218">
        <f t="shared" si="14"/>
        <v>90.857142857142861</v>
      </c>
      <c r="X109" s="193">
        <v>0</v>
      </c>
      <c r="Y109" s="411" t="s">
        <v>917</v>
      </c>
    </row>
    <row r="110" spans="1:25" ht="180">
      <c r="A110" s="560" t="s">
        <v>19</v>
      </c>
      <c r="B110" s="580" t="s">
        <v>16</v>
      </c>
      <c r="C110" s="876"/>
      <c r="D110" s="876"/>
      <c r="E110" s="877"/>
      <c r="F110" s="867"/>
      <c r="G110" s="563" t="s">
        <v>97</v>
      </c>
      <c r="H110" s="565" t="s">
        <v>98</v>
      </c>
      <c r="I110" s="565" t="s">
        <v>99</v>
      </c>
      <c r="J110" s="575">
        <v>1</v>
      </c>
      <c r="K110" s="582">
        <v>45323</v>
      </c>
      <c r="L110" s="582">
        <v>45747</v>
      </c>
      <c r="M110" s="568">
        <f t="shared" si="12"/>
        <v>60.571428571428569</v>
      </c>
      <c r="N110" s="569">
        <v>1</v>
      </c>
      <c r="O110" s="581" t="s">
        <v>741</v>
      </c>
      <c r="P110" s="570">
        <f t="shared" si="13"/>
        <v>1</v>
      </c>
      <c r="Q110" s="571" t="str">
        <f>IF(ISNUMBER(P110),IF(P110=100%,"CUMPLIDA",IF(AND(ISNUMBER(L110),ISNUMBER([8]OCI!$P$6)), IF(L110&lt;[8]OCI!$P$6,"INCUMPLIDA","PROCESO"), "VERIFICAR FECHA")),"SIN VALOR AVANCE")</f>
        <v>CUMPLIDA</v>
      </c>
      <c r="R110" s="412" t="s">
        <v>115</v>
      </c>
      <c r="S110" s="408" t="s">
        <v>116</v>
      </c>
      <c r="T110" s="413">
        <v>1</v>
      </c>
      <c r="U110" s="414">
        <v>46024</v>
      </c>
      <c r="V110" s="414">
        <v>46660</v>
      </c>
      <c r="W110" s="218">
        <f t="shared" si="14"/>
        <v>90.857142857142861</v>
      </c>
      <c r="X110" s="193">
        <v>0</v>
      </c>
      <c r="Y110" s="411" t="s">
        <v>741</v>
      </c>
    </row>
    <row r="111" spans="1:25" ht="409.5">
      <c r="A111" s="560" t="s">
        <v>19</v>
      </c>
      <c r="B111" s="580" t="s">
        <v>16</v>
      </c>
      <c r="C111" s="876"/>
      <c r="D111" s="876"/>
      <c r="E111" s="877"/>
      <c r="F111" s="867"/>
      <c r="G111" s="563" t="s">
        <v>101</v>
      </c>
      <c r="H111" s="565" t="s">
        <v>101</v>
      </c>
      <c r="I111" s="565" t="s">
        <v>102</v>
      </c>
      <c r="J111" s="575">
        <v>1</v>
      </c>
      <c r="K111" s="582">
        <v>45323</v>
      </c>
      <c r="L111" s="582">
        <v>45747</v>
      </c>
      <c r="M111" s="568">
        <f t="shared" si="12"/>
        <v>60.571428571428569</v>
      </c>
      <c r="N111" s="569">
        <v>1</v>
      </c>
      <c r="O111" s="581" t="s">
        <v>4234</v>
      </c>
      <c r="P111" s="570">
        <f t="shared" si="13"/>
        <v>1</v>
      </c>
      <c r="Q111" s="571" t="str">
        <f>IF(ISNUMBER(P111),IF(P111=100%,"CUMPLIDA",IF(AND(ISNUMBER(L111),ISNUMBER([8]OCI!$P$6)), IF(L111&lt;[8]OCI!$P$6,"INCUMPLIDA","PROCESO"), "VERIFICAR FECHA")),"SIN VALOR AVANCE")</f>
        <v>CUMPLIDA</v>
      </c>
      <c r="R111" s="412" t="s">
        <v>118</v>
      </c>
      <c r="S111" s="408" t="s">
        <v>119</v>
      </c>
      <c r="T111" s="413">
        <v>2</v>
      </c>
      <c r="U111" s="414">
        <v>46024</v>
      </c>
      <c r="V111" s="414">
        <v>46660</v>
      </c>
      <c r="W111" s="218">
        <f t="shared" si="14"/>
        <v>90.857142857142861</v>
      </c>
      <c r="X111" s="193">
        <v>0</v>
      </c>
      <c r="Y111" s="411" t="s">
        <v>761</v>
      </c>
    </row>
    <row r="112" spans="1:25" ht="409.5">
      <c r="A112" s="560" t="s">
        <v>19</v>
      </c>
      <c r="B112" s="580" t="s">
        <v>16</v>
      </c>
      <c r="C112" s="876"/>
      <c r="D112" s="876"/>
      <c r="E112" s="877"/>
      <c r="F112" s="867"/>
      <c r="G112" s="563" t="s">
        <v>238</v>
      </c>
      <c r="H112" s="565" t="s">
        <v>239</v>
      </c>
      <c r="I112" s="565" t="s">
        <v>240</v>
      </c>
      <c r="J112" s="575">
        <v>1</v>
      </c>
      <c r="K112" s="582">
        <v>45231</v>
      </c>
      <c r="L112" s="582">
        <v>45747</v>
      </c>
      <c r="M112" s="568">
        <f t="shared" si="12"/>
        <v>73.714285714285708</v>
      </c>
      <c r="N112" s="569">
        <v>1</v>
      </c>
      <c r="O112" s="581" t="s">
        <v>4234</v>
      </c>
      <c r="P112" s="570">
        <f t="shared" si="13"/>
        <v>1</v>
      </c>
      <c r="Q112" s="571" t="str">
        <f>IF(ISNUMBER(P112),IF(P112=100%,"CUMPLIDA",IF(AND(ISNUMBER(L112),ISNUMBER([8]OCI!$P$6)), IF(L112&lt;[8]OCI!$P$6,"INCUMPLIDA","PROCESO"), "VERIFICAR FECHA")),"SIN VALOR AVANCE")</f>
        <v>CUMPLIDA</v>
      </c>
      <c r="R112" s="412" t="s">
        <v>4257</v>
      </c>
      <c r="S112" s="417" t="s">
        <v>4258</v>
      </c>
      <c r="T112" s="409">
        <v>1</v>
      </c>
      <c r="U112" s="410">
        <v>42614</v>
      </c>
      <c r="V112" s="410">
        <v>42825</v>
      </c>
      <c r="W112" s="218">
        <f t="shared" si="14"/>
        <v>30.142857142857142</v>
      </c>
      <c r="X112" s="193">
        <v>1</v>
      </c>
      <c r="Y112" s="415" t="s">
        <v>4259</v>
      </c>
    </row>
    <row r="113" spans="1:25" ht="300.75">
      <c r="A113" s="560" t="s">
        <v>19</v>
      </c>
      <c r="B113" s="580" t="s">
        <v>16</v>
      </c>
      <c r="C113" s="876"/>
      <c r="D113" s="876"/>
      <c r="E113" s="877"/>
      <c r="F113" s="867"/>
      <c r="G113" s="563" t="s">
        <v>104</v>
      </c>
      <c r="H113" s="565" t="s">
        <v>104</v>
      </c>
      <c r="I113" s="565" t="s">
        <v>105</v>
      </c>
      <c r="J113" s="575">
        <v>1</v>
      </c>
      <c r="K113" s="582">
        <v>45323</v>
      </c>
      <c r="L113" s="582">
        <v>45747</v>
      </c>
      <c r="M113" s="568">
        <f t="shared" si="12"/>
        <v>60.571428571428569</v>
      </c>
      <c r="N113" s="569">
        <v>1</v>
      </c>
      <c r="O113" s="581" t="s">
        <v>741</v>
      </c>
      <c r="P113" s="570">
        <f t="shared" si="13"/>
        <v>1</v>
      </c>
      <c r="Q113" s="571" t="str">
        <f>IF(ISNUMBER(P113),IF(P113=100%,"CUMPLIDA",IF(AND(ISNUMBER(L113),ISNUMBER([8]OCI!$P$6)), IF(L113&lt;[8]OCI!$P$6,"INCUMPLIDA","PROCESO"), "VERIFICAR FECHA")),"SIN VALOR AVANCE")</f>
        <v>CUMPLIDA</v>
      </c>
      <c r="R113" s="407" t="s">
        <v>675</v>
      </c>
      <c r="S113" s="408" t="s">
        <v>676</v>
      </c>
      <c r="T113" s="409">
        <v>1</v>
      </c>
      <c r="U113" s="410">
        <v>45231</v>
      </c>
      <c r="V113" s="410">
        <v>45504</v>
      </c>
      <c r="W113" s="218">
        <f t="shared" si="14"/>
        <v>39</v>
      </c>
      <c r="X113" s="193">
        <v>1</v>
      </c>
      <c r="Y113" s="411" t="s">
        <v>736</v>
      </c>
    </row>
    <row r="114" spans="1:25" ht="240.75">
      <c r="A114" s="560" t="s">
        <v>19</v>
      </c>
      <c r="B114" s="580" t="s">
        <v>16</v>
      </c>
      <c r="C114" s="876"/>
      <c r="D114" s="876"/>
      <c r="E114" s="877"/>
      <c r="F114" s="867"/>
      <c r="G114" s="563" t="s">
        <v>106</v>
      </c>
      <c r="H114" s="565" t="s">
        <v>106</v>
      </c>
      <c r="I114" s="565" t="s">
        <v>107</v>
      </c>
      <c r="J114" s="575">
        <v>1</v>
      </c>
      <c r="K114" s="582">
        <v>45231</v>
      </c>
      <c r="L114" s="582">
        <v>45747</v>
      </c>
      <c r="M114" s="568">
        <f t="shared" si="12"/>
        <v>73.714285714285708</v>
      </c>
      <c r="N114" s="569">
        <v>1</v>
      </c>
      <c r="O114" s="581" t="s">
        <v>4234</v>
      </c>
      <c r="P114" s="570">
        <f t="shared" si="13"/>
        <v>1</v>
      </c>
      <c r="Q114" s="571" t="str">
        <f>IF(ISNUMBER(P114),IF(P114=100%,"CUMPLIDA",IF(AND(ISNUMBER(L114),ISNUMBER([8]OCI!$P$6)), IF(L114&lt;[8]OCI!$P$6,"INCUMPLIDA","PROCESO"), "VERIFICAR FECHA")),"SIN VALOR AVANCE")</f>
        <v>CUMPLIDA</v>
      </c>
      <c r="R114" s="407" t="s">
        <v>678</v>
      </c>
      <c r="S114" s="408" t="s">
        <v>679</v>
      </c>
      <c r="T114" s="409">
        <v>1</v>
      </c>
      <c r="U114" s="410">
        <v>45231</v>
      </c>
      <c r="V114" s="410">
        <v>45504</v>
      </c>
      <c r="W114" s="218">
        <f t="shared" si="14"/>
        <v>39</v>
      </c>
      <c r="X114" s="193">
        <v>1</v>
      </c>
      <c r="Y114" s="411" t="s">
        <v>4261</v>
      </c>
    </row>
    <row r="115" spans="1:25" ht="210.75">
      <c r="A115" s="560" t="s">
        <v>19</v>
      </c>
      <c r="B115" s="580" t="s">
        <v>16</v>
      </c>
      <c r="C115" s="876"/>
      <c r="D115" s="876"/>
      <c r="E115" s="877"/>
      <c r="F115" s="867"/>
      <c r="G115" s="563" t="s">
        <v>108</v>
      </c>
      <c r="H115" s="565" t="s">
        <v>108</v>
      </c>
      <c r="I115" s="565" t="s">
        <v>109</v>
      </c>
      <c r="J115" s="575">
        <v>1</v>
      </c>
      <c r="K115" s="582">
        <v>45231</v>
      </c>
      <c r="L115" s="582">
        <v>45808</v>
      </c>
      <c r="M115" s="568">
        <f t="shared" si="12"/>
        <v>82.428571428571431</v>
      </c>
      <c r="N115" s="569">
        <v>1</v>
      </c>
      <c r="O115" s="581" t="s">
        <v>773</v>
      </c>
      <c r="P115" s="570">
        <f t="shared" si="13"/>
        <v>1</v>
      </c>
      <c r="Q115" s="571" t="str">
        <f>IF(ISNUMBER(P115),IF(P115=100%,"CUMPLIDA",IF(AND(ISNUMBER(L115),ISNUMBER([8]OCI!$P$6)), IF(L115&lt;[8]OCI!$P$6,"INCUMPLIDA","PROCESO"), "VERIFICAR FECHA")),"SIN VALOR AVANCE")</f>
        <v>CUMPLIDA</v>
      </c>
      <c r="R115" s="412" t="s">
        <v>98</v>
      </c>
      <c r="S115" s="408" t="s">
        <v>99</v>
      </c>
      <c r="T115" s="413">
        <v>1</v>
      </c>
      <c r="U115" s="414">
        <v>45323</v>
      </c>
      <c r="V115" s="414">
        <v>45747</v>
      </c>
      <c r="W115" s="218">
        <f t="shared" si="14"/>
        <v>60.571428571428569</v>
      </c>
      <c r="X115" s="193">
        <v>0</v>
      </c>
      <c r="Y115" s="411" t="s">
        <v>4262</v>
      </c>
    </row>
    <row r="116" spans="1:25" ht="180.75">
      <c r="A116" s="560" t="s">
        <v>19</v>
      </c>
      <c r="B116" s="580" t="s">
        <v>16</v>
      </c>
      <c r="C116" s="876"/>
      <c r="D116" s="876"/>
      <c r="E116" s="877"/>
      <c r="F116" s="867"/>
      <c r="G116" s="563" t="s">
        <v>110</v>
      </c>
      <c r="H116" s="565" t="s">
        <v>111</v>
      </c>
      <c r="I116" s="565" t="s">
        <v>112</v>
      </c>
      <c r="J116" s="575">
        <v>12</v>
      </c>
      <c r="K116" s="582">
        <v>46024</v>
      </c>
      <c r="L116" s="582">
        <v>47118</v>
      </c>
      <c r="M116" s="568">
        <f t="shared" si="12"/>
        <v>156.28571428571428</v>
      </c>
      <c r="N116" s="569">
        <v>0</v>
      </c>
      <c r="O116" s="581" t="s">
        <v>917</v>
      </c>
      <c r="P116" s="570">
        <f t="shared" si="13"/>
        <v>0</v>
      </c>
      <c r="Q116" s="571" t="str">
        <f>IF(ISNUMBER(P116),IF(P116=100%,"CUMPLIDA",IF(AND(ISNUMBER(L116),ISNUMBER([8]OCI!$P$6)), IF(L116&lt;[8]OCI!$P$6,"INCUMPLIDA","PROCESO"), "VERIFICAR FECHA")),"SIN VALOR AVANCE")</f>
        <v>PROCESO</v>
      </c>
      <c r="R116" s="412" t="s">
        <v>101</v>
      </c>
      <c r="S116" s="408" t="s">
        <v>102</v>
      </c>
      <c r="T116" s="413">
        <v>1</v>
      </c>
      <c r="U116" s="414">
        <v>45323</v>
      </c>
      <c r="V116" s="414">
        <v>45747</v>
      </c>
      <c r="W116" s="218">
        <f t="shared" si="14"/>
        <v>60.571428571428569</v>
      </c>
      <c r="X116" s="193">
        <v>0</v>
      </c>
      <c r="Y116" s="411" t="s">
        <v>4263</v>
      </c>
    </row>
    <row r="117" spans="1:25" ht="150">
      <c r="A117" s="560" t="s">
        <v>19</v>
      </c>
      <c r="B117" s="580" t="s">
        <v>16</v>
      </c>
      <c r="C117" s="876"/>
      <c r="D117" s="876"/>
      <c r="E117" s="877"/>
      <c r="F117" s="867"/>
      <c r="G117" s="563" t="s">
        <v>114</v>
      </c>
      <c r="H117" s="565" t="s">
        <v>115</v>
      </c>
      <c r="I117" s="565" t="s">
        <v>116</v>
      </c>
      <c r="J117" s="575">
        <v>1</v>
      </c>
      <c r="K117" s="582">
        <v>46024</v>
      </c>
      <c r="L117" s="582">
        <v>47118</v>
      </c>
      <c r="M117" s="568">
        <f t="shared" si="12"/>
        <v>156.28571428571428</v>
      </c>
      <c r="N117" s="569">
        <v>0</v>
      </c>
      <c r="O117" s="581" t="s">
        <v>741</v>
      </c>
      <c r="P117" s="570">
        <f t="shared" si="13"/>
        <v>0</v>
      </c>
      <c r="Q117" s="571" t="str">
        <f>IF(ISNUMBER(P117),IF(P117=100%,"CUMPLIDA",IF(AND(ISNUMBER(L117),ISNUMBER([8]OCI!$P$6)), IF(L117&lt;[8]OCI!$P$6,"INCUMPLIDA","PROCESO"), "VERIFICAR FECHA")),"SIN VALOR AVANCE")</f>
        <v>PROCESO</v>
      </c>
      <c r="R117" s="412" t="s">
        <v>239</v>
      </c>
      <c r="S117" s="408" t="s">
        <v>240</v>
      </c>
      <c r="T117" s="413">
        <v>1</v>
      </c>
      <c r="U117" s="414">
        <v>45231</v>
      </c>
      <c r="V117" s="414">
        <v>45747</v>
      </c>
      <c r="W117" s="218">
        <f t="shared" si="14"/>
        <v>73.714285714285708</v>
      </c>
      <c r="X117" s="193">
        <v>0</v>
      </c>
      <c r="Y117" s="411" t="s">
        <v>4263</v>
      </c>
    </row>
    <row r="118" spans="1:25" ht="285.75">
      <c r="A118" s="560" t="s">
        <v>19</v>
      </c>
      <c r="B118" s="580" t="s">
        <v>16</v>
      </c>
      <c r="C118" s="876"/>
      <c r="D118" s="876"/>
      <c r="E118" s="877"/>
      <c r="F118" s="867"/>
      <c r="G118" s="563" t="s">
        <v>117</v>
      </c>
      <c r="H118" s="565" t="s">
        <v>118</v>
      </c>
      <c r="I118" s="565" t="s">
        <v>119</v>
      </c>
      <c r="J118" s="575">
        <v>2</v>
      </c>
      <c r="K118" s="582">
        <v>46024</v>
      </c>
      <c r="L118" s="582">
        <v>47118</v>
      </c>
      <c r="M118" s="568">
        <f t="shared" si="12"/>
        <v>156.28571428571428</v>
      </c>
      <c r="N118" s="569">
        <v>0</v>
      </c>
      <c r="O118" s="581" t="s">
        <v>761</v>
      </c>
      <c r="P118" s="570">
        <f t="shared" si="13"/>
        <v>0</v>
      </c>
      <c r="Q118" s="571" t="str">
        <f>IF(ISNUMBER(P118),IF(P118=100%,"CUMPLIDA",IF(AND(ISNUMBER(L118),ISNUMBER([8]OCI!$P$6)), IF(L118&lt;[8]OCI!$P$6,"INCUMPLIDA","PROCESO"), "VERIFICAR FECHA")),"SIN VALOR AVANCE")</f>
        <v>PROCESO</v>
      </c>
      <c r="R118" s="412" t="s">
        <v>104</v>
      </c>
      <c r="S118" s="408" t="s">
        <v>105</v>
      </c>
      <c r="T118" s="413">
        <v>1</v>
      </c>
      <c r="U118" s="414">
        <v>45323</v>
      </c>
      <c r="V118" s="414">
        <v>45747</v>
      </c>
      <c r="W118" s="218">
        <f t="shared" si="14"/>
        <v>60.571428571428569</v>
      </c>
      <c r="X118" s="193">
        <v>0</v>
      </c>
      <c r="Y118" s="411" t="s">
        <v>4262</v>
      </c>
    </row>
    <row r="119" spans="1:25" ht="270.75">
      <c r="A119" s="560" t="s">
        <v>19</v>
      </c>
      <c r="B119" s="580" t="s">
        <v>16</v>
      </c>
      <c r="C119" s="876" t="s">
        <v>4235</v>
      </c>
      <c r="D119" s="876" t="s">
        <v>4230</v>
      </c>
      <c r="E119" s="867" t="s">
        <v>4236</v>
      </c>
      <c r="F119" s="867" t="s">
        <v>4237</v>
      </c>
      <c r="G119" s="583" t="s">
        <v>675</v>
      </c>
      <c r="H119" s="579" t="s">
        <v>675</v>
      </c>
      <c r="I119" s="565" t="s">
        <v>676</v>
      </c>
      <c r="J119" s="566">
        <v>1</v>
      </c>
      <c r="K119" s="567">
        <v>45231</v>
      </c>
      <c r="L119" s="567">
        <v>45504</v>
      </c>
      <c r="M119" s="568">
        <f t="shared" si="12"/>
        <v>39</v>
      </c>
      <c r="N119" s="569">
        <v>1</v>
      </c>
      <c r="O119" s="581" t="s">
        <v>736</v>
      </c>
      <c r="P119" s="570">
        <f t="shared" si="13"/>
        <v>1</v>
      </c>
      <c r="Q119" s="571" t="str">
        <f>IF(ISNUMBER(P119),IF(P119=100%,"CUMPLIDA",IF(AND(ISNUMBER(L119),ISNUMBER([8]OCI!$P$6)), IF(L119&lt;[8]OCI!$P$6,"INCUMPLIDA","PROCESO"), "VERIFICAR FECHA")),"SIN VALOR AVANCE")</f>
        <v>CUMPLIDA</v>
      </c>
      <c r="R119" s="412" t="s">
        <v>106</v>
      </c>
      <c r="S119" s="408" t="s">
        <v>107</v>
      </c>
      <c r="T119" s="413">
        <v>1</v>
      </c>
      <c r="U119" s="414">
        <v>45231</v>
      </c>
      <c r="V119" s="414">
        <v>45747</v>
      </c>
      <c r="W119" s="218">
        <f t="shared" si="14"/>
        <v>73.714285714285708</v>
      </c>
      <c r="X119" s="193">
        <v>0</v>
      </c>
      <c r="Y119" s="411" t="s">
        <v>4263</v>
      </c>
    </row>
    <row r="120" spans="1:25" ht="259.5">
      <c r="A120" s="560" t="s">
        <v>19</v>
      </c>
      <c r="B120" s="580" t="s">
        <v>16</v>
      </c>
      <c r="C120" s="876"/>
      <c r="D120" s="876"/>
      <c r="E120" s="867"/>
      <c r="F120" s="867"/>
      <c r="G120" s="583" t="s">
        <v>678</v>
      </c>
      <c r="H120" s="579" t="s">
        <v>678</v>
      </c>
      <c r="I120" s="565" t="s">
        <v>679</v>
      </c>
      <c r="J120" s="566">
        <v>1</v>
      </c>
      <c r="K120" s="567">
        <v>45231</v>
      </c>
      <c r="L120" s="567">
        <v>45504</v>
      </c>
      <c r="M120" s="568">
        <f t="shared" si="12"/>
        <v>39</v>
      </c>
      <c r="N120" s="569">
        <v>1</v>
      </c>
      <c r="O120" s="581" t="s">
        <v>4238</v>
      </c>
      <c r="P120" s="570">
        <f t="shared" si="13"/>
        <v>1</v>
      </c>
      <c r="Q120" s="571" t="str">
        <f>IF(ISNUMBER(P120),IF(P120=100%,"CUMPLIDA",IF(AND(ISNUMBER(L120),ISNUMBER([8]OCI!$P$6)), IF(L120&lt;[8]OCI!$P$6,"INCUMPLIDA","PROCESO"), "VERIFICAR FECHA")),"SIN VALOR AVANCE")</f>
        <v>CUMPLIDA</v>
      </c>
      <c r="R120" s="412" t="s">
        <v>108</v>
      </c>
      <c r="S120" s="408" t="s">
        <v>109</v>
      </c>
      <c r="T120" s="413">
        <v>1</v>
      </c>
      <c r="U120" s="414">
        <v>45231</v>
      </c>
      <c r="V120" s="414">
        <v>45808</v>
      </c>
      <c r="W120" s="218">
        <f t="shared" si="14"/>
        <v>82.428571428571431</v>
      </c>
      <c r="X120" s="193">
        <v>0</v>
      </c>
      <c r="Y120" s="411" t="s">
        <v>4261</v>
      </c>
    </row>
    <row r="121" spans="1:25" ht="135">
      <c r="A121" s="560" t="s">
        <v>19</v>
      </c>
      <c r="B121" s="580" t="s">
        <v>16</v>
      </c>
      <c r="C121" s="876"/>
      <c r="D121" s="876"/>
      <c r="E121" s="867"/>
      <c r="F121" s="867"/>
      <c r="G121" s="563" t="s">
        <v>97</v>
      </c>
      <c r="H121" s="565" t="s">
        <v>98</v>
      </c>
      <c r="I121" s="565" t="s">
        <v>99</v>
      </c>
      <c r="J121" s="575">
        <v>1</v>
      </c>
      <c r="K121" s="582">
        <v>45323</v>
      </c>
      <c r="L121" s="582">
        <v>45747</v>
      </c>
      <c r="M121" s="568">
        <f t="shared" si="12"/>
        <v>60.571428571428569</v>
      </c>
      <c r="N121" s="569">
        <v>1</v>
      </c>
      <c r="O121" s="565" t="s">
        <v>4239</v>
      </c>
      <c r="P121" s="570">
        <f t="shared" si="13"/>
        <v>1</v>
      </c>
      <c r="Q121" s="571" t="str">
        <f>IF(ISNUMBER(P121),IF(P121=100%,"CUMPLIDA",IF(AND(ISNUMBER(L121),ISNUMBER([8]OCI!$P$6)), IF(L121&lt;[8]OCI!$P$6,"INCUMPLIDA","PROCESO"), "VERIFICAR FECHA")),"SIN VALOR AVANCE")</f>
        <v>CUMPLIDA</v>
      </c>
      <c r="R121" s="412" t="s">
        <v>111</v>
      </c>
      <c r="S121" s="408" t="s">
        <v>112</v>
      </c>
      <c r="T121" s="413">
        <v>8</v>
      </c>
      <c r="U121" s="414">
        <v>45809</v>
      </c>
      <c r="V121" s="414">
        <v>46568</v>
      </c>
      <c r="W121" s="218">
        <f t="shared" si="14"/>
        <v>108.42857142857143</v>
      </c>
      <c r="X121" s="193">
        <v>0</v>
      </c>
      <c r="Y121" s="411" t="s">
        <v>4263</v>
      </c>
    </row>
    <row r="122" spans="1:25" ht="180.75">
      <c r="A122" s="560" t="s">
        <v>19</v>
      </c>
      <c r="B122" s="580" t="s">
        <v>16</v>
      </c>
      <c r="C122" s="876"/>
      <c r="D122" s="876"/>
      <c r="E122" s="867"/>
      <c r="F122" s="867"/>
      <c r="G122" s="563" t="s">
        <v>101</v>
      </c>
      <c r="H122" s="565" t="s">
        <v>101</v>
      </c>
      <c r="I122" s="565" t="s">
        <v>102</v>
      </c>
      <c r="J122" s="575">
        <v>1</v>
      </c>
      <c r="K122" s="582">
        <v>45323</v>
      </c>
      <c r="L122" s="582">
        <v>45747</v>
      </c>
      <c r="M122" s="568">
        <f t="shared" si="12"/>
        <v>60.571428571428569</v>
      </c>
      <c r="N122" s="569">
        <v>1</v>
      </c>
      <c r="O122" s="581" t="s">
        <v>916</v>
      </c>
      <c r="P122" s="570">
        <f t="shared" si="13"/>
        <v>1</v>
      </c>
      <c r="Q122" s="571" t="str">
        <f>IF(ISNUMBER(P122),IF(P122=100%,"CUMPLIDA",IF(AND(ISNUMBER(L122),ISNUMBER([8]OCI!$P$6)), IF(L122&lt;[8]OCI!$P$6,"INCUMPLIDA","PROCESO"), "VERIFICAR FECHA")),"SIN VALOR AVANCE")</f>
        <v>CUMPLIDA</v>
      </c>
      <c r="R122" s="412" t="s">
        <v>115</v>
      </c>
      <c r="S122" s="408" t="s">
        <v>116</v>
      </c>
      <c r="T122" s="413">
        <v>1</v>
      </c>
      <c r="U122" s="414">
        <v>45809</v>
      </c>
      <c r="V122" s="414">
        <v>46568</v>
      </c>
      <c r="W122" s="218">
        <f t="shared" si="14"/>
        <v>108.42857142857143</v>
      </c>
      <c r="X122" s="193">
        <v>0</v>
      </c>
      <c r="Y122" s="411" t="s">
        <v>4262</v>
      </c>
    </row>
    <row r="123" spans="1:25" ht="409.5">
      <c r="A123" s="560" t="s">
        <v>19</v>
      </c>
      <c r="B123" s="580" t="s">
        <v>16</v>
      </c>
      <c r="C123" s="876"/>
      <c r="D123" s="876"/>
      <c r="E123" s="867"/>
      <c r="F123" s="867"/>
      <c r="G123" s="563" t="s">
        <v>238</v>
      </c>
      <c r="H123" s="565" t="s">
        <v>239</v>
      </c>
      <c r="I123" s="565" t="s">
        <v>240</v>
      </c>
      <c r="J123" s="575">
        <v>1</v>
      </c>
      <c r="K123" s="582">
        <v>45231</v>
      </c>
      <c r="L123" s="582">
        <v>45747</v>
      </c>
      <c r="M123" s="568">
        <f t="shared" si="12"/>
        <v>73.714285714285708</v>
      </c>
      <c r="N123" s="569">
        <v>1</v>
      </c>
      <c r="O123" s="581" t="s">
        <v>916</v>
      </c>
      <c r="P123" s="570">
        <f t="shared" si="13"/>
        <v>1</v>
      </c>
      <c r="Q123" s="571" t="str">
        <f>IF(ISNUMBER(P123),IF(P123=100%,"CUMPLIDA",IF(AND(ISNUMBER(L123),ISNUMBER([8]OCI!$P$6)), IF(L123&lt;[8]OCI!$P$6,"INCUMPLIDA","PROCESO"), "VERIFICAR FECHA")),"SIN VALOR AVANCE")</f>
        <v>CUMPLIDA</v>
      </c>
      <c r="R123" s="412" t="s">
        <v>118</v>
      </c>
      <c r="S123" s="408" t="s">
        <v>119</v>
      </c>
      <c r="T123" s="413">
        <v>2</v>
      </c>
      <c r="U123" s="414">
        <v>45809</v>
      </c>
      <c r="V123" s="414">
        <v>46568</v>
      </c>
      <c r="W123" s="218">
        <f t="shared" si="14"/>
        <v>108.42857142857143</v>
      </c>
      <c r="X123" s="193">
        <v>0</v>
      </c>
      <c r="Y123" s="411" t="s">
        <v>4261</v>
      </c>
    </row>
    <row r="124" spans="1:25" ht="345">
      <c r="A124" s="560" t="s">
        <v>19</v>
      </c>
      <c r="B124" s="580" t="s">
        <v>16</v>
      </c>
      <c r="C124" s="876"/>
      <c r="D124" s="876"/>
      <c r="E124" s="867"/>
      <c r="F124" s="867"/>
      <c r="G124" s="563" t="s">
        <v>104</v>
      </c>
      <c r="H124" s="565" t="s">
        <v>104</v>
      </c>
      <c r="I124" s="565" t="s">
        <v>105</v>
      </c>
      <c r="J124" s="575">
        <v>1</v>
      </c>
      <c r="K124" s="582">
        <v>45323</v>
      </c>
      <c r="L124" s="582">
        <v>45747</v>
      </c>
      <c r="M124" s="568">
        <f t="shared" si="12"/>
        <v>60.571428571428569</v>
      </c>
      <c r="N124" s="569">
        <v>1</v>
      </c>
      <c r="O124" s="565" t="s">
        <v>4240</v>
      </c>
      <c r="P124" s="570">
        <f t="shared" si="13"/>
        <v>1</v>
      </c>
      <c r="Q124" s="571" t="str">
        <f>IF(ISNUMBER(P124),IF(P124=100%,"CUMPLIDA",IF(AND(ISNUMBER(L124),ISNUMBER([8]OCI!$P$6)), IF(L124&lt;[8]OCI!$P$6,"INCUMPLIDA","PROCESO"), "VERIFICAR FECHA")),"SIN VALOR AVANCE")</f>
        <v>CUMPLIDA</v>
      </c>
      <c r="R124" s="416" t="s">
        <v>4264</v>
      </c>
      <c r="S124" s="417" t="s">
        <v>4265</v>
      </c>
      <c r="T124" s="409">
        <v>1</v>
      </c>
      <c r="U124" s="410">
        <v>42795</v>
      </c>
      <c r="V124" s="410">
        <v>42855</v>
      </c>
      <c r="W124" s="218">
        <f t="shared" si="14"/>
        <v>8.5714285714285712</v>
      </c>
      <c r="X124" s="193">
        <v>1</v>
      </c>
      <c r="Y124" s="415" t="s">
        <v>4266</v>
      </c>
    </row>
    <row r="125" spans="1:25" ht="210">
      <c r="A125" s="560" t="s">
        <v>19</v>
      </c>
      <c r="B125" s="580" t="s">
        <v>16</v>
      </c>
      <c r="C125" s="876"/>
      <c r="D125" s="876"/>
      <c r="E125" s="867"/>
      <c r="F125" s="867"/>
      <c r="G125" s="563" t="s">
        <v>106</v>
      </c>
      <c r="H125" s="565" t="s">
        <v>106</v>
      </c>
      <c r="I125" s="565" t="s">
        <v>107</v>
      </c>
      <c r="J125" s="575">
        <v>1</v>
      </c>
      <c r="K125" s="582">
        <v>45231</v>
      </c>
      <c r="L125" s="582">
        <v>45747</v>
      </c>
      <c r="M125" s="568">
        <f t="shared" si="12"/>
        <v>73.714285714285708</v>
      </c>
      <c r="N125" s="569">
        <v>1</v>
      </c>
      <c r="O125" s="581" t="s">
        <v>916</v>
      </c>
      <c r="P125" s="570">
        <f t="shared" si="13"/>
        <v>1</v>
      </c>
      <c r="Q125" s="571" t="str">
        <f>IF(ISNUMBER(P125),IF(P125=100%,"CUMPLIDA",IF(AND(ISNUMBER(L125),ISNUMBER([8]OCI!$P$6)), IF(L125&lt;[8]OCI!$P$6,"INCUMPLIDA","PROCESO"), "VERIFICAR FECHA")),"SIN VALOR AVANCE")</f>
        <v>CUMPLIDA</v>
      </c>
      <c r="R125" s="416" t="s">
        <v>4267</v>
      </c>
      <c r="S125" s="417" t="s">
        <v>4268</v>
      </c>
      <c r="T125" s="409">
        <v>1</v>
      </c>
      <c r="U125" s="410">
        <v>42855</v>
      </c>
      <c r="V125" s="410">
        <v>42916</v>
      </c>
      <c r="W125" s="218">
        <f t="shared" si="14"/>
        <v>8.7142857142857135</v>
      </c>
      <c r="X125" s="193">
        <v>1</v>
      </c>
      <c r="Y125" s="415" t="s">
        <v>4269</v>
      </c>
    </row>
    <row r="126" spans="1:25" ht="300.75">
      <c r="A126" s="560" t="s">
        <v>19</v>
      </c>
      <c r="B126" s="580" t="s">
        <v>16</v>
      </c>
      <c r="C126" s="876"/>
      <c r="D126" s="876"/>
      <c r="E126" s="867"/>
      <c r="F126" s="867"/>
      <c r="G126" s="563" t="s">
        <v>108</v>
      </c>
      <c r="H126" s="565" t="s">
        <v>108</v>
      </c>
      <c r="I126" s="565" t="s">
        <v>109</v>
      </c>
      <c r="J126" s="575">
        <v>1</v>
      </c>
      <c r="K126" s="582">
        <v>45231</v>
      </c>
      <c r="L126" s="582">
        <v>45808</v>
      </c>
      <c r="M126" s="568">
        <f t="shared" si="12"/>
        <v>82.428571428571431</v>
      </c>
      <c r="N126" s="569">
        <v>1</v>
      </c>
      <c r="O126" s="581" t="s">
        <v>4241</v>
      </c>
      <c r="P126" s="570">
        <f t="shared" si="13"/>
        <v>1</v>
      </c>
      <c r="Q126" s="571" t="str">
        <f>IF(ISNUMBER(P126),IF(P126=100%,"CUMPLIDA",IF(AND(ISNUMBER(L126),ISNUMBER([8]OCI!$P$6)), IF(L126&lt;[8]OCI!$P$6,"INCUMPLIDA","PROCESO"), "VERIFICAR FECHA")),"SIN VALOR AVANCE")</f>
        <v>CUMPLIDA</v>
      </c>
      <c r="R126" s="407" t="s">
        <v>675</v>
      </c>
      <c r="S126" s="408" t="s">
        <v>676</v>
      </c>
      <c r="T126" s="409">
        <v>1</v>
      </c>
      <c r="U126" s="410">
        <v>45231</v>
      </c>
      <c r="V126" s="410">
        <v>45504</v>
      </c>
      <c r="W126" s="218">
        <f t="shared" si="14"/>
        <v>39</v>
      </c>
      <c r="X126" s="193">
        <v>1</v>
      </c>
      <c r="Y126" s="411" t="s">
        <v>736</v>
      </c>
    </row>
    <row r="127" spans="1:25" ht="255.75">
      <c r="A127" s="560" t="s">
        <v>19</v>
      </c>
      <c r="B127" s="580" t="s">
        <v>16</v>
      </c>
      <c r="C127" s="876"/>
      <c r="D127" s="876"/>
      <c r="E127" s="867"/>
      <c r="F127" s="867"/>
      <c r="G127" s="563" t="s">
        <v>110</v>
      </c>
      <c r="H127" s="565" t="s">
        <v>111</v>
      </c>
      <c r="I127" s="565" t="s">
        <v>112</v>
      </c>
      <c r="J127" s="575">
        <v>7</v>
      </c>
      <c r="K127" s="582">
        <v>46024</v>
      </c>
      <c r="L127" s="582">
        <v>46660</v>
      </c>
      <c r="M127" s="568">
        <f t="shared" si="12"/>
        <v>90.857142857142861</v>
      </c>
      <c r="N127" s="569">
        <v>0</v>
      </c>
      <c r="O127" s="581" t="s">
        <v>917</v>
      </c>
      <c r="P127" s="570">
        <f t="shared" si="13"/>
        <v>0</v>
      </c>
      <c r="Q127" s="571" t="str">
        <f>IF(ISNUMBER(P127),IF(P127=100%,"CUMPLIDA",IF(AND(ISNUMBER(L127),ISNUMBER([8]OCI!$P$6)), IF(L127&lt;[8]OCI!$P$6,"INCUMPLIDA","PROCESO"), "VERIFICAR FECHA")),"SIN VALOR AVANCE")</f>
        <v>PROCESO</v>
      </c>
      <c r="R127" s="407" t="s">
        <v>678</v>
      </c>
      <c r="S127" s="408" t="s">
        <v>679</v>
      </c>
      <c r="T127" s="409">
        <v>1</v>
      </c>
      <c r="U127" s="410">
        <v>45231</v>
      </c>
      <c r="V127" s="410">
        <v>45504</v>
      </c>
      <c r="W127" s="218">
        <f t="shared" si="14"/>
        <v>39</v>
      </c>
      <c r="X127" s="193">
        <v>1</v>
      </c>
      <c r="Y127" s="411" t="s">
        <v>4274</v>
      </c>
    </row>
    <row r="128" spans="1:25" ht="195.75">
      <c r="A128" s="560" t="s">
        <v>19</v>
      </c>
      <c r="B128" s="580" t="s">
        <v>16</v>
      </c>
      <c r="C128" s="876"/>
      <c r="D128" s="876"/>
      <c r="E128" s="867"/>
      <c r="F128" s="867"/>
      <c r="G128" s="563" t="s">
        <v>114</v>
      </c>
      <c r="H128" s="565" t="s">
        <v>115</v>
      </c>
      <c r="I128" s="565" t="s">
        <v>116</v>
      </c>
      <c r="J128" s="575">
        <v>1</v>
      </c>
      <c r="K128" s="582">
        <v>46024</v>
      </c>
      <c r="L128" s="582">
        <v>46660</v>
      </c>
      <c r="M128" s="568">
        <f t="shared" si="12"/>
        <v>90.857142857142861</v>
      </c>
      <c r="N128" s="569">
        <v>0</v>
      </c>
      <c r="O128" s="565" t="s">
        <v>4240</v>
      </c>
      <c r="P128" s="570">
        <f t="shared" si="13"/>
        <v>0</v>
      </c>
      <c r="Q128" s="571" t="str">
        <f>IF(ISNUMBER(P128),IF(P128=100%,"CUMPLIDA",IF(AND(ISNUMBER(L128),ISNUMBER([8]OCI!$P$6)), IF(L128&lt;[8]OCI!$P$6,"INCUMPLIDA","PROCESO"), "VERIFICAR FECHA")),"SIN VALOR AVANCE")</f>
        <v>PROCESO</v>
      </c>
      <c r="R128" s="412" t="s">
        <v>98</v>
      </c>
      <c r="S128" s="408" t="s">
        <v>99</v>
      </c>
      <c r="T128" s="413">
        <v>1</v>
      </c>
      <c r="U128" s="414">
        <v>45323</v>
      </c>
      <c r="V128" s="414">
        <v>45747</v>
      </c>
      <c r="W128" s="218">
        <f t="shared" si="14"/>
        <v>60.571428571428569</v>
      </c>
      <c r="X128" s="193">
        <v>0</v>
      </c>
      <c r="Y128" s="411" t="s">
        <v>4275</v>
      </c>
    </row>
    <row r="129" spans="1:25" ht="285.75">
      <c r="A129" s="560" t="s">
        <v>19</v>
      </c>
      <c r="B129" s="580" t="s">
        <v>16</v>
      </c>
      <c r="C129" s="876"/>
      <c r="D129" s="876"/>
      <c r="E129" s="867"/>
      <c r="F129" s="867"/>
      <c r="G129" s="563" t="s">
        <v>117</v>
      </c>
      <c r="H129" s="565" t="s">
        <v>118</v>
      </c>
      <c r="I129" s="565" t="s">
        <v>119</v>
      </c>
      <c r="J129" s="575">
        <v>2</v>
      </c>
      <c r="K129" s="582">
        <v>46024</v>
      </c>
      <c r="L129" s="582">
        <v>46660</v>
      </c>
      <c r="M129" s="568">
        <f t="shared" si="12"/>
        <v>90.857142857142861</v>
      </c>
      <c r="N129" s="569">
        <v>0</v>
      </c>
      <c r="O129" s="565" t="s">
        <v>4242</v>
      </c>
      <c r="P129" s="570">
        <f t="shared" si="13"/>
        <v>0</v>
      </c>
      <c r="Q129" s="571" t="str">
        <f>IF(ISNUMBER(P129),IF(P129=100%,"CUMPLIDA",IF(AND(ISNUMBER(L129),ISNUMBER([8]OCI!$P$6)), IF(L129&lt;[8]OCI!$P$6,"INCUMPLIDA","PROCESO"), "VERIFICAR FECHA")),"SIN VALOR AVANCE")</f>
        <v>PROCESO</v>
      </c>
      <c r="R129" s="412" t="s">
        <v>101</v>
      </c>
      <c r="S129" s="408" t="s">
        <v>102</v>
      </c>
      <c r="T129" s="413">
        <v>1</v>
      </c>
      <c r="U129" s="414">
        <v>45323</v>
      </c>
      <c r="V129" s="414">
        <v>45747</v>
      </c>
      <c r="W129" s="218">
        <f t="shared" si="14"/>
        <v>60.571428571428569</v>
      </c>
      <c r="X129" s="193">
        <v>0</v>
      </c>
      <c r="Y129" s="411" t="s">
        <v>4263</v>
      </c>
    </row>
    <row r="130" spans="1:25" ht="270.75">
      <c r="A130" s="560" t="s">
        <v>19</v>
      </c>
      <c r="B130" s="580" t="s">
        <v>16</v>
      </c>
      <c r="C130" s="876" t="s">
        <v>4243</v>
      </c>
      <c r="D130" s="876" t="s">
        <v>4230</v>
      </c>
      <c r="E130" s="877" t="s">
        <v>4244</v>
      </c>
      <c r="F130" s="867" t="s">
        <v>4237</v>
      </c>
      <c r="G130" s="897" t="s">
        <v>4233</v>
      </c>
      <c r="H130" s="579" t="s">
        <v>675</v>
      </c>
      <c r="I130" s="565" t="s">
        <v>676</v>
      </c>
      <c r="J130" s="566">
        <v>1</v>
      </c>
      <c r="K130" s="567">
        <v>45231</v>
      </c>
      <c r="L130" s="567">
        <v>45504</v>
      </c>
      <c r="M130" s="568">
        <f t="shared" si="12"/>
        <v>39</v>
      </c>
      <c r="N130" s="569">
        <v>1</v>
      </c>
      <c r="O130" s="581" t="s">
        <v>736</v>
      </c>
      <c r="P130" s="570">
        <f t="shared" si="13"/>
        <v>1</v>
      </c>
      <c r="Q130" s="571" t="str">
        <f>IF(ISNUMBER(P130),IF(P130=100%,"CUMPLIDA",IF(AND(ISNUMBER(L130),ISNUMBER([8]OCI!$P$6)), IF(L130&lt;[8]OCI!$P$6,"INCUMPLIDA","PROCESO"), "VERIFICAR FECHA")),"SIN VALOR AVANCE")</f>
        <v>CUMPLIDA</v>
      </c>
      <c r="R130" s="412" t="s">
        <v>239</v>
      </c>
      <c r="S130" s="408" t="s">
        <v>240</v>
      </c>
      <c r="T130" s="413">
        <v>1</v>
      </c>
      <c r="U130" s="414">
        <v>45231</v>
      </c>
      <c r="V130" s="414">
        <v>45747</v>
      </c>
      <c r="W130" s="218">
        <f t="shared" si="14"/>
        <v>73.714285714285708</v>
      </c>
      <c r="X130" s="193">
        <v>0</v>
      </c>
      <c r="Y130" s="411" t="s">
        <v>4263</v>
      </c>
    </row>
    <row r="131" spans="1:25" ht="255.75">
      <c r="A131" s="560" t="s">
        <v>19</v>
      </c>
      <c r="B131" s="580" t="s">
        <v>16</v>
      </c>
      <c r="C131" s="876"/>
      <c r="D131" s="876"/>
      <c r="E131" s="877"/>
      <c r="F131" s="867"/>
      <c r="G131" s="897"/>
      <c r="H131" s="579" t="s">
        <v>678</v>
      </c>
      <c r="I131" s="565" t="s">
        <v>679</v>
      </c>
      <c r="J131" s="566">
        <v>1</v>
      </c>
      <c r="K131" s="567">
        <v>45231</v>
      </c>
      <c r="L131" s="567">
        <v>45504</v>
      </c>
      <c r="M131" s="568">
        <f t="shared" si="12"/>
        <v>39</v>
      </c>
      <c r="N131" s="569">
        <v>1</v>
      </c>
      <c r="O131" s="581" t="s">
        <v>915</v>
      </c>
      <c r="P131" s="570">
        <f t="shared" si="13"/>
        <v>1</v>
      </c>
      <c r="Q131" s="571" t="str">
        <f>IF(ISNUMBER(P131),IF(P131=100%,"CUMPLIDA",IF(AND(ISNUMBER(L131),ISNUMBER([8]OCI!$P$6)), IF(L131&lt;[8]OCI!$P$6,"INCUMPLIDA","PROCESO"), "VERIFICAR FECHA")),"SIN VALOR AVANCE")</f>
        <v>CUMPLIDA</v>
      </c>
      <c r="R131" s="412" t="s">
        <v>104</v>
      </c>
      <c r="S131" s="408" t="s">
        <v>105</v>
      </c>
      <c r="T131" s="413">
        <v>1</v>
      </c>
      <c r="U131" s="414">
        <v>45323</v>
      </c>
      <c r="V131" s="414">
        <v>45747</v>
      </c>
      <c r="W131" s="218">
        <f t="shared" si="14"/>
        <v>60.571428571428569</v>
      </c>
      <c r="X131" s="193">
        <v>0</v>
      </c>
      <c r="Y131" s="411" t="s">
        <v>4275</v>
      </c>
    </row>
    <row r="132" spans="1:25" ht="150.75">
      <c r="A132" s="560" t="s">
        <v>19</v>
      </c>
      <c r="B132" s="580" t="s">
        <v>16</v>
      </c>
      <c r="C132" s="876"/>
      <c r="D132" s="876"/>
      <c r="E132" s="877"/>
      <c r="F132" s="867"/>
      <c r="G132" s="563" t="s">
        <v>97</v>
      </c>
      <c r="H132" s="565" t="s">
        <v>98</v>
      </c>
      <c r="I132" s="565" t="s">
        <v>99</v>
      </c>
      <c r="J132" s="575">
        <v>1</v>
      </c>
      <c r="K132" s="582">
        <v>45323</v>
      </c>
      <c r="L132" s="582">
        <v>45747</v>
      </c>
      <c r="M132" s="568">
        <f t="shared" si="12"/>
        <v>60.571428571428569</v>
      </c>
      <c r="N132" s="569">
        <v>1</v>
      </c>
      <c r="O132" s="581" t="s">
        <v>737</v>
      </c>
      <c r="P132" s="570">
        <f t="shared" si="13"/>
        <v>1</v>
      </c>
      <c r="Q132" s="571" t="str">
        <f>IF(ISNUMBER(P132),IF(P132=100%,"CUMPLIDA",IF(AND(ISNUMBER(L132),ISNUMBER([8]OCI!$P$6)), IF(L132&lt;[8]OCI!$P$6,"INCUMPLIDA","PROCESO"), "VERIFICAR FECHA")),"SIN VALOR AVANCE")</f>
        <v>CUMPLIDA</v>
      </c>
      <c r="R132" s="412" t="s">
        <v>106</v>
      </c>
      <c r="S132" s="408" t="s">
        <v>107</v>
      </c>
      <c r="T132" s="413">
        <v>1</v>
      </c>
      <c r="U132" s="414">
        <v>45231</v>
      </c>
      <c r="V132" s="414">
        <v>45747</v>
      </c>
      <c r="W132" s="218">
        <f t="shared" si="14"/>
        <v>73.714285714285708</v>
      </c>
      <c r="X132" s="193">
        <v>0</v>
      </c>
      <c r="Y132" s="411" t="s">
        <v>4263</v>
      </c>
    </row>
    <row r="133" spans="1:25" ht="255.75">
      <c r="A133" s="560" t="s">
        <v>19</v>
      </c>
      <c r="B133" s="580" t="s">
        <v>16</v>
      </c>
      <c r="C133" s="876"/>
      <c r="D133" s="876"/>
      <c r="E133" s="877"/>
      <c r="F133" s="867"/>
      <c r="G133" s="563" t="s">
        <v>101</v>
      </c>
      <c r="H133" s="565" t="s">
        <v>101</v>
      </c>
      <c r="I133" s="565" t="s">
        <v>102</v>
      </c>
      <c r="J133" s="575">
        <v>1</v>
      </c>
      <c r="K133" s="582">
        <v>45323</v>
      </c>
      <c r="L133" s="582">
        <v>45747</v>
      </c>
      <c r="M133" s="568">
        <f t="shared" si="12"/>
        <v>60.571428571428569</v>
      </c>
      <c r="N133" s="569">
        <v>1</v>
      </c>
      <c r="O133" s="581" t="s">
        <v>916</v>
      </c>
      <c r="P133" s="570">
        <f t="shared" si="13"/>
        <v>1</v>
      </c>
      <c r="Q133" s="571" t="str">
        <f>IF(ISNUMBER(P133),IF(P133=100%,"CUMPLIDA",IF(AND(ISNUMBER(L133),ISNUMBER([8]OCI!$P$6)), IF(L133&lt;[8]OCI!$P$6,"INCUMPLIDA","PROCESO"), "VERIFICAR FECHA")),"SIN VALOR AVANCE")</f>
        <v>CUMPLIDA</v>
      </c>
      <c r="R133" s="412" t="s">
        <v>108</v>
      </c>
      <c r="S133" s="408" t="s">
        <v>109</v>
      </c>
      <c r="T133" s="413">
        <v>1</v>
      </c>
      <c r="U133" s="414">
        <v>45231</v>
      </c>
      <c r="V133" s="414">
        <v>45808</v>
      </c>
      <c r="W133" s="218">
        <f t="shared" si="14"/>
        <v>82.428571428571431</v>
      </c>
      <c r="X133" s="193">
        <v>0</v>
      </c>
      <c r="Y133" s="411" t="s">
        <v>4274</v>
      </c>
    </row>
    <row r="134" spans="1:25" ht="90.75">
      <c r="A134" s="560" t="s">
        <v>19</v>
      </c>
      <c r="B134" s="580" t="s">
        <v>16</v>
      </c>
      <c r="C134" s="876"/>
      <c r="D134" s="876"/>
      <c r="E134" s="877"/>
      <c r="F134" s="867"/>
      <c r="G134" s="563" t="s">
        <v>238</v>
      </c>
      <c r="H134" s="565" t="s">
        <v>239</v>
      </c>
      <c r="I134" s="565" t="s">
        <v>240</v>
      </c>
      <c r="J134" s="575">
        <v>1</v>
      </c>
      <c r="K134" s="582">
        <v>45231</v>
      </c>
      <c r="L134" s="582">
        <v>45747</v>
      </c>
      <c r="M134" s="568">
        <f t="shared" si="12"/>
        <v>73.714285714285708</v>
      </c>
      <c r="N134" s="569">
        <v>1</v>
      </c>
      <c r="O134" s="581" t="s">
        <v>916</v>
      </c>
      <c r="P134" s="570">
        <f t="shared" si="13"/>
        <v>1</v>
      </c>
      <c r="Q134" s="571" t="str">
        <f>IF(ISNUMBER(P134),IF(P134=100%,"CUMPLIDA",IF(AND(ISNUMBER(L134),ISNUMBER([8]OCI!$P$6)), IF(L134&lt;[8]OCI!$P$6,"INCUMPLIDA","PROCESO"), "VERIFICAR FECHA")),"SIN VALOR AVANCE")</f>
        <v>CUMPLIDA</v>
      </c>
      <c r="R134" s="412" t="s">
        <v>111</v>
      </c>
      <c r="S134" s="408" t="s">
        <v>112</v>
      </c>
      <c r="T134" s="413">
        <v>8</v>
      </c>
      <c r="U134" s="414">
        <v>45809</v>
      </c>
      <c r="V134" s="414">
        <v>46568</v>
      </c>
      <c r="W134" s="218">
        <f t="shared" si="14"/>
        <v>108.42857142857143</v>
      </c>
      <c r="X134" s="193">
        <v>0</v>
      </c>
      <c r="Y134" s="411" t="s">
        <v>4263</v>
      </c>
    </row>
    <row r="135" spans="1:25" ht="195.75">
      <c r="A135" s="560" t="s">
        <v>19</v>
      </c>
      <c r="B135" s="580" t="s">
        <v>16</v>
      </c>
      <c r="C135" s="876"/>
      <c r="D135" s="876"/>
      <c r="E135" s="877"/>
      <c r="F135" s="867"/>
      <c r="G135" s="563" t="s">
        <v>104</v>
      </c>
      <c r="H135" s="565" t="s">
        <v>104</v>
      </c>
      <c r="I135" s="565" t="s">
        <v>105</v>
      </c>
      <c r="J135" s="575">
        <v>1</v>
      </c>
      <c r="K135" s="582">
        <v>45323</v>
      </c>
      <c r="L135" s="582">
        <v>45747</v>
      </c>
      <c r="M135" s="568">
        <f t="shared" si="12"/>
        <v>60.571428571428569</v>
      </c>
      <c r="N135" s="569">
        <v>1</v>
      </c>
      <c r="O135" s="581" t="s">
        <v>737</v>
      </c>
      <c r="P135" s="570">
        <f t="shared" si="13"/>
        <v>1</v>
      </c>
      <c r="Q135" s="571" t="str">
        <f>IF(ISNUMBER(P135),IF(P135=100%,"CUMPLIDA",IF(AND(ISNUMBER(L135),ISNUMBER([8]OCI!$P$6)), IF(L135&lt;[8]OCI!$P$6,"INCUMPLIDA","PROCESO"), "VERIFICAR FECHA")),"SIN VALOR AVANCE")</f>
        <v>CUMPLIDA</v>
      </c>
      <c r="R135" s="412" t="s">
        <v>115</v>
      </c>
      <c r="S135" s="408" t="s">
        <v>116</v>
      </c>
      <c r="T135" s="413">
        <v>1</v>
      </c>
      <c r="U135" s="414">
        <v>45809</v>
      </c>
      <c r="V135" s="414">
        <v>46568</v>
      </c>
      <c r="W135" s="218">
        <f t="shared" si="14"/>
        <v>108.42857142857143</v>
      </c>
      <c r="X135" s="193">
        <v>0</v>
      </c>
      <c r="Y135" s="411" t="s">
        <v>4275</v>
      </c>
    </row>
    <row r="136" spans="1:25" ht="409.5">
      <c r="A136" s="560" t="s">
        <v>19</v>
      </c>
      <c r="B136" s="580" t="s">
        <v>16</v>
      </c>
      <c r="C136" s="876"/>
      <c r="D136" s="876"/>
      <c r="E136" s="877"/>
      <c r="F136" s="867"/>
      <c r="G136" s="563" t="s">
        <v>106</v>
      </c>
      <c r="H136" s="565" t="s">
        <v>106</v>
      </c>
      <c r="I136" s="565" t="s">
        <v>107</v>
      </c>
      <c r="J136" s="575">
        <v>1</v>
      </c>
      <c r="K136" s="582">
        <v>45231</v>
      </c>
      <c r="L136" s="582">
        <v>45747</v>
      </c>
      <c r="M136" s="568">
        <f t="shared" si="12"/>
        <v>73.714285714285708</v>
      </c>
      <c r="N136" s="569">
        <v>1</v>
      </c>
      <c r="O136" s="581" t="s">
        <v>916</v>
      </c>
      <c r="P136" s="570">
        <f t="shared" si="13"/>
        <v>1</v>
      </c>
      <c r="Q136" s="571" t="str">
        <f>IF(ISNUMBER(P136),IF(P136=100%,"CUMPLIDA",IF(AND(ISNUMBER(L136),ISNUMBER([8]OCI!$P$6)), IF(L136&lt;[8]OCI!$P$6,"INCUMPLIDA","PROCESO"), "VERIFICAR FECHA")),"SIN VALOR AVANCE")</f>
        <v>CUMPLIDA</v>
      </c>
      <c r="R136" s="412" t="s">
        <v>118</v>
      </c>
      <c r="S136" s="408" t="s">
        <v>119</v>
      </c>
      <c r="T136" s="413">
        <v>2</v>
      </c>
      <c r="U136" s="414">
        <v>45809</v>
      </c>
      <c r="V136" s="414">
        <v>46568</v>
      </c>
      <c r="W136" s="218">
        <f t="shared" si="14"/>
        <v>108.42857142857143</v>
      </c>
      <c r="X136" s="193">
        <v>0</v>
      </c>
      <c r="Y136" s="411" t="s">
        <v>4274</v>
      </c>
    </row>
    <row r="137" spans="1:25" ht="409.5">
      <c r="A137" s="560" t="s">
        <v>19</v>
      </c>
      <c r="B137" s="580" t="s">
        <v>16</v>
      </c>
      <c r="C137" s="876"/>
      <c r="D137" s="876"/>
      <c r="E137" s="877"/>
      <c r="F137" s="867"/>
      <c r="G137" s="563" t="s">
        <v>108</v>
      </c>
      <c r="H137" s="565" t="s">
        <v>108</v>
      </c>
      <c r="I137" s="565" t="s">
        <v>109</v>
      </c>
      <c r="J137" s="575">
        <v>1</v>
      </c>
      <c r="K137" s="582">
        <v>45231</v>
      </c>
      <c r="L137" s="582">
        <v>45808</v>
      </c>
      <c r="M137" s="568">
        <f t="shared" si="12"/>
        <v>82.428571428571431</v>
      </c>
      <c r="N137" s="569">
        <v>1</v>
      </c>
      <c r="O137" s="581" t="s">
        <v>753</v>
      </c>
      <c r="P137" s="570">
        <f t="shared" si="13"/>
        <v>1</v>
      </c>
      <c r="Q137" s="571" t="str">
        <f>IF(ISNUMBER(P137),IF(P137=100%,"CUMPLIDA",IF(AND(ISNUMBER(L137),ISNUMBER([8]OCI!$P$6)), IF(L137&lt;[8]OCI!$P$6,"INCUMPLIDA","PROCESO"), "VERIFICAR FECHA")),"SIN VALOR AVANCE")</f>
        <v>CUMPLIDA</v>
      </c>
      <c r="R137" s="418" t="s">
        <v>4280</v>
      </c>
      <c r="S137" s="419" t="s">
        <v>4281</v>
      </c>
      <c r="T137" s="409">
        <v>1</v>
      </c>
      <c r="U137" s="410">
        <v>45139</v>
      </c>
      <c r="V137" s="410">
        <v>45716</v>
      </c>
      <c r="W137" s="218">
        <f t="shared" si="14"/>
        <v>82.428571428571431</v>
      </c>
      <c r="X137" s="193">
        <v>0.4</v>
      </c>
      <c r="Y137" s="420" t="s">
        <v>4282</v>
      </c>
    </row>
    <row r="138" spans="1:25" ht="409.5">
      <c r="A138" s="560" t="s">
        <v>19</v>
      </c>
      <c r="B138" s="580" t="s">
        <v>16</v>
      </c>
      <c r="C138" s="876"/>
      <c r="D138" s="876"/>
      <c r="E138" s="877"/>
      <c r="F138" s="867"/>
      <c r="G138" s="563" t="s">
        <v>110</v>
      </c>
      <c r="H138" s="565" t="s">
        <v>111</v>
      </c>
      <c r="I138" s="565" t="s">
        <v>112</v>
      </c>
      <c r="J138" s="575">
        <v>7</v>
      </c>
      <c r="K138" s="582">
        <v>46024</v>
      </c>
      <c r="L138" s="582">
        <v>46660</v>
      </c>
      <c r="M138" s="568">
        <f t="shared" si="12"/>
        <v>90.857142857142861</v>
      </c>
      <c r="N138" s="569">
        <v>0</v>
      </c>
      <c r="O138" s="581" t="s">
        <v>917</v>
      </c>
      <c r="P138" s="570">
        <f t="shared" si="13"/>
        <v>0</v>
      </c>
      <c r="Q138" s="571" t="str">
        <f>IF(ISNUMBER(P138),IF(P138=100%,"CUMPLIDA",IF(AND(ISNUMBER(L138),ISNUMBER([8]OCI!$P$6)), IF(L138&lt;[8]OCI!$P$6,"INCUMPLIDA","PROCESO"), "VERIFICAR FECHA")),"SIN VALOR AVANCE")</f>
        <v>PROCESO</v>
      </c>
      <c r="R138" s="418" t="s">
        <v>4283</v>
      </c>
      <c r="S138" s="421" t="s">
        <v>4284</v>
      </c>
      <c r="T138" s="409">
        <v>1</v>
      </c>
      <c r="U138" s="410">
        <v>45139</v>
      </c>
      <c r="V138" s="410">
        <v>45351</v>
      </c>
      <c r="W138" s="218">
        <f t="shared" si="14"/>
        <v>30.285714285714285</v>
      </c>
      <c r="X138" s="193">
        <v>1</v>
      </c>
      <c r="Y138" s="420" t="s">
        <v>4285</v>
      </c>
    </row>
    <row r="139" spans="1:25" ht="285">
      <c r="A139" s="560" t="s">
        <v>19</v>
      </c>
      <c r="B139" s="580" t="s">
        <v>16</v>
      </c>
      <c r="C139" s="876"/>
      <c r="D139" s="876"/>
      <c r="E139" s="877"/>
      <c r="F139" s="867"/>
      <c r="G139" s="563" t="s">
        <v>114</v>
      </c>
      <c r="H139" s="565" t="s">
        <v>115</v>
      </c>
      <c r="I139" s="565" t="s">
        <v>116</v>
      </c>
      <c r="J139" s="575">
        <v>1</v>
      </c>
      <c r="K139" s="582">
        <v>46024</v>
      </c>
      <c r="L139" s="582">
        <v>46660</v>
      </c>
      <c r="M139" s="568">
        <f t="shared" si="12"/>
        <v>90.857142857142861</v>
      </c>
      <c r="N139" s="569">
        <v>0</v>
      </c>
      <c r="O139" s="581" t="s">
        <v>737</v>
      </c>
      <c r="P139" s="570">
        <f t="shared" si="13"/>
        <v>0</v>
      </c>
      <c r="Q139" s="571" t="str">
        <f>IF(ISNUMBER(P139),IF(P139=100%,"CUMPLIDA",IF(AND(ISNUMBER(L139),ISNUMBER([8]OCI!$P$6)), IF(L139&lt;[8]OCI!$P$6,"INCUMPLIDA","PROCESO"), "VERIFICAR FECHA")),"SIN VALOR AVANCE")</f>
        <v>PROCESO</v>
      </c>
      <c r="R139" s="418" t="s">
        <v>4286</v>
      </c>
      <c r="S139" s="421" t="s">
        <v>4287</v>
      </c>
      <c r="T139" s="409">
        <v>6</v>
      </c>
      <c r="U139" s="410">
        <v>45139</v>
      </c>
      <c r="V139" s="410">
        <v>45351</v>
      </c>
      <c r="W139" s="218">
        <f t="shared" si="14"/>
        <v>30.285714285714285</v>
      </c>
      <c r="X139" s="193">
        <v>6</v>
      </c>
      <c r="Y139" s="420" t="s">
        <v>4285</v>
      </c>
    </row>
    <row r="140" spans="1:25" ht="285.75">
      <c r="A140" s="560" t="s">
        <v>19</v>
      </c>
      <c r="B140" s="580" t="s">
        <v>16</v>
      </c>
      <c r="C140" s="876"/>
      <c r="D140" s="876"/>
      <c r="E140" s="877"/>
      <c r="F140" s="867"/>
      <c r="G140" s="563" t="s">
        <v>117</v>
      </c>
      <c r="H140" s="565" t="s">
        <v>118</v>
      </c>
      <c r="I140" s="565" t="s">
        <v>119</v>
      </c>
      <c r="J140" s="575">
        <v>2</v>
      </c>
      <c r="K140" s="582">
        <v>46024</v>
      </c>
      <c r="L140" s="582">
        <v>46660</v>
      </c>
      <c r="M140" s="568">
        <f t="shared" si="12"/>
        <v>90.857142857142861</v>
      </c>
      <c r="N140" s="569">
        <v>0</v>
      </c>
      <c r="O140" s="581" t="s">
        <v>761</v>
      </c>
      <c r="P140" s="570">
        <f t="shared" si="13"/>
        <v>0</v>
      </c>
      <c r="Q140" s="571" t="str">
        <f>IF(ISNUMBER(P140),IF(P140=100%,"CUMPLIDA",IF(AND(ISNUMBER(L140),ISNUMBER([8]OCI!$P$6)), IF(L140&lt;[8]OCI!$P$6,"INCUMPLIDA","PROCESO"), "VERIFICAR FECHA")),"SIN VALOR AVANCE")</f>
        <v>PROCESO</v>
      </c>
      <c r="R140" s="418" t="s">
        <v>4288</v>
      </c>
      <c r="S140" s="421" t="s">
        <v>4289</v>
      </c>
      <c r="T140" s="422">
        <v>1</v>
      </c>
      <c r="U140" s="410">
        <v>45139</v>
      </c>
      <c r="V140" s="410">
        <v>45351</v>
      </c>
      <c r="W140" s="218">
        <f t="shared" si="14"/>
        <v>30.285714285714285</v>
      </c>
      <c r="X140" s="219">
        <v>1</v>
      </c>
      <c r="Y140" s="420" t="s">
        <v>4290</v>
      </c>
    </row>
    <row r="141" spans="1:25" ht="409.5">
      <c r="A141" s="560" t="s">
        <v>19</v>
      </c>
      <c r="B141" s="580" t="s">
        <v>16</v>
      </c>
      <c r="C141" s="876" t="s">
        <v>4245</v>
      </c>
      <c r="D141" s="876" t="s">
        <v>4230</v>
      </c>
      <c r="E141" s="867" t="s">
        <v>4246</v>
      </c>
      <c r="F141" s="867" t="s">
        <v>4232</v>
      </c>
      <c r="G141" s="584" t="s">
        <v>4247</v>
      </c>
      <c r="H141" s="585" t="s">
        <v>4247</v>
      </c>
      <c r="I141" s="565" t="s">
        <v>4248</v>
      </c>
      <c r="J141" s="566">
        <v>1</v>
      </c>
      <c r="K141" s="567">
        <v>42979</v>
      </c>
      <c r="L141" s="567">
        <v>43100</v>
      </c>
      <c r="M141" s="568">
        <f t="shared" si="12"/>
        <v>17.285714285714285</v>
      </c>
      <c r="N141" s="569">
        <v>1</v>
      </c>
      <c r="O141" s="565" t="s">
        <v>4249</v>
      </c>
      <c r="P141" s="586">
        <f t="shared" si="13"/>
        <v>1</v>
      </c>
      <c r="Q141" s="571" t="str">
        <f>IF(ISNUMBER(P141),IF(P141=100%,"CUMPLIDA",IF(AND(ISNUMBER(L141),ISNUMBER([8]OCI!$P$6)), IF(L141&lt;[8]OCI!$P$6,"INCUMPLIDA","PROCESO"), "VERIFICAR FECHA")),"SIN VALOR AVANCE")</f>
        <v>CUMPLIDA</v>
      </c>
      <c r="R141" s="418" t="s">
        <v>1255</v>
      </c>
      <c r="S141" s="421" t="s">
        <v>1070</v>
      </c>
      <c r="T141" s="409">
        <v>1</v>
      </c>
      <c r="U141" s="410">
        <v>45306</v>
      </c>
      <c r="V141" s="410">
        <v>45504</v>
      </c>
      <c r="W141" s="218">
        <f t="shared" si="14"/>
        <v>28.285714285714285</v>
      </c>
      <c r="X141" s="193">
        <v>1</v>
      </c>
      <c r="Y141" s="420" t="s">
        <v>4291</v>
      </c>
    </row>
    <row r="142" spans="1:25" ht="409.5">
      <c r="A142" s="560" t="s">
        <v>19</v>
      </c>
      <c r="B142" s="580" t="s">
        <v>16</v>
      </c>
      <c r="C142" s="876"/>
      <c r="D142" s="876"/>
      <c r="E142" s="867"/>
      <c r="F142" s="867"/>
      <c r="G142" s="584" t="s">
        <v>4250</v>
      </c>
      <c r="H142" s="585" t="s">
        <v>4250</v>
      </c>
      <c r="I142" s="565" t="s">
        <v>4248</v>
      </c>
      <c r="J142" s="566">
        <v>1</v>
      </c>
      <c r="K142" s="567">
        <v>42979</v>
      </c>
      <c r="L142" s="567">
        <v>43100</v>
      </c>
      <c r="M142" s="568">
        <f t="shared" si="12"/>
        <v>17.285714285714285</v>
      </c>
      <c r="N142" s="569">
        <v>1</v>
      </c>
      <c r="O142" s="565" t="s">
        <v>4251</v>
      </c>
      <c r="P142" s="586">
        <f t="shared" si="13"/>
        <v>1</v>
      </c>
      <c r="Q142" s="571" t="str">
        <f>IF(ISNUMBER(P142),IF(P142=100%,"CUMPLIDA",IF(AND(ISNUMBER(L142),ISNUMBER([8]OCI!$P$6)), IF(L142&lt;[8]OCI!$P$6,"INCUMPLIDA","PROCESO"), "VERIFICAR FECHA")),"SIN VALOR AVANCE")</f>
        <v>CUMPLIDA</v>
      </c>
      <c r="R142" s="418" t="s">
        <v>4292</v>
      </c>
      <c r="S142" s="421" t="s">
        <v>1258</v>
      </c>
      <c r="T142" s="409">
        <v>1</v>
      </c>
      <c r="U142" s="410">
        <v>45505</v>
      </c>
      <c r="V142" s="410">
        <v>45596</v>
      </c>
      <c r="W142" s="218">
        <f t="shared" ref="W142:W205" si="15">(V142-U142)/7</f>
        <v>13</v>
      </c>
      <c r="X142" s="193">
        <v>1</v>
      </c>
      <c r="Y142" s="420" t="s">
        <v>4293</v>
      </c>
    </row>
    <row r="143" spans="1:25" ht="300">
      <c r="A143" s="560" t="s">
        <v>19</v>
      </c>
      <c r="B143" s="580" t="s">
        <v>16</v>
      </c>
      <c r="C143" s="876"/>
      <c r="D143" s="876"/>
      <c r="E143" s="867"/>
      <c r="F143" s="867"/>
      <c r="G143" s="897" t="s">
        <v>4233</v>
      </c>
      <c r="H143" s="579" t="s">
        <v>675</v>
      </c>
      <c r="I143" s="565" t="s">
        <v>676</v>
      </c>
      <c r="J143" s="566">
        <v>1</v>
      </c>
      <c r="K143" s="567">
        <v>45231</v>
      </c>
      <c r="L143" s="567">
        <v>45504</v>
      </c>
      <c r="M143" s="568">
        <f t="shared" si="12"/>
        <v>39</v>
      </c>
      <c r="N143" s="569">
        <v>1</v>
      </c>
      <c r="O143" s="581" t="s">
        <v>736</v>
      </c>
      <c r="P143" s="570">
        <f t="shared" si="13"/>
        <v>1</v>
      </c>
      <c r="Q143" s="571" t="str">
        <f>IF(ISNUMBER(P143),IF(P143=100%,"CUMPLIDA",IF(AND(ISNUMBER(L143),ISNUMBER([8]OCI!$P$6)), IF(L143&lt;[8]OCI!$P$6,"INCUMPLIDA","PROCESO"), "VERIFICAR FECHA")),"SIN VALOR AVANCE")</f>
        <v>CUMPLIDA</v>
      </c>
      <c r="R143" s="418" t="s">
        <v>1259</v>
      </c>
      <c r="S143" s="421" t="s">
        <v>1260</v>
      </c>
      <c r="T143" s="409">
        <v>1</v>
      </c>
      <c r="U143" s="410">
        <v>45597</v>
      </c>
      <c r="V143" s="410">
        <v>45869</v>
      </c>
      <c r="W143" s="218">
        <f t="shared" si="15"/>
        <v>38.857142857142854</v>
      </c>
      <c r="X143" s="193">
        <v>0</v>
      </c>
      <c r="Y143" s="420" t="s">
        <v>4294</v>
      </c>
    </row>
    <row r="144" spans="1:25" ht="255.75">
      <c r="A144" s="560" t="s">
        <v>19</v>
      </c>
      <c r="B144" s="580" t="s">
        <v>16</v>
      </c>
      <c r="C144" s="876"/>
      <c r="D144" s="876"/>
      <c r="E144" s="867"/>
      <c r="F144" s="867"/>
      <c r="G144" s="897"/>
      <c r="H144" s="579" t="s">
        <v>678</v>
      </c>
      <c r="I144" s="565" t="s">
        <v>679</v>
      </c>
      <c r="J144" s="566">
        <v>1</v>
      </c>
      <c r="K144" s="567">
        <v>45231</v>
      </c>
      <c r="L144" s="567">
        <v>45504</v>
      </c>
      <c r="M144" s="568">
        <f t="shared" si="12"/>
        <v>39</v>
      </c>
      <c r="N144" s="569">
        <v>1</v>
      </c>
      <c r="O144" s="581" t="s">
        <v>915</v>
      </c>
      <c r="P144" s="570">
        <f t="shared" si="13"/>
        <v>1</v>
      </c>
      <c r="Q144" s="571" t="str">
        <f>IF(ISNUMBER(P144),IF(P144=100%,"CUMPLIDA",IF(AND(ISNUMBER(L144),ISNUMBER([8]OCI!$P$6)), IF(L144&lt;[8]OCI!$P$6,"INCUMPLIDA","PROCESO"), "VERIFICAR FECHA")),"SIN VALOR AVANCE")</f>
        <v>CUMPLIDA</v>
      </c>
      <c r="R144" s="418" t="s">
        <v>1261</v>
      </c>
      <c r="S144" s="421" t="s">
        <v>1262</v>
      </c>
      <c r="T144" s="422">
        <v>1</v>
      </c>
      <c r="U144" s="410">
        <v>45870</v>
      </c>
      <c r="V144" s="410">
        <v>46112</v>
      </c>
      <c r="W144" s="218">
        <f t="shared" si="15"/>
        <v>34.571428571428569</v>
      </c>
      <c r="X144" s="219">
        <v>0</v>
      </c>
      <c r="Y144" s="420" t="s">
        <v>4295</v>
      </c>
    </row>
    <row r="145" spans="1:25" ht="315.75">
      <c r="A145" s="560" t="s">
        <v>19</v>
      </c>
      <c r="B145" s="580" t="s">
        <v>16</v>
      </c>
      <c r="C145" s="876"/>
      <c r="D145" s="876"/>
      <c r="E145" s="867"/>
      <c r="F145" s="867"/>
      <c r="G145" s="563" t="s">
        <v>97</v>
      </c>
      <c r="H145" s="565" t="s">
        <v>98</v>
      </c>
      <c r="I145" s="565" t="s">
        <v>99</v>
      </c>
      <c r="J145" s="575">
        <v>1</v>
      </c>
      <c r="K145" s="582">
        <v>45323</v>
      </c>
      <c r="L145" s="582">
        <v>45747</v>
      </c>
      <c r="M145" s="568">
        <f t="shared" si="12"/>
        <v>60.571428571428569</v>
      </c>
      <c r="N145" s="569">
        <v>1</v>
      </c>
      <c r="O145" s="581" t="s">
        <v>741</v>
      </c>
      <c r="P145" s="570">
        <f t="shared" si="13"/>
        <v>1</v>
      </c>
      <c r="Q145" s="571" t="str">
        <f>IF(ISNUMBER(P145),IF(P145=100%,"CUMPLIDA",IF(AND(ISNUMBER(L145),ISNUMBER([8]OCI!$P$6)), IF(L145&lt;[8]OCI!$P$6,"INCUMPLIDA","PROCESO"), "VERIFICAR FECHA")),"SIN VALOR AVANCE")</f>
        <v>CUMPLIDA</v>
      </c>
      <c r="R145" s="407" t="s">
        <v>675</v>
      </c>
      <c r="S145" s="408" t="s">
        <v>676</v>
      </c>
      <c r="T145" s="409">
        <v>1</v>
      </c>
      <c r="U145" s="410">
        <v>45231</v>
      </c>
      <c r="V145" s="410">
        <v>45504</v>
      </c>
      <c r="W145" s="218">
        <f t="shared" si="15"/>
        <v>39</v>
      </c>
      <c r="X145" s="193">
        <v>1</v>
      </c>
      <c r="Y145" s="411" t="s">
        <v>4296</v>
      </c>
    </row>
    <row r="146" spans="1:25" ht="255.75">
      <c r="A146" s="560" t="s">
        <v>19</v>
      </c>
      <c r="B146" s="580" t="s">
        <v>16</v>
      </c>
      <c r="C146" s="876"/>
      <c r="D146" s="876"/>
      <c r="E146" s="867"/>
      <c r="F146" s="867"/>
      <c r="G146" s="563" t="s">
        <v>101</v>
      </c>
      <c r="H146" s="565" t="s">
        <v>101</v>
      </c>
      <c r="I146" s="565" t="s">
        <v>102</v>
      </c>
      <c r="J146" s="575">
        <v>1</v>
      </c>
      <c r="K146" s="582">
        <v>45323</v>
      </c>
      <c r="L146" s="582">
        <v>45747</v>
      </c>
      <c r="M146" s="568">
        <f t="shared" si="12"/>
        <v>60.571428571428569</v>
      </c>
      <c r="N146" s="569">
        <v>1</v>
      </c>
      <c r="O146" s="581" t="s">
        <v>916</v>
      </c>
      <c r="P146" s="570">
        <f t="shared" si="13"/>
        <v>1</v>
      </c>
      <c r="Q146" s="571" t="str">
        <f>IF(ISNUMBER(P146),IF(P146=100%,"CUMPLIDA",IF(AND(ISNUMBER(L146),ISNUMBER([8]OCI!$P$6)), IF(L146&lt;[8]OCI!$P$6,"INCUMPLIDA","PROCESO"), "VERIFICAR FECHA")),"SIN VALOR AVANCE")</f>
        <v>CUMPLIDA</v>
      </c>
      <c r="R146" s="407" t="s">
        <v>678</v>
      </c>
      <c r="S146" s="408" t="s">
        <v>679</v>
      </c>
      <c r="T146" s="409">
        <v>1</v>
      </c>
      <c r="U146" s="410">
        <v>45231</v>
      </c>
      <c r="V146" s="410">
        <v>45504</v>
      </c>
      <c r="W146" s="218">
        <f t="shared" si="15"/>
        <v>39</v>
      </c>
      <c r="X146" s="193">
        <v>1</v>
      </c>
      <c r="Y146" s="411" t="s">
        <v>4274</v>
      </c>
    </row>
    <row r="147" spans="1:25" ht="195.75">
      <c r="A147" s="560" t="s">
        <v>19</v>
      </c>
      <c r="B147" s="580" t="s">
        <v>16</v>
      </c>
      <c r="C147" s="876"/>
      <c r="D147" s="876"/>
      <c r="E147" s="867"/>
      <c r="F147" s="867"/>
      <c r="G147" s="563" t="s">
        <v>238</v>
      </c>
      <c r="H147" s="565" t="s">
        <v>239</v>
      </c>
      <c r="I147" s="565" t="s">
        <v>240</v>
      </c>
      <c r="J147" s="575">
        <v>1</v>
      </c>
      <c r="K147" s="582">
        <v>45231</v>
      </c>
      <c r="L147" s="582">
        <v>45747</v>
      </c>
      <c r="M147" s="568">
        <f t="shared" si="12"/>
        <v>73.714285714285708</v>
      </c>
      <c r="N147" s="569">
        <v>1</v>
      </c>
      <c r="O147" s="581" t="s">
        <v>916</v>
      </c>
      <c r="P147" s="570">
        <f t="shared" si="13"/>
        <v>1</v>
      </c>
      <c r="Q147" s="571" t="str">
        <f>IF(ISNUMBER(P147),IF(P147=100%,"CUMPLIDA",IF(AND(ISNUMBER(L147),ISNUMBER([8]OCI!$P$6)), IF(L147&lt;[8]OCI!$P$6,"INCUMPLIDA","PROCESO"), "VERIFICAR FECHA")),"SIN VALOR AVANCE")</f>
        <v>CUMPLIDA</v>
      </c>
      <c r="R147" s="412" t="s">
        <v>98</v>
      </c>
      <c r="S147" s="408" t="s">
        <v>99</v>
      </c>
      <c r="T147" s="413">
        <v>1</v>
      </c>
      <c r="U147" s="414">
        <v>45323</v>
      </c>
      <c r="V147" s="414">
        <v>45747</v>
      </c>
      <c r="W147" s="218">
        <f t="shared" si="15"/>
        <v>60.571428571428569</v>
      </c>
      <c r="X147" s="193">
        <v>0</v>
      </c>
      <c r="Y147" s="411" t="s">
        <v>4275</v>
      </c>
    </row>
    <row r="148" spans="1:25" ht="135.75">
      <c r="A148" s="560" t="s">
        <v>19</v>
      </c>
      <c r="B148" s="580" t="s">
        <v>16</v>
      </c>
      <c r="C148" s="876"/>
      <c r="D148" s="876"/>
      <c r="E148" s="867"/>
      <c r="F148" s="867"/>
      <c r="G148" s="563" t="s">
        <v>104</v>
      </c>
      <c r="H148" s="565" t="s">
        <v>104</v>
      </c>
      <c r="I148" s="565" t="s">
        <v>105</v>
      </c>
      <c r="J148" s="575">
        <v>1</v>
      </c>
      <c r="K148" s="582">
        <v>45323</v>
      </c>
      <c r="L148" s="582">
        <v>45747</v>
      </c>
      <c r="M148" s="568">
        <f t="shared" si="12"/>
        <v>60.571428571428569</v>
      </c>
      <c r="N148" s="569">
        <v>1</v>
      </c>
      <c r="O148" s="581" t="s">
        <v>741</v>
      </c>
      <c r="P148" s="570">
        <f t="shared" si="13"/>
        <v>1</v>
      </c>
      <c r="Q148" s="571" t="str">
        <f>IF(ISNUMBER(P148),IF(P148=100%,"CUMPLIDA",IF(AND(ISNUMBER(L148),ISNUMBER([8]OCI!$P$6)), IF(L148&lt;[8]OCI!$P$6,"INCUMPLIDA","PROCESO"), "VERIFICAR FECHA")),"SIN VALOR AVANCE")</f>
        <v>CUMPLIDA</v>
      </c>
      <c r="R148" s="412" t="s">
        <v>101</v>
      </c>
      <c r="S148" s="408" t="s">
        <v>102</v>
      </c>
      <c r="T148" s="413">
        <v>1</v>
      </c>
      <c r="U148" s="414">
        <v>45323</v>
      </c>
      <c r="V148" s="414">
        <v>45747</v>
      </c>
      <c r="W148" s="218">
        <f t="shared" si="15"/>
        <v>60.571428571428569</v>
      </c>
      <c r="X148" s="193">
        <v>0</v>
      </c>
      <c r="Y148" s="411" t="s">
        <v>4263</v>
      </c>
    </row>
    <row r="149" spans="1:25" ht="150">
      <c r="A149" s="560" t="s">
        <v>19</v>
      </c>
      <c r="B149" s="580" t="s">
        <v>16</v>
      </c>
      <c r="C149" s="876"/>
      <c r="D149" s="876"/>
      <c r="E149" s="867"/>
      <c r="F149" s="867"/>
      <c r="G149" s="563" t="s">
        <v>106</v>
      </c>
      <c r="H149" s="565" t="s">
        <v>106</v>
      </c>
      <c r="I149" s="565" t="s">
        <v>107</v>
      </c>
      <c r="J149" s="575">
        <v>1</v>
      </c>
      <c r="K149" s="582">
        <v>45231</v>
      </c>
      <c r="L149" s="582">
        <v>45747</v>
      </c>
      <c r="M149" s="568">
        <f t="shared" ref="M149:M212" si="16">(L149-K149)/7</f>
        <v>73.714285714285708</v>
      </c>
      <c r="N149" s="569">
        <v>1</v>
      </c>
      <c r="O149" s="581" t="s">
        <v>916</v>
      </c>
      <c r="P149" s="570">
        <f t="shared" si="13"/>
        <v>1</v>
      </c>
      <c r="Q149" s="571" t="str">
        <f>IF(ISNUMBER(P149),IF(P149=100%,"CUMPLIDA",IF(AND(ISNUMBER(L149),ISNUMBER([8]OCI!$P$6)), IF(L149&lt;[8]OCI!$P$6,"INCUMPLIDA","PROCESO"), "VERIFICAR FECHA")),"SIN VALOR AVANCE")</f>
        <v>CUMPLIDA</v>
      </c>
      <c r="R149" s="412" t="s">
        <v>239</v>
      </c>
      <c r="S149" s="408" t="s">
        <v>240</v>
      </c>
      <c r="T149" s="413">
        <v>1</v>
      </c>
      <c r="U149" s="414">
        <v>45231</v>
      </c>
      <c r="V149" s="414">
        <v>45747</v>
      </c>
      <c r="W149" s="218">
        <f t="shared" si="15"/>
        <v>73.714285714285708</v>
      </c>
      <c r="X149" s="193">
        <v>0</v>
      </c>
      <c r="Y149" s="411" t="s">
        <v>4263</v>
      </c>
    </row>
    <row r="150" spans="1:25" ht="210.75">
      <c r="A150" s="560" t="s">
        <v>19</v>
      </c>
      <c r="B150" s="580" t="s">
        <v>16</v>
      </c>
      <c r="C150" s="876"/>
      <c r="D150" s="876"/>
      <c r="E150" s="867"/>
      <c r="F150" s="867"/>
      <c r="G150" s="563" t="s">
        <v>108</v>
      </c>
      <c r="H150" s="565" t="s">
        <v>108</v>
      </c>
      <c r="I150" s="565" t="s">
        <v>109</v>
      </c>
      <c r="J150" s="575">
        <v>1</v>
      </c>
      <c r="K150" s="582">
        <v>45231</v>
      </c>
      <c r="L150" s="582">
        <v>45808</v>
      </c>
      <c r="M150" s="568">
        <f t="shared" si="16"/>
        <v>82.428571428571431</v>
      </c>
      <c r="N150" s="569">
        <v>1</v>
      </c>
      <c r="O150" s="581" t="s">
        <v>773</v>
      </c>
      <c r="P150" s="570">
        <f t="shared" si="13"/>
        <v>1</v>
      </c>
      <c r="Q150" s="571" t="str">
        <f>IF(ISNUMBER(P150),IF(P150=100%,"CUMPLIDA",IF(AND(ISNUMBER(L150),ISNUMBER([8]OCI!$P$6)), IF(L150&lt;[8]OCI!$P$6,"INCUMPLIDA","PROCESO"), "VERIFICAR FECHA")),"SIN VALOR AVANCE")</f>
        <v>CUMPLIDA</v>
      </c>
      <c r="R150" s="412" t="s">
        <v>104</v>
      </c>
      <c r="S150" s="408" t="s">
        <v>105</v>
      </c>
      <c r="T150" s="413">
        <v>1</v>
      </c>
      <c r="U150" s="414">
        <v>45323</v>
      </c>
      <c r="V150" s="414">
        <v>45747</v>
      </c>
      <c r="W150" s="218">
        <f t="shared" si="15"/>
        <v>60.571428571428569</v>
      </c>
      <c r="X150" s="193">
        <v>0</v>
      </c>
      <c r="Y150" s="411" t="s">
        <v>4275</v>
      </c>
    </row>
    <row r="151" spans="1:25" ht="180.75">
      <c r="A151" s="560" t="s">
        <v>19</v>
      </c>
      <c r="B151" s="580" t="s">
        <v>16</v>
      </c>
      <c r="C151" s="876"/>
      <c r="D151" s="876"/>
      <c r="E151" s="867"/>
      <c r="F151" s="867"/>
      <c r="G151" s="563" t="s">
        <v>110</v>
      </c>
      <c r="H151" s="565" t="s">
        <v>111</v>
      </c>
      <c r="I151" s="565" t="s">
        <v>112</v>
      </c>
      <c r="J151" s="575">
        <v>7</v>
      </c>
      <c r="K151" s="582">
        <v>46024</v>
      </c>
      <c r="L151" s="582">
        <v>46660</v>
      </c>
      <c r="M151" s="568">
        <f t="shared" si="16"/>
        <v>90.857142857142861</v>
      </c>
      <c r="N151" s="569">
        <v>0</v>
      </c>
      <c r="O151" s="581" t="s">
        <v>917</v>
      </c>
      <c r="P151" s="570">
        <f t="shared" ref="P151:P214" si="17">N151/J151</f>
        <v>0</v>
      </c>
      <c r="Q151" s="571" t="str">
        <f>IF(ISNUMBER(P151),IF(P151=100%,"CUMPLIDA",IF(AND(ISNUMBER(L151),ISNUMBER([8]OCI!$P$6)), IF(L151&lt;[8]OCI!$P$6,"INCUMPLIDA","PROCESO"), "VERIFICAR FECHA")),"SIN VALOR AVANCE")</f>
        <v>PROCESO</v>
      </c>
      <c r="R151" s="412" t="s">
        <v>106</v>
      </c>
      <c r="S151" s="408" t="s">
        <v>107</v>
      </c>
      <c r="T151" s="413">
        <v>1</v>
      </c>
      <c r="U151" s="414">
        <v>45231</v>
      </c>
      <c r="V151" s="414">
        <v>45747</v>
      </c>
      <c r="W151" s="218">
        <f t="shared" si="15"/>
        <v>73.714285714285708</v>
      </c>
      <c r="X151" s="193">
        <v>0</v>
      </c>
      <c r="Y151" s="411" t="s">
        <v>4263</v>
      </c>
    </row>
    <row r="152" spans="1:25" ht="255.75">
      <c r="A152" s="560" t="s">
        <v>19</v>
      </c>
      <c r="B152" s="580" t="s">
        <v>16</v>
      </c>
      <c r="C152" s="876"/>
      <c r="D152" s="876"/>
      <c r="E152" s="867"/>
      <c r="F152" s="867"/>
      <c r="G152" s="563" t="s">
        <v>114</v>
      </c>
      <c r="H152" s="565" t="s">
        <v>115</v>
      </c>
      <c r="I152" s="565" t="s">
        <v>116</v>
      </c>
      <c r="J152" s="575">
        <v>1</v>
      </c>
      <c r="K152" s="582">
        <v>46024</v>
      </c>
      <c r="L152" s="582">
        <v>46660</v>
      </c>
      <c r="M152" s="568">
        <f t="shared" si="16"/>
        <v>90.857142857142861</v>
      </c>
      <c r="N152" s="569">
        <v>0</v>
      </c>
      <c r="O152" s="581" t="s">
        <v>741</v>
      </c>
      <c r="P152" s="570">
        <f t="shared" si="17"/>
        <v>0</v>
      </c>
      <c r="Q152" s="571" t="str">
        <f>IF(ISNUMBER(P152),IF(P152=100%,"CUMPLIDA",IF(AND(ISNUMBER(L152),ISNUMBER([8]OCI!$P$6)), IF(L152&lt;[8]OCI!$P$6,"INCUMPLIDA","PROCESO"), "VERIFICAR FECHA")),"SIN VALOR AVANCE")</f>
        <v>PROCESO</v>
      </c>
      <c r="R152" s="412" t="s">
        <v>108</v>
      </c>
      <c r="S152" s="408" t="s">
        <v>109</v>
      </c>
      <c r="T152" s="413">
        <v>1</v>
      </c>
      <c r="U152" s="414">
        <v>45231</v>
      </c>
      <c r="V152" s="414">
        <v>45808</v>
      </c>
      <c r="W152" s="218">
        <f t="shared" si="15"/>
        <v>82.428571428571431</v>
      </c>
      <c r="X152" s="193">
        <v>0</v>
      </c>
      <c r="Y152" s="411" t="s">
        <v>4274</v>
      </c>
    </row>
    <row r="153" spans="1:25" ht="285.75">
      <c r="A153" s="560" t="s">
        <v>19</v>
      </c>
      <c r="B153" s="580" t="s">
        <v>16</v>
      </c>
      <c r="C153" s="876"/>
      <c r="D153" s="876"/>
      <c r="E153" s="867"/>
      <c r="F153" s="867"/>
      <c r="G153" s="563" t="s">
        <v>117</v>
      </c>
      <c r="H153" s="565" t="s">
        <v>118</v>
      </c>
      <c r="I153" s="565" t="s">
        <v>119</v>
      </c>
      <c r="J153" s="575">
        <v>2</v>
      </c>
      <c r="K153" s="582">
        <v>46024</v>
      </c>
      <c r="L153" s="582">
        <v>46660</v>
      </c>
      <c r="M153" s="568">
        <f t="shared" si="16"/>
        <v>90.857142857142861</v>
      </c>
      <c r="N153" s="569">
        <v>0</v>
      </c>
      <c r="O153" s="581" t="s">
        <v>761</v>
      </c>
      <c r="P153" s="570">
        <f t="shared" si="17"/>
        <v>0</v>
      </c>
      <c r="Q153" s="571" t="str">
        <f>IF(ISNUMBER(P153),IF(P153=100%,"CUMPLIDA",IF(AND(ISNUMBER(L153),ISNUMBER([8]OCI!$P$6)), IF(L153&lt;[8]OCI!$P$6,"INCUMPLIDA","PROCESO"), "VERIFICAR FECHA")),"SIN VALOR AVANCE")</f>
        <v>PROCESO</v>
      </c>
      <c r="R153" s="412" t="s">
        <v>111</v>
      </c>
      <c r="S153" s="408" t="s">
        <v>112</v>
      </c>
      <c r="T153" s="413">
        <v>7</v>
      </c>
      <c r="U153" s="414">
        <v>46024</v>
      </c>
      <c r="V153" s="414">
        <v>46660</v>
      </c>
      <c r="W153" s="218">
        <f t="shared" si="15"/>
        <v>90.857142857142861</v>
      </c>
      <c r="X153" s="193">
        <v>0</v>
      </c>
      <c r="Y153" s="411" t="s">
        <v>4263</v>
      </c>
    </row>
    <row r="154" spans="1:25" ht="409.5">
      <c r="A154" s="560" t="s">
        <v>19</v>
      </c>
      <c r="B154" s="580" t="s">
        <v>16</v>
      </c>
      <c r="C154" s="858" t="s">
        <v>4252</v>
      </c>
      <c r="D154" s="858" t="s">
        <v>4253</v>
      </c>
      <c r="E154" s="867" t="s">
        <v>4254</v>
      </c>
      <c r="F154" s="867" t="s">
        <v>4255</v>
      </c>
      <c r="G154" s="584" t="s">
        <v>4256</v>
      </c>
      <c r="H154" s="565" t="s">
        <v>4257</v>
      </c>
      <c r="I154" s="585" t="s">
        <v>4258</v>
      </c>
      <c r="J154" s="566">
        <v>1</v>
      </c>
      <c r="K154" s="567">
        <v>42614</v>
      </c>
      <c r="L154" s="567">
        <v>42825</v>
      </c>
      <c r="M154" s="568">
        <f t="shared" si="16"/>
        <v>30.142857142857142</v>
      </c>
      <c r="N154" s="569">
        <v>1</v>
      </c>
      <c r="O154" s="565" t="s">
        <v>4259</v>
      </c>
      <c r="P154" s="586">
        <f t="shared" si="17"/>
        <v>1</v>
      </c>
      <c r="Q154" s="571" t="str">
        <f>IF(ISNUMBER(P154),IF(P154=100%,"CUMPLIDA",IF(AND(ISNUMBER(L154),ISNUMBER([8]OCI!$P$6)), IF(L154&lt;[8]OCI!$P$6,"INCUMPLIDA","PROCESO"), "VERIFICAR FECHA")),"SIN VALOR AVANCE")</f>
        <v>CUMPLIDA</v>
      </c>
      <c r="R154" s="412" t="s">
        <v>115</v>
      </c>
      <c r="S154" s="408" t="s">
        <v>116</v>
      </c>
      <c r="T154" s="413">
        <v>1</v>
      </c>
      <c r="U154" s="414">
        <v>46024</v>
      </c>
      <c r="V154" s="414">
        <v>46660</v>
      </c>
      <c r="W154" s="218">
        <f t="shared" si="15"/>
        <v>90.857142857142861</v>
      </c>
      <c r="X154" s="193">
        <v>0</v>
      </c>
      <c r="Y154" s="411" t="s">
        <v>4275</v>
      </c>
    </row>
    <row r="155" spans="1:25" ht="409.5">
      <c r="A155" s="560" t="s">
        <v>19</v>
      </c>
      <c r="B155" s="580" t="s">
        <v>16</v>
      </c>
      <c r="C155" s="858"/>
      <c r="D155" s="858"/>
      <c r="E155" s="867"/>
      <c r="F155" s="867"/>
      <c r="G155" s="898" t="s">
        <v>4260</v>
      </c>
      <c r="H155" s="579" t="s">
        <v>675</v>
      </c>
      <c r="I155" s="565" t="s">
        <v>676</v>
      </c>
      <c r="J155" s="566">
        <v>1</v>
      </c>
      <c r="K155" s="567">
        <v>45231</v>
      </c>
      <c r="L155" s="567">
        <v>45504</v>
      </c>
      <c r="M155" s="568">
        <f t="shared" si="16"/>
        <v>39</v>
      </c>
      <c r="N155" s="569">
        <v>1</v>
      </c>
      <c r="O155" s="581" t="s">
        <v>736</v>
      </c>
      <c r="P155" s="570">
        <f t="shared" si="17"/>
        <v>1</v>
      </c>
      <c r="Q155" s="571" t="str">
        <f>IF(ISNUMBER(P155),IF(P155=100%,"CUMPLIDA",IF(AND(ISNUMBER(L155),ISNUMBER([8]OCI!$P$6)), IF(L155&lt;[8]OCI!$P$6,"INCUMPLIDA","PROCESO"), "VERIFICAR FECHA")),"SIN VALOR AVANCE")</f>
        <v>CUMPLIDA</v>
      </c>
      <c r="R155" s="412" t="s">
        <v>118</v>
      </c>
      <c r="S155" s="408" t="s">
        <v>119</v>
      </c>
      <c r="T155" s="413">
        <v>2</v>
      </c>
      <c r="U155" s="414">
        <v>46024</v>
      </c>
      <c r="V155" s="414">
        <v>46660</v>
      </c>
      <c r="W155" s="218">
        <f t="shared" si="15"/>
        <v>90.857142857142861</v>
      </c>
      <c r="X155" s="193">
        <v>0</v>
      </c>
      <c r="Y155" s="411" t="s">
        <v>4274</v>
      </c>
    </row>
    <row r="156" spans="1:25" ht="270.75">
      <c r="A156" s="560" t="s">
        <v>19</v>
      </c>
      <c r="B156" s="580" t="s">
        <v>16</v>
      </c>
      <c r="C156" s="858"/>
      <c r="D156" s="858"/>
      <c r="E156" s="867"/>
      <c r="F156" s="867"/>
      <c r="G156" s="898"/>
      <c r="H156" s="579" t="s">
        <v>678</v>
      </c>
      <c r="I156" s="565" t="s">
        <v>679</v>
      </c>
      <c r="J156" s="566">
        <v>1</v>
      </c>
      <c r="K156" s="567">
        <v>45231</v>
      </c>
      <c r="L156" s="567">
        <v>45504</v>
      </c>
      <c r="M156" s="568">
        <f t="shared" si="16"/>
        <v>39</v>
      </c>
      <c r="N156" s="569">
        <v>1</v>
      </c>
      <c r="O156" s="581" t="s">
        <v>4261</v>
      </c>
      <c r="P156" s="570">
        <f t="shared" si="17"/>
        <v>1</v>
      </c>
      <c r="Q156" s="571" t="str">
        <f>IF(ISNUMBER(P156),IF(P156=100%,"CUMPLIDA",IF(AND(ISNUMBER(L156),ISNUMBER([8]OCI!$P$6)), IF(L156&lt;[8]OCI!$P$6,"INCUMPLIDA","PROCESO"), "VERIFICAR FECHA")),"SIN VALOR AVANCE")</f>
        <v>CUMPLIDA</v>
      </c>
      <c r="R156" s="418" t="s">
        <v>4300</v>
      </c>
      <c r="S156" s="421" t="s">
        <v>4301</v>
      </c>
      <c r="T156" s="422">
        <v>1</v>
      </c>
      <c r="U156" s="410">
        <v>45139</v>
      </c>
      <c r="V156" s="410" t="s">
        <v>4770</v>
      </c>
      <c r="W156" s="218">
        <f t="shared" si="15"/>
        <v>134.57142857142858</v>
      </c>
      <c r="X156" s="423">
        <v>0.4</v>
      </c>
      <c r="Y156" s="411" t="s">
        <v>4302</v>
      </c>
    </row>
    <row r="157" spans="1:25" ht="409.5">
      <c r="A157" s="560" t="s">
        <v>19</v>
      </c>
      <c r="B157" s="580" t="s">
        <v>16</v>
      </c>
      <c r="C157" s="858"/>
      <c r="D157" s="858"/>
      <c r="E157" s="867"/>
      <c r="F157" s="867"/>
      <c r="G157" s="563" t="s">
        <v>97</v>
      </c>
      <c r="H157" s="565" t="s">
        <v>98</v>
      </c>
      <c r="I157" s="565" t="s">
        <v>99</v>
      </c>
      <c r="J157" s="575">
        <v>1</v>
      </c>
      <c r="K157" s="582">
        <v>45323</v>
      </c>
      <c r="L157" s="582">
        <v>45747</v>
      </c>
      <c r="M157" s="568">
        <f t="shared" si="16"/>
        <v>60.571428571428569</v>
      </c>
      <c r="N157" s="569">
        <v>1</v>
      </c>
      <c r="O157" s="581" t="s">
        <v>4262</v>
      </c>
      <c r="P157" s="570">
        <f t="shared" si="17"/>
        <v>1</v>
      </c>
      <c r="Q157" s="571" t="str">
        <f>IF(ISNUMBER(P157),IF(P157=100%,"CUMPLIDA",IF(AND(ISNUMBER(L157),ISNUMBER([8]OCI!$P$6)), IF(L157&lt;[8]OCI!$P$6,"INCUMPLIDA","PROCESO"), "VERIFICAR FECHA")),"SIN VALOR AVANCE")</f>
        <v>CUMPLIDA</v>
      </c>
      <c r="R157" s="418" t="s">
        <v>4303</v>
      </c>
      <c r="S157" s="421" t="s">
        <v>4304</v>
      </c>
      <c r="T157" s="409">
        <v>1</v>
      </c>
      <c r="U157" s="410">
        <v>45139</v>
      </c>
      <c r="V157" s="410">
        <v>45230</v>
      </c>
      <c r="W157" s="218">
        <f t="shared" si="15"/>
        <v>13</v>
      </c>
      <c r="X157" s="193">
        <v>1</v>
      </c>
      <c r="Y157" s="420" t="s">
        <v>4305</v>
      </c>
    </row>
    <row r="158" spans="1:25" ht="165">
      <c r="A158" s="560" t="s">
        <v>19</v>
      </c>
      <c r="B158" s="580" t="s">
        <v>16</v>
      </c>
      <c r="C158" s="858"/>
      <c r="D158" s="858"/>
      <c r="E158" s="867"/>
      <c r="F158" s="867"/>
      <c r="G158" s="563" t="s">
        <v>101</v>
      </c>
      <c r="H158" s="565" t="s">
        <v>101</v>
      </c>
      <c r="I158" s="565" t="s">
        <v>102</v>
      </c>
      <c r="J158" s="575">
        <v>1</v>
      </c>
      <c r="K158" s="582">
        <v>45323</v>
      </c>
      <c r="L158" s="582">
        <v>45747</v>
      </c>
      <c r="M158" s="568">
        <f t="shared" si="16"/>
        <v>60.571428571428569</v>
      </c>
      <c r="N158" s="569">
        <v>1</v>
      </c>
      <c r="O158" s="581" t="s">
        <v>4263</v>
      </c>
      <c r="P158" s="570">
        <f t="shared" si="17"/>
        <v>1</v>
      </c>
      <c r="Q158" s="571" t="str">
        <f>IF(ISNUMBER(P158),IF(P158=100%,"CUMPLIDA",IF(AND(ISNUMBER(L158),ISNUMBER([8]OCI!$P$6)), IF(L158&lt;[8]OCI!$P$6,"INCUMPLIDA","PROCESO"), "VERIFICAR FECHA")),"SIN VALOR AVANCE")</f>
        <v>CUMPLIDA</v>
      </c>
      <c r="R158" s="418" t="s">
        <v>4306</v>
      </c>
      <c r="S158" s="421" t="s">
        <v>4307</v>
      </c>
      <c r="T158" s="409">
        <v>2</v>
      </c>
      <c r="U158" s="410">
        <v>45139</v>
      </c>
      <c r="V158" s="410">
        <v>45230</v>
      </c>
      <c r="W158" s="218">
        <f t="shared" si="15"/>
        <v>13</v>
      </c>
      <c r="X158" s="193">
        <v>2</v>
      </c>
      <c r="Y158" s="415" t="s">
        <v>4308</v>
      </c>
    </row>
    <row r="159" spans="1:25" ht="165">
      <c r="A159" s="560" t="s">
        <v>19</v>
      </c>
      <c r="B159" s="580" t="s">
        <v>16</v>
      </c>
      <c r="C159" s="858"/>
      <c r="D159" s="858"/>
      <c r="E159" s="867"/>
      <c r="F159" s="867"/>
      <c r="G159" s="563" t="s">
        <v>238</v>
      </c>
      <c r="H159" s="565" t="s">
        <v>239</v>
      </c>
      <c r="I159" s="565" t="s">
        <v>240</v>
      </c>
      <c r="J159" s="575">
        <v>1</v>
      </c>
      <c r="K159" s="582">
        <v>45231</v>
      </c>
      <c r="L159" s="582">
        <v>45747</v>
      </c>
      <c r="M159" s="568">
        <f t="shared" si="16"/>
        <v>73.714285714285708</v>
      </c>
      <c r="N159" s="569">
        <v>1</v>
      </c>
      <c r="O159" s="581" t="s">
        <v>4263</v>
      </c>
      <c r="P159" s="570">
        <f t="shared" si="17"/>
        <v>1</v>
      </c>
      <c r="Q159" s="571" t="str">
        <f>IF(ISNUMBER(P159),IF(P159=100%,"CUMPLIDA",IF(AND(ISNUMBER(L159),ISNUMBER([8]OCI!$P$6)), IF(L159&lt;[8]OCI!$P$6,"INCUMPLIDA","PROCESO"), "VERIFICAR FECHA")),"SIN VALOR AVANCE")</f>
        <v>CUMPLIDA</v>
      </c>
      <c r="R159" s="418" t="s">
        <v>4309</v>
      </c>
      <c r="S159" s="421" t="s">
        <v>4310</v>
      </c>
      <c r="T159" s="422">
        <v>1</v>
      </c>
      <c r="U159" s="410">
        <v>45139</v>
      </c>
      <c r="V159" s="410">
        <v>45230</v>
      </c>
      <c r="W159" s="218">
        <f t="shared" si="15"/>
        <v>13</v>
      </c>
      <c r="X159" s="219">
        <v>1</v>
      </c>
      <c r="Y159" s="415" t="s">
        <v>4308</v>
      </c>
    </row>
    <row r="160" spans="1:25" ht="270.75">
      <c r="A160" s="560" t="s">
        <v>19</v>
      </c>
      <c r="B160" s="580" t="s">
        <v>16</v>
      </c>
      <c r="C160" s="858"/>
      <c r="D160" s="858"/>
      <c r="E160" s="867"/>
      <c r="F160" s="867"/>
      <c r="G160" s="563" t="s">
        <v>104</v>
      </c>
      <c r="H160" s="565" t="s">
        <v>104</v>
      </c>
      <c r="I160" s="565" t="s">
        <v>105</v>
      </c>
      <c r="J160" s="575">
        <v>1</v>
      </c>
      <c r="K160" s="582">
        <v>45323</v>
      </c>
      <c r="L160" s="582">
        <v>45747</v>
      </c>
      <c r="M160" s="568">
        <f t="shared" si="16"/>
        <v>60.571428571428569</v>
      </c>
      <c r="N160" s="569">
        <v>1</v>
      </c>
      <c r="O160" s="581" t="s">
        <v>4262</v>
      </c>
      <c r="P160" s="570">
        <f t="shared" si="17"/>
        <v>1</v>
      </c>
      <c r="Q160" s="571" t="str">
        <f>IF(ISNUMBER(P160),IF(P160=100%,"CUMPLIDA",IF(AND(ISNUMBER(L160),ISNUMBER([8]OCI!$P$6)), IF(L160&lt;[8]OCI!$P$6,"INCUMPLIDA","PROCESO"), "VERIFICAR FECHA")),"SIN VALOR AVANCE")</f>
        <v>CUMPLIDA</v>
      </c>
      <c r="R160" s="418" t="s">
        <v>4300</v>
      </c>
      <c r="S160" s="421" t="s">
        <v>4301</v>
      </c>
      <c r="T160" s="422">
        <v>1</v>
      </c>
      <c r="U160" s="410">
        <v>45139</v>
      </c>
      <c r="V160" s="410" t="s">
        <v>4770</v>
      </c>
      <c r="W160" s="218">
        <f t="shared" si="15"/>
        <v>134.57142857142858</v>
      </c>
      <c r="X160" s="423">
        <v>0.4</v>
      </c>
      <c r="Y160" s="420" t="s">
        <v>4314</v>
      </c>
    </row>
    <row r="161" spans="1:25" ht="409.5">
      <c r="A161" s="560" t="s">
        <v>19</v>
      </c>
      <c r="B161" s="580" t="s">
        <v>16</v>
      </c>
      <c r="C161" s="858"/>
      <c r="D161" s="858"/>
      <c r="E161" s="867"/>
      <c r="F161" s="867"/>
      <c r="G161" s="563" t="s">
        <v>106</v>
      </c>
      <c r="H161" s="565" t="s">
        <v>106</v>
      </c>
      <c r="I161" s="565" t="s">
        <v>107</v>
      </c>
      <c r="J161" s="575">
        <v>1</v>
      </c>
      <c r="K161" s="582">
        <v>45231</v>
      </c>
      <c r="L161" s="582">
        <v>45747</v>
      </c>
      <c r="M161" s="568">
        <f t="shared" si="16"/>
        <v>73.714285714285708</v>
      </c>
      <c r="N161" s="569">
        <v>1</v>
      </c>
      <c r="O161" s="581" t="s">
        <v>4263</v>
      </c>
      <c r="P161" s="570">
        <f t="shared" si="17"/>
        <v>1</v>
      </c>
      <c r="Q161" s="571" t="str">
        <f>IF(ISNUMBER(P161),IF(P161=100%,"CUMPLIDA",IF(AND(ISNUMBER(L161),ISNUMBER([8]OCI!$P$6)), IF(L161&lt;[8]OCI!$P$6,"INCUMPLIDA","PROCESO"), "VERIFICAR FECHA")),"SIN VALOR AVANCE")</f>
        <v>CUMPLIDA</v>
      </c>
      <c r="R161" s="418" t="s">
        <v>1255</v>
      </c>
      <c r="S161" s="421" t="s">
        <v>1070</v>
      </c>
      <c r="T161" s="409">
        <v>1</v>
      </c>
      <c r="U161" s="410">
        <v>45306</v>
      </c>
      <c r="V161" s="410">
        <v>45504</v>
      </c>
      <c r="W161" s="218">
        <f t="shared" si="15"/>
        <v>28.285714285714285</v>
      </c>
      <c r="X161" s="193">
        <v>1</v>
      </c>
      <c r="Y161" s="420" t="s">
        <v>4315</v>
      </c>
    </row>
    <row r="162" spans="1:25" ht="409.5">
      <c r="A162" s="560" t="s">
        <v>19</v>
      </c>
      <c r="B162" s="580" t="s">
        <v>16</v>
      </c>
      <c r="C162" s="858"/>
      <c r="D162" s="858"/>
      <c r="E162" s="867"/>
      <c r="F162" s="867"/>
      <c r="G162" s="563" t="s">
        <v>108</v>
      </c>
      <c r="H162" s="565" t="s">
        <v>108</v>
      </c>
      <c r="I162" s="565" t="s">
        <v>109</v>
      </c>
      <c r="J162" s="575">
        <v>1</v>
      </c>
      <c r="K162" s="582">
        <v>45231</v>
      </c>
      <c r="L162" s="582">
        <v>45808</v>
      </c>
      <c r="M162" s="568">
        <f t="shared" si="16"/>
        <v>82.428571428571431</v>
      </c>
      <c r="N162" s="569">
        <v>1</v>
      </c>
      <c r="O162" s="581" t="s">
        <v>4261</v>
      </c>
      <c r="P162" s="570">
        <f t="shared" si="17"/>
        <v>1</v>
      </c>
      <c r="Q162" s="571" t="str">
        <f>IF(ISNUMBER(P162),IF(P162=100%,"CUMPLIDA",IF(AND(ISNUMBER(L162),ISNUMBER([8]OCI!$P$6)), IF(L162&lt;[8]OCI!$P$6,"INCUMPLIDA","PROCESO"), "VERIFICAR FECHA")),"SIN VALOR AVANCE")</f>
        <v>CUMPLIDA</v>
      </c>
      <c r="R162" s="418" t="s">
        <v>4316</v>
      </c>
      <c r="S162" s="421" t="s">
        <v>1258</v>
      </c>
      <c r="T162" s="409">
        <v>1</v>
      </c>
      <c r="U162" s="410">
        <v>45505</v>
      </c>
      <c r="V162" s="410">
        <v>45596</v>
      </c>
      <c r="W162" s="218">
        <f t="shared" si="15"/>
        <v>13</v>
      </c>
      <c r="X162" s="193">
        <v>1</v>
      </c>
      <c r="Y162" s="420" t="s">
        <v>4317</v>
      </c>
    </row>
    <row r="163" spans="1:25" ht="300">
      <c r="A163" s="560" t="s">
        <v>19</v>
      </c>
      <c r="B163" s="580" t="s">
        <v>16</v>
      </c>
      <c r="C163" s="858"/>
      <c r="D163" s="858"/>
      <c r="E163" s="867"/>
      <c r="F163" s="867"/>
      <c r="G163" s="563" t="s">
        <v>110</v>
      </c>
      <c r="H163" s="565" t="s">
        <v>111</v>
      </c>
      <c r="I163" s="565" t="s">
        <v>112</v>
      </c>
      <c r="J163" s="575">
        <v>8</v>
      </c>
      <c r="K163" s="582">
        <v>45809</v>
      </c>
      <c r="L163" s="582">
        <v>46568</v>
      </c>
      <c r="M163" s="568">
        <f t="shared" si="16"/>
        <v>108.42857142857143</v>
      </c>
      <c r="N163" s="569">
        <v>0</v>
      </c>
      <c r="O163" s="581" t="s">
        <v>4263</v>
      </c>
      <c r="P163" s="570">
        <f t="shared" si="17"/>
        <v>0</v>
      </c>
      <c r="Q163" s="571" t="str">
        <f>IF(ISNUMBER(P163),IF(P163=100%,"CUMPLIDA",IF(AND(ISNUMBER(L163),ISNUMBER([8]OCI!$P$6)), IF(L163&lt;[8]OCI!$P$6,"INCUMPLIDA","PROCESO"), "VERIFICAR FECHA")),"SIN VALOR AVANCE")</f>
        <v>PROCESO</v>
      </c>
      <c r="R163" s="418" t="s">
        <v>1259</v>
      </c>
      <c r="S163" s="421" t="s">
        <v>1260</v>
      </c>
      <c r="T163" s="409">
        <v>1</v>
      </c>
      <c r="U163" s="410">
        <v>45597</v>
      </c>
      <c r="V163" s="410">
        <v>45869</v>
      </c>
      <c r="W163" s="218">
        <f t="shared" si="15"/>
        <v>38.857142857142854</v>
      </c>
      <c r="X163" s="193">
        <v>0</v>
      </c>
      <c r="Y163" s="420" t="s">
        <v>4318</v>
      </c>
    </row>
    <row r="164" spans="1:25" ht="210.75">
      <c r="A164" s="560" t="s">
        <v>19</v>
      </c>
      <c r="B164" s="580" t="s">
        <v>16</v>
      </c>
      <c r="C164" s="858"/>
      <c r="D164" s="858"/>
      <c r="E164" s="867"/>
      <c r="F164" s="867"/>
      <c r="G164" s="563" t="s">
        <v>114</v>
      </c>
      <c r="H164" s="565" t="s">
        <v>115</v>
      </c>
      <c r="I164" s="565" t="s">
        <v>116</v>
      </c>
      <c r="J164" s="575">
        <v>1</v>
      </c>
      <c r="K164" s="582">
        <v>45809</v>
      </c>
      <c r="L164" s="582">
        <v>46568</v>
      </c>
      <c r="M164" s="568">
        <f t="shared" si="16"/>
        <v>108.42857142857143</v>
      </c>
      <c r="N164" s="569">
        <v>0</v>
      </c>
      <c r="O164" s="581" t="s">
        <v>4262</v>
      </c>
      <c r="P164" s="570">
        <f t="shared" si="17"/>
        <v>0</v>
      </c>
      <c r="Q164" s="571" t="str">
        <f>IF(ISNUMBER(P164),IF(P164=100%,"CUMPLIDA",IF(AND(ISNUMBER(L164),ISNUMBER([8]OCI!$P$6)), IF(L164&lt;[8]OCI!$P$6,"INCUMPLIDA","PROCESO"), "VERIFICAR FECHA")),"SIN VALOR AVANCE")</f>
        <v>PROCESO</v>
      </c>
      <c r="R164" s="418" t="s">
        <v>1261</v>
      </c>
      <c r="S164" s="421" t="s">
        <v>1262</v>
      </c>
      <c r="T164" s="422">
        <v>1</v>
      </c>
      <c r="U164" s="410">
        <v>45870</v>
      </c>
      <c r="V164" s="410">
        <v>46112</v>
      </c>
      <c r="W164" s="218">
        <f t="shared" si="15"/>
        <v>34.571428571428569</v>
      </c>
      <c r="X164" s="219">
        <v>0</v>
      </c>
      <c r="Y164" s="420" t="s">
        <v>4319</v>
      </c>
    </row>
    <row r="165" spans="1:25" ht="315.75">
      <c r="A165" s="560" t="s">
        <v>19</v>
      </c>
      <c r="B165" s="580" t="s">
        <v>16</v>
      </c>
      <c r="C165" s="858"/>
      <c r="D165" s="858"/>
      <c r="E165" s="867"/>
      <c r="F165" s="867"/>
      <c r="G165" s="563" t="s">
        <v>117</v>
      </c>
      <c r="H165" s="565" t="s">
        <v>118</v>
      </c>
      <c r="I165" s="565" t="s">
        <v>119</v>
      </c>
      <c r="J165" s="575">
        <v>2</v>
      </c>
      <c r="K165" s="582">
        <v>45809</v>
      </c>
      <c r="L165" s="582">
        <v>46568</v>
      </c>
      <c r="M165" s="568">
        <f t="shared" si="16"/>
        <v>108.42857142857143</v>
      </c>
      <c r="N165" s="569">
        <v>0</v>
      </c>
      <c r="O165" s="581" t="s">
        <v>4261</v>
      </c>
      <c r="P165" s="570">
        <f t="shared" si="17"/>
        <v>0</v>
      </c>
      <c r="Q165" s="571" t="str">
        <f>IF(ISNUMBER(P165),IF(P165=100%,"CUMPLIDA",IF(AND(ISNUMBER(L165),ISNUMBER([8]OCI!$P$6)), IF(L165&lt;[8]OCI!$P$6,"INCUMPLIDA","PROCESO"), "VERIFICAR FECHA")),"SIN VALOR AVANCE")</f>
        <v>PROCESO</v>
      </c>
      <c r="R165" s="407" t="s">
        <v>675</v>
      </c>
      <c r="S165" s="408" t="s">
        <v>676</v>
      </c>
      <c r="T165" s="409">
        <v>1</v>
      </c>
      <c r="U165" s="410">
        <v>45231</v>
      </c>
      <c r="V165" s="410">
        <v>45504</v>
      </c>
      <c r="W165" s="218">
        <f t="shared" si="15"/>
        <v>39</v>
      </c>
      <c r="X165" s="193">
        <v>1</v>
      </c>
      <c r="Y165" s="411" t="s">
        <v>4296</v>
      </c>
    </row>
    <row r="166" spans="1:25" ht="255.75">
      <c r="A166" s="560" t="s">
        <v>19</v>
      </c>
      <c r="B166" s="580" t="s">
        <v>16</v>
      </c>
      <c r="C166" s="858"/>
      <c r="D166" s="858"/>
      <c r="E166" s="867"/>
      <c r="F166" s="867"/>
      <c r="G166" s="584" t="s">
        <v>4264</v>
      </c>
      <c r="H166" s="585" t="s">
        <v>4264</v>
      </c>
      <c r="I166" s="585" t="s">
        <v>4265</v>
      </c>
      <c r="J166" s="566">
        <v>1</v>
      </c>
      <c r="K166" s="567">
        <v>42795</v>
      </c>
      <c r="L166" s="567">
        <v>42855</v>
      </c>
      <c r="M166" s="568">
        <f t="shared" si="16"/>
        <v>8.5714285714285712</v>
      </c>
      <c r="N166" s="569">
        <v>1</v>
      </c>
      <c r="O166" s="565" t="s">
        <v>4266</v>
      </c>
      <c r="P166" s="586">
        <f t="shared" si="17"/>
        <v>1</v>
      </c>
      <c r="Q166" s="571" t="str">
        <f>IF(ISNUMBER(P166),IF(P166=100%,"CUMPLIDA",IF(AND(ISNUMBER(L166),ISNUMBER([8]OCI!$P$6)), IF(L166&lt;[8]OCI!$P$6,"INCUMPLIDA","PROCESO"), "VERIFICAR FECHA")),"SIN VALOR AVANCE")</f>
        <v>CUMPLIDA</v>
      </c>
      <c r="R166" s="407" t="s">
        <v>678</v>
      </c>
      <c r="S166" s="408" t="s">
        <v>679</v>
      </c>
      <c r="T166" s="409">
        <v>1</v>
      </c>
      <c r="U166" s="410">
        <v>45231</v>
      </c>
      <c r="V166" s="410">
        <v>45504</v>
      </c>
      <c r="W166" s="218">
        <f t="shared" si="15"/>
        <v>39</v>
      </c>
      <c r="X166" s="193">
        <v>1</v>
      </c>
      <c r="Y166" s="411" t="s">
        <v>4274</v>
      </c>
    </row>
    <row r="167" spans="1:25" ht="195.75">
      <c r="A167" s="560" t="s">
        <v>19</v>
      </c>
      <c r="B167" s="580" t="s">
        <v>16</v>
      </c>
      <c r="C167" s="858"/>
      <c r="D167" s="858"/>
      <c r="E167" s="867"/>
      <c r="F167" s="867"/>
      <c r="G167" s="584" t="s">
        <v>4267</v>
      </c>
      <c r="H167" s="585" t="s">
        <v>4267</v>
      </c>
      <c r="I167" s="585" t="s">
        <v>4268</v>
      </c>
      <c r="J167" s="566">
        <v>1</v>
      </c>
      <c r="K167" s="567">
        <v>42855</v>
      </c>
      <c r="L167" s="567">
        <v>42916</v>
      </c>
      <c r="M167" s="568">
        <f t="shared" si="16"/>
        <v>8.7142857142857135</v>
      </c>
      <c r="N167" s="569">
        <v>1</v>
      </c>
      <c r="O167" s="565" t="s">
        <v>4269</v>
      </c>
      <c r="P167" s="586">
        <f t="shared" si="17"/>
        <v>1</v>
      </c>
      <c r="Q167" s="571" t="str">
        <f>IF(ISNUMBER(P167),IF(P167=100%,"CUMPLIDA",IF(AND(ISNUMBER(L167),ISNUMBER([8]OCI!$P$6)), IF(L167&lt;[8]OCI!$P$6,"INCUMPLIDA","PROCESO"), "VERIFICAR FECHA")),"SIN VALOR AVANCE")</f>
        <v>CUMPLIDA</v>
      </c>
      <c r="R167" s="412" t="s">
        <v>98</v>
      </c>
      <c r="S167" s="408" t="s">
        <v>99</v>
      </c>
      <c r="T167" s="413">
        <v>1</v>
      </c>
      <c r="U167" s="414">
        <v>45323</v>
      </c>
      <c r="V167" s="414">
        <v>45747</v>
      </c>
      <c r="W167" s="218">
        <f t="shared" si="15"/>
        <v>60.571428571428569</v>
      </c>
      <c r="X167" s="193">
        <v>0</v>
      </c>
      <c r="Y167" s="411" t="s">
        <v>4275</v>
      </c>
    </row>
    <row r="168" spans="1:25" ht="270.75">
      <c r="A168" s="560" t="s">
        <v>19</v>
      </c>
      <c r="B168" s="580" t="s">
        <v>16</v>
      </c>
      <c r="C168" s="858" t="s">
        <v>4270</v>
      </c>
      <c r="D168" s="858" t="s">
        <v>4271</v>
      </c>
      <c r="E168" s="867" t="s">
        <v>4272</v>
      </c>
      <c r="F168" s="867" t="s">
        <v>4273</v>
      </c>
      <c r="G168" s="897" t="s">
        <v>823</v>
      </c>
      <c r="H168" s="579" t="s">
        <v>675</v>
      </c>
      <c r="I168" s="565" t="s">
        <v>676</v>
      </c>
      <c r="J168" s="566">
        <v>1</v>
      </c>
      <c r="K168" s="567">
        <v>45231</v>
      </c>
      <c r="L168" s="567">
        <v>45504</v>
      </c>
      <c r="M168" s="568">
        <f t="shared" si="16"/>
        <v>39</v>
      </c>
      <c r="N168" s="569">
        <v>1</v>
      </c>
      <c r="O168" s="581" t="s">
        <v>736</v>
      </c>
      <c r="P168" s="570">
        <f t="shared" si="17"/>
        <v>1</v>
      </c>
      <c r="Q168" s="571" t="str">
        <f>IF(ISNUMBER(P168),IF(P168=100%,"CUMPLIDA",IF(AND(ISNUMBER(L168),ISNUMBER([8]OCI!$P$6)), IF(L168&lt;[8]OCI!$P$6,"INCUMPLIDA","PROCESO"), "VERIFICAR FECHA")),"SIN VALOR AVANCE")</f>
        <v>CUMPLIDA</v>
      </c>
      <c r="R168" s="412" t="s">
        <v>101</v>
      </c>
      <c r="S168" s="408" t="s">
        <v>102</v>
      </c>
      <c r="T168" s="413">
        <v>1</v>
      </c>
      <c r="U168" s="414">
        <v>45323</v>
      </c>
      <c r="V168" s="414">
        <v>45747</v>
      </c>
      <c r="W168" s="218">
        <f t="shared" si="15"/>
        <v>60.571428571428569</v>
      </c>
      <c r="X168" s="193">
        <v>0</v>
      </c>
      <c r="Y168" s="411" t="s">
        <v>4263</v>
      </c>
    </row>
    <row r="169" spans="1:25" ht="210.75">
      <c r="A169" s="560" t="s">
        <v>19</v>
      </c>
      <c r="B169" s="580" t="s">
        <v>16</v>
      </c>
      <c r="C169" s="858"/>
      <c r="D169" s="858"/>
      <c r="E169" s="867"/>
      <c r="F169" s="867"/>
      <c r="G169" s="897"/>
      <c r="H169" s="579" t="s">
        <v>678</v>
      </c>
      <c r="I169" s="565" t="s">
        <v>679</v>
      </c>
      <c r="J169" s="566">
        <v>1</v>
      </c>
      <c r="K169" s="567">
        <v>45231</v>
      </c>
      <c r="L169" s="567">
        <v>45504</v>
      </c>
      <c r="M169" s="568">
        <f t="shared" si="16"/>
        <v>39</v>
      </c>
      <c r="N169" s="569">
        <v>1</v>
      </c>
      <c r="O169" s="581" t="s">
        <v>4274</v>
      </c>
      <c r="P169" s="570">
        <f t="shared" si="17"/>
        <v>1</v>
      </c>
      <c r="Q169" s="571" t="str">
        <f>IF(ISNUMBER(P169),IF(P169=100%,"CUMPLIDA",IF(AND(ISNUMBER(L169),ISNUMBER([8]OCI!$P$6)), IF(L169&lt;[8]OCI!$P$6,"INCUMPLIDA","PROCESO"), "VERIFICAR FECHA")),"SIN VALOR AVANCE")</f>
        <v>CUMPLIDA</v>
      </c>
      <c r="R169" s="412" t="s">
        <v>239</v>
      </c>
      <c r="S169" s="408" t="s">
        <v>240</v>
      </c>
      <c r="T169" s="413">
        <v>1</v>
      </c>
      <c r="U169" s="414">
        <v>45231</v>
      </c>
      <c r="V169" s="414">
        <v>45747</v>
      </c>
      <c r="W169" s="218">
        <f t="shared" si="15"/>
        <v>73.714285714285708</v>
      </c>
      <c r="X169" s="193">
        <v>0</v>
      </c>
      <c r="Y169" s="411" t="s">
        <v>4263</v>
      </c>
    </row>
    <row r="170" spans="1:25" ht="195.75">
      <c r="A170" s="560" t="s">
        <v>19</v>
      </c>
      <c r="B170" s="580" t="s">
        <v>16</v>
      </c>
      <c r="C170" s="858"/>
      <c r="D170" s="858"/>
      <c r="E170" s="867"/>
      <c r="F170" s="867"/>
      <c r="G170" s="563" t="s">
        <v>97</v>
      </c>
      <c r="H170" s="565" t="s">
        <v>98</v>
      </c>
      <c r="I170" s="565" t="s">
        <v>99</v>
      </c>
      <c r="J170" s="575">
        <v>1</v>
      </c>
      <c r="K170" s="582">
        <v>45323</v>
      </c>
      <c r="L170" s="582">
        <v>45747</v>
      </c>
      <c r="M170" s="568">
        <f t="shared" si="16"/>
        <v>60.571428571428569</v>
      </c>
      <c r="N170" s="569">
        <v>1</v>
      </c>
      <c r="O170" s="581" t="s">
        <v>4275</v>
      </c>
      <c r="P170" s="570">
        <f t="shared" si="17"/>
        <v>1</v>
      </c>
      <c r="Q170" s="571" t="str">
        <f>IF(ISNUMBER(P170),IF(P170=100%,"CUMPLIDA",IF(AND(ISNUMBER(L170),ISNUMBER([8]OCI!$P$6)), IF(L170&lt;[8]OCI!$P$6,"INCUMPLIDA","PROCESO"), "VERIFICAR FECHA")),"SIN VALOR AVANCE")</f>
        <v>CUMPLIDA</v>
      </c>
      <c r="R170" s="412" t="s">
        <v>104</v>
      </c>
      <c r="S170" s="408" t="s">
        <v>105</v>
      </c>
      <c r="T170" s="413">
        <v>1</v>
      </c>
      <c r="U170" s="414">
        <v>45323</v>
      </c>
      <c r="V170" s="414">
        <v>45747</v>
      </c>
      <c r="W170" s="218">
        <f t="shared" si="15"/>
        <v>60.571428571428569</v>
      </c>
      <c r="X170" s="193">
        <v>0</v>
      </c>
      <c r="Y170" s="411" t="s">
        <v>4275</v>
      </c>
    </row>
    <row r="171" spans="1:25" ht="105">
      <c r="A171" s="560" t="s">
        <v>19</v>
      </c>
      <c r="B171" s="580" t="s">
        <v>16</v>
      </c>
      <c r="C171" s="858"/>
      <c r="D171" s="858"/>
      <c r="E171" s="867"/>
      <c r="F171" s="867"/>
      <c r="G171" s="563" t="s">
        <v>101</v>
      </c>
      <c r="H171" s="565" t="s">
        <v>101</v>
      </c>
      <c r="I171" s="565" t="s">
        <v>102</v>
      </c>
      <c r="J171" s="575">
        <v>1</v>
      </c>
      <c r="K171" s="582">
        <v>45323</v>
      </c>
      <c r="L171" s="582">
        <v>45747</v>
      </c>
      <c r="M171" s="568">
        <f t="shared" si="16"/>
        <v>60.571428571428569</v>
      </c>
      <c r="N171" s="569">
        <v>1</v>
      </c>
      <c r="O171" s="581" t="s">
        <v>4263</v>
      </c>
      <c r="P171" s="570">
        <f t="shared" si="17"/>
        <v>1</v>
      </c>
      <c r="Q171" s="571" t="str">
        <f>IF(ISNUMBER(P171),IF(P171=100%,"CUMPLIDA",IF(AND(ISNUMBER(L171),ISNUMBER([8]OCI!$P$6)), IF(L171&lt;[8]OCI!$P$6,"INCUMPLIDA","PROCESO"), "VERIFICAR FECHA")),"SIN VALOR AVANCE")</f>
        <v>CUMPLIDA</v>
      </c>
      <c r="R171" s="412" t="s">
        <v>106</v>
      </c>
      <c r="S171" s="408" t="s">
        <v>107</v>
      </c>
      <c r="T171" s="413">
        <v>1</v>
      </c>
      <c r="U171" s="414">
        <v>45231</v>
      </c>
      <c r="V171" s="414">
        <v>45747</v>
      </c>
      <c r="W171" s="218">
        <f t="shared" si="15"/>
        <v>73.714285714285708</v>
      </c>
      <c r="X171" s="193">
        <v>0</v>
      </c>
      <c r="Y171" s="411" t="s">
        <v>4263</v>
      </c>
    </row>
    <row r="172" spans="1:25" ht="255.75">
      <c r="A172" s="560" t="s">
        <v>19</v>
      </c>
      <c r="B172" s="580" t="s">
        <v>16</v>
      </c>
      <c r="C172" s="858"/>
      <c r="D172" s="858"/>
      <c r="E172" s="867"/>
      <c r="F172" s="867"/>
      <c r="G172" s="563" t="s">
        <v>238</v>
      </c>
      <c r="H172" s="565" t="s">
        <v>239</v>
      </c>
      <c r="I172" s="565" t="s">
        <v>240</v>
      </c>
      <c r="J172" s="575">
        <v>1</v>
      </c>
      <c r="K172" s="582">
        <v>45231</v>
      </c>
      <c r="L172" s="582">
        <v>45747</v>
      </c>
      <c r="M172" s="568">
        <f t="shared" si="16"/>
        <v>73.714285714285708</v>
      </c>
      <c r="N172" s="569">
        <v>1</v>
      </c>
      <c r="O172" s="581" t="s">
        <v>4263</v>
      </c>
      <c r="P172" s="570">
        <f t="shared" si="17"/>
        <v>1</v>
      </c>
      <c r="Q172" s="571" t="str">
        <f>IF(ISNUMBER(P172),IF(P172=100%,"CUMPLIDA",IF(AND(ISNUMBER(L172),ISNUMBER([8]OCI!$P$6)), IF(L172&lt;[8]OCI!$P$6,"INCUMPLIDA","PROCESO"), "VERIFICAR FECHA")),"SIN VALOR AVANCE")</f>
        <v>CUMPLIDA</v>
      </c>
      <c r="R172" s="412" t="s">
        <v>108</v>
      </c>
      <c r="S172" s="408" t="s">
        <v>109</v>
      </c>
      <c r="T172" s="413">
        <v>1</v>
      </c>
      <c r="U172" s="414">
        <v>45231</v>
      </c>
      <c r="V172" s="414">
        <v>45808</v>
      </c>
      <c r="W172" s="218">
        <f t="shared" si="15"/>
        <v>82.428571428571431</v>
      </c>
      <c r="X172" s="193">
        <v>0</v>
      </c>
      <c r="Y172" s="411" t="s">
        <v>4274</v>
      </c>
    </row>
    <row r="173" spans="1:25" ht="165.75">
      <c r="A173" s="560" t="s">
        <v>19</v>
      </c>
      <c r="B173" s="580" t="s">
        <v>16</v>
      </c>
      <c r="C173" s="858"/>
      <c r="D173" s="858"/>
      <c r="E173" s="867"/>
      <c r="F173" s="867"/>
      <c r="G173" s="563" t="s">
        <v>104</v>
      </c>
      <c r="H173" s="565" t="s">
        <v>104</v>
      </c>
      <c r="I173" s="565" t="s">
        <v>105</v>
      </c>
      <c r="J173" s="575">
        <v>1</v>
      </c>
      <c r="K173" s="582">
        <v>45323</v>
      </c>
      <c r="L173" s="582">
        <v>45747</v>
      </c>
      <c r="M173" s="568">
        <f t="shared" si="16"/>
        <v>60.571428571428569</v>
      </c>
      <c r="N173" s="569">
        <v>1</v>
      </c>
      <c r="O173" s="581" t="s">
        <v>4275</v>
      </c>
      <c r="P173" s="570">
        <f t="shared" si="17"/>
        <v>1</v>
      </c>
      <c r="Q173" s="571" t="str">
        <f>IF(ISNUMBER(P173),IF(P173=100%,"CUMPLIDA",IF(AND(ISNUMBER(L173),ISNUMBER([8]OCI!$P$6)), IF(L173&lt;[8]OCI!$P$6,"INCUMPLIDA","PROCESO"), "VERIFICAR FECHA")),"SIN VALOR AVANCE")</f>
        <v>CUMPLIDA</v>
      </c>
      <c r="R173" s="412" t="s">
        <v>111</v>
      </c>
      <c r="S173" s="408" t="s">
        <v>112</v>
      </c>
      <c r="T173" s="413">
        <v>8</v>
      </c>
      <c r="U173" s="414">
        <v>45809</v>
      </c>
      <c r="V173" s="414">
        <v>46568</v>
      </c>
      <c r="W173" s="218">
        <f t="shared" si="15"/>
        <v>108.42857142857143</v>
      </c>
      <c r="X173" s="193">
        <v>0</v>
      </c>
      <c r="Y173" s="411" t="s">
        <v>4263</v>
      </c>
    </row>
    <row r="174" spans="1:25" ht="195.75">
      <c r="A174" s="560" t="s">
        <v>19</v>
      </c>
      <c r="B174" s="580" t="s">
        <v>16</v>
      </c>
      <c r="C174" s="858"/>
      <c r="D174" s="858"/>
      <c r="E174" s="867"/>
      <c r="F174" s="867"/>
      <c r="G174" s="563" t="s">
        <v>106</v>
      </c>
      <c r="H174" s="565" t="s">
        <v>106</v>
      </c>
      <c r="I174" s="565" t="s">
        <v>107</v>
      </c>
      <c r="J174" s="575">
        <v>1</v>
      </c>
      <c r="K174" s="582">
        <v>45231</v>
      </c>
      <c r="L174" s="582">
        <v>45747</v>
      </c>
      <c r="M174" s="568">
        <f t="shared" si="16"/>
        <v>73.714285714285708</v>
      </c>
      <c r="N174" s="569">
        <v>1</v>
      </c>
      <c r="O174" s="581" t="s">
        <v>4263</v>
      </c>
      <c r="P174" s="570">
        <f t="shared" si="17"/>
        <v>1</v>
      </c>
      <c r="Q174" s="571" t="str">
        <f>IF(ISNUMBER(P174),IF(P174=100%,"CUMPLIDA",IF(AND(ISNUMBER(L174),ISNUMBER([8]OCI!$P$6)), IF(L174&lt;[8]OCI!$P$6,"INCUMPLIDA","PROCESO"), "VERIFICAR FECHA")),"SIN VALOR AVANCE")</f>
        <v>CUMPLIDA</v>
      </c>
      <c r="R174" s="412" t="s">
        <v>115</v>
      </c>
      <c r="S174" s="408" t="s">
        <v>116</v>
      </c>
      <c r="T174" s="413">
        <v>1</v>
      </c>
      <c r="U174" s="414">
        <v>45809</v>
      </c>
      <c r="V174" s="414">
        <v>46568</v>
      </c>
      <c r="W174" s="218">
        <f t="shared" si="15"/>
        <v>108.42857142857143</v>
      </c>
      <c r="X174" s="193">
        <v>0</v>
      </c>
      <c r="Y174" s="411" t="s">
        <v>4275</v>
      </c>
    </row>
    <row r="175" spans="1:25" ht="409.5">
      <c r="A175" s="560" t="s">
        <v>19</v>
      </c>
      <c r="B175" s="580" t="s">
        <v>16</v>
      </c>
      <c r="C175" s="858"/>
      <c r="D175" s="858"/>
      <c r="E175" s="867"/>
      <c r="F175" s="867"/>
      <c r="G175" s="563" t="s">
        <v>108</v>
      </c>
      <c r="H175" s="565" t="s">
        <v>108</v>
      </c>
      <c r="I175" s="565" t="s">
        <v>109</v>
      </c>
      <c r="J175" s="575">
        <v>1</v>
      </c>
      <c r="K175" s="582">
        <v>45231</v>
      </c>
      <c r="L175" s="582">
        <v>45808</v>
      </c>
      <c r="M175" s="568">
        <f t="shared" si="16"/>
        <v>82.428571428571431</v>
      </c>
      <c r="N175" s="569">
        <v>1</v>
      </c>
      <c r="O175" s="581" t="s">
        <v>4274</v>
      </c>
      <c r="P175" s="570">
        <f t="shared" si="17"/>
        <v>1</v>
      </c>
      <c r="Q175" s="571" t="str">
        <f>IF(ISNUMBER(P175),IF(P175=100%,"CUMPLIDA",IF(AND(ISNUMBER(L175),ISNUMBER([8]OCI!$P$6)), IF(L175&lt;[8]OCI!$P$6,"INCUMPLIDA","PROCESO"), "VERIFICAR FECHA")),"SIN VALOR AVANCE")</f>
        <v>CUMPLIDA</v>
      </c>
      <c r="R175" s="412" t="s">
        <v>118</v>
      </c>
      <c r="S175" s="408" t="s">
        <v>119</v>
      </c>
      <c r="T175" s="413">
        <v>2</v>
      </c>
      <c r="U175" s="414">
        <v>45809</v>
      </c>
      <c r="V175" s="414">
        <v>46568</v>
      </c>
      <c r="W175" s="218">
        <f t="shared" si="15"/>
        <v>108.42857142857143</v>
      </c>
      <c r="X175" s="193">
        <v>0</v>
      </c>
      <c r="Y175" s="411" t="s">
        <v>4274</v>
      </c>
    </row>
    <row r="176" spans="1:25" ht="285">
      <c r="A176" s="560" t="s">
        <v>19</v>
      </c>
      <c r="B176" s="580" t="s">
        <v>16</v>
      </c>
      <c r="C176" s="858"/>
      <c r="D176" s="858"/>
      <c r="E176" s="867"/>
      <c r="F176" s="867"/>
      <c r="G176" s="563" t="s">
        <v>110</v>
      </c>
      <c r="H176" s="565" t="s">
        <v>111</v>
      </c>
      <c r="I176" s="565" t="s">
        <v>112</v>
      </c>
      <c r="J176" s="575">
        <v>8</v>
      </c>
      <c r="K176" s="582">
        <v>45809</v>
      </c>
      <c r="L176" s="582">
        <v>46568</v>
      </c>
      <c r="M176" s="568">
        <f t="shared" si="16"/>
        <v>108.42857142857143</v>
      </c>
      <c r="N176" s="569">
        <v>0</v>
      </c>
      <c r="O176" s="581" t="s">
        <v>4263</v>
      </c>
      <c r="P176" s="570">
        <f t="shared" si="17"/>
        <v>0</v>
      </c>
      <c r="Q176" s="571" t="str">
        <f>IF(ISNUMBER(P176),IF(P176=100%,"CUMPLIDA",IF(AND(ISNUMBER(L176),ISNUMBER([8]OCI!$P$6)), IF(L176&lt;[8]OCI!$P$6,"INCUMPLIDA","PROCESO"), "VERIFICAR FECHA")),"SIN VALOR AVANCE")</f>
        <v>PROCESO</v>
      </c>
      <c r="R176" s="418" t="s">
        <v>4323</v>
      </c>
      <c r="S176" s="421" t="s">
        <v>4324</v>
      </c>
      <c r="T176" s="422">
        <v>1</v>
      </c>
      <c r="U176" s="410">
        <v>45139</v>
      </c>
      <c r="V176" s="410" t="s">
        <v>4770</v>
      </c>
      <c r="W176" s="218">
        <f t="shared" si="15"/>
        <v>134.57142857142858</v>
      </c>
      <c r="X176" s="423">
        <v>0.4</v>
      </c>
      <c r="Y176" s="411" t="s">
        <v>4325</v>
      </c>
    </row>
    <row r="177" spans="1:25" ht="165.75">
      <c r="A177" s="560" t="s">
        <v>19</v>
      </c>
      <c r="B177" s="580" t="s">
        <v>16</v>
      </c>
      <c r="C177" s="858"/>
      <c r="D177" s="858"/>
      <c r="E177" s="867"/>
      <c r="F177" s="867"/>
      <c r="G177" s="563" t="s">
        <v>114</v>
      </c>
      <c r="H177" s="565" t="s">
        <v>115</v>
      </c>
      <c r="I177" s="565" t="s">
        <v>116</v>
      </c>
      <c r="J177" s="575">
        <v>1</v>
      </c>
      <c r="K177" s="582">
        <v>45809</v>
      </c>
      <c r="L177" s="582">
        <v>46568</v>
      </c>
      <c r="M177" s="568">
        <f t="shared" si="16"/>
        <v>108.42857142857143</v>
      </c>
      <c r="N177" s="569">
        <v>0</v>
      </c>
      <c r="O177" s="581" t="s">
        <v>4275</v>
      </c>
      <c r="P177" s="570">
        <f t="shared" si="17"/>
        <v>0</v>
      </c>
      <c r="Q177" s="571" t="str">
        <f>IF(ISNUMBER(P177),IF(P177=100%,"CUMPLIDA",IF(AND(ISNUMBER(L177),ISNUMBER([8]OCI!$P$6)), IF(L177&lt;[8]OCI!$P$6,"INCUMPLIDA","PROCESO"), "VERIFICAR FECHA")),"SIN VALOR AVANCE")</f>
        <v>PROCESO</v>
      </c>
      <c r="R177" s="418" t="s">
        <v>4326</v>
      </c>
      <c r="S177" s="421" t="s">
        <v>4327</v>
      </c>
      <c r="T177" s="422">
        <v>1</v>
      </c>
      <c r="U177" s="410">
        <v>45139</v>
      </c>
      <c r="V177" s="410">
        <v>45230</v>
      </c>
      <c r="W177" s="218">
        <f t="shared" si="15"/>
        <v>13</v>
      </c>
      <c r="X177" s="219">
        <v>1</v>
      </c>
      <c r="Y177" s="420" t="s">
        <v>4308</v>
      </c>
    </row>
    <row r="178" spans="1:25" ht="409.5">
      <c r="A178" s="560" t="s">
        <v>19</v>
      </c>
      <c r="B178" s="580" t="s">
        <v>16</v>
      </c>
      <c r="C178" s="858"/>
      <c r="D178" s="858"/>
      <c r="E178" s="867"/>
      <c r="F178" s="867"/>
      <c r="G178" s="563" t="s">
        <v>117</v>
      </c>
      <c r="H178" s="565" t="s">
        <v>118</v>
      </c>
      <c r="I178" s="565" t="s">
        <v>119</v>
      </c>
      <c r="J178" s="575">
        <v>2</v>
      </c>
      <c r="K178" s="582">
        <v>45809</v>
      </c>
      <c r="L178" s="582">
        <v>46568</v>
      </c>
      <c r="M178" s="568">
        <f t="shared" si="16"/>
        <v>108.42857142857143</v>
      </c>
      <c r="N178" s="569">
        <v>0</v>
      </c>
      <c r="O178" s="581" t="s">
        <v>4274</v>
      </c>
      <c r="P178" s="570">
        <f t="shared" si="17"/>
        <v>0</v>
      </c>
      <c r="Q178" s="571" t="str">
        <f>IF(ISNUMBER(P178),IF(P178=100%,"CUMPLIDA",IF(AND(ISNUMBER(L178),ISNUMBER([8]OCI!$P$6)), IF(L178&lt;[8]OCI!$P$6,"INCUMPLIDA","PROCESO"), "VERIFICAR FECHA")),"SIN VALOR AVANCE")</f>
        <v>PROCESO</v>
      </c>
      <c r="R178" s="418" t="s">
        <v>4329</v>
      </c>
      <c r="S178" s="408" t="s">
        <v>4330</v>
      </c>
      <c r="T178" s="422">
        <v>1</v>
      </c>
      <c r="U178" s="410">
        <v>45664</v>
      </c>
      <c r="V178" s="410" t="s">
        <v>4770</v>
      </c>
      <c r="W178" s="218">
        <f t="shared" si="15"/>
        <v>59.571428571428569</v>
      </c>
      <c r="X178" s="423">
        <v>0</v>
      </c>
      <c r="Y178" s="420" t="s">
        <v>4331</v>
      </c>
    </row>
    <row r="179" spans="1:25" ht="375">
      <c r="A179" s="560" t="s">
        <v>19</v>
      </c>
      <c r="B179" s="580" t="s">
        <v>16</v>
      </c>
      <c r="C179" s="858" t="s">
        <v>4276</v>
      </c>
      <c r="D179" s="858" t="s">
        <v>4277</v>
      </c>
      <c r="E179" s="867" t="s">
        <v>4278</v>
      </c>
      <c r="F179" s="867" t="s">
        <v>4279</v>
      </c>
      <c r="G179" s="562" t="s">
        <v>4280</v>
      </c>
      <c r="H179" s="587" t="s">
        <v>4280</v>
      </c>
      <c r="I179" s="572" t="s">
        <v>4281</v>
      </c>
      <c r="J179" s="566">
        <v>1</v>
      </c>
      <c r="K179" s="567">
        <v>45139</v>
      </c>
      <c r="L179" s="567">
        <v>45716</v>
      </c>
      <c r="M179" s="568">
        <f t="shared" si="16"/>
        <v>82.428571428571431</v>
      </c>
      <c r="N179" s="569">
        <v>1</v>
      </c>
      <c r="O179" s="587" t="s">
        <v>4282</v>
      </c>
      <c r="P179" s="586">
        <f t="shared" si="17"/>
        <v>1</v>
      </c>
      <c r="Q179" s="571" t="str">
        <f>IF(ISNUMBER(P179),IF(P179=100%,"CUMPLIDA",IF(AND(ISNUMBER(L179),ISNUMBER([8]OCI!$P$6)), IF(L179&lt;[8]OCI!$P$6,"INCUMPLIDA","PROCESO"), "VERIFICAR FECHA")),"SIN VALOR AVANCE")</f>
        <v>CUMPLIDA</v>
      </c>
      <c r="R179" s="418" t="s">
        <v>1068</v>
      </c>
      <c r="S179" s="421" t="s">
        <v>1073</v>
      </c>
      <c r="T179" s="422">
        <v>1</v>
      </c>
      <c r="U179" s="410">
        <v>45139</v>
      </c>
      <c r="V179" s="410" t="s">
        <v>4770</v>
      </c>
      <c r="W179" s="218">
        <f t="shared" si="15"/>
        <v>134.57142857142858</v>
      </c>
      <c r="X179" s="423">
        <v>0.6</v>
      </c>
      <c r="Y179" s="420" t="s">
        <v>4332</v>
      </c>
    </row>
    <row r="180" spans="1:25" ht="409.5">
      <c r="A180" s="560" t="s">
        <v>19</v>
      </c>
      <c r="B180" s="580" t="s">
        <v>16</v>
      </c>
      <c r="C180" s="858"/>
      <c r="D180" s="858"/>
      <c r="E180" s="867"/>
      <c r="F180" s="867"/>
      <c r="G180" s="562" t="s">
        <v>4283</v>
      </c>
      <c r="H180" s="587" t="s">
        <v>4283</v>
      </c>
      <c r="I180" s="587" t="s">
        <v>4284</v>
      </c>
      <c r="J180" s="566">
        <v>1</v>
      </c>
      <c r="K180" s="567">
        <v>45139</v>
      </c>
      <c r="L180" s="567">
        <v>45351</v>
      </c>
      <c r="M180" s="568">
        <f t="shared" si="16"/>
        <v>30.285714285714285</v>
      </c>
      <c r="N180" s="569">
        <v>1</v>
      </c>
      <c r="O180" s="587" t="s">
        <v>4285</v>
      </c>
      <c r="P180" s="586">
        <f t="shared" si="17"/>
        <v>1</v>
      </c>
      <c r="Q180" s="571" t="str">
        <f>IF(ISNUMBER(P180),IF(P180=100%,"CUMPLIDA",IF(AND(ISNUMBER(L180),ISNUMBER([8]OCI!$P$6)), IF(L180&lt;[8]OCI!$P$6,"INCUMPLIDA","PROCESO"), "VERIFICAR FECHA")),"SIN VALOR AVANCE")</f>
        <v>CUMPLIDA</v>
      </c>
      <c r="R180" s="418" t="s">
        <v>1255</v>
      </c>
      <c r="S180" s="421" t="s">
        <v>1070</v>
      </c>
      <c r="T180" s="409">
        <v>1</v>
      </c>
      <c r="U180" s="410">
        <v>45306</v>
      </c>
      <c r="V180" s="410">
        <v>45504</v>
      </c>
      <c r="W180" s="218">
        <f t="shared" si="15"/>
        <v>28.285714285714285</v>
      </c>
      <c r="X180" s="193">
        <v>1</v>
      </c>
      <c r="Y180" s="420" t="s">
        <v>4315</v>
      </c>
    </row>
    <row r="181" spans="1:25" ht="409.5">
      <c r="A181" s="560" t="s">
        <v>19</v>
      </c>
      <c r="B181" s="580" t="s">
        <v>16</v>
      </c>
      <c r="C181" s="858"/>
      <c r="D181" s="858"/>
      <c r="E181" s="867"/>
      <c r="F181" s="867"/>
      <c r="G181" s="562" t="s">
        <v>4286</v>
      </c>
      <c r="H181" s="587" t="s">
        <v>4286</v>
      </c>
      <c r="I181" s="587" t="s">
        <v>4287</v>
      </c>
      <c r="J181" s="566">
        <v>6</v>
      </c>
      <c r="K181" s="567">
        <v>45139</v>
      </c>
      <c r="L181" s="567">
        <v>45351</v>
      </c>
      <c r="M181" s="568">
        <f t="shared" si="16"/>
        <v>30.285714285714285</v>
      </c>
      <c r="N181" s="569">
        <v>6</v>
      </c>
      <c r="O181" s="587" t="s">
        <v>4285</v>
      </c>
      <c r="P181" s="586">
        <f t="shared" si="17"/>
        <v>1</v>
      </c>
      <c r="Q181" s="571" t="str">
        <f>IF(ISNUMBER(P181),IF(P181=100%,"CUMPLIDA",IF(AND(ISNUMBER(L181),ISNUMBER([8]OCI!$P$6)), IF(L181&lt;[8]OCI!$P$6,"INCUMPLIDA","PROCESO"), "VERIFICAR FECHA")),"SIN VALOR AVANCE")</f>
        <v>CUMPLIDA</v>
      </c>
      <c r="R181" s="418" t="s">
        <v>4292</v>
      </c>
      <c r="S181" s="421" t="s">
        <v>1258</v>
      </c>
      <c r="T181" s="409">
        <v>1</v>
      </c>
      <c r="U181" s="410">
        <v>45505</v>
      </c>
      <c r="V181" s="410">
        <v>45596</v>
      </c>
      <c r="W181" s="218">
        <f t="shared" si="15"/>
        <v>13</v>
      </c>
      <c r="X181" s="193">
        <v>1</v>
      </c>
      <c r="Y181" s="420" t="s">
        <v>4336</v>
      </c>
    </row>
    <row r="182" spans="1:25" ht="300">
      <c r="A182" s="560" t="s">
        <v>19</v>
      </c>
      <c r="B182" s="580" t="s">
        <v>16</v>
      </c>
      <c r="C182" s="858"/>
      <c r="D182" s="858"/>
      <c r="E182" s="867"/>
      <c r="F182" s="867"/>
      <c r="G182" s="562" t="s">
        <v>4288</v>
      </c>
      <c r="H182" s="587" t="s">
        <v>4288</v>
      </c>
      <c r="I182" s="587" t="s">
        <v>4289</v>
      </c>
      <c r="J182" s="586">
        <v>1</v>
      </c>
      <c r="K182" s="567">
        <v>45139</v>
      </c>
      <c r="L182" s="567">
        <v>45351</v>
      </c>
      <c r="M182" s="568">
        <f t="shared" si="16"/>
        <v>30.285714285714285</v>
      </c>
      <c r="N182" s="588">
        <v>1</v>
      </c>
      <c r="O182" s="587" t="s">
        <v>4290</v>
      </c>
      <c r="P182" s="586">
        <f t="shared" si="17"/>
        <v>1</v>
      </c>
      <c r="Q182" s="571" t="str">
        <f>IF(ISNUMBER(P182),IF(P182=100%,"CUMPLIDA",IF(AND(ISNUMBER(L182),ISNUMBER([8]OCI!$P$6)), IF(L182&lt;[8]OCI!$P$6,"INCUMPLIDA","PROCESO"), "VERIFICAR FECHA")),"SIN VALOR AVANCE")</f>
        <v>CUMPLIDA</v>
      </c>
      <c r="R182" s="418" t="s">
        <v>1259</v>
      </c>
      <c r="S182" s="421" t="s">
        <v>1260</v>
      </c>
      <c r="T182" s="409">
        <v>1</v>
      </c>
      <c r="U182" s="410">
        <v>45597</v>
      </c>
      <c r="V182" s="410">
        <v>45869</v>
      </c>
      <c r="W182" s="218">
        <f t="shared" si="15"/>
        <v>38.857142857142854</v>
      </c>
      <c r="X182" s="193">
        <v>0</v>
      </c>
      <c r="Y182" s="420" t="s">
        <v>4337</v>
      </c>
    </row>
    <row r="183" spans="1:25" ht="270.75">
      <c r="A183" s="560" t="s">
        <v>19</v>
      </c>
      <c r="B183" s="580" t="s">
        <v>16</v>
      </c>
      <c r="C183" s="858"/>
      <c r="D183" s="858"/>
      <c r="E183" s="867"/>
      <c r="F183" s="867"/>
      <c r="G183" s="562" t="s">
        <v>1255</v>
      </c>
      <c r="H183" s="587" t="s">
        <v>1255</v>
      </c>
      <c r="I183" s="587" t="s">
        <v>1070</v>
      </c>
      <c r="J183" s="566">
        <v>1</v>
      </c>
      <c r="K183" s="567">
        <v>45306</v>
      </c>
      <c r="L183" s="567">
        <v>45504</v>
      </c>
      <c r="M183" s="568">
        <f t="shared" si="16"/>
        <v>28.285714285714285</v>
      </c>
      <c r="N183" s="569">
        <v>1</v>
      </c>
      <c r="O183" s="587" t="s">
        <v>4291</v>
      </c>
      <c r="P183" s="586">
        <f t="shared" si="17"/>
        <v>1</v>
      </c>
      <c r="Q183" s="571" t="str">
        <f>IF(ISNUMBER(P183),IF(P183=100%,"CUMPLIDA",IF(AND(ISNUMBER(L183),ISNUMBER([8]OCI!$P$6)), IF(L183&lt;[8]OCI!$P$6,"INCUMPLIDA","PROCESO"), "VERIFICAR FECHA")),"SIN VALOR AVANCE")</f>
        <v>CUMPLIDA</v>
      </c>
      <c r="R183" s="418" t="s">
        <v>1261</v>
      </c>
      <c r="S183" s="421" t="s">
        <v>1262</v>
      </c>
      <c r="T183" s="422">
        <v>1</v>
      </c>
      <c r="U183" s="410">
        <v>45870</v>
      </c>
      <c r="V183" s="410">
        <v>46112</v>
      </c>
      <c r="W183" s="218">
        <f t="shared" si="15"/>
        <v>34.571428571428569</v>
      </c>
      <c r="X183" s="219">
        <v>0</v>
      </c>
      <c r="Y183" s="420" t="s">
        <v>4338</v>
      </c>
    </row>
    <row r="184" spans="1:25" ht="315.75">
      <c r="A184" s="560" t="s">
        <v>19</v>
      </c>
      <c r="B184" s="580" t="s">
        <v>16</v>
      </c>
      <c r="C184" s="858"/>
      <c r="D184" s="858"/>
      <c r="E184" s="867"/>
      <c r="F184" s="867"/>
      <c r="G184" s="562" t="s">
        <v>4292</v>
      </c>
      <c r="H184" s="587" t="s">
        <v>4292</v>
      </c>
      <c r="I184" s="587" t="s">
        <v>1258</v>
      </c>
      <c r="J184" s="566">
        <v>1</v>
      </c>
      <c r="K184" s="567">
        <v>45505</v>
      </c>
      <c r="L184" s="567">
        <v>45596</v>
      </c>
      <c r="M184" s="568">
        <f t="shared" si="16"/>
        <v>13</v>
      </c>
      <c r="N184" s="569">
        <v>1</v>
      </c>
      <c r="O184" s="587" t="s">
        <v>4293</v>
      </c>
      <c r="P184" s="586">
        <f t="shared" si="17"/>
        <v>1</v>
      </c>
      <c r="Q184" s="571" t="str">
        <f>IF(ISNUMBER(P184),IF(P184=100%,"CUMPLIDA",IF(AND(ISNUMBER(L184),ISNUMBER([8]OCI!$P$6)), IF(L184&lt;[8]OCI!$P$6,"INCUMPLIDA","PROCESO"), "VERIFICAR FECHA")),"SIN VALOR AVANCE")</f>
        <v>CUMPLIDA</v>
      </c>
      <c r="R184" s="407" t="s">
        <v>675</v>
      </c>
      <c r="S184" s="408" t="s">
        <v>676</v>
      </c>
      <c r="T184" s="409">
        <v>1</v>
      </c>
      <c r="U184" s="410">
        <v>45231</v>
      </c>
      <c r="V184" s="410">
        <v>45504</v>
      </c>
      <c r="W184" s="218">
        <f t="shared" si="15"/>
        <v>39</v>
      </c>
      <c r="X184" s="193">
        <v>1</v>
      </c>
      <c r="Y184" s="411" t="s">
        <v>4296</v>
      </c>
    </row>
    <row r="185" spans="1:25" ht="255.75">
      <c r="A185" s="560" t="s">
        <v>19</v>
      </c>
      <c r="B185" s="580" t="s">
        <v>16</v>
      </c>
      <c r="C185" s="858"/>
      <c r="D185" s="858"/>
      <c r="E185" s="867"/>
      <c r="F185" s="867"/>
      <c r="G185" s="562" t="s">
        <v>1259</v>
      </c>
      <c r="H185" s="587" t="s">
        <v>1259</v>
      </c>
      <c r="I185" s="587" t="s">
        <v>1260</v>
      </c>
      <c r="J185" s="566">
        <v>1</v>
      </c>
      <c r="K185" s="567">
        <v>45597</v>
      </c>
      <c r="L185" s="567">
        <v>45869</v>
      </c>
      <c r="M185" s="568">
        <f t="shared" si="16"/>
        <v>38.857142857142854</v>
      </c>
      <c r="N185" s="569">
        <v>0</v>
      </c>
      <c r="O185" s="587" t="s">
        <v>4294</v>
      </c>
      <c r="P185" s="586">
        <f t="shared" si="17"/>
        <v>0</v>
      </c>
      <c r="Q185" s="571" t="str">
        <f>IF(ISNUMBER(P185),IF(P185=100%,"CUMPLIDA",IF(AND(ISNUMBER(L185),ISNUMBER([8]OCI!$P$6)), IF(L185&lt;[8]OCI!$P$6,"INCUMPLIDA","PROCESO"), "VERIFICAR FECHA")),"SIN VALOR AVANCE")</f>
        <v>PROCESO</v>
      </c>
      <c r="R185" s="407" t="s">
        <v>678</v>
      </c>
      <c r="S185" s="408" t="s">
        <v>679</v>
      </c>
      <c r="T185" s="409">
        <v>1</v>
      </c>
      <c r="U185" s="410">
        <v>45231</v>
      </c>
      <c r="V185" s="410">
        <v>45504</v>
      </c>
      <c r="W185" s="218">
        <f t="shared" si="15"/>
        <v>39</v>
      </c>
      <c r="X185" s="193">
        <v>1</v>
      </c>
      <c r="Y185" s="411" t="s">
        <v>4274</v>
      </c>
    </row>
    <row r="186" spans="1:25" ht="195.75">
      <c r="A186" s="560" t="s">
        <v>19</v>
      </c>
      <c r="B186" s="580" t="s">
        <v>16</v>
      </c>
      <c r="C186" s="858"/>
      <c r="D186" s="858"/>
      <c r="E186" s="867"/>
      <c r="F186" s="867"/>
      <c r="G186" s="562" t="s">
        <v>1261</v>
      </c>
      <c r="H186" s="587" t="s">
        <v>1261</v>
      </c>
      <c r="I186" s="587" t="s">
        <v>1262</v>
      </c>
      <c r="J186" s="586">
        <v>1</v>
      </c>
      <c r="K186" s="567">
        <v>45870</v>
      </c>
      <c r="L186" s="567">
        <v>46112</v>
      </c>
      <c r="M186" s="568">
        <f t="shared" si="16"/>
        <v>34.571428571428569</v>
      </c>
      <c r="N186" s="588">
        <v>0</v>
      </c>
      <c r="O186" s="587" t="s">
        <v>4295</v>
      </c>
      <c r="P186" s="586">
        <f t="shared" si="17"/>
        <v>0</v>
      </c>
      <c r="Q186" s="571" t="str">
        <f>IF(ISNUMBER(P186),IF(P186=100%,"CUMPLIDA",IF(AND(ISNUMBER(L186),ISNUMBER([8]OCI!$P$6)), IF(L186&lt;[8]OCI!$P$6,"INCUMPLIDA","PROCESO"), "VERIFICAR FECHA")),"SIN VALOR AVANCE")</f>
        <v>PROCESO</v>
      </c>
      <c r="R186" s="412" t="s">
        <v>98</v>
      </c>
      <c r="S186" s="408" t="s">
        <v>99</v>
      </c>
      <c r="T186" s="413">
        <v>1</v>
      </c>
      <c r="U186" s="414">
        <v>45323</v>
      </c>
      <c r="V186" s="414">
        <v>45747</v>
      </c>
      <c r="W186" s="218">
        <f t="shared" si="15"/>
        <v>60.571428571428569</v>
      </c>
      <c r="X186" s="193">
        <v>0</v>
      </c>
      <c r="Y186" s="411" t="s">
        <v>4275</v>
      </c>
    </row>
    <row r="187" spans="1:25" ht="270.75">
      <c r="A187" s="560" t="s">
        <v>19</v>
      </c>
      <c r="B187" s="580" t="s">
        <v>16</v>
      </c>
      <c r="C187" s="858"/>
      <c r="D187" s="858"/>
      <c r="E187" s="867"/>
      <c r="F187" s="867"/>
      <c r="G187" s="563" t="s">
        <v>823</v>
      </c>
      <c r="H187" s="579" t="s">
        <v>675</v>
      </c>
      <c r="I187" s="565" t="s">
        <v>676</v>
      </c>
      <c r="J187" s="566">
        <v>1</v>
      </c>
      <c r="K187" s="567">
        <v>45231</v>
      </c>
      <c r="L187" s="567">
        <v>45504</v>
      </c>
      <c r="M187" s="568">
        <f t="shared" si="16"/>
        <v>39</v>
      </c>
      <c r="N187" s="569">
        <v>1</v>
      </c>
      <c r="O187" s="581" t="s">
        <v>4296</v>
      </c>
      <c r="P187" s="570">
        <f t="shared" si="17"/>
        <v>1</v>
      </c>
      <c r="Q187" s="571" t="str">
        <f>IF(ISNUMBER(P187),IF(P187=100%,"CUMPLIDA",IF(AND(ISNUMBER(L187),ISNUMBER([8]OCI!$P$6)), IF(L187&lt;[8]OCI!$P$6,"INCUMPLIDA","PROCESO"), "VERIFICAR FECHA")),"SIN VALOR AVANCE")</f>
        <v>CUMPLIDA</v>
      </c>
      <c r="R187" s="412" t="s">
        <v>101</v>
      </c>
      <c r="S187" s="408" t="s">
        <v>102</v>
      </c>
      <c r="T187" s="413">
        <v>1</v>
      </c>
      <c r="U187" s="414">
        <v>45323</v>
      </c>
      <c r="V187" s="414">
        <v>45747</v>
      </c>
      <c r="W187" s="218">
        <f t="shared" si="15"/>
        <v>60.571428571428569</v>
      </c>
      <c r="X187" s="193">
        <v>0</v>
      </c>
      <c r="Y187" s="411" t="s">
        <v>4263</v>
      </c>
    </row>
    <row r="188" spans="1:25" ht="210.75">
      <c r="A188" s="560" t="s">
        <v>19</v>
      </c>
      <c r="B188" s="580" t="s">
        <v>16</v>
      </c>
      <c r="C188" s="858"/>
      <c r="D188" s="858"/>
      <c r="E188" s="867"/>
      <c r="F188" s="867"/>
      <c r="G188" s="563" t="s">
        <v>823</v>
      </c>
      <c r="H188" s="579" t="s">
        <v>678</v>
      </c>
      <c r="I188" s="565" t="s">
        <v>679</v>
      </c>
      <c r="J188" s="566">
        <v>1</v>
      </c>
      <c r="K188" s="567">
        <v>45231</v>
      </c>
      <c r="L188" s="567">
        <v>45504</v>
      </c>
      <c r="M188" s="568">
        <f t="shared" si="16"/>
        <v>39</v>
      </c>
      <c r="N188" s="569">
        <v>1</v>
      </c>
      <c r="O188" s="581" t="s">
        <v>4274</v>
      </c>
      <c r="P188" s="570">
        <f t="shared" si="17"/>
        <v>1</v>
      </c>
      <c r="Q188" s="571" t="str">
        <f>IF(ISNUMBER(P188),IF(P188=100%,"CUMPLIDA",IF(AND(ISNUMBER(L188),ISNUMBER([8]OCI!$P$6)), IF(L188&lt;[8]OCI!$P$6,"INCUMPLIDA","PROCESO"), "VERIFICAR FECHA")),"SIN VALOR AVANCE")</f>
        <v>CUMPLIDA</v>
      </c>
      <c r="R188" s="412" t="s">
        <v>239</v>
      </c>
      <c r="S188" s="408" t="s">
        <v>240</v>
      </c>
      <c r="T188" s="413">
        <v>1</v>
      </c>
      <c r="U188" s="414">
        <v>45231</v>
      </c>
      <c r="V188" s="414">
        <v>45747</v>
      </c>
      <c r="W188" s="218">
        <f t="shared" si="15"/>
        <v>73.714285714285708</v>
      </c>
      <c r="X188" s="193">
        <v>0</v>
      </c>
      <c r="Y188" s="411" t="s">
        <v>4263</v>
      </c>
    </row>
    <row r="189" spans="1:25" ht="195.75">
      <c r="A189" s="560" t="s">
        <v>19</v>
      </c>
      <c r="B189" s="580" t="s">
        <v>16</v>
      </c>
      <c r="C189" s="858"/>
      <c r="D189" s="858"/>
      <c r="E189" s="867"/>
      <c r="F189" s="867"/>
      <c r="G189" s="563" t="s">
        <v>97</v>
      </c>
      <c r="H189" s="565" t="s">
        <v>98</v>
      </c>
      <c r="I189" s="565" t="s">
        <v>99</v>
      </c>
      <c r="J189" s="575">
        <v>1</v>
      </c>
      <c r="K189" s="582">
        <v>45323</v>
      </c>
      <c r="L189" s="582">
        <v>45747</v>
      </c>
      <c r="M189" s="568">
        <f t="shared" si="16"/>
        <v>60.571428571428569</v>
      </c>
      <c r="N189" s="569">
        <v>1</v>
      </c>
      <c r="O189" s="581" t="s">
        <v>4275</v>
      </c>
      <c r="P189" s="570">
        <f t="shared" si="17"/>
        <v>1</v>
      </c>
      <c r="Q189" s="571" t="str">
        <f>IF(ISNUMBER(P189),IF(P189=100%,"CUMPLIDA",IF(AND(ISNUMBER(L189),ISNUMBER([8]OCI!$P$6)), IF(L189&lt;[8]OCI!$P$6,"INCUMPLIDA","PROCESO"), "VERIFICAR FECHA")),"SIN VALOR AVANCE")</f>
        <v>CUMPLIDA</v>
      </c>
      <c r="R189" s="412" t="s">
        <v>104</v>
      </c>
      <c r="S189" s="408" t="s">
        <v>105</v>
      </c>
      <c r="T189" s="413">
        <v>1</v>
      </c>
      <c r="U189" s="414">
        <v>45323</v>
      </c>
      <c r="V189" s="414">
        <v>45747</v>
      </c>
      <c r="W189" s="218">
        <f t="shared" si="15"/>
        <v>60.571428571428569</v>
      </c>
      <c r="X189" s="193">
        <v>0</v>
      </c>
      <c r="Y189" s="411" t="s">
        <v>4275</v>
      </c>
    </row>
    <row r="190" spans="1:25" ht="105">
      <c r="A190" s="560" t="s">
        <v>19</v>
      </c>
      <c r="B190" s="580" t="s">
        <v>16</v>
      </c>
      <c r="C190" s="858"/>
      <c r="D190" s="858"/>
      <c r="E190" s="867"/>
      <c r="F190" s="867"/>
      <c r="G190" s="563" t="s">
        <v>101</v>
      </c>
      <c r="H190" s="565" t="s">
        <v>101</v>
      </c>
      <c r="I190" s="565" t="s">
        <v>102</v>
      </c>
      <c r="J190" s="575">
        <v>1</v>
      </c>
      <c r="K190" s="582">
        <v>45323</v>
      </c>
      <c r="L190" s="582">
        <v>45747</v>
      </c>
      <c r="M190" s="568">
        <f t="shared" si="16"/>
        <v>60.571428571428569</v>
      </c>
      <c r="N190" s="569">
        <v>1</v>
      </c>
      <c r="O190" s="581" t="s">
        <v>4263</v>
      </c>
      <c r="P190" s="570">
        <f t="shared" si="17"/>
        <v>1</v>
      </c>
      <c r="Q190" s="571" t="str">
        <f>IF(ISNUMBER(P190),IF(P190=100%,"CUMPLIDA",IF(AND(ISNUMBER(L190),ISNUMBER([8]OCI!$P$6)), IF(L190&lt;[8]OCI!$P$6,"INCUMPLIDA","PROCESO"), "VERIFICAR FECHA")),"SIN VALOR AVANCE")</f>
        <v>CUMPLIDA</v>
      </c>
      <c r="R190" s="412" t="s">
        <v>106</v>
      </c>
      <c r="S190" s="408" t="s">
        <v>107</v>
      </c>
      <c r="T190" s="413">
        <v>1</v>
      </c>
      <c r="U190" s="414">
        <v>45231</v>
      </c>
      <c r="V190" s="414">
        <v>45747</v>
      </c>
      <c r="W190" s="218">
        <f t="shared" si="15"/>
        <v>73.714285714285708</v>
      </c>
      <c r="X190" s="193">
        <v>0</v>
      </c>
      <c r="Y190" s="411" t="s">
        <v>4263</v>
      </c>
    </row>
    <row r="191" spans="1:25" ht="255.75">
      <c r="A191" s="560" t="s">
        <v>19</v>
      </c>
      <c r="B191" s="580" t="s">
        <v>16</v>
      </c>
      <c r="C191" s="858"/>
      <c r="D191" s="858"/>
      <c r="E191" s="867"/>
      <c r="F191" s="867"/>
      <c r="G191" s="563" t="s">
        <v>238</v>
      </c>
      <c r="H191" s="565" t="s">
        <v>239</v>
      </c>
      <c r="I191" s="565" t="s">
        <v>240</v>
      </c>
      <c r="J191" s="575">
        <v>1</v>
      </c>
      <c r="K191" s="582">
        <v>45231</v>
      </c>
      <c r="L191" s="582">
        <v>45747</v>
      </c>
      <c r="M191" s="568">
        <f t="shared" si="16"/>
        <v>73.714285714285708</v>
      </c>
      <c r="N191" s="569">
        <v>1</v>
      </c>
      <c r="O191" s="581" t="s">
        <v>4263</v>
      </c>
      <c r="P191" s="570">
        <f t="shared" si="17"/>
        <v>1</v>
      </c>
      <c r="Q191" s="571" t="str">
        <f>IF(ISNUMBER(P191),IF(P191=100%,"CUMPLIDA",IF(AND(ISNUMBER(L191),ISNUMBER([8]OCI!$P$6)), IF(L191&lt;[8]OCI!$P$6,"INCUMPLIDA","PROCESO"), "VERIFICAR FECHA")),"SIN VALOR AVANCE")</f>
        <v>CUMPLIDA</v>
      </c>
      <c r="R191" s="412" t="s">
        <v>108</v>
      </c>
      <c r="S191" s="408" t="s">
        <v>524</v>
      </c>
      <c r="T191" s="413">
        <v>1</v>
      </c>
      <c r="U191" s="414">
        <v>45231</v>
      </c>
      <c r="V191" s="414">
        <v>45808</v>
      </c>
      <c r="W191" s="218">
        <f t="shared" si="15"/>
        <v>82.428571428571431</v>
      </c>
      <c r="X191" s="193">
        <v>0</v>
      </c>
      <c r="Y191" s="411" t="s">
        <v>4274</v>
      </c>
    </row>
    <row r="192" spans="1:25" ht="165.75">
      <c r="A192" s="560" t="s">
        <v>19</v>
      </c>
      <c r="B192" s="580" t="s">
        <v>16</v>
      </c>
      <c r="C192" s="858"/>
      <c r="D192" s="858"/>
      <c r="E192" s="867"/>
      <c r="F192" s="867"/>
      <c r="G192" s="563" t="s">
        <v>104</v>
      </c>
      <c r="H192" s="565" t="s">
        <v>104</v>
      </c>
      <c r="I192" s="565" t="s">
        <v>105</v>
      </c>
      <c r="J192" s="575">
        <v>1</v>
      </c>
      <c r="K192" s="582">
        <v>45323</v>
      </c>
      <c r="L192" s="582">
        <v>45747</v>
      </c>
      <c r="M192" s="568">
        <f t="shared" si="16"/>
        <v>60.571428571428569</v>
      </c>
      <c r="N192" s="569">
        <v>1</v>
      </c>
      <c r="O192" s="581" t="s">
        <v>4275</v>
      </c>
      <c r="P192" s="570">
        <f t="shared" si="17"/>
        <v>1</v>
      </c>
      <c r="Q192" s="571" t="str">
        <f>IF(ISNUMBER(P192),IF(P192=100%,"CUMPLIDA",IF(AND(ISNUMBER(L192),ISNUMBER([8]OCI!$P$6)), IF(L192&lt;[8]OCI!$P$6,"INCUMPLIDA","PROCESO"), "VERIFICAR FECHA")),"SIN VALOR AVANCE")</f>
        <v>CUMPLIDA</v>
      </c>
      <c r="R192" s="412" t="s">
        <v>111</v>
      </c>
      <c r="S192" s="408" t="s">
        <v>112</v>
      </c>
      <c r="T192" s="413">
        <v>8</v>
      </c>
      <c r="U192" s="414">
        <v>45809</v>
      </c>
      <c r="V192" s="414">
        <v>46568</v>
      </c>
      <c r="W192" s="218">
        <f t="shared" si="15"/>
        <v>108.42857142857143</v>
      </c>
      <c r="X192" s="193">
        <v>0</v>
      </c>
      <c r="Y192" s="411" t="s">
        <v>4263</v>
      </c>
    </row>
    <row r="193" spans="1:25" ht="180.75">
      <c r="A193" s="560" t="s">
        <v>19</v>
      </c>
      <c r="B193" s="580" t="s">
        <v>16</v>
      </c>
      <c r="C193" s="858"/>
      <c r="D193" s="858"/>
      <c r="E193" s="867"/>
      <c r="F193" s="867"/>
      <c r="G193" s="563" t="s">
        <v>106</v>
      </c>
      <c r="H193" s="565" t="s">
        <v>106</v>
      </c>
      <c r="I193" s="565" t="s">
        <v>107</v>
      </c>
      <c r="J193" s="575">
        <v>1</v>
      </c>
      <c r="K193" s="582">
        <v>45231</v>
      </c>
      <c r="L193" s="582">
        <v>45747</v>
      </c>
      <c r="M193" s="568">
        <f t="shared" si="16"/>
        <v>73.714285714285708</v>
      </c>
      <c r="N193" s="569">
        <v>1</v>
      </c>
      <c r="O193" s="581" t="s">
        <v>4263</v>
      </c>
      <c r="P193" s="570">
        <f t="shared" si="17"/>
        <v>1</v>
      </c>
      <c r="Q193" s="571" t="str">
        <f>IF(ISNUMBER(P193),IF(P193=100%,"CUMPLIDA",IF(AND(ISNUMBER(L193),ISNUMBER([8]OCI!$P$6)), IF(L193&lt;[8]OCI!$P$6,"INCUMPLIDA","PROCESO"), "VERIFICAR FECHA")),"SIN VALOR AVANCE")</f>
        <v>CUMPLIDA</v>
      </c>
      <c r="R193" s="412" t="s">
        <v>115</v>
      </c>
      <c r="S193" s="408" t="s">
        <v>116</v>
      </c>
      <c r="T193" s="413">
        <v>1</v>
      </c>
      <c r="U193" s="414">
        <v>45809</v>
      </c>
      <c r="V193" s="414">
        <v>46568</v>
      </c>
      <c r="W193" s="218">
        <f t="shared" si="15"/>
        <v>108.42857142857143</v>
      </c>
      <c r="X193" s="193">
        <v>0</v>
      </c>
      <c r="Y193" s="411" t="s">
        <v>4339</v>
      </c>
    </row>
    <row r="194" spans="1:25" ht="409.5">
      <c r="A194" s="560" t="s">
        <v>19</v>
      </c>
      <c r="B194" s="580" t="s">
        <v>16</v>
      </c>
      <c r="C194" s="858"/>
      <c r="D194" s="858"/>
      <c r="E194" s="867"/>
      <c r="F194" s="867"/>
      <c r="G194" s="563" t="s">
        <v>108</v>
      </c>
      <c r="H194" s="565" t="s">
        <v>108</v>
      </c>
      <c r="I194" s="565" t="s">
        <v>109</v>
      </c>
      <c r="J194" s="575">
        <v>1</v>
      </c>
      <c r="K194" s="582">
        <v>45231</v>
      </c>
      <c r="L194" s="582">
        <v>45808</v>
      </c>
      <c r="M194" s="568">
        <f t="shared" si="16"/>
        <v>82.428571428571431</v>
      </c>
      <c r="N194" s="569">
        <v>1</v>
      </c>
      <c r="O194" s="581" t="s">
        <v>4274</v>
      </c>
      <c r="P194" s="570">
        <f t="shared" si="17"/>
        <v>1</v>
      </c>
      <c r="Q194" s="571" t="str">
        <f>IF(ISNUMBER(P194),IF(P194=100%,"CUMPLIDA",IF(AND(ISNUMBER(L194),ISNUMBER([8]OCI!$P$6)), IF(L194&lt;[8]OCI!$P$6,"INCUMPLIDA","PROCESO"), "VERIFICAR FECHA")),"SIN VALOR AVANCE")</f>
        <v>CUMPLIDA</v>
      </c>
      <c r="R194" s="412" t="s">
        <v>118</v>
      </c>
      <c r="S194" s="408" t="s">
        <v>119</v>
      </c>
      <c r="T194" s="413">
        <v>2</v>
      </c>
      <c r="U194" s="414">
        <v>45809</v>
      </c>
      <c r="V194" s="414">
        <v>46568</v>
      </c>
      <c r="W194" s="218">
        <f t="shared" si="15"/>
        <v>108.42857142857143</v>
      </c>
      <c r="X194" s="193">
        <v>0</v>
      </c>
      <c r="Y194" s="411" t="s">
        <v>4274</v>
      </c>
    </row>
    <row r="195" spans="1:25" ht="315.75">
      <c r="A195" s="560" t="s">
        <v>19</v>
      </c>
      <c r="B195" s="580" t="s">
        <v>16</v>
      </c>
      <c r="C195" s="858"/>
      <c r="D195" s="858"/>
      <c r="E195" s="867"/>
      <c r="F195" s="867"/>
      <c r="G195" s="563" t="s">
        <v>110</v>
      </c>
      <c r="H195" s="565" t="s">
        <v>111</v>
      </c>
      <c r="I195" s="565" t="s">
        <v>112</v>
      </c>
      <c r="J195" s="575">
        <v>7</v>
      </c>
      <c r="K195" s="582">
        <v>46024</v>
      </c>
      <c r="L195" s="582">
        <v>46660</v>
      </c>
      <c r="M195" s="568">
        <f t="shared" si="16"/>
        <v>90.857142857142861</v>
      </c>
      <c r="N195" s="569">
        <v>0</v>
      </c>
      <c r="O195" s="581" t="s">
        <v>4263</v>
      </c>
      <c r="P195" s="570">
        <f t="shared" si="17"/>
        <v>0</v>
      </c>
      <c r="Q195" s="571" t="str">
        <f>IF(ISNUMBER(P195),IF(P195=100%,"CUMPLIDA",IF(AND(ISNUMBER(L195),ISNUMBER([8]OCI!$P$6)), IF(L195&lt;[8]OCI!$P$6,"INCUMPLIDA","PROCESO"), "VERIFICAR FECHA")),"SIN VALOR AVANCE")</f>
        <v>PROCESO</v>
      </c>
      <c r="R195" s="418" t="s">
        <v>4300</v>
      </c>
      <c r="S195" s="421" t="s">
        <v>4301</v>
      </c>
      <c r="T195" s="422">
        <v>1</v>
      </c>
      <c r="U195" s="410">
        <v>45139</v>
      </c>
      <c r="V195" s="410" t="s">
        <v>4770</v>
      </c>
      <c r="W195" s="218">
        <f t="shared" si="15"/>
        <v>134.57142857142858</v>
      </c>
      <c r="X195" s="423">
        <v>0.4</v>
      </c>
      <c r="Y195" s="420" t="s">
        <v>4340</v>
      </c>
    </row>
    <row r="196" spans="1:25" ht="409.5">
      <c r="A196" s="560" t="s">
        <v>19</v>
      </c>
      <c r="B196" s="580" t="s">
        <v>16</v>
      </c>
      <c r="C196" s="858"/>
      <c r="D196" s="858"/>
      <c r="E196" s="867"/>
      <c r="F196" s="867"/>
      <c r="G196" s="563" t="s">
        <v>114</v>
      </c>
      <c r="H196" s="565" t="s">
        <v>115</v>
      </c>
      <c r="I196" s="565" t="s">
        <v>116</v>
      </c>
      <c r="J196" s="575">
        <v>1</v>
      </c>
      <c r="K196" s="582">
        <v>46024</v>
      </c>
      <c r="L196" s="582">
        <v>46660</v>
      </c>
      <c r="M196" s="568">
        <f t="shared" si="16"/>
        <v>90.857142857142861</v>
      </c>
      <c r="N196" s="569">
        <v>0</v>
      </c>
      <c r="O196" s="581" t="s">
        <v>4275</v>
      </c>
      <c r="P196" s="570">
        <f t="shared" si="17"/>
        <v>0</v>
      </c>
      <c r="Q196" s="571" t="str">
        <f>IF(ISNUMBER(P196),IF(P196=100%,"CUMPLIDA",IF(AND(ISNUMBER(L196),ISNUMBER([8]OCI!$P$6)), IF(L196&lt;[8]OCI!$P$6,"INCUMPLIDA","PROCESO"), "VERIFICAR FECHA")),"SIN VALOR AVANCE")</f>
        <v>PROCESO</v>
      </c>
      <c r="R196" s="418" t="s">
        <v>4345</v>
      </c>
      <c r="S196" s="421" t="s">
        <v>4346</v>
      </c>
      <c r="T196" s="409">
        <v>1</v>
      </c>
      <c r="U196" s="410">
        <v>45444</v>
      </c>
      <c r="V196" s="410">
        <v>45504</v>
      </c>
      <c r="W196" s="218">
        <f t="shared" si="15"/>
        <v>8.5714285714285712</v>
      </c>
      <c r="X196" s="193">
        <v>1</v>
      </c>
      <c r="Y196" s="420" t="s">
        <v>4347</v>
      </c>
    </row>
    <row r="197" spans="1:25" ht="405">
      <c r="A197" s="560" t="s">
        <v>19</v>
      </c>
      <c r="B197" s="580" t="s">
        <v>16</v>
      </c>
      <c r="C197" s="858"/>
      <c r="D197" s="858"/>
      <c r="E197" s="867"/>
      <c r="F197" s="867"/>
      <c r="G197" s="563" t="s">
        <v>117</v>
      </c>
      <c r="H197" s="565" t="s">
        <v>118</v>
      </c>
      <c r="I197" s="565" t="s">
        <v>119</v>
      </c>
      <c r="J197" s="575">
        <v>2</v>
      </c>
      <c r="K197" s="582">
        <v>46024</v>
      </c>
      <c r="L197" s="582">
        <v>46660</v>
      </c>
      <c r="M197" s="568">
        <f t="shared" si="16"/>
        <v>90.857142857142861</v>
      </c>
      <c r="N197" s="569">
        <v>0</v>
      </c>
      <c r="O197" s="581" t="s">
        <v>4274</v>
      </c>
      <c r="P197" s="570">
        <f t="shared" si="17"/>
        <v>0</v>
      </c>
      <c r="Q197" s="571" t="str">
        <f>IF(ISNUMBER(P197),IF(P197=100%,"CUMPLIDA",IF(AND(ISNUMBER(L197),ISNUMBER([8]OCI!$P$6)), IF(L197&lt;[8]OCI!$P$6,"INCUMPLIDA","PROCESO"), "VERIFICAR FECHA")),"SIN VALOR AVANCE")</f>
        <v>PROCESO</v>
      </c>
      <c r="R197" s="418" t="s">
        <v>4348</v>
      </c>
      <c r="S197" s="421" t="s">
        <v>4349</v>
      </c>
      <c r="T197" s="409">
        <v>6</v>
      </c>
      <c r="U197" s="410">
        <v>45504</v>
      </c>
      <c r="V197" s="410">
        <v>45869</v>
      </c>
      <c r="W197" s="218">
        <f t="shared" si="15"/>
        <v>52.142857142857146</v>
      </c>
      <c r="X197" s="193">
        <v>0</v>
      </c>
      <c r="Y197" s="420" t="s">
        <v>4350</v>
      </c>
    </row>
    <row r="198" spans="1:25" ht="409.5">
      <c r="A198" s="560" t="s">
        <v>19</v>
      </c>
      <c r="B198" s="580" t="s">
        <v>16</v>
      </c>
      <c r="C198" s="858" t="s">
        <v>4297</v>
      </c>
      <c r="D198" s="858" t="s">
        <v>4277</v>
      </c>
      <c r="E198" s="867" t="s">
        <v>4298</v>
      </c>
      <c r="F198" s="867" t="s">
        <v>4299</v>
      </c>
      <c r="G198" s="562" t="s">
        <v>4300</v>
      </c>
      <c r="H198" s="587" t="s">
        <v>4300</v>
      </c>
      <c r="I198" s="587" t="s">
        <v>4301</v>
      </c>
      <c r="J198" s="586">
        <v>1</v>
      </c>
      <c r="K198" s="567">
        <v>45139</v>
      </c>
      <c r="L198" s="567">
        <v>46081</v>
      </c>
      <c r="M198" s="568">
        <f t="shared" si="16"/>
        <v>134.57142857142858</v>
      </c>
      <c r="N198" s="588">
        <v>0.4</v>
      </c>
      <c r="O198" s="581" t="s">
        <v>4302</v>
      </c>
      <c r="P198" s="586">
        <f t="shared" si="17"/>
        <v>0.4</v>
      </c>
      <c r="Q198" s="571" t="str">
        <f>IF(ISNUMBER(P198),IF(P198=100%,"CUMPLIDA",IF(AND(ISNUMBER(L198),ISNUMBER([8]OCI!$P$6)), IF(L198&lt;[8]OCI!$P$6,"INCUMPLIDA","PROCESO"), "VERIFICAR FECHA")),"SIN VALOR AVANCE")</f>
        <v>PROCESO</v>
      </c>
      <c r="R198" s="418" t="s">
        <v>4352</v>
      </c>
      <c r="S198" s="421" t="s">
        <v>4353</v>
      </c>
      <c r="T198" s="409">
        <v>12</v>
      </c>
      <c r="U198" s="410">
        <v>45474</v>
      </c>
      <c r="V198" s="410">
        <v>45869</v>
      </c>
      <c r="W198" s="218">
        <f t="shared" si="15"/>
        <v>56.428571428571431</v>
      </c>
      <c r="X198" s="193">
        <v>0</v>
      </c>
      <c r="Y198" s="420" t="s">
        <v>4354</v>
      </c>
    </row>
    <row r="199" spans="1:25" ht="409.5">
      <c r="A199" s="560" t="s">
        <v>19</v>
      </c>
      <c r="B199" s="580" t="s">
        <v>16</v>
      </c>
      <c r="C199" s="858"/>
      <c r="D199" s="858"/>
      <c r="E199" s="867"/>
      <c r="F199" s="867"/>
      <c r="G199" s="562" t="s">
        <v>4303</v>
      </c>
      <c r="H199" s="587" t="s">
        <v>4303</v>
      </c>
      <c r="I199" s="587" t="s">
        <v>4304</v>
      </c>
      <c r="J199" s="566">
        <v>1</v>
      </c>
      <c r="K199" s="567">
        <v>45139</v>
      </c>
      <c r="L199" s="567">
        <v>45230</v>
      </c>
      <c r="M199" s="568">
        <f t="shared" si="16"/>
        <v>13</v>
      </c>
      <c r="N199" s="569">
        <v>1</v>
      </c>
      <c r="O199" s="587" t="s">
        <v>4305</v>
      </c>
      <c r="P199" s="586">
        <f t="shared" si="17"/>
        <v>1</v>
      </c>
      <c r="Q199" s="571" t="str">
        <f>IF(ISNUMBER(P199),IF(P199=100%,"CUMPLIDA",IF(AND(ISNUMBER(L199),ISNUMBER([8]OCI!$P$6)), IF(L199&lt;[8]OCI!$P$6,"INCUMPLIDA","PROCESO"), "VERIFICAR FECHA")),"SIN VALOR AVANCE")</f>
        <v>CUMPLIDA</v>
      </c>
      <c r="R199" s="418" t="s">
        <v>4355</v>
      </c>
      <c r="S199" s="421" t="s">
        <v>4356</v>
      </c>
      <c r="T199" s="409">
        <v>12</v>
      </c>
      <c r="U199" s="410">
        <v>45474</v>
      </c>
      <c r="V199" s="410">
        <v>45869</v>
      </c>
      <c r="W199" s="218">
        <f t="shared" si="15"/>
        <v>56.428571428571431</v>
      </c>
      <c r="X199" s="193">
        <v>0</v>
      </c>
      <c r="Y199" s="420" t="s">
        <v>4357</v>
      </c>
    </row>
    <row r="200" spans="1:25" ht="255">
      <c r="A200" s="560" t="s">
        <v>19</v>
      </c>
      <c r="B200" s="580" t="s">
        <v>16</v>
      </c>
      <c r="C200" s="858"/>
      <c r="D200" s="858"/>
      <c r="E200" s="867"/>
      <c r="F200" s="867"/>
      <c r="G200" s="562" t="s">
        <v>4306</v>
      </c>
      <c r="H200" s="587" t="s">
        <v>4306</v>
      </c>
      <c r="I200" s="587" t="s">
        <v>4307</v>
      </c>
      <c r="J200" s="566">
        <v>2</v>
      </c>
      <c r="K200" s="567">
        <v>45139</v>
      </c>
      <c r="L200" s="567">
        <v>45230</v>
      </c>
      <c r="M200" s="568">
        <f t="shared" si="16"/>
        <v>13</v>
      </c>
      <c r="N200" s="569">
        <v>2</v>
      </c>
      <c r="O200" s="565" t="s">
        <v>4308</v>
      </c>
      <c r="P200" s="586">
        <f t="shared" si="17"/>
        <v>1</v>
      </c>
      <c r="Q200" s="571" t="str">
        <f>IF(ISNUMBER(P200),IF(P200=100%,"CUMPLIDA",IF(AND(ISNUMBER(L200),ISNUMBER([8]OCI!$P$6)), IF(L200&lt;[8]OCI!$P$6,"INCUMPLIDA","PROCESO"), "VERIFICAR FECHA")),"SIN VALOR AVANCE")</f>
        <v>CUMPLIDA</v>
      </c>
      <c r="R200" s="424" t="s">
        <v>4363</v>
      </c>
      <c r="S200" s="425" t="s">
        <v>4364</v>
      </c>
      <c r="T200" s="409">
        <v>1</v>
      </c>
      <c r="U200" s="410">
        <v>45518</v>
      </c>
      <c r="V200" s="410">
        <v>45565</v>
      </c>
      <c r="W200" s="218">
        <f t="shared" si="15"/>
        <v>6.7142857142857144</v>
      </c>
      <c r="X200" s="193">
        <v>1</v>
      </c>
      <c r="Y200" s="426" t="s">
        <v>4365</v>
      </c>
    </row>
    <row r="201" spans="1:25" ht="270">
      <c r="A201" s="560" t="s">
        <v>19</v>
      </c>
      <c r="B201" s="580" t="s">
        <v>16</v>
      </c>
      <c r="C201" s="858"/>
      <c r="D201" s="858"/>
      <c r="E201" s="867"/>
      <c r="F201" s="867"/>
      <c r="G201" s="562" t="s">
        <v>4309</v>
      </c>
      <c r="H201" s="587" t="s">
        <v>4309</v>
      </c>
      <c r="I201" s="587" t="s">
        <v>4310</v>
      </c>
      <c r="J201" s="586">
        <v>1</v>
      </c>
      <c r="K201" s="567">
        <v>45139</v>
      </c>
      <c r="L201" s="567">
        <v>45230</v>
      </c>
      <c r="M201" s="568">
        <f t="shared" si="16"/>
        <v>13</v>
      </c>
      <c r="N201" s="588">
        <v>1</v>
      </c>
      <c r="O201" s="565" t="s">
        <v>4308</v>
      </c>
      <c r="P201" s="586">
        <f t="shared" si="17"/>
        <v>1</v>
      </c>
      <c r="Q201" s="571" t="str">
        <f>IF(ISNUMBER(P201),IF(P201=100%,"CUMPLIDA",IF(AND(ISNUMBER(L201),ISNUMBER([8]OCI!$P$6)), IF(L201&lt;[8]OCI!$P$6,"INCUMPLIDA","PROCESO"), "VERIFICAR FECHA")),"SIN VALOR AVANCE")</f>
        <v>CUMPLIDA</v>
      </c>
      <c r="R201" s="412" t="s">
        <v>4367</v>
      </c>
      <c r="S201" s="417" t="s">
        <v>4368</v>
      </c>
      <c r="T201" s="409">
        <v>1</v>
      </c>
      <c r="U201" s="410">
        <v>45519</v>
      </c>
      <c r="V201" s="410">
        <v>46021</v>
      </c>
      <c r="W201" s="218">
        <f t="shared" si="15"/>
        <v>71.714285714285708</v>
      </c>
      <c r="X201" s="401">
        <v>0</v>
      </c>
      <c r="Y201" s="426" t="s">
        <v>4365</v>
      </c>
    </row>
    <row r="202" spans="1:25" ht="240">
      <c r="A202" s="560" t="s">
        <v>19</v>
      </c>
      <c r="B202" s="580" t="s">
        <v>16</v>
      </c>
      <c r="C202" s="858" t="s">
        <v>4311</v>
      </c>
      <c r="D202" s="858" t="s">
        <v>4277</v>
      </c>
      <c r="E202" s="867" t="s">
        <v>4312</v>
      </c>
      <c r="F202" s="860" t="s">
        <v>4313</v>
      </c>
      <c r="G202" s="562" t="s">
        <v>4300</v>
      </c>
      <c r="H202" s="587" t="s">
        <v>4300</v>
      </c>
      <c r="I202" s="587" t="s">
        <v>4301</v>
      </c>
      <c r="J202" s="586">
        <v>1</v>
      </c>
      <c r="K202" s="567">
        <v>45139</v>
      </c>
      <c r="L202" s="567">
        <v>46081</v>
      </c>
      <c r="M202" s="568">
        <f t="shared" si="16"/>
        <v>134.57142857142858</v>
      </c>
      <c r="N202" s="588">
        <v>0.4</v>
      </c>
      <c r="O202" s="587" t="s">
        <v>4314</v>
      </c>
      <c r="P202" s="586">
        <f t="shared" si="17"/>
        <v>0.4</v>
      </c>
      <c r="Q202" s="571" t="str">
        <f>IF(ISNUMBER(P202),IF(P202=100%,"CUMPLIDA",IF(AND(ISNUMBER(L202),ISNUMBER([8]OCI!$P$6)), IF(L202&lt;[8]OCI!$P$6,"INCUMPLIDA","PROCESO"), "VERIFICAR FECHA")),"SIN VALOR AVANCE")</f>
        <v>PROCESO</v>
      </c>
      <c r="R202" s="424" t="s">
        <v>4370</v>
      </c>
      <c r="S202" s="425" t="s">
        <v>4364</v>
      </c>
      <c r="T202" s="409">
        <v>1</v>
      </c>
      <c r="U202" s="410">
        <v>45518</v>
      </c>
      <c r="V202" s="410">
        <v>45565</v>
      </c>
      <c r="W202" s="218">
        <f t="shared" si="15"/>
        <v>6.7142857142857144</v>
      </c>
      <c r="X202" s="193">
        <v>1</v>
      </c>
      <c r="Y202" s="426" t="s">
        <v>4365</v>
      </c>
    </row>
    <row r="203" spans="1:25" ht="300">
      <c r="A203" s="560" t="s">
        <v>19</v>
      </c>
      <c r="B203" s="580" t="s">
        <v>16</v>
      </c>
      <c r="C203" s="858"/>
      <c r="D203" s="858"/>
      <c r="E203" s="867"/>
      <c r="F203" s="860"/>
      <c r="G203" s="562" t="s">
        <v>1255</v>
      </c>
      <c r="H203" s="587" t="s">
        <v>1255</v>
      </c>
      <c r="I203" s="587" t="s">
        <v>1070</v>
      </c>
      <c r="J203" s="566">
        <v>1</v>
      </c>
      <c r="K203" s="567">
        <v>45306</v>
      </c>
      <c r="L203" s="567">
        <v>45504</v>
      </c>
      <c r="M203" s="568">
        <f t="shared" si="16"/>
        <v>28.285714285714285</v>
      </c>
      <c r="N203" s="569">
        <v>1</v>
      </c>
      <c r="O203" s="587" t="s">
        <v>4315</v>
      </c>
      <c r="P203" s="586">
        <f t="shared" si="17"/>
        <v>1</v>
      </c>
      <c r="Q203" s="571" t="str">
        <f>IF(ISNUMBER(P203),IF(P203=100%,"CUMPLIDA",IF(AND(ISNUMBER(L203),ISNUMBER([8]OCI!$P$6)), IF(L203&lt;[8]OCI!$P$6,"INCUMPLIDA","PROCESO"), "VERIFICAR FECHA")),"SIN VALOR AVANCE")</f>
        <v>CUMPLIDA</v>
      </c>
      <c r="R203" s="412" t="s">
        <v>4372</v>
      </c>
      <c r="S203" s="417" t="s">
        <v>4373</v>
      </c>
      <c r="T203" s="409">
        <v>1</v>
      </c>
      <c r="U203" s="410">
        <v>45520</v>
      </c>
      <c r="V203" s="410">
        <v>46021</v>
      </c>
      <c r="W203" s="218">
        <f t="shared" si="15"/>
        <v>71.571428571428569</v>
      </c>
      <c r="X203" s="401">
        <v>0</v>
      </c>
      <c r="Y203" s="426" t="s">
        <v>4365</v>
      </c>
    </row>
    <row r="204" spans="1:25" ht="240">
      <c r="A204" s="560" t="s">
        <v>19</v>
      </c>
      <c r="B204" s="580" t="s">
        <v>16</v>
      </c>
      <c r="C204" s="858"/>
      <c r="D204" s="858"/>
      <c r="E204" s="867"/>
      <c r="F204" s="860"/>
      <c r="G204" s="562" t="s">
        <v>4316</v>
      </c>
      <c r="H204" s="587" t="s">
        <v>4316</v>
      </c>
      <c r="I204" s="587" t="s">
        <v>1258</v>
      </c>
      <c r="J204" s="566">
        <v>1</v>
      </c>
      <c r="K204" s="567">
        <v>45505</v>
      </c>
      <c r="L204" s="567">
        <v>45596</v>
      </c>
      <c r="M204" s="568">
        <f t="shared" si="16"/>
        <v>13</v>
      </c>
      <c r="N204" s="569">
        <v>1</v>
      </c>
      <c r="O204" s="587" t="s">
        <v>4317</v>
      </c>
      <c r="P204" s="586">
        <f t="shared" si="17"/>
        <v>1</v>
      </c>
      <c r="Q204" s="571" t="str">
        <f>IF(ISNUMBER(P204),IF(P204=100%,"CUMPLIDA",IF(AND(ISNUMBER(L204),ISNUMBER([8]OCI!$P$6)), IF(L204&lt;[8]OCI!$P$6,"INCUMPLIDA","PROCESO"), "VERIFICAR FECHA")),"SIN VALOR AVANCE")</f>
        <v>CUMPLIDA</v>
      </c>
      <c r="R204" s="424" t="s">
        <v>4370</v>
      </c>
      <c r="S204" s="425" t="s">
        <v>4364</v>
      </c>
      <c r="T204" s="409">
        <v>1</v>
      </c>
      <c r="U204" s="410">
        <v>45518</v>
      </c>
      <c r="V204" s="410">
        <v>45565</v>
      </c>
      <c r="W204" s="218">
        <f t="shared" si="15"/>
        <v>6.7142857142857144</v>
      </c>
      <c r="X204" s="193">
        <v>1</v>
      </c>
      <c r="Y204" s="426" t="s">
        <v>4365</v>
      </c>
    </row>
    <row r="205" spans="1:25" ht="360">
      <c r="A205" s="560" t="s">
        <v>19</v>
      </c>
      <c r="B205" s="580" t="s">
        <v>16</v>
      </c>
      <c r="C205" s="858"/>
      <c r="D205" s="858"/>
      <c r="E205" s="867"/>
      <c r="F205" s="860"/>
      <c r="G205" s="562" t="s">
        <v>1259</v>
      </c>
      <c r="H205" s="587" t="s">
        <v>1259</v>
      </c>
      <c r="I205" s="587" t="s">
        <v>1260</v>
      </c>
      <c r="J205" s="566">
        <v>1</v>
      </c>
      <c r="K205" s="567">
        <v>45597</v>
      </c>
      <c r="L205" s="567">
        <v>45869</v>
      </c>
      <c r="M205" s="568">
        <f t="shared" si="16"/>
        <v>38.857142857142854</v>
      </c>
      <c r="N205" s="569">
        <v>0</v>
      </c>
      <c r="O205" s="587" t="s">
        <v>4318</v>
      </c>
      <c r="P205" s="586">
        <f t="shared" si="17"/>
        <v>0</v>
      </c>
      <c r="Q205" s="571" t="str">
        <f>IF(ISNUMBER(P205),IF(P205=100%,"CUMPLIDA",IF(AND(ISNUMBER(L205),ISNUMBER([8]OCI!$P$6)), IF(L205&lt;[8]OCI!$P$6,"INCUMPLIDA","PROCESO"), "VERIFICAR FECHA")),"SIN VALOR AVANCE")</f>
        <v>PROCESO</v>
      </c>
      <c r="R205" s="416" t="s">
        <v>4375</v>
      </c>
      <c r="S205" s="417" t="s">
        <v>4373</v>
      </c>
      <c r="T205" s="409">
        <v>1</v>
      </c>
      <c r="U205" s="427">
        <v>45519</v>
      </c>
      <c r="V205" s="410">
        <v>46021</v>
      </c>
      <c r="W205" s="218">
        <f t="shared" si="15"/>
        <v>71.714285714285708</v>
      </c>
      <c r="X205" s="401">
        <v>0</v>
      </c>
      <c r="Y205" s="426" t="s">
        <v>4365</v>
      </c>
    </row>
    <row r="206" spans="1:25" ht="240">
      <c r="A206" s="560" t="s">
        <v>19</v>
      </c>
      <c r="B206" s="580" t="s">
        <v>16</v>
      </c>
      <c r="C206" s="858"/>
      <c r="D206" s="858"/>
      <c r="E206" s="867"/>
      <c r="F206" s="860"/>
      <c r="G206" s="562" t="s">
        <v>1261</v>
      </c>
      <c r="H206" s="587" t="s">
        <v>1261</v>
      </c>
      <c r="I206" s="587" t="s">
        <v>1262</v>
      </c>
      <c r="J206" s="586">
        <v>1</v>
      </c>
      <c r="K206" s="567">
        <v>45870</v>
      </c>
      <c r="L206" s="567">
        <v>46112</v>
      </c>
      <c r="M206" s="568">
        <f t="shared" si="16"/>
        <v>34.571428571428569</v>
      </c>
      <c r="N206" s="588">
        <v>0</v>
      </c>
      <c r="O206" s="587" t="s">
        <v>4319</v>
      </c>
      <c r="P206" s="586">
        <f t="shared" si="17"/>
        <v>0</v>
      </c>
      <c r="Q206" s="571" t="str">
        <f>IF(ISNUMBER(P206),IF(P206=100%,"CUMPLIDA",IF(AND(ISNUMBER(L206),ISNUMBER([8]OCI!$P$6)), IF(L206&lt;[8]OCI!$P$6,"INCUMPLIDA","PROCESO"), "VERIFICAR FECHA")),"SIN VALOR AVANCE")</f>
        <v>PROCESO</v>
      </c>
      <c r="R206" s="424" t="s">
        <v>4370</v>
      </c>
      <c r="S206" s="425" t="s">
        <v>4364</v>
      </c>
      <c r="T206" s="409">
        <v>1</v>
      </c>
      <c r="U206" s="427">
        <v>45518</v>
      </c>
      <c r="V206" s="427">
        <v>45565</v>
      </c>
      <c r="W206" s="218">
        <f t="shared" ref="W206:W269" si="18">(V206-U206)/7</f>
        <v>6.7142857142857144</v>
      </c>
      <c r="X206" s="193">
        <v>1</v>
      </c>
      <c r="Y206" s="426" t="s">
        <v>4376</v>
      </c>
    </row>
    <row r="207" spans="1:25" ht="330">
      <c r="A207" s="560" t="s">
        <v>19</v>
      </c>
      <c r="B207" s="580" t="s">
        <v>16</v>
      </c>
      <c r="C207" s="858"/>
      <c r="D207" s="858"/>
      <c r="E207" s="867"/>
      <c r="F207" s="860"/>
      <c r="G207" s="860" t="s">
        <v>823</v>
      </c>
      <c r="H207" s="579" t="s">
        <v>675</v>
      </c>
      <c r="I207" s="565" t="s">
        <v>676</v>
      </c>
      <c r="J207" s="566">
        <v>1</v>
      </c>
      <c r="K207" s="567">
        <v>45231</v>
      </c>
      <c r="L207" s="567">
        <v>45504</v>
      </c>
      <c r="M207" s="568">
        <f t="shared" si="16"/>
        <v>39</v>
      </c>
      <c r="N207" s="569">
        <v>1</v>
      </c>
      <c r="O207" s="581" t="s">
        <v>4296</v>
      </c>
      <c r="P207" s="570">
        <f t="shared" si="17"/>
        <v>1</v>
      </c>
      <c r="Q207" s="571" t="str">
        <f>IF(ISNUMBER(P207),IF(P207=100%,"CUMPLIDA",IF(AND(ISNUMBER(L207),ISNUMBER([8]OCI!$P$6)), IF(L207&lt;[8]OCI!$P$6,"INCUMPLIDA","PROCESO"), "VERIFICAR FECHA")),"SIN VALOR AVANCE")</f>
        <v>CUMPLIDA</v>
      </c>
      <c r="R207" s="412" t="s">
        <v>4378</v>
      </c>
      <c r="S207" s="417" t="s">
        <v>4373</v>
      </c>
      <c r="T207" s="409">
        <v>1</v>
      </c>
      <c r="U207" s="427">
        <v>45519</v>
      </c>
      <c r="V207" s="410">
        <v>46021</v>
      </c>
      <c r="W207" s="218">
        <f t="shared" si="18"/>
        <v>71.714285714285708</v>
      </c>
      <c r="X207" s="401">
        <v>0</v>
      </c>
      <c r="Y207" s="426" t="s">
        <v>4365</v>
      </c>
    </row>
    <row r="208" spans="1:25" ht="330">
      <c r="A208" s="560" t="s">
        <v>19</v>
      </c>
      <c r="B208" s="580" t="s">
        <v>16</v>
      </c>
      <c r="C208" s="858"/>
      <c r="D208" s="858"/>
      <c r="E208" s="867"/>
      <c r="F208" s="860"/>
      <c r="G208" s="860"/>
      <c r="H208" s="579" t="s">
        <v>678</v>
      </c>
      <c r="I208" s="565" t="s">
        <v>679</v>
      </c>
      <c r="J208" s="566">
        <v>1</v>
      </c>
      <c r="K208" s="567">
        <v>45231</v>
      </c>
      <c r="L208" s="567">
        <v>45504</v>
      </c>
      <c r="M208" s="568">
        <f t="shared" si="16"/>
        <v>39</v>
      </c>
      <c r="N208" s="569">
        <v>1</v>
      </c>
      <c r="O208" s="581" t="s">
        <v>4274</v>
      </c>
      <c r="P208" s="570">
        <f t="shared" si="17"/>
        <v>1</v>
      </c>
      <c r="Q208" s="571" t="str">
        <f>IF(ISNUMBER(P208),IF(P208=100%,"CUMPLIDA",IF(AND(ISNUMBER(L208),ISNUMBER([8]OCI!$P$6)), IF(L208&lt;[8]OCI!$P$6,"INCUMPLIDA","PROCESO"), "VERIFICAR FECHA")),"SIN VALOR AVANCE")</f>
        <v>CUMPLIDA</v>
      </c>
      <c r="R208" s="412" t="s">
        <v>4380</v>
      </c>
      <c r="S208" s="417" t="s">
        <v>4381</v>
      </c>
      <c r="T208" s="409">
        <v>1</v>
      </c>
      <c r="U208" s="410">
        <v>45519</v>
      </c>
      <c r="V208" s="410">
        <v>45657</v>
      </c>
      <c r="W208" s="218">
        <f t="shared" si="18"/>
        <v>19.714285714285715</v>
      </c>
      <c r="X208" s="193">
        <v>1</v>
      </c>
      <c r="Y208" s="426" t="s">
        <v>4382</v>
      </c>
    </row>
    <row r="209" spans="1:25" ht="409.5">
      <c r="A209" s="560" t="s">
        <v>19</v>
      </c>
      <c r="B209" s="580" t="s">
        <v>16</v>
      </c>
      <c r="C209" s="858"/>
      <c r="D209" s="858"/>
      <c r="E209" s="867"/>
      <c r="F209" s="860"/>
      <c r="G209" s="563" t="s">
        <v>97</v>
      </c>
      <c r="H209" s="565" t="s">
        <v>98</v>
      </c>
      <c r="I209" s="565" t="s">
        <v>99</v>
      </c>
      <c r="J209" s="575">
        <v>1</v>
      </c>
      <c r="K209" s="582">
        <v>45323</v>
      </c>
      <c r="L209" s="582">
        <v>45747</v>
      </c>
      <c r="M209" s="568">
        <f t="shared" si="16"/>
        <v>60.571428571428569</v>
      </c>
      <c r="N209" s="569">
        <v>1</v>
      </c>
      <c r="O209" s="581" t="s">
        <v>4275</v>
      </c>
      <c r="P209" s="570">
        <f t="shared" si="17"/>
        <v>1</v>
      </c>
      <c r="Q209" s="571" t="str">
        <f>IF(ISNUMBER(P209),IF(P209=100%,"CUMPLIDA",IF(AND(ISNUMBER(L209),ISNUMBER([8]OCI!$P$6)), IF(L209&lt;[8]OCI!$P$6,"INCUMPLIDA","PROCESO"), "VERIFICAR FECHA")),"SIN VALOR AVANCE")</f>
        <v>CUMPLIDA</v>
      </c>
      <c r="R209" s="416" t="s">
        <v>4383</v>
      </c>
      <c r="S209" s="417" t="s">
        <v>4384</v>
      </c>
      <c r="T209" s="409">
        <v>1</v>
      </c>
      <c r="U209" s="410">
        <v>45519</v>
      </c>
      <c r="V209" s="410">
        <v>45657</v>
      </c>
      <c r="W209" s="218">
        <f t="shared" si="18"/>
        <v>19.714285714285715</v>
      </c>
      <c r="X209" s="193">
        <v>1</v>
      </c>
      <c r="Y209" s="426" t="s">
        <v>4385</v>
      </c>
    </row>
    <row r="210" spans="1:25" ht="409.5">
      <c r="A210" s="560" t="s">
        <v>19</v>
      </c>
      <c r="B210" s="580" t="s">
        <v>16</v>
      </c>
      <c r="C210" s="858"/>
      <c r="D210" s="858"/>
      <c r="E210" s="867"/>
      <c r="F210" s="860"/>
      <c r="G210" s="563" t="s">
        <v>101</v>
      </c>
      <c r="H210" s="565" t="s">
        <v>101</v>
      </c>
      <c r="I210" s="565" t="s">
        <v>102</v>
      </c>
      <c r="J210" s="575">
        <v>1</v>
      </c>
      <c r="K210" s="582">
        <v>45323</v>
      </c>
      <c r="L210" s="582">
        <v>45747</v>
      </c>
      <c r="M210" s="568">
        <f t="shared" si="16"/>
        <v>60.571428571428569</v>
      </c>
      <c r="N210" s="569">
        <v>1</v>
      </c>
      <c r="O210" s="581" t="s">
        <v>4263</v>
      </c>
      <c r="P210" s="570">
        <f t="shared" si="17"/>
        <v>1</v>
      </c>
      <c r="Q210" s="571" t="str">
        <f>IF(ISNUMBER(P210),IF(P210=100%,"CUMPLIDA",IF(AND(ISNUMBER(L210),ISNUMBER([8]OCI!$P$6)), IF(L210&lt;[8]OCI!$P$6,"INCUMPLIDA","PROCESO"), "VERIFICAR FECHA")),"SIN VALOR AVANCE")</f>
        <v>CUMPLIDA</v>
      </c>
      <c r="R210" s="416" t="s">
        <v>4383</v>
      </c>
      <c r="S210" s="417" t="s">
        <v>4384</v>
      </c>
      <c r="T210" s="409">
        <v>1</v>
      </c>
      <c r="U210" s="410">
        <v>45519</v>
      </c>
      <c r="V210" s="410">
        <v>45657</v>
      </c>
      <c r="W210" s="218">
        <f t="shared" si="18"/>
        <v>19.714285714285715</v>
      </c>
      <c r="X210" s="193">
        <v>1</v>
      </c>
      <c r="Y210" s="426" t="s">
        <v>4385</v>
      </c>
    </row>
    <row r="211" spans="1:25" ht="409.5">
      <c r="A211" s="560" t="s">
        <v>19</v>
      </c>
      <c r="B211" s="580" t="s">
        <v>16</v>
      </c>
      <c r="C211" s="858"/>
      <c r="D211" s="858"/>
      <c r="E211" s="867"/>
      <c r="F211" s="860"/>
      <c r="G211" s="563" t="s">
        <v>238</v>
      </c>
      <c r="H211" s="565" t="s">
        <v>239</v>
      </c>
      <c r="I211" s="565" t="s">
        <v>240</v>
      </c>
      <c r="J211" s="575">
        <v>1</v>
      </c>
      <c r="K211" s="582">
        <v>45231</v>
      </c>
      <c r="L211" s="582">
        <v>45747</v>
      </c>
      <c r="M211" s="568">
        <f t="shared" si="16"/>
        <v>73.714285714285708</v>
      </c>
      <c r="N211" s="569">
        <v>1</v>
      </c>
      <c r="O211" s="581" t="s">
        <v>4263</v>
      </c>
      <c r="P211" s="570">
        <f t="shared" si="17"/>
        <v>1</v>
      </c>
      <c r="Q211" s="571" t="str">
        <f>IF(ISNUMBER(P211),IF(P211=100%,"CUMPLIDA",IF(AND(ISNUMBER(L211),ISNUMBER([8]OCI!$P$6)), IF(L211&lt;[8]OCI!$P$6,"INCUMPLIDA","PROCESO"), "VERIFICAR FECHA")),"SIN VALOR AVANCE")</f>
        <v>CUMPLIDA</v>
      </c>
      <c r="R211" s="416" t="s">
        <v>4383</v>
      </c>
      <c r="S211" s="417" t="s">
        <v>4384</v>
      </c>
      <c r="T211" s="409">
        <v>1</v>
      </c>
      <c r="U211" s="410">
        <v>45519</v>
      </c>
      <c r="V211" s="410">
        <v>45657</v>
      </c>
      <c r="W211" s="218">
        <f t="shared" si="18"/>
        <v>19.714285714285715</v>
      </c>
      <c r="X211" s="193">
        <v>1</v>
      </c>
      <c r="Y211" s="426" t="s">
        <v>4385</v>
      </c>
    </row>
    <row r="212" spans="1:25" ht="409.5">
      <c r="A212" s="560" t="s">
        <v>19</v>
      </c>
      <c r="B212" s="580" t="s">
        <v>16</v>
      </c>
      <c r="C212" s="858"/>
      <c r="D212" s="858"/>
      <c r="E212" s="867"/>
      <c r="F212" s="860"/>
      <c r="G212" s="563" t="s">
        <v>104</v>
      </c>
      <c r="H212" s="565" t="s">
        <v>104</v>
      </c>
      <c r="I212" s="565" t="s">
        <v>105</v>
      </c>
      <c r="J212" s="575">
        <v>1</v>
      </c>
      <c r="K212" s="582">
        <v>45323</v>
      </c>
      <c r="L212" s="582">
        <v>45747</v>
      </c>
      <c r="M212" s="568">
        <f t="shared" si="16"/>
        <v>60.571428571428569</v>
      </c>
      <c r="N212" s="569">
        <v>1</v>
      </c>
      <c r="O212" s="581" t="s">
        <v>4275</v>
      </c>
      <c r="P212" s="570">
        <f t="shared" si="17"/>
        <v>1</v>
      </c>
      <c r="Q212" s="571" t="str">
        <f>IF(ISNUMBER(P212),IF(P212=100%,"CUMPLIDA",IF(AND(ISNUMBER(L212),ISNUMBER([8]OCI!$P$6)), IF(L212&lt;[8]OCI!$P$6,"INCUMPLIDA","PROCESO"), "VERIFICAR FECHA")),"SIN VALOR AVANCE")</f>
        <v>CUMPLIDA</v>
      </c>
      <c r="R212" s="416" t="s">
        <v>4383</v>
      </c>
      <c r="S212" s="417" t="s">
        <v>4384</v>
      </c>
      <c r="T212" s="409">
        <v>1</v>
      </c>
      <c r="U212" s="410">
        <v>45520</v>
      </c>
      <c r="V212" s="410">
        <v>45658</v>
      </c>
      <c r="W212" s="218">
        <f t="shared" si="18"/>
        <v>19.714285714285715</v>
      </c>
      <c r="X212" s="193">
        <v>1</v>
      </c>
      <c r="Y212" s="426" t="s">
        <v>4385</v>
      </c>
    </row>
    <row r="213" spans="1:25" ht="330">
      <c r="A213" s="560" t="s">
        <v>19</v>
      </c>
      <c r="B213" s="580" t="s">
        <v>16</v>
      </c>
      <c r="C213" s="858"/>
      <c r="D213" s="858"/>
      <c r="E213" s="867"/>
      <c r="F213" s="860"/>
      <c r="G213" s="563" t="s">
        <v>106</v>
      </c>
      <c r="H213" s="565" t="s">
        <v>106</v>
      </c>
      <c r="I213" s="565" t="s">
        <v>107</v>
      </c>
      <c r="J213" s="575">
        <v>1</v>
      </c>
      <c r="K213" s="582">
        <v>45231</v>
      </c>
      <c r="L213" s="582">
        <v>45747</v>
      </c>
      <c r="M213" s="568">
        <f t="shared" ref="M213:M276" si="19">(L213-K213)/7</f>
        <v>73.714285714285708</v>
      </c>
      <c r="N213" s="569">
        <v>1</v>
      </c>
      <c r="O213" s="581" t="s">
        <v>4263</v>
      </c>
      <c r="P213" s="570">
        <f t="shared" si="17"/>
        <v>1</v>
      </c>
      <c r="Q213" s="571" t="str">
        <f>IF(ISNUMBER(P213),IF(P213=100%,"CUMPLIDA",IF(AND(ISNUMBER(L213),ISNUMBER([8]OCI!$P$6)), IF(L213&lt;[8]OCI!$P$6,"INCUMPLIDA","PROCESO"), "VERIFICAR FECHA")),"SIN VALOR AVANCE")</f>
        <v>CUMPLIDA</v>
      </c>
      <c r="R213" s="412" t="s">
        <v>4380</v>
      </c>
      <c r="S213" s="417" t="s">
        <v>4381</v>
      </c>
      <c r="T213" s="409">
        <v>1</v>
      </c>
      <c r="U213" s="410">
        <v>45519</v>
      </c>
      <c r="V213" s="410">
        <v>45657</v>
      </c>
      <c r="W213" s="218">
        <f t="shared" si="18"/>
        <v>19.714285714285715</v>
      </c>
      <c r="X213" s="193">
        <v>1</v>
      </c>
      <c r="Y213" s="426" t="s">
        <v>4386</v>
      </c>
    </row>
    <row r="214" spans="1:25" ht="240">
      <c r="A214" s="560" t="s">
        <v>19</v>
      </c>
      <c r="B214" s="580" t="s">
        <v>16</v>
      </c>
      <c r="C214" s="858"/>
      <c r="D214" s="858"/>
      <c r="E214" s="867"/>
      <c r="F214" s="860"/>
      <c r="G214" s="563" t="s">
        <v>108</v>
      </c>
      <c r="H214" s="565" t="s">
        <v>108</v>
      </c>
      <c r="I214" s="565" t="s">
        <v>109</v>
      </c>
      <c r="J214" s="575">
        <v>1</v>
      </c>
      <c r="K214" s="582">
        <v>45231</v>
      </c>
      <c r="L214" s="582">
        <v>45808</v>
      </c>
      <c r="M214" s="568">
        <f t="shared" si="19"/>
        <v>82.428571428571431</v>
      </c>
      <c r="N214" s="569">
        <v>1</v>
      </c>
      <c r="O214" s="581" t="s">
        <v>4274</v>
      </c>
      <c r="P214" s="570">
        <f t="shared" si="17"/>
        <v>1</v>
      </c>
      <c r="Q214" s="571" t="str">
        <f>IF(ISNUMBER(P214),IF(P214=100%,"CUMPLIDA",IF(AND(ISNUMBER(L214),ISNUMBER([8]OCI!$P$6)), IF(L214&lt;[8]OCI!$P$6,"INCUMPLIDA","PROCESO"), "VERIFICAR FECHA")),"SIN VALOR AVANCE")</f>
        <v>CUMPLIDA</v>
      </c>
      <c r="R214" s="412" t="s">
        <v>4370</v>
      </c>
      <c r="S214" s="425" t="s">
        <v>4364</v>
      </c>
      <c r="T214" s="413">
        <v>1</v>
      </c>
      <c r="U214" s="414">
        <v>45518</v>
      </c>
      <c r="V214" s="414">
        <v>45565</v>
      </c>
      <c r="W214" s="218">
        <f t="shared" si="18"/>
        <v>6.7142857142857144</v>
      </c>
      <c r="X214" s="193">
        <v>1</v>
      </c>
      <c r="Y214" s="426" t="s">
        <v>4365</v>
      </c>
    </row>
    <row r="215" spans="1:25" ht="409.5">
      <c r="A215" s="560" t="s">
        <v>19</v>
      </c>
      <c r="B215" s="580" t="s">
        <v>16</v>
      </c>
      <c r="C215" s="858"/>
      <c r="D215" s="858"/>
      <c r="E215" s="867"/>
      <c r="F215" s="860"/>
      <c r="G215" s="563" t="s">
        <v>110</v>
      </c>
      <c r="H215" s="565" t="s">
        <v>111</v>
      </c>
      <c r="I215" s="565" t="s">
        <v>112</v>
      </c>
      <c r="J215" s="575">
        <v>8</v>
      </c>
      <c r="K215" s="582">
        <v>45809</v>
      </c>
      <c r="L215" s="582">
        <v>46568</v>
      </c>
      <c r="M215" s="568">
        <f t="shared" si="19"/>
        <v>108.42857142857143</v>
      </c>
      <c r="N215" s="569">
        <v>0</v>
      </c>
      <c r="O215" s="581" t="s">
        <v>4263</v>
      </c>
      <c r="P215" s="570">
        <f t="shared" ref="P215:P278" si="20">N215/J215</f>
        <v>0</v>
      </c>
      <c r="Q215" s="571" t="str">
        <f>IF(ISNUMBER(P215),IF(P215=100%,"CUMPLIDA",IF(AND(ISNUMBER(L215),ISNUMBER([8]OCI!$P$6)), IF(L215&lt;[8]OCI!$P$6,"INCUMPLIDA","PROCESO"), "VERIFICAR FECHA")),"SIN VALOR AVANCE")</f>
        <v>PROCESO</v>
      </c>
      <c r="R215" s="412" t="s">
        <v>4388</v>
      </c>
      <c r="S215" s="417" t="s">
        <v>4373</v>
      </c>
      <c r="T215" s="409">
        <v>1</v>
      </c>
      <c r="U215" s="410">
        <v>45519</v>
      </c>
      <c r="V215" s="410">
        <v>46021</v>
      </c>
      <c r="W215" s="218">
        <f t="shared" si="18"/>
        <v>71.714285714285708</v>
      </c>
      <c r="X215" s="401">
        <v>0</v>
      </c>
      <c r="Y215" s="426" t="s">
        <v>4389</v>
      </c>
    </row>
    <row r="216" spans="1:25" ht="240">
      <c r="A216" s="560" t="s">
        <v>19</v>
      </c>
      <c r="B216" s="580" t="s">
        <v>16</v>
      </c>
      <c r="C216" s="858"/>
      <c r="D216" s="858"/>
      <c r="E216" s="867"/>
      <c r="F216" s="860"/>
      <c r="G216" s="563" t="s">
        <v>114</v>
      </c>
      <c r="H216" s="565" t="s">
        <v>115</v>
      </c>
      <c r="I216" s="565" t="s">
        <v>116</v>
      </c>
      <c r="J216" s="575">
        <v>1</v>
      </c>
      <c r="K216" s="582">
        <v>45809</v>
      </c>
      <c r="L216" s="582">
        <v>46568</v>
      </c>
      <c r="M216" s="568">
        <f t="shared" si="19"/>
        <v>108.42857142857143</v>
      </c>
      <c r="N216" s="569">
        <v>0</v>
      </c>
      <c r="O216" s="581" t="s">
        <v>4275</v>
      </c>
      <c r="P216" s="570">
        <f t="shared" si="20"/>
        <v>0</v>
      </c>
      <c r="Q216" s="571" t="str">
        <f>IF(ISNUMBER(P216),IF(P216=100%,"CUMPLIDA",IF(AND(ISNUMBER(L216),ISNUMBER([8]OCI!$P$6)), IF(L216&lt;[8]OCI!$P$6,"INCUMPLIDA","PROCESO"), "VERIFICAR FECHA")),"SIN VALOR AVANCE")</f>
        <v>PROCESO</v>
      </c>
      <c r="R216" s="412" t="s">
        <v>4370</v>
      </c>
      <c r="S216" s="425" t="s">
        <v>4364</v>
      </c>
      <c r="T216" s="413">
        <v>1</v>
      </c>
      <c r="U216" s="414">
        <v>45518</v>
      </c>
      <c r="V216" s="414">
        <v>45565</v>
      </c>
      <c r="W216" s="218">
        <f t="shared" si="18"/>
        <v>6.7142857142857144</v>
      </c>
      <c r="X216" s="193">
        <v>1</v>
      </c>
      <c r="Y216" s="426" t="s">
        <v>4365</v>
      </c>
    </row>
    <row r="217" spans="1:25" ht="409.5">
      <c r="A217" s="560" t="s">
        <v>19</v>
      </c>
      <c r="B217" s="580" t="s">
        <v>16</v>
      </c>
      <c r="C217" s="858"/>
      <c r="D217" s="858"/>
      <c r="E217" s="867"/>
      <c r="F217" s="860"/>
      <c r="G217" s="563" t="s">
        <v>117</v>
      </c>
      <c r="H217" s="565" t="s">
        <v>118</v>
      </c>
      <c r="I217" s="565" t="s">
        <v>119</v>
      </c>
      <c r="J217" s="575">
        <v>2</v>
      </c>
      <c r="K217" s="582">
        <v>45809</v>
      </c>
      <c r="L217" s="582">
        <v>46568</v>
      </c>
      <c r="M217" s="568">
        <f t="shared" si="19"/>
        <v>108.42857142857143</v>
      </c>
      <c r="N217" s="569">
        <v>0</v>
      </c>
      <c r="O217" s="581" t="s">
        <v>4274</v>
      </c>
      <c r="P217" s="570">
        <f t="shared" si="20"/>
        <v>0</v>
      </c>
      <c r="Q217" s="571" t="str">
        <f>IF(ISNUMBER(P217),IF(P217=100%,"CUMPLIDA",IF(AND(ISNUMBER(L217),ISNUMBER([8]OCI!$P$6)), IF(L217&lt;[8]OCI!$P$6,"INCUMPLIDA","PROCESO"), "VERIFICAR FECHA")),"SIN VALOR AVANCE")</f>
        <v>PROCESO</v>
      </c>
      <c r="R217" s="412" t="s">
        <v>4393</v>
      </c>
      <c r="S217" s="417" t="s">
        <v>4373</v>
      </c>
      <c r="T217" s="413">
        <v>1</v>
      </c>
      <c r="U217" s="414">
        <v>45519</v>
      </c>
      <c r="V217" s="410">
        <v>46021</v>
      </c>
      <c r="W217" s="218">
        <f t="shared" si="18"/>
        <v>71.714285714285708</v>
      </c>
      <c r="X217" s="401">
        <v>0</v>
      </c>
      <c r="Y217" s="426" t="s">
        <v>4365</v>
      </c>
    </row>
    <row r="218" spans="1:25" ht="225.75">
      <c r="A218" s="560" t="s">
        <v>19</v>
      </c>
      <c r="B218" s="580" t="s">
        <v>16</v>
      </c>
      <c r="C218" s="858" t="s">
        <v>4320</v>
      </c>
      <c r="D218" s="858" t="s">
        <v>4277</v>
      </c>
      <c r="E218" s="867" t="s">
        <v>4321</v>
      </c>
      <c r="F218" s="860" t="s">
        <v>4322</v>
      </c>
      <c r="G218" s="562" t="s">
        <v>4323</v>
      </c>
      <c r="H218" s="587" t="s">
        <v>4323</v>
      </c>
      <c r="I218" s="587" t="s">
        <v>4324</v>
      </c>
      <c r="J218" s="586">
        <v>1</v>
      </c>
      <c r="K218" s="567">
        <v>45139</v>
      </c>
      <c r="L218" s="567">
        <v>46081</v>
      </c>
      <c r="M218" s="568">
        <f t="shared" si="19"/>
        <v>134.57142857142858</v>
      </c>
      <c r="N218" s="588">
        <v>0.4</v>
      </c>
      <c r="O218" s="581" t="s">
        <v>4325</v>
      </c>
      <c r="P218" s="586">
        <f t="shared" si="20"/>
        <v>0.4</v>
      </c>
      <c r="Q218" s="571" t="str">
        <f>IF(ISNUMBER(P218),IF(P218=100%,"CUMPLIDA",IF(AND(ISNUMBER(L218),ISNUMBER([8]OCI!$P$6)), IF(L218&lt;[8]OCI!$P$6,"INCUMPLIDA","PROCESO"), "VERIFICAR FECHA")),"SIN VALOR AVANCE")</f>
        <v>PROCESO</v>
      </c>
      <c r="R218" s="412" t="s">
        <v>4395</v>
      </c>
      <c r="S218" s="417" t="s">
        <v>4396</v>
      </c>
      <c r="T218" s="413">
        <v>1</v>
      </c>
      <c r="U218" s="414">
        <v>45505</v>
      </c>
      <c r="V218" s="414">
        <v>45870</v>
      </c>
      <c r="W218" s="218">
        <f t="shared" si="18"/>
        <v>52.142857142857146</v>
      </c>
      <c r="X218" s="401">
        <v>0</v>
      </c>
      <c r="Y218" s="426" t="s">
        <v>4397</v>
      </c>
    </row>
    <row r="219" spans="1:25" ht="255">
      <c r="A219" s="560" t="s">
        <v>19</v>
      </c>
      <c r="B219" s="580" t="s">
        <v>16</v>
      </c>
      <c r="C219" s="858"/>
      <c r="D219" s="858"/>
      <c r="E219" s="867"/>
      <c r="F219" s="860"/>
      <c r="G219" s="562" t="s">
        <v>4326</v>
      </c>
      <c r="H219" s="587" t="s">
        <v>4326</v>
      </c>
      <c r="I219" s="587" t="s">
        <v>4327</v>
      </c>
      <c r="J219" s="586">
        <v>1</v>
      </c>
      <c r="K219" s="567">
        <v>45139</v>
      </c>
      <c r="L219" s="567">
        <v>45230</v>
      </c>
      <c r="M219" s="568">
        <f t="shared" si="19"/>
        <v>13</v>
      </c>
      <c r="N219" s="588">
        <v>1</v>
      </c>
      <c r="O219" s="587" t="s">
        <v>4308</v>
      </c>
      <c r="P219" s="586">
        <f t="shared" si="20"/>
        <v>1</v>
      </c>
      <c r="Q219" s="571" t="str">
        <f>IF(ISNUMBER(P219),IF(P219=100%,"CUMPLIDA",IF(AND(ISNUMBER(L219),ISNUMBER([8]OCI!$P$6)), IF(L219&lt;[8]OCI!$P$6,"INCUMPLIDA","PROCESO"), "VERIFICAR FECHA")),"SIN VALOR AVANCE")</f>
        <v>CUMPLIDA</v>
      </c>
      <c r="R219" s="412" t="s">
        <v>4399</v>
      </c>
      <c r="S219" s="408" t="s">
        <v>4400</v>
      </c>
      <c r="T219" s="413">
        <v>1</v>
      </c>
      <c r="U219" s="414">
        <v>45519</v>
      </c>
      <c r="V219" s="414">
        <v>45885</v>
      </c>
      <c r="W219" s="218">
        <f t="shared" si="18"/>
        <v>52.285714285714285</v>
      </c>
      <c r="X219" s="193">
        <v>0</v>
      </c>
      <c r="Y219" s="426" t="s">
        <v>4401</v>
      </c>
    </row>
    <row r="220" spans="1:25" ht="409.5">
      <c r="A220" s="560" t="s">
        <v>19</v>
      </c>
      <c r="B220" s="580" t="s">
        <v>16</v>
      </c>
      <c r="C220" s="858"/>
      <c r="D220" s="858"/>
      <c r="E220" s="867"/>
      <c r="F220" s="860"/>
      <c r="G220" s="562" t="s">
        <v>4328</v>
      </c>
      <c r="H220" s="587" t="s">
        <v>4329</v>
      </c>
      <c r="I220" s="565" t="s">
        <v>4330</v>
      </c>
      <c r="J220" s="586">
        <v>1</v>
      </c>
      <c r="K220" s="567">
        <v>45664</v>
      </c>
      <c r="L220" s="567">
        <v>46081</v>
      </c>
      <c r="M220" s="568">
        <f t="shared" si="19"/>
        <v>59.571428571428569</v>
      </c>
      <c r="N220" s="588">
        <v>0</v>
      </c>
      <c r="O220" s="587" t="s">
        <v>4331</v>
      </c>
      <c r="P220" s="586">
        <f t="shared" si="20"/>
        <v>0</v>
      </c>
      <c r="Q220" s="571" t="str">
        <f>IF(ISNUMBER(P220),IF(P220=100%,"CUMPLIDA",IF(AND(ISNUMBER(L220),ISNUMBER([8]OCI!$P$6)), IF(L220&lt;[8]OCI!$P$6,"INCUMPLIDA","PROCESO"), "VERIFICAR FECHA")),"SIN VALOR AVANCE")</f>
        <v>PROCESO</v>
      </c>
      <c r="R220" s="412" t="s">
        <v>4370</v>
      </c>
      <c r="S220" s="425" t="s">
        <v>4364</v>
      </c>
      <c r="T220" s="413">
        <v>1</v>
      </c>
      <c r="U220" s="414">
        <v>45518</v>
      </c>
      <c r="V220" s="414">
        <v>45565</v>
      </c>
      <c r="W220" s="218">
        <f t="shared" si="18"/>
        <v>6.7142857142857144</v>
      </c>
      <c r="X220" s="193">
        <v>1</v>
      </c>
      <c r="Y220" s="426" t="s">
        <v>4365</v>
      </c>
    </row>
    <row r="221" spans="1:25" ht="390">
      <c r="A221" s="560" t="s">
        <v>19</v>
      </c>
      <c r="B221" s="580" t="s">
        <v>16</v>
      </c>
      <c r="C221" s="858"/>
      <c r="D221" s="858"/>
      <c r="E221" s="867"/>
      <c r="F221" s="860"/>
      <c r="G221" s="562" t="s">
        <v>1068</v>
      </c>
      <c r="H221" s="587" t="s">
        <v>1068</v>
      </c>
      <c r="I221" s="587" t="s">
        <v>1073</v>
      </c>
      <c r="J221" s="586">
        <v>1</v>
      </c>
      <c r="K221" s="567">
        <v>45139</v>
      </c>
      <c r="L221" s="567">
        <v>46081</v>
      </c>
      <c r="M221" s="568">
        <f t="shared" si="19"/>
        <v>134.57142857142858</v>
      </c>
      <c r="N221" s="588">
        <v>0.6</v>
      </c>
      <c r="O221" s="587" t="s">
        <v>4332</v>
      </c>
      <c r="P221" s="586">
        <f t="shared" si="20"/>
        <v>0.6</v>
      </c>
      <c r="Q221" s="571" t="str">
        <f>IF(ISNUMBER(P221),IF(P221=100%,"CUMPLIDA",IF(AND(ISNUMBER(L221),ISNUMBER([8]OCI!$P$6)), IF(L221&lt;[8]OCI!$P$6,"INCUMPLIDA","PROCESO"), "VERIFICAR FECHA")),"SIN VALOR AVANCE")</f>
        <v>PROCESO</v>
      </c>
      <c r="R221" s="412" t="s">
        <v>4403</v>
      </c>
      <c r="S221" s="417" t="s">
        <v>4373</v>
      </c>
      <c r="T221" s="413">
        <v>1</v>
      </c>
      <c r="U221" s="414">
        <v>45519</v>
      </c>
      <c r="V221" s="410">
        <v>46021</v>
      </c>
      <c r="W221" s="218">
        <f t="shared" si="18"/>
        <v>71.714285714285708</v>
      </c>
      <c r="X221" s="401">
        <v>0</v>
      </c>
      <c r="Y221" s="426" t="s">
        <v>4365</v>
      </c>
    </row>
    <row r="222" spans="1:25" ht="330">
      <c r="A222" s="560" t="s">
        <v>19</v>
      </c>
      <c r="B222" s="580" t="s">
        <v>16</v>
      </c>
      <c r="C222" s="858" t="s">
        <v>4333</v>
      </c>
      <c r="D222" s="858" t="s">
        <v>4277</v>
      </c>
      <c r="E222" s="867" t="s">
        <v>4334</v>
      </c>
      <c r="F222" s="860" t="s">
        <v>4335</v>
      </c>
      <c r="G222" s="562" t="s">
        <v>1255</v>
      </c>
      <c r="H222" s="587" t="s">
        <v>1255</v>
      </c>
      <c r="I222" s="587" t="s">
        <v>1070</v>
      </c>
      <c r="J222" s="566">
        <v>1</v>
      </c>
      <c r="K222" s="567">
        <v>45306</v>
      </c>
      <c r="L222" s="567">
        <v>45504</v>
      </c>
      <c r="M222" s="568">
        <f t="shared" si="19"/>
        <v>28.285714285714285</v>
      </c>
      <c r="N222" s="569">
        <v>1</v>
      </c>
      <c r="O222" s="587" t="s">
        <v>4315</v>
      </c>
      <c r="P222" s="586">
        <f t="shared" si="20"/>
        <v>1</v>
      </c>
      <c r="Q222" s="571" t="str">
        <f>IF(ISNUMBER(P222),IF(P222=100%,"CUMPLIDA",IF(AND(ISNUMBER(L222),ISNUMBER([8]OCI!$P$6)), IF(L222&lt;[8]OCI!$P$6,"INCUMPLIDA","PROCESO"), "VERIFICAR FECHA")),"SIN VALOR AVANCE")</f>
        <v>CUMPLIDA</v>
      </c>
      <c r="R222" s="412" t="s">
        <v>4404</v>
      </c>
      <c r="S222" s="408" t="s">
        <v>4400</v>
      </c>
      <c r="T222" s="413">
        <v>1</v>
      </c>
      <c r="U222" s="414">
        <v>45519</v>
      </c>
      <c r="V222" s="414">
        <v>45885</v>
      </c>
      <c r="W222" s="218">
        <f t="shared" si="18"/>
        <v>52.285714285714285</v>
      </c>
      <c r="X222" s="193">
        <v>0</v>
      </c>
      <c r="Y222" s="426" t="s">
        <v>4401</v>
      </c>
    </row>
    <row r="223" spans="1:25" ht="225">
      <c r="A223" s="560" t="s">
        <v>19</v>
      </c>
      <c r="B223" s="580" t="s">
        <v>16</v>
      </c>
      <c r="C223" s="858"/>
      <c r="D223" s="858"/>
      <c r="E223" s="867"/>
      <c r="F223" s="860"/>
      <c r="G223" s="562" t="s">
        <v>4292</v>
      </c>
      <c r="H223" s="587" t="s">
        <v>4292</v>
      </c>
      <c r="I223" s="587" t="s">
        <v>1258</v>
      </c>
      <c r="J223" s="566">
        <v>1</v>
      </c>
      <c r="K223" s="567">
        <v>45505</v>
      </c>
      <c r="L223" s="567">
        <v>45596</v>
      </c>
      <c r="M223" s="568">
        <f t="shared" si="19"/>
        <v>13</v>
      </c>
      <c r="N223" s="569">
        <v>1</v>
      </c>
      <c r="O223" s="587" t="s">
        <v>4336</v>
      </c>
      <c r="P223" s="586">
        <f t="shared" si="20"/>
        <v>1</v>
      </c>
      <c r="Q223" s="571" t="str">
        <f>IF(ISNUMBER(P223),IF(P223=100%,"CUMPLIDA",IF(AND(ISNUMBER(L223),ISNUMBER([8]OCI!$P$6)), IF(L223&lt;[8]OCI!$P$6,"INCUMPLIDA","PROCESO"), "VERIFICAR FECHA")),"SIN VALOR AVANCE")</f>
        <v>CUMPLIDA</v>
      </c>
      <c r="R223" s="412" t="s">
        <v>4405</v>
      </c>
      <c r="S223" s="417" t="s">
        <v>4396</v>
      </c>
      <c r="T223" s="413">
        <v>1</v>
      </c>
      <c r="U223" s="414">
        <v>45505</v>
      </c>
      <c r="V223" s="414">
        <v>45870</v>
      </c>
      <c r="W223" s="218">
        <f t="shared" si="18"/>
        <v>52.142857142857146</v>
      </c>
      <c r="X223" s="401">
        <v>0</v>
      </c>
      <c r="Y223" s="426" t="s">
        <v>4406</v>
      </c>
    </row>
    <row r="224" spans="1:25" ht="195.75">
      <c r="A224" s="560" t="s">
        <v>19</v>
      </c>
      <c r="B224" s="580" t="s">
        <v>16</v>
      </c>
      <c r="C224" s="858"/>
      <c r="D224" s="858"/>
      <c r="E224" s="867"/>
      <c r="F224" s="860"/>
      <c r="G224" s="562" t="s">
        <v>1259</v>
      </c>
      <c r="H224" s="587" t="s">
        <v>1259</v>
      </c>
      <c r="I224" s="587" t="s">
        <v>1260</v>
      </c>
      <c r="J224" s="566">
        <v>1</v>
      </c>
      <c r="K224" s="567">
        <v>45597</v>
      </c>
      <c r="L224" s="567">
        <v>45869</v>
      </c>
      <c r="M224" s="568">
        <f t="shared" si="19"/>
        <v>38.857142857142854</v>
      </c>
      <c r="N224" s="569">
        <v>0</v>
      </c>
      <c r="O224" s="587" t="s">
        <v>4337</v>
      </c>
      <c r="P224" s="586">
        <f t="shared" si="20"/>
        <v>0</v>
      </c>
      <c r="Q224" s="571" t="str">
        <f>IF(ISNUMBER(P224),IF(P224=100%,"CUMPLIDA",IF(AND(ISNUMBER(L224),ISNUMBER([8]OCI!$P$6)), IF(L224&lt;[8]OCI!$P$6,"INCUMPLIDA","PROCESO"), "VERIFICAR FECHA")),"SIN VALOR AVANCE")</f>
        <v>PROCESO</v>
      </c>
      <c r="R224" s="412" t="s">
        <v>4407</v>
      </c>
      <c r="S224" s="417" t="s">
        <v>4396</v>
      </c>
      <c r="T224" s="413">
        <v>1</v>
      </c>
      <c r="U224" s="414">
        <v>45505</v>
      </c>
      <c r="V224" s="414">
        <v>45870</v>
      </c>
      <c r="W224" s="218">
        <f t="shared" si="18"/>
        <v>52.142857142857146</v>
      </c>
      <c r="X224" s="401">
        <v>0</v>
      </c>
      <c r="Y224" s="426" t="s">
        <v>4408</v>
      </c>
    </row>
    <row r="225" spans="1:25" ht="390">
      <c r="A225" s="560" t="s">
        <v>19</v>
      </c>
      <c r="B225" s="580" t="s">
        <v>16</v>
      </c>
      <c r="C225" s="858"/>
      <c r="D225" s="858"/>
      <c r="E225" s="867"/>
      <c r="F225" s="860"/>
      <c r="G225" s="562" t="s">
        <v>1261</v>
      </c>
      <c r="H225" s="587" t="s">
        <v>1261</v>
      </c>
      <c r="I225" s="587" t="s">
        <v>1262</v>
      </c>
      <c r="J225" s="586">
        <v>1</v>
      </c>
      <c r="K225" s="567">
        <v>45870</v>
      </c>
      <c r="L225" s="567">
        <v>46112</v>
      </c>
      <c r="M225" s="568">
        <f t="shared" si="19"/>
        <v>34.571428571428569</v>
      </c>
      <c r="N225" s="588">
        <v>0</v>
      </c>
      <c r="O225" s="587" t="s">
        <v>4338</v>
      </c>
      <c r="P225" s="586">
        <f t="shared" si="20"/>
        <v>0</v>
      </c>
      <c r="Q225" s="571" t="str">
        <f>IF(ISNUMBER(P225),IF(P225=100%,"CUMPLIDA",IF(AND(ISNUMBER(L225),ISNUMBER([8]OCI!$P$6)), IF(L225&lt;[8]OCI!$P$6,"INCUMPLIDA","PROCESO"), "VERIFICAR FECHA")),"SIN VALOR AVANCE")</f>
        <v>PROCESO</v>
      </c>
      <c r="R225" s="412" t="s">
        <v>4410</v>
      </c>
      <c r="S225" s="408" t="s">
        <v>4411</v>
      </c>
      <c r="T225" s="413">
        <v>1</v>
      </c>
      <c r="U225" s="414">
        <v>45519</v>
      </c>
      <c r="V225" s="414">
        <v>45657</v>
      </c>
      <c r="W225" s="218">
        <f t="shared" si="18"/>
        <v>19.714285714285715</v>
      </c>
      <c r="X225" s="193">
        <v>1</v>
      </c>
      <c r="Y225" s="426" t="s">
        <v>4412</v>
      </c>
    </row>
    <row r="226" spans="1:25" ht="409.5">
      <c r="A226" s="560" t="s">
        <v>19</v>
      </c>
      <c r="B226" s="580" t="s">
        <v>16</v>
      </c>
      <c r="C226" s="858"/>
      <c r="D226" s="858"/>
      <c r="E226" s="867"/>
      <c r="F226" s="860"/>
      <c r="G226" s="860" t="s">
        <v>823</v>
      </c>
      <c r="H226" s="579" t="s">
        <v>675</v>
      </c>
      <c r="I226" s="565" t="s">
        <v>676</v>
      </c>
      <c r="J226" s="566">
        <v>1</v>
      </c>
      <c r="K226" s="567">
        <v>45231</v>
      </c>
      <c r="L226" s="567">
        <v>45504</v>
      </c>
      <c r="M226" s="568">
        <f t="shared" si="19"/>
        <v>39</v>
      </c>
      <c r="N226" s="569">
        <v>1</v>
      </c>
      <c r="O226" s="581" t="s">
        <v>4296</v>
      </c>
      <c r="P226" s="570">
        <f t="shared" si="20"/>
        <v>1</v>
      </c>
      <c r="Q226" s="571" t="str">
        <f>IF(ISNUMBER(P226),IF(P226=100%,"CUMPLIDA",IF(AND(ISNUMBER(L226),ISNUMBER([8]OCI!$P$6)), IF(L226&lt;[8]OCI!$P$6,"INCUMPLIDA","PROCESO"), "VERIFICAR FECHA")),"SIN VALOR AVANCE")</f>
        <v>CUMPLIDA</v>
      </c>
      <c r="R226" s="412" t="s">
        <v>4414</v>
      </c>
      <c r="S226" s="417" t="s">
        <v>4415</v>
      </c>
      <c r="T226" s="413">
        <v>1</v>
      </c>
      <c r="U226" s="414">
        <v>45536</v>
      </c>
      <c r="V226" s="414">
        <v>45747</v>
      </c>
      <c r="W226" s="218">
        <f t="shared" si="18"/>
        <v>30.142857142857142</v>
      </c>
      <c r="X226" s="193">
        <v>0</v>
      </c>
      <c r="Y226" s="426" t="s">
        <v>4416</v>
      </c>
    </row>
    <row r="227" spans="1:25" ht="409.5">
      <c r="A227" s="560" t="s">
        <v>19</v>
      </c>
      <c r="B227" s="580" t="s">
        <v>16</v>
      </c>
      <c r="C227" s="858"/>
      <c r="D227" s="858"/>
      <c r="E227" s="867"/>
      <c r="F227" s="860"/>
      <c r="G227" s="860"/>
      <c r="H227" s="579" t="s">
        <v>678</v>
      </c>
      <c r="I227" s="565" t="s">
        <v>679</v>
      </c>
      <c r="J227" s="566">
        <v>1</v>
      </c>
      <c r="K227" s="567">
        <v>45231</v>
      </c>
      <c r="L227" s="567">
        <v>45504</v>
      </c>
      <c r="M227" s="568">
        <f t="shared" si="19"/>
        <v>39</v>
      </c>
      <c r="N227" s="569">
        <v>1</v>
      </c>
      <c r="O227" s="581" t="s">
        <v>4274</v>
      </c>
      <c r="P227" s="570">
        <f t="shared" si="20"/>
        <v>1</v>
      </c>
      <c r="Q227" s="571" t="str">
        <f>IF(ISNUMBER(P227),IF(P227=100%,"CUMPLIDA",IF(AND(ISNUMBER(L227),ISNUMBER([8]OCI!$P$6)), IF(L227&lt;[8]OCI!$P$6,"INCUMPLIDA","PROCESO"), "VERIFICAR FECHA")),"SIN VALOR AVANCE")</f>
        <v>CUMPLIDA</v>
      </c>
      <c r="R227" s="412" t="s">
        <v>4418</v>
      </c>
      <c r="S227" s="417" t="s">
        <v>4419</v>
      </c>
      <c r="T227" s="413">
        <v>3</v>
      </c>
      <c r="U227" s="414">
        <v>45748</v>
      </c>
      <c r="V227" s="414">
        <v>46022</v>
      </c>
      <c r="W227" s="218">
        <f t="shared" si="18"/>
        <v>39.142857142857146</v>
      </c>
      <c r="X227" s="193">
        <v>0</v>
      </c>
      <c r="Y227" s="426" t="s">
        <v>4416</v>
      </c>
    </row>
    <row r="228" spans="1:25" ht="240">
      <c r="A228" s="560" t="s">
        <v>19</v>
      </c>
      <c r="B228" s="580" t="s">
        <v>16</v>
      </c>
      <c r="C228" s="858"/>
      <c r="D228" s="858"/>
      <c r="E228" s="867"/>
      <c r="F228" s="860"/>
      <c r="G228" s="563" t="s">
        <v>97</v>
      </c>
      <c r="H228" s="565" t="s">
        <v>98</v>
      </c>
      <c r="I228" s="565" t="s">
        <v>99</v>
      </c>
      <c r="J228" s="575">
        <v>1</v>
      </c>
      <c r="K228" s="582">
        <v>45323</v>
      </c>
      <c r="L228" s="582">
        <v>45747</v>
      </c>
      <c r="M228" s="568">
        <f t="shared" si="19"/>
        <v>60.571428571428569</v>
      </c>
      <c r="N228" s="569">
        <v>1</v>
      </c>
      <c r="O228" s="581" t="s">
        <v>4275</v>
      </c>
      <c r="P228" s="570">
        <f t="shared" si="20"/>
        <v>1</v>
      </c>
      <c r="Q228" s="571" t="str">
        <f>IF(ISNUMBER(P228),IF(P228=100%,"CUMPLIDA",IF(AND(ISNUMBER(L228),ISNUMBER([8]OCI!$P$6)), IF(L228&lt;[8]OCI!$P$6,"INCUMPLIDA","PROCESO"), "VERIFICAR FECHA")),"SIN VALOR AVANCE")</f>
        <v>CUMPLIDA</v>
      </c>
      <c r="R228" s="412" t="s">
        <v>4370</v>
      </c>
      <c r="S228" s="425" t="s">
        <v>4364</v>
      </c>
      <c r="T228" s="413">
        <v>1</v>
      </c>
      <c r="U228" s="414">
        <v>45518</v>
      </c>
      <c r="V228" s="414">
        <v>45565</v>
      </c>
      <c r="W228" s="218">
        <f t="shared" si="18"/>
        <v>6.7142857142857144</v>
      </c>
      <c r="X228" s="193">
        <v>1</v>
      </c>
      <c r="Y228" s="426" t="s">
        <v>4376</v>
      </c>
    </row>
    <row r="229" spans="1:25" ht="409.5">
      <c r="A229" s="560" t="s">
        <v>19</v>
      </c>
      <c r="B229" s="580" t="s">
        <v>16</v>
      </c>
      <c r="C229" s="858"/>
      <c r="D229" s="858"/>
      <c r="E229" s="867"/>
      <c r="F229" s="860"/>
      <c r="G229" s="563" t="s">
        <v>101</v>
      </c>
      <c r="H229" s="565" t="s">
        <v>101</v>
      </c>
      <c r="I229" s="565" t="s">
        <v>102</v>
      </c>
      <c r="J229" s="575">
        <v>1</v>
      </c>
      <c r="K229" s="582">
        <v>45323</v>
      </c>
      <c r="L229" s="582">
        <v>45747</v>
      </c>
      <c r="M229" s="568">
        <f t="shared" si="19"/>
        <v>60.571428571428569</v>
      </c>
      <c r="N229" s="569">
        <v>1</v>
      </c>
      <c r="O229" s="581" t="s">
        <v>4263</v>
      </c>
      <c r="P229" s="570">
        <f t="shared" si="20"/>
        <v>1</v>
      </c>
      <c r="Q229" s="571" t="str">
        <f>IF(ISNUMBER(P229),IF(P229=100%,"CUMPLIDA",IF(AND(ISNUMBER(L229),ISNUMBER([8]OCI!$P$6)), IF(L229&lt;[8]OCI!$P$6,"INCUMPLIDA","PROCESO"), "VERIFICAR FECHA")),"SIN VALOR AVANCE")</f>
        <v>CUMPLIDA</v>
      </c>
      <c r="R229" s="412" t="s">
        <v>4421</v>
      </c>
      <c r="S229" s="417" t="s">
        <v>4368</v>
      </c>
      <c r="T229" s="413">
        <v>1</v>
      </c>
      <c r="U229" s="414">
        <v>45519</v>
      </c>
      <c r="V229" s="410">
        <v>46021</v>
      </c>
      <c r="W229" s="218">
        <f t="shared" si="18"/>
        <v>71.714285714285708</v>
      </c>
      <c r="X229" s="401">
        <v>0</v>
      </c>
      <c r="Y229" s="426" t="s">
        <v>4401</v>
      </c>
    </row>
    <row r="230" spans="1:25" ht="345">
      <c r="A230" s="560" t="s">
        <v>19</v>
      </c>
      <c r="B230" s="580" t="s">
        <v>16</v>
      </c>
      <c r="C230" s="858"/>
      <c r="D230" s="858"/>
      <c r="E230" s="867"/>
      <c r="F230" s="860"/>
      <c r="G230" s="563" t="s">
        <v>238</v>
      </c>
      <c r="H230" s="565" t="s">
        <v>239</v>
      </c>
      <c r="I230" s="565" t="s">
        <v>240</v>
      </c>
      <c r="J230" s="575">
        <v>1</v>
      </c>
      <c r="K230" s="582">
        <v>45231</v>
      </c>
      <c r="L230" s="582">
        <v>45747</v>
      </c>
      <c r="M230" s="568">
        <f t="shared" si="19"/>
        <v>73.714285714285708</v>
      </c>
      <c r="N230" s="569">
        <v>1</v>
      </c>
      <c r="O230" s="581" t="s">
        <v>4263</v>
      </c>
      <c r="P230" s="570">
        <f t="shared" si="20"/>
        <v>1</v>
      </c>
      <c r="Q230" s="571" t="str">
        <f>IF(ISNUMBER(P230),IF(P230=100%,"CUMPLIDA",IF(AND(ISNUMBER(L230),ISNUMBER([8]OCI!$P$6)), IF(L230&lt;[8]OCI!$P$6,"INCUMPLIDA","PROCESO"), "VERIFICAR FECHA")),"SIN VALOR AVANCE")</f>
        <v>CUMPLIDA</v>
      </c>
      <c r="R230" s="412" t="s">
        <v>4423</v>
      </c>
      <c r="S230" s="417" t="s">
        <v>4424</v>
      </c>
      <c r="T230" s="413">
        <v>1</v>
      </c>
      <c r="U230" s="414">
        <v>45519</v>
      </c>
      <c r="V230" s="414">
        <v>45657</v>
      </c>
      <c r="W230" s="218">
        <f t="shared" si="18"/>
        <v>19.714285714285715</v>
      </c>
      <c r="X230" s="193">
        <v>1</v>
      </c>
      <c r="Y230" s="426" t="s">
        <v>4425</v>
      </c>
    </row>
    <row r="231" spans="1:25" ht="165.75">
      <c r="A231" s="560" t="s">
        <v>19</v>
      </c>
      <c r="B231" s="580" t="s">
        <v>16</v>
      </c>
      <c r="C231" s="858"/>
      <c r="D231" s="858"/>
      <c r="E231" s="867"/>
      <c r="F231" s="860"/>
      <c r="G231" s="563" t="s">
        <v>104</v>
      </c>
      <c r="H231" s="565" t="s">
        <v>104</v>
      </c>
      <c r="I231" s="565" t="s">
        <v>105</v>
      </c>
      <c r="J231" s="575">
        <v>1</v>
      </c>
      <c r="K231" s="582">
        <v>45323</v>
      </c>
      <c r="L231" s="582">
        <v>45747</v>
      </c>
      <c r="M231" s="568">
        <f t="shared" si="19"/>
        <v>60.571428571428569</v>
      </c>
      <c r="N231" s="569">
        <v>1</v>
      </c>
      <c r="O231" s="581" t="s">
        <v>4275</v>
      </c>
      <c r="P231" s="570">
        <f t="shared" si="20"/>
        <v>1</v>
      </c>
      <c r="Q231" s="571" t="str">
        <f>IF(ISNUMBER(P231),IF(P231=100%,"CUMPLIDA",IF(AND(ISNUMBER(L231),ISNUMBER([8]OCI!$P$6)), IF(L231&lt;[8]OCI!$P$6,"INCUMPLIDA","PROCESO"), "VERIFICAR FECHA")),"SIN VALOR AVANCE")</f>
        <v>CUMPLIDA</v>
      </c>
      <c r="R231" s="416" t="s">
        <v>4427</v>
      </c>
      <c r="S231" s="408" t="s">
        <v>546</v>
      </c>
      <c r="T231" s="413">
        <v>1</v>
      </c>
      <c r="U231" s="414">
        <v>45505</v>
      </c>
      <c r="V231" s="414">
        <v>45565</v>
      </c>
      <c r="W231" s="218">
        <f t="shared" si="18"/>
        <v>8.5714285714285712</v>
      </c>
      <c r="X231" s="193">
        <v>1</v>
      </c>
      <c r="Y231" s="426" t="s">
        <v>4428</v>
      </c>
    </row>
    <row r="232" spans="1:25" ht="165.75">
      <c r="A232" s="560" t="s">
        <v>19</v>
      </c>
      <c r="B232" s="580" t="s">
        <v>16</v>
      </c>
      <c r="C232" s="858"/>
      <c r="D232" s="858"/>
      <c r="E232" s="867"/>
      <c r="F232" s="860"/>
      <c r="G232" s="563" t="s">
        <v>106</v>
      </c>
      <c r="H232" s="565" t="s">
        <v>106</v>
      </c>
      <c r="I232" s="565" t="s">
        <v>107</v>
      </c>
      <c r="J232" s="575">
        <v>1</v>
      </c>
      <c r="K232" s="582">
        <v>45231</v>
      </c>
      <c r="L232" s="582">
        <v>45747</v>
      </c>
      <c r="M232" s="568">
        <f t="shared" si="19"/>
        <v>73.714285714285708</v>
      </c>
      <c r="N232" s="569">
        <v>1</v>
      </c>
      <c r="O232" s="581" t="s">
        <v>4263</v>
      </c>
      <c r="P232" s="570">
        <f t="shared" si="20"/>
        <v>1</v>
      </c>
      <c r="Q232" s="571" t="str">
        <f>IF(ISNUMBER(P232),IF(P232=100%,"CUMPLIDA",IF(AND(ISNUMBER(L232),ISNUMBER([8]OCI!$P$6)), IF(L232&lt;[8]OCI!$P$6,"INCUMPLIDA","PROCESO"), "VERIFICAR FECHA")),"SIN VALOR AVANCE")</f>
        <v>CUMPLIDA</v>
      </c>
      <c r="R232" s="416" t="s">
        <v>4429</v>
      </c>
      <c r="S232" s="408" t="s">
        <v>4430</v>
      </c>
      <c r="T232" s="413">
        <v>1</v>
      </c>
      <c r="U232" s="414">
        <v>45566</v>
      </c>
      <c r="V232" s="414">
        <v>45747</v>
      </c>
      <c r="W232" s="218">
        <f t="shared" si="18"/>
        <v>25.857142857142858</v>
      </c>
      <c r="X232" s="193">
        <v>0.77</v>
      </c>
      <c r="Y232" s="426" t="s">
        <v>4431</v>
      </c>
    </row>
    <row r="233" spans="1:25" ht="210.75">
      <c r="A233" s="560" t="s">
        <v>19</v>
      </c>
      <c r="B233" s="580" t="s">
        <v>16</v>
      </c>
      <c r="C233" s="858"/>
      <c r="D233" s="858"/>
      <c r="E233" s="867"/>
      <c r="F233" s="860"/>
      <c r="G233" s="563" t="s">
        <v>108</v>
      </c>
      <c r="H233" s="565" t="s">
        <v>108</v>
      </c>
      <c r="I233" s="565" t="s">
        <v>524</v>
      </c>
      <c r="J233" s="575">
        <v>1</v>
      </c>
      <c r="K233" s="582">
        <v>45231</v>
      </c>
      <c r="L233" s="582">
        <v>45808</v>
      </c>
      <c r="M233" s="568">
        <f t="shared" si="19"/>
        <v>82.428571428571431</v>
      </c>
      <c r="N233" s="569">
        <v>1</v>
      </c>
      <c r="O233" s="581" t="s">
        <v>4274</v>
      </c>
      <c r="P233" s="570">
        <f t="shared" si="20"/>
        <v>1</v>
      </c>
      <c r="Q233" s="571" t="str">
        <f>IF(ISNUMBER(P233),IF(P233=100%,"CUMPLIDA",IF(AND(ISNUMBER(L233),ISNUMBER([8]OCI!$P$6)), IF(L233&lt;[8]OCI!$P$6,"INCUMPLIDA","PROCESO"), "VERIFICAR FECHA")),"SIN VALOR AVANCE")</f>
        <v>CUMPLIDA</v>
      </c>
      <c r="R233" s="412" t="s">
        <v>4432</v>
      </c>
      <c r="S233" s="417" t="s">
        <v>4396</v>
      </c>
      <c r="T233" s="413">
        <v>1</v>
      </c>
      <c r="U233" s="414">
        <v>45505</v>
      </c>
      <c r="V233" s="414">
        <v>45870</v>
      </c>
      <c r="W233" s="218">
        <f t="shared" si="18"/>
        <v>52.142857142857146</v>
      </c>
      <c r="X233" s="401">
        <v>0</v>
      </c>
      <c r="Y233" s="426" t="s">
        <v>4397</v>
      </c>
    </row>
    <row r="234" spans="1:25" ht="210">
      <c r="A234" s="560" t="s">
        <v>19</v>
      </c>
      <c r="B234" s="580" t="s">
        <v>16</v>
      </c>
      <c r="C234" s="858"/>
      <c r="D234" s="858"/>
      <c r="E234" s="867"/>
      <c r="F234" s="860"/>
      <c r="G234" s="563" t="s">
        <v>110</v>
      </c>
      <c r="H234" s="565" t="s">
        <v>111</v>
      </c>
      <c r="I234" s="565" t="s">
        <v>112</v>
      </c>
      <c r="J234" s="575">
        <v>8</v>
      </c>
      <c r="K234" s="582">
        <v>45809</v>
      </c>
      <c r="L234" s="582">
        <v>46568</v>
      </c>
      <c r="M234" s="568">
        <f t="shared" si="19"/>
        <v>108.42857142857143</v>
      </c>
      <c r="N234" s="569">
        <v>0</v>
      </c>
      <c r="O234" s="581" t="s">
        <v>4263</v>
      </c>
      <c r="P234" s="570">
        <f t="shared" si="20"/>
        <v>0</v>
      </c>
      <c r="Q234" s="571" t="str">
        <f>IF(ISNUMBER(P234),IF(P234=100%,"CUMPLIDA",IF(AND(ISNUMBER(L234),ISNUMBER([8]OCI!$P$6)), IF(L234&lt;[8]OCI!$P$6,"INCUMPLIDA","PROCESO"), "VERIFICAR FECHA")),"SIN VALOR AVANCE")</f>
        <v>PROCESO</v>
      </c>
      <c r="R234" s="412" t="s">
        <v>4434</v>
      </c>
      <c r="S234" s="408" t="s">
        <v>4400</v>
      </c>
      <c r="T234" s="413">
        <v>1</v>
      </c>
      <c r="U234" s="414">
        <v>45519</v>
      </c>
      <c r="V234" s="414">
        <v>45885</v>
      </c>
      <c r="W234" s="218">
        <f t="shared" si="18"/>
        <v>52.285714285714285</v>
      </c>
      <c r="X234" s="193">
        <v>0</v>
      </c>
      <c r="Y234" s="426" t="s">
        <v>4365</v>
      </c>
    </row>
    <row r="235" spans="1:25" ht="285">
      <c r="A235" s="560" t="s">
        <v>19</v>
      </c>
      <c r="B235" s="580" t="s">
        <v>16</v>
      </c>
      <c r="C235" s="858"/>
      <c r="D235" s="858"/>
      <c r="E235" s="867"/>
      <c r="F235" s="860"/>
      <c r="G235" s="563" t="s">
        <v>114</v>
      </c>
      <c r="H235" s="565" t="s">
        <v>115</v>
      </c>
      <c r="I235" s="565" t="s">
        <v>116</v>
      </c>
      <c r="J235" s="575">
        <v>1</v>
      </c>
      <c r="K235" s="582">
        <v>45809</v>
      </c>
      <c r="L235" s="582">
        <v>46568</v>
      </c>
      <c r="M235" s="568">
        <f t="shared" si="19"/>
        <v>108.42857142857143</v>
      </c>
      <c r="N235" s="569">
        <v>0</v>
      </c>
      <c r="O235" s="581" t="s">
        <v>4339</v>
      </c>
      <c r="P235" s="570">
        <f t="shared" si="20"/>
        <v>0</v>
      </c>
      <c r="Q235" s="571" t="str">
        <f>IF(ISNUMBER(P235),IF(P235=100%,"CUMPLIDA",IF(AND(ISNUMBER(L235),ISNUMBER([8]OCI!$P$6)), IF(L235&lt;[8]OCI!$P$6,"INCUMPLIDA","PROCESO"), "VERIFICAR FECHA")),"SIN VALOR AVANCE")</f>
        <v>PROCESO</v>
      </c>
      <c r="R235" s="412" t="s">
        <v>4439</v>
      </c>
      <c r="S235" s="408" t="s">
        <v>4440</v>
      </c>
      <c r="T235" s="413">
        <v>1</v>
      </c>
      <c r="U235" s="414">
        <v>45536</v>
      </c>
      <c r="V235" s="414">
        <v>45657</v>
      </c>
      <c r="W235" s="218">
        <f t="shared" si="18"/>
        <v>17.285714285714285</v>
      </c>
      <c r="X235" s="193">
        <v>1</v>
      </c>
      <c r="Y235" s="426" t="s">
        <v>4401</v>
      </c>
    </row>
    <row r="236" spans="1:25" ht="345">
      <c r="A236" s="560" t="s">
        <v>19</v>
      </c>
      <c r="B236" s="580" t="s">
        <v>16</v>
      </c>
      <c r="C236" s="858"/>
      <c r="D236" s="858"/>
      <c r="E236" s="867"/>
      <c r="F236" s="860"/>
      <c r="G236" s="563" t="s">
        <v>117</v>
      </c>
      <c r="H236" s="565" t="s">
        <v>118</v>
      </c>
      <c r="I236" s="565" t="s">
        <v>119</v>
      </c>
      <c r="J236" s="575">
        <v>2</v>
      </c>
      <c r="K236" s="582">
        <v>45809</v>
      </c>
      <c r="L236" s="582">
        <v>46568</v>
      </c>
      <c r="M236" s="568">
        <f t="shared" si="19"/>
        <v>108.42857142857143</v>
      </c>
      <c r="N236" s="569">
        <v>0</v>
      </c>
      <c r="O236" s="581" t="s">
        <v>4274</v>
      </c>
      <c r="P236" s="570">
        <f t="shared" si="20"/>
        <v>0</v>
      </c>
      <c r="Q236" s="571" t="str">
        <f>IF(ISNUMBER(P236),IF(P236=100%,"CUMPLIDA",IF(AND(ISNUMBER(L236),ISNUMBER([8]OCI!$P$6)), IF(L236&lt;[8]OCI!$P$6,"INCUMPLIDA","PROCESO"), "VERIFICAR FECHA")),"SIN VALOR AVANCE")</f>
        <v>PROCESO</v>
      </c>
      <c r="R236" s="412" t="s">
        <v>4442</v>
      </c>
      <c r="S236" s="417" t="s">
        <v>4443</v>
      </c>
      <c r="T236" s="413">
        <v>1</v>
      </c>
      <c r="U236" s="414">
        <v>45505</v>
      </c>
      <c r="V236" s="414">
        <v>45566</v>
      </c>
      <c r="W236" s="218">
        <f t="shared" si="18"/>
        <v>8.7142857142857135</v>
      </c>
      <c r="X236" s="193">
        <v>1</v>
      </c>
      <c r="Y236" s="426" t="s">
        <v>4376</v>
      </c>
    </row>
    <row r="237" spans="1:25" ht="285">
      <c r="A237" s="560" t="s">
        <v>19</v>
      </c>
      <c r="B237" s="580" t="s">
        <v>16</v>
      </c>
      <c r="C237" s="858"/>
      <c r="D237" s="858"/>
      <c r="E237" s="867"/>
      <c r="F237" s="860"/>
      <c r="G237" s="562" t="s">
        <v>4300</v>
      </c>
      <c r="H237" s="587" t="s">
        <v>4300</v>
      </c>
      <c r="I237" s="587" t="s">
        <v>4301</v>
      </c>
      <c r="J237" s="586">
        <v>1</v>
      </c>
      <c r="K237" s="567">
        <v>45139</v>
      </c>
      <c r="L237" s="567">
        <v>46081</v>
      </c>
      <c r="M237" s="568">
        <f t="shared" si="19"/>
        <v>134.57142857142858</v>
      </c>
      <c r="N237" s="588">
        <v>0.4</v>
      </c>
      <c r="O237" s="587" t="s">
        <v>4340</v>
      </c>
      <c r="P237" s="586">
        <f t="shared" si="20"/>
        <v>0.4</v>
      </c>
      <c r="Q237" s="571" t="str">
        <f>IF(ISNUMBER(P237),IF(P237=100%,"CUMPLIDA",IF(AND(ISNUMBER(L237),ISNUMBER([8]OCI!$P$6)), IF(L237&lt;[8]OCI!$P$6,"INCUMPLIDA","PROCESO"), "VERIFICAR FECHA")),"SIN VALOR AVANCE")</f>
        <v>PROCESO</v>
      </c>
      <c r="R237" s="412" t="s">
        <v>4439</v>
      </c>
      <c r="S237" s="408" t="s">
        <v>4440</v>
      </c>
      <c r="T237" s="413">
        <v>1</v>
      </c>
      <c r="U237" s="414">
        <v>45566</v>
      </c>
      <c r="V237" s="414">
        <v>45657</v>
      </c>
      <c r="W237" s="218">
        <f t="shared" si="18"/>
        <v>13</v>
      </c>
      <c r="X237" s="193">
        <v>1</v>
      </c>
      <c r="Y237" s="426" t="s">
        <v>4401</v>
      </c>
    </row>
    <row r="238" spans="1:25" ht="360">
      <c r="A238" s="560" t="s">
        <v>19</v>
      </c>
      <c r="B238" s="580" t="s">
        <v>16</v>
      </c>
      <c r="C238" s="858" t="s">
        <v>4341</v>
      </c>
      <c r="D238" s="858" t="s">
        <v>4277</v>
      </c>
      <c r="E238" s="867" t="s">
        <v>4342</v>
      </c>
      <c r="F238" s="867" t="s">
        <v>4343</v>
      </c>
      <c r="G238" s="562" t="s">
        <v>4344</v>
      </c>
      <c r="H238" s="587" t="s">
        <v>4345</v>
      </c>
      <c r="I238" s="587" t="s">
        <v>4346</v>
      </c>
      <c r="J238" s="566">
        <v>1</v>
      </c>
      <c r="K238" s="567">
        <v>45444</v>
      </c>
      <c r="L238" s="567">
        <v>45504</v>
      </c>
      <c r="M238" s="568">
        <f t="shared" si="19"/>
        <v>8.5714285714285712</v>
      </c>
      <c r="N238" s="569">
        <v>1</v>
      </c>
      <c r="O238" s="587" t="s">
        <v>4347</v>
      </c>
      <c r="P238" s="586">
        <f t="shared" si="20"/>
        <v>1</v>
      </c>
      <c r="Q238" s="571" t="str">
        <f>IF(ISNUMBER(P238),IF(P238=100%,"CUMPLIDA",IF(AND(ISNUMBER(L238),ISNUMBER([8]OCI!$P$6)), IF(L238&lt;[8]OCI!$P$6,"INCUMPLIDA","PROCESO"), "VERIFICAR FECHA")),"SIN VALOR AVANCE")</f>
        <v>CUMPLIDA</v>
      </c>
      <c r="R238" s="412" t="s">
        <v>4445</v>
      </c>
      <c r="S238" s="417" t="s">
        <v>4446</v>
      </c>
      <c r="T238" s="413">
        <v>1</v>
      </c>
      <c r="U238" s="414">
        <v>45519</v>
      </c>
      <c r="V238" s="414">
        <v>45883</v>
      </c>
      <c r="W238" s="218">
        <f t="shared" si="18"/>
        <v>52</v>
      </c>
      <c r="X238" s="193">
        <v>0</v>
      </c>
      <c r="Y238" s="426" t="s">
        <v>4376</v>
      </c>
    </row>
    <row r="239" spans="1:25" ht="285">
      <c r="A239" s="560" t="s">
        <v>19</v>
      </c>
      <c r="B239" s="580" t="s">
        <v>16</v>
      </c>
      <c r="C239" s="858"/>
      <c r="D239" s="858"/>
      <c r="E239" s="867"/>
      <c r="F239" s="867"/>
      <c r="G239" s="562" t="s">
        <v>4348</v>
      </c>
      <c r="H239" s="587" t="s">
        <v>4348</v>
      </c>
      <c r="I239" s="587" t="s">
        <v>4349</v>
      </c>
      <c r="J239" s="566">
        <v>6</v>
      </c>
      <c r="K239" s="567">
        <v>45504</v>
      </c>
      <c r="L239" s="567">
        <v>45869</v>
      </c>
      <c r="M239" s="568">
        <f t="shared" si="19"/>
        <v>52.142857142857146</v>
      </c>
      <c r="N239" s="569">
        <v>5</v>
      </c>
      <c r="O239" s="587" t="s">
        <v>4350</v>
      </c>
      <c r="P239" s="586">
        <f t="shared" si="20"/>
        <v>0.83333333333333337</v>
      </c>
      <c r="Q239" s="571" t="str">
        <f>IF(ISNUMBER(P239),IF(P239=100%,"CUMPLIDA",IF(AND(ISNUMBER(L239),ISNUMBER([8]OCI!$P$6)), IF(L239&lt;[8]OCI!$P$6,"INCUMPLIDA","PROCESO"), "VERIFICAR FECHA")),"SIN VALOR AVANCE")</f>
        <v>PROCESO</v>
      </c>
      <c r="R239" s="412" t="s">
        <v>4439</v>
      </c>
      <c r="S239" s="408" t="s">
        <v>4440</v>
      </c>
      <c r="T239" s="413">
        <v>1</v>
      </c>
      <c r="U239" s="414">
        <v>45566</v>
      </c>
      <c r="V239" s="414">
        <v>45657</v>
      </c>
      <c r="W239" s="218">
        <f t="shared" si="18"/>
        <v>13</v>
      </c>
      <c r="X239" s="193">
        <v>1</v>
      </c>
      <c r="Y239" s="426" t="s">
        <v>4401</v>
      </c>
    </row>
    <row r="240" spans="1:25" ht="240">
      <c r="A240" s="560" t="s">
        <v>19</v>
      </c>
      <c r="B240" s="580" t="s">
        <v>16</v>
      </c>
      <c r="C240" s="858"/>
      <c r="D240" s="858"/>
      <c r="E240" s="867"/>
      <c r="F240" s="867"/>
      <c r="G240" s="562" t="s">
        <v>4351</v>
      </c>
      <c r="H240" s="587" t="s">
        <v>4352</v>
      </c>
      <c r="I240" s="587" t="s">
        <v>4353</v>
      </c>
      <c r="J240" s="566">
        <v>12</v>
      </c>
      <c r="K240" s="567">
        <v>45474</v>
      </c>
      <c r="L240" s="567">
        <v>45869</v>
      </c>
      <c r="M240" s="568">
        <f t="shared" si="19"/>
        <v>56.428571428571431</v>
      </c>
      <c r="N240" s="569">
        <v>11</v>
      </c>
      <c r="O240" s="587" t="s">
        <v>4354</v>
      </c>
      <c r="P240" s="586">
        <f t="shared" si="20"/>
        <v>0.91666666666666663</v>
      </c>
      <c r="Q240" s="571" t="str">
        <f>IF(ISNUMBER(P240),IF(P240=100%,"CUMPLIDA",IF(AND(ISNUMBER(L240),ISNUMBER([8]OCI!$P$6)), IF(L240&lt;[8]OCI!$P$6,"INCUMPLIDA","PROCESO"), "VERIFICAR FECHA")),"SIN VALOR AVANCE")</f>
        <v>PROCESO</v>
      </c>
      <c r="R240" s="412" t="s">
        <v>4370</v>
      </c>
      <c r="S240" s="425" t="s">
        <v>4364</v>
      </c>
      <c r="T240" s="413">
        <v>1</v>
      </c>
      <c r="U240" s="414">
        <v>45518</v>
      </c>
      <c r="V240" s="414">
        <v>45565</v>
      </c>
      <c r="W240" s="218">
        <f t="shared" si="18"/>
        <v>6.7142857142857144</v>
      </c>
      <c r="X240" s="193">
        <v>1</v>
      </c>
      <c r="Y240" s="426" t="s">
        <v>4365</v>
      </c>
    </row>
    <row r="241" spans="1:25" ht="255">
      <c r="A241" s="560" t="s">
        <v>19</v>
      </c>
      <c r="B241" s="580" t="s">
        <v>16</v>
      </c>
      <c r="C241" s="858"/>
      <c r="D241" s="858"/>
      <c r="E241" s="867"/>
      <c r="F241" s="867"/>
      <c r="G241" s="562" t="s">
        <v>4355</v>
      </c>
      <c r="H241" s="587" t="s">
        <v>4355</v>
      </c>
      <c r="I241" s="587" t="s">
        <v>4356</v>
      </c>
      <c r="J241" s="566">
        <v>12</v>
      </c>
      <c r="K241" s="567">
        <v>45474</v>
      </c>
      <c r="L241" s="567">
        <v>45869</v>
      </c>
      <c r="M241" s="568">
        <f t="shared" si="19"/>
        <v>56.428571428571431</v>
      </c>
      <c r="N241" s="569">
        <v>10</v>
      </c>
      <c r="O241" s="587" t="s">
        <v>4357</v>
      </c>
      <c r="P241" s="586">
        <f t="shared" si="20"/>
        <v>0.83333333333333337</v>
      </c>
      <c r="Q241" s="571" t="str">
        <f>IF(ISNUMBER(P241),IF(P241=100%,"CUMPLIDA",IF(AND(ISNUMBER(L241),ISNUMBER([8]OCI!$P$6)), IF(L241&lt;[8]OCI!$P$6,"INCUMPLIDA","PROCESO"), "VERIFICAR FECHA")),"SIN VALOR AVANCE")</f>
        <v>PROCESO</v>
      </c>
      <c r="R241" s="412" t="s">
        <v>4448</v>
      </c>
      <c r="S241" s="417" t="s">
        <v>4373</v>
      </c>
      <c r="T241" s="413">
        <v>1</v>
      </c>
      <c r="U241" s="414">
        <v>45519</v>
      </c>
      <c r="V241" s="410">
        <v>46021</v>
      </c>
      <c r="W241" s="218">
        <f t="shared" si="18"/>
        <v>71.714285714285708</v>
      </c>
      <c r="X241" s="401">
        <v>0</v>
      </c>
      <c r="Y241" s="426" t="s">
        <v>4365</v>
      </c>
    </row>
    <row r="242" spans="1:25" ht="409.5">
      <c r="A242" s="560" t="s">
        <v>19</v>
      </c>
      <c r="B242" s="580" t="s">
        <v>16</v>
      </c>
      <c r="C242" s="858" t="s">
        <v>4358</v>
      </c>
      <c r="D242" s="858" t="s">
        <v>4359</v>
      </c>
      <c r="E242" s="867" t="s">
        <v>4360</v>
      </c>
      <c r="F242" s="867" t="s">
        <v>4361</v>
      </c>
      <c r="G242" s="589" t="s">
        <v>4362</v>
      </c>
      <c r="H242" s="590" t="s">
        <v>4363</v>
      </c>
      <c r="I242" s="590" t="s">
        <v>4364</v>
      </c>
      <c r="J242" s="566">
        <v>1</v>
      </c>
      <c r="K242" s="567">
        <v>45518</v>
      </c>
      <c r="L242" s="567">
        <v>45565</v>
      </c>
      <c r="M242" s="568">
        <f t="shared" si="19"/>
        <v>6.7142857142857144</v>
      </c>
      <c r="N242" s="569">
        <v>1</v>
      </c>
      <c r="O242" s="585" t="s">
        <v>4365</v>
      </c>
      <c r="P242" s="586">
        <f t="shared" si="20"/>
        <v>1</v>
      </c>
      <c r="Q242" s="571" t="str">
        <f>IF(ISNUMBER(P242),IF(P242=100%,"CUMPLIDA",IF(AND(ISNUMBER(L242),ISNUMBER([8]OCI!$P$6)), IF(L242&lt;[8]OCI!$P$6,"INCUMPLIDA","PROCESO"), "VERIFICAR FECHA")),"SIN VALOR AVANCE")</f>
        <v>CUMPLIDA</v>
      </c>
      <c r="R242" s="412" t="s">
        <v>4418</v>
      </c>
      <c r="S242" s="417" t="s">
        <v>4415</v>
      </c>
      <c r="T242" s="413">
        <v>1</v>
      </c>
      <c r="U242" s="414">
        <v>45536</v>
      </c>
      <c r="V242" s="414">
        <v>45747</v>
      </c>
      <c r="W242" s="218">
        <f t="shared" si="18"/>
        <v>30.142857142857142</v>
      </c>
      <c r="X242" s="193">
        <v>0</v>
      </c>
      <c r="Y242" s="426" t="s">
        <v>4452</v>
      </c>
    </row>
    <row r="243" spans="1:25" ht="409.5">
      <c r="A243" s="560" t="s">
        <v>19</v>
      </c>
      <c r="B243" s="580" t="s">
        <v>16</v>
      </c>
      <c r="C243" s="858"/>
      <c r="D243" s="858"/>
      <c r="E243" s="867"/>
      <c r="F243" s="867"/>
      <c r="G243" s="584" t="s">
        <v>4366</v>
      </c>
      <c r="H243" s="565" t="s">
        <v>4367</v>
      </c>
      <c r="I243" s="585" t="s">
        <v>4368</v>
      </c>
      <c r="J243" s="566">
        <v>1</v>
      </c>
      <c r="K243" s="567">
        <v>45519</v>
      </c>
      <c r="L243" s="567">
        <v>46021</v>
      </c>
      <c r="M243" s="568">
        <f t="shared" si="19"/>
        <v>71.714285714285708</v>
      </c>
      <c r="N243" s="569">
        <v>0.5</v>
      </c>
      <c r="O243" s="585" t="s">
        <v>4365</v>
      </c>
      <c r="P243" s="586">
        <f t="shared" si="20"/>
        <v>0.5</v>
      </c>
      <c r="Q243" s="571" t="str">
        <f>IF(ISNUMBER(P243),IF(P243=100%,"CUMPLIDA",IF(AND(ISNUMBER(L243),ISNUMBER([8]OCI!$P$6)), IF(L243&lt;[8]OCI!$P$6,"INCUMPLIDA","PROCESO"), "VERIFICAR FECHA")),"SIN VALOR AVANCE")</f>
        <v>PROCESO</v>
      </c>
      <c r="R243" s="412" t="s">
        <v>4418</v>
      </c>
      <c r="S243" s="417" t="s">
        <v>4419</v>
      </c>
      <c r="T243" s="413">
        <v>3</v>
      </c>
      <c r="U243" s="414">
        <v>45748</v>
      </c>
      <c r="V243" s="414">
        <v>46022</v>
      </c>
      <c r="W243" s="218">
        <f t="shared" si="18"/>
        <v>39.142857142857146</v>
      </c>
      <c r="X243" s="193">
        <v>0</v>
      </c>
      <c r="Y243" s="426" t="s">
        <v>4452</v>
      </c>
    </row>
    <row r="244" spans="1:25" ht="390">
      <c r="A244" s="560" t="s">
        <v>19</v>
      </c>
      <c r="B244" s="580" t="s">
        <v>16</v>
      </c>
      <c r="C244" s="858"/>
      <c r="D244" s="858"/>
      <c r="E244" s="867"/>
      <c r="F244" s="867"/>
      <c r="G244" s="589" t="s">
        <v>4369</v>
      </c>
      <c r="H244" s="590" t="s">
        <v>4370</v>
      </c>
      <c r="I244" s="590" t="s">
        <v>4364</v>
      </c>
      <c r="J244" s="566">
        <v>1</v>
      </c>
      <c r="K244" s="567">
        <v>45518</v>
      </c>
      <c r="L244" s="567">
        <v>45565</v>
      </c>
      <c r="M244" s="568">
        <f t="shared" si="19"/>
        <v>6.7142857142857144</v>
      </c>
      <c r="N244" s="569">
        <v>1</v>
      </c>
      <c r="O244" s="585" t="s">
        <v>4365</v>
      </c>
      <c r="P244" s="586">
        <f t="shared" si="20"/>
        <v>1</v>
      </c>
      <c r="Q244" s="571" t="str">
        <f>IF(ISNUMBER(P244),IF(P244=100%,"CUMPLIDA",IF(AND(ISNUMBER(L244),ISNUMBER([8]OCI!$P$6)), IF(L244&lt;[8]OCI!$P$6,"INCUMPLIDA","PROCESO"), "VERIFICAR FECHA")),"SIN VALOR AVANCE")</f>
        <v>CUMPLIDA</v>
      </c>
      <c r="R244" s="412" t="s">
        <v>4454</v>
      </c>
      <c r="S244" s="417" t="s">
        <v>4455</v>
      </c>
      <c r="T244" s="413">
        <v>1</v>
      </c>
      <c r="U244" s="414">
        <v>45523</v>
      </c>
      <c r="V244" s="414">
        <v>45688</v>
      </c>
      <c r="W244" s="218">
        <f t="shared" si="18"/>
        <v>23.571428571428573</v>
      </c>
      <c r="X244" s="193">
        <v>0</v>
      </c>
      <c r="Y244" s="426" t="s">
        <v>4452</v>
      </c>
    </row>
    <row r="245" spans="1:25" ht="409.5">
      <c r="A245" s="560" t="s">
        <v>19</v>
      </c>
      <c r="B245" s="580" t="s">
        <v>16</v>
      </c>
      <c r="C245" s="858"/>
      <c r="D245" s="858"/>
      <c r="E245" s="867"/>
      <c r="F245" s="867"/>
      <c r="G245" s="584" t="s">
        <v>4371</v>
      </c>
      <c r="H245" s="565" t="s">
        <v>4372</v>
      </c>
      <c r="I245" s="585" t="s">
        <v>4373</v>
      </c>
      <c r="J245" s="566">
        <v>1</v>
      </c>
      <c r="K245" s="567">
        <v>45520</v>
      </c>
      <c r="L245" s="567">
        <v>46021</v>
      </c>
      <c r="M245" s="568">
        <f t="shared" si="19"/>
        <v>71.571428571428569</v>
      </c>
      <c r="N245" s="569">
        <v>0.5</v>
      </c>
      <c r="O245" s="585" t="s">
        <v>4365</v>
      </c>
      <c r="P245" s="586">
        <f t="shared" si="20"/>
        <v>0.5</v>
      </c>
      <c r="Q245" s="571" t="str">
        <f>IF(ISNUMBER(P245),IF(P245=100%,"CUMPLIDA",IF(AND(ISNUMBER(L245),ISNUMBER([8]OCI!$P$6)), IF(L245&lt;[8]OCI!$P$6,"INCUMPLIDA","PROCESO"), "VERIFICAR FECHA")),"SIN VALOR AVANCE")</f>
        <v>PROCESO</v>
      </c>
      <c r="R245" s="412" t="s">
        <v>4457</v>
      </c>
      <c r="S245" s="417" t="s">
        <v>4455</v>
      </c>
      <c r="T245" s="413">
        <v>1</v>
      </c>
      <c r="U245" s="414">
        <v>45505</v>
      </c>
      <c r="V245" s="414">
        <v>45547</v>
      </c>
      <c r="W245" s="218">
        <f t="shared" si="18"/>
        <v>6</v>
      </c>
      <c r="X245" s="193">
        <v>1</v>
      </c>
      <c r="Y245" s="426" t="s">
        <v>4458</v>
      </c>
    </row>
    <row r="246" spans="1:25" ht="390">
      <c r="A246" s="560" t="s">
        <v>19</v>
      </c>
      <c r="B246" s="580" t="s">
        <v>16</v>
      </c>
      <c r="C246" s="858"/>
      <c r="D246" s="858"/>
      <c r="E246" s="867"/>
      <c r="F246" s="867"/>
      <c r="G246" s="589" t="s">
        <v>4369</v>
      </c>
      <c r="H246" s="590" t="s">
        <v>4370</v>
      </c>
      <c r="I246" s="590" t="s">
        <v>4364</v>
      </c>
      <c r="J246" s="566">
        <v>1</v>
      </c>
      <c r="K246" s="567">
        <v>45518</v>
      </c>
      <c r="L246" s="567">
        <v>45565</v>
      </c>
      <c r="M246" s="568">
        <f t="shared" si="19"/>
        <v>6.7142857142857144</v>
      </c>
      <c r="N246" s="569">
        <v>1</v>
      </c>
      <c r="O246" s="585" t="s">
        <v>4365</v>
      </c>
      <c r="P246" s="586">
        <f t="shared" si="20"/>
        <v>1</v>
      </c>
      <c r="Q246" s="571" t="str">
        <f>IF(ISNUMBER(P246),IF(P246=100%,"CUMPLIDA",IF(AND(ISNUMBER(L246),ISNUMBER([8]OCI!$P$6)), IF(L246&lt;[8]OCI!$P$6,"INCUMPLIDA","PROCESO"), "VERIFICAR FECHA")),"SIN VALOR AVANCE")</f>
        <v>CUMPLIDA</v>
      </c>
      <c r="R246" s="412" t="s">
        <v>4460</v>
      </c>
      <c r="S246" s="417" t="s">
        <v>4455</v>
      </c>
      <c r="T246" s="413">
        <v>1</v>
      </c>
      <c r="U246" s="414">
        <v>45505</v>
      </c>
      <c r="V246" s="414">
        <v>45547</v>
      </c>
      <c r="W246" s="218">
        <f t="shared" si="18"/>
        <v>6</v>
      </c>
      <c r="X246" s="193">
        <v>1</v>
      </c>
      <c r="Y246" s="426" t="s">
        <v>4458</v>
      </c>
    </row>
    <row r="247" spans="1:25" ht="390">
      <c r="A247" s="560" t="s">
        <v>19</v>
      </c>
      <c r="B247" s="580" t="s">
        <v>16</v>
      </c>
      <c r="C247" s="858"/>
      <c r="D247" s="858"/>
      <c r="E247" s="867"/>
      <c r="F247" s="867"/>
      <c r="G247" s="584" t="s">
        <v>4374</v>
      </c>
      <c r="H247" s="585" t="s">
        <v>4375</v>
      </c>
      <c r="I247" s="585" t="s">
        <v>4373</v>
      </c>
      <c r="J247" s="566">
        <v>1</v>
      </c>
      <c r="K247" s="567">
        <v>45519</v>
      </c>
      <c r="L247" s="567">
        <v>46021</v>
      </c>
      <c r="M247" s="568">
        <f t="shared" si="19"/>
        <v>71.714285714285708</v>
      </c>
      <c r="N247" s="569">
        <v>0.5</v>
      </c>
      <c r="O247" s="585" t="s">
        <v>4365</v>
      </c>
      <c r="P247" s="586">
        <f t="shared" si="20"/>
        <v>0.5</v>
      </c>
      <c r="Q247" s="571" t="str">
        <f>IF(ISNUMBER(P247),IF(P247=100%,"CUMPLIDA",IF(AND(ISNUMBER(L247),ISNUMBER([8]OCI!$P$6)), IF(L247&lt;[8]OCI!$P$6,"INCUMPLIDA","PROCESO"), "VERIFICAR FECHA")),"SIN VALOR AVANCE")</f>
        <v>PROCESO</v>
      </c>
      <c r="R247" s="412" t="s">
        <v>4462</v>
      </c>
      <c r="S247" s="417" t="s">
        <v>4455</v>
      </c>
      <c r="T247" s="413">
        <v>1</v>
      </c>
      <c r="U247" s="414">
        <v>45523</v>
      </c>
      <c r="V247" s="414">
        <v>45688</v>
      </c>
      <c r="W247" s="218">
        <f t="shared" si="18"/>
        <v>23.571428571428573</v>
      </c>
      <c r="X247" s="193">
        <v>0</v>
      </c>
      <c r="Y247" s="426" t="s">
        <v>4452</v>
      </c>
    </row>
    <row r="248" spans="1:25" ht="345">
      <c r="A248" s="560" t="s">
        <v>19</v>
      </c>
      <c r="B248" s="580" t="s">
        <v>16</v>
      </c>
      <c r="C248" s="858"/>
      <c r="D248" s="858"/>
      <c r="E248" s="867"/>
      <c r="F248" s="867"/>
      <c r="G248" s="589" t="s">
        <v>4369</v>
      </c>
      <c r="H248" s="590" t="s">
        <v>4370</v>
      </c>
      <c r="I248" s="590" t="s">
        <v>4364</v>
      </c>
      <c r="J248" s="566">
        <v>1</v>
      </c>
      <c r="K248" s="567">
        <v>45518</v>
      </c>
      <c r="L248" s="567">
        <v>45565</v>
      </c>
      <c r="M248" s="568">
        <f t="shared" si="19"/>
        <v>6.7142857142857144</v>
      </c>
      <c r="N248" s="569">
        <v>1</v>
      </c>
      <c r="O248" s="585" t="s">
        <v>4376</v>
      </c>
      <c r="P248" s="586">
        <f t="shared" si="20"/>
        <v>1</v>
      </c>
      <c r="Q248" s="571" t="str">
        <f>IF(ISNUMBER(P248),IF(P248=100%,"CUMPLIDA",IF(AND(ISNUMBER(L248),ISNUMBER([8]OCI!$P$6)), IF(L248&lt;[8]OCI!$P$6,"INCUMPLIDA","PROCESO"), "VERIFICAR FECHA")),"SIN VALOR AVANCE")</f>
        <v>CUMPLIDA</v>
      </c>
      <c r="R248" s="412" t="s">
        <v>4464</v>
      </c>
      <c r="S248" s="417" t="s">
        <v>4465</v>
      </c>
      <c r="T248" s="413">
        <v>3</v>
      </c>
      <c r="U248" s="414">
        <v>45516</v>
      </c>
      <c r="V248" s="414">
        <v>45747</v>
      </c>
      <c r="W248" s="218">
        <f t="shared" si="18"/>
        <v>33</v>
      </c>
      <c r="X248" s="193">
        <v>1</v>
      </c>
      <c r="Y248" s="426" t="s">
        <v>4452</v>
      </c>
    </row>
    <row r="249" spans="1:25" ht="150">
      <c r="A249" s="560" t="s">
        <v>19</v>
      </c>
      <c r="B249" s="580" t="s">
        <v>16</v>
      </c>
      <c r="C249" s="858"/>
      <c r="D249" s="858"/>
      <c r="E249" s="867"/>
      <c r="F249" s="867"/>
      <c r="G249" s="584" t="s">
        <v>4377</v>
      </c>
      <c r="H249" s="565" t="s">
        <v>4378</v>
      </c>
      <c r="I249" s="585" t="s">
        <v>4373</v>
      </c>
      <c r="J249" s="566">
        <v>1</v>
      </c>
      <c r="K249" s="567">
        <v>45519</v>
      </c>
      <c r="L249" s="567">
        <v>46021</v>
      </c>
      <c r="M249" s="568">
        <f t="shared" si="19"/>
        <v>71.714285714285708</v>
      </c>
      <c r="N249" s="569">
        <v>0.5</v>
      </c>
      <c r="O249" s="585" t="s">
        <v>4365</v>
      </c>
      <c r="P249" s="586">
        <f t="shared" si="20"/>
        <v>0.5</v>
      </c>
      <c r="Q249" s="571" t="str">
        <f>IF(ISNUMBER(P249),IF(P249=100%,"CUMPLIDA",IF(AND(ISNUMBER(L249),ISNUMBER([8]OCI!$P$6)), IF(L249&lt;[8]OCI!$P$6,"INCUMPLIDA","PROCESO"), "VERIFICAR FECHA")),"SIN VALOR AVANCE")</f>
        <v>PROCESO</v>
      </c>
      <c r="R249" s="412" t="s">
        <v>4470</v>
      </c>
      <c r="S249" s="417" t="s">
        <v>4424</v>
      </c>
      <c r="T249" s="413">
        <v>1</v>
      </c>
      <c r="U249" s="414">
        <v>45519</v>
      </c>
      <c r="V249" s="414">
        <v>45657</v>
      </c>
      <c r="W249" s="218">
        <f t="shared" si="18"/>
        <v>19.714285714285715</v>
      </c>
      <c r="X249" s="193">
        <v>1</v>
      </c>
      <c r="Y249" s="426" t="s">
        <v>4471</v>
      </c>
    </row>
    <row r="250" spans="1:25" ht="135">
      <c r="A250" s="560" t="s">
        <v>19</v>
      </c>
      <c r="B250" s="580" t="s">
        <v>16</v>
      </c>
      <c r="C250" s="858"/>
      <c r="D250" s="858"/>
      <c r="E250" s="867"/>
      <c r="F250" s="867"/>
      <c r="G250" s="584" t="s">
        <v>4379</v>
      </c>
      <c r="H250" s="565" t="s">
        <v>4380</v>
      </c>
      <c r="I250" s="585" t="s">
        <v>4381</v>
      </c>
      <c r="J250" s="566">
        <v>1</v>
      </c>
      <c r="K250" s="567">
        <v>45519</v>
      </c>
      <c r="L250" s="567">
        <v>45657</v>
      </c>
      <c r="M250" s="568">
        <f t="shared" si="19"/>
        <v>19.714285714285715</v>
      </c>
      <c r="N250" s="569">
        <v>1</v>
      </c>
      <c r="O250" s="585" t="s">
        <v>4382</v>
      </c>
      <c r="P250" s="586">
        <f t="shared" si="20"/>
        <v>1</v>
      </c>
      <c r="Q250" s="571" t="str">
        <f>IF(ISNUMBER(P250),IF(P250=100%,"CUMPLIDA",IF(AND(ISNUMBER(L250),ISNUMBER([8]OCI!$P$6)), IF(L250&lt;[8]OCI!$P$6,"INCUMPLIDA","PROCESO"), "VERIFICAR FECHA")),"SIN VALOR AVANCE")</f>
        <v>CUMPLIDA</v>
      </c>
      <c r="R250" s="416" t="s">
        <v>4472</v>
      </c>
      <c r="S250" s="408" t="s">
        <v>546</v>
      </c>
      <c r="T250" s="413">
        <v>1</v>
      </c>
      <c r="U250" s="414">
        <v>45505</v>
      </c>
      <c r="V250" s="414">
        <v>45565</v>
      </c>
      <c r="W250" s="218">
        <f t="shared" si="18"/>
        <v>8.5714285714285712</v>
      </c>
      <c r="X250" s="193">
        <v>1</v>
      </c>
      <c r="Y250" s="426" t="s">
        <v>4473</v>
      </c>
    </row>
    <row r="251" spans="1:25" ht="180">
      <c r="A251" s="560" t="s">
        <v>19</v>
      </c>
      <c r="B251" s="580" t="s">
        <v>16</v>
      </c>
      <c r="C251" s="858"/>
      <c r="D251" s="858"/>
      <c r="E251" s="867"/>
      <c r="F251" s="867"/>
      <c r="G251" s="584" t="s">
        <v>4383</v>
      </c>
      <c r="H251" s="585" t="s">
        <v>4383</v>
      </c>
      <c r="I251" s="585" t="s">
        <v>4384</v>
      </c>
      <c r="J251" s="566">
        <v>1</v>
      </c>
      <c r="K251" s="567">
        <v>45519</v>
      </c>
      <c r="L251" s="567">
        <v>45657</v>
      </c>
      <c r="M251" s="568">
        <f t="shared" si="19"/>
        <v>19.714285714285715</v>
      </c>
      <c r="N251" s="569">
        <v>1</v>
      </c>
      <c r="O251" s="585" t="s">
        <v>4385</v>
      </c>
      <c r="P251" s="586">
        <f t="shared" si="20"/>
        <v>1</v>
      </c>
      <c r="Q251" s="571" t="str">
        <f>IF(ISNUMBER(P251),IF(P251=100%,"CUMPLIDA",IF(AND(ISNUMBER(L251),ISNUMBER([8]OCI!$P$6)), IF(L251&lt;[8]OCI!$P$6,"INCUMPLIDA","PROCESO"), "VERIFICAR FECHA")),"SIN VALOR AVANCE")</f>
        <v>CUMPLIDA</v>
      </c>
      <c r="R251" s="416" t="s">
        <v>4429</v>
      </c>
      <c r="S251" s="408" t="s">
        <v>4474</v>
      </c>
      <c r="T251" s="413">
        <v>1</v>
      </c>
      <c r="U251" s="414">
        <v>45566</v>
      </c>
      <c r="V251" s="414">
        <v>45747</v>
      </c>
      <c r="W251" s="218">
        <f t="shared" si="18"/>
        <v>25.857142857142858</v>
      </c>
      <c r="X251" s="193">
        <v>0.77</v>
      </c>
      <c r="Y251" s="426" t="s">
        <v>4475</v>
      </c>
    </row>
    <row r="252" spans="1:25" ht="360">
      <c r="A252" s="560" t="s">
        <v>19</v>
      </c>
      <c r="B252" s="580" t="s">
        <v>16</v>
      </c>
      <c r="C252" s="858"/>
      <c r="D252" s="858"/>
      <c r="E252" s="867"/>
      <c r="F252" s="867"/>
      <c r="G252" s="584" t="s">
        <v>4383</v>
      </c>
      <c r="H252" s="585" t="s">
        <v>4383</v>
      </c>
      <c r="I252" s="585" t="s">
        <v>4384</v>
      </c>
      <c r="J252" s="566">
        <v>1</v>
      </c>
      <c r="K252" s="567">
        <v>45519</v>
      </c>
      <c r="L252" s="567">
        <v>45657</v>
      </c>
      <c r="M252" s="568">
        <f t="shared" si="19"/>
        <v>19.714285714285715</v>
      </c>
      <c r="N252" s="569">
        <v>1</v>
      </c>
      <c r="O252" s="585" t="s">
        <v>4385</v>
      </c>
      <c r="P252" s="586">
        <f t="shared" si="20"/>
        <v>1</v>
      </c>
      <c r="Q252" s="571" t="str">
        <f>IF(ISNUMBER(P252),IF(P252=100%,"CUMPLIDA",IF(AND(ISNUMBER(L252),ISNUMBER([8]OCI!$P$6)), IF(L252&lt;[8]OCI!$P$6,"INCUMPLIDA","PROCESO"), "VERIFICAR FECHA")),"SIN VALOR AVANCE")</f>
        <v>CUMPLIDA</v>
      </c>
      <c r="R252" s="412" t="s">
        <v>4481</v>
      </c>
      <c r="S252" s="417" t="s">
        <v>4482</v>
      </c>
      <c r="T252" s="413">
        <v>1</v>
      </c>
      <c r="U252" s="414">
        <v>45505</v>
      </c>
      <c r="V252" s="414">
        <v>45535</v>
      </c>
      <c r="W252" s="218">
        <f t="shared" si="18"/>
        <v>4.2857142857142856</v>
      </c>
      <c r="X252" s="193">
        <v>1</v>
      </c>
      <c r="Y252" s="428" t="s">
        <v>4483</v>
      </c>
    </row>
    <row r="253" spans="1:25" ht="409.5">
      <c r="A253" s="560" t="s">
        <v>19</v>
      </c>
      <c r="B253" s="580" t="s">
        <v>16</v>
      </c>
      <c r="C253" s="858"/>
      <c r="D253" s="858"/>
      <c r="E253" s="867"/>
      <c r="F253" s="867"/>
      <c r="G253" s="584" t="s">
        <v>4383</v>
      </c>
      <c r="H253" s="585" t="s">
        <v>4383</v>
      </c>
      <c r="I253" s="585" t="s">
        <v>4384</v>
      </c>
      <c r="J253" s="566">
        <v>1</v>
      </c>
      <c r="K253" s="567">
        <v>45519</v>
      </c>
      <c r="L253" s="567">
        <v>45657</v>
      </c>
      <c r="M253" s="568">
        <f t="shared" si="19"/>
        <v>19.714285714285715</v>
      </c>
      <c r="N253" s="569">
        <v>1</v>
      </c>
      <c r="O253" s="585" t="s">
        <v>4385</v>
      </c>
      <c r="P253" s="586">
        <f t="shared" si="20"/>
        <v>1</v>
      </c>
      <c r="Q253" s="571" t="str">
        <f>IF(ISNUMBER(P253),IF(P253=100%,"CUMPLIDA",IF(AND(ISNUMBER(L253),ISNUMBER([8]OCI!$P$6)), IF(L253&lt;[8]OCI!$P$6,"INCUMPLIDA","PROCESO"), "VERIFICAR FECHA")),"SIN VALOR AVANCE")</f>
        <v>CUMPLIDA</v>
      </c>
      <c r="R253" s="412" t="s">
        <v>4485</v>
      </c>
      <c r="S253" s="417" t="s">
        <v>4486</v>
      </c>
      <c r="T253" s="413">
        <v>1</v>
      </c>
      <c r="U253" s="414">
        <v>45505</v>
      </c>
      <c r="V253" s="414">
        <v>45535</v>
      </c>
      <c r="W253" s="218">
        <f t="shared" si="18"/>
        <v>4.2857142857142856</v>
      </c>
      <c r="X253" s="193">
        <v>1</v>
      </c>
      <c r="Y253" s="428" t="s">
        <v>4487</v>
      </c>
    </row>
    <row r="254" spans="1:25" ht="180">
      <c r="A254" s="560" t="s">
        <v>19</v>
      </c>
      <c r="B254" s="580" t="s">
        <v>16</v>
      </c>
      <c r="C254" s="858"/>
      <c r="D254" s="858"/>
      <c r="E254" s="867"/>
      <c r="F254" s="867"/>
      <c r="G254" s="584" t="s">
        <v>4383</v>
      </c>
      <c r="H254" s="585" t="s">
        <v>4383</v>
      </c>
      <c r="I254" s="585" t="s">
        <v>4384</v>
      </c>
      <c r="J254" s="566">
        <v>1</v>
      </c>
      <c r="K254" s="567">
        <v>45520</v>
      </c>
      <c r="L254" s="567">
        <v>45658</v>
      </c>
      <c r="M254" s="568">
        <f t="shared" si="19"/>
        <v>19.714285714285715</v>
      </c>
      <c r="N254" s="569">
        <v>1</v>
      </c>
      <c r="O254" s="585" t="s">
        <v>4385</v>
      </c>
      <c r="P254" s="586">
        <f t="shared" si="20"/>
        <v>1</v>
      </c>
      <c r="Q254" s="571" t="str">
        <f>IF(ISNUMBER(P254),IF(P254=100%,"CUMPLIDA",IF(AND(ISNUMBER(L254),ISNUMBER([8]OCI!$P$6)), IF(L254&lt;[8]OCI!$P$6,"INCUMPLIDA","PROCESO"), "VERIFICAR FECHA")),"SIN VALOR AVANCE")</f>
        <v>CUMPLIDA</v>
      </c>
      <c r="R254" s="412" t="s">
        <v>4488</v>
      </c>
      <c r="S254" s="417" t="s">
        <v>4396</v>
      </c>
      <c r="T254" s="413">
        <v>1</v>
      </c>
      <c r="U254" s="414">
        <v>45505</v>
      </c>
      <c r="V254" s="414">
        <v>45870</v>
      </c>
      <c r="W254" s="218">
        <f t="shared" si="18"/>
        <v>52.142857142857146</v>
      </c>
      <c r="X254" s="401">
        <v>0</v>
      </c>
      <c r="Y254" s="426" t="s">
        <v>4489</v>
      </c>
    </row>
    <row r="255" spans="1:25" ht="360">
      <c r="A255" s="560" t="s">
        <v>19</v>
      </c>
      <c r="B255" s="580" t="s">
        <v>16</v>
      </c>
      <c r="C255" s="858"/>
      <c r="D255" s="858"/>
      <c r="E255" s="867"/>
      <c r="F255" s="867"/>
      <c r="G255" s="584" t="s">
        <v>4379</v>
      </c>
      <c r="H255" s="565" t="s">
        <v>4380</v>
      </c>
      <c r="I255" s="585" t="s">
        <v>4381</v>
      </c>
      <c r="J255" s="566">
        <v>1</v>
      </c>
      <c r="K255" s="567">
        <v>45519</v>
      </c>
      <c r="L255" s="567">
        <v>45657</v>
      </c>
      <c r="M255" s="568">
        <f t="shared" si="19"/>
        <v>19.714285714285715</v>
      </c>
      <c r="N255" s="569">
        <v>1</v>
      </c>
      <c r="O255" s="585" t="s">
        <v>4386</v>
      </c>
      <c r="P255" s="586">
        <f t="shared" si="20"/>
        <v>1</v>
      </c>
      <c r="Q255" s="571" t="str">
        <f>IF(ISNUMBER(P255),IF(P255=100%,"CUMPLIDA",IF(AND(ISNUMBER(L255),ISNUMBER([8]OCI!$P$6)), IF(L255&lt;[8]OCI!$P$6,"INCUMPLIDA","PROCESO"), "VERIFICAR FECHA")),"SIN VALOR AVANCE")</f>
        <v>CUMPLIDA</v>
      </c>
      <c r="R255" s="412" t="s">
        <v>4491</v>
      </c>
      <c r="S255" s="408" t="s">
        <v>3830</v>
      </c>
      <c r="T255" s="413">
        <v>1</v>
      </c>
      <c r="U255" s="414">
        <v>45519</v>
      </c>
      <c r="V255" s="414">
        <v>45657</v>
      </c>
      <c r="W255" s="218">
        <f t="shared" si="18"/>
        <v>19.714285714285715</v>
      </c>
      <c r="X255" s="193">
        <v>1</v>
      </c>
      <c r="Y255" s="426" t="s">
        <v>4492</v>
      </c>
    </row>
    <row r="256" spans="1:25" ht="409.5">
      <c r="A256" s="560" t="s">
        <v>19</v>
      </c>
      <c r="B256" s="580" t="s">
        <v>16</v>
      </c>
      <c r="C256" s="858"/>
      <c r="D256" s="858"/>
      <c r="E256" s="867"/>
      <c r="F256" s="867"/>
      <c r="G256" s="584" t="s">
        <v>4387</v>
      </c>
      <c r="H256" s="565" t="s">
        <v>4370</v>
      </c>
      <c r="I256" s="590" t="s">
        <v>4364</v>
      </c>
      <c r="J256" s="575">
        <v>1</v>
      </c>
      <c r="K256" s="582">
        <v>45518</v>
      </c>
      <c r="L256" s="582">
        <v>45565</v>
      </c>
      <c r="M256" s="568">
        <f t="shared" si="19"/>
        <v>6.7142857142857144</v>
      </c>
      <c r="N256" s="569">
        <v>1</v>
      </c>
      <c r="O256" s="585" t="s">
        <v>4365</v>
      </c>
      <c r="P256" s="586">
        <f t="shared" si="20"/>
        <v>1</v>
      </c>
      <c r="Q256" s="571" t="str">
        <f>IF(ISNUMBER(P256),IF(P256=100%,"CUMPLIDA",IF(AND(ISNUMBER(L256),ISNUMBER([8]OCI!$P$6)), IF(L256&lt;[8]OCI!$P$6,"INCUMPLIDA","PROCESO"), "VERIFICAR FECHA")),"SIN VALOR AVANCE")</f>
        <v>CUMPLIDA</v>
      </c>
      <c r="R256" s="424" t="s">
        <v>4497</v>
      </c>
      <c r="S256" s="408" t="s">
        <v>4498</v>
      </c>
      <c r="T256" s="413">
        <v>6</v>
      </c>
      <c r="U256" s="429">
        <v>45611</v>
      </c>
      <c r="V256" s="429">
        <v>45807</v>
      </c>
      <c r="W256" s="218">
        <f t="shared" si="18"/>
        <v>28</v>
      </c>
      <c r="X256" s="193">
        <v>0</v>
      </c>
      <c r="Y256" s="415" t="s">
        <v>4499</v>
      </c>
    </row>
    <row r="257" spans="1:25" ht="225">
      <c r="A257" s="560" t="s">
        <v>19</v>
      </c>
      <c r="B257" s="580" t="s">
        <v>16</v>
      </c>
      <c r="C257" s="858"/>
      <c r="D257" s="858"/>
      <c r="E257" s="867"/>
      <c r="F257" s="867"/>
      <c r="G257" s="584" t="s">
        <v>4371</v>
      </c>
      <c r="H257" s="565" t="s">
        <v>4388</v>
      </c>
      <c r="I257" s="585" t="s">
        <v>4373</v>
      </c>
      <c r="J257" s="566">
        <v>1</v>
      </c>
      <c r="K257" s="567">
        <v>45519</v>
      </c>
      <c r="L257" s="567">
        <v>46021</v>
      </c>
      <c r="M257" s="568">
        <f t="shared" si="19"/>
        <v>71.714285714285708</v>
      </c>
      <c r="N257" s="569">
        <v>0.5</v>
      </c>
      <c r="O257" s="585" t="s">
        <v>4389</v>
      </c>
      <c r="P257" s="586">
        <f t="shared" si="20"/>
        <v>0.5</v>
      </c>
      <c r="Q257" s="571" t="str">
        <f>IF(ISNUMBER(P257),IF(P257=100%,"CUMPLIDA",IF(AND(ISNUMBER(L257),ISNUMBER([8]OCI!$P$6)), IF(L257&lt;[8]OCI!$P$6,"INCUMPLIDA","PROCESO"), "VERIFICAR FECHA")),"SIN VALOR AVANCE")</f>
        <v>PROCESO</v>
      </c>
      <c r="R257" s="424" t="s">
        <v>4501</v>
      </c>
      <c r="S257" s="408" t="s">
        <v>4502</v>
      </c>
      <c r="T257" s="413">
        <v>3</v>
      </c>
      <c r="U257" s="429">
        <v>45611</v>
      </c>
      <c r="V257" s="429">
        <v>45703</v>
      </c>
      <c r="W257" s="218">
        <f t="shared" si="18"/>
        <v>13.142857142857142</v>
      </c>
      <c r="X257" s="193">
        <v>0</v>
      </c>
      <c r="Y257" s="426" t="s">
        <v>4503</v>
      </c>
    </row>
    <row r="258" spans="1:25" ht="375">
      <c r="A258" s="560" t="s">
        <v>19</v>
      </c>
      <c r="B258" s="580" t="s">
        <v>16</v>
      </c>
      <c r="C258" s="858" t="s">
        <v>4358</v>
      </c>
      <c r="D258" s="858" t="s">
        <v>4390</v>
      </c>
      <c r="E258" s="867" t="s">
        <v>4391</v>
      </c>
      <c r="F258" s="867" t="s">
        <v>4392</v>
      </c>
      <c r="G258" s="584" t="s">
        <v>4369</v>
      </c>
      <c r="H258" s="565" t="s">
        <v>4370</v>
      </c>
      <c r="I258" s="590" t="s">
        <v>4364</v>
      </c>
      <c r="J258" s="575">
        <v>1</v>
      </c>
      <c r="K258" s="582">
        <v>45518</v>
      </c>
      <c r="L258" s="582">
        <v>45565</v>
      </c>
      <c r="M258" s="568">
        <f t="shared" si="19"/>
        <v>6.7142857142857144</v>
      </c>
      <c r="N258" s="569">
        <v>1</v>
      </c>
      <c r="O258" s="585" t="s">
        <v>4365</v>
      </c>
      <c r="P258" s="586">
        <f t="shared" si="20"/>
        <v>1</v>
      </c>
      <c r="Q258" s="571" t="str">
        <f>IF(ISNUMBER(P258),IF(P258=100%,"CUMPLIDA",IF(AND(ISNUMBER(L258),ISNUMBER([8]OCI!$P$6)), IF(L258&lt;[8]OCI!$P$6,"INCUMPLIDA","PROCESO"), "VERIFICAR FECHA")),"SIN VALOR AVANCE")</f>
        <v>CUMPLIDA</v>
      </c>
      <c r="R258" s="412" t="s">
        <v>4505</v>
      </c>
      <c r="S258" s="408" t="s">
        <v>4506</v>
      </c>
      <c r="T258" s="413">
        <v>36</v>
      </c>
      <c r="U258" s="410">
        <v>45597</v>
      </c>
      <c r="V258" s="410">
        <v>45961</v>
      </c>
      <c r="W258" s="218">
        <f t="shared" si="18"/>
        <v>52</v>
      </c>
      <c r="X258" s="193">
        <v>0</v>
      </c>
      <c r="Y258" s="426" t="s">
        <v>4503</v>
      </c>
    </row>
    <row r="259" spans="1:25" ht="210">
      <c r="A259" s="560" t="s">
        <v>19</v>
      </c>
      <c r="B259" s="580" t="s">
        <v>16</v>
      </c>
      <c r="C259" s="858"/>
      <c r="D259" s="858"/>
      <c r="E259" s="867"/>
      <c r="F259" s="867"/>
      <c r="G259" s="584" t="s">
        <v>4371</v>
      </c>
      <c r="H259" s="565" t="s">
        <v>4393</v>
      </c>
      <c r="I259" s="585" t="s">
        <v>4373</v>
      </c>
      <c r="J259" s="575">
        <v>1</v>
      </c>
      <c r="K259" s="582">
        <v>45519</v>
      </c>
      <c r="L259" s="567">
        <v>46021</v>
      </c>
      <c r="M259" s="568">
        <f t="shared" si="19"/>
        <v>71.714285714285708</v>
      </c>
      <c r="N259" s="569">
        <v>0.5</v>
      </c>
      <c r="O259" s="585" t="s">
        <v>4365</v>
      </c>
      <c r="P259" s="586">
        <f t="shared" si="20"/>
        <v>0.5</v>
      </c>
      <c r="Q259" s="571" t="str">
        <f>IF(ISNUMBER(P259),IF(P259=100%,"CUMPLIDA",IF(AND(ISNUMBER(L259),ISNUMBER([8]OCI!$P$6)), IF(L259&lt;[8]OCI!$P$6,"INCUMPLIDA","PROCESO"), "VERIFICAR FECHA")),"SIN VALOR AVANCE")</f>
        <v>PROCESO</v>
      </c>
      <c r="R259" s="412" t="s">
        <v>4508</v>
      </c>
      <c r="S259" s="408" t="s">
        <v>4509</v>
      </c>
      <c r="T259" s="413">
        <v>12</v>
      </c>
      <c r="U259" s="410">
        <v>45641</v>
      </c>
      <c r="V259" s="410">
        <v>46006</v>
      </c>
      <c r="W259" s="218">
        <f t="shared" si="18"/>
        <v>52.142857142857146</v>
      </c>
      <c r="X259" s="193">
        <v>0</v>
      </c>
      <c r="Y259" s="426" t="s">
        <v>4510</v>
      </c>
    </row>
    <row r="260" spans="1:25" ht="345">
      <c r="A260" s="560" t="s">
        <v>19</v>
      </c>
      <c r="B260" s="580" t="s">
        <v>16</v>
      </c>
      <c r="C260" s="858"/>
      <c r="D260" s="858"/>
      <c r="E260" s="867"/>
      <c r="F260" s="867"/>
      <c r="G260" s="584" t="s">
        <v>4394</v>
      </c>
      <c r="H260" s="565" t="s">
        <v>4395</v>
      </c>
      <c r="I260" s="585" t="s">
        <v>4396</v>
      </c>
      <c r="J260" s="575">
        <v>1</v>
      </c>
      <c r="K260" s="582">
        <v>45505</v>
      </c>
      <c r="L260" s="582">
        <v>45870</v>
      </c>
      <c r="M260" s="568">
        <f t="shared" si="19"/>
        <v>52.142857142857146</v>
      </c>
      <c r="N260" s="569">
        <v>0.5</v>
      </c>
      <c r="O260" s="585" t="s">
        <v>4397</v>
      </c>
      <c r="P260" s="586">
        <f t="shared" si="20"/>
        <v>0.5</v>
      </c>
      <c r="Q260" s="571" t="str">
        <f>IF(ISNUMBER(P260),IF(P260=100%,"CUMPLIDA",IF(AND(ISNUMBER(L260),ISNUMBER([8]OCI!$P$6)), IF(L260&lt;[8]OCI!$P$6,"INCUMPLIDA","PROCESO"), "VERIFICAR FECHA")),"SIN VALOR AVANCE")</f>
        <v>PROCESO</v>
      </c>
      <c r="R260" s="424" t="s">
        <v>4515</v>
      </c>
      <c r="S260" s="408" t="s">
        <v>4498</v>
      </c>
      <c r="T260" s="413">
        <v>6</v>
      </c>
      <c r="U260" s="410">
        <v>45597</v>
      </c>
      <c r="V260" s="410">
        <v>45777</v>
      </c>
      <c r="W260" s="218">
        <f t="shared" si="18"/>
        <v>25.714285714285715</v>
      </c>
      <c r="X260" s="193">
        <v>0</v>
      </c>
      <c r="Y260" s="415" t="s">
        <v>4499</v>
      </c>
    </row>
    <row r="261" spans="1:25" ht="225">
      <c r="A261" s="560" t="s">
        <v>19</v>
      </c>
      <c r="B261" s="580" t="s">
        <v>16</v>
      </c>
      <c r="C261" s="858"/>
      <c r="D261" s="858"/>
      <c r="E261" s="867"/>
      <c r="F261" s="867"/>
      <c r="G261" s="584" t="s">
        <v>4398</v>
      </c>
      <c r="H261" s="565" t="s">
        <v>4399</v>
      </c>
      <c r="I261" s="565" t="s">
        <v>4400</v>
      </c>
      <c r="J261" s="575">
        <v>1</v>
      </c>
      <c r="K261" s="582">
        <v>45519</v>
      </c>
      <c r="L261" s="582">
        <v>45885</v>
      </c>
      <c r="M261" s="568">
        <f t="shared" si="19"/>
        <v>52.285714285714285</v>
      </c>
      <c r="N261" s="569">
        <v>0.8</v>
      </c>
      <c r="O261" s="585" t="s">
        <v>4401</v>
      </c>
      <c r="P261" s="586">
        <f t="shared" si="20"/>
        <v>0.8</v>
      </c>
      <c r="Q261" s="571" t="str">
        <f>IF(ISNUMBER(P261),IF(P261=100%,"CUMPLIDA",IF(AND(ISNUMBER(L261),ISNUMBER([8]OCI!$P$6)), IF(L261&lt;[8]OCI!$P$6,"INCUMPLIDA","PROCESO"), "VERIFICAR FECHA")),"SIN VALOR AVANCE")</f>
        <v>PROCESO</v>
      </c>
      <c r="R261" s="424" t="s">
        <v>4501</v>
      </c>
      <c r="S261" s="408" t="s">
        <v>4502</v>
      </c>
      <c r="T261" s="413">
        <v>3</v>
      </c>
      <c r="U261" s="410">
        <v>45611</v>
      </c>
      <c r="V261" s="410">
        <v>45703</v>
      </c>
      <c r="W261" s="218">
        <f t="shared" si="18"/>
        <v>13.142857142857142</v>
      </c>
      <c r="X261" s="193">
        <v>0</v>
      </c>
      <c r="Y261" s="426" t="s">
        <v>4503</v>
      </c>
    </row>
    <row r="262" spans="1:25" ht="240">
      <c r="A262" s="560" t="s">
        <v>19</v>
      </c>
      <c r="B262" s="580" t="s">
        <v>16</v>
      </c>
      <c r="C262" s="858"/>
      <c r="D262" s="858"/>
      <c r="E262" s="867"/>
      <c r="F262" s="867"/>
      <c r="G262" s="584" t="s">
        <v>4369</v>
      </c>
      <c r="H262" s="565" t="s">
        <v>4370</v>
      </c>
      <c r="I262" s="590" t="s">
        <v>4364</v>
      </c>
      <c r="J262" s="575">
        <v>1</v>
      </c>
      <c r="K262" s="582">
        <v>45518</v>
      </c>
      <c r="L262" s="582">
        <v>45565</v>
      </c>
      <c r="M262" s="568">
        <f t="shared" si="19"/>
        <v>6.7142857142857144</v>
      </c>
      <c r="N262" s="569">
        <v>1</v>
      </c>
      <c r="O262" s="585" t="s">
        <v>4365</v>
      </c>
      <c r="P262" s="586">
        <f t="shared" si="20"/>
        <v>1</v>
      </c>
      <c r="Q262" s="571" t="str">
        <f>IF(ISNUMBER(P262),IF(P262=100%,"CUMPLIDA",IF(AND(ISNUMBER(L262),ISNUMBER([8]OCI!$P$6)), IF(L262&lt;[8]OCI!$P$6,"INCUMPLIDA","PROCESO"), "VERIFICAR FECHA")),"SIN VALOR AVANCE")</f>
        <v>CUMPLIDA</v>
      </c>
      <c r="R262" s="412" t="s">
        <v>4517</v>
      </c>
      <c r="S262" s="408" t="s">
        <v>4518</v>
      </c>
      <c r="T262" s="413">
        <v>36</v>
      </c>
      <c r="U262" s="410">
        <v>45597</v>
      </c>
      <c r="V262" s="410">
        <v>45961</v>
      </c>
      <c r="W262" s="218">
        <f t="shared" si="18"/>
        <v>52</v>
      </c>
      <c r="X262" s="193">
        <v>0</v>
      </c>
      <c r="Y262" s="420" t="s">
        <v>4519</v>
      </c>
    </row>
    <row r="263" spans="1:25" ht="255">
      <c r="A263" s="560" t="s">
        <v>19</v>
      </c>
      <c r="B263" s="580" t="s">
        <v>16</v>
      </c>
      <c r="C263" s="858"/>
      <c r="D263" s="858"/>
      <c r="E263" s="867"/>
      <c r="F263" s="867"/>
      <c r="G263" s="584" t="s">
        <v>4402</v>
      </c>
      <c r="H263" s="565" t="s">
        <v>4403</v>
      </c>
      <c r="I263" s="585" t="s">
        <v>4373</v>
      </c>
      <c r="J263" s="575">
        <v>1</v>
      </c>
      <c r="K263" s="582">
        <v>45519</v>
      </c>
      <c r="L263" s="567">
        <v>46021</v>
      </c>
      <c r="M263" s="568">
        <f t="shared" si="19"/>
        <v>71.714285714285708</v>
      </c>
      <c r="N263" s="569">
        <v>0.5</v>
      </c>
      <c r="O263" s="585" t="s">
        <v>4365</v>
      </c>
      <c r="P263" s="586">
        <f t="shared" si="20"/>
        <v>0.5</v>
      </c>
      <c r="Q263" s="571" t="str">
        <f>IF(ISNUMBER(P263),IF(P263=100%,"CUMPLIDA",IF(AND(ISNUMBER(L263),ISNUMBER([8]OCI!$P$6)), IF(L263&lt;[8]OCI!$P$6,"INCUMPLIDA","PROCESO"), "VERIFICAR FECHA")),"SIN VALOR AVANCE")</f>
        <v>PROCESO</v>
      </c>
      <c r="R263" s="412" t="s">
        <v>4521</v>
      </c>
      <c r="S263" s="408" t="s">
        <v>4522</v>
      </c>
      <c r="T263" s="413">
        <v>12</v>
      </c>
      <c r="U263" s="410">
        <v>45641</v>
      </c>
      <c r="V263" s="410">
        <v>46006</v>
      </c>
      <c r="W263" s="218">
        <f t="shared" si="18"/>
        <v>52.142857142857146</v>
      </c>
      <c r="X263" s="193">
        <v>0</v>
      </c>
      <c r="Y263" s="420" t="s">
        <v>4523</v>
      </c>
    </row>
    <row r="264" spans="1:25" ht="409.5">
      <c r="A264" s="560" t="s">
        <v>19</v>
      </c>
      <c r="B264" s="580" t="s">
        <v>16</v>
      </c>
      <c r="C264" s="858"/>
      <c r="D264" s="858"/>
      <c r="E264" s="867"/>
      <c r="F264" s="867"/>
      <c r="G264" s="584" t="s">
        <v>4398</v>
      </c>
      <c r="H264" s="565" t="s">
        <v>4404</v>
      </c>
      <c r="I264" s="565" t="s">
        <v>4400</v>
      </c>
      <c r="J264" s="575">
        <v>1</v>
      </c>
      <c r="K264" s="582">
        <v>45519</v>
      </c>
      <c r="L264" s="582">
        <v>45885</v>
      </c>
      <c r="M264" s="568">
        <f t="shared" si="19"/>
        <v>52.285714285714285</v>
      </c>
      <c r="N264" s="569">
        <v>0.8</v>
      </c>
      <c r="O264" s="585" t="s">
        <v>4401</v>
      </c>
      <c r="P264" s="586">
        <f t="shared" si="20"/>
        <v>0.8</v>
      </c>
      <c r="Q264" s="571" t="str">
        <f>IF(ISNUMBER(P264),IF(P264=100%,"CUMPLIDA",IF(AND(ISNUMBER(L264),ISNUMBER([8]OCI!$P$6)), IF(L264&lt;[8]OCI!$P$6,"INCUMPLIDA","PROCESO"), "VERIFICAR FECHA")),"SIN VALOR AVANCE")</f>
        <v>PROCESO</v>
      </c>
      <c r="R264" s="430" t="s">
        <v>4528</v>
      </c>
      <c r="S264" s="408" t="s">
        <v>4529</v>
      </c>
      <c r="T264" s="431">
        <v>1</v>
      </c>
      <c r="U264" s="410">
        <v>45606</v>
      </c>
      <c r="V264" s="410">
        <v>45884</v>
      </c>
      <c r="W264" s="218">
        <f t="shared" si="18"/>
        <v>39.714285714285715</v>
      </c>
      <c r="X264" s="432">
        <v>0</v>
      </c>
      <c r="Y264" s="420" t="s">
        <v>4519</v>
      </c>
    </row>
    <row r="265" spans="1:25" ht="180">
      <c r="A265" s="560" t="s">
        <v>19</v>
      </c>
      <c r="B265" s="580" t="s">
        <v>16</v>
      </c>
      <c r="C265" s="858"/>
      <c r="D265" s="858"/>
      <c r="E265" s="867"/>
      <c r="F265" s="867"/>
      <c r="G265" s="584" t="s">
        <v>4394</v>
      </c>
      <c r="H265" s="565" t="s">
        <v>4405</v>
      </c>
      <c r="I265" s="585" t="s">
        <v>4396</v>
      </c>
      <c r="J265" s="575">
        <v>1</v>
      </c>
      <c r="K265" s="582">
        <v>45505</v>
      </c>
      <c r="L265" s="582">
        <v>45870</v>
      </c>
      <c r="M265" s="568">
        <f t="shared" si="19"/>
        <v>52.142857142857146</v>
      </c>
      <c r="N265" s="569">
        <v>0.5</v>
      </c>
      <c r="O265" s="585" t="s">
        <v>4406</v>
      </c>
      <c r="P265" s="586">
        <f t="shared" si="20"/>
        <v>0.5</v>
      </c>
      <c r="Q265" s="571" t="str">
        <f>IF(ISNUMBER(P265),IF(P265=100%,"CUMPLIDA",IF(AND(ISNUMBER(L265),ISNUMBER([8]OCI!$P$6)), IF(L265&lt;[8]OCI!$P$6,"INCUMPLIDA","PROCESO"), "VERIFICAR FECHA")),"SIN VALOR AVANCE")</f>
        <v>PROCESO</v>
      </c>
      <c r="R265" s="412" t="s">
        <v>4531</v>
      </c>
      <c r="S265" s="408" t="s">
        <v>4532</v>
      </c>
      <c r="T265" s="413">
        <v>36</v>
      </c>
      <c r="U265" s="410">
        <v>45597</v>
      </c>
      <c r="V265" s="410">
        <v>45991</v>
      </c>
      <c r="W265" s="218">
        <f t="shared" si="18"/>
        <v>56.285714285714285</v>
      </c>
      <c r="X265" s="401">
        <v>0</v>
      </c>
      <c r="Y265" s="420" t="s">
        <v>4523</v>
      </c>
    </row>
    <row r="266" spans="1:25" ht="315">
      <c r="A266" s="560" t="s">
        <v>19</v>
      </c>
      <c r="B266" s="580" t="s">
        <v>16</v>
      </c>
      <c r="C266" s="858"/>
      <c r="D266" s="858"/>
      <c r="E266" s="867"/>
      <c r="F266" s="867"/>
      <c r="G266" s="584" t="s">
        <v>4394</v>
      </c>
      <c r="H266" s="565" t="s">
        <v>4407</v>
      </c>
      <c r="I266" s="585" t="s">
        <v>4396</v>
      </c>
      <c r="J266" s="575">
        <v>1</v>
      </c>
      <c r="K266" s="582">
        <v>45505</v>
      </c>
      <c r="L266" s="582">
        <v>45870</v>
      </c>
      <c r="M266" s="568">
        <f t="shared" si="19"/>
        <v>52.142857142857146</v>
      </c>
      <c r="N266" s="569">
        <v>0.5</v>
      </c>
      <c r="O266" s="585" t="s">
        <v>4408</v>
      </c>
      <c r="P266" s="586">
        <f t="shared" si="20"/>
        <v>0.5</v>
      </c>
      <c r="Q266" s="571" t="str">
        <f>IF(ISNUMBER(P266),IF(P266=100%,"CUMPLIDA",IF(AND(ISNUMBER(L266),ISNUMBER([8]OCI!$P$6)), IF(L266&lt;[8]OCI!$P$6,"INCUMPLIDA","PROCESO"), "VERIFICAR FECHA")),"SIN VALOR AVANCE")</f>
        <v>PROCESO</v>
      </c>
      <c r="R266" s="412" t="s">
        <v>4534</v>
      </c>
      <c r="S266" s="408" t="s">
        <v>4535</v>
      </c>
      <c r="T266" s="413">
        <v>12</v>
      </c>
      <c r="U266" s="410">
        <v>45641</v>
      </c>
      <c r="V266" s="410">
        <v>46006</v>
      </c>
      <c r="W266" s="218">
        <f t="shared" si="18"/>
        <v>52.142857142857146</v>
      </c>
      <c r="X266" s="193">
        <v>0</v>
      </c>
      <c r="Y266" s="420" t="s">
        <v>4519</v>
      </c>
    </row>
    <row r="267" spans="1:25" ht="225">
      <c r="A267" s="560" t="s">
        <v>19</v>
      </c>
      <c r="B267" s="580" t="s">
        <v>16</v>
      </c>
      <c r="C267" s="858"/>
      <c r="D267" s="858"/>
      <c r="E267" s="867"/>
      <c r="F267" s="867"/>
      <c r="G267" s="584" t="s">
        <v>4409</v>
      </c>
      <c r="H267" s="565" t="s">
        <v>4410</v>
      </c>
      <c r="I267" s="565" t="s">
        <v>4411</v>
      </c>
      <c r="J267" s="575">
        <v>1</v>
      </c>
      <c r="K267" s="582">
        <v>45519</v>
      </c>
      <c r="L267" s="582">
        <v>45657</v>
      </c>
      <c r="M267" s="568">
        <f t="shared" si="19"/>
        <v>19.714285714285715</v>
      </c>
      <c r="N267" s="569">
        <v>1</v>
      </c>
      <c r="O267" s="585" t="s">
        <v>4412</v>
      </c>
      <c r="P267" s="586">
        <f t="shared" si="20"/>
        <v>1</v>
      </c>
      <c r="Q267" s="571" t="str">
        <f>IF(ISNUMBER(P267),IF(P267=100%,"CUMPLIDA",IF(AND(ISNUMBER(L267),ISNUMBER([8]OCI!$P$6)), IF(L267&lt;[8]OCI!$P$6,"INCUMPLIDA","PROCESO"), "VERIFICAR FECHA")),"SIN VALOR AVANCE")</f>
        <v>CUMPLIDA</v>
      </c>
      <c r="R267" s="424" t="s">
        <v>4501</v>
      </c>
      <c r="S267" s="408" t="s">
        <v>4502</v>
      </c>
      <c r="T267" s="413">
        <v>3</v>
      </c>
      <c r="U267" s="429">
        <v>45611</v>
      </c>
      <c r="V267" s="429">
        <v>45731</v>
      </c>
      <c r="W267" s="218">
        <f t="shared" si="18"/>
        <v>17.142857142857142</v>
      </c>
      <c r="X267" s="226">
        <v>0</v>
      </c>
      <c r="Y267" s="426" t="s">
        <v>4503</v>
      </c>
    </row>
    <row r="268" spans="1:25" ht="300">
      <c r="A268" s="560" t="s">
        <v>19</v>
      </c>
      <c r="B268" s="580" t="s">
        <v>16</v>
      </c>
      <c r="C268" s="858"/>
      <c r="D268" s="858"/>
      <c r="E268" s="867"/>
      <c r="F268" s="867"/>
      <c r="G268" s="584" t="s">
        <v>4413</v>
      </c>
      <c r="H268" s="565" t="s">
        <v>4414</v>
      </c>
      <c r="I268" s="585" t="s">
        <v>4415</v>
      </c>
      <c r="J268" s="575">
        <v>1</v>
      </c>
      <c r="K268" s="582">
        <v>45536</v>
      </c>
      <c r="L268" s="582">
        <v>45747</v>
      </c>
      <c r="M268" s="568">
        <f t="shared" si="19"/>
        <v>30.142857142857142</v>
      </c>
      <c r="N268" s="569">
        <v>1</v>
      </c>
      <c r="O268" s="585" t="s">
        <v>4416</v>
      </c>
      <c r="P268" s="586">
        <f t="shared" si="20"/>
        <v>1</v>
      </c>
      <c r="Q268" s="571" t="str">
        <f>IF(ISNUMBER(P268),IF(P268=100%,"CUMPLIDA",IF(AND(ISNUMBER(L268),ISNUMBER([8]OCI!$P$6)), IF(L268&lt;[8]OCI!$P$6,"INCUMPLIDA","PROCESO"), "VERIFICAR FECHA")),"SIN VALOR AVANCE")</f>
        <v>CUMPLIDA</v>
      </c>
      <c r="R268" s="424" t="s">
        <v>4540</v>
      </c>
      <c r="S268" s="425" t="s">
        <v>4541</v>
      </c>
      <c r="T268" s="413">
        <v>12</v>
      </c>
      <c r="U268" s="429">
        <v>45611</v>
      </c>
      <c r="V268" s="429">
        <v>45975</v>
      </c>
      <c r="W268" s="218">
        <f t="shared" si="18"/>
        <v>52</v>
      </c>
      <c r="X268" s="193">
        <v>0</v>
      </c>
      <c r="Y268" s="420" t="s">
        <v>4542</v>
      </c>
    </row>
    <row r="269" spans="1:25" ht="300">
      <c r="A269" s="560" t="s">
        <v>19</v>
      </c>
      <c r="B269" s="580" t="s">
        <v>16</v>
      </c>
      <c r="C269" s="858"/>
      <c r="D269" s="858"/>
      <c r="E269" s="867"/>
      <c r="F269" s="867"/>
      <c r="G269" s="584" t="s">
        <v>4417</v>
      </c>
      <c r="H269" s="565" t="s">
        <v>4418</v>
      </c>
      <c r="I269" s="585" t="s">
        <v>4419</v>
      </c>
      <c r="J269" s="575">
        <v>3</v>
      </c>
      <c r="K269" s="582">
        <v>45748</v>
      </c>
      <c r="L269" s="582">
        <v>46022</v>
      </c>
      <c r="M269" s="568">
        <f t="shared" si="19"/>
        <v>39.142857142857146</v>
      </c>
      <c r="N269" s="569">
        <v>0.44</v>
      </c>
      <c r="O269" s="585" t="s">
        <v>4416</v>
      </c>
      <c r="P269" s="586">
        <f t="shared" si="20"/>
        <v>0.14666666666666667</v>
      </c>
      <c r="Q269" s="571" t="str">
        <f>IF(ISNUMBER(P269),IF(P269=100%,"CUMPLIDA",IF(AND(ISNUMBER(L269),ISNUMBER([8]OCI!$P$6)), IF(L269&lt;[8]OCI!$P$6,"INCUMPLIDA","PROCESO"), "VERIFICAR FECHA")),"SIN VALOR AVANCE")</f>
        <v>PROCESO</v>
      </c>
      <c r="R269" s="424" t="s">
        <v>4544</v>
      </c>
      <c r="S269" s="408" t="s">
        <v>4545</v>
      </c>
      <c r="T269" s="413">
        <v>12</v>
      </c>
      <c r="U269" s="429">
        <v>45611</v>
      </c>
      <c r="V269" s="429">
        <v>45975</v>
      </c>
      <c r="W269" s="218">
        <f t="shared" si="18"/>
        <v>52</v>
      </c>
      <c r="X269" s="193">
        <v>0</v>
      </c>
      <c r="Y269" s="420" t="s">
        <v>4546</v>
      </c>
    </row>
    <row r="270" spans="1:25" ht="409.5">
      <c r="A270" s="560" t="s">
        <v>19</v>
      </c>
      <c r="B270" s="580" t="s">
        <v>16</v>
      </c>
      <c r="C270" s="858"/>
      <c r="D270" s="858"/>
      <c r="E270" s="867"/>
      <c r="F270" s="867"/>
      <c r="G270" s="584" t="s">
        <v>4369</v>
      </c>
      <c r="H270" s="565" t="s">
        <v>4370</v>
      </c>
      <c r="I270" s="590" t="s">
        <v>4364</v>
      </c>
      <c r="J270" s="575">
        <v>1</v>
      </c>
      <c r="K270" s="582">
        <v>45518</v>
      </c>
      <c r="L270" s="582">
        <v>45565</v>
      </c>
      <c r="M270" s="568">
        <f t="shared" si="19"/>
        <v>6.7142857142857144</v>
      </c>
      <c r="N270" s="569">
        <v>1</v>
      </c>
      <c r="O270" s="585" t="s">
        <v>4376</v>
      </c>
      <c r="P270" s="586">
        <f t="shared" si="20"/>
        <v>1</v>
      </c>
      <c r="Q270" s="571" t="str">
        <f>IF(ISNUMBER(P270),IF(P270=100%,"CUMPLIDA",IF(AND(ISNUMBER(L270),ISNUMBER([8]OCI!$P$6)), IF(L270&lt;[8]OCI!$P$6,"INCUMPLIDA","PROCESO"), "VERIFICAR FECHA")),"SIN VALOR AVANCE")</f>
        <v>CUMPLIDA</v>
      </c>
      <c r="R270" s="424" t="s">
        <v>4548</v>
      </c>
      <c r="S270" s="408" t="s">
        <v>4549</v>
      </c>
      <c r="T270" s="413">
        <v>12</v>
      </c>
      <c r="U270" s="429">
        <v>45611</v>
      </c>
      <c r="V270" s="429">
        <v>45975</v>
      </c>
      <c r="W270" s="218">
        <f t="shared" ref="W270:W306" si="21">(V270-U270)/7</f>
        <v>52</v>
      </c>
      <c r="X270" s="193">
        <v>0</v>
      </c>
      <c r="Y270" s="420" t="s">
        <v>4550</v>
      </c>
    </row>
    <row r="271" spans="1:25" ht="300">
      <c r="A271" s="560" t="s">
        <v>19</v>
      </c>
      <c r="B271" s="580" t="s">
        <v>16</v>
      </c>
      <c r="C271" s="858"/>
      <c r="D271" s="858"/>
      <c r="E271" s="867"/>
      <c r="F271" s="867"/>
      <c r="G271" s="584" t="s">
        <v>4420</v>
      </c>
      <c r="H271" s="565" t="s">
        <v>4421</v>
      </c>
      <c r="I271" s="585" t="s">
        <v>4368</v>
      </c>
      <c r="J271" s="575">
        <v>1</v>
      </c>
      <c r="K271" s="582">
        <v>45519</v>
      </c>
      <c r="L271" s="567">
        <v>46021</v>
      </c>
      <c r="M271" s="568">
        <f t="shared" si="19"/>
        <v>71.714285714285708</v>
      </c>
      <c r="N271" s="569">
        <v>0.5</v>
      </c>
      <c r="O271" s="585" t="s">
        <v>4401</v>
      </c>
      <c r="P271" s="586">
        <f t="shared" si="20"/>
        <v>0.5</v>
      </c>
      <c r="Q271" s="571" t="str">
        <f>IF(ISNUMBER(P271),IF(P271=100%,"CUMPLIDA",IF(AND(ISNUMBER(L271),ISNUMBER([8]OCI!$P$6)), IF(L271&lt;[8]OCI!$P$6,"INCUMPLIDA","PROCESO"), "VERIFICAR FECHA")),"SIN VALOR AVANCE")</f>
        <v>PROCESO</v>
      </c>
      <c r="R271" s="424" t="s">
        <v>4552</v>
      </c>
      <c r="S271" s="408" t="s">
        <v>4553</v>
      </c>
      <c r="T271" s="413">
        <v>12</v>
      </c>
      <c r="U271" s="429">
        <v>45611</v>
      </c>
      <c r="V271" s="429">
        <v>45975</v>
      </c>
      <c r="W271" s="218">
        <f t="shared" si="21"/>
        <v>52</v>
      </c>
      <c r="X271" s="193">
        <v>0</v>
      </c>
      <c r="Y271" s="420" t="s">
        <v>4554</v>
      </c>
    </row>
    <row r="272" spans="1:25" ht="240">
      <c r="A272" s="560" t="s">
        <v>19</v>
      </c>
      <c r="B272" s="580" t="s">
        <v>16</v>
      </c>
      <c r="C272" s="858"/>
      <c r="D272" s="858"/>
      <c r="E272" s="867"/>
      <c r="F272" s="867"/>
      <c r="G272" s="584" t="s">
        <v>4422</v>
      </c>
      <c r="H272" s="565" t="s">
        <v>4423</v>
      </c>
      <c r="I272" s="585" t="s">
        <v>4424</v>
      </c>
      <c r="J272" s="575">
        <v>1</v>
      </c>
      <c r="K272" s="582">
        <v>45519</v>
      </c>
      <c r="L272" s="582">
        <v>45657</v>
      </c>
      <c r="M272" s="568">
        <f t="shared" si="19"/>
        <v>19.714285714285715</v>
      </c>
      <c r="N272" s="569">
        <v>1</v>
      </c>
      <c r="O272" s="585" t="s">
        <v>4425</v>
      </c>
      <c r="P272" s="586">
        <f t="shared" si="20"/>
        <v>1</v>
      </c>
      <c r="Q272" s="571" t="str">
        <f>IF(ISNUMBER(P272),IF(P272=100%,"CUMPLIDA",IF(AND(ISNUMBER(L272),ISNUMBER([8]OCI!$P$6)), IF(L272&lt;[8]OCI!$P$6,"INCUMPLIDA","PROCESO"), "VERIFICAR FECHA")),"SIN VALOR AVANCE")</f>
        <v>CUMPLIDA</v>
      </c>
      <c r="R272" s="424" t="s">
        <v>4559</v>
      </c>
      <c r="S272" s="408" t="s">
        <v>4560</v>
      </c>
      <c r="T272" s="413">
        <v>3</v>
      </c>
      <c r="U272" s="429">
        <v>45611</v>
      </c>
      <c r="V272" s="429">
        <v>46006</v>
      </c>
      <c r="W272" s="218">
        <f t="shared" si="21"/>
        <v>56.428571428571431</v>
      </c>
      <c r="X272" s="401">
        <v>0</v>
      </c>
      <c r="Y272" s="420" t="s">
        <v>4519</v>
      </c>
    </row>
    <row r="273" spans="1:25" ht="409.5">
      <c r="A273" s="560" t="s">
        <v>19</v>
      </c>
      <c r="B273" s="580" t="s">
        <v>16</v>
      </c>
      <c r="C273" s="858"/>
      <c r="D273" s="858"/>
      <c r="E273" s="867"/>
      <c r="F273" s="867"/>
      <c r="G273" s="584" t="s">
        <v>4426</v>
      </c>
      <c r="H273" s="585" t="s">
        <v>4427</v>
      </c>
      <c r="I273" s="565" t="s">
        <v>546</v>
      </c>
      <c r="J273" s="575">
        <v>1</v>
      </c>
      <c r="K273" s="582">
        <v>45505</v>
      </c>
      <c r="L273" s="582">
        <v>45565</v>
      </c>
      <c r="M273" s="568">
        <f t="shared" si="19"/>
        <v>8.5714285714285712</v>
      </c>
      <c r="N273" s="569">
        <v>1</v>
      </c>
      <c r="O273" s="585" t="s">
        <v>4428</v>
      </c>
      <c r="P273" s="586">
        <f t="shared" si="20"/>
        <v>1</v>
      </c>
      <c r="Q273" s="571" t="str">
        <f>IF(ISNUMBER(P273),IF(P273=100%,"CUMPLIDA",IF(AND(ISNUMBER(L273),ISNUMBER([8]OCI!$P$6)), IF(L273&lt;[8]OCI!$P$6,"INCUMPLIDA","PROCESO"), "VERIFICAR FECHA")),"SIN VALOR AVANCE")</f>
        <v>CUMPLIDA</v>
      </c>
      <c r="R273" s="412" t="s">
        <v>4562</v>
      </c>
      <c r="S273" s="408" t="s">
        <v>4563</v>
      </c>
      <c r="T273" s="413">
        <v>2</v>
      </c>
      <c r="U273" s="429">
        <v>45611</v>
      </c>
      <c r="V273" s="429">
        <v>45762</v>
      </c>
      <c r="W273" s="218">
        <f t="shared" si="21"/>
        <v>21.571428571428573</v>
      </c>
      <c r="X273" s="193">
        <v>0</v>
      </c>
      <c r="Y273" s="415" t="s">
        <v>4564</v>
      </c>
    </row>
    <row r="274" spans="1:25" ht="195">
      <c r="A274" s="560" t="s">
        <v>19</v>
      </c>
      <c r="B274" s="580" t="s">
        <v>16</v>
      </c>
      <c r="C274" s="858"/>
      <c r="D274" s="858"/>
      <c r="E274" s="867"/>
      <c r="F274" s="867"/>
      <c r="G274" s="584" t="s">
        <v>4429</v>
      </c>
      <c r="H274" s="585" t="s">
        <v>4429</v>
      </c>
      <c r="I274" s="565" t="s">
        <v>4430</v>
      </c>
      <c r="J274" s="575">
        <v>1</v>
      </c>
      <c r="K274" s="582">
        <v>45566</v>
      </c>
      <c r="L274" s="582">
        <v>45747</v>
      </c>
      <c r="M274" s="568">
        <f t="shared" si="19"/>
        <v>25.857142857142858</v>
      </c>
      <c r="N274" s="569">
        <v>1</v>
      </c>
      <c r="O274" s="585" t="s">
        <v>4431</v>
      </c>
      <c r="P274" s="586">
        <f t="shared" si="20"/>
        <v>1</v>
      </c>
      <c r="Q274" s="571" t="str">
        <f>IF(ISNUMBER(P274),IF(P274=100%,"CUMPLIDA",IF(AND(ISNUMBER(L274),ISNUMBER([8]OCI!$P$6)), IF(L274&lt;[8]OCI!$P$6,"INCUMPLIDA","PROCESO"), "VERIFICAR FECHA")),"SIN VALOR AVANCE")</f>
        <v>CUMPLIDA</v>
      </c>
      <c r="R274" s="412" t="s">
        <v>4566</v>
      </c>
      <c r="S274" s="408" t="s">
        <v>4567</v>
      </c>
      <c r="T274" s="413">
        <v>1</v>
      </c>
      <c r="U274" s="429">
        <v>45762</v>
      </c>
      <c r="V274" s="429">
        <v>45900</v>
      </c>
      <c r="W274" s="218">
        <f t="shared" si="21"/>
        <v>19.714285714285715</v>
      </c>
      <c r="X274" s="193">
        <v>0</v>
      </c>
      <c r="Y274" s="415" t="s">
        <v>4568</v>
      </c>
    </row>
    <row r="275" spans="1:25" ht="409.5">
      <c r="A275" s="560" t="s">
        <v>19</v>
      </c>
      <c r="B275" s="580" t="s">
        <v>16</v>
      </c>
      <c r="C275" s="858"/>
      <c r="D275" s="858"/>
      <c r="E275" s="867"/>
      <c r="F275" s="867"/>
      <c r="G275" s="584" t="s">
        <v>4394</v>
      </c>
      <c r="H275" s="565" t="s">
        <v>4432</v>
      </c>
      <c r="I275" s="585" t="s">
        <v>4396</v>
      </c>
      <c r="J275" s="575">
        <v>1</v>
      </c>
      <c r="K275" s="582">
        <v>45505</v>
      </c>
      <c r="L275" s="582">
        <v>45870</v>
      </c>
      <c r="M275" s="568">
        <f t="shared" si="19"/>
        <v>52.142857142857146</v>
      </c>
      <c r="N275" s="569">
        <v>0.5</v>
      </c>
      <c r="O275" s="585" t="s">
        <v>4397</v>
      </c>
      <c r="P275" s="586">
        <f t="shared" si="20"/>
        <v>0.5</v>
      </c>
      <c r="Q275" s="571" t="str">
        <f>IF(ISNUMBER(P275),IF(P275=100%,"CUMPLIDA",IF(AND(ISNUMBER(L275),ISNUMBER([8]OCI!$P$6)), IF(L275&lt;[8]OCI!$P$6,"INCUMPLIDA","PROCESO"), "VERIFICAR FECHA")),"SIN VALOR AVANCE")</f>
        <v>PROCESO</v>
      </c>
      <c r="R275" s="407" t="s">
        <v>4573</v>
      </c>
      <c r="S275" s="408" t="s">
        <v>4574</v>
      </c>
      <c r="T275" s="409">
        <v>1</v>
      </c>
      <c r="U275" s="429">
        <v>45611</v>
      </c>
      <c r="V275" s="429">
        <v>45731</v>
      </c>
      <c r="W275" s="218">
        <f t="shared" si="21"/>
        <v>17.142857142857142</v>
      </c>
      <c r="X275" s="193">
        <v>0</v>
      </c>
      <c r="Y275" s="415" t="s">
        <v>4575</v>
      </c>
    </row>
    <row r="276" spans="1:25" ht="315">
      <c r="A276" s="560" t="s">
        <v>19</v>
      </c>
      <c r="B276" s="580" t="s">
        <v>16</v>
      </c>
      <c r="C276" s="858"/>
      <c r="D276" s="858"/>
      <c r="E276" s="867"/>
      <c r="F276" s="867"/>
      <c r="G276" s="584" t="s">
        <v>4433</v>
      </c>
      <c r="H276" s="565" t="s">
        <v>4434</v>
      </c>
      <c r="I276" s="565" t="s">
        <v>4400</v>
      </c>
      <c r="J276" s="575">
        <v>1</v>
      </c>
      <c r="K276" s="582">
        <v>45519</v>
      </c>
      <c r="L276" s="582">
        <v>45885</v>
      </c>
      <c r="M276" s="568">
        <f t="shared" si="19"/>
        <v>52.285714285714285</v>
      </c>
      <c r="N276" s="569">
        <v>0.8</v>
      </c>
      <c r="O276" s="585" t="s">
        <v>4365</v>
      </c>
      <c r="P276" s="586">
        <f t="shared" si="20"/>
        <v>0.8</v>
      </c>
      <c r="Q276" s="571" t="str">
        <f>IF(ISNUMBER(P276),IF(P276=100%,"CUMPLIDA",IF(AND(ISNUMBER(L276),ISNUMBER([8]OCI!$P$6)), IF(L276&lt;[8]OCI!$P$6,"INCUMPLIDA","PROCESO"), "VERIFICAR FECHA")),"SIN VALOR AVANCE")</f>
        <v>PROCESO</v>
      </c>
      <c r="R276" s="407" t="s">
        <v>4577</v>
      </c>
      <c r="S276" s="408" t="s">
        <v>4578</v>
      </c>
      <c r="T276" s="413">
        <v>1</v>
      </c>
      <c r="U276" s="429">
        <v>45731</v>
      </c>
      <c r="V276" s="429">
        <v>45853</v>
      </c>
      <c r="W276" s="218">
        <f t="shared" si="21"/>
        <v>17.428571428571427</v>
      </c>
      <c r="X276" s="227">
        <v>0</v>
      </c>
      <c r="Y276" s="415" t="s">
        <v>4575</v>
      </c>
    </row>
    <row r="277" spans="1:25" ht="165.75">
      <c r="A277" s="560" t="s">
        <v>19</v>
      </c>
      <c r="B277" s="580" t="s">
        <v>16</v>
      </c>
      <c r="C277" s="858" t="s">
        <v>4358</v>
      </c>
      <c r="D277" s="858" t="s">
        <v>4435</v>
      </c>
      <c r="E277" s="867" t="s">
        <v>4436</v>
      </c>
      <c r="F277" s="867" t="s">
        <v>4437</v>
      </c>
      <c r="G277" s="584" t="s">
        <v>4438</v>
      </c>
      <c r="H277" s="565" t="s">
        <v>4439</v>
      </c>
      <c r="I277" s="565" t="s">
        <v>4440</v>
      </c>
      <c r="J277" s="575">
        <v>1</v>
      </c>
      <c r="K277" s="582">
        <v>45536</v>
      </c>
      <c r="L277" s="582">
        <v>45657</v>
      </c>
      <c r="M277" s="568">
        <f t="shared" ref="M277:M340" si="22">(L277-K277)/7</f>
        <v>17.285714285714285</v>
      </c>
      <c r="N277" s="569">
        <v>1</v>
      </c>
      <c r="O277" s="585" t="s">
        <v>4401</v>
      </c>
      <c r="P277" s="586">
        <f t="shared" si="20"/>
        <v>1</v>
      </c>
      <c r="Q277" s="571" t="str">
        <f>IF(ISNUMBER(P277),IF(P277=100%,"CUMPLIDA",IF(AND(ISNUMBER(L277),ISNUMBER([8]OCI!$P$6)), IF(L277&lt;[8]OCI!$P$6,"INCUMPLIDA","PROCESO"), "VERIFICAR FECHA")),"SIN VALOR AVANCE")</f>
        <v>CUMPLIDA</v>
      </c>
      <c r="R277" s="412" t="s">
        <v>1679</v>
      </c>
      <c r="S277" s="408" t="s">
        <v>4048</v>
      </c>
      <c r="T277" s="413">
        <v>1</v>
      </c>
      <c r="U277" s="429">
        <v>45323</v>
      </c>
      <c r="V277" s="429">
        <v>45747</v>
      </c>
      <c r="W277" s="218">
        <f t="shared" si="21"/>
        <v>60.571428571428569</v>
      </c>
      <c r="X277" s="193">
        <v>0</v>
      </c>
      <c r="Y277" s="415" t="s">
        <v>4582</v>
      </c>
    </row>
    <row r="278" spans="1:25" ht="120.75">
      <c r="A278" s="560" t="s">
        <v>19</v>
      </c>
      <c r="B278" s="580" t="s">
        <v>16</v>
      </c>
      <c r="C278" s="858"/>
      <c r="D278" s="858"/>
      <c r="E278" s="867"/>
      <c r="F278" s="867"/>
      <c r="G278" s="584" t="s">
        <v>4441</v>
      </c>
      <c r="H278" s="565" t="s">
        <v>4442</v>
      </c>
      <c r="I278" s="585" t="s">
        <v>4443</v>
      </c>
      <c r="J278" s="575">
        <v>1</v>
      </c>
      <c r="K278" s="582">
        <v>45505</v>
      </c>
      <c r="L278" s="582">
        <v>45566</v>
      </c>
      <c r="M278" s="568">
        <f t="shared" si="22"/>
        <v>8.7142857142857135</v>
      </c>
      <c r="N278" s="569">
        <v>1</v>
      </c>
      <c r="O278" s="585" t="s">
        <v>4376</v>
      </c>
      <c r="P278" s="586">
        <f t="shared" si="20"/>
        <v>1</v>
      </c>
      <c r="Q278" s="571" t="str">
        <f>IF(ISNUMBER(P278),IF(P278=100%,"CUMPLIDA",IF(AND(ISNUMBER(L278),ISNUMBER([8]OCI!$P$6)), IF(L278&lt;[8]OCI!$P$6,"INCUMPLIDA","PROCESO"), "VERIFICAR FECHA")),"SIN VALOR AVANCE")</f>
        <v>CUMPLIDA</v>
      </c>
      <c r="R278" s="412" t="s">
        <v>101</v>
      </c>
      <c r="S278" s="408" t="s">
        <v>102</v>
      </c>
      <c r="T278" s="413">
        <v>1</v>
      </c>
      <c r="U278" s="429">
        <v>45323</v>
      </c>
      <c r="V278" s="429">
        <v>45747</v>
      </c>
      <c r="W278" s="218">
        <f t="shared" si="21"/>
        <v>60.571428571428569</v>
      </c>
      <c r="X278" s="193">
        <v>0</v>
      </c>
      <c r="Y278" s="415" t="s">
        <v>4583</v>
      </c>
    </row>
    <row r="279" spans="1:25" ht="150">
      <c r="A279" s="560" t="s">
        <v>19</v>
      </c>
      <c r="B279" s="580" t="s">
        <v>16</v>
      </c>
      <c r="C279" s="858"/>
      <c r="D279" s="858"/>
      <c r="E279" s="867"/>
      <c r="F279" s="867"/>
      <c r="G279" s="584" t="s">
        <v>4438</v>
      </c>
      <c r="H279" s="565" t="s">
        <v>4439</v>
      </c>
      <c r="I279" s="565" t="s">
        <v>4440</v>
      </c>
      <c r="J279" s="575">
        <v>1</v>
      </c>
      <c r="K279" s="582">
        <v>45566</v>
      </c>
      <c r="L279" s="582">
        <v>45657</v>
      </c>
      <c r="M279" s="568">
        <f t="shared" si="22"/>
        <v>13</v>
      </c>
      <c r="N279" s="569">
        <v>1</v>
      </c>
      <c r="O279" s="585" t="s">
        <v>4401</v>
      </c>
      <c r="P279" s="586">
        <f t="shared" ref="P279:P342" si="23">N279/J279</f>
        <v>1</v>
      </c>
      <c r="Q279" s="571" t="str">
        <f>IF(ISNUMBER(P279),IF(P279=100%,"CUMPLIDA",IF(AND(ISNUMBER(L279),ISNUMBER([8]OCI!$P$6)), IF(L279&lt;[8]OCI!$P$6,"INCUMPLIDA","PROCESO"), "VERIFICAR FECHA")),"SIN VALOR AVANCE")</f>
        <v>CUMPLIDA</v>
      </c>
      <c r="R279" s="412" t="s">
        <v>239</v>
      </c>
      <c r="S279" s="408" t="s">
        <v>240</v>
      </c>
      <c r="T279" s="413">
        <v>1</v>
      </c>
      <c r="U279" s="429">
        <v>45231</v>
      </c>
      <c r="V279" s="429">
        <v>45747</v>
      </c>
      <c r="W279" s="218">
        <f t="shared" si="21"/>
        <v>73.714285714285708</v>
      </c>
      <c r="X279" s="193">
        <v>0</v>
      </c>
      <c r="Y279" s="415" t="s">
        <v>4583</v>
      </c>
    </row>
    <row r="280" spans="1:25" ht="150.75">
      <c r="A280" s="560" t="s">
        <v>19</v>
      </c>
      <c r="B280" s="580" t="s">
        <v>16</v>
      </c>
      <c r="C280" s="858"/>
      <c r="D280" s="858"/>
      <c r="E280" s="867"/>
      <c r="F280" s="867"/>
      <c r="G280" s="584" t="s">
        <v>4444</v>
      </c>
      <c r="H280" s="565" t="s">
        <v>4445</v>
      </c>
      <c r="I280" s="585" t="s">
        <v>4446</v>
      </c>
      <c r="J280" s="575">
        <v>1</v>
      </c>
      <c r="K280" s="582">
        <v>45519</v>
      </c>
      <c r="L280" s="582">
        <v>45883</v>
      </c>
      <c r="M280" s="568">
        <f t="shared" si="22"/>
        <v>52</v>
      </c>
      <c r="N280" s="569">
        <v>0.3</v>
      </c>
      <c r="O280" s="585" t="s">
        <v>4376</v>
      </c>
      <c r="P280" s="586">
        <f t="shared" si="23"/>
        <v>0.3</v>
      </c>
      <c r="Q280" s="571" t="str">
        <f>IF(ISNUMBER(P280),IF(P280=100%,"CUMPLIDA",IF(AND(ISNUMBER(L280),ISNUMBER([8]OCI!$P$6)), IF(L280&lt;[8]OCI!$P$6,"INCUMPLIDA","PROCESO"), "VERIFICAR FECHA")),"SIN VALOR AVANCE")</f>
        <v>PROCESO</v>
      </c>
      <c r="R280" s="412" t="s">
        <v>104</v>
      </c>
      <c r="S280" s="408" t="s">
        <v>4051</v>
      </c>
      <c r="T280" s="413">
        <v>1</v>
      </c>
      <c r="U280" s="429">
        <v>45323</v>
      </c>
      <c r="V280" s="429">
        <v>45747</v>
      </c>
      <c r="W280" s="218">
        <f t="shared" si="21"/>
        <v>60.571428571428569</v>
      </c>
      <c r="X280" s="193">
        <v>0</v>
      </c>
      <c r="Y280" s="415" t="s">
        <v>4584</v>
      </c>
    </row>
    <row r="281" spans="1:25" ht="105.75">
      <c r="A281" s="560" t="s">
        <v>19</v>
      </c>
      <c r="B281" s="580" t="s">
        <v>16</v>
      </c>
      <c r="C281" s="858"/>
      <c r="D281" s="858"/>
      <c r="E281" s="867"/>
      <c r="F281" s="867"/>
      <c r="G281" s="584" t="s">
        <v>4438</v>
      </c>
      <c r="H281" s="565" t="s">
        <v>4439</v>
      </c>
      <c r="I281" s="565" t="s">
        <v>4440</v>
      </c>
      <c r="J281" s="575">
        <v>1</v>
      </c>
      <c r="K281" s="582">
        <v>45566</v>
      </c>
      <c r="L281" s="582">
        <v>45657</v>
      </c>
      <c r="M281" s="568">
        <f t="shared" si="22"/>
        <v>13</v>
      </c>
      <c r="N281" s="569">
        <v>1</v>
      </c>
      <c r="O281" s="585" t="s">
        <v>4401</v>
      </c>
      <c r="P281" s="586">
        <f t="shared" si="23"/>
        <v>1</v>
      </c>
      <c r="Q281" s="571" t="str">
        <f>IF(ISNUMBER(P281),IF(P281=100%,"CUMPLIDA",IF(AND(ISNUMBER(L281),ISNUMBER([8]OCI!$P$6)), IF(L281&lt;[8]OCI!$P$6,"INCUMPLIDA","PROCESO"), "VERIFICAR FECHA")),"SIN VALOR AVANCE")</f>
        <v>CUMPLIDA</v>
      </c>
      <c r="R281" s="412" t="s">
        <v>106</v>
      </c>
      <c r="S281" s="408" t="s">
        <v>168</v>
      </c>
      <c r="T281" s="413">
        <v>1</v>
      </c>
      <c r="U281" s="429">
        <v>45231</v>
      </c>
      <c r="V281" s="429">
        <v>45747</v>
      </c>
      <c r="W281" s="218">
        <f t="shared" si="21"/>
        <v>73.714285714285708</v>
      </c>
      <c r="X281" s="193">
        <v>0</v>
      </c>
      <c r="Y281" s="415" t="s">
        <v>4585</v>
      </c>
    </row>
    <row r="282" spans="1:25" ht="180.75">
      <c r="A282" s="560" t="s">
        <v>19</v>
      </c>
      <c r="B282" s="580" t="s">
        <v>16</v>
      </c>
      <c r="C282" s="858"/>
      <c r="D282" s="858"/>
      <c r="E282" s="867"/>
      <c r="F282" s="867"/>
      <c r="G282" s="584" t="s">
        <v>4369</v>
      </c>
      <c r="H282" s="565" t="s">
        <v>4370</v>
      </c>
      <c r="I282" s="590" t="s">
        <v>4364</v>
      </c>
      <c r="J282" s="575">
        <v>1</v>
      </c>
      <c r="K282" s="582">
        <v>45518</v>
      </c>
      <c r="L282" s="582">
        <v>45565</v>
      </c>
      <c r="M282" s="568">
        <f t="shared" si="22"/>
        <v>6.7142857142857144</v>
      </c>
      <c r="N282" s="569">
        <v>1</v>
      </c>
      <c r="O282" s="585" t="s">
        <v>4365</v>
      </c>
      <c r="P282" s="586">
        <f t="shared" si="23"/>
        <v>1</v>
      </c>
      <c r="Q282" s="571" t="str">
        <f>IF(ISNUMBER(P282),IF(P282=100%,"CUMPLIDA",IF(AND(ISNUMBER(L282),ISNUMBER([8]OCI!$P$6)), IF(L282&lt;[8]OCI!$P$6,"INCUMPLIDA","PROCESO"), "VERIFICAR FECHA")),"SIN VALOR AVANCE")</f>
        <v>CUMPLIDA</v>
      </c>
      <c r="R282" s="412" t="s">
        <v>108</v>
      </c>
      <c r="S282" s="408" t="s">
        <v>4586</v>
      </c>
      <c r="T282" s="413">
        <v>1</v>
      </c>
      <c r="U282" s="429">
        <v>45231</v>
      </c>
      <c r="V282" s="429">
        <v>45808</v>
      </c>
      <c r="W282" s="218">
        <f t="shared" si="21"/>
        <v>82.428571428571431</v>
      </c>
      <c r="X282" s="193">
        <v>0</v>
      </c>
      <c r="Y282" s="415" t="s">
        <v>4587</v>
      </c>
    </row>
    <row r="283" spans="1:25" ht="90.75">
      <c r="A283" s="560" t="s">
        <v>19</v>
      </c>
      <c r="B283" s="580" t="s">
        <v>16</v>
      </c>
      <c r="C283" s="858"/>
      <c r="D283" s="858"/>
      <c r="E283" s="867"/>
      <c r="F283" s="867"/>
      <c r="G283" s="584" t="s">
        <v>4447</v>
      </c>
      <c r="H283" s="565" t="s">
        <v>4448</v>
      </c>
      <c r="I283" s="585" t="s">
        <v>4373</v>
      </c>
      <c r="J283" s="575">
        <v>1</v>
      </c>
      <c r="K283" s="582">
        <v>45519</v>
      </c>
      <c r="L283" s="567">
        <v>46021</v>
      </c>
      <c r="M283" s="568">
        <f t="shared" si="22"/>
        <v>71.714285714285708</v>
      </c>
      <c r="N283" s="569">
        <v>0.5</v>
      </c>
      <c r="O283" s="585" t="s">
        <v>4365</v>
      </c>
      <c r="P283" s="586">
        <f t="shared" si="23"/>
        <v>0.5</v>
      </c>
      <c r="Q283" s="571" t="str">
        <f>IF(ISNUMBER(P283),IF(P283=100%,"CUMPLIDA",IF(AND(ISNUMBER(L283),ISNUMBER([8]OCI!$P$6)), IF(L283&lt;[8]OCI!$P$6,"INCUMPLIDA","PROCESO"), "VERIFICAR FECHA")),"SIN VALOR AVANCE")</f>
        <v>PROCESO</v>
      </c>
      <c r="R283" s="412" t="s">
        <v>111</v>
      </c>
      <c r="S283" s="408" t="s">
        <v>112</v>
      </c>
      <c r="T283" s="413">
        <v>7</v>
      </c>
      <c r="U283" s="429">
        <v>46024</v>
      </c>
      <c r="V283" s="429">
        <v>46660</v>
      </c>
      <c r="W283" s="218">
        <f t="shared" si="21"/>
        <v>90.857142857142861</v>
      </c>
      <c r="X283" s="193">
        <v>0</v>
      </c>
      <c r="Y283" s="415" t="s">
        <v>4585</v>
      </c>
    </row>
    <row r="284" spans="1:25" ht="180">
      <c r="A284" s="560" t="s">
        <v>19</v>
      </c>
      <c r="B284" s="580" t="s">
        <v>16</v>
      </c>
      <c r="C284" s="858" t="s">
        <v>4358</v>
      </c>
      <c r="D284" s="858" t="s">
        <v>4449</v>
      </c>
      <c r="E284" s="867" t="s">
        <v>4450</v>
      </c>
      <c r="F284" s="867" t="s">
        <v>4451</v>
      </c>
      <c r="G284" s="584" t="s">
        <v>4413</v>
      </c>
      <c r="H284" s="565" t="s">
        <v>4418</v>
      </c>
      <c r="I284" s="585" t="s">
        <v>4415</v>
      </c>
      <c r="J284" s="575">
        <v>1</v>
      </c>
      <c r="K284" s="582">
        <v>45536</v>
      </c>
      <c r="L284" s="582">
        <v>45747</v>
      </c>
      <c r="M284" s="568">
        <f t="shared" si="22"/>
        <v>30.142857142857142</v>
      </c>
      <c r="N284" s="569">
        <v>1</v>
      </c>
      <c r="O284" s="585" t="s">
        <v>4452</v>
      </c>
      <c r="P284" s="586">
        <f t="shared" si="23"/>
        <v>1</v>
      </c>
      <c r="Q284" s="571" t="str">
        <f>IF(ISNUMBER(P284),IF(P284=100%,"CUMPLIDA",IF(AND(ISNUMBER(L284),ISNUMBER([8]OCI!$P$6)), IF(L284&lt;[8]OCI!$P$6,"INCUMPLIDA","PROCESO"), "VERIFICAR FECHA")),"SIN VALOR AVANCE")</f>
        <v>CUMPLIDA</v>
      </c>
      <c r="R284" s="412" t="s">
        <v>115</v>
      </c>
      <c r="S284" s="408" t="s">
        <v>116</v>
      </c>
      <c r="T284" s="413">
        <v>1</v>
      </c>
      <c r="U284" s="429">
        <v>46024</v>
      </c>
      <c r="V284" s="429">
        <v>46660</v>
      </c>
      <c r="W284" s="218">
        <f t="shared" si="21"/>
        <v>90.857142857142861</v>
      </c>
      <c r="X284" s="193">
        <v>0</v>
      </c>
      <c r="Y284" s="415" t="s">
        <v>4588</v>
      </c>
    </row>
    <row r="285" spans="1:25" ht="409.5">
      <c r="A285" s="560" t="s">
        <v>19</v>
      </c>
      <c r="B285" s="580" t="s">
        <v>16</v>
      </c>
      <c r="C285" s="858"/>
      <c r="D285" s="858"/>
      <c r="E285" s="867"/>
      <c r="F285" s="867"/>
      <c r="G285" s="584" t="s">
        <v>4417</v>
      </c>
      <c r="H285" s="565" t="s">
        <v>4418</v>
      </c>
      <c r="I285" s="585" t="s">
        <v>4419</v>
      </c>
      <c r="J285" s="575">
        <v>3</v>
      </c>
      <c r="K285" s="582">
        <v>45748</v>
      </c>
      <c r="L285" s="582">
        <v>46022</v>
      </c>
      <c r="M285" s="568">
        <f t="shared" si="22"/>
        <v>39.142857142857146</v>
      </c>
      <c r="N285" s="569">
        <v>0.44</v>
      </c>
      <c r="O285" s="585" t="s">
        <v>4452</v>
      </c>
      <c r="P285" s="586">
        <f t="shared" si="23"/>
        <v>0.14666666666666667</v>
      </c>
      <c r="Q285" s="571" t="str">
        <f>IF(ISNUMBER(P285),IF(P285=100%,"CUMPLIDA",IF(AND(ISNUMBER(L285),ISNUMBER([8]OCI!$P$6)), IF(L285&lt;[8]OCI!$P$6,"INCUMPLIDA","PROCESO"), "VERIFICAR FECHA")),"SIN VALOR AVANCE")</f>
        <v>PROCESO</v>
      </c>
      <c r="R285" s="412" t="s">
        <v>118</v>
      </c>
      <c r="S285" s="408" t="s">
        <v>119</v>
      </c>
      <c r="T285" s="413">
        <v>2</v>
      </c>
      <c r="U285" s="429">
        <v>46024</v>
      </c>
      <c r="V285" s="429">
        <v>46660</v>
      </c>
      <c r="W285" s="218">
        <f t="shared" si="21"/>
        <v>90.857142857142861</v>
      </c>
      <c r="X285" s="193">
        <v>0</v>
      </c>
      <c r="Y285" s="415" t="s">
        <v>4587</v>
      </c>
    </row>
    <row r="286" spans="1:25" ht="150.75">
      <c r="A286" s="560" t="s">
        <v>19</v>
      </c>
      <c r="B286" s="580" t="s">
        <v>16</v>
      </c>
      <c r="C286" s="858"/>
      <c r="D286" s="858"/>
      <c r="E286" s="867"/>
      <c r="F286" s="867"/>
      <c r="G286" s="584" t="s">
        <v>4453</v>
      </c>
      <c r="H286" s="565" t="s">
        <v>4454</v>
      </c>
      <c r="I286" s="585" t="s">
        <v>4455</v>
      </c>
      <c r="J286" s="575">
        <v>1</v>
      </c>
      <c r="K286" s="582">
        <v>45523</v>
      </c>
      <c r="L286" s="582">
        <v>45688</v>
      </c>
      <c r="M286" s="568">
        <f t="shared" si="22"/>
        <v>23.571428571428573</v>
      </c>
      <c r="N286" s="569">
        <v>1</v>
      </c>
      <c r="O286" s="585" t="s">
        <v>4452</v>
      </c>
      <c r="P286" s="586">
        <f t="shared" si="23"/>
        <v>1</v>
      </c>
      <c r="Q286" s="571" t="str">
        <f>IF(ISNUMBER(P286),IF(P286=100%,"CUMPLIDA",IF(AND(ISNUMBER(L286),ISNUMBER([8]OCI!$P$6)), IF(L286&lt;[8]OCI!$P$6,"INCUMPLIDA","PROCESO"), "VERIFICAR FECHA")),"SIN VALOR AVANCE")</f>
        <v>CUMPLIDA</v>
      </c>
      <c r="R286" s="412" t="s">
        <v>4593</v>
      </c>
      <c r="S286" s="408" t="s">
        <v>4593</v>
      </c>
      <c r="T286" s="413">
        <v>1</v>
      </c>
      <c r="U286" s="429">
        <v>45628</v>
      </c>
      <c r="V286" s="429">
        <v>45838</v>
      </c>
      <c r="W286" s="218">
        <f t="shared" si="21"/>
        <v>30</v>
      </c>
      <c r="X286" s="193">
        <v>0</v>
      </c>
      <c r="Y286" s="415" t="s">
        <v>4594</v>
      </c>
    </row>
    <row r="287" spans="1:25" ht="165">
      <c r="A287" s="560" t="s">
        <v>19</v>
      </c>
      <c r="B287" s="580" t="s">
        <v>16</v>
      </c>
      <c r="C287" s="858"/>
      <c r="D287" s="858"/>
      <c r="E287" s="867"/>
      <c r="F287" s="867"/>
      <c r="G287" s="563" t="s">
        <v>4456</v>
      </c>
      <c r="H287" s="565" t="s">
        <v>4457</v>
      </c>
      <c r="I287" s="585" t="s">
        <v>4455</v>
      </c>
      <c r="J287" s="575">
        <v>1</v>
      </c>
      <c r="K287" s="582">
        <v>45505</v>
      </c>
      <c r="L287" s="582">
        <v>45547</v>
      </c>
      <c r="M287" s="568">
        <f t="shared" si="22"/>
        <v>6</v>
      </c>
      <c r="N287" s="569">
        <v>1</v>
      </c>
      <c r="O287" s="585" t="s">
        <v>4458</v>
      </c>
      <c r="P287" s="586">
        <f t="shared" si="23"/>
        <v>1</v>
      </c>
      <c r="Q287" s="571" t="str">
        <f>IF(ISNUMBER(P287),IF(P287=100%,"CUMPLIDA",IF(AND(ISNUMBER(L287),ISNUMBER([8]OCI!$P$6)), IF(L287&lt;[8]OCI!$P$6,"INCUMPLIDA","PROCESO"), "VERIFICAR FECHA")),"SIN VALOR AVANCE")</f>
        <v>CUMPLIDA</v>
      </c>
      <c r="R287" s="412" t="s">
        <v>4596</v>
      </c>
      <c r="S287" s="408" t="s">
        <v>4596</v>
      </c>
      <c r="T287" s="413">
        <v>1</v>
      </c>
      <c r="U287" s="429">
        <v>45628</v>
      </c>
      <c r="V287" s="429">
        <v>45838</v>
      </c>
      <c r="W287" s="218">
        <f t="shared" si="21"/>
        <v>30</v>
      </c>
      <c r="X287" s="193">
        <v>0</v>
      </c>
      <c r="Y287" s="415" t="s">
        <v>4594</v>
      </c>
    </row>
    <row r="288" spans="1:25" ht="135.75">
      <c r="A288" s="560" t="s">
        <v>19</v>
      </c>
      <c r="B288" s="580" t="s">
        <v>16</v>
      </c>
      <c r="C288" s="858"/>
      <c r="D288" s="858"/>
      <c r="E288" s="867"/>
      <c r="F288" s="867"/>
      <c r="G288" s="563" t="s">
        <v>4459</v>
      </c>
      <c r="H288" s="565" t="s">
        <v>4460</v>
      </c>
      <c r="I288" s="585" t="s">
        <v>4455</v>
      </c>
      <c r="J288" s="575">
        <v>1</v>
      </c>
      <c r="K288" s="582">
        <v>45505</v>
      </c>
      <c r="L288" s="582">
        <v>45547</v>
      </c>
      <c r="M288" s="568">
        <f t="shared" si="22"/>
        <v>6</v>
      </c>
      <c r="N288" s="569">
        <v>1</v>
      </c>
      <c r="O288" s="585" t="s">
        <v>4458</v>
      </c>
      <c r="P288" s="586">
        <f t="shared" si="23"/>
        <v>1</v>
      </c>
      <c r="Q288" s="571" t="str">
        <f>IF(ISNUMBER(P288),IF(P288=100%,"CUMPLIDA",IF(AND(ISNUMBER(L288),ISNUMBER([8]OCI!$P$6)), IF(L288&lt;[8]OCI!$P$6,"INCUMPLIDA","PROCESO"), "VERIFICAR FECHA")),"SIN VALOR AVANCE")</f>
        <v>CUMPLIDA</v>
      </c>
      <c r="R288" s="412" t="s">
        <v>4596</v>
      </c>
      <c r="S288" s="408" t="s">
        <v>4596</v>
      </c>
      <c r="T288" s="413">
        <v>1</v>
      </c>
      <c r="U288" s="429">
        <v>45628</v>
      </c>
      <c r="V288" s="429">
        <v>45838</v>
      </c>
      <c r="W288" s="218">
        <f t="shared" si="21"/>
        <v>30</v>
      </c>
      <c r="X288" s="193">
        <v>0</v>
      </c>
      <c r="Y288" s="415" t="s">
        <v>4594</v>
      </c>
    </row>
    <row r="289" spans="1:25" ht="150.75">
      <c r="A289" s="560" t="s">
        <v>19</v>
      </c>
      <c r="B289" s="580" t="s">
        <v>16</v>
      </c>
      <c r="C289" s="858"/>
      <c r="D289" s="858"/>
      <c r="E289" s="867"/>
      <c r="F289" s="867"/>
      <c r="G289" s="584" t="s">
        <v>4461</v>
      </c>
      <c r="H289" s="565" t="s">
        <v>4462</v>
      </c>
      <c r="I289" s="585" t="s">
        <v>4455</v>
      </c>
      <c r="J289" s="575">
        <v>1</v>
      </c>
      <c r="K289" s="582">
        <v>45523</v>
      </c>
      <c r="L289" s="582">
        <v>45688</v>
      </c>
      <c r="M289" s="568">
        <f t="shared" si="22"/>
        <v>23.571428571428573</v>
      </c>
      <c r="N289" s="569">
        <v>1</v>
      </c>
      <c r="O289" s="585" t="s">
        <v>4452</v>
      </c>
      <c r="P289" s="586">
        <f t="shared" si="23"/>
        <v>1</v>
      </c>
      <c r="Q289" s="571" t="str">
        <f>IF(ISNUMBER(P289),IF(P289=100%,"CUMPLIDA",IF(AND(ISNUMBER(L289),ISNUMBER([8]OCI!$P$6)), IF(L289&lt;[8]OCI!$P$6,"INCUMPLIDA","PROCESO"), "VERIFICAR FECHA")),"SIN VALOR AVANCE")</f>
        <v>CUMPLIDA</v>
      </c>
      <c r="R289" s="412" t="s">
        <v>4601</v>
      </c>
      <c r="S289" s="408" t="s">
        <v>4601</v>
      </c>
      <c r="T289" s="413">
        <v>1</v>
      </c>
      <c r="U289" s="429">
        <v>45689</v>
      </c>
      <c r="V289" s="429">
        <v>45747</v>
      </c>
      <c r="W289" s="218">
        <f t="shared" si="21"/>
        <v>8.2857142857142865</v>
      </c>
      <c r="X289" s="193">
        <v>0</v>
      </c>
      <c r="Y289" s="415" t="s">
        <v>4594</v>
      </c>
    </row>
    <row r="290" spans="1:25" ht="210">
      <c r="A290" s="560" t="s">
        <v>19</v>
      </c>
      <c r="B290" s="580" t="s">
        <v>16</v>
      </c>
      <c r="C290" s="858"/>
      <c r="D290" s="858"/>
      <c r="E290" s="867"/>
      <c r="F290" s="867"/>
      <c r="G290" s="584" t="s">
        <v>4463</v>
      </c>
      <c r="H290" s="565" t="s">
        <v>4464</v>
      </c>
      <c r="I290" s="585" t="s">
        <v>4465</v>
      </c>
      <c r="J290" s="575">
        <v>3</v>
      </c>
      <c r="K290" s="582">
        <v>45516</v>
      </c>
      <c r="L290" s="582">
        <v>45747</v>
      </c>
      <c r="M290" s="568">
        <f t="shared" si="22"/>
        <v>33</v>
      </c>
      <c r="N290" s="569">
        <v>3</v>
      </c>
      <c r="O290" s="585" t="s">
        <v>4452</v>
      </c>
      <c r="P290" s="586">
        <f t="shared" si="23"/>
        <v>1</v>
      </c>
      <c r="Q290" s="571" t="str">
        <f>IF(ISNUMBER(P290),IF(P290=100%,"CUMPLIDA",IF(AND(ISNUMBER(L290),ISNUMBER([8]OCI!$P$6)), IF(L290&lt;[8]OCI!$P$6,"INCUMPLIDA","PROCESO"), "VERIFICAR FECHA")),"SIN VALOR AVANCE")</f>
        <v>CUMPLIDA</v>
      </c>
      <c r="R290" s="412" t="s">
        <v>4603</v>
      </c>
      <c r="S290" s="408" t="s">
        <v>4603</v>
      </c>
      <c r="T290" s="413">
        <v>1</v>
      </c>
      <c r="U290" s="429">
        <v>45658</v>
      </c>
      <c r="V290" s="429">
        <v>45716</v>
      </c>
      <c r="W290" s="218">
        <f t="shared" si="21"/>
        <v>8.2857142857142865</v>
      </c>
      <c r="X290" s="193">
        <v>0</v>
      </c>
      <c r="Y290" s="415" t="s">
        <v>4594</v>
      </c>
    </row>
    <row r="291" spans="1:25" ht="150">
      <c r="A291" s="560" t="s">
        <v>19</v>
      </c>
      <c r="B291" s="580" t="s">
        <v>16</v>
      </c>
      <c r="C291" s="858" t="s">
        <v>4358</v>
      </c>
      <c r="D291" s="858" t="s">
        <v>4466</v>
      </c>
      <c r="E291" s="867" t="s">
        <v>4467</v>
      </c>
      <c r="F291" s="867" t="s">
        <v>4468</v>
      </c>
      <c r="G291" s="584" t="s">
        <v>4469</v>
      </c>
      <c r="H291" s="565" t="s">
        <v>4470</v>
      </c>
      <c r="I291" s="585" t="s">
        <v>4424</v>
      </c>
      <c r="J291" s="575">
        <v>1</v>
      </c>
      <c r="K291" s="582">
        <v>45519</v>
      </c>
      <c r="L291" s="582">
        <v>45657</v>
      </c>
      <c r="M291" s="568">
        <f t="shared" si="22"/>
        <v>19.714285714285715</v>
      </c>
      <c r="N291" s="569">
        <v>1</v>
      </c>
      <c r="O291" s="585" t="s">
        <v>4471</v>
      </c>
      <c r="P291" s="586">
        <f t="shared" si="23"/>
        <v>1</v>
      </c>
      <c r="Q291" s="571" t="str">
        <f>IF(ISNUMBER(P291),IF(P291=100%,"CUMPLIDA",IF(AND(ISNUMBER(L291),ISNUMBER([8]OCI!$P$6)), IF(L291&lt;[8]OCI!$P$6,"INCUMPLIDA","PROCESO"), "VERIFICAR FECHA")),"SIN VALOR AVANCE")</f>
        <v>CUMPLIDA</v>
      </c>
      <c r="R291" s="412" t="s">
        <v>4605</v>
      </c>
      <c r="S291" s="408" t="s">
        <v>4605</v>
      </c>
      <c r="T291" s="413">
        <v>2</v>
      </c>
      <c r="U291" s="429">
        <v>45628</v>
      </c>
      <c r="V291" s="429">
        <v>45838</v>
      </c>
      <c r="W291" s="218">
        <f t="shared" si="21"/>
        <v>30</v>
      </c>
      <c r="X291" s="193">
        <v>0</v>
      </c>
      <c r="Y291" s="415" t="s">
        <v>4594</v>
      </c>
    </row>
    <row r="292" spans="1:25" ht="135">
      <c r="A292" s="560" t="s">
        <v>19</v>
      </c>
      <c r="B292" s="580" t="s">
        <v>16</v>
      </c>
      <c r="C292" s="858"/>
      <c r="D292" s="858"/>
      <c r="E292" s="867"/>
      <c r="F292" s="867"/>
      <c r="G292" s="584" t="s">
        <v>4426</v>
      </c>
      <c r="H292" s="585" t="s">
        <v>4472</v>
      </c>
      <c r="I292" s="565" t="s">
        <v>546</v>
      </c>
      <c r="J292" s="575">
        <v>1</v>
      </c>
      <c r="K292" s="582">
        <v>45505</v>
      </c>
      <c r="L292" s="582">
        <v>45565</v>
      </c>
      <c r="M292" s="568">
        <f t="shared" si="22"/>
        <v>8.5714285714285712</v>
      </c>
      <c r="N292" s="569">
        <v>1</v>
      </c>
      <c r="O292" s="585" t="s">
        <v>4473</v>
      </c>
      <c r="P292" s="586">
        <f t="shared" si="23"/>
        <v>1</v>
      </c>
      <c r="Q292" s="571" t="str">
        <f>IF(ISNUMBER(P292),IF(P292=100%,"CUMPLIDA",IF(AND(ISNUMBER(L292),ISNUMBER([8]OCI!$P$6)), IF(L292&lt;[8]OCI!$P$6,"INCUMPLIDA","PROCESO"), "VERIFICAR FECHA")),"SIN VALOR AVANCE")</f>
        <v>CUMPLIDA</v>
      </c>
      <c r="R292" s="412" t="s">
        <v>4609</v>
      </c>
      <c r="S292" s="408" t="s">
        <v>4609</v>
      </c>
      <c r="T292" s="413">
        <v>1</v>
      </c>
      <c r="U292" s="429">
        <v>45628</v>
      </c>
      <c r="V292" s="429">
        <v>45869</v>
      </c>
      <c r="W292" s="218">
        <f t="shared" si="21"/>
        <v>34.428571428571431</v>
      </c>
      <c r="X292" s="193">
        <v>0</v>
      </c>
      <c r="Y292" s="415" t="s">
        <v>4610</v>
      </c>
    </row>
    <row r="293" spans="1:25" ht="105.75">
      <c r="A293" s="560" t="s">
        <v>19</v>
      </c>
      <c r="B293" s="580" t="s">
        <v>16</v>
      </c>
      <c r="C293" s="858"/>
      <c r="D293" s="858"/>
      <c r="E293" s="867"/>
      <c r="F293" s="867"/>
      <c r="G293" s="584" t="s">
        <v>4429</v>
      </c>
      <c r="H293" s="585" t="s">
        <v>4429</v>
      </c>
      <c r="I293" s="565" t="s">
        <v>4474</v>
      </c>
      <c r="J293" s="575">
        <v>1</v>
      </c>
      <c r="K293" s="582">
        <v>45566</v>
      </c>
      <c r="L293" s="582">
        <v>45747</v>
      </c>
      <c r="M293" s="568">
        <f t="shared" si="22"/>
        <v>25.857142857142858</v>
      </c>
      <c r="N293" s="569">
        <v>1</v>
      </c>
      <c r="O293" s="585" t="s">
        <v>4475</v>
      </c>
      <c r="P293" s="586">
        <f t="shared" si="23"/>
        <v>1</v>
      </c>
      <c r="Q293" s="571" t="str">
        <f>IF(ISNUMBER(P293),IF(P293=100%,"CUMPLIDA",IF(AND(ISNUMBER(L293),ISNUMBER([8]OCI!$P$6)), IF(L293&lt;[8]OCI!$P$6,"INCUMPLIDA","PROCESO"), "VERIFICAR FECHA")),"SIN VALOR AVANCE")</f>
        <v>CUMPLIDA</v>
      </c>
      <c r="R293" s="412" t="s">
        <v>4612</v>
      </c>
      <c r="S293" s="408" t="s">
        <v>4612</v>
      </c>
      <c r="T293" s="413">
        <v>1</v>
      </c>
      <c r="U293" s="429">
        <v>45628</v>
      </c>
      <c r="V293" s="429">
        <v>45716</v>
      </c>
      <c r="W293" s="218">
        <f t="shared" si="21"/>
        <v>12.571428571428571</v>
      </c>
      <c r="X293" s="193">
        <v>0</v>
      </c>
      <c r="Y293" s="415" t="s">
        <v>4613</v>
      </c>
    </row>
    <row r="294" spans="1:25" ht="135">
      <c r="A294" s="560" t="s">
        <v>19</v>
      </c>
      <c r="B294" s="580" t="s">
        <v>16</v>
      </c>
      <c r="C294" s="858" t="s">
        <v>4476</v>
      </c>
      <c r="D294" s="858" t="s">
        <v>4477</v>
      </c>
      <c r="E294" s="867" t="s">
        <v>4478</v>
      </c>
      <c r="F294" s="867" t="s">
        <v>4479</v>
      </c>
      <c r="G294" s="584" t="s">
        <v>4480</v>
      </c>
      <c r="H294" s="565" t="s">
        <v>4481</v>
      </c>
      <c r="I294" s="585" t="s">
        <v>4482</v>
      </c>
      <c r="J294" s="575">
        <v>1</v>
      </c>
      <c r="K294" s="582">
        <v>45505</v>
      </c>
      <c r="L294" s="582">
        <v>45535</v>
      </c>
      <c r="M294" s="568">
        <f t="shared" si="22"/>
        <v>4.2857142857142856</v>
      </c>
      <c r="N294" s="569">
        <v>1</v>
      </c>
      <c r="O294" s="591" t="s">
        <v>4483</v>
      </c>
      <c r="P294" s="586">
        <f t="shared" si="23"/>
        <v>1</v>
      </c>
      <c r="Q294" s="571" t="str">
        <f>IF(ISNUMBER(P294),IF(P294=100%,"CUMPLIDA",IF(AND(ISNUMBER(L294),ISNUMBER([8]OCI!$P$6)), IF(L294&lt;[8]OCI!$P$6,"INCUMPLIDA","PROCESO"), "VERIFICAR FECHA")),"SIN VALOR AVANCE")</f>
        <v>CUMPLIDA</v>
      </c>
      <c r="R294" s="412" t="s">
        <v>4616</v>
      </c>
      <c r="S294" s="408" t="s">
        <v>4616</v>
      </c>
      <c r="T294" s="413">
        <v>1</v>
      </c>
      <c r="U294" s="429">
        <v>45628</v>
      </c>
      <c r="V294" s="429">
        <v>45869</v>
      </c>
      <c r="W294" s="218">
        <f t="shared" si="21"/>
        <v>34.428571428571431</v>
      </c>
      <c r="X294" s="193">
        <v>0</v>
      </c>
      <c r="Y294" s="415" t="s">
        <v>4617</v>
      </c>
    </row>
    <row r="295" spans="1:25" ht="135.75">
      <c r="A295" s="560" t="s">
        <v>19</v>
      </c>
      <c r="B295" s="580" t="s">
        <v>16</v>
      </c>
      <c r="C295" s="858"/>
      <c r="D295" s="858"/>
      <c r="E295" s="867"/>
      <c r="F295" s="867"/>
      <c r="G295" s="584" t="s">
        <v>4484</v>
      </c>
      <c r="H295" s="565" t="s">
        <v>4485</v>
      </c>
      <c r="I295" s="585" t="s">
        <v>4486</v>
      </c>
      <c r="J295" s="575">
        <v>1</v>
      </c>
      <c r="K295" s="582">
        <v>45505</v>
      </c>
      <c r="L295" s="582">
        <v>45535</v>
      </c>
      <c r="M295" s="568">
        <f t="shared" si="22"/>
        <v>4.2857142857142856</v>
      </c>
      <c r="N295" s="569">
        <v>1</v>
      </c>
      <c r="O295" s="591" t="s">
        <v>4487</v>
      </c>
      <c r="P295" s="586">
        <f t="shared" si="23"/>
        <v>1</v>
      </c>
      <c r="Q295" s="571" t="str">
        <f>IF(ISNUMBER(P295),IF(P295=100%,"CUMPLIDA",IF(AND(ISNUMBER(L295),ISNUMBER([8]OCI!$P$6)), IF(L295&lt;[8]OCI!$P$6,"INCUMPLIDA","PROCESO"), "VERIFICAR FECHA")),"SIN VALOR AVANCE")</f>
        <v>CUMPLIDA</v>
      </c>
      <c r="R295" s="412" t="s">
        <v>4621</v>
      </c>
      <c r="S295" s="408" t="s">
        <v>4621</v>
      </c>
      <c r="T295" s="413">
        <v>1</v>
      </c>
      <c r="U295" s="429">
        <v>45672</v>
      </c>
      <c r="V295" s="429">
        <v>45838</v>
      </c>
      <c r="W295" s="218">
        <f t="shared" si="21"/>
        <v>23.714285714285715</v>
      </c>
      <c r="X295" s="193">
        <v>0</v>
      </c>
      <c r="Y295" s="420" t="s">
        <v>4622</v>
      </c>
    </row>
    <row r="296" spans="1:25" ht="210">
      <c r="A296" s="560" t="s">
        <v>19</v>
      </c>
      <c r="B296" s="580" t="s">
        <v>16</v>
      </c>
      <c r="C296" s="858"/>
      <c r="D296" s="858"/>
      <c r="E296" s="867"/>
      <c r="F296" s="867"/>
      <c r="G296" s="584" t="s">
        <v>4394</v>
      </c>
      <c r="H296" s="565" t="s">
        <v>4488</v>
      </c>
      <c r="I296" s="585" t="s">
        <v>4396</v>
      </c>
      <c r="J296" s="575">
        <v>1</v>
      </c>
      <c r="K296" s="582">
        <v>45505</v>
      </c>
      <c r="L296" s="582">
        <v>45870</v>
      </c>
      <c r="M296" s="568">
        <f t="shared" si="22"/>
        <v>52.142857142857146</v>
      </c>
      <c r="N296" s="569">
        <v>0.5</v>
      </c>
      <c r="O296" s="585" t="s">
        <v>4489</v>
      </c>
      <c r="P296" s="586">
        <f t="shared" si="23"/>
        <v>0.5</v>
      </c>
      <c r="Q296" s="571" t="str">
        <f>IF(ISNUMBER(P296),IF(P296=100%,"CUMPLIDA",IF(AND(ISNUMBER(L296),ISNUMBER([8]OCI!$P$6)), IF(L296&lt;[8]OCI!$P$6,"INCUMPLIDA","PROCESO"), "VERIFICAR FECHA")),"SIN VALOR AVANCE")</f>
        <v>PROCESO</v>
      </c>
      <c r="R296" s="412" t="s">
        <v>4624</v>
      </c>
      <c r="S296" s="408" t="s">
        <v>4624</v>
      </c>
      <c r="T296" s="413">
        <v>1</v>
      </c>
      <c r="U296" s="429">
        <v>45628</v>
      </c>
      <c r="V296" s="429">
        <v>45746</v>
      </c>
      <c r="W296" s="218">
        <f t="shared" si="21"/>
        <v>16.857142857142858</v>
      </c>
      <c r="X296" s="193">
        <v>0</v>
      </c>
      <c r="Y296" s="420" t="s">
        <v>4594</v>
      </c>
    </row>
    <row r="297" spans="1:25" ht="285.75">
      <c r="A297" s="560" t="s">
        <v>19</v>
      </c>
      <c r="B297" s="580" t="s">
        <v>16</v>
      </c>
      <c r="C297" s="858"/>
      <c r="D297" s="858"/>
      <c r="E297" s="867"/>
      <c r="F297" s="867"/>
      <c r="G297" s="584" t="s">
        <v>4490</v>
      </c>
      <c r="H297" s="565" t="s">
        <v>4491</v>
      </c>
      <c r="I297" s="565" t="s">
        <v>3830</v>
      </c>
      <c r="J297" s="575">
        <v>1</v>
      </c>
      <c r="K297" s="582">
        <v>45519</v>
      </c>
      <c r="L297" s="582">
        <v>45657</v>
      </c>
      <c r="M297" s="568">
        <f t="shared" si="22"/>
        <v>19.714285714285715</v>
      </c>
      <c r="N297" s="569">
        <v>1</v>
      </c>
      <c r="O297" s="585" t="s">
        <v>4492</v>
      </c>
      <c r="P297" s="586">
        <f t="shared" si="23"/>
        <v>1</v>
      </c>
      <c r="Q297" s="571" t="str">
        <f>IF(ISNUMBER(P297),IF(P297=100%,"CUMPLIDA",IF(AND(ISNUMBER(L297),ISNUMBER([8]OCI!$P$6)), IF(L297&lt;[8]OCI!$P$6,"INCUMPLIDA","PROCESO"), "VERIFICAR FECHA")),"SIN VALOR AVANCE")</f>
        <v>CUMPLIDA</v>
      </c>
      <c r="R297" s="412" t="s">
        <v>4626</v>
      </c>
      <c r="S297" s="408" t="s">
        <v>4626</v>
      </c>
      <c r="T297" s="413">
        <v>13</v>
      </c>
      <c r="U297" s="429">
        <v>45628</v>
      </c>
      <c r="V297" s="429">
        <v>46022</v>
      </c>
      <c r="W297" s="218">
        <f t="shared" si="21"/>
        <v>56.285714285714285</v>
      </c>
      <c r="X297" s="193">
        <v>1</v>
      </c>
      <c r="Y297" s="420" t="s">
        <v>4594</v>
      </c>
    </row>
    <row r="298" spans="1:25" ht="165.75">
      <c r="A298" s="560" t="s">
        <v>19</v>
      </c>
      <c r="B298" s="580" t="s">
        <v>16</v>
      </c>
      <c r="C298" s="858" t="s">
        <v>4045</v>
      </c>
      <c r="D298" s="858" t="s">
        <v>4493</v>
      </c>
      <c r="E298" s="867" t="s">
        <v>4494</v>
      </c>
      <c r="F298" s="867" t="s">
        <v>4495</v>
      </c>
      <c r="G298" s="589" t="s">
        <v>4496</v>
      </c>
      <c r="H298" s="590" t="s">
        <v>4497</v>
      </c>
      <c r="I298" s="565" t="s">
        <v>4498</v>
      </c>
      <c r="J298" s="575">
        <v>6</v>
      </c>
      <c r="K298" s="592">
        <v>45611</v>
      </c>
      <c r="L298" s="592">
        <v>45807</v>
      </c>
      <c r="M298" s="568">
        <f t="shared" si="22"/>
        <v>28</v>
      </c>
      <c r="N298" s="569">
        <v>6</v>
      </c>
      <c r="O298" s="565" t="s">
        <v>4499</v>
      </c>
      <c r="P298" s="586">
        <f t="shared" si="23"/>
        <v>1</v>
      </c>
      <c r="Q298" s="571" t="str">
        <f>IF(ISNUMBER(P298),IF(P298=100%,"CUMPLIDA",IF(AND(ISNUMBER(L298),ISNUMBER([8]OCI!$P$6)), IF(L298&lt;[8]OCI!$P$6,"INCUMPLIDA","PROCESO"), "VERIFICAR FECHA")),"SIN VALOR AVANCE")</f>
        <v>CUMPLIDA</v>
      </c>
      <c r="R298" s="412" t="s">
        <v>4628</v>
      </c>
      <c r="S298" s="408" t="s">
        <v>4628</v>
      </c>
      <c r="T298" s="413">
        <v>1</v>
      </c>
      <c r="U298" s="429">
        <v>45672</v>
      </c>
      <c r="V298" s="429">
        <v>45716</v>
      </c>
      <c r="W298" s="218">
        <f t="shared" si="21"/>
        <v>6.2857142857142856</v>
      </c>
      <c r="X298" s="193">
        <v>0</v>
      </c>
      <c r="Y298" s="420" t="s">
        <v>4629</v>
      </c>
    </row>
    <row r="299" spans="1:25" ht="90.75">
      <c r="A299" s="560" t="s">
        <v>19</v>
      </c>
      <c r="B299" s="580" t="s">
        <v>16</v>
      </c>
      <c r="C299" s="858"/>
      <c r="D299" s="858"/>
      <c r="E299" s="867"/>
      <c r="F299" s="867"/>
      <c r="G299" s="589" t="s">
        <v>4500</v>
      </c>
      <c r="H299" s="590" t="s">
        <v>4501</v>
      </c>
      <c r="I299" s="565" t="s">
        <v>4502</v>
      </c>
      <c r="J299" s="575">
        <v>3</v>
      </c>
      <c r="K299" s="592">
        <v>45611</v>
      </c>
      <c r="L299" s="592">
        <v>45703</v>
      </c>
      <c r="M299" s="568">
        <f t="shared" si="22"/>
        <v>13.142857142857142</v>
      </c>
      <c r="N299" s="569">
        <v>3</v>
      </c>
      <c r="O299" s="585" t="s">
        <v>4503</v>
      </c>
      <c r="P299" s="586">
        <f t="shared" si="23"/>
        <v>1</v>
      </c>
      <c r="Q299" s="571" t="str">
        <f>IF(ISNUMBER(P299),IF(P299=100%,"CUMPLIDA",IF(AND(ISNUMBER(L299),ISNUMBER([8]OCI!$P$6)), IF(L299&lt;[8]OCI!$P$6,"INCUMPLIDA","PROCESO"), "VERIFICAR FECHA")),"SIN VALOR AVANCE")</f>
        <v>CUMPLIDA</v>
      </c>
      <c r="R299" s="412" t="s">
        <v>4631</v>
      </c>
      <c r="S299" s="408" t="s">
        <v>4631</v>
      </c>
      <c r="T299" s="413">
        <v>1</v>
      </c>
      <c r="U299" s="429">
        <v>45717</v>
      </c>
      <c r="V299" s="429">
        <v>45777</v>
      </c>
      <c r="W299" s="218">
        <f t="shared" si="21"/>
        <v>8.5714285714285712</v>
      </c>
      <c r="X299" s="193">
        <v>0</v>
      </c>
      <c r="Y299" s="420" t="s">
        <v>4632</v>
      </c>
    </row>
    <row r="300" spans="1:25" ht="210">
      <c r="A300" s="560" t="s">
        <v>19</v>
      </c>
      <c r="B300" s="580" t="s">
        <v>16</v>
      </c>
      <c r="C300" s="858"/>
      <c r="D300" s="858"/>
      <c r="E300" s="867"/>
      <c r="F300" s="867"/>
      <c r="G300" s="563" t="s">
        <v>4504</v>
      </c>
      <c r="H300" s="565" t="s">
        <v>4505</v>
      </c>
      <c r="I300" s="565" t="s">
        <v>4506</v>
      </c>
      <c r="J300" s="575">
        <v>36</v>
      </c>
      <c r="K300" s="567">
        <v>45597</v>
      </c>
      <c r="L300" s="567">
        <v>45961</v>
      </c>
      <c r="M300" s="568">
        <f t="shared" si="22"/>
        <v>52</v>
      </c>
      <c r="N300" s="569">
        <v>24</v>
      </c>
      <c r="O300" s="585" t="s">
        <v>4503</v>
      </c>
      <c r="P300" s="586">
        <f t="shared" si="23"/>
        <v>0.66666666666666663</v>
      </c>
      <c r="Q300" s="571" t="str">
        <f>IF(ISNUMBER(P300),IF(P300=100%,"CUMPLIDA",IF(AND(ISNUMBER(L300),ISNUMBER([8]OCI!$P$6)), IF(L300&lt;[8]OCI!$P$6,"INCUMPLIDA","PROCESO"), "VERIFICAR FECHA")),"SIN VALOR AVANCE")</f>
        <v>PROCESO</v>
      </c>
      <c r="R300" s="412" t="s">
        <v>4634</v>
      </c>
      <c r="S300" s="408" t="s">
        <v>4634</v>
      </c>
      <c r="T300" s="413">
        <v>1</v>
      </c>
      <c r="U300" s="429">
        <v>45628</v>
      </c>
      <c r="V300" s="429">
        <v>45688</v>
      </c>
      <c r="W300" s="218">
        <f t="shared" si="21"/>
        <v>8.5714285714285712</v>
      </c>
      <c r="X300" s="193">
        <v>0</v>
      </c>
      <c r="Y300" s="420" t="s">
        <v>4635</v>
      </c>
    </row>
    <row r="301" spans="1:25" ht="105">
      <c r="A301" s="560" t="s">
        <v>19</v>
      </c>
      <c r="B301" s="580" t="s">
        <v>16</v>
      </c>
      <c r="C301" s="858"/>
      <c r="D301" s="858"/>
      <c r="E301" s="867"/>
      <c r="F301" s="867"/>
      <c r="G301" s="563" t="s">
        <v>4507</v>
      </c>
      <c r="H301" s="565" t="s">
        <v>4508</v>
      </c>
      <c r="I301" s="565" t="s">
        <v>4509</v>
      </c>
      <c r="J301" s="575">
        <v>12</v>
      </c>
      <c r="K301" s="567">
        <v>45641</v>
      </c>
      <c r="L301" s="567">
        <v>46006</v>
      </c>
      <c r="M301" s="568">
        <f t="shared" si="22"/>
        <v>52.142857142857146</v>
      </c>
      <c r="N301" s="569">
        <v>6</v>
      </c>
      <c r="O301" s="585" t="s">
        <v>4510</v>
      </c>
      <c r="P301" s="586">
        <f t="shared" si="23"/>
        <v>0.5</v>
      </c>
      <c r="Q301" s="571" t="str">
        <f>IF(ISNUMBER(P301),IF(P301=100%,"CUMPLIDA",IF(AND(ISNUMBER(L301),ISNUMBER([8]OCI!$P$6)), IF(L301&lt;[8]OCI!$P$6,"INCUMPLIDA","PROCESO"), "VERIFICAR FECHA")),"SIN VALOR AVANCE")</f>
        <v>PROCESO</v>
      </c>
      <c r="R301" s="412" t="s">
        <v>4213</v>
      </c>
      <c r="S301" s="408" t="s">
        <v>4213</v>
      </c>
      <c r="T301" s="413">
        <v>1</v>
      </c>
      <c r="U301" s="429">
        <v>45689</v>
      </c>
      <c r="V301" s="429" t="s">
        <v>4771</v>
      </c>
      <c r="W301" s="218">
        <f t="shared" si="21"/>
        <v>25.571428571428573</v>
      </c>
      <c r="X301" s="401">
        <v>0</v>
      </c>
      <c r="Y301" s="420" t="s">
        <v>4637</v>
      </c>
    </row>
    <row r="302" spans="1:25" ht="345">
      <c r="A302" s="560" t="s">
        <v>19</v>
      </c>
      <c r="B302" s="580" t="s">
        <v>16</v>
      </c>
      <c r="C302" s="858"/>
      <c r="D302" s="858" t="s">
        <v>4511</v>
      </c>
      <c r="E302" s="867" t="s">
        <v>4512</v>
      </c>
      <c r="F302" s="867" t="s">
        <v>4513</v>
      </c>
      <c r="G302" s="589" t="s">
        <v>4514</v>
      </c>
      <c r="H302" s="590" t="s">
        <v>4515</v>
      </c>
      <c r="I302" s="565" t="s">
        <v>4498</v>
      </c>
      <c r="J302" s="575">
        <v>6</v>
      </c>
      <c r="K302" s="567">
        <v>45597</v>
      </c>
      <c r="L302" s="567">
        <v>45777</v>
      </c>
      <c r="M302" s="568">
        <f t="shared" si="22"/>
        <v>25.714285714285715</v>
      </c>
      <c r="N302" s="569">
        <v>6</v>
      </c>
      <c r="O302" s="565" t="s">
        <v>4499</v>
      </c>
      <c r="P302" s="586">
        <f t="shared" si="23"/>
        <v>1</v>
      </c>
      <c r="Q302" s="571" t="str">
        <f>IF(ISNUMBER(P302),IF(P302=100%,"CUMPLIDA",IF(AND(ISNUMBER(L302),ISNUMBER([8]OCI!$P$6)), IF(L302&lt;[8]OCI!$P$6,"INCUMPLIDA","PROCESO"), "VERIFICAR FECHA")),"SIN VALOR AVANCE")</f>
        <v>CUMPLIDA</v>
      </c>
      <c r="R302" s="412" t="s">
        <v>4639</v>
      </c>
      <c r="S302" s="408" t="s">
        <v>4639</v>
      </c>
      <c r="T302" s="413">
        <v>1</v>
      </c>
      <c r="U302" s="429">
        <v>45870</v>
      </c>
      <c r="V302" s="429">
        <v>46022</v>
      </c>
      <c r="W302" s="218">
        <f t="shared" si="21"/>
        <v>21.714285714285715</v>
      </c>
      <c r="X302" s="193">
        <v>0</v>
      </c>
      <c r="Y302" s="420" t="s">
        <v>4635</v>
      </c>
    </row>
    <row r="303" spans="1:25" ht="90.75">
      <c r="A303" s="560" t="s">
        <v>19</v>
      </c>
      <c r="B303" s="580" t="s">
        <v>16</v>
      </c>
      <c r="C303" s="858"/>
      <c r="D303" s="858"/>
      <c r="E303" s="867"/>
      <c r="F303" s="867"/>
      <c r="G303" s="589" t="s">
        <v>4500</v>
      </c>
      <c r="H303" s="590" t="s">
        <v>4501</v>
      </c>
      <c r="I303" s="565" t="s">
        <v>4502</v>
      </c>
      <c r="J303" s="575">
        <v>3</v>
      </c>
      <c r="K303" s="567">
        <v>45611</v>
      </c>
      <c r="L303" s="567">
        <v>45703</v>
      </c>
      <c r="M303" s="568">
        <f t="shared" si="22"/>
        <v>13.142857142857142</v>
      </c>
      <c r="N303" s="569">
        <v>3</v>
      </c>
      <c r="O303" s="585" t="s">
        <v>4503</v>
      </c>
      <c r="P303" s="586">
        <f t="shared" si="23"/>
        <v>1</v>
      </c>
      <c r="Q303" s="571" t="str">
        <f>IF(ISNUMBER(P303),IF(P303=100%,"CUMPLIDA",IF(AND(ISNUMBER(L303),ISNUMBER([8]OCI!$P$6)), IF(L303&lt;[8]OCI!$P$6,"INCUMPLIDA","PROCESO"), "VERIFICAR FECHA")),"SIN VALOR AVANCE")</f>
        <v>CUMPLIDA</v>
      </c>
      <c r="R303" s="412" t="s">
        <v>4621</v>
      </c>
      <c r="S303" s="408" t="s">
        <v>4621</v>
      </c>
      <c r="T303" s="413">
        <v>1</v>
      </c>
      <c r="U303" s="429">
        <v>45672</v>
      </c>
      <c r="V303" s="429">
        <v>45838</v>
      </c>
      <c r="W303" s="218">
        <f t="shared" si="21"/>
        <v>23.714285714285715</v>
      </c>
      <c r="X303" s="193">
        <v>0</v>
      </c>
      <c r="Y303" s="420" t="s">
        <v>4622</v>
      </c>
    </row>
    <row r="304" spans="1:25" ht="105.75">
      <c r="A304" s="560" t="s">
        <v>19</v>
      </c>
      <c r="B304" s="580" t="s">
        <v>16</v>
      </c>
      <c r="C304" s="858"/>
      <c r="D304" s="858"/>
      <c r="E304" s="867"/>
      <c r="F304" s="867"/>
      <c r="G304" s="563" t="s">
        <v>4516</v>
      </c>
      <c r="H304" s="565" t="s">
        <v>4517</v>
      </c>
      <c r="I304" s="565" t="s">
        <v>4518</v>
      </c>
      <c r="J304" s="575">
        <v>36</v>
      </c>
      <c r="K304" s="567">
        <v>45597</v>
      </c>
      <c r="L304" s="567">
        <v>45961</v>
      </c>
      <c r="M304" s="568">
        <f t="shared" si="22"/>
        <v>52</v>
      </c>
      <c r="N304" s="569">
        <v>24</v>
      </c>
      <c r="O304" s="587" t="s">
        <v>4519</v>
      </c>
      <c r="P304" s="586">
        <f t="shared" si="23"/>
        <v>0.66666666666666663</v>
      </c>
      <c r="Q304" s="571" t="str">
        <f>IF(ISNUMBER(P304),IF(P304=100%,"CUMPLIDA",IF(AND(ISNUMBER(L304),ISNUMBER([8]OCI!$P$6)), IF(L304&lt;[8]OCI!$P$6,"INCUMPLIDA","PROCESO"), "VERIFICAR FECHA")),"SIN VALOR AVANCE")</f>
        <v>PROCESO</v>
      </c>
      <c r="R304" s="412" t="s">
        <v>4644</v>
      </c>
      <c r="S304" s="408" t="s">
        <v>4644</v>
      </c>
      <c r="T304" s="413">
        <v>3</v>
      </c>
      <c r="U304" s="429">
        <v>45672</v>
      </c>
      <c r="V304" s="429">
        <v>45930</v>
      </c>
      <c r="W304" s="218">
        <f t="shared" si="21"/>
        <v>36.857142857142854</v>
      </c>
      <c r="X304" s="193">
        <v>0</v>
      </c>
      <c r="Y304" s="420" t="s">
        <v>4645</v>
      </c>
    </row>
    <row r="305" spans="1:25" ht="150">
      <c r="A305" s="560" t="s">
        <v>19</v>
      </c>
      <c r="B305" s="580" t="s">
        <v>16</v>
      </c>
      <c r="C305" s="858"/>
      <c r="D305" s="858"/>
      <c r="E305" s="867"/>
      <c r="F305" s="867"/>
      <c r="G305" s="563" t="s">
        <v>4520</v>
      </c>
      <c r="H305" s="565" t="s">
        <v>4521</v>
      </c>
      <c r="I305" s="565" t="s">
        <v>4522</v>
      </c>
      <c r="J305" s="575">
        <v>12</v>
      </c>
      <c r="K305" s="567">
        <v>45641</v>
      </c>
      <c r="L305" s="567">
        <v>46006</v>
      </c>
      <c r="M305" s="568">
        <f t="shared" si="22"/>
        <v>52.142857142857146</v>
      </c>
      <c r="N305" s="569">
        <v>6</v>
      </c>
      <c r="O305" s="587" t="s">
        <v>4523</v>
      </c>
      <c r="P305" s="586">
        <f t="shared" si="23"/>
        <v>0.5</v>
      </c>
      <c r="Q305" s="571" t="str">
        <f>IF(ISNUMBER(P305),IF(P305=100%,"CUMPLIDA",IF(AND(ISNUMBER(L305),ISNUMBER([8]OCI!$P$6)), IF(L305&lt;[8]OCI!$P$6,"INCUMPLIDA","PROCESO"), "VERIFICAR FECHA")),"SIN VALOR AVANCE")</f>
        <v>PROCESO</v>
      </c>
      <c r="R305" s="412" t="s">
        <v>4649</v>
      </c>
      <c r="S305" s="408" t="s">
        <v>4649</v>
      </c>
      <c r="T305" s="413">
        <v>1</v>
      </c>
      <c r="U305" s="429">
        <v>45628</v>
      </c>
      <c r="V305" s="429">
        <v>45657</v>
      </c>
      <c r="W305" s="218">
        <f t="shared" si="21"/>
        <v>4.1428571428571432</v>
      </c>
      <c r="X305" s="193">
        <v>1</v>
      </c>
      <c r="Y305" s="420" t="s">
        <v>4650</v>
      </c>
    </row>
    <row r="306" spans="1:25" ht="300">
      <c r="A306" s="560" t="s">
        <v>19</v>
      </c>
      <c r="B306" s="580" t="s">
        <v>16</v>
      </c>
      <c r="C306" s="858"/>
      <c r="D306" s="858" t="s">
        <v>4524</v>
      </c>
      <c r="E306" s="860" t="s">
        <v>4525</v>
      </c>
      <c r="F306" s="860" t="s">
        <v>4526</v>
      </c>
      <c r="G306" s="593" t="s">
        <v>4527</v>
      </c>
      <c r="H306" s="594" t="s">
        <v>4528</v>
      </c>
      <c r="I306" s="565" t="s">
        <v>4529</v>
      </c>
      <c r="J306" s="595">
        <v>1</v>
      </c>
      <c r="K306" s="567">
        <v>45606</v>
      </c>
      <c r="L306" s="567">
        <v>45884</v>
      </c>
      <c r="M306" s="568">
        <f t="shared" si="22"/>
        <v>39.714285714285715</v>
      </c>
      <c r="N306" s="596">
        <v>1</v>
      </c>
      <c r="O306" s="587" t="s">
        <v>4519</v>
      </c>
      <c r="P306" s="586">
        <f t="shared" si="23"/>
        <v>1</v>
      </c>
      <c r="Q306" s="571" t="str">
        <f>IF(ISNUMBER(P306),IF(P306=100%,"CUMPLIDA",IF(AND(ISNUMBER(L306),ISNUMBER([8]OCI!$P$6)), IF(L306&lt;[8]OCI!$P$6,"INCUMPLIDA","PROCESO"), "VERIFICAR FECHA")),"SIN VALOR AVANCE")</f>
        <v>CUMPLIDA</v>
      </c>
      <c r="R306" s="412" t="s">
        <v>4652</v>
      </c>
      <c r="S306" s="408" t="s">
        <v>4652</v>
      </c>
      <c r="T306" s="413">
        <v>25</v>
      </c>
      <c r="U306" s="429">
        <v>45672</v>
      </c>
      <c r="V306" s="429">
        <v>45823</v>
      </c>
      <c r="W306" s="218">
        <f t="shared" si="21"/>
        <v>21.571428571428573</v>
      </c>
      <c r="X306" s="193">
        <v>0</v>
      </c>
      <c r="Y306" s="420" t="s">
        <v>4653</v>
      </c>
    </row>
    <row r="307" spans="1:25" ht="90">
      <c r="A307" s="560" t="s">
        <v>19</v>
      </c>
      <c r="B307" s="580" t="s">
        <v>16</v>
      </c>
      <c r="C307" s="858"/>
      <c r="D307" s="858"/>
      <c r="E307" s="860"/>
      <c r="F307" s="860"/>
      <c r="G307" s="563" t="s">
        <v>4530</v>
      </c>
      <c r="H307" s="565" t="s">
        <v>4531</v>
      </c>
      <c r="I307" s="565" t="s">
        <v>4532</v>
      </c>
      <c r="J307" s="575">
        <v>36</v>
      </c>
      <c r="K307" s="567">
        <v>45597</v>
      </c>
      <c r="L307" s="567">
        <v>45991</v>
      </c>
      <c r="M307" s="568">
        <f t="shared" si="22"/>
        <v>56.285714285714285</v>
      </c>
      <c r="N307" s="569">
        <v>24</v>
      </c>
      <c r="O307" s="587" t="s">
        <v>4523</v>
      </c>
      <c r="P307" s="586">
        <f t="shared" si="23"/>
        <v>0.66666666666666663</v>
      </c>
      <c r="Q307" s="571" t="str">
        <f>IF(ISNUMBER(P307),IF(P307=100%,"CUMPLIDA",IF(AND(ISNUMBER(L307),ISNUMBER([8]OCI!$P$6)), IF(L307&lt;[8]OCI!$P$6,"INCUMPLIDA","PROCESO"), "VERIFICAR FECHA")),"SIN VALOR AVANCE")</f>
        <v>PROCESO</v>
      </c>
      <c r="R307" s="412"/>
    </row>
    <row r="308" spans="1:25" ht="90">
      <c r="A308" s="560" t="s">
        <v>19</v>
      </c>
      <c r="B308" s="580" t="s">
        <v>16</v>
      </c>
      <c r="C308" s="858"/>
      <c r="D308" s="858"/>
      <c r="E308" s="860"/>
      <c r="F308" s="860" t="s">
        <v>4526</v>
      </c>
      <c r="G308" s="563" t="s">
        <v>4533</v>
      </c>
      <c r="H308" s="565" t="s">
        <v>4534</v>
      </c>
      <c r="I308" s="565" t="s">
        <v>4535</v>
      </c>
      <c r="J308" s="575">
        <v>12</v>
      </c>
      <c r="K308" s="567">
        <v>45641</v>
      </c>
      <c r="L308" s="567">
        <v>46006</v>
      </c>
      <c r="M308" s="568">
        <f t="shared" si="22"/>
        <v>52.142857142857146</v>
      </c>
      <c r="N308" s="569">
        <v>6</v>
      </c>
      <c r="O308" s="587" t="s">
        <v>4519</v>
      </c>
      <c r="P308" s="586">
        <f t="shared" si="23"/>
        <v>0.5</v>
      </c>
      <c r="Q308" s="571" t="str">
        <f>IF(ISNUMBER(P308),IF(P308=100%,"CUMPLIDA",IF(AND(ISNUMBER(L308),ISNUMBER([8]OCI!$P$6)), IF(L308&lt;[8]OCI!$P$6,"INCUMPLIDA","PROCESO"), "VERIFICAR FECHA")),"SIN VALOR AVANCE")</f>
        <v>PROCESO</v>
      </c>
      <c r="R308" s="412"/>
    </row>
    <row r="309" spans="1:25" ht="75">
      <c r="A309" s="560" t="s">
        <v>19</v>
      </c>
      <c r="B309" s="580" t="s">
        <v>16</v>
      </c>
      <c r="C309" s="858"/>
      <c r="D309" s="858" t="s">
        <v>4536</v>
      </c>
      <c r="E309" s="860" t="s">
        <v>4537</v>
      </c>
      <c r="F309" s="860" t="s">
        <v>4538</v>
      </c>
      <c r="G309" s="589" t="s">
        <v>4500</v>
      </c>
      <c r="H309" s="590" t="s">
        <v>4501</v>
      </c>
      <c r="I309" s="565" t="s">
        <v>4502</v>
      </c>
      <c r="J309" s="575">
        <v>3</v>
      </c>
      <c r="K309" s="592">
        <v>45611</v>
      </c>
      <c r="L309" s="592">
        <v>45731</v>
      </c>
      <c r="M309" s="597">
        <f t="shared" si="22"/>
        <v>17.142857142857142</v>
      </c>
      <c r="N309" s="598">
        <v>3</v>
      </c>
      <c r="O309" s="585" t="s">
        <v>4503</v>
      </c>
      <c r="P309" s="586">
        <f t="shared" si="23"/>
        <v>1</v>
      </c>
      <c r="Q309" s="571" t="str">
        <f>IF(ISNUMBER(P309),IF(P309=100%,"CUMPLIDA",IF(AND(ISNUMBER(L309),ISNUMBER([8]OCI!$P$6)), IF(L309&lt;[8]OCI!$P$6,"INCUMPLIDA","PROCESO"), "VERIFICAR FECHA")),"SIN VALOR AVANCE")</f>
        <v>CUMPLIDA</v>
      </c>
      <c r="R309" s="412"/>
    </row>
    <row r="310" spans="1:25" ht="120">
      <c r="A310" s="560" t="s">
        <v>19</v>
      </c>
      <c r="B310" s="580" t="s">
        <v>16</v>
      </c>
      <c r="C310" s="858"/>
      <c r="D310" s="858"/>
      <c r="E310" s="860"/>
      <c r="F310" s="860"/>
      <c r="G310" s="563" t="s">
        <v>4539</v>
      </c>
      <c r="H310" s="590" t="s">
        <v>4540</v>
      </c>
      <c r="I310" s="590" t="s">
        <v>4541</v>
      </c>
      <c r="J310" s="575">
        <v>12</v>
      </c>
      <c r="K310" s="592">
        <v>45611</v>
      </c>
      <c r="L310" s="592">
        <v>45975</v>
      </c>
      <c r="M310" s="568">
        <f t="shared" si="22"/>
        <v>52</v>
      </c>
      <c r="N310" s="569">
        <v>6</v>
      </c>
      <c r="O310" s="587" t="s">
        <v>4542</v>
      </c>
      <c r="P310" s="586">
        <f t="shared" si="23"/>
        <v>0.5</v>
      </c>
      <c r="Q310" s="571" t="str">
        <f>IF(ISNUMBER(P310),IF(P310=100%,"CUMPLIDA",IF(AND(ISNUMBER(L310),ISNUMBER([8]OCI!$P$6)), IF(L310&lt;[8]OCI!$P$6,"INCUMPLIDA","PROCESO"), "VERIFICAR FECHA")),"SIN VALOR AVANCE")</f>
        <v>PROCESO</v>
      </c>
      <c r="R310" s="412"/>
    </row>
    <row r="311" spans="1:25" ht="150">
      <c r="A311" s="560" t="s">
        <v>19</v>
      </c>
      <c r="B311" s="580" t="s">
        <v>16</v>
      </c>
      <c r="C311" s="858"/>
      <c r="D311" s="858"/>
      <c r="E311" s="860"/>
      <c r="F311" s="860"/>
      <c r="G311" s="589" t="s">
        <v>4543</v>
      </c>
      <c r="H311" s="590" t="s">
        <v>4544</v>
      </c>
      <c r="I311" s="565" t="s">
        <v>4545</v>
      </c>
      <c r="J311" s="575">
        <v>12</v>
      </c>
      <c r="K311" s="592">
        <v>45611</v>
      </c>
      <c r="L311" s="592">
        <v>45975</v>
      </c>
      <c r="M311" s="568">
        <f t="shared" si="22"/>
        <v>52</v>
      </c>
      <c r="N311" s="569">
        <v>6</v>
      </c>
      <c r="O311" s="587" t="s">
        <v>4546</v>
      </c>
      <c r="P311" s="586">
        <f t="shared" si="23"/>
        <v>0.5</v>
      </c>
      <c r="Q311" s="571" t="str">
        <f>IF(ISNUMBER(P311),IF(P311=100%,"CUMPLIDA",IF(AND(ISNUMBER(L311),ISNUMBER([8]OCI!$P$6)), IF(L311&lt;[8]OCI!$P$6,"INCUMPLIDA","PROCESO"), "VERIFICAR FECHA")),"SIN VALOR AVANCE")</f>
        <v>PROCESO</v>
      </c>
      <c r="R311" s="412"/>
    </row>
    <row r="312" spans="1:25" ht="150">
      <c r="A312" s="560" t="s">
        <v>19</v>
      </c>
      <c r="B312" s="580" t="s">
        <v>16</v>
      </c>
      <c r="C312" s="858"/>
      <c r="D312" s="858"/>
      <c r="E312" s="860"/>
      <c r="F312" s="860"/>
      <c r="G312" s="589" t="s">
        <v>4547</v>
      </c>
      <c r="H312" s="590" t="s">
        <v>4548</v>
      </c>
      <c r="I312" s="565" t="s">
        <v>4549</v>
      </c>
      <c r="J312" s="575">
        <v>12</v>
      </c>
      <c r="K312" s="592">
        <v>45611</v>
      </c>
      <c r="L312" s="592">
        <v>45975</v>
      </c>
      <c r="M312" s="568">
        <f t="shared" si="22"/>
        <v>52</v>
      </c>
      <c r="N312" s="569">
        <v>6</v>
      </c>
      <c r="O312" s="587" t="s">
        <v>4550</v>
      </c>
      <c r="P312" s="586">
        <f t="shared" si="23"/>
        <v>0.5</v>
      </c>
      <c r="Q312" s="571" t="str">
        <f>IF(ISNUMBER(P312),IF(P312=100%,"CUMPLIDA",IF(AND(ISNUMBER(L312),ISNUMBER([8]OCI!$P$6)), IF(L312&lt;[8]OCI!$P$6,"INCUMPLIDA","PROCESO"), "VERIFICAR FECHA")),"SIN VALOR AVANCE")</f>
        <v>PROCESO</v>
      </c>
      <c r="R312" s="412"/>
    </row>
    <row r="313" spans="1:25" ht="135">
      <c r="A313" s="560" t="s">
        <v>19</v>
      </c>
      <c r="B313" s="580" t="s">
        <v>16</v>
      </c>
      <c r="C313" s="858"/>
      <c r="D313" s="858"/>
      <c r="E313" s="860"/>
      <c r="F313" s="860"/>
      <c r="G313" s="589" t="s">
        <v>4551</v>
      </c>
      <c r="H313" s="590" t="s">
        <v>4552</v>
      </c>
      <c r="I313" s="565" t="s">
        <v>4553</v>
      </c>
      <c r="J313" s="575">
        <v>12</v>
      </c>
      <c r="K313" s="592">
        <v>45611</v>
      </c>
      <c r="L313" s="592">
        <v>45975</v>
      </c>
      <c r="M313" s="568">
        <f t="shared" si="22"/>
        <v>52</v>
      </c>
      <c r="N313" s="569">
        <v>6</v>
      </c>
      <c r="O313" s="587" t="s">
        <v>4554</v>
      </c>
      <c r="P313" s="586">
        <f t="shared" si="23"/>
        <v>0.5</v>
      </c>
      <c r="Q313" s="571" t="str">
        <f>IF(ISNUMBER(P313),IF(P313=100%,"CUMPLIDA",IF(AND(ISNUMBER(L313),ISNUMBER([8]OCI!$P$6)), IF(L313&lt;[8]OCI!$P$6,"INCUMPLIDA","PROCESO"), "VERIFICAR FECHA")),"SIN VALOR AVANCE")</f>
        <v>PROCESO</v>
      </c>
      <c r="R313" s="412"/>
    </row>
    <row r="314" spans="1:25" ht="105.75">
      <c r="A314" s="560" t="s">
        <v>19</v>
      </c>
      <c r="B314" s="580" t="s">
        <v>16</v>
      </c>
      <c r="C314" s="858"/>
      <c r="D314" s="858" t="s">
        <v>4555</v>
      </c>
      <c r="E314" s="860" t="s">
        <v>4556</v>
      </c>
      <c r="F314" s="860" t="s">
        <v>4557</v>
      </c>
      <c r="G314" s="589" t="s">
        <v>4558</v>
      </c>
      <c r="H314" s="590" t="s">
        <v>4559</v>
      </c>
      <c r="I314" s="565" t="s">
        <v>4560</v>
      </c>
      <c r="J314" s="575">
        <v>3</v>
      </c>
      <c r="K314" s="592">
        <v>45611</v>
      </c>
      <c r="L314" s="592">
        <v>46006</v>
      </c>
      <c r="M314" s="568">
        <f t="shared" si="22"/>
        <v>56.428571428571431</v>
      </c>
      <c r="N314" s="569">
        <v>0</v>
      </c>
      <c r="O314" s="587" t="s">
        <v>4519</v>
      </c>
      <c r="P314" s="586">
        <f t="shared" si="23"/>
        <v>0</v>
      </c>
      <c r="Q314" s="571" t="str">
        <f>IF(ISNUMBER(P314),IF(P314=100%,"CUMPLIDA",IF(AND(ISNUMBER(L314),ISNUMBER([8]OCI!$P$6)), IF(L314&lt;[8]OCI!$P$6,"INCUMPLIDA","PROCESO"), "VERIFICAR FECHA")),"SIN VALOR AVANCE")</f>
        <v>PROCESO</v>
      </c>
      <c r="R314" s="412"/>
    </row>
    <row r="315" spans="1:25" ht="165">
      <c r="A315" s="560" t="s">
        <v>19</v>
      </c>
      <c r="B315" s="580" t="s">
        <v>16</v>
      </c>
      <c r="C315" s="858"/>
      <c r="D315" s="858"/>
      <c r="E315" s="860"/>
      <c r="F315" s="860"/>
      <c r="G315" s="563" t="s">
        <v>4561</v>
      </c>
      <c r="H315" s="565" t="s">
        <v>4562</v>
      </c>
      <c r="I315" s="565" t="s">
        <v>4563</v>
      </c>
      <c r="J315" s="575">
        <v>2</v>
      </c>
      <c r="K315" s="592">
        <v>45611</v>
      </c>
      <c r="L315" s="592">
        <v>45762</v>
      </c>
      <c r="M315" s="568">
        <f t="shared" si="22"/>
        <v>21.571428571428573</v>
      </c>
      <c r="N315" s="569">
        <v>2</v>
      </c>
      <c r="O315" s="565" t="s">
        <v>4564</v>
      </c>
      <c r="P315" s="586">
        <f t="shared" si="23"/>
        <v>1</v>
      </c>
      <c r="Q315" s="571" t="str">
        <f>IF(ISNUMBER(P315),IF(P315=100%,"CUMPLIDA",IF(AND(ISNUMBER(L315),ISNUMBER([8]OCI!$P$6)), IF(L315&lt;[8]OCI!$P$6,"INCUMPLIDA","PROCESO"), "VERIFICAR FECHA")),"SIN VALOR AVANCE")</f>
        <v>CUMPLIDA</v>
      </c>
      <c r="R315" s="412"/>
    </row>
    <row r="316" spans="1:25" ht="150.75">
      <c r="A316" s="560" t="s">
        <v>19</v>
      </c>
      <c r="B316" s="580" t="s">
        <v>16</v>
      </c>
      <c r="C316" s="858"/>
      <c r="D316" s="858"/>
      <c r="E316" s="860"/>
      <c r="F316" s="860"/>
      <c r="G316" s="563" t="s">
        <v>4565</v>
      </c>
      <c r="H316" s="565" t="s">
        <v>4566</v>
      </c>
      <c r="I316" s="565" t="s">
        <v>4567</v>
      </c>
      <c r="J316" s="575">
        <v>1</v>
      </c>
      <c r="K316" s="592">
        <v>45762</v>
      </c>
      <c r="L316" s="592">
        <v>45900</v>
      </c>
      <c r="M316" s="568">
        <f t="shared" si="22"/>
        <v>19.714285714285715</v>
      </c>
      <c r="N316" s="569">
        <v>0.5</v>
      </c>
      <c r="O316" s="565" t="s">
        <v>4568</v>
      </c>
      <c r="P316" s="586">
        <f t="shared" si="23"/>
        <v>0.5</v>
      </c>
      <c r="Q316" s="571" t="str">
        <f>IF(ISNUMBER(P316),IF(P316=100%,"CUMPLIDA",IF(AND(ISNUMBER(L316),ISNUMBER([8]OCI!$P$6)), IF(L316&lt;[8]OCI!$P$6,"INCUMPLIDA","PROCESO"), "VERIFICAR FECHA")),"SIN VALOR AVANCE")</f>
        <v>PROCESO</v>
      </c>
      <c r="R316" s="412"/>
    </row>
    <row r="317" spans="1:25" ht="150.75">
      <c r="A317" s="560" t="s">
        <v>19</v>
      </c>
      <c r="B317" s="580" t="s">
        <v>16</v>
      </c>
      <c r="C317" s="858"/>
      <c r="D317" s="858" t="s">
        <v>4569</v>
      </c>
      <c r="E317" s="860" t="s">
        <v>4570</v>
      </c>
      <c r="F317" s="860" t="s">
        <v>4571</v>
      </c>
      <c r="G317" s="563" t="s">
        <v>4572</v>
      </c>
      <c r="H317" s="579" t="s">
        <v>4573</v>
      </c>
      <c r="I317" s="565" t="s">
        <v>4574</v>
      </c>
      <c r="J317" s="566">
        <v>1</v>
      </c>
      <c r="K317" s="592">
        <v>45611</v>
      </c>
      <c r="L317" s="592">
        <v>45731</v>
      </c>
      <c r="M317" s="568">
        <f t="shared" si="22"/>
        <v>17.142857142857142</v>
      </c>
      <c r="N317" s="569">
        <v>1</v>
      </c>
      <c r="O317" s="565" t="s">
        <v>4575</v>
      </c>
      <c r="P317" s="586">
        <f t="shared" si="23"/>
        <v>1</v>
      </c>
      <c r="Q317" s="571" t="str">
        <f>IF(ISNUMBER(P317),IF(P317=100%,"CUMPLIDA",IF(AND(ISNUMBER(L317),ISNUMBER([8]OCI!$P$6)), IF(L317&lt;[8]OCI!$P$6,"INCUMPLIDA","PROCESO"), "VERIFICAR FECHA")),"SIN VALOR AVANCE")</f>
        <v>CUMPLIDA</v>
      </c>
      <c r="R317" s="412"/>
    </row>
    <row r="318" spans="1:25" ht="150.75">
      <c r="A318" s="560" t="s">
        <v>19</v>
      </c>
      <c r="B318" s="580" t="s">
        <v>16</v>
      </c>
      <c r="C318" s="858"/>
      <c r="D318" s="858"/>
      <c r="E318" s="860"/>
      <c r="F318" s="860"/>
      <c r="G318" s="563" t="s">
        <v>4576</v>
      </c>
      <c r="H318" s="579" t="s">
        <v>4577</v>
      </c>
      <c r="I318" s="565" t="s">
        <v>4578</v>
      </c>
      <c r="J318" s="575">
        <v>1</v>
      </c>
      <c r="K318" s="592">
        <v>45731</v>
      </c>
      <c r="L318" s="592">
        <v>45853</v>
      </c>
      <c r="M318" s="599">
        <f t="shared" si="22"/>
        <v>17.428571428571427</v>
      </c>
      <c r="N318" s="600">
        <v>0</v>
      </c>
      <c r="O318" s="565" t="s">
        <v>4575</v>
      </c>
      <c r="P318" s="586">
        <f t="shared" si="23"/>
        <v>0</v>
      </c>
      <c r="Q318" s="571" t="str">
        <f>IF(ISNUMBER(P318),IF(P318=100%,"CUMPLIDA",IF(AND(ISNUMBER(L318),ISNUMBER([8]OCI!$P$6)), IF(L318&lt;[8]OCI!$P$6,"INCUMPLIDA","PROCESO"), "VERIFICAR FECHA")),"SIN VALOR AVANCE")</f>
        <v>PROCESO</v>
      </c>
      <c r="R318" s="412"/>
    </row>
    <row r="319" spans="1:25" ht="150.75">
      <c r="A319" s="560" t="s">
        <v>19</v>
      </c>
      <c r="B319" s="580" t="s">
        <v>16</v>
      </c>
      <c r="C319" s="858"/>
      <c r="D319" s="858" t="s">
        <v>4579</v>
      </c>
      <c r="E319" s="860" t="s">
        <v>4580</v>
      </c>
      <c r="F319" s="860" t="s">
        <v>4581</v>
      </c>
      <c r="G319" s="563" t="s">
        <v>4024</v>
      </c>
      <c r="H319" s="565" t="s">
        <v>1679</v>
      </c>
      <c r="I319" s="565" t="s">
        <v>4048</v>
      </c>
      <c r="J319" s="575">
        <v>1</v>
      </c>
      <c r="K319" s="592">
        <v>45323</v>
      </c>
      <c r="L319" s="592">
        <v>45747</v>
      </c>
      <c r="M319" s="599">
        <f t="shared" si="22"/>
        <v>60.571428571428569</v>
      </c>
      <c r="N319" s="569">
        <v>1</v>
      </c>
      <c r="O319" s="565" t="s">
        <v>4582</v>
      </c>
      <c r="P319" s="586">
        <f t="shared" si="23"/>
        <v>1</v>
      </c>
      <c r="Q319" s="571" t="str">
        <f>IF(ISNUMBER(P319),IF(P319=100%,"CUMPLIDA",IF(AND(ISNUMBER(L319),ISNUMBER([8]OCI!$P$6)), IF(L319&lt;[8]OCI!$P$6,"INCUMPLIDA","PROCESO"), "VERIFICAR FECHA")),"SIN VALOR AVANCE")</f>
        <v>CUMPLIDA</v>
      </c>
      <c r="R319" s="412"/>
    </row>
    <row r="320" spans="1:25" ht="105.75">
      <c r="A320" s="560" t="s">
        <v>19</v>
      </c>
      <c r="B320" s="580" t="s">
        <v>16</v>
      </c>
      <c r="C320" s="858"/>
      <c r="D320" s="858"/>
      <c r="E320" s="860"/>
      <c r="F320" s="860"/>
      <c r="G320" s="563" t="s">
        <v>101</v>
      </c>
      <c r="H320" s="565" t="s">
        <v>101</v>
      </c>
      <c r="I320" s="565" t="s">
        <v>102</v>
      </c>
      <c r="J320" s="575">
        <v>1</v>
      </c>
      <c r="K320" s="592">
        <v>45323</v>
      </c>
      <c r="L320" s="592">
        <v>45747</v>
      </c>
      <c r="M320" s="599">
        <f t="shared" si="22"/>
        <v>60.571428571428569</v>
      </c>
      <c r="N320" s="569">
        <v>1</v>
      </c>
      <c r="O320" s="565" t="s">
        <v>4583</v>
      </c>
      <c r="P320" s="586">
        <f t="shared" si="23"/>
        <v>1</v>
      </c>
      <c r="Q320" s="571" t="str">
        <f>IF(ISNUMBER(P320),IF(P320=100%,"CUMPLIDA",IF(AND(ISNUMBER(L320),ISNUMBER([8]OCI!$P$6)), IF(L320&lt;[8]OCI!$P$6,"INCUMPLIDA","PROCESO"), "VERIFICAR FECHA")),"SIN VALOR AVANCE")</f>
        <v>CUMPLIDA</v>
      </c>
      <c r="R320" s="412"/>
    </row>
    <row r="321" spans="1:18" ht="105.75">
      <c r="A321" s="560" t="s">
        <v>19</v>
      </c>
      <c r="B321" s="580" t="s">
        <v>16</v>
      </c>
      <c r="C321" s="858"/>
      <c r="D321" s="858"/>
      <c r="E321" s="860"/>
      <c r="F321" s="860"/>
      <c r="G321" s="563" t="s">
        <v>238</v>
      </c>
      <c r="H321" s="565" t="s">
        <v>239</v>
      </c>
      <c r="I321" s="565" t="s">
        <v>240</v>
      </c>
      <c r="J321" s="575">
        <v>1</v>
      </c>
      <c r="K321" s="592">
        <v>45231</v>
      </c>
      <c r="L321" s="592">
        <v>45747</v>
      </c>
      <c r="M321" s="599">
        <f t="shared" si="22"/>
        <v>73.714285714285708</v>
      </c>
      <c r="N321" s="569">
        <v>1</v>
      </c>
      <c r="O321" s="565" t="s">
        <v>4583</v>
      </c>
      <c r="P321" s="586">
        <f t="shared" si="23"/>
        <v>1</v>
      </c>
      <c r="Q321" s="571" t="str">
        <f>IF(ISNUMBER(P321),IF(P321=100%,"CUMPLIDA",IF(AND(ISNUMBER(L321),ISNUMBER([8]OCI!$P$6)), IF(L321&lt;[8]OCI!$P$6,"INCUMPLIDA","PROCESO"), "VERIFICAR FECHA")),"SIN VALOR AVANCE")</f>
        <v>CUMPLIDA</v>
      </c>
      <c r="R321" s="412"/>
    </row>
    <row r="322" spans="1:18" ht="135.75">
      <c r="A322" s="560" t="s">
        <v>19</v>
      </c>
      <c r="B322" s="580" t="s">
        <v>16</v>
      </c>
      <c r="C322" s="858"/>
      <c r="D322" s="858"/>
      <c r="E322" s="860"/>
      <c r="F322" s="860"/>
      <c r="G322" s="563" t="s">
        <v>104</v>
      </c>
      <c r="H322" s="565" t="s">
        <v>104</v>
      </c>
      <c r="I322" s="565" t="s">
        <v>4051</v>
      </c>
      <c r="J322" s="575">
        <v>1</v>
      </c>
      <c r="K322" s="592">
        <v>45323</v>
      </c>
      <c r="L322" s="592">
        <v>45747</v>
      </c>
      <c r="M322" s="599">
        <f t="shared" si="22"/>
        <v>60.571428571428569</v>
      </c>
      <c r="N322" s="569">
        <v>1</v>
      </c>
      <c r="O322" s="565" t="s">
        <v>4584</v>
      </c>
      <c r="P322" s="586">
        <f t="shared" si="23"/>
        <v>1</v>
      </c>
      <c r="Q322" s="571" t="str">
        <f>IF(ISNUMBER(P322),IF(P322=100%,"CUMPLIDA",IF(AND(ISNUMBER(L322),ISNUMBER([8]OCI!$P$6)), IF(L322&lt;[8]OCI!$P$6,"INCUMPLIDA","PROCESO"), "VERIFICAR FECHA")),"SIN VALOR AVANCE")</f>
        <v>CUMPLIDA</v>
      </c>
      <c r="R322" s="412"/>
    </row>
    <row r="323" spans="1:18" ht="60.75">
      <c r="A323" s="560" t="s">
        <v>19</v>
      </c>
      <c r="B323" s="580" t="s">
        <v>16</v>
      </c>
      <c r="C323" s="858"/>
      <c r="D323" s="858"/>
      <c r="E323" s="860"/>
      <c r="F323" s="860"/>
      <c r="G323" s="563" t="s">
        <v>106</v>
      </c>
      <c r="H323" s="565" t="s">
        <v>106</v>
      </c>
      <c r="I323" s="565" t="s">
        <v>168</v>
      </c>
      <c r="J323" s="575">
        <v>1</v>
      </c>
      <c r="K323" s="592">
        <v>45231</v>
      </c>
      <c r="L323" s="592">
        <v>45747</v>
      </c>
      <c r="M323" s="599">
        <f t="shared" si="22"/>
        <v>73.714285714285708</v>
      </c>
      <c r="N323" s="569">
        <v>1</v>
      </c>
      <c r="O323" s="565" t="s">
        <v>4585</v>
      </c>
      <c r="P323" s="586">
        <f t="shared" si="23"/>
        <v>1</v>
      </c>
      <c r="Q323" s="571" t="str">
        <f>IF(ISNUMBER(P323),IF(P323=100%,"CUMPLIDA",IF(AND(ISNUMBER(L323),ISNUMBER([8]OCI!$P$6)), IF(L323&lt;[8]OCI!$P$6,"INCUMPLIDA","PROCESO"), "VERIFICAR FECHA")),"SIN VALOR AVANCE")</f>
        <v>CUMPLIDA</v>
      </c>
      <c r="R323" s="412"/>
    </row>
    <row r="324" spans="1:18" ht="150.75">
      <c r="A324" s="560" t="s">
        <v>19</v>
      </c>
      <c r="B324" s="580" t="s">
        <v>16</v>
      </c>
      <c r="C324" s="858"/>
      <c r="D324" s="858"/>
      <c r="E324" s="860"/>
      <c r="F324" s="860"/>
      <c r="G324" s="563" t="s">
        <v>108</v>
      </c>
      <c r="H324" s="565" t="s">
        <v>108</v>
      </c>
      <c r="I324" s="565" t="s">
        <v>4586</v>
      </c>
      <c r="J324" s="575">
        <v>1</v>
      </c>
      <c r="K324" s="592">
        <v>45231</v>
      </c>
      <c r="L324" s="592">
        <v>45808</v>
      </c>
      <c r="M324" s="599">
        <f t="shared" si="22"/>
        <v>82.428571428571431</v>
      </c>
      <c r="N324" s="569">
        <v>1</v>
      </c>
      <c r="O324" s="565" t="s">
        <v>4587</v>
      </c>
      <c r="P324" s="586">
        <f t="shared" si="23"/>
        <v>1</v>
      </c>
      <c r="Q324" s="571" t="str">
        <f>IF(ISNUMBER(P324),IF(P324=100%,"CUMPLIDA",IF(AND(ISNUMBER(L324),ISNUMBER([8]OCI!$P$6)), IF(L324&lt;[8]OCI!$P$6,"INCUMPLIDA","PROCESO"), "VERIFICAR FECHA")),"SIN VALOR AVANCE")</f>
        <v>CUMPLIDA</v>
      </c>
      <c r="R324" s="412"/>
    </row>
    <row r="325" spans="1:18" ht="60.75">
      <c r="A325" s="560" t="s">
        <v>19</v>
      </c>
      <c r="B325" s="580" t="s">
        <v>16</v>
      </c>
      <c r="C325" s="858"/>
      <c r="D325" s="858"/>
      <c r="E325" s="860"/>
      <c r="F325" s="860"/>
      <c r="G325" s="563" t="s">
        <v>110</v>
      </c>
      <c r="H325" s="565" t="s">
        <v>111</v>
      </c>
      <c r="I325" s="565" t="s">
        <v>112</v>
      </c>
      <c r="J325" s="575">
        <v>7</v>
      </c>
      <c r="K325" s="592">
        <v>46024</v>
      </c>
      <c r="L325" s="592">
        <v>46660</v>
      </c>
      <c r="M325" s="599">
        <f t="shared" si="22"/>
        <v>90.857142857142861</v>
      </c>
      <c r="N325" s="569">
        <v>0</v>
      </c>
      <c r="O325" s="565" t="s">
        <v>4585</v>
      </c>
      <c r="P325" s="586">
        <f t="shared" si="23"/>
        <v>0</v>
      </c>
      <c r="Q325" s="571" t="str">
        <f>IF(ISNUMBER(P325),IF(P325=100%,"CUMPLIDA",IF(AND(ISNUMBER(L325),ISNUMBER([8]OCI!$P$6)), IF(L325&lt;[8]OCI!$P$6,"INCUMPLIDA","PROCESO"), "VERIFICAR FECHA")),"SIN VALOR AVANCE")</f>
        <v>PROCESO</v>
      </c>
      <c r="R325" s="412"/>
    </row>
    <row r="326" spans="1:18" ht="120.75">
      <c r="A326" s="560" t="s">
        <v>19</v>
      </c>
      <c r="B326" s="580" t="s">
        <v>16</v>
      </c>
      <c r="C326" s="858"/>
      <c r="D326" s="858"/>
      <c r="E326" s="860"/>
      <c r="F326" s="860"/>
      <c r="G326" s="563" t="s">
        <v>114</v>
      </c>
      <c r="H326" s="565" t="s">
        <v>115</v>
      </c>
      <c r="I326" s="565" t="s">
        <v>116</v>
      </c>
      <c r="J326" s="575">
        <v>1</v>
      </c>
      <c r="K326" s="592">
        <v>46024</v>
      </c>
      <c r="L326" s="592">
        <v>46660</v>
      </c>
      <c r="M326" s="599">
        <f t="shared" si="22"/>
        <v>90.857142857142861</v>
      </c>
      <c r="N326" s="569">
        <v>0</v>
      </c>
      <c r="O326" s="565" t="s">
        <v>4588</v>
      </c>
      <c r="P326" s="586">
        <f t="shared" si="23"/>
        <v>0</v>
      </c>
      <c r="Q326" s="571" t="str">
        <f>IF(ISNUMBER(P326),IF(P326=100%,"CUMPLIDA",IF(AND(ISNUMBER(L326),ISNUMBER([8]OCI!$P$6)), IF(L326&lt;[8]OCI!$P$6,"INCUMPLIDA","PROCESO"), "VERIFICAR FECHA")),"SIN VALOR AVANCE")</f>
        <v>PROCESO</v>
      </c>
      <c r="R326" s="412"/>
    </row>
    <row r="327" spans="1:18" ht="150.75">
      <c r="A327" s="560" t="s">
        <v>19</v>
      </c>
      <c r="B327" s="580" t="s">
        <v>16</v>
      </c>
      <c r="C327" s="858"/>
      <c r="D327" s="858"/>
      <c r="E327" s="860"/>
      <c r="F327" s="860"/>
      <c r="G327" s="563" t="s">
        <v>117</v>
      </c>
      <c r="H327" s="565" t="s">
        <v>118</v>
      </c>
      <c r="I327" s="565" t="s">
        <v>119</v>
      </c>
      <c r="J327" s="575">
        <v>2</v>
      </c>
      <c r="K327" s="592">
        <v>46024</v>
      </c>
      <c r="L327" s="592">
        <v>46660</v>
      </c>
      <c r="M327" s="599">
        <f t="shared" si="22"/>
        <v>90.857142857142861</v>
      </c>
      <c r="N327" s="569">
        <v>0</v>
      </c>
      <c r="O327" s="565" t="s">
        <v>4587</v>
      </c>
      <c r="P327" s="586">
        <f t="shared" si="23"/>
        <v>0</v>
      </c>
      <c r="Q327" s="571" t="str">
        <f>IF(ISNUMBER(P327),IF(P327=100%,"CUMPLIDA",IF(AND(ISNUMBER(L327),ISNUMBER([8]OCI!$P$6)), IF(L327&lt;[8]OCI!$P$6,"INCUMPLIDA","PROCESO"), "VERIFICAR FECHA")),"SIN VALOR AVANCE")</f>
        <v>PROCESO</v>
      </c>
      <c r="R327" s="412"/>
    </row>
    <row r="328" spans="1:18" ht="75">
      <c r="A328" s="560" t="s">
        <v>19</v>
      </c>
      <c r="B328" s="580" t="s">
        <v>16</v>
      </c>
      <c r="C328" s="858" t="s">
        <v>4589</v>
      </c>
      <c r="D328" s="858" t="s">
        <v>4590</v>
      </c>
      <c r="E328" s="860" t="s">
        <v>5047</v>
      </c>
      <c r="F328" s="860" t="s">
        <v>4591</v>
      </c>
      <c r="G328" s="563" t="s">
        <v>4592</v>
      </c>
      <c r="H328" s="565" t="s">
        <v>4593</v>
      </c>
      <c r="I328" s="565" t="s">
        <v>4593</v>
      </c>
      <c r="J328" s="575">
        <v>1</v>
      </c>
      <c r="K328" s="592">
        <v>45628</v>
      </c>
      <c r="L328" s="592">
        <v>45838</v>
      </c>
      <c r="M328" s="599">
        <f t="shared" si="22"/>
        <v>30</v>
      </c>
      <c r="N328" s="569">
        <v>1</v>
      </c>
      <c r="O328" s="565" t="s">
        <v>4594</v>
      </c>
      <c r="P328" s="586">
        <f t="shared" si="23"/>
        <v>1</v>
      </c>
      <c r="Q328" s="571" t="str">
        <f>IF(ISNUMBER(P328),IF(P328=100%,"CUMPLIDA",IF(AND(ISNUMBER(L328),ISNUMBER([8]OCI!$P$6)), IF(L328&lt;[8]OCI!$P$6,"INCUMPLIDA","PROCESO"), "VERIFICAR FECHA")),"SIN VALOR AVANCE")</f>
        <v>CUMPLIDA</v>
      </c>
      <c r="R328" s="412"/>
    </row>
    <row r="329" spans="1:18" ht="150">
      <c r="A329" s="560" t="s">
        <v>19</v>
      </c>
      <c r="B329" s="580" t="s">
        <v>16</v>
      </c>
      <c r="C329" s="858"/>
      <c r="D329" s="858"/>
      <c r="E329" s="860"/>
      <c r="F329" s="860"/>
      <c r="G329" s="563" t="s">
        <v>4595</v>
      </c>
      <c r="H329" s="565" t="s">
        <v>4596</v>
      </c>
      <c r="I329" s="565" t="s">
        <v>4596</v>
      </c>
      <c r="J329" s="575">
        <v>1</v>
      </c>
      <c r="K329" s="592">
        <v>45628</v>
      </c>
      <c r="L329" s="592">
        <v>45838</v>
      </c>
      <c r="M329" s="599">
        <f t="shared" si="22"/>
        <v>30</v>
      </c>
      <c r="N329" s="569">
        <v>1</v>
      </c>
      <c r="O329" s="565" t="s">
        <v>4594</v>
      </c>
      <c r="P329" s="586">
        <f t="shared" si="23"/>
        <v>1</v>
      </c>
      <c r="Q329" s="571" t="str">
        <f>IF(ISNUMBER(P329),IF(P329=100%,"CUMPLIDA",IF(AND(ISNUMBER(L329),ISNUMBER([8]OCI!$P$6)), IF(L329&lt;[8]OCI!$P$6,"INCUMPLIDA","PROCESO"), "VERIFICAR FECHA")),"SIN VALOR AVANCE")</f>
        <v>CUMPLIDA</v>
      </c>
      <c r="R329" s="412"/>
    </row>
    <row r="330" spans="1:18" ht="135">
      <c r="A330" s="560" t="s">
        <v>19</v>
      </c>
      <c r="B330" s="580" t="s">
        <v>16</v>
      </c>
      <c r="C330" s="858"/>
      <c r="D330" s="858"/>
      <c r="E330" s="860"/>
      <c r="F330" s="860"/>
      <c r="G330" s="563" t="s">
        <v>4597</v>
      </c>
      <c r="H330" s="565" t="s">
        <v>4596</v>
      </c>
      <c r="I330" s="565" t="s">
        <v>4596</v>
      </c>
      <c r="J330" s="575">
        <v>1</v>
      </c>
      <c r="K330" s="592">
        <v>45628</v>
      </c>
      <c r="L330" s="592">
        <v>45838</v>
      </c>
      <c r="M330" s="599">
        <f t="shared" si="22"/>
        <v>30</v>
      </c>
      <c r="N330" s="569">
        <v>1</v>
      </c>
      <c r="O330" s="565" t="s">
        <v>4594</v>
      </c>
      <c r="P330" s="586">
        <f t="shared" si="23"/>
        <v>1</v>
      </c>
      <c r="Q330" s="571" t="str">
        <f>IF(ISNUMBER(P330),IF(P330=100%,"CUMPLIDA",IF(AND(ISNUMBER(L330),ISNUMBER([8]OCI!$P$6)), IF(L330&lt;[8]OCI!$P$6,"INCUMPLIDA","PROCESO"), "VERIFICAR FECHA")),"SIN VALOR AVANCE")</f>
        <v>CUMPLIDA</v>
      </c>
      <c r="R330" s="412"/>
    </row>
    <row r="331" spans="1:18" ht="315">
      <c r="A331" s="560" t="s">
        <v>19</v>
      </c>
      <c r="B331" s="580" t="s">
        <v>16</v>
      </c>
      <c r="C331" s="858"/>
      <c r="D331" s="858" t="s">
        <v>4590</v>
      </c>
      <c r="E331" s="860" t="s">
        <v>4598</v>
      </c>
      <c r="F331" s="860" t="s">
        <v>4599</v>
      </c>
      <c r="G331" s="563" t="s">
        <v>4600</v>
      </c>
      <c r="H331" s="565" t="s">
        <v>4601</v>
      </c>
      <c r="I331" s="565" t="s">
        <v>4601</v>
      </c>
      <c r="J331" s="575">
        <v>1</v>
      </c>
      <c r="K331" s="592">
        <v>45689</v>
      </c>
      <c r="L331" s="592">
        <v>45747</v>
      </c>
      <c r="M331" s="599">
        <f t="shared" si="22"/>
        <v>8.2857142857142865</v>
      </c>
      <c r="N331" s="569">
        <v>1</v>
      </c>
      <c r="O331" s="565" t="s">
        <v>4594</v>
      </c>
      <c r="P331" s="586">
        <f t="shared" si="23"/>
        <v>1</v>
      </c>
      <c r="Q331" s="571" t="str">
        <f>IF(ISNUMBER(P331),IF(P331=100%,"CUMPLIDA",IF(AND(ISNUMBER(L331),ISNUMBER([8]OCI!$P$6)), IF(L331&lt;[8]OCI!$P$6,"INCUMPLIDA","PROCESO"), "VERIFICAR FECHA")),"SIN VALOR AVANCE")</f>
        <v>CUMPLIDA</v>
      </c>
      <c r="R331" s="412"/>
    </row>
    <row r="332" spans="1:18" ht="210">
      <c r="A332" s="560" t="s">
        <v>19</v>
      </c>
      <c r="B332" s="580" t="s">
        <v>16</v>
      </c>
      <c r="C332" s="858"/>
      <c r="D332" s="858"/>
      <c r="E332" s="860"/>
      <c r="F332" s="860"/>
      <c r="G332" s="563" t="s">
        <v>4602</v>
      </c>
      <c r="H332" s="565" t="s">
        <v>4603</v>
      </c>
      <c r="I332" s="565" t="s">
        <v>4603</v>
      </c>
      <c r="J332" s="575">
        <v>1</v>
      </c>
      <c r="K332" s="592">
        <v>45658</v>
      </c>
      <c r="L332" s="592">
        <v>45716</v>
      </c>
      <c r="M332" s="599">
        <f t="shared" si="22"/>
        <v>8.2857142857142865</v>
      </c>
      <c r="N332" s="569">
        <v>1</v>
      </c>
      <c r="O332" s="565" t="s">
        <v>4594</v>
      </c>
      <c r="P332" s="586">
        <f t="shared" si="23"/>
        <v>1</v>
      </c>
      <c r="Q332" s="571" t="str">
        <f>IF(ISNUMBER(P332),IF(P332=100%,"CUMPLIDA",IF(AND(ISNUMBER(L332),ISNUMBER([8]OCI!$P$6)), IF(L332&lt;[8]OCI!$P$6,"INCUMPLIDA","PROCESO"), "VERIFICAR FECHA")),"SIN VALOR AVANCE")</f>
        <v>CUMPLIDA</v>
      </c>
      <c r="R332" s="412"/>
    </row>
    <row r="333" spans="1:18" ht="390">
      <c r="A333" s="560" t="s">
        <v>19</v>
      </c>
      <c r="B333" s="580" t="s">
        <v>16</v>
      </c>
      <c r="C333" s="858"/>
      <c r="D333" s="858"/>
      <c r="E333" s="860"/>
      <c r="F333" s="860"/>
      <c r="G333" s="563" t="s">
        <v>4604</v>
      </c>
      <c r="H333" s="565" t="s">
        <v>4605</v>
      </c>
      <c r="I333" s="565" t="s">
        <v>4605</v>
      </c>
      <c r="J333" s="575">
        <v>2</v>
      </c>
      <c r="K333" s="592">
        <v>45628</v>
      </c>
      <c r="L333" s="592">
        <v>45838</v>
      </c>
      <c r="M333" s="599">
        <f t="shared" si="22"/>
        <v>30</v>
      </c>
      <c r="N333" s="569">
        <v>2</v>
      </c>
      <c r="O333" s="565" t="s">
        <v>4594</v>
      </c>
      <c r="P333" s="586">
        <f t="shared" si="23"/>
        <v>1</v>
      </c>
      <c r="Q333" s="571" t="str">
        <f>IF(ISNUMBER(P333),IF(P333=100%,"CUMPLIDA",IF(AND(ISNUMBER(L333),ISNUMBER([8]OCI!$P$6)), IF(L333&lt;[8]OCI!$P$6,"INCUMPLIDA","PROCESO"), "VERIFICAR FECHA")),"SIN VALOR AVANCE")</f>
        <v>CUMPLIDA</v>
      </c>
      <c r="R333" s="412"/>
    </row>
    <row r="334" spans="1:18" ht="165">
      <c r="A334" s="560" t="s">
        <v>19</v>
      </c>
      <c r="B334" s="580" t="s">
        <v>16</v>
      </c>
      <c r="C334" s="858"/>
      <c r="D334" s="858" t="s">
        <v>4590</v>
      </c>
      <c r="E334" s="860" t="s">
        <v>4606</v>
      </c>
      <c r="F334" s="860" t="s">
        <v>4607</v>
      </c>
      <c r="G334" s="563" t="s">
        <v>4608</v>
      </c>
      <c r="H334" s="565" t="s">
        <v>4609</v>
      </c>
      <c r="I334" s="565" t="s">
        <v>4609</v>
      </c>
      <c r="J334" s="575">
        <v>1</v>
      </c>
      <c r="K334" s="592">
        <v>45628</v>
      </c>
      <c r="L334" s="592">
        <v>45869</v>
      </c>
      <c r="M334" s="599">
        <f t="shared" si="22"/>
        <v>34.428571428571431</v>
      </c>
      <c r="N334" s="569">
        <v>0</v>
      </c>
      <c r="O334" s="565" t="s">
        <v>4610</v>
      </c>
      <c r="P334" s="586">
        <f t="shared" si="23"/>
        <v>0</v>
      </c>
      <c r="Q334" s="571" t="str">
        <f>IF(ISNUMBER(P334),IF(P334=100%,"CUMPLIDA",IF(AND(ISNUMBER(L334),ISNUMBER([8]OCI!$P$6)), IF(L334&lt;[8]OCI!$P$6,"INCUMPLIDA","PROCESO"), "VERIFICAR FECHA")),"SIN VALOR AVANCE")</f>
        <v>PROCESO</v>
      </c>
      <c r="R334" s="412"/>
    </row>
    <row r="335" spans="1:18" ht="195">
      <c r="A335" s="560" t="s">
        <v>19</v>
      </c>
      <c r="B335" s="580" t="s">
        <v>16</v>
      </c>
      <c r="C335" s="858"/>
      <c r="D335" s="858"/>
      <c r="E335" s="860"/>
      <c r="F335" s="860"/>
      <c r="G335" s="563" t="s">
        <v>4611</v>
      </c>
      <c r="H335" s="565" t="s">
        <v>4612</v>
      </c>
      <c r="I335" s="565" t="s">
        <v>4612</v>
      </c>
      <c r="J335" s="575">
        <v>1</v>
      </c>
      <c r="K335" s="592">
        <v>45628</v>
      </c>
      <c r="L335" s="592">
        <v>45716</v>
      </c>
      <c r="M335" s="599">
        <f t="shared" si="22"/>
        <v>12.571428571428571</v>
      </c>
      <c r="N335" s="569">
        <v>1</v>
      </c>
      <c r="O335" s="565" t="s">
        <v>4613</v>
      </c>
      <c r="P335" s="586">
        <f t="shared" si="23"/>
        <v>1</v>
      </c>
      <c r="Q335" s="571" t="str">
        <f>IF(ISNUMBER(P335),IF(P335=100%,"CUMPLIDA",IF(AND(ISNUMBER(L335),ISNUMBER([8]OCI!$P$6)), IF(L335&lt;[8]OCI!$P$6,"INCUMPLIDA","PROCESO"), "VERIFICAR FECHA")),"SIN VALOR AVANCE")</f>
        <v>CUMPLIDA</v>
      </c>
      <c r="R335" s="412"/>
    </row>
    <row r="336" spans="1:18" ht="409.5">
      <c r="A336" s="560" t="s">
        <v>19</v>
      </c>
      <c r="B336" s="580" t="s">
        <v>16</v>
      </c>
      <c r="C336" s="858"/>
      <c r="D336" s="561" t="s">
        <v>4590</v>
      </c>
      <c r="E336" s="563" t="s">
        <v>4614</v>
      </c>
      <c r="F336" s="563" t="s">
        <v>4615</v>
      </c>
      <c r="G336" s="563" t="s">
        <v>4608</v>
      </c>
      <c r="H336" s="565" t="s">
        <v>4616</v>
      </c>
      <c r="I336" s="565" t="s">
        <v>4616</v>
      </c>
      <c r="J336" s="575">
        <v>1</v>
      </c>
      <c r="K336" s="592">
        <v>45628</v>
      </c>
      <c r="L336" s="592">
        <v>45869</v>
      </c>
      <c r="M336" s="599">
        <f t="shared" si="22"/>
        <v>34.428571428571431</v>
      </c>
      <c r="N336" s="569">
        <v>0</v>
      </c>
      <c r="O336" s="565" t="s">
        <v>4617</v>
      </c>
      <c r="P336" s="586">
        <f t="shared" si="23"/>
        <v>0</v>
      </c>
      <c r="Q336" s="571" t="str">
        <f>IF(ISNUMBER(P336),IF(P336=100%,"CUMPLIDA",IF(AND(ISNUMBER(L336),ISNUMBER([8]OCI!$P$6)), IF(L336&lt;[8]OCI!$P$6,"INCUMPLIDA","PROCESO"), "VERIFICAR FECHA")),"SIN VALOR AVANCE")</f>
        <v>PROCESO</v>
      </c>
      <c r="R336" s="412"/>
    </row>
    <row r="337" spans="1:25" ht="165">
      <c r="A337" s="560" t="s">
        <v>19</v>
      </c>
      <c r="B337" s="580" t="s">
        <v>16</v>
      </c>
      <c r="C337" s="858"/>
      <c r="D337" s="858" t="s">
        <v>4590</v>
      </c>
      <c r="E337" s="860" t="s">
        <v>4618</v>
      </c>
      <c r="F337" s="860" t="s">
        <v>4619</v>
      </c>
      <c r="G337" s="563" t="s">
        <v>4620</v>
      </c>
      <c r="H337" s="565" t="s">
        <v>4621</v>
      </c>
      <c r="I337" s="565" t="s">
        <v>4621</v>
      </c>
      <c r="J337" s="575">
        <v>1</v>
      </c>
      <c r="K337" s="592">
        <v>45672</v>
      </c>
      <c r="L337" s="592">
        <v>45838</v>
      </c>
      <c r="M337" s="599">
        <f t="shared" si="22"/>
        <v>23.714285714285715</v>
      </c>
      <c r="N337" s="569">
        <v>1</v>
      </c>
      <c r="O337" s="587" t="s">
        <v>4622</v>
      </c>
      <c r="P337" s="586">
        <f t="shared" si="23"/>
        <v>1</v>
      </c>
      <c r="Q337" s="571" t="str">
        <f>IF(ISNUMBER(P337),IF(P337=100%,"CUMPLIDA",IF(AND(ISNUMBER(L337),ISNUMBER([8]OCI!$P$6)), IF(L337&lt;[8]OCI!$P$6,"INCUMPLIDA","PROCESO"), "VERIFICAR FECHA")),"SIN VALOR AVANCE")</f>
        <v>CUMPLIDA</v>
      </c>
      <c r="R337" s="412"/>
    </row>
    <row r="338" spans="1:25" ht="90">
      <c r="A338" s="560" t="s">
        <v>19</v>
      </c>
      <c r="B338" s="580" t="s">
        <v>16</v>
      </c>
      <c r="C338" s="858"/>
      <c r="D338" s="858"/>
      <c r="E338" s="860"/>
      <c r="F338" s="860"/>
      <c r="G338" s="563" t="s">
        <v>4623</v>
      </c>
      <c r="H338" s="565" t="s">
        <v>4624</v>
      </c>
      <c r="I338" s="565" t="s">
        <v>4624</v>
      </c>
      <c r="J338" s="575">
        <v>1</v>
      </c>
      <c r="K338" s="592">
        <v>45628</v>
      </c>
      <c r="L338" s="592">
        <v>45746</v>
      </c>
      <c r="M338" s="599">
        <f t="shared" si="22"/>
        <v>16.857142857142858</v>
      </c>
      <c r="N338" s="569">
        <v>1</v>
      </c>
      <c r="O338" s="587" t="s">
        <v>4594</v>
      </c>
      <c r="P338" s="586">
        <f t="shared" si="23"/>
        <v>1</v>
      </c>
      <c r="Q338" s="571" t="str">
        <f>IF(ISNUMBER(P338),IF(P338=100%,"CUMPLIDA",IF(AND(ISNUMBER(L338),ISNUMBER([8]OCI!$P$6)), IF(L338&lt;[8]OCI!$P$6,"INCUMPLIDA","PROCESO"), "VERIFICAR FECHA")),"SIN VALOR AVANCE")</f>
        <v>CUMPLIDA</v>
      </c>
      <c r="R338" s="412"/>
    </row>
    <row r="339" spans="1:25" ht="150">
      <c r="A339" s="560" t="s">
        <v>19</v>
      </c>
      <c r="B339" s="580" t="s">
        <v>16</v>
      </c>
      <c r="C339" s="858"/>
      <c r="D339" s="858"/>
      <c r="E339" s="860"/>
      <c r="F339" s="860"/>
      <c r="G339" s="563" t="s">
        <v>4625</v>
      </c>
      <c r="H339" s="565" t="s">
        <v>4626</v>
      </c>
      <c r="I339" s="565" t="s">
        <v>4626</v>
      </c>
      <c r="J339" s="575">
        <v>13</v>
      </c>
      <c r="K339" s="592">
        <v>45628</v>
      </c>
      <c r="L339" s="592">
        <v>46022</v>
      </c>
      <c r="M339" s="599">
        <f t="shared" si="22"/>
        <v>56.285714285714285</v>
      </c>
      <c r="N339" s="569">
        <v>7</v>
      </c>
      <c r="O339" s="587" t="s">
        <v>4594</v>
      </c>
      <c r="P339" s="586">
        <f t="shared" si="23"/>
        <v>0.53846153846153844</v>
      </c>
      <c r="Q339" s="571" t="str">
        <f>IF(ISNUMBER(P339),IF(P339=100%,"CUMPLIDA",IF(AND(ISNUMBER(L339),ISNUMBER([8]OCI!$P$6)), IF(L339&lt;[8]OCI!$P$6,"INCUMPLIDA","PROCESO"), "VERIFICAR FECHA")),"SIN VALOR AVANCE")</f>
        <v>PROCESO</v>
      </c>
      <c r="R339" s="412"/>
    </row>
    <row r="340" spans="1:25" ht="180">
      <c r="A340" s="560" t="s">
        <v>19</v>
      </c>
      <c r="B340" s="580" t="s">
        <v>16</v>
      </c>
      <c r="C340" s="858"/>
      <c r="D340" s="858"/>
      <c r="E340" s="860"/>
      <c r="F340" s="860"/>
      <c r="G340" s="563" t="s">
        <v>4627</v>
      </c>
      <c r="H340" s="565" t="s">
        <v>4628</v>
      </c>
      <c r="I340" s="565" t="s">
        <v>4628</v>
      </c>
      <c r="J340" s="575">
        <v>1</v>
      </c>
      <c r="K340" s="592">
        <v>45672</v>
      </c>
      <c r="L340" s="592">
        <v>45716</v>
      </c>
      <c r="M340" s="599">
        <f t="shared" si="22"/>
        <v>6.2857142857142856</v>
      </c>
      <c r="N340" s="569">
        <v>1</v>
      </c>
      <c r="O340" s="587" t="s">
        <v>4629</v>
      </c>
      <c r="P340" s="586">
        <f t="shared" si="23"/>
        <v>1</v>
      </c>
      <c r="Q340" s="571" t="str">
        <f>IF(ISNUMBER(P340),IF(P340=100%,"CUMPLIDA",IF(AND(ISNUMBER(L340),ISNUMBER([8]OCI!$P$6)), IF(L340&lt;[8]OCI!$P$6,"INCUMPLIDA","PROCESO"), "VERIFICAR FECHA")),"SIN VALOR AVANCE")</f>
        <v>CUMPLIDA</v>
      </c>
      <c r="R340" s="412"/>
    </row>
    <row r="341" spans="1:25" ht="60.75">
      <c r="A341" s="560" t="s">
        <v>19</v>
      </c>
      <c r="B341" s="580" t="s">
        <v>16</v>
      </c>
      <c r="C341" s="858"/>
      <c r="D341" s="858"/>
      <c r="E341" s="860"/>
      <c r="F341" s="860"/>
      <c r="G341" s="563" t="s">
        <v>4630</v>
      </c>
      <c r="H341" s="565" t="s">
        <v>4631</v>
      </c>
      <c r="I341" s="565" t="s">
        <v>4631</v>
      </c>
      <c r="J341" s="575">
        <v>1</v>
      </c>
      <c r="K341" s="592">
        <v>45717</v>
      </c>
      <c r="L341" s="592">
        <v>45777</v>
      </c>
      <c r="M341" s="599">
        <f t="shared" ref="M341:M394" si="24">(L341-K341)/7</f>
        <v>8.5714285714285712</v>
      </c>
      <c r="N341" s="569">
        <v>1</v>
      </c>
      <c r="O341" s="587" t="s">
        <v>4632</v>
      </c>
      <c r="P341" s="586">
        <f t="shared" si="23"/>
        <v>1</v>
      </c>
      <c r="Q341" s="571" t="str">
        <f>IF(ISNUMBER(P341),IF(P341=100%,"CUMPLIDA",IF(AND(ISNUMBER(L341),ISNUMBER([8]OCI!$P$6)), IF(L341&lt;[8]OCI!$P$6,"INCUMPLIDA","PROCESO"), "VERIFICAR FECHA")),"SIN VALOR AVANCE")</f>
        <v>CUMPLIDA</v>
      </c>
      <c r="R341" s="412"/>
    </row>
    <row r="342" spans="1:25" ht="75">
      <c r="A342" s="560" t="s">
        <v>19</v>
      </c>
      <c r="B342" s="580" t="s">
        <v>16</v>
      </c>
      <c r="C342" s="858"/>
      <c r="D342" s="858"/>
      <c r="E342" s="860"/>
      <c r="F342" s="860"/>
      <c r="G342" s="563" t="s">
        <v>4633</v>
      </c>
      <c r="H342" s="565" t="s">
        <v>4634</v>
      </c>
      <c r="I342" s="565" t="s">
        <v>4634</v>
      </c>
      <c r="J342" s="575">
        <v>1</v>
      </c>
      <c r="K342" s="592">
        <v>45628</v>
      </c>
      <c r="L342" s="592">
        <v>45688</v>
      </c>
      <c r="M342" s="599">
        <f t="shared" si="24"/>
        <v>8.5714285714285712</v>
      </c>
      <c r="N342" s="569">
        <v>1</v>
      </c>
      <c r="O342" s="587" t="s">
        <v>4635</v>
      </c>
      <c r="P342" s="586">
        <f t="shared" si="23"/>
        <v>1</v>
      </c>
      <c r="Q342" s="571" t="str">
        <f>IF(ISNUMBER(P342),IF(P342=100%,"CUMPLIDA",IF(AND(ISNUMBER(L342),ISNUMBER([8]OCI!$P$6)), IF(L342&lt;[8]OCI!$P$6,"INCUMPLIDA","PROCESO"), "VERIFICAR FECHA")),"SIN VALOR AVANCE")</f>
        <v>CUMPLIDA</v>
      </c>
      <c r="R342" s="412"/>
    </row>
    <row r="343" spans="1:25" ht="120">
      <c r="A343" s="560" t="s">
        <v>19</v>
      </c>
      <c r="B343" s="580" t="s">
        <v>16</v>
      </c>
      <c r="C343" s="858"/>
      <c r="D343" s="858"/>
      <c r="E343" s="860"/>
      <c r="F343" s="860"/>
      <c r="G343" s="563" t="s">
        <v>4636</v>
      </c>
      <c r="H343" s="565" t="s">
        <v>4213</v>
      </c>
      <c r="I343" s="565" t="s">
        <v>4213</v>
      </c>
      <c r="J343" s="575">
        <v>1</v>
      </c>
      <c r="K343" s="592">
        <v>45689</v>
      </c>
      <c r="L343" s="592">
        <v>45868</v>
      </c>
      <c r="M343" s="599">
        <f t="shared" si="24"/>
        <v>25.571428571428573</v>
      </c>
      <c r="N343" s="569">
        <v>0.5</v>
      </c>
      <c r="O343" s="587" t="s">
        <v>4637</v>
      </c>
      <c r="P343" s="586">
        <f t="shared" ref="P343:P394" si="25">N343/J343</f>
        <v>0.5</v>
      </c>
      <c r="Q343" s="571" t="str">
        <f>IF(ISNUMBER(P343),IF(P343=100%,"CUMPLIDA",IF(AND(ISNUMBER(L343),ISNUMBER([8]OCI!$P$6)), IF(L343&lt;[8]OCI!$P$6,"INCUMPLIDA","PROCESO"), "VERIFICAR FECHA")),"SIN VALOR AVANCE")</f>
        <v>PROCESO</v>
      </c>
      <c r="R343" s="412"/>
    </row>
    <row r="344" spans="1:25" ht="120">
      <c r="A344" s="560" t="s">
        <v>19</v>
      </c>
      <c r="B344" s="580" t="s">
        <v>16</v>
      </c>
      <c r="C344" s="858"/>
      <c r="D344" s="858"/>
      <c r="E344" s="860"/>
      <c r="F344" s="860"/>
      <c r="G344" s="563" t="s">
        <v>4638</v>
      </c>
      <c r="H344" s="565" t="s">
        <v>4639</v>
      </c>
      <c r="I344" s="565" t="s">
        <v>4639</v>
      </c>
      <c r="J344" s="575">
        <v>1</v>
      </c>
      <c r="K344" s="592">
        <v>45870</v>
      </c>
      <c r="L344" s="592">
        <v>46022</v>
      </c>
      <c r="M344" s="599">
        <f t="shared" si="24"/>
        <v>21.714285714285715</v>
      </c>
      <c r="N344" s="569">
        <v>0</v>
      </c>
      <c r="O344" s="587" t="s">
        <v>4635</v>
      </c>
      <c r="P344" s="586">
        <f t="shared" si="25"/>
        <v>0</v>
      </c>
      <c r="Q344" s="571" t="str">
        <f>IF(ISNUMBER(P344),IF(P344=100%,"CUMPLIDA",IF(AND(ISNUMBER(L344),ISNUMBER([8]OCI!$P$6)), IF(L344&lt;[8]OCI!$P$6,"INCUMPLIDA","PROCESO"), "VERIFICAR FECHA")),"SIN VALOR AVANCE")</f>
        <v>PROCESO</v>
      </c>
      <c r="R344" s="412"/>
    </row>
    <row r="345" spans="1:25" ht="165">
      <c r="A345" s="560" t="s">
        <v>19</v>
      </c>
      <c r="B345" s="580" t="s">
        <v>16</v>
      </c>
      <c r="C345" s="858"/>
      <c r="D345" s="858" t="s">
        <v>4590</v>
      </c>
      <c r="E345" s="860" t="s">
        <v>4640</v>
      </c>
      <c r="F345" s="860" t="s">
        <v>4641</v>
      </c>
      <c r="G345" s="563" t="s">
        <v>4642</v>
      </c>
      <c r="H345" s="565" t="s">
        <v>4621</v>
      </c>
      <c r="I345" s="565" t="s">
        <v>4621</v>
      </c>
      <c r="J345" s="575">
        <v>1</v>
      </c>
      <c r="K345" s="592">
        <v>45672</v>
      </c>
      <c r="L345" s="592">
        <v>45838</v>
      </c>
      <c r="M345" s="599">
        <f t="shared" si="24"/>
        <v>23.714285714285715</v>
      </c>
      <c r="N345" s="569">
        <v>1</v>
      </c>
      <c r="O345" s="587" t="s">
        <v>4622</v>
      </c>
      <c r="P345" s="586">
        <f t="shared" si="25"/>
        <v>1</v>
      </c>
      <c r="Q345" s="571" t="str">
        <f>IF(ISNUMBER(P345),IF(P345=100%,"CUMPLIDA",IF(AND(ISNUMBER(L345),ISNUMBER([8]OCI!$P$6)), IF(L345&lt;[8]OCI!$P$6,"INCUMPLIDA","PROCESO"), "VERIFICAR FECHA")),"SIN VALOR AVANCE")</f>
        <v>CUMPLIDA</v>
      </c>
      <c r="R345" s="412"/>
    </row>
    <row r="346" spans="1:25" ht="345.75">
      <c r="A346" s="560" t="s">
        <v>19</v>
      </c>
      <c r="B346" s="580" t="s">
        <v>16</v>
      </c>
      <c r="C346" s="858"/>
      <c r="D346" s="858"/>
      <c r="E346" s="860"/>
      <c r="F346" s="860"/>
      <c r="G346" s="563" t="s">
        <v>4643</v>
      </c>
      <c r="H346" s="565" t="s">
        <v>4644</v>
      </c>
      <c r="I346" s="565" t="s">
        <v>4644</v>
      </c>
      <c r="J346" s="575">
        <v>3</v>
      </c>
      <c r="K346" s="592">
        <v>45672</v>
      </c>
      <c r="L346" s="592">
        <v>45930</v>
      </c>
      <c r="M346" s="599">
        <f t="shared" si="24"/>
        <v>36.857142857142854</v>
      </c>
      <c r="N346" s="569">
        <v>2.4</v>
      </c>
      <c r="O346" s="587" t="s">
        <v>4645</v>
      </c>
      <c r="P346" s="586">
        <f t="shared" si="25"/>
        <v>0.79999999999999993</v>
      </c>
      <c r="Q346" s="571" t="str">
        <f>IF(ISNUMBER(P346),IF(P346=100%,"CUMPLIDA",IF(AND(ISNUMBER(L346),ISNUMBER([8]OCI!$P$6)), IF(L346&lt;[8]OCI!$P$6,"INCUMPLIDA","PROCESO"), "VERIFICAR FECHA")),"SIN VALOR AVANCE")</f>
        <v>PROCESO</v>
      </c>
      <c r="R346" s="215" t="s">
        <v>280</v>
      </c>
      <c r="S346" s="222" t="s">
        <v>4065</v>
      </c>
      <c r="T346" s="402">
        <v>1</v>
      </c>
      <c r="U346" s="221">
        <v>44743</v>
      </c>
      <c r="V346" s="403">
        <v>46022</v>
      </c>
      <c r="W346" s="218">
        <f t="shared" ref="W346:W387" si="26">(V346-U346)/7</f>
        <v>182.71428571428572</v>
      </c>
      <c r="X346" s="404">
        <v>0.7863</v>
      </c>
      <c r="Y346" s="222" t="s">
        <v>4066</v>
      </c>
    </row>
    <row r="347" spans="1:25" ht="195">
      <c r="A347" s="560" t="s">
        <v>19</v>
      </c>
      <c r="B347" s="580" t="s">
        <v>16</v>
      </c>
      <c r="C347" s="858"/>
      <c r="D347" s="858" t="s">
        <v>4590</v>
      </c>
      <c r="E347" s="860" t="s">
        <v>4646</v>
      </c>
      <c r="F347" s="860" t="s">
        <v>4647</v>
      </c>
      <c r="G347" s="563" t="s">
        <v>4648</v>
      </c>
      <c r="H347" s="565" t="s">
        <v>4649</v>
      </c>
      <c r="I347" s="565" t="s">
        <v>4649</v>
      </c>
      <c r="J347" s="575">
        <v>1</v>
      </c>
      <c r="K347" s="592">
        <v>45628</v>
      </c>
      <c r="L347" s="592">
        <v>45657</v>
      </c>
      <c r="M347" s="599">
        <f t="shared" si="24"/>
        <v>4.1428571428571432</v>
      </c>
      <c r="N347" s="569">
        <v>1</v>
      </c>
      <c r="O347" s="587" t="s">
        <v>4650</v>
      </c>
      <c r="P347" s="586">
        <f t="shared" si="25"/>
        <v>1</v>
      </c>
      <c r="Q347" s="571" t="str">
        <f>IF(ISNUMBER(P347),IF(P347=100%,"CUMPLIDA",IF(AND(ISNUMBER(L347),ISNUMBER([8]OCI!$P$6)), IF(L347&lt;[8]OCI!$P$6,"INCUMPLIDA","PROCESO"), "VERIFICAR FECHA")),"SIN VALOR AVANCE")</f>
        <v>CUMPLIDA</v>
      </c>
      <c r="R347" s="215" t="s">
        <v>4072</v>
      </c>
      <c r="S347" s="195" t="s">
        <v>4072</v>
      </c>
      <c r="T347" s="216">
        <v>1</v>
      </c>
      <c r="U347" s="221">
        <v>44805</v>
      </c>
      <c r="V347" s="403">
        <v>46022</v>
      </c>
      <c r="W347" s="218">
        <f t="shared" si="26"/>
        <v>173.85714285714286</v>
      </c>
      <c r="X347" s="401">
        <v>0.7863</v>
      </c>
      <c r="Y347" s="195" t="s">
        <v>4073</v>
      </c>
    </row>
    <row r="348" spans="1:25" ht="165.75">
      <c r="A348" s="560" t="s">
        <v>19</v>
      </c>
      <c r="B348" s="580" t="s">
        <v>16</v>
      </c>
      <c r="C348" s="858"/>
      <c r="D348" s="858"/>
      <c r="E348" s="860"/>
      <c r="F348" s="860"/>
      <c r="G348" s="563" t="s">
        <v>4651</v>
      </c>
      <c r="H348" s="565" t="s">
        <v>4652</v>
      </c>
      <c r="I348" s="565" t="s">
        <v>4652</v>
      </c>
      <c r="J348" s="575">
        <v>25</v>
      </c>
      <c r="K348" s="592">
        <v>45672</v>
      </c>
      <c r="L348" s="592">
        <v>45823</v>
      </c>
      <c r="M348" s="599">
        <f t="shared" si="24"/>
        <v>21.571428571428573</v>
      </c>
      <c r="N348" s="569">
        <v>25</v>
      </c>
      <c r="O348" s="587" t="s">
        <v>4653</v>
      </c>
      <c r="P348" s="586">
        <f t="shared" si="25"/>
        <v>1</v>
      </c>
      <c r="Q348" s="571" t="str">
        <f>IF(ISNUMBER(P348),IF(P348=100%,"CUMPLIDA",IF(AND(ISNUMBER(L348),ISNUMBER([8]OCI!$P$6)), IF(L348&lt;[8]OCI!$P$6,"INCUMPLIDA","PROCESO"), "VERIFICAR FECHA")),"SIN VALOR AVANCE")</f>
        <v>CUMPLIDA</v>
      </c>
      <c r="R348" s="214" t="s">
        <v>4072</v>
      </c>
      <c r="S348" s="195" t="s">
        <v>4072</v>
      </c>
      <c r="T348" s="216">
        <v>1</v>
      </c>
      <c r="U348" s="221">
        <v>44805</v>
      </c>
      <c r="V348" s="403">
        <v>46022</v>
      </c>
      <c r="W348" s="218">
        <f t="shared" si="26"/>
        <v>173.85714285714286</v>
      </c>
      <c r="X348" s="401">
        <v>0.71</v>
      </c>
      <c r="Y348" s="195" t="s">
        <v>4075</v>
      </c>
    </row>
    <row r="349" spans="1:25" ht="330">
      <c r="A349" s="601" t="s">
        <v>19</v>
      </c>
      <c r="B349" s="580" t="s">
        <v>16</v>
      </c>
      <c r="C349" s="880" t="s">
        <v>4654</v>
      </c>
      <c r="D349" s="880" t="s">
        <v>4842</v>
      </c>
      <c r="E349" s="860" t="s">
        <v>4655</v>
      </c>
      <c r="F349" s="860" t="s">
        <v>4656</v>
      </c>
      <c r="G349" s="860" t="s">
        <v>4657</v>
      </c>
      <c r="H349" s="602" t="s">
        <v>4658</v>
      </c>
      <c r="I349" s="565" t="s">
        <v>259</v>
      </c>
      <c r="J349" s="575">
        <v>24</v>
      </c>
      <c r="K349" s="592">
        <v>45901</v>
      </c>
      <c r="L349" s="592">
        <v>46265</v>
      </c>
      <c r="M349" s="599">
        <f t="shared" si="24"/>
        <v>52</v>
      </c>
      <c r="N349" s="569">
        <v>0</v>
      </c>
      <c r="O349" s="587" t="s">
        <v>4659</v>
      </c>
      <c r="P349" s="586">
        <f t="shared" si="25"/>
        <v>0</v>
      </c>
      <c r="Q349" s="571" t="str">
        <f>IF(ISNUMBER(P349),IF(P349=100%,"CUMPLIDA",IF(AND(ISNUMBER(L349),ISNUMBER([8]OCI!$P$6)), IF(L349&lt;[8]OCI!$P$6,"INCUMPLIDA","PROCESO"), "VERIFICAR FECHA")),"SIN VALOR AVANCE")</f>
        <v>PROCESO</v>
      </c>
      <c r="R349" s="214" t="s">
        <v>4077</v>
      </c>
      <c r="S349" s="195" t="s">
        <v>384</v>
      </c>
      <c r="T349" s="216">
        <v>1</v>
      </c>
      <c r="U349" s="221">
        <v>44805</v>
      </c>
      <c r="V349" s="221">
        <v>45169</v>
      </c>
      <c r="W349" s="218">
        <f t="shared" si="26"/>
        <v>52</v>
      </c>
      <c r="X349" s="193">
        <v>1</v>
      </c>
      <c r="Y349" s="195" t="s">
        <v>4078</v>
      </c>
    </row>
    <row r="350" spans="1:25" ht="409.5">
      <c r="A350" s="601" t="s">
        <v>19</v>
      </c>
      <c r="B350" s="580" t="s">
        <v>16</v>
      </c>
      <c r="C350" s="880"/>
      <c r="D350" s="880"/>
      <c r="E350" s="860"/>
      <c r="F350" s="860"/>
      <c r="G350" s="860"/>
      <c r="H350" s="602" t="s">
        <v>4660</v>
      </c>
      <c r="I350" s="565" t="s">
        <v>259</v>
      </c>
      <c r="J350" s="575">
        <v>2</v>
      </c>
      <c r="K350" s="592">
        <v>45901</v>
      </c>
      <c r="L350" s="592">
        <v>45991</v>
      </c>
      <c r="M350" s="599">
        <f t="shared" si="24"/>
        <v>12.857142857142858</v>
      </c>
      <c r="N350" s="569">
        <v>0</v>
      </c>
      <c r="O350" s="565" t="s">
        <v>4659</v>
      </c>
      <c r="P350" s="586">
        <f t="shared" si="25"/>
        <v>0</v>
      </c>
      <c r="Q350" s="571" t="str">
        <f>IF(ISNUMBER(P350),IF(P350=100%,"CUMPLIDA",IF(AND(ISNUMBER(L350),ISNUMBER([8]OCI!$P$6)), IF(L350&lt;[8]OCI!$P$6,"INCUMPLIDA","PROCESO"), "VERIFICAR FECHA")),"SIN VALOR AVANCE")</f>
        <v>PROCESO</v>
      </c>
      <c r="R350" s="214" t="s">
        <v>4083</v>
      </c>
      <c r="S350" s="195" t="s">
        <v>4084</v>
      </c>
      <c r="T350" s="216">
        <v>2</v>
      </c>
      <c r="U350" s="221">
        <v>45139</v>
      </c>
      <c r="V350" s="221">
        <v>45200</v>
      </c>
      <c r="W350" s="218">
        <f t="shared" si="26"/>
        <v>8.7142857142857135</v>
      </c>
      <c r="X350" s="193">
        <v>2</v>
      </c>
      <c r="Y350" s="194" t="s">
        <v>4085</v>
      </c>
    </row>
    <row r="351" spans="1:25" ht="409.5">
      <c r="A351" s="601" t="s">
        <v>19</v>
      </c>
      <c r="B351" s="580" t="s">
        <v>16</v>
      </c>
      <c r="C351" s="880"/>
      <c r="D351" s="880"/>
      <c r="E351" s="860"/>
      <c r="F351" s="860"/>
      <c r="G351" s="563" t="s">
        <v>4661</v>
      </c>
      <c r="H351" s="602" t="s">
        <v>4662</v>
      </c>
      <c r="I351" s="565" t="s">
        <v>259</v>
      </c>
      <c r="J351" s="575">
        <v>24</v>
      </c>
      <c r="K351" s="592">
        <v>45901</v>
      </c>
      <c r="L351" s="592">
        <v>46265</v>
      </c>
      <c r="M351" s="599">
        <f t="shared" si="24"/>
        <v>52</v>
      </c>
      <c r="N351" s="569">
        <v>0</v>
      </c>
      <c r="O351" s="602" t="s">
        <v>4659</v>
      </c>
      <c r="P351" s="586">
        <f t="shared" si="25"/>
        <v>0</v>
      </c>
      <c r="Q351" s="571" t="str">
        <f>IF(ISNUMBER(P351),IF(P351=100%,"CUMPLIDA",IF(AND(ISNUMBER(L351),ISNUMBER([8]OCI!$P$6)), IF(L351&lt;[8]OCI!$P$6,"INCUMPLIDA","PROCESO"), "VERIFICAR FECHA")),"SIN VALOR AVANCE")</f>
        <v>PROCESO</v>
      </c>
      <c r="R351" s="214" t="s">
        <v>4086</v>
      </c>
      <c r="S351" s="195" t="s">
        <v>4087</v>
      </c>
      <c r="T351" s="216">
        <v>3</v>
      </c>
      <c r="U351" s="221">
        <v>45139</v>
      </c>
      <c r="V351" s="221">
        <v>45351</v>
      </c>
      <c r="W351" s="218">
        <f t="shared" si="26"/>
        <v>30.285714285714285</v>
      </c>
      <c r="X351" s="193">
        <v>3</v>
      </c>
      <c r="Y351" s="194" t="s">
        <v>4088</v>
      </c>
    </row>
    <row r="352" spans="1:25" ht="409.5">
      <c r="A352" s="601" t="s">
        <v>19</v>
      </c>
      <c r="B352" s="580" t="s">
        <v>16</v>
      </c>
      <c r="C352" s="880"/>
      <c r="D352" s="880" t="s">
        <v>4843</v>
      </c>
      <c r="E352" s="860" t="s">
        <v>4663</v>
      </c>
      <c r="F352" s="860" t="s">
        <v>4664</v>
      </c>
      <c r="G352" s="563" t="s">
        <v>4661</v>
      </c>
      <c r="H352" s="602" t="s">
        <v>4662</v>
      </c>
      <c r="I352" s="565" t="s">
        <v>259</v>
      </c>
      <c r="J352" s="575">
        <v>24</v>
      </c>
      <c r="K352" s="592">
        <v>45901</v>
      </c>
      <c r="L352" s="592">
        <v>46265</v>
      </c>
      <c r="M352" s="599">
        <f t="shared" si="24"/>
        <v>52</v>
      </c>
      <c r="N352" s="569">
        <v>0</v>
      </c>
      <c r="O352" s="602" t="s">
        <v>4659</v>
      </c>
      <c r="P352" s="586">
        <f t="shared" si="25"/>
        <v>0</v>
      </c>
      <c r="Q352" s="571" t="str">
        <f>IF(ISNUMBER(P352),IF(P352=100%,"CUMPLIDA",IF(AND(ISNUMBER(L352),ISNUMBER([8]OCI!$P$6)), IF(L352&lt;[8]OCI!$P$6,"INCUMPLIDA","PROCESO"), "VERIFICAR FECHA")),"SIN VALOR AVANCE")</f>
        <v>PROCESO</v>
      </c>
      <c r="R352" s="214" t="s">
        <v>4089</v>
      </c>
      <c r="S352" s="195" t="s">
        <v>4090</v>
      </c>
      <c r="T352" s="216">
        <v>2</v>
      </c>
      <c r="U352" s="221">
        <v>45139</v>
      </c>
      <c r="V352" s="221">
        <v>45200</v>
      </c>
      <c r="W352" s="218">
        <f t="shared" si="26"/>
        <v>8.7142857142857135</v>
      </c>
      <c r="X352" s="193">
        <v>2</v>
      </c>
      <c r="Y352" s="194" t="s">
        <v>4091</v>
      </c>
    </row>
    <row r="353" spans="1:25" ht="409.5">
      <c r="A353" s="601" t="s">
        <v>19</v>
      </c>
      <c r="B353" s="580" t="s">
        <v>16</v>
      </c>
      <c r="C353" s="880"/>
      <c r="D353" s="880"/>
      <c r="E353" s="860"/>
      <c r="F353" s="860"/>
      <c r="G353" s="860" t="s">
        <v>4665</v>
      </c>
      <c r="H353" s="602" t="s">
        <v>4666</v>
      </c>
      <c r="I353" s="565" t="s">
        <v>259</v>
      </c>
      <c r="J353" s="575">
        <v>12</v>
      </c>
      <c r="K353" s="592">
        <v>45901</v>
      </c>
      <c r="L353" s="592">
        <v>46265</v>
      </c>
      <c r="M353" s="599">
        <f t="shared" si="24"/>
        <v>52</v>
      </c>
      <c r="N353" s="569">
        <v>0</v>
      </c>
      <c r="O353" s="587" t="s">
        <v>4659</v>
      </c>
      <c r="P353" s="586">
        <f t="shared" si="25"/>
        <v>0</v>
      </c>
      <c r="Q353" s="571" t="str">
        <f>IF(ISNUMBER(P353),IF(P353=100%,"CUMPLIDA",IF(AND(ISNUMBER(L353),ISNUMBER([8]OCI!$P$6)), IF(L353&lt;[8]OCI!$P$6,"INCUMPLIDA","PROCESO"), "VERIFICAR FECHA")),"SIN VALOR AVANCE")</f>
        <v>PROCESO</v>
      </c>
      <c r="R353" s="214" t="s">
        <v>4092</v>
      </c>
      <c r="S353" s="195" t="s">
        <v>4087</v>
      </c>
      <c r="T353" s="216">
        <v>5</v>
      </c>
      <c r="U353" s="221">
        <v>45139</v>
      </c>
      <c r="V353" s="221">
        <v>45322</v>
      </c>
      <c r="W353" s="218">
        <f t="shared" si="26"/>
        <v>26.142857142857142</v>
      </c>
      <c r="X353" s="193">
        <v>5</v>
      </c>
      <c r="Y353" s="194" t="s">
        <v>4093</v>
      </c>
    </row>
    <row r="354" spans="1:25" ht="360">
      <c r="A354" s="601" t="s">
        <v>19</v>
      </c>
      <c r="B354" s="580" t="s">
        <v>16</v>
      </c>
      <c r="C354" s="880"/>
      <c r="D354" s="880"/>
      <c r="E354" s="860"/>
      <c r="F354" s="860"/>
      <c r="G354" s="860"/>
      <c r="H354" s="602" t="s">
        <v>4667</v>
      </c>
      <c r="I354" s="565" t="s">
        <v>259</v>
      </c>
      <c r="J354" s="575">
        <v>8</v>
      </c>
      <c r="K354" s="592">
        <v>45901</v>
      </c>
      <c r="L354" s="592">
        <v>46265</v>
      </c>
      <c r="M354" s="599">
        <f t="shared" si="24"/>
        <v>52</v>
      </c>
      <c r="N354" s="569">
        <v>0</v>
      </c>
      <c r="O354" s="587" t="s">
        <v>4659</v>
      </c>
      <c r="P354" s="586">
        <f t="shared" si="25"/>
        <v>0</v>
      </c>
      <c r="Q354" s="571" t="str">
        <f>IF(ISNUMBER(P354),IF(P354=100%,"CUMPLIDA",IF(AND(ISNUMBER(L354),ISNUMBER([8]OCI!$P$6)), IF(L354&lt;[8]OCI!$P$6,"INCUMPLIDA","PROCESO"), "VERIFICAR FECHA")),"SIN VALOR AVANCE")</f>
        <v>PROCESO</v>
      </c>
      <c r="R354" s="214" t="s">
        <v>4094</v>
      </c>
      <c r="S354" s="195" t="s">
        <v>4095</v>
      </c>
      <c r="T354" s="216">
        <v>1</v>
      </c>
      <c r="U354" s="221">
        <v>45139</v>
      </c>
      <c r="V354" s="221">
        <v>45291</v>
      </c>
      <c r="W354" s="218">
        <f t="shared" si="26"/>
        <v>21.714285714285715</v>
      </c>
      <c r="X354" s="193">
        <v>1</v>
      </c>
      <c r="Y354" s="194" t="s">
        <v>4096</v>
      </c>
    </row>
    <row r="355" spans="1:25" ht="409.5">
      <c r="A355" s="603" t="s">
        <v>19</v>
      </c>
      <c r="B355" s="580" t="s">
        <v>16</v>
      </c>
      <c r="C355" s="880"/>
      <c r="D355" s="896" t="s">
        <v>4844</v>
      </c>
      <c r="E355" s="860" t="s">
        <v>4668</v>
      </c>
      <c r="F355" s="860" t="s">
        <v>4669</v>
      </c>
      <c r="G355" s="563" t="s">
        <v>4670</v>
      </c>
      <c r="H355" s="602" t="s">
        <v>4671</v>
      </c>
      <c r="I355" s="565" t="s">
        <v>4672</v>
      </c>
      <c r="J355" s="575">
        <v>6</v>
      </c>
      <c r="K355" s="592">
        <v>45901</v>
      </c>
      <c r="L355" s="592">
        <v>46265</v>
      </c>
      <c r="M355" s="599">
        <f t="shared" si="24"/>
        <v>52</v>
      </c>
      <c r="N355" s="569">
        <v>0</v>
      </c>
      <c r="O355" s="605" t="s">
        <v>4854</v>
      </c>
      <c r="P355" s="586">
        <f t="shared" si="25"/>
        <v>0</v>
      </c>
      <c r="Q355" s="571" t="str">
        <f>IF(ISNUMBER(P355),IF(P355=100%,"CUMPLIDA",IF(AND(ISNUMBER(L355),ISNUMBER([8]OCI!$P$6)), IF(L355&lt;[8]OCI!$P$6,"INCUMPLIDA","PROCESO"), "VERIFICAR FECHA")),"SIN VALOR AVANCE")</f>
        <v>PROCESO</v>
      </c>
      <c r="R355" s="214" t="s">
        <v>4097</v>
      </c>
      <c r="S355" s="195" t="s">
        <v>4098</v>
      </c>
      <c r="T355" s="216">
        <v>1</v>
      </c>
      <c r="U355" s="221">
        <v>45139</v>
      </c>
      <c r="V355" s="221">
        <v>45290</v>
      </c>
      <c r="W355" s="218">
        <f t="shared" si="26"/>
        <v>21.571428571428573</v>
      </c>
      <c r="X355" s="193">
        <v>1</v>
      </c>
      <c r="Y355" s="194" t="s">
        <v>4096</v>
      </c>
    </row>
    <row r="356" spans="1:25" ht="409.5">
      <c r="A356" s="603" t="s">
        <v>19</v>
      </c>
      <c r="B356" s="580" t="s">
        <v>16</v>
      </c>
      <c r="C356" s="880"/>
      <c r="D356" s="896"/>
      <c r="E356" s="860"/>
      <c r="F356" s="860"/>
      <c r="G356" s="563" t="s">
        <v>4661</v>
      </c>
      <c r="H356" s="602" t="s">
        <v>4662</v>
      </c>
      <c r="I356" s="565" t="s">
        <v>259</v>
      </c>
      <c r="J356" s="575">
        <v>24</v>
      </c>
      <c r="K356" s="592">
        <v>45901</v>
      </c>
      <c r="L356" s="592">
        <v>46265</v>
      </c>
      <c r="M356" s="599">
        <f t="shared" si="24"/>
        <v>52</v>
      </c>
      <c r="N356" s="569">
        <v>0</v>
      </c>
      <c r="O356" s="602" t="s">
        <v>4659</v>
      </c>
      <c r="P356" s="586">
        <f t="shared" si="25"/>
        <v>0</v>
      </c>
      <c r="Q356" s="571" t="str">
        <f>IF(ISNUMBER(P356),IF(P356=100%,"CUMPLIDA",IF(AND(ISNUMBER(L356),ISNUMBER([8]OCI!$P$6)), IF(L356&lt;[8]OCI!$P$6,"INCUMPLIDA","PROCESO"), "VERIFICAR FECHA")),"SIN VALOR AVANCE")</f>
        <v>PROCESO</v>
      </c>
      <c r="R356" s="214" t="s">
        <v>4099</v>
      </c>
      <c r="S356" s="195" t="s">
        <v>4100</v>
      </c>
      <c r="T356" s="216">
        <v>1</v>
      </c>
      <c r="U356" s="221">
        <v>45139</v>
      </c>
      <c r="V356" s="221">
        <v>45230</v>
      </c>
      <c r="W356" s="218">
        <f t="shared" si="26"/>
        <v>13</v>
      </c>
      <c r="X356" s="193">
        <v>1</v>
      </c>
      <c r="Y356" s="194" t="s">
        <v>4096</v>
      </c>
    </row>
    <row r="357" spans="1:25" ht="255">
      <c r="A357" s="603" t="s">
        <v>19</v>
      </c>
      <c r="B357" s="580" t="s">
        <v>16</v>
      </c>
      <c r="C357" s="880"/>
      <c r="D357" s="896"/>
      <c r="E357" s="860"/>
      <c r="F357" s="860"/>
      <c r="G357" s="563" t="s">
        <v>4673</v>
      </c>
      <c r="H357" s="602" t="s">
        <v>4674</v>
      </c>
      <c r="I357" s="565" t="s">
        <v>259</v>
      </c>
      <c r="J357" s="575">
        <v>8</v>
      </c>
      <c r="K357" s="592">
        <v>45901</v>
      </c>
      <c r="L357" s="592">
        <v>46265</v>
      </c>
      <c r="M357" s="599">
        <f t="shared" si="24"/>
        <v>52</v>
      </c>
      <c r="N357" s="569">
        <v>0</v>
      </c>
      <c r="O357" s="602" t="s">
        <v>4659</v>
      </c>
      <c r="P357" s="586">
        <f t="shared" si="25"/>
        <v>0</v>
      </c>
      <c r="Q357" s="571" t="str">
        <f>IF(ISNUMBER(P357),IF(P357=100%,"CUMPLIDA",IF(AND(ISNUMBER(L357),ISNUMBER([8]OCI!$P$6)), IF(L357&lt;[8]OCI!$P$6,"INCUMPLIDA","PROCESO"), "VERIFICAR FECHA")),"SIN VALOR AVANCE")</f>
        <v>PROCESO</v>
      </c>
      <c r="R357" s="214" t="s">
        <v>4101</v>
      </c>
      <c r="S357" s="195" t="s">
        <v>4102</v>
      </c>
      <c r="T357" s="216">
        <v>1</v>
      </c>
      <c r="U357" s="221">
        <v>45139</v>
      </c>
      <c r="V357" s="403">
        <v>46022</v>
      </c>
      <c r="W357" s="218">
        <f t="shared" si="26"/>
        <v>126.14285714285714</v>
      </c>
      <c r="X357" s="401">
        <v>0.98</v>
      </c>
      <c r="Y357" s="194" t="s">
        <v>4096</v>
      </c>
    </row>
    <row r="358" spans="1:25" ht="345">
      <c r="A358" s="603" t="s">
        <v>19</v>
      </c>
      <c r="B358" s="580" t="s">
        <v>16</v>
      </c>
      <c r="C358" s="880"/>
      <c r="D358" s="896"/>
      <c r="E358" s="860"/>
      <c r="F358" s="860"/>
      <c r="G358" s="860" t="s">
        <v>4675</v>
      </c>
      <c r="H358" s="602" t="s">
        <v>4676</v>
      </c>
      <c r="I358" s="565" t="s">
        <v>259</v>
      </c>
      <c r="J358" s="575">
        <v>2</v>
      </c>
      <c r="K358" s="592">
        <v>45901</v>
      </c>
      <c r="L358" s="592">
        <v>45991</v>
      </c>
      <c r="M358" s="599">
        <f t="shared" si="24"/>
        <v>12.857142857142858</v>
      </c>
      <c r="N358" s="569">
        <v>0</v>
      </c>
      <c r="O358" s="602" t="s">
        <v>4659</v>
      </c>
      <c r="P358" s="586">
        <f t="shared" si="25"/>
        <v>0</v>
      </c>
      <c r="Q358" s="571" t="str">
        <f>IF(ISNUMBER(P358),IF(P358=100%,"CUMPLIDA",IF(AND(ISNUMBER(L358),ISNUMBER([8]OCI!$P$6)), IF(L358&lt;[8]OCI!$P$6,"INCUMPLIDA","PROCESO"), "VERIFICAR FECHA")),"SIN VALOR AVANCE")</f>
        <v>PROCESO</v>
      </c>
      <c r="R358" s="214" t="s">
        <v>4106</v>
      </c>
      <c r="S358" s="195" t="s">
        <v>4107</v>
      </c>
      <c r="T358" s="216">
        <v>2</v>
      </c>
      <c r="U358" s="217">
        <v>45179</v>
      </c>
      <c r="V358" s="221">
        <v>45361</v>
      </c>
      <c r="W358" s="218">
        <f t="shared" si="26"/>
        <v>26</v>
      </c>
      <c r="X358" s="193">
        <v>2</v>
      </c>
      <c r="Y358" s="195" t="s">
        <v>4108</v>
      </c>
    </row>
    <row r="359" spans="1:25" ht="409.5">
      <c r="A359" s="603" t="s">
        <v>19</v>
      </c>
      <c r="B359" s="580" t="s">
        <v>16</v>
      </c>
      <c r="C359" s="880"/>
      <c r="D359" s="896"/>
      <c r="E359" s="860"/>
      <c r="F359" s="860"/>
      <c r="G359" s="860"/>
      <c r="H359" s="602" t="s">
        <v>4677</v>
      </c>
      <c r="I359" s="565" t="s">
        <v>259</v>
      </c>
      <c r="J359" s="575">
        <v>2</v>
      </c>
      <c r="K359" s="592">
        <v>45901</v>
      </c>
      <c r="L359" s="592">
        <v>45991</v>
      </c>
      <c r="M359" s="599">
        <f t="shared" si="24"/>
        <v>12.857142857142858</v>
      </c>
      <c r="N359" s="569">
        <v>0</v>
      </c>
      <c r="O359" s="602" t="s">
        <v>4659</v>
      </c>
      <c r="P359" s="586">
        <f t="shared" si="25"/>
        <v>0</v>
      </c>
      <c r="Q359" s="571" t="str">
        <f>IF(ISNUMBER(P359),IF(P359=100%,"CUMPLIDA",IF(AND(ISNUMBER(L359),ISNUMBER([8]OCI!$P$6)), IF(L359&lt;[8]OCI!$P$6,"INCUMPLIDA","PROCESO"), "VERIFICAR FECHA")),"SIN VALOR AVANCE")</f>
        <v>PROCESO</v>
      </c>
      <c r="R359" s="214" t="s">
        <v>4109</v>
      </c>
      <c r="S359" s="195" t="s">
        <v>4110</v>
      </c>
      <c r="T359" s="216">
        <v>12</v>
      </c>
      <c r="U359" s="217">
        <v>45170</v>
      </c>
      <c r="V359" s="221">
        <v>45382</v>
      </c>
      <c r="W359" s="218">
        <f t="shared" si="26"/>
        <v>30.285714285714285</v>
      </c>
      <c r="X359" s="193">
        <v>12</v>
      </c>
      <c r="Y359" s="195" t="s">
        <v>4111</v>
      </c>
    </row>
    <row r="360" spans="1:25" ht="409.5">
      <c r="A360" s="603" t="s">
        <v>19</v>
      </c>
      <c r="B360" s="580" t="s">
        <v>16</v>
      </c>
      <c r="C360" s="880"/>
      <c r="D360" s="896"/>
      <c r="E360" s="860"/>
      <c r="F360" s="860"/>
      <c r="G360" s="860"/>
      <c r="H360" s="602" t="s">
        <v>4678</v>
      </c>
      <c r="I360" s="565" t="s">
        <v>259</v>
      </c>
      <c r="J360" s="575">
        <v>1</v>
      </c>
      <c r="K360" s="592">
        <v>45901</v>
      </c>
      <c r="L360" s="592">
        <v>45991</v>
      </c>
      <c r="M360" s="599">
        <f t="shared" si="24"/>
        <v>12.857142857142858</v>
      </c>
      <c r="N360" s="569">
        <v>0</v>
      </c>
      <c r="O360" s="602" t="s">
        <v>4679</v>
      </c>
      <c r="P360" s="586">
        <f t="shared" si="25"/>
        <v>0</v>
      </c>
      <c r="Q360" s="571" t="str">
        <f>IF(ISNUMBER(P360),IF(P360=100%,"CUMPLIDA",IF(AND(ISNUMBER(L360),ISNUMBER([8]OCI!$P$6)), IF(L360&lt;[8]OCI!$P$6,"INCUMPLIDA","PROCESO"), "VERIFICAR FECHA")),"SIN VALOR AVANCE")</f>
        <v>PROCESO</v>
      </c>
      <c r="R360" s="214" t="s">
        <v>4112</v>
      </c>
      <c r="S360" s="195" t="s">
        <v>4113</v>
      </c>
      <c r="T360" s="216">
        <v>1</v>
      </c>
      <c r="U360" s="217">
        <v>45139</v>
      </c>
      <c r="V360" s="221">
        <v>45351</v>
      </c>
      <c r="W360" s="218">
        <f t="shared" si="26"/>
        <v>30.285714285714285</v>
      </c>
      <c r="X360" s="193">
        <v>1</v>
      </c>
      <c r="Y360" s="195" t="s">
        <v>4114</v>
      </c>
    </row>
    <row r="361" spans="1:25" ht="409.5">
      <c r="A361" s="603" t="s">
        <v>19</v>
      </c>
      <c r="B361" s="580" t="s">
        <v>16</v>
      </c>
      <c r="C361" s="880"/>
      <c r="D361" s="896"/>
      <c r="E361" s="860"/>
      <c r="F361" s="860"/>
      <c r="G361" s="860"/>
      <c r="H361" s="602" t="s">
        <v>4680</v>
      </c>
      <c r="I361" s="565" t="s">
        <v>259</v>
      </c>
      <c r="J361" s="575">
        <v>1</v>
      </c>
      <c r="K361" s="592">
        <v>45901</v>
      </c>
      <c r="L361" s="592">
        <v>45991</v>
      </c>
      <c r="M361" s="599">
        <f t="shared" si="24"/>
        <v>12.857142857142858</v>
      </c>
      <c r="N361" s="569">
        <v>0</v>
      </c>
      <c r="O361" s="602" t="s">
        <v>4681</v>
      </c>
      <c r="P361" s="586">
        <f t="shared" si="25"/>
        <v>0</v>
      </c>
      <c r="Q361" s="571" t="str">
        <f>IF(ISNUMBER(P361),IF(P361=100%,"CUMPLIDA",IF(AND(ISNUMBER(L361),ISNUMBER([8]OCI!$P$6)), IF(L361&lt;[8]OCI!$P$6,"INCUMPLIDA","PROCESO"), "VERIFICAR FECHA")),"SIN VALOR AVANCE")</f>
        <v>PROCESO</v>
      </c>
      <c r="R361" s="214" t="s">
        <v>4115</v>
      </c>
      <c r="S361" s="195" t="s">
        <v>4113</v>
      </c>
      <c r="T361" s="216">
        <v>1</v>
      </c>
      <c r="U361" s="217">
        <v>45139</v>
      </c>
      <c r="V361" s="221">
        <v>45351</v>
      </c>
      <c r="W361" s="218">
        <f t="shared" si="26"/>
        <v>30.285714285714285</v>
      </c>
      <c r="X361" s="193">
        <v>1</v>
      </c>
      <c r="Y361" s="195" t="s">
        <v>4116</v>
      </c>
    </row>
    <row r="362" spans="1:25" ht="409.5">
      <c r="A362" s="603" t="s">
        <v>19</v>
      </c>
      <c r="B362" s="580" t="s">
        <v>16</v>
      </c>
      <c r="C362" s="880"/>
      <c r="D362" s="896"/>
      <c r="E362" s="860"/>
      <c r="F362" s="860"/>
      <c r="G362" s="563" t="s">
        <v>4682</v>
      </c>
      <c r="H362" s="602" t="s">
        <v>4683</v>
      </c>
      <c r="I362" s="565" t="s">
        <v>259</v>
      </c>
      <c r="J362" s="575">
        <v>12</v>
      </c>
      <c r="K362" s="592">
        <v>45901</v>
      </c>
      <c r="L362" s="592">
        <v>46265</v>
      </c>
      <c r="M362" s="599">
        <f t="shared" si="24"/>
        <v>52</v>
      </c>
      <c r="N362" s="569">
        <v>0</v>
      </c>
      <c r="O362" s="581" t="s">
        <v>4684</v>
      </c>
      <c r="P362" s="586">
        <f t="shared" si="25"/>
        <v>0</v>
      </c>
      <c r="Q362" s="571" t="str">
        <f>IF(ISNUMBER(P362),IF(P362=100%,"CUMPLIDA",IF(AND(ISNUMBER(L362),ISNUMBER([8]OCI!$P$6)), IF(L362&lt;[8]OCI!$P$6,"INCUMPLIDA","PROCESO"), "VERIFICAR FECHA")),"SIN VALOR AVANCE")</f>
        <v>PROCESO</v>
      </c>
      <c r="R362" s="214" t="s">
        <v>4117</v>
      </c>
      <c r="S362" s="195" t="s">
        <v>4118</v>
      </c>
      <c r="T362" s="216">
        <v>6</v>
      </c>
      <c r="U362" s="217">
        <v>45139</v>
      </c>
      <c r="V362" s="221">
        <v>45351</v>
      </c>
      <c r="W362" s="218">
        <f t="shared" si="26"/>
        <v>30.285714285714285</v>
      </c>
      <c r="X362" s="193">
        <v>6</v>
      </c>
      <c r="Y362" s="195" t="s">
        <v>4116</v>
      </c>
    </row>
    <row r="363" spans="1:25" ht="409.5">
      <c r="A363" s="603" t="s">
        <v>19</v>
      </c>
      <c r="B363" s="580" t="s">
        <v>16</v>
      </c>
      <c r="C363" s="880"/>
      <c r="D363" s="896" t="s">
        <v>4845</v>
      </c>
      <c r="E363" s="860" t="s">
        <v>4685</v>
      </c>
      <c r="F363" s="860" t="s">
        <v>4686</v>
      </c>
      <c r="G363" s="563" t="s">
        <v>4675</v>
      </c>
      <c r="H363" s="602" t="s">
        <v>4687</v>
      </c>
      <c r="I363" s="565" t="s">
        <v>259</v>
      </c>
      <c r="J363" s="575">
        <v>2</v>
      </c>
      <c r="K363" s="592">
        <v>45901</v>
      </c>
      <c r="L363" s="592">
        <v>46081</v>
      </c>
      <c r="M363" s="599">
        <f t="shared" si="24"/>
        <v>25.714285714285715</v>
      </c>
      <c r="N363" s="569">
        <v>0</v>
      </c>
      <c r="O363" s="565" t="s">
        <v>4855</v>
      </c>
      <c r="P363" s="586">
        <f t="shared" si="25"/>
        <v>0</v>
      </c>
      <c r="Q363" s="571" t="str">
        <f>IF(ISNUMBER(P363),IF(P363=100%,"CUMPLIDA",IF(AND(ISNUMBER(L363),ISNUMBER([8]OCI!$P$6)), IF(L363&lt;[8]OCI!$P$6,"INCUMPLIDA","PROCESO"), "VERIFICAR FECHA")),"SIN VALOR AVANCE")</f>
        <v>PROCESO</v>
      </c>
      <c r="R363" s="214" t="s">
        <v>4119</v>
      </c>
      <c r="S363" s="195" t="s">
        <v>4120</v>
      </c>
      <c r="T363" s="216">
        <v>1</v>
      </c>
      <c r="U363" s="217">
        <v>45170</v>
      </c>
      <c r="V363" s="221">
        <v>45382</v>
      </c>
      <c r="W363" s="218">
        <f t="shared" si="26"/>
        <v>30.285714285714285</v>
      </c>
      <c r="X363" s="193">
        <v>1</v>
      </c>
      <c r="Y363" s="195" t="s">
        <v>4121</v>
      </c>
    </row>
    <row r="364" spans="1:25" ht="409.5">
      <c r="A364" s="603" t="s">
        <v>19</v>
      </c>
      <c r="B364" s="580" t="s">
        <v>16</v>
      </c>
      <c r="C364" s="880"/>
      <c r="D364" s="896"/>
      <c r="E364" s="860"/>
      <c r="F364" s="860"/>
      <c r="G364" s="860" t="s">
        <v>4688</v>
      </c>
      <c r="H364" s="602" t="s">
        <v>4689</v>
      </c>
      <c r="I364" s="564" t="s">
        <v>4690</v>
      </c>
      <c r="J364" s="575">
        <v>8</v>
      </c>
      <c r="K364" s="592">
        <v>45901</v>
      </c>
      <c r="L364" s="592">
        <v>46265</v>
      </c>
      <c r="M364" s="599">
        <f t="shared" si="24"/>
        <v>52</v>
      </c>
      <c r="N364" s="569">
        <v>0</v>
      </c>
      <c r="O364" s="565" t="s">
        <v>4855</v>
      </c>
      <c r="P364" s="586">
        <f t="shared" si="25"/>
        <v>0</v>
      </c>
      <c r="Q364" s="571" t="str">
        <f>IF(ISNUMBER(P364),IF(P364=100%,"CUMPLIDA",IF(AND(ISNUMBER(L364),ISNUMBER([8]OCI!$P$6)), IF(L364&lt;[8]OCI!$P$6,"INCUMPLIDA","PROCESO"), "VERIFICAR FECHA")),"SIN VALOR AVANCE")</f>
        <v>PROCESO</v>
      </c>
      <c r="R364" s="214" t="s">
        <v>4122</v>
      </c>
      <c r="S364" s="195" t="s">
        <v>4123</v>
      </c>
      <c r="T364" s="216">
        <v>6</v>
      </c>
      <c r="U364" s="217">
        <v>45170</v>
      </c>
      <c r="V364" s="221">
        <v>45382</v>
      </c>
      <c r="W364" s="218">
        <f t="shared" si="26"/>
        <v>30.285714285714285</v>
      </c>
      <c r="X364" s="193">
        <v>6</v>
      </c>
      <c r="Y364" s="195" t="s">
        <v>4124</v>
      </c>
    </row>
    <row r="365" spans="1:25" ht="255">
      <c r="A365" s="603" t="s">
        <v>19</v>
      </c>
      <c r="B365" s="580" t="s">
        <v>16</v>
      </c>
      <c r="C365" s="880"/>
      <c r="D365" s="896"/>
      <c r="E365" s="860"/>
      <c r="F365" s="860"/>
      <c r="G365" s="860"/>
      <c r="H365" s="602" t="s">
        <v>4691</v>
      </c>
      <c r="I365" s="565" t="s">
        <v>259</v>
      </c>
      <c r="J365" s="575">
        <v>12</v>
      </c>
      <c r="K365" s="592">
        <v>45901</v>
      </c>
      <c r="L365" s="592">
        <v>46265</v>
      </c>
      <c r="M365" s="599">
        <f t="shared" si="24"/>
        <v>52</v>
      </c>
      <c r="N365" s="569">
        <v>0</v>
      </c>
      <c r="O365" s="565" t="s">
        <v>4856</v>
      </c>
      <c r="P365" s="586">
        <f t="shared" si="25"/>
        <v>0</v>
      </c>
      <c r="Q365" s="571" t="str">
        <f>IF(ISNUMBER(P365),IF(P365=100%,"CUMPLIDA",IF(AND(ISNUMBER(L365),ISNUMBER([8]OCI!$P$6)), IF(L365&lt;[8]OCI!$P$6,"INCUMPLIDA","PROCESO"), "VERIFICAR FECHA")),"SIN VALOR AVANCE")</f>
        <v>PROCESO</v>
      </c>
      <c r="R365" s="214" t="s">
        <v>4125</v>
      </c>
      <c r="S365" s="195" t="s">
        <v>4102</v>
      </c>
      <c r="T365" s="216">
        <v>1</v>
      </c>
      <c r="U365" s="217">
        <v>45139</v>
      </c>
      <c r="V365" s="403">
        <v>46022</v>
      </c>
      <c r="W365" s="218">
        <f t="shared" si="26"/>
        <v>126.14285714285714</v>
      </c>
      <c r="X365" s="401">
        <v>0.98</v>
      </c>
      <c r="Y365" s="195" t="s">
        <v>4126</v>
      </c>
    </row>
    <row r="366" spans="1:25" ht="409.5">
      <c r="A366" s="606" t="s">
        <v>19</v>
      </c>
      <c r="B366" s="580" t="s">
        <v>16</v>
      </c>
      <c r="C366" s="880"/>
      <c r="D366" s="604" t="s">
        <v>4846</v>
      </c>
      <c r="E366" s="563" t="s">
        <v>4692</v>
      </c>
      <c r="F366" s="563" t="s">
        <v>4693</v>
      </c>
      <c r="G366" s="563" t="s">
        <v>4694</v>
      </c>
      <c r="H366" s="602" t="s">
        <v>4695</v>
      </c>
      <c r="I366" s="565" t="s">
        <v>4696</v>
      </c>
      <c r="J366" s="575">
        <v>12</v>
      </c>
      <c r="K366" s="592">
        <v>45901</v>
      </c>
      <c r="L366" s="592">
        <v>46265</v>
      </c>
      <c r="M366" s="599">
        <f t="shared" si="24"/>
        <v>52</v>
      </c>
      <c r="N366" s="569">
        <v>0</v>
      </c>
      <c r="O366" s="565" t="s">
        <v>4659</v>
      </c>
      <c r="P366" s="586">
        <f t="shared" si="25"/>
        <v>0</v>
      </c>
      <c r="Q366" s="571" t="str">
        <f>IF(ISNUMBER(P366),IF(P366=100%,"CUMPLIDA",IF(AND(ISNUMBER(L366),ISNUMBER([8]OCI!$P$6)), IF(L366&lt;[8]OCI!$P$6,"INCUMPLIDA","PROCESO"), "VERIFICAR FECHA")),"SIN VALOR AVANCE")</f>
        <v>PROCESO</v>
      </c>
      <c r="R366" s="405" t="s">
        <v>4132</v>
      </c>
      <c r="S366" s="195" t="s">
        <v>4133</v>
      </c>
      <c r="T366" s="216">
        <v>4</v>
      </c>
      <c r="U366" s="217">
        <v>45323</v>
      </c>
      <c r="V366" s="221">
        <v>45869</v>
      </c>
      <c r="W366" s="218">
        <f t="shared" si="26"/>
        <v>78</v>
      </c>
      <c r="X366" s="193">
        <v>4</v>
      </c>
      <c r="Y366" s="195" t="s">
        <v>4134</v>
      </c>
    </row>
    <row r="367" spans="1:25" ht="330">
      <c r="A367" s="603" t="s">
        <v>19</v>
      </c>
      <c r="B367" s="580" t="s">
        <v>16</v>
      </c>
      <c r="C367" s="880"/>
      <c r="D367" s="896" t="s">
        <v>4847</v>
      </c>
      <c r="E367" s="860" t="s">
        <v>4697</v>
      </c>
      <c r="F367" s="860" t="s">
        <v>4698</v>
      </c>
      <c r="G367" s="860" t="s">
        <v>4699</v>
      </c>
      <c r="H367" s="602" t="s">
        <v>4700</v>
      </c>
      <c r="I367" s="565" t="s">
        <v>4701</v>
      </c>
      <c r="J367" s="575">
        <v>1</v>
      </c>
      <c r="K367" s="592">
        <v>45901</v>
      </c>
      <c r="L367" s="592">
        <v>46112</v>
      </c>
      <c r="M367" s="599">
        <f t="shared" si="24"/>
        <v>30.142857142857142</v>
      </c>
      <c r="N367" s="569">
        <v>0</v>
      </c>
      <c r="O367" s="565" t="s">
        <v>4702</v>
      </c>
      <c r="P367" s="586">
        <f t="shared" si="25"/>
        <v>0</v>
      </c>
      <c r="Q367" s="571" t="str">
        <f>IF(ISNUMBER(P367),IF(P367=100%,"CUMPLIDA",IF(AND(ISNUMBER(L367),ISNUMBER([8]OCI!$P$6)), IF(L367&lt;[8]OCI!$P$6,"INCUMPLIDA","PROCESO"), "VERIFICAR FECHA")),"SIN VALOR AVANCE")</f>
        <v>PROCESO</v>
      </c>
      <c r="R367" s="214" t="s">
        <v>4135</v>
      </c>
      <c r="S367" s="195" t="s">
        <v>4136</v>
      </c>
      <c r="T367" s="216">
        <v>4</v>
      </c>
      <c r="U367" s="217">
        <v>45323</v>
      </c>
      <c r="V367" s="221">
        <v>45777</v>
      </c>
      <c r="W367" s="218">
        <f t="shared" si="26"/>
        <v>64.857142857142861</v>
      </c>
      <c r="X367" s="193">
        <v>3</v>
      </c>
      <c r="Y367" s="195" t="s">
        <v>4134</v>
      </c>
    </row>
    <row r="368" spans="1:25" ht="270">
      <c r="A368" s="603" t="s">
        <v>19</v>
      </c>
      <c r="B368" s="580" t="s">
        <v>16</v>
      </c>
      <c r="C368" s="880"/>
      <c r="D368" s="896"/>
      <c r="E368" s="860"/>
      <c r="F368" s="860"/>
      <c r="G368" s="860"/>
      <c r="H368" s="602" t="s">
        <v>4703</v>
      </c>
      <c r="I368" s="565" t="s">
        <v>4704</v>
      </c>
      <c r="J368" s="575">
        <v>1</v>
      </c>
      <c r="K368" s="592">
        <v>45901</v>
      </c>
      <c r="L368" s="592">
        <v>46112</v>
      </c>
      <c r="M368" s="599">
        <f t="shared" si="24"/>
        <v>30.142857142857142</v>
      </c>
      <c r="N368" s="569">
        <v>0</v>
      </c>
      <c r="O368" s="565" t="s">
        <v>4705</v>
      </c>
      <c r="P368" s="586">
        <f t="shared" si="25"/>
        <v>0</v>
      </c>
      <c r="Q368" s="571" t="str">
        <f>IF(ISNUMBER(P368),IF(P368=100%,"CUMPLIDA",IF(AND(ISNUMBER(L368),ISNUMBER([8]OCI!$P$6)), IF(L368&lt;[8]OCI!$P$6,"INCUMPLIDA","PROCESO"), "VERIFICAR FECHA")),"SIN VALOR AVANCE")</f>
        <v>PROCESO</v>
      </c>
      <c r="R368" s="214" t="s">
        <v>4141</v>
      </c>
      <c r="S368" s="195" t="s">
        <v>4142</v>
      </c>
      <c r="T368" s="216">
        <v>1</v>
      </c>
      <c r="U368" s="217">
        <v>45323</v>
      </c>
      <c r="V368" s="221">
        <v>45777</v>
      </c>
      <c r="W368" s="218">
        <f t="shared" si="26"/>
        <v>64.857142857142861</v>
      </c>
      <c r="X368" s="193">
        <v>0</v>
      </c>
      <c r="Y368" s="195" t="s">
        <v>4134</v>
      </c>
    </row>
    <row r="369" spans="1:25" ht="409.5">
      <c r="A369" s="603" t="s">
        <v>19</v>
      </c>
      <c r="B369" s="580" t="s">
        <v>16</v>
      </c>
      <c r="C369" s="880"/>
      <c r="D369" s="896" t="s">
        <v>4848</v>
      </c>
      <c r="E369" s="860" t="s">
        <v>4706</v>
      </c>
      <c r="F369" s="860" t="s">
        <v>4707</v>
      </c>
      <c r="G369" s="563" t="s">
        <v>4708</v>
      </c>
      <c r="H369" s="602" t="s">
        <v>4058</v>
      </c>
      <c r="I369" s="565" t="s">
        <v>4059</v>
      </c>
      <c r="J369" s="575">
        <v>1</v>
      </c>
      <c r="K369" s="592">
        <v>45870</v>
      </c>
      <c r="L369" s="592">
        <v>46218</v>
      </c>
      <c r="M369" s="599">
        <f t="shared" si="24"/>
        <v>49.714285714285715</v>
      </c>
      <c r="N369" s="569">
        <v>0</v>
      </c>
      <c r="O369" s="565" t="s">
        <v>4709</v>
      </c>
      <c r="P369" s="586">
        <f t="shared" si="25"/>
        <v>0</v>
      </c>
      <c r="Q369" s="571" t="str">
        <f>IF(ISNUMBER(P369),IF(P369=100%,"CUMPLIDA",IF(AND(ISNUMBER(L369),ISNUMBER([8]OCI!$P$6)), IF(L369&lt;[8]OCI!$P$6,"INCUMPLIDA","PROCESO"), "VERIFICAR FECHA")),"SIN VALOR AVANCE")</f>
        <v>PROCESO</v>
      </c>
      <c r="R369" s="214" t="s">
        <v>4147</v>
      </c>
      <c r="S369" s="195" t="s">
        <v>4133</v>
      </c>
      <c r="T369" s="216">
        <v>4</v>
      </c>
      <c r="U369" s="217">
        <v>45352</v>
      </c>
      <c r="V369" s="221">
        <v>45869</v>
      </c>
      <c r="W369" s="218">
        <f t="shared" si="26"/>
        <v>73.857142857142861</v>
      </c>
      <c r="X369" s="193">
        <v>2</v>
      </c>
      <c r="Y369" s="195" t="s">
        <v>4134</v>
      </c>
    </row>
    <row r="370" spans="1:25" ht="409.5">
      <c r="A370" s="603" t="s">
        <v>19</v>
      </c>
      <c r="B370" s="580" t="s">
        <v>16</v>
      </c>
      <c r="C370" s="880"/>
      <c r="D370" s="896"/>
      <c r="E370" s="860"/>
      <c r="F370" s="860"/>
      <c r="G370" s="563" t="s">
        <v>4710</v>
      </c>
      <c r="H370" s="602" t="s">
        <v>4711</v>
      </c>
      <c r="I370" s="565" t="s">
        <v>4059</v>
      </c>
      <c r="J370" s="575">
        <v>1</v>
      </c>
      <c r="K370" s="592">
        <v>45992</v>
      </c>
      <c r="L370" s="592">
        <v>46418</v>
      </c>
      <c r="M370" s="599">
        <f t="shared" si="24"/>
        <v>60.857142857142854</v>
      </c>
      <c r="N370" s="569">
        <v>0</v>
      </c>
      <c r="O370" s="560" t="s">
        <v>4709</v>
      </c>
      <c r="P370" s="586">
        <f t="shared" si="25"/>
        <v>0</v>
      </c>
      <c r="Q370" s="571" t="str">
        <f>IF(ISNUMBER(P370),IF(P370=100%,"CUMPLIDA",IF(AND(ISNUMBER(L370),ISNUMBER([8]OCI!$P$6)), IF(L370&lt;[8]OCI!$P$6,"INCUMPLIDA","PROCESO"), "VERIFICAR FECHA")),"SIN VALOR AVANCE")</f>
        <v>PROCESO</v>
      </c>
      <c r="R370" s="214" t="s">
        <v>4152</v>
      </c>
      <c r="S370" s="195" t="s">
        <v>4133</v>
      </c>
      <c r="T370" s="216">
        <v>4</v>
      </c>
      <c r="U370" s="217">
        <v>45352</v>
      </c>
      <c r="V370" s="221">
        <v>45869</v>
      </c>
      <c r="W370" s="218">
        <f t="shared" si="26"/>
        <v>73.857142857142861</v>
      </c>
      <c r="X370" s="193">
        <v>2</v>
      </c>
      <c r="Y370" s="195" t="s">
        <v>4134</v>
      </c>
    </row>
    <row r="371" spans="1:25" ht="409.5">
      <c r="A371" s="603" t="s">
        <v>19</v>
      </c>
      <c r="B371" s="580" t="s">
        <v>16</v>
      </c>
      <c r="C371" s="880"/>
      <c r="D371" s="896"/>
      <c r="E371" s="860"/>
      <c r="F371" s="860"/>
      <c r="G371" s="563" t="s">
        <v>4712</v>
      </c>
      <c r="H371" s="602" t="s">
        <v>4713</v>
      </c>
      <c r="I371" s="565" t="s">
        <v>4059</v>
      </c>
      <c r="J371" s="575">
        <v>1</v>
      </c>
      <c r="K371" s="592">
        <v>45870</v>
      </c>
      <c r="L371" s="592">
        <v>46052</v>
      </c>
      <c r="M371" s="599">
        <f t="shared" si="24"/>
        <v>26</v>
      </c>
      <c r="N371" s="569">
        <v>0</v>
      </c>
      <c r="O371" s="560" t="s">
        <v>4709</v>
      </c>
      <c r="P371" s="586">
        <f t="shared" si="25"/>
        <v>0</v>
      </c>
      <c r="Q371" s="571" t="str">
        <f>IF(ISNUMBER(P371),IF(P371=100%,"CUMPLIDA",IF(AND(ISNUMBER(L371),ISNUMBER([8]OCI!$P$6)), IF(L371&lt;[8]OCI!$P$6,"INCUMPLIDA","PROCESO"), "VERIFICAR FECHA")),"SIN VALOR AVANCE")</f>
        <v>PROCESO</v>
      </c>
      <c r="R371" s="214" t="s">
        <v>4153</v>
      </c>
      <c r="S371" s="195" t="s">
        <v>4154</v>
      </c>
      <c r="T371" s="216">
        <v>550</v>
      </c>
      <c r="U371" s="217">
        <v>45352</v>
      </c>
      <c r="V371" s="221">
        <v>45657</v>
      </c>
      <c r="W371" s="218">
        <f t="shared" si="26"/>
        <v>43.571428571428569</v>
      </c>
      <c r="X371" s="193">
        <v>550</v>
      </c>
      <c r="Y371" s="195" t="s">
        <v>4134</v>
      </c>
    </row>
    <row r="372" spans="1:25" ht="409.5">
      <c r="A372" s="603" t="s">
        <v>19</v>
      </c>
      <c r="B372" s="580" t="s">
        <v>16</v>
      </c>
      <c r="C372" s="880"/>
      <c r="D372" s="896"/>
      <c r="E372" s="860"/>
      <c r="F372" s="860"/>
      <c r="G372" s="563" t="s">
        <v>4714</v>
      </c>
      <c r="H372" s="602" t="s">
        <v>4715</v>
      </c>
      <c r="I372" s="565" t="s">
        <v>4716</v>
      </c>
      <c r="J372" s="575">
        <v>1</v>
      </c>
      <c r="K372" s="592">
        <v>45884</v>
      </c>
      <c r="L372" s="592">
        <v>46063</v>
      </c>
      <c r="M372" s="599">
        <f t="shared" si="24"/>
        <v>25.571428571428573</v>
      </c>
      <c r="N372" s="569">
        <v>0</v>
      </c>
      <c r="O372" s="560" t="s">
        <v>4709</v>
      </c>
      <c r="P372" s="586">
        <f t="shared" si="25"/>
        <v>0</v>
      </c>
      <c r="Q372" s="571" t="str">
        <f>IF(ISNUMBER(P372),IF(P372=100%,"CUMPLIDA",IF(AND(ISNUMBER(L372),ISNUMBER([8]OCI!$P$6)), IF(L372&lt;[8]OCI!$P$6,"INCUMPLIDA","PROCESO"), "VERIFICAR FECHA")),"SIN VALOR AVANCE")</f>
        <v>PROCESO</v>
      </c>
      <c r="R372" s="214" t="s">
        <v>4159</v>
      </c>
      <c r="S372" s="195" t="s">
        <v>4133</v>
      </c>
      <c r="T372" s="216">
        <v>4</v>
      </c>
      <c r="U372" s="217">
        <v>45352</v>
      </c>
      <c r="V372" s="221">
        <v>45869</v>
      </c>
      <c r="W372" s="218">
        <f t="shared" si="26"/>
        <v>73.857142857142861</v>
      </c>
      <c r="X372" s="193">
        <v>2</v>
      </c>
      <c r="Y372" s="195" t="s">
        <v>4134</v>
      </c>
    </row>
    <row r="373" spans="1:25" ht="225">
      <c r="A373" s="603" t="s">
        <v>19</v>
      </c>
      <c r="B373" s="580" t="s">
        <v>16</v>
      </c>
      <c r="C373" s="880"/>
      <c r="D373" s="896"/>
      <c r="E373" s="860"/>
      <c r="F373" s="860"/>
      <c r="G373" s="563" t="s">
        <v>4717</v>
      </c>
      <c r="H373" s="602" t="s">
        <v>4715</v>
      </c>
      <c r="I373" s="565" t="s">
        <v>4716</v>
      </c>
      <c r="J373" s="575">
        <v>1</v>
      </c>
      <c r="K373" s="592">
        <v>45877</v>
      </c>
      <c r="L373" s="592">
        <v>46053</v>
      </c>
      <c r="M373" s="599">
        <f t="shared" si="24"/>
        <v>25.142857142857142</v>
      </c>
      <c r="N373" s="569">
        <v>0</v>
      </c>
      <c r="O373" s="560" t="s">
        <v>4709</v>
      </c>
      <c r="P373" s="586">
        <f t="shared" si="25"/>
        <v>0</v>
      </c>
      <c r="Q373" s="571" t="str">
        <f>IF(ISNUMBER(P373),IF(P373=100%,"CUMPLIDA",IF(AND(ISNUMBER(L373),ISNUMBER([8]OCI!$P$6)), IF(L373&lt;[8]OCI!$P$6,"INCUMPLIDA","PROCESO"), "VERIFICAR FECHA")),"SIN VALOR AVANCE")</f>
        <v>PROCESO</v>
      </c>
      <c r="R373" s="224" t="s">
        <v>4164</v>
      </c>
      <c r="S373" s="220" t="s">
        <v>546</v>
      </c>
      <c r="T373" s="402" t="s">
        <v>4767</v>
      </c>
      <c r="U373" s="400">
        <v>45901</v>
      </c>
      <c r="V373" s="406">
        <v>45991</v>
      </c>
      <c r="W373" s="218">
        <f t="shared" si="26"/>
        <v>12.857142857142858</v>
      </c>
      <c r="X373" s="401">
        <v>0</v>
      </c>
      <c r="Y373" s="195" t="s">
        <v>4165</v>
      </c>
    </row>
    <row r="374" spans="1:25" ht="225">
      <c r="A374" s="603" t="s">
        <v>19</v>
      </c>
      <c r="B374" s="580" t="s">
        <v>16</v>
      </c>
      <c r="C374" s="880"/>
      <c r="D374" s="896"/>
      <c r="E374" s="860"/>
      <c r="F374" s="860"/>
      <c r="G374" s="563" t="s">
        <v>4718</v>
      </c>
      <c r="H374" s="602" t="s">
        <v>4715</v>
      </c>
      <c r="I374" s="565" t="s">
        <v>4716</v>
      </c>
      <c r="J374" s="575">
        <v>1</v>
      </c>
      <c r="K374" s="592">
        <v>45992</v>
      </c>
      <c r="L374" s="592">
        <v>46387</v>
      </c>
      <c r="M374" s="599">
        <f t="shared" si="24"/>
        <v>56.428571428571431</v>
      </c>
      <c r="N374" s="569">
        <v>0</v>
      </c>
      <c r="O374" s="560" t="s">
        <v>4709</v>
      </c>
      <c r="P374" s="586">
        <f t="shared" si="25"/>
        <v>0</v>
      </c>
      <c r="Q374" s="571" t="str">
        <f>IF(ISNUMBER(P374),IF(P374=100%,"CUMPLIDA",IF(AND(ISNUMBER(L374),ISNUMBER([8]OCI!$P$6)), IF(L374&lt;[8]OCI!$P$6,"INCUMPLIDA","PROCESO"), "VERIFICAR FECHA")),"SIN VALOR AVANCE")</f>
        <v>PROCESO</v>
      </c>
      <c r="R374" s="224" t="s">
        <v>4164</v>
      </c>
      <c r="S374" s="220" t="s">
        <v>4166</v>
      </c>
      <c r="T374" s="402" t="s">
        <v>4767</v>
      </c>
      <c r="U374" s="400">
        <v>45992</v>
      </c>
      <c r="V374" s="406">
        <v>46081</v>
      </c>
      <c r="W374" s="218">
        <f t="shared" si="26"/>
        <v>12.714285714285714</v>
      </c>
      <c r="X374" s="401">
        <v>0</v>
      </c>
      <c r="Y374" s="195" t="s">
        <v>4165</v>
      </c>
    </row>
    <row r="375" spans="1:25" ht="225">
      <c r="A375" s="603" t="s">
        <v>19</v>
      </c>
      <c r="B375" s="580" t="s">
        <v>16</v>
      </c>
      <c r="C375" s="880"/>
      <c r="D375" s="896"/>
      <c r="E375" s="860"/>
      <c r="F375" s="860"/>
      <c r="G375" s="563" t="s">
        <v>4719</v>
      </c>
      <c r="H375" s="602" t="s">
        <v>4720</v>
      </c>
      <c r="I375" s="565" t="s">
        <v>4721</v>
      </c>
      <c r="J375" s="575">
        <v>1</v>
      </c>
      <c r="K375" s="592">
        <v>45901</v>
      </c>
      <c r="L375" s="592">
        <v>46387</v>
      </c>
      <c r="M375" s="599">
        <f t="shared" si="24"/>
        <v>69.428571428571431</v>
      </c>
      <c r="N375" s="569">
        <v>0</v>
      </c>
      <c r="O375" s="560" t="s">
        <v>4709</v>
      </c>
      <c r="P375" s="586">
        <f t="shared" si="25"/>
        <v>0</v>
      </c>
      <c r="Q375" s="571" t="str">
        <f>IF(ISNUMBER(P375),IF(P375=100%,"CUMPLIDA",IF(AND(ISNUMBER(L375),ISNUMBER([8]OCI!$P$6)), IF(L375&lt;[8]OCI!$P$6,"INCUMPLIDA","PROCESO"), "VERIFICAR FECHA")),"SIN VALOR AVANCE")</f>
        <v>PROCESO</v>
      </c>
      <c r="R375" s="224" t="s">
        <v>4164</v>
      </c>
      <c r="S375" s="220" t="s">
        <v>1659</v>
      </c>
      <c r="T375" s="402" t="s">
        <v>4768</v>
      </c>
      <c r="U375" s="400">
        <v>46082</v>
      </c>
      <c r="V375" s="406">
        <v>46356</v>
      </c>
      <c r="W375" s="218">
        <f t="shared" si="26"/>
        <v>39.142857142857146</v>
      </c>
      <c r="X375" s="401">
        <v>0</v>
      </c>
      <c r="Y375" s="195" t="s">
        <v>4165</v>
      </c>
    </row>
    <row r="376" spans="1:25" ht="225">
      <c r="A376" s="603" t="s">
        <v>19</v>
      </c>
      <c r="B376" s="580" t="s">
        <v>16</v>
      </c>
      <c r="C376" s="880"/>
      <c r="D376" s="896"/>
      <c r="E376" s="860"/>
      <c r="F376" s="860"/>
      <c r="G376" s="563" t="s">
        <v>4722</v>
      </c>
      <c r="H376" s="602" t="s">
        <v>4723</v>
      </c>
      <c r="I376" s="565" t="s">
        <v>4724</v>
      </c>
      <c r="J376" s="575">
        <v>1</v>
      </c>
      <c r="K376" s="592">
        <v>45901</v>
      </c>
      <c r="L376" s="592">
        <v>46142</v>
      </c>
      <c r="M376" s="599">
        <f t="shared" si="24"/>
        <v>34.428571428571431</v>
      </c>
      <c r="N376" s="569">
        <v>0</v>
      </c>
      <c r="O376" s="560" t="s">
        <v>1450</v>
      </c>
      <c r="P376" s="586">
        <f t="shared" si="25"/>
        <v>0</v>
      </c>
      <c r="Q376" s="571" t="str">
        <f>IF(ISNUMBER(P376),IF(P376=100%,"CUMPLIDA",IF(AND(ISNUMBER(L376),ISNUMBER([8]OCI!$P$6)), IF(L376&lt;[8]OCI!$P$6,"INCUMPLIDA","PROCESO"), "VERIFICAR FECHA")),"SIN VALOR AVANCE")</f>
        <v>PROCESO</v>
      </c>
      <c r="R376" s="224" t="s">
        <v>4164</v>
      </c>
      <c r="S376" s="220" t="s">
        <v>4167</v>
      </c>
      <c r="T376" s="402" t="s">
        <v>4769</v>
      </c>
      <c r="U376" s="400">
        <v>46082</v>
      </c>
      <c r="V376" s="406">
        <v>46387</v>
      </c>
      <c r="W376" s="218">
        <f t="shared" si="26"/>
        <v>43.571428571428569</v>
      </c>
      <c r="X376" s="401">
        <v>0</v>
      </c>
      <c r="Y376" s="195" t="s">
        <v>4165</v>
      </c>
    </row>
    <row r="377" spans="1:25" ht="390">
      <c r="A377" s="603" t="s">
        <v>19</v>
      </c>
      <c r="B377" s="580" t="s">
        <v>16</v>
      </c>
      <c r="C377" s="880"/>
      <c r="D377" s="896"/>
      <c r="E377" s="860"/>
      <c r="F377" s="860"/>
      <c r="G377" s="563" t="s">
        <v>4725</v>
      </c>
      <c r="H377" s="602" t="s">
        <v>111</v>
      </c>
      <c r="I377" s="565" t="s">
        <v>4726</v>
      </c>
      <c r="J377" s="575">
        <v>7</v>
      </c>
      <c r="K377" s="592">
        <v>46024</v>
      </c>
      <c r="L377" s="592">
        <v>46660</v>
      </c>
      <c r="M377" s="599">
        <f t="shared" si="24"/>
        <v>90.857142857142861</v>
      </c>
      <c r="N377" s="569">
        <v>0</v>
      </c>
      <c r="O377" s="565" t="s">
        <v>4709</v>
      </c>
      <c r="P377" s="586">
        <f t="shared" si="25"/>
        <v>0</v>
      </c>
      <c r="Q377" s="571" t="str">
        <f>IF(ISNUMBER(P377),IF(P377=100%,"CUMPLIDA",IF(AND(ISNUMBER(L377),ISNUMBER([8]OCI!$P$6)), IF(L377&lt;[8]OCI!$P$6,"INCUMPLIDA","PROCESO"), "VERIFICAR FECHA")),"SIN VALOR AVANCE")</f>
        <v>PROCESO</v>
      </c>
      <c r="R377" s="224" t="s">
        <v>4164</v>
      </c>
      <c r="S377" s="195" t="s">
        <v>4168</v>
      </c>
      <c r="T377" s="216">
        <v>2</v>
      </c>
      <c r="U377" s="217">
        <v>45492</v>
      </c>
      <c r="V377" s="223">
        <v>45522</v>
      </c>
      <c r="W377" s="218">
        <f t="shared" si="26"/>
        <v>4.2857142857142856</v>
      </c>
      <c r="X377" s="193">
        <v>2</v>
      </c>
      <c r="Y377" s="195" t="s">
        <v>4169</v>
      </c>
    </row>
    <row r="378" spans="1:25" ht="225">
      <c r="A378" s="603" t="s">
        <v>19</v>
      </c>
      <c r="B378" s="580" t="s">
        <v>16</v>
      </c>
      <c r="C378" s="880"/>
      <c r="D378" s="896"/>
      <c r="E378" s="860"/>
      <c r="F378" s="860"/>
      <c r="G378" s="563" t="s">
        <v>4727</v>
      </c>
      <c r="H378" s="602" t="s">
        <v>115</v>
      </c>
      <c r="I378" s="565" t="s">
        <v>116</v>
      </c>
      <c r="J378" s="575">
        <v>1</v>
      </c>
      <c r="K378" s="592">
        <v>46024</v>
      </c>
      <c r="L378" s="592">
        <v>46660</v>
      </c>
      <c r="M378" s="599">
        <f t="shared" si="24"/>
        <v>90.857142857142861</v>
      </c>
      <c r="N378" s="569">
        <v>0</v>
      </c>
      <c r="O378" s="565" t="s">
        <v>4728</v>
      </c>
      <c r="P378" s="586">
        <f t="shared" si="25"/>
        <v>0</v>
      </c>
      <c r="Q378" s="571" t="str">
        <f>IF(ISNUMBER(P378),IF(P378=100%,"CUMPLIDA",IF(AND(ISNUMBER(L378),ISNUMBER([8]OCI!$P$6)), IF(L378&lt;[8]OCI!$P$6,"INCUMPLIDA","PROCESO"), "VERIFICAR FECHA")),"SIN VALOR AVANCE")</f>
        <v>PROCESO</v>
      </c>
      <c r="R378" s="224" t="s">
        <v>4164</v>
      </c>
      <c r="S378" s="195" t="s">
        <v>4170</v>
      </c>
      <c r="T378" s="216">
        <v>1</v>
      </c>
      <c r="U378" s="217">
        <v>45492</v>
      </c>
      <c r="V378" s="223">
        <v>45522</v>
      </c>
      <c r="W378" s="218">
        <f t="shared" si="26"/>
        <v>4.2857142857142856</v>
      </c>
      <c r="X378" s="193">
        <v>1</v>
      </c>
      <c r="Y378" s="195" t="s">
        <v>4171</v>
      </c>
    </row>
    <row r="379" spans="1:25" ht="135">
      <c r="A379" s="603" t="s">
        <v>19</v>
      </c>
      <c r="B379" s="580" t="s">
        <v>16</v>
      </c>
      <c r="C379" s="880"/>
      <c r="D379" s="896"/>
      <c r="E379" s="860"/>
      <c r="F379" s="860"/>
      <c r="G379" s="607" t="s">
        <v>4729</v>
      </c>
      <c r="H379" s="608" t="s">
        <v>118</v>
      </c>
      <c r="I379" s="609" t="s">
        <v>2807</v>
      </c>
      <c r="J379" s="575">
        <v>2</v>
      </c>
      <c r="K379" s="592">
        <v>46024</v>
      </c>
      <c r="L379" s="592">
        <v>46660</v>
      </c>
      <c r="M379" s="599">
        <f t="shared" si="24"/>
        <v>90.857142857142861</v>
      </c>
      <c r="N379" s="569">
        <v>0</v>
      </c>
      <c r="O379" s="565" t="s">
        <v>4728</v>
      </c>
      <c r="P379" s="586">
        <f t="shared" si="25"/>
        <v>0</v>
      </c>
      <c r="Q379" s="571" t="str">
        <f>IF(ISNUMBER(P379),IF(P379=100%,"CUMPLIDA",IF(AND(ISNUMBER(L379),ISNUMBER([8]OCI!$P$6)), IF(L379&lt;[8]OCI!$P$6,"INCUMPLIDA","PROCESO"), "VERIFICAR FECHA")),"SIN VALOR AVANCE")</f>
        <v>PROCESO</v>
      </c>
      <c r="R379" s="215" t="s">
        <v>4176</v>
      </c>
      <c r="S379" s="194" t="s">
        <v>4176</v>
      </c>
      <c r="T379" s="216">
        <v>1</v>
      </c>
      <c r="U379" s="217">
        <v>45641</v>
      </c>
      <c r="V379" s="217">
        <v>45716</v>
      </c>
      <c r="W379" s="218">
        <f t="shared" si="26"/>
        <v>10.714285714285714</v>
      </c>
      <c r="X379" s="193">
        <v>0</v>
      </c>
      <c r="Y379" s="195" t="s">
        <v>4177</v>
      </c>
    </row>
    <row r="380" spans="1:25" ht="105.75">
      <c r="A380" s="603" t="s">
        <v>19</v>
      </c>
      <c r="B380" s="580" t="s">
        <v>16</v>
      </c>
      <c r="C380" s="880"/>
      <c r="D380" s="896" t="s">
        <v>4849</v>
      </c>
      <c r="E380" s="860" t="s">
        <v>4730</v>
      </c>
      <c r="F380" s="860" t="s">
        <v>4731</v>
      </c>
      <c r="G380" s="563" t="s">
        <v>4732</v>
      </c>
      <c r="H380" s="602" t="s">
        <v>4703</v>
      </c>
      <c r="I380" s="565" t="s">
        <v>4704</v>
      </c>
      <c r="J380" s="575">
        <v>1</v>
      </c>
      <c r="K380" s="592">
        <v>45901</v>
      </c>
      <c r="L380" s="592">
        <v>46112</v>
      </c>
      <c r="M380" s="599">
        <f t="shared" si="24"/>
        <v>30.142857142857142</v>
      </c>
      <c r="N380" s="569">
        <v>0</v>
      </c>
      <c r="O380" s="560" t="s">
        <v>4705</v>
      </c>
      <c r="P380" s="586">
        <f t="shared" si="25"/>
        <v>0</v>
      </c>
      <c r="Q380" s="571" t="str">
        <f>IF(ISNUMBER(P380),IF(P380=100%,"CUMPLIDA",IF(AND(ISNUMBER(L380),ISNUMBER([8]OCI!$P$6)), IF(L380&lt;[8]OCI!$P$6,"INCUMPLIDA","PROCESO"), "VERIFICAR FECHA")),"SIN VALOR AVANCE")</f>
        <v>PROCESO</v>
      </c>
      <c r="R380" s="215" t="s">
        <v>4179</v>
      </c>
      <c r="S380" s="194" t="s">
        <v>4179</v>
      </c>
      <c r="T380" s="216">
        <v>8</v>
      </c>
      <c r="U380" s="217">
        <v>45747</v>
      </c>
      <c r="V380" s="217">
        <v>45991</v>
      </c>
      <c r="W380" s="218">
        <f t="shared" si="26"/>
        <v>34.857142857142854</v>
      </c>
      <c r="X380" s="193">
        <v>0</v>
      </c>
      <c r="Y380" s="195" t="s">
        <v>4177</v>
      </c>
    </row>
    <row r="381" spans="1:25" ht="90.75">
      <c r="A381" s="603" t="s">
        <v>19</v>
      </c>
      <c r="B381" s="580" t="s">
        <v>16</v>
      </c>
      <c r="C381" s="880"/>
      <c r="D381" s="896"/>
      <c r="E381" s="860"/>
      <c r="F381" s="860"/>
      <c r="G381" s="563" t="s">
        <v>4675</v>
      </c>
      <c r="H381" s="602" t="s">
        <v>4733</v>
      </c>
      <c r="I381" s="565" t="s">
        <v>228</v>
      </c>
      <c r="J381" s="575">
        <v>1</v>
      </c>
      <c r="K381" s="592">
        <v>45901</v>
      </c>
      <c r="L381" s="592">
        <v>46112</v>
      </c>
      <c r="M381" s="599">
        <f t="shared" si="24"/>
        <v>30.142857142857142</v>
      </c>
      <c r="N381" s="569">
        <v>0</v>
      </c>
      <c r="O381" s="610" t="s">
        <v>4734</v>
      </c>
      <c r="P381" s="586">
        <f t="shared" si="25"/>
        <v>0</v>
      </c>
      <c r="Q381" s="571" t="str">
        <f>IF(ISNUMBER(P381),IF(P381=100%,"CUMPLIDA",IF(AND(ISNUMBER(L381),ISNUMBER([8]OCI!$P$6)), IF(L381&lt;[8]OCI!$P$6,"INCUMPLIDA","PROCESO"), "VERIFICAR FECHA")),"SIN VALOR AVANCE")</f>
        <v>PROCESO</v>
      </c>
      <c r="R381" s="215" t="s">
        <v>4181</v>
      </c>
      <c r="S381" s="194" t="s">
        <v>4181</v>
      </c>
      <c r="T381" s="216">
        <v>2</v>
      </c>
      <c r="U381" s="217">
        <v>45748</v>
      </c>
      <c r="V381" s="217">
        <v>45900</v>
      </c>
      <c r="W381" s="218">
        <f t="shared" si="26"/>
        <v>21.714285714285715</v>
      </c>
      <c r="X381" s="193">
        <v>0</v>
      </c>
      <c r="Y381" s="195" t="s">
        <v>4177</v>
      </c>
    </row>
    <row r="382" spans="1:25" ht="150">
      <c r="A382" s="603" t="s">
        <v>19</v>
      </c>
      <c r="B382" s="580" t="s">
        <v>16</v>
      </c>
      <c r="C382" s="880"/>
      <c r="D382" s="896" t="s">
        <v>4850</v>
      </c>
      <c r="E382" s="860" t="s">
        <v>4735</v>
      </c>
      <c r="F382" s="860" t="s">
        <v>4736</v>
      </c>
      <c r="G382" s="563" t="s">
        <v>4737</v>
      </c>
      <c r="H382" s="602" t="s">
        <v>4738</v>
      </c>
      <c r="I382" s="609" t="s">
        <v>4739</v>
      </c>
      <c r="J382" s="575">
        <v>1</v>
      </c>
      <c r="K382" s="592">
        <v>45860</v>
      </c>
      <c r="L382" s="592">
        <v>46076</v>
      </c>
      <c r="M382" s="599">
        <f t="shared" si="24"/>
        <v>30.857142857142858</v>
      </c>
      <c r="N382" s="569">
        <v>0</v>
      </c>
      <c r="O382" s="565" t="s">
        <v>4740</v>
      </c>
      <c r="P382" s="586">
        <f t="shared" si="25"/>
        <v>0</v>
      </c>
      <c r="Q382" s="571" t="str">
        <f>IF(ISNUMBER(P382),IF(P382=100%,"CUMPLIDA",IF(AND(ISNUMBER(L382),ISNUMBER([8]OCI!$P$6)), IF(L382&lt;[8]OCI!$P$6,"INCUMPLIDA","PROCESO"), "VERIFICAR FECHA")),"SIN VALOR AVANCE")</f>
        <v>PROCESO</v>
      </c>
      <c r="R382" s="214" t="s">
        <v>4179</v>
      </c>
      <c r="S382" s="195" t="s">
        <v>4179</v>
      </c>
      <c r="T382" s="216">
        <v>10</v>
      </c>
      <c r="U382" s="217">
        <v>45689</v>
      </c>
      <c r="V382" s="217">
        <v>45991</v>
      </c>
      <c r="W382" s="218">
        <f t="shared" si="26"/>
        <v>43.142857142857146</v>
      </c>
      <c r="X382" s="193">
        <v>0</v>
      </c>
      <c r="Y382" s="195" t="s">
        <v>4185</v>
      </c>
    </row>
    <row r="383" spans="1:25" ht="240">
      <c r="A383" s="603" t="s">
        <v>19</v>
      </c>
      <c r="B383" s="580" t="s">
        <v>16</v>
      </c>
      <c r="C383" s="880"/>
      <c r="D383" s="896"/>
      <c r="E383" s="860"/>
      <c r="F383" s="860"/>
      <c r="G383" s="563" t="s">
        <v>4741</v>
      </c>
      <c r="H383" s="602" t="s">
        <v>4738</v>
      </c>
      <c r="I383" s="609" t="s">
        <v>4739</v>
      </c>
      <c r="J383" s="575">
        <v>1</v>
      </c>
      <c r="K383" s="592">
        <v>45992</v>
      </c>
      <c r="L383" s="592">
        <v>46387</v>
      </c>
      <c r="M383" s="599">
        <f t="shared" si="24"/>
        <v>56.428571428571431</v>
      </c>
      <c r="N383" s="569">
        <v>0</v>
      </c>
      <c r="O383" s="565" t="s">
        <v>4740</v>
      </c>
      <c r="P383" s="586">
        <f t="shared" si="25"/>
        <v>0</v>
      </c>
      <c r="Q383" s="571" t="str">
        <f>IF(ISNUMBER(P383),IF(P383=100%,"CUMPLIDA",IF(AND(ISNUMBER(L383),ISNUMBER([8]OCI!$P$6)), IF(L383&lt;[8]OCI!$P$6,"INCUMPLIDA","PROCESO"), "VERIFICAR FECHA")),"SIN VALOR AVANCE")</f>
        <v>PROCESO</v>
      </c>
      <c r="R383" s="214" t="s">
        <v>4189</v>
      </c>
      <c r="S383" s="195" t="s">
        <v>4189</v>
      </c>
      <c r="T383" s="216">
        <v>1</v>
      </c>
      <c r="U383" s="217">
        <v>45672</v>
      </c>
      <c r="V383" s="217">
        <v>45747</v>
      </c>
      <c r="W383" s="218">
        <f t="shared" si="26"/>
        <v>10.714285714285714</v>
      </c>
      <c r="X383" s="193">
        <v>0</v>
      </c>
      <c r="Y383" s="195" t="s">
        <v>4177</v>
      </c>
    </row>
    <row r="384" spans="1:25" ht="135.75">
      <c r="A384" s="603" t="s">
        <v>19</v>
      </c>
      <c r="B384" s="580" t="s">
        <v>16</v>
      </c>
      <c r="C384" s="880"/>
      <c r="D384" s="896" t="s">
        <v>4851</v>
      </c>
      <c r="E384" s="860" t="s">
        <v>4742</v>
      </c>
      <c r="F384" s="860" t="s">
        <v>4743</v>
      </c>
      <c r="G384" s="607" t="s">
        <v>4675</v>
      </c>
      <c r="H384" s="608" t="s">
        <v>4744</v>
      </c>
      <c r="I384" s="609" t="s">
        <v>4745</v>
      </c>
      <c r="J384" s="575">
        <v>1</v>
      </c>
      <c r="K384" s="592">
        <v>45901</v>
      </c>
      <c r="L384" s="592">
        <v>46112</v>
      </c>
      <c r="M384" s="599">
        <f t="shared" si="24"/>
        <v>30.142857142857142</v>
      </c>
      <c r="N384" s="569">
        <v>0</v>
      </c>
      <c r="O384" s="581" t="s">
        <v>4853</v>
      </c>
      <c r="P384" s="586">
        <f t="shared" si="25"/>
        <v>0</v>
      </c>
      <c r="Q384" s="571" t="str">
        <f>IF(ISNUMBER(P384),IF(P384=100%,"CUMPLIDA",IF(AND(ISNUMBER(L384),ISNUMBER([8]OCI!$P$6)), IF(L384&lt;[8]OCI!$P$6,"INCUMPLIDA","PROCESO"), "VERIFICAR FECHA")),"SIN VALOR AVANCE")</f>
        <v>PROCESO</v>
      </c>
      <c r="R384" s="214" t="s">
        <v>4191</v>
      </c>
      <c r="S384" s="195" t="s">
        <v>4191</v>
      </c>
      <c r="T384" s="216">
        <v>8</v>
      </c>
      <c r="U384" s="217">
        <v>45748</v>
      </c>
      <c r="V384" s="217">
        <v>45991</v>
      </c>
      <c r="W384" s="218">
        <f t="shared" si="26"/>
        <v>34.714285714285715</v>
      </c>
      <c r="X384" s="193">
        <v>0</v>
      </c>
      <c r="Y384" s="195" t="s">
        <v>4177</v>
      </c>
    </row>
    <row r="385" spans="1:25" ht="300">
      <c r="A385" s="603" t="s">
        <v>19</v>
      </c>
      <c r="B385" s="580" t="s">
        <v>16</v>
      </c>
      <c r="C385" s="880"/>
      <c r="D385" s="896"/>
      <c r="E385" s="860"/>
      <c r="F385" s="860"/>
      <c r="G385" s="874" t="s">
        <v>4746</v>
      </c>
      <c r="H385" s="608" t="s">
        <v>4747</v>
      </c>
      <c r="I385" s="609" t="s">
        <v>4748</v>
      </c>
      <c r="J385" s="575">
        <v>1</v>
      </c>
      <c r="K385" s="592">
        <v>45901</v>
      </c>
      <c r="L385" s="592">
        <v>46112</v>
      </c>
      <c r="M385" s="599">
        <f t="shared" si="24"/>
        <v>30.142857142857142</v>
      </c>
      <c r="N385" s="569">
        <v>0</v>
      </c>
      <c r="O385" s="581" t="s">
        <v>4684</v>
      </c>
      <c r="P385" s="586">
        <f t="shared" si="25"/>
        <v>0</v>
      </c>
      <c r="Q385" s="571" t="str">
        <f>IF(ISNUMBER(P385),IF(P385=100%,"CUMPLIDA",IF(AND(ISNUMBER(L385),ISNUMBER([8]OCI!$P$6)), IF(L385&lt;[8]OCI!$P$6,"INCUMPLIDA","PROCESO"), "VERIFICAR FECHA")),"SIN VALOR AVANCE")</f>
        <v>PROCESO</v>
      </c>
      <c r="R385" s="214" t="s">
        <v>4193</v>
      </c>
      <c r="S385" s="195" t="s">
        <v>4193</v>
      </c>
      <c r="T385" s="216">
        <v>1</v>
      </c>
      <c r="U385" s="217">
        <v>45659</v>
      </c>
      <c r="V385" s="217">
        <v>45747</v>
      </c>
      <c r="W385" s="218">
        <f t="shared" si="26"/>
        <v>12.571428571428571</v>
      </c>
      <c r="X385" s="193">
        <v>0</v>
      </c>
      <c r="Y385" s="195" t="s">
        <v>4177</v>
      </c>
    </row>
    <row r="386" spans="1:25" ht="120.75">
      <c r="A386" s="603" t="s">
        <v>19</v>
      </c>
      <c r="B386" s="580" t="s">
        <v>16</v>
      </c>
      <c r="C386" s="880"/>
      <c r="D386" s="896"/>
      <c r="E386" s="860"/>
      <c r="F386" s="860"/>
      <c r="G386" s="874"/>
      <c r="H386" s="608" t="s">
        <v>4749</v>
      </c>
      <c r="I386" s="609" t="s">
        <v>4750</v>
      </c>
      <c r="J386" s="575">
        <v>1</v>
      </c>
      <c r="K386" s="592">
        <v>45901</v>
      </c>
      <c r="L386" s="592">
        <v>46112</v>
      </c>
      <c r="M386" s="599">
        <f t="shared" si="24"/>
        <v>30.142857142857142</v>
      </c>
      <c r="N386" s="569">
        <v>0</v>
      </c>
      <c r="O386" s="565" t="s">
        <v>4751</v>
      </c>
      <c r="P386" s="586">
        <f t="shared" si="25"/>
        <v>0</v>
      </c>
      <c r="Q386" s="571" t="str">
        <f>IF(ISNUMBER(P386),IF(P386=100%,"CUMPLIDA",IF(AND(ISNUMBER(L386),ISNUMBER([8]OCI!$P$6)), IF(L386&lt;[8]OCI!$P$6,"INCUMPLIDA","PROCESO"), "VERIFICAR FECHA")),"SIN VALOR AVANCE")</f>
        <v>PROCESO</v>
      </c>
      <c r="R386" s="214" t="s">
        <v>4195</v>
      </c>
      <c r="S386" s="195" t="s">
        <v>4195</v>
      </c>
      <c r="T386" s="225">
        <v>1</v>
      </c>
      <c r="U386" s="217">
        <v>45689</v>
      </c>
      <c r="V386" s="217">
        <v>45716</v>
      </c>
      <c r="W386" s="218">
        <f t="shared" si="26"/>
        <v>3.8571428571428572</v>
      </c>
      <c r="X386" s="193">
        <v>0</v>
      </c>
      <c r="Y386" s="195" t="s">
        <v>4177</v>
      </c>
    </row>
    <row r="387" spans="1:25" ht="409.5">
      <c r="A387" s="606" t="s">
        <v>19</v>
      </c>
      <c r="B387" s="580" t="s">
        <v>16</v>
      </c>
      <c r="C387" s="880"/>
      <c r="D387" s="604" t="s">
        <v>4852</v>
      </c>
      <c r="E387" s="563" t="s">
        <v>4752</v>
      </c>
      <c r="F387" s="563" t="s">
        <v>4753</v>
      </c>
      <c r="G387" s="607" t="s">
        <v>4754</v>
      </c>
      <c r="H387" s="608" t="s">
        <v>4755</v>
      </c>
      <c r="I387" s="609" t="s">
        <v>4756</v>
      </c>
      <c r="J387" s="575">
        <v>2</v>
      </c>
      <c r="K387" s="592">
        <v>46024</v>
      </c>
      <c r="L387" s="592">
        <v>46295</v>
      </c>
      <c r="M387" s="599">
        <f t="shared" si="24"/>
        <v>38.714285714285715</v>
      </c>
      <c r="N387" s="569">
        <v>0</v>
      </c>
      <c r="O387" s="565" t="s">
        <v>4757</v>
      </c>
      <c r="P387" s="586">
        <f t="shared" si="25"/>
        <v>0</v>
      </c>
      <c r="Q387" s="571" t="str">
        <f>IF(ISNUMBER(P387),IF(P387=100%,"CUMPLIDA",IF(AND(ISNUMBER(L387),ISNUMBER([8]OCI!$P$6)), IF(L387&lt;[8]OCI!$P$6,"INCUMPLIDA","PROCESO"), "VERIFICAR FECHA")),"SIN VALOR AVANCE")</f>
        <v>PROCESO</v>
      </c>
      <c r="R387" s="214" t="s">
        <v>259</v>
      </c>
      <c r="S387" s="195" t="s">
        <v>259</v>
      </c>
      <c r="T387" s="216">
        <v>1</v>
      </c>
      <c r="U387" s="217">
        <v>45717</v>
      </c>
      <c r="V387" s="217">
        <v>45747</v>
      </c>
      <c r="W387" s="218">
        <f t="shared" si="26"/>
        <v>4.2857142857142856</v>
      </c>
      <c r="X387" s="193">
        <v>0</v>
      </c>
      <c r="Y387" s="195" t="s">
        <v>4177</v>
      </c>
    </row>
    <row r="388" spans="1:25" ht="25.5">
      <c r="A388" s="756" t="s">
        <v>19</v>
      </c>
      <c r="B388" s="757" t="s">
        <v>16</v>
      </c>
      <c r="C388" s="1053" t="s">
        <v>5395</v>
      </c>
      <c r="D388" s="1053" t="s">
        <v>5304</v>
      </c>
      <c r="E388" s="1052" t="s">
        <v>5372</v>
      </c>
      <c r="F388" s="1054" t="s">
        <v>5373</v>
      </c>
      <c r="G388" s="744" t="s">
        <v>5374</v>
      </c>
      <c r="H388" s="744" t="s">
        <v>5375</v>
      </c>
      <c r="I388" s="745" t="s">
        <v>5376</v>
      </c>
      <c r="J388" s="746">
        <v>1</v>
      </c>
      <c r="K388" s="747">
        <v>45901</v>
      </c>
      <c r="L388" s="747">
        <v>45931</v>
      </c>
      <c r="M388" s="748">
        <f t="shared" si="24"/>
        <v>4.2857142857142856</v>
      </c>
      <c r="N388" s="749">
        <v>0</v>
      </c>
      <c r="O388" s="750" t="s">
        <v>5377</v>
      </c>
      <c r="P388" s="586">
        <f t="shared" si="25"/>
        <v>0</v>
      </c>
      <c r="Q388" s="571" t="str">
        <f>IF(ISNUMBER(P388),IF(P388=100%,"CUMPLIDA",IF(AND(ISNUMBER(L388),ISNUMBER([8]OCI!$P$6)), IF(L388&lt;[8]OCI!$P$6,"INCUMPLIDA","PROCESO"), "VERIFICAR FECHA")),"SIN VALOR AVANCE")</f>
        <v>PROCESO</v>
      </c>
    </row>
    <row r="389" spans="1:25" ht="51">
      <c r="A389" s="756" t="s">
        <v>19</v>
      </c>
      <c r="B389" s="757" t="s">
        <v>16</v>
      </c>
      <c r="C389" s="1053"/>
      <c r="D389" s="1053"/>
      <c r="E389" s="1052"/>
      <c r="F389" s="1054"/>
      <c r="G389" s="744" t="s">
        <v>5378</v>
      </c>
      <c r="H389" s="744" t="s">
        <v>5379</v>
      </c>
      <c r="I389" s="745" t="s">
        <v>5380</v>
      </c>
      <c r="J389" s="746">
        <v>1</v>
      </c>
      <c r="K389" s="747">
        <v>45962</v>
      </c>
      <c r="L389" s="747">
        <v>46053</v>
      </c>
      <c r="M389" s="748">
        <f t="shared" si="24"/>
        <v>13</v>
      </c>
      <c r="N389" s="749">
        <v>0</v>
      </c>
      <c r="O389" s="751" t="s">
        <v>5381</v>
      </c>
      <c r="P389" s="586">
        <f t="shared" si="25"/>
        <v>0</v>
      </c>
      <c r="Q389" s="571" t="str">
        <f>IF(ISNUMBER(P389),IF(P389=100%,"CUMPLIDA",IF(AND(ISNUMBER(L389),ISNUMBER([8]OCI!$P$6)), IF(L389&lt;[8]OCI!$P$6,"INCUMPLIDA","PROCESO"), "VERIFICAR FECHA")),"SIN VALOR AVANCE")</f>
        <v>PROCESO</v>
      </c>
    </row>
    <row r="390" spans="1:25" ht="114.75">
      <c r="A390" s="756" t="s">
        <v>19</v>
      </c>
      <c r="B390" s="757" t="s">
        <v>16</v>
      </c>
      <c r="C390" s="1053"/>
      <c r="D390" s="1053"/>
      <c r="E390" s="1052"/>
      <c r="F390" s="1054"/>
      <c r="G390" s="752" t="s">
        <v>5263</v>
      </c>
      <c r="H390" s="752" t="s">
        <v>5382</v>
      </c>
      <c r="I390" s="745" t="s">
        <v>5238</v>
      </c>
      <c r="J390" s="746">
        <v>1</v>
      </c>
      <c r="K390" s="753">
        <v>45881</v>
      </c>
      <c r="L390" s="753">
        <v>46081</v>
      </c>
      <c r="M390" s="748">
        <f t="shared" si="24"/>
        <v>28.571428571428573</v>
      </c>
      <c r="N390" s="749">
        <v>0</v>
      </c>
      <c r="O390" s="750" t="s">
        <v>5383</v>
      </c>
      <c r="P390" s="586">
        <f t="shared" si="25"/>
        <v>0</v>
      </c>
      <c r="Q390" s="571" t="str">
        <f>IF(ISNUMBER(P390),IF(P390=100%,"CUMPLIDA",IF(AND(ISNUMBER(L390),ISNUMBER([8]OCI!$P$6)), IF(L390&lt;[8]OCI!$P$6,"INCUMPLIDA","PROCESO"), "VERIFICAR FECHA")),"SIN VALOR AVANCE")</f>
        <v>PROCESO</v>
      </c>
    </row>
    <row r="391" spans="1:25" ht="51">
      <c r="A391" s="756" t="s">
        <v>19</v>
      </c>
      <c r="B391" s="757" t="s">
        <v>16</v>
      </c>
      <c r="C391" s="1053"/>
      <c r="D391" s="1053"/>
      <c r="E391" s="1052"/>
      <c r="F391" s="1054"/>
      <c r="G391" s="754" t="s">
        <v>5384</v>
      </c>
      <c r="H391" s="744" t="s">
        <v>5385</v>
      </c>
      <c r="I391" s="745" t="s">
        <v>498</v>
      </c>
      <c r="J391" s="746">
        <v>1</v>
      </c>
      <c r="K391" s="755">
        <v>45901</v>
      </c>
      <c r="L391" s="755">
        <v>45961</v>
      </c>
      <c r="M391" s="748">
        <f t="shared" si="24"/>
        <v>8.5714285714285712</v>
      </c>
      <c r="N391" s="749">
        <v>0</v>
      </c>
      <c r="O391" s="744" t="s">
        <v>5386</v>
      </c>
      <c r="P391" s="586">
        <f t="shared" si="25"/>
        <v>0</v>
      </c>
      <c r="Q391" s="571" t="str">
        <f>IF(ISNUMBER(P391),IF(P391=100%,"CUMPLIDA",IF(AND(ISNUMBER(L391),ISNUMBER([8]OCI!$P$6)), IF(L391&lt;[8]OCI!$P$6,"INCUMPLIDA","PROCESO"), "VERIFICAR FECHA")),"SIN VALOR AVANCE")</f>
        <v>PROCESO</v>
      </c>
    </row>
    <row r="392" spans="1:25" ht="25.5">
      <c r="A392" s="756" t="s">
        <v>19</v>
      </c>
      <c r="B392" s="757" t="s">
        <v>16</v>
      </c>
      <c r="C392" s="1053"/>
      <c r="D392" s="1053"/>
      <c r="E392" s="1052"/>
      <c r="F392" s="1054"/>
      <c r="G392" s="1052" t="s">
        <v>5387</v>
      </c>
      <c r="H392" s="744" t="s">
        <v>5388</v>
      </c>
      <c r="I392" s="745" t="s">
        <v>5389</v>
      </c>
      <c r="J392" s="746">
        <v>4</v>
      </c>
      <c r="K392" s="755">
        <v>45901</v>
      </c>
      <c r="L392" s="755">
        <v>46266</v>
      </c>
      <c r="M392" s="748">
        <f t="shared" si="24"/>
        <v>52.142857142857146</v>
      </c>
      <c r="N392" s="749">
        <v>0</v>
      </c>
      <c r="O392" s="744" t="s">
        <v>5390</v>
      </c>
      <c r="P392" s="586">
        <f t="shared" si="25"/>
        <v>0</v>
      </c>
      <c r="Q392" s="571" t="str">
        <f>IF(ISNUMBER(P392),IF(P392=100%,"CUMPLIDA",IF(AND(ISNUMBER(L392),ISNUMBER([8]OCI!$P$6)), IF(L392&lt;[8]OCI!$P$6,"INCUMPLIDA","PROCESO"), "VERIFICAR FECHA")),"SIN VALOR AVANCE")</f>
        <v>PROCESO</v>
      </c>
    </row>
    <row r="393" spans="1:25" ht="51">
      <c r="A393" s="756" t="s">
        <v>19</v>
      </c>
      <c r="B393" s="757" t="s">
        <v>16</v>
      </c>
      <c r="C393" s="1053"/>
      <c r="D393" s="1053"/>
      <c r="E393" s="1052"/>
      <c r="F393" s="1054"/>
      <c r="G393" s="1052"/>
      <c r="H393" s="744" t="s">
        <v>5391</v>
      </c>
      <c r="I393" s="745" t="s">
        <v>5392</v>
      </c>
      <c r="J393" s="746">
        <v>4</v>
      </c>
      <c r="K393" s="755">
        <v>45901</v>
      </c>
      <c r="L393" s="755">
        <v>46266</v>
      </c>
      <c r="M393" s="748">
        <f t="shared" si="24"/>
        <v>52.142857142857146</v>
      </c>
      <c r="N393" s="749">
        <v>0</v>
      </c>
      <c r="O393" s="744" t="s">
        <v>5390</v>
      </c>
      <c r="P393" s="586">
        <f t="shared" si="25"/>
        <v>0</v>
      </c>
      <c r="Q393" s="571" t="str">
        <f>IF(ISNUMBER(P393),IF(P393=100%,"CUMPLIDA",IF(AND(ISNUMBER(L393),ISNUMBER([8]OCI!$P$6)), IF(L393&lt;[8]OCI!$P$6,"INCUMPLIDA","PROCESO"), "VERIFICAR FECHA")),"SIN VALOR AVANCE")</f>
        <v>PROCESO</v>
      </c>
    </row>
    <row r="394" spans="1:25" ht="25.5">
      <c r="A394" s="756" t="s">
        <v>19</v>
      </c>
      <c r="B394" s="757" t="s">
        <v>16</v>
      </c>
      <c r="C394" s="1053"/>
      <c r="D394" s="1053"/>
      <c r="E394" s="1052"/>
      <c r="F394" s="1054"/>
      <c r="G394" s="1052"/>
      <c r="H394" s="744" t="s">
        <v>5393</v>
      </c>
      <c r="I394" s="745" t="s">
        <v>5389</v>
      </c>
      <c r="J394" s="746">
        <v>4</v>
      </c>
      <c r="K394" s="755">
        <v>45901</v>
      </c>
      <c r="L394" s="755">
        <v>46266</v>
      </c>
      <c r="M394" s="748">
        <f t="shared" si="24"/>
        <v>52.142857142857146</v>
      </c>
      <c r="N394" s="749">
        <v>0</v>
      </c>
      <c r="O394" s="744" t="s">
        <v>5394</v>
      </c>
      <c r="P394" s="586">
        <f t="shared" si="25"/>
        <v>0</v>
      </c>
      <c r="Q394" s="571" t="str">
        <f>IF(ISNUMBER(P394),IF(P394=100%,"CUMPLIDA",IF(AND(ISNUMBER(L394),ISNUMBER([8]OCI!$P$6)), IF(L394&lt;[8]OCI!$P$6,"INCUMPLIDA","PROCESO"), "VERIFICAR FECHA")),"SIN VALOR AVANCE")</f>
        <v>PROCESO</v>
      </c>
    </row>
    <row r="395" spans="1:25" ht="406.5">
      <c r="A395" s="606" t="s">
        <v>12</v>
      </c>
      <c r="B395" s="580" t="s">
        <v>16</v>
      </c>
      <c r="C395" s="561" t="s">
        <v>4060</v>
      </c>
      <c r="D395" s="561" t="s">
        <v>4061</v>
      </c>
      <c r="E395" s="562" t="s">
        <v>4062</v>
      </c>
      <c r="F395" s="562" t="s">
        <v>4063</v>
      </c>
      <c r="G395" s="584" t="s">
        <v>4064</v>
      </c>
      <c r="H395" s="565" t="s">
        <v>280</v>
      </c>
      <c r="I395" s="585" t="s">
        <v>4065</v>
      </c>
      <c r="J395" s="566">
        <v>1</v>
      </c>
      <c r="K395" s="567">
        <v>44743</v>
      </c>
      <c r="L395" s="611">
        <v>46022</v>
      </c>
      <c r="M395" s="568">
        <f>(L395-K395)/7</f>
        <v>182.71428571428572</v>
      </c>
      <c r="N395" s="569">
        <v>0.93459999999999999</v>
      </c>
      <c r="O395" s="585" t="s">
        <v>4066</v>
      </c>
      <c r="P395" s="586">
        <f>(N395/J395)</f>
        <v>0.93459999999999999</v>
      </c>
      <c r="Q395" s="571" t="str">
        <f>IF(ISNUMBER(P395),IF(P395=100%,"CUMPLIDA",IF(AND(ISNUMBER(L395),ISNUMBER([9]OCI!$P$6)), IF(L395&lt;[9]OCI!$P$6,"INCUMPLIDA","PROCESO"), "VERIFICAR FECHA")),"SIN VALOR AVANCE")</f>
        <v>PROCESO</v>
      </c>
    </row>
    <row r="396" spans="1:25" ht="409.5">
      <c r="A396" s="606" t="s">
        <v>12</v>
      </c>
      <c r="B396" s="580" t="s">
        <v>16</v>
      </c>
      <c r="C396" s="858" t="s">
        <v>4067</v>
      </c>
      <c r="D396" s="858" t="s">
        <v>4068</v>
      </c>
      <c r="E396" s="867" t="s">
        <v>4069</v>
      </c>
      <c r="F396" s="867" t="s">
        <v>4070</v>
      </c>
      <c r="G396" s="562" t="s">
        <v>4071</v>
      </c>
      <c r="H396" s="565" t="s">
        <v>4072</v>
      </c>
      <c r="I396" s="587" t="s">
        <v>4072</v>
      </c>
      <c r="J396" s="566">
        <v>1</v>
      </c>
      <c r="K396" s="567">
        <v>44805</v>
      </c>
      <c r="L396" s="611">
        <v>46022</v>
      </c>
      <c r="M396" s="568">
        <f t="shared" ref="M396:M459" si="27">(L396-K396)/7</f>
        <v>173.85714285714286</v>
      </c>
      <c r="N396" s="569">
        <v>0.97640000000000005</v>
      </c>
      <c r="O396" s="587" t="s">
        <v>4073</v>
      </c>
      <c r="P396" s="586">
        <f t="shared" ref="P396:P459" si="28">N396/J396</f>
        <v>0.97640000000000005</v>
      </c>
      <c r="Q396" s="571" t="str">
        <f>IF(ISNUMBER(P396),IF(P396=100%,"CUMPLIDA",IF(AND(ISNUMBER(L396),ISNUMBER([9]OCI!$P$6)), IF(L396&lt;[9]OCI!$P$6,"INCUMPLIDA","PROCESO"), "VERIFICAR FECHA")),"SIN VALOR AVANCE")</f>
        <v>PROCESO</v>
      </c>
    </row>
    <row r="397" spans="1:25" ht="409.5">
      <c r="A397" s="606" t="s">
        <v>12</v>
      </c>
      <c r="B397" s="580" t="s">
        <v>16</v>
      </c>
      <c r="C397" s="858"/>
      <c r="D397" s="858"/>
      <c r="E397" s="867"/>
      <c r="F397" s="867"/>
      <c r="G397" s="562" t="s">
        <v>4074</v>
      </c>
      <c r="H397" s="587" t="s">
        <v>4072</v>
      </c>
      <c r="I397" s="587" t="s">
        <v>4072</v>
      </c>
      <c r="J397" s="566">
        <v>1</v>
      </c>
      <c r="K397" s="567">
        <v>44805</v>
      </c>
      <c r="L397" s="611">
        <v>46022</v>
      </c>
      <c r="M397" s="568">
        <f t="shared" si="27"/>
        <v>173.85714285714286</v>
      </c>
      <c r="N397" s="569">
        <v>0.84440000000000004</v>
      </c>
      <c r="O397" s="587" t="s">
        <v>4075</v>
      </c>
      <c r="P397" s="586">
        <f t="shared" si="28"/>
        <v>0.84440000000000004</v>
      </c>
      <c r="Q397" s="571" t="str">
        <f>IF(ISNUMBER(P397),IF(P397=100%,"CUMPLIDA",IF(AND(ISNUMBER(L397),ISNUMBER([9]OCI!$P$6)), IF(L397&lt;[9]OCI!$P$6,"INCUMPLIDA","PROCESO"), "VERIFICAR FECHA")),"SIN VALOR AVANCE")</f>
        <v>PROCESO</v>
      </c>
    </row>
    <row r="398" spans="1:25" ht="60.75">
      <c r="A398" s="606" t="s">
        <v>12</v>
      </c>
      <c r="B398" s="580" t="s">
        <v>16</v>
      </c>
      <c r="C398" s="858"/>
      <c r="D398" s="858"/>
      <c r="E398" s="867"/>
      <c r="F398" s="867"/>
      <c r="G398" s="562" t="s">
        <v>4076</v>
      </c>
      <c r="H398" s="587" t="s">
        <v>4077</v>
      </c>
      <c r="I398" s="587" t="s">
        <v>384</v>
      </c>
      <c r="J398" s="566">
        <v>1</v>
      </c>
      <c r="K398" s="567">
        <v>44805</v>
      </c>
      <c r="L398" s="567">
        <v>45169</v>
      </c>
      <c r="M398" s="568">
        <f t="shared" si="27"/>
        <v>52</v>
      </c>
      <c r="N398" s="569">
        <v>1</v>
      </c>
      <c r="O398" s="587" t="s">
        <v>4078</v>
      </c>
      <c r="P398" s="586">
        <f t="shared" si="28"/>
        <v>1</v>
      </c>
      <c r="Q398" s="571" t="str">
        <f>IF(ISNUMBER(P398),IF(P398=100%,"CUMPLIDA",IF(AND(ISNUMBER(L398),ISNUMBER([9]OCI!$P$6)), IF(L398&lt;[9]OCI!$P$6,"INCUMPLIDA","PROCESO"), "VERIFICAR FECHA")),"SIN VALOR AVANCE")</f>
        <v>CUMPLIDA</v>
      </c>
    </row>
    <row r="399" spans="1:25" ht="165.75">
      <c r="A399" s="606" t="s">
        <v>12</v>
      </c>
      <c r="B399" s="580" t="s">
        <v>16</v>
      </c>
      <c r="C399" s="858" t="s">
        <v>4079</v>
      </c>
      <c r="D399" s="858" t="s">
        <v>4080</v>
      </c>
      <c r="E399" s="860" t="s">
        <v>4081</v>
      </c>
      <c r="F399" s="860" t="s">
        <v>4082</v>
      </c>
      <c r="G399" s="562" t="s">
        <v>4083</v>
      </c>
      <c r="H399" s="587" t="s">
        <v>4083</v>
      </c>
      <c r="I399" s="587" t="s">
        <v>4084</v>
      </c>
      <c r="J399" s="566">
        <v>2</v>
      </c>
      <c r="K399" s="567">
        <v>45139</v>
      </c>
      <c r="L399" s="567">
        <v>45200</v>
      </c>
      <c r="M399" s="568">
        <f t="shared" si="27"/>
        <v>8.7142857142857135</v>
      </c>
      <c r="N399" s="569">
        <v>2</v>
      </c>
      <c r="O399" s="565" t="s">
        <v>4085</v>
      </c>
      <c r="P399" s="586">
        <f t="shared" si="28"/>
        <v>1</v>
      </c>
      <c r="Q399" s="571" t="str">
        <f>IF(ISNUMBER(P399),IF(P399=100%,"CUMPLIDA",IF(AND(ISNUMBER(L399),ISNUMBER([9]OCI!$P$6)), IF(L399&lt;[9]OCI!$P$6,"INCUMPLIDA","PROCESO"), "VERIFICAR FECHA")),"SIN VALOR AVANCE")</f>
        <v>CUMPLIDA</v>
      </c>
    </row>
    <row r="400" spans="1:25" ht="240">
      <c r="A400" s="606" t="s">
        <v>12</v>
      </c>
      <c r="B400" s="580" t="s">
        <v>16</v>
      </c>
      <c r="C400" s="858"/>
      <c r="D400" s="858"/>
      <c r="E400" s="860"/>
      <c r="F400" s="860"/>
      <c r="G400" s="562" t="s">
        <v>4086</v>
      </c>
      <c r="H400" s="587" t="s">
        <v>4086</v>
      </c>
      <c r="I400" s="587" t="s">
        <v>4087</v>
      </c>
      <c r="J400" s="566">
        <v>3</v>
      </c>
      <c r="K400" s="567">
        <v>45139</v>
      </c>
      <c r="L400" s="567">
        <v>45351</v>
      </c>
      <c r="M400" s="568">
        <f t="shared" si="27"/>
        <v>30.285714285714285</v>
      </c>
      <c r="N400" s="569">
        <v>3</v>
      </c>
      <c r="O400" s="565" t="s">
        <v>4088</v>
      </c>
      <c r="P400" s="586">
        <f t="shared" si="28"/>
        <v>1</v>
      </c>
      <c r="Q400" s="571" t="str">
        <f>IF(ISNUMBER(P400),IF(P400=100%,"CUMPLIDA",IF(AND(ISNUMBER(L400),ISNUMBER([9]OCI!$P$6)), IF(L400&lt;[9]OCI!$P$6,"INCUMPLIDA","PROCESO"), "VERIFICAR FECHA")),"SIN VALOR AVANCE")</f>
        <v>CUMPLIDA</v>
      </c>
    </row>
    <row r="401" spans="1:17" ht="285">
      <c r="A401" s="606" t="s">
        <v>12</v>
      </c>
      <c r="B401" s="580" t="s">
        <v>16</v>
      </c>
      <c r="C401" s="858"/>
      <c r="D401" s="858"/>
      <c r="E401" s="860"/>
      <c r="F401" s="860"/>
      <c r="G401" s="562" t="s">
        <v>4089</v>
      </c>
      <c r="H401" s="587" t="s">
        <v>4089</v>
      </c>
      <c r="I401" s="587" t="s">
        <v>4090</v>
      </c>
      <c r="J401" s="566">
        <v>2</v>
      </c>
      <c r="K401" s="567">
        <v>45139</v>
      </c>
      <c r="L401" s="567">
        <v>45200</v>
      </c>
      <c r="M401" s="568">
        <f t="shared" si="27"/>
        <v>8.7142857142857135</v>
      </c>
      <c r="N401" s="569">
        <v>2</v>
      </c>
      <c r="O401" s="565" t="s">
        <v>4091</v>
      </c>
      <c r="P401" s="586">
        <f t="shared" si="28"/>
        <v>1</v>
      </c>
      <c r="Q401" s="571" t="str">
        <f>IF(ISNUMBER(P401),IF(P401=100%,"CUMPLIDA",IF(AND(ISNUMBER(L401),ISNUMBER([9]OCI!$P$6)), IF(L401&lt;[9]OCI!$P$6,"INCUMPLIDA","PROCESO"), "VERIFICAR FECHA")),"SIN VALOR AVANCE")</f>
        <v>CUMPLIDA</v>
      </c>
    </row>
    <row r="402" spans="1:17" ht="240">
      <c r="A402" s="606" t="s">
        <v>12</v>
      </c>
      <c r="B402" s="580" t="s">
        <v>16</v>
      </c>
      <c r="C402" s="858"/>
      <c r="D402" s="858"/>
      <c r="E402" s="860"/>
      <c r="F402" s="860"/>
      <c r="G402" s="562" t="s">
        <v>4092</v>
      </c>
      <c r="H402" s="587" t="s">
        <v>4092</v>
      </c>
      <c r="I402" s="587" t="s">
        <v>4087</v>
      </c>
      <c r="J402" s="566">
        <v>5</v>
      </c>
      <c r="K402" s="567">
        <v>45139</v>
      </c>
      <c r="L402" s="567">
        <v>45322</v>
      </c>
      <c r="M402" s="568">
        <f t="shared" si="27"/>
        <v>26.142857142857142</v>
      </c>
      <c r="N402" s="569">
        <v>5</v>
      </c>
      <c r="O402" s="565" t="s">
        <v>4093</v>
      </c>
      <c r="P402" s="586">
        <f t="shared" si="28"/>
        <v>1</v>
      </c>
      <c r="Q402" s="571" t="str">
        <f>IF(ISNUMBER(P402),IF(P402=100%,"CUMPLIDA",IF(AND(ISNUMBER(L402),ISNUMBER([9]OCI!$P$6)), IF(L402&lt;[9]OCI!$P$6,"INCUMPLIDA","PROCESO"), "VERIFICAR FECHA")),"SIN VALOR AVANCE")</f>
        <v>CUMPLIDA</v>
      </c>
    </row>
    <row r="403" spans="1:17" ht="120">
      <c r="A403" s="606" t="s">
        <v>12</v>
      </c>
      <c r="B403" s="580" t="s">
        <v>16</v>
      </c>
      <c r="C403" s="858"/>
      <c r="D403" s="858"/>
      <c r="E403" s="860"/>
      <c r="F403" s="860"/>
      <c r="G403" s="562" t="s">
        <v>4094</v>
      </c>
      <c r="H403" s="587" t="s">
        <v>4094</v>
      </c>
      <c r="I403" s="587" t="s">
        <v>4095</v>
      </c>
      <c r="J403" s="566">
        <v>1</v>
      </c>
      <c r="K403" s="567">
        <v>45139</v>
      </c>
      <c r="L403" s="567">
        <v>45291</v>
      </c>
      <c r="M403" s="568">
        <f t="shared" si="27"/>
        <v>21.714285714285715</v>
      </c>
      <c r="N403" s="569">
        <v>1</v>
      </c>
      <c r="O403" s="565" t="s">
        <v>4096</v>
      </c>
      <c r="P403" s="586">
        <f t="shared" si="28"/>
        <v>1</v>
      </c>
      <c r="Q403" s="571" t="str">
        <f>IF(ISNUMBER(P403),IF(P403=100%,"CUMPLIDA",IF(AND(ISNUMBER(L403),ISNUMBER([9]OCI!$P$6)), IF(L403&lt;[9]OCI!$P$6,"INCUMPLIDA","PROCESO"), "VERIFICAR FECHA")),"SIN VALOR AVANCE")</f>
        <v>CUMPLIDA</v>
      </c>
    </row>
    <row r="404" spans="1:17" ht="135">
      <c r="A404" s="606" t="s">
        <v>12</v>
      </c>
      <c r="B404" s="580" t="s">
        <v>16</v>
      </c>
      <c r="C404" s="858"/>
      <c r="D404" s="858"/>
      <c r="E404" s="860"/>
      <c r="F404" s="860"/>
      <c r="G404" s="562" t="s">
        <v>4097</v>
      </c>
      <c r="H404" s="587" t="s">
        <v>4097</v>
      </c>
      <c r="I404" s="587" t="s">
        <v>4098</v>
      </c>
      <c r="J404" s="566">
        <v>1</v>
      </c>
      <c r="K404" s="567">
        <v>45139</v>
      </c>
      <c r="L404" s="567">
        <v>45290</v>
      </c>
      <c r="M404" s="568">
        <f t="shared" si="27"/>
        <v>21.571428571428573</v>
      </c>
      <c r="N404" s="569">
        <v>1</v>
      </c>
      <c r="O404" s="565" t="s">
        <v>4096</v>
      </c>
      <c r="P404" s="586">
        <f t="shared" si="28"/>
        <v>1</v>
      </c>
      <c r="Q404" s="571" t="str">
        <f>IF(ISNUMBER(P404),IF(P404=100%,"CUMPLIDA",IF(AND(ISNUMBER(L404),ISNUMBER([9]OCI!$P$6)), IF(L404&lt;[9]OCI!$P$6,"INCUMPLIDA","PROCESO"), "VERIFICAR FECHA")),"SIN VALOR AVANCE")</f>
        <v>CUMPLIDA</v>
      </c>
    </row>
    <row r="405" spans="1:17" ht="195">
      <c r="A405" s="606" t="s">
        <v>12</v>
      </c>
      <c r="B405" s="580" t="s">
        <v>16</v>
      </c>
      <c r="C405" s="858"/>
      <c r="D405" s="858"/>
      <c r="E405" s="860"/>
      <c r="F405" s="860"/>
      <c r="G405" s="562" t="s">
        <v>4099</v>
      </c>
      <c r="H405" s="587" t="s">
        <v>4099</v>
      </c>
      <c r="I405" s="587" t="s">
        <v>4100</v>
      </c>
      <c r="J405" s="566">
        <v>1</v>
      </c>
      <c r="K405" s="567">
        <v>45139</v>
      </c>
      <c r="L405" s="567">
        <v>45230</v>
      </c>
      <c r="M405" s="568">
        <f t="shared" si="27"/>
        <v>13</v>
      </c>
      <c r="N405" s="569">
        <v>1</v>
      </c>
      <c r="O405" s="565" t="s">
        <v>4096</v>
      </c>
      <c r="P405" s="586">
        <f t="shared" si="28"/>
        <v>1</v>
      </c>
      <c r="Q405" s="571" t="str">
        <f>IF(ISNUMBER(P405),IF(P405=100%,"CUMPLIDA",IF(AND(ISNUMBER(L405),ISNUMBER([9]OCI!$P$6)), IF(L405&lt;[9]OCI!$P$6,"INCUMPLIDA","PROCESO"), "VERIFICAR FECHA")),"SIN VALOR AVANCE")</f>
        <v>CUMPLIDA</v>
      </c>
    </row>
    <row r="406" spans="1:17" ht="105.75">
      <c r="A406" s="606" t="s">
        <v>12</v>
      </c>
      <c r="B406" s="580" t="s">
        <v>16</v>
      </c>
      <c r="C406" s="858"/>
      <c r="D406" s="858"/>
      <c r="E406" s="860"/>
      <c r="F406" s="860"/>
      <c r="G406" s="562" t="s">
        <v>4101</v>
      </c>
      <c r="H406" s="587" t="s">
        <v>4101</v>
      </c>
      <c r="I406" s="587" t="s">
        <v>4102</v>
      </c>
      <c r="J406" s="566">
        <v>1</v>
      </c>
      <c r="K406" s="567">
        <v>45139</v>
      </c>
      <c r="L406" s="611">
        <v>46022</v>
      </c>
      <c r="M406" s="568">
        <f t="shared" si="27"/>
        <v>126.14285714285714</v>
      </c>
      <c r="N406" s="569">
        <v>0.98</v>
      </c>
      <c r="O406" s="565" t="s">
        <v>4096</v>
      </c>
      <c r="P406" s="586">
        <f t="shared" si="28"/>
        <v>0.98</v>
      </c>
      <c r="Q406" s="571" t="str">
        <f>IF(ISNUMBER(P406),IF(P406=100%,"CUMPLIDA",IF(AND(ISNUMBER(L406),ISNUMBER([9]OCI!$P$6)), IF(L406&lt;[9]OCI!$P$6,"INCUMPLIDA","PROCESO"), "VERIFICAR FECHA")),"SIN VALOR AVANCE")</f>
        <v>PROCESO</v>
      </c>
    </row>
    <row r="407" spans="1:17" ht="300.75">
      <c r="A407" s="606" t="s">
        <v>12</v>
      </c>
      <c r="B407" s="580" t="s">
        <v>16</v>
      </c>
      <c r="C407" s="858" t="s">
        <v>4103</v>
      </c>
      <c r="D407" s="858" t="s">
        <v>4080</v>
      </c>
      <c r="E407" s="860" t="s">
        <v>4104</v>
      </c>
      <c r="F407" s="860" t="s">
        <v>4105</v>
      </c>
      <c r="G407" s="562" t="s">
        <v>4106</v>
      </c>
      <c r="H407" s="587" t="s">
        <v>4106</v>
      </c>
      <c r="I407" s="587" t="s">
        <v>4107</v>
      </c>
      <c r="J407" s="566">
        <v>2</v>
      </c>
      <c r="K407" s="612">
        <v>45179</v>
      </c>
      <c r="L407" s="567">
        <v>45361</v>
      </c>
      <c r="M407" s="568">
        <f t="shared" si="27"/>
        <v>26</v>
      </c>
      <c r="N407" s="569">
        <v>2</v>
      </c>
      <c r="O407" s="587" t="s">
        <v>4108</v>
      </c>
      <c r="P407" s="586">
        <f t="shared" si="28"/>
        <v>1</v>
      </c>
      <c r="Q407" s="571" t="str">
        <f>IF(ISNUMBER(P407),IF(P407=100%,"CUMPLIDA",IF(AND(ISNUMBER(L407),ISNUMBER([9]OCI!$P$6)), IF(L407&lt;[9]OCI!$P$6,"INCUMPLIDA","PROCESO"), "VERIFICAR FECHA")),"SIN VALOR AVANCE")</f>
        <v>CUMPLIDA</v>
      </c>
    </row>
    <row r="408" spans="1:17" ht="165.75">
      <c r="A408" s="606" t="s">
        <v>12</v>
      </c>
      <c r="B408" s="580" t="s">
        <v>16</v>
      </c>
      <c r="C408" s="858"/>
      <c r="D408" s="858"/>
      <c r="E408" s="860"/>
      <c r="F408" s="860"/>
      <c r="G408" s="562" t="s">
        <v>4109</v>
      </c>
      <c r="H408" s="587" t="s">
        <v>4109</v>
      </c>
      <c r="I408" s="587" t="s">
        <v>4110</v>
      </c>
      <c r="J408" s="566">
        <v>12</v>
      </c>
      <c r="K408" s="612">
        <v>45170</v>
      </c>
      <c r="L408" s="567">
        <v>45382</v>
      </c>
      <c r="M408" s="568">
        <f t="shared" si="27"/>
        <v>30.285714285714285</v>
      </c>
      <c r="N408" s="569">
        <v>12</v>
      </c>
      <c r="O408" s="587" t="s">
        <v>4111</v>
      </c>
      <c r="P408" s="586">
        <f t="shared" si="28"/>
        <v>1</v>
      </c>
      <c r="Q408" s="571" t="str">
        <f>IF(ISNUMBER(P408),IF(P408=100%,"CUMPLIDA",IF(AND(ISNUMBER(L408),ISNUMBER([9]OCI!$P$6)), IF(L408&lt;[9]OCI!$P$6,"INCUMPLIDA","PROCESO"), "VERIFICAR FECHA")),"SIN VALOR AVANCE")</f>
        <v>CUMPLIDA</v>
      </c>
    </row>
    <row r="409" spans="1:17" ht="135">
      <c r="A409" s="606" t="s">
        <v>12</v>
      </c>
      <c r="B409" s="580" t="s">
        <v>16</v>
      </c>
      <c r="C409" s="858"/>
      <c r="D409" s="858"/>
      <c r="E409" s="860"/>
      <c r="F409" s="860"/>
      <c r="G409" s="562" t="s">
        <v>4112</v>
      </c>
      <c r="H409" s="587" t="s">
        <v>4112</v>
      </c>
      <c r="I409" s="587" t="s">
        <v>4113</v>
      </c>
      <c r="J409" s="566">
        <v>1</v>
      </c>
      <c r="K409" s="612">
        <v>45139</v>
      </c>
      <c r="L409" s="567">
        <v>45351</v>
      </c>
      <c r="M409" s="568">
        <f t="shared" si="27"/>
        <v>30.285714285714285</v>
      </c>
      <c r="N409" s="569">
        <v>1</v>
      </c>
      <c r="O409" s="587" t="s">
        <v>4114</v>
      </c>
      <c r="P409" s="586">
        <f t="shared" si="28"/>
        <v>1</v>
      </c>
      <c r="Q409" s="571" t="str">
        <f>IF(ISNUMBER(P409),IF(P409=100%,"CUMPLIDA",IF(AND(ISNUMBER(L409),ISNUMBER([9]OCI!$P$6)), IF(L409&lt;[9]OCI!$P$6,"INCUMPLIDA","PROCESO"), "VERIFICAR FECHA")),"SIN VALOR AVANCE")</f>
        <v>CUMPLIDA</v>
      </c>
    </row>
    <row r="410" spans="1:17" ht="150">
      <c r="A410" s="606" t="s">
        <v>12</v>
      </c>
      <c r="B410" s="580" t="s">
        <v>16</v>
      </c>
      <c r="C410" s="858"/>
      <c r="D410" s="858"/>
      <c r="E410" s="860"/>
      <c r="F410" s="860"/>
      <c r="G410" s="562" t="s">
        <v>4115</v>
      </c>
      <c r="H410" s="587" t="s">
        <v>4115</v>
      </c>
      <c r="I410" s="587" t="s">
        <v>4113</v>
      </c>
      <c r="J410" s="566">
        <v>1</v>
      </c>
      <c r="K410" s="612">
        <v>45139</v>
      </c>
      <c r="L410" s="567">
        <v>45351</v>
      </c>
      <c r="M410" s="568">
        <f t="shared" si="27"/>
        <v>30.285714285714285</v>
      </c>
      <c r="N410" s="569">
        <v>1</v>
      </c>
      <c r="O410" s="587" t="s">
        <v>4116</v>
      </c>
      <c r="P410" s="586">
        <f t="shared" si="28"/>
        <v>1</v>
      </c>
      <c r="Q410" s="571" t="str">
        <f>IF(ISNUMBER(P410),IF(P410=100%,"CUMPLIDA",IF(AND(ISNUMBER(L410),ISNUMBER([9]OCI!$P$6)), IF(L410&lt;[9]OCI!$P$6,"INCUMPLIDA","PROCESO"), "VERIFICAR FECHA")),"SIN VALOR AVANCE")</f>
        <v>CUMPLIDA</v>
      </c>
    </row>
    <row r="411" spans="1:17" ht="135">
      <c r="A411" s="606" t="s">
        <v>12</v>
      </c>
      <c r="B411" s="580" t="s">
        <v>16</v>
      </c>
      <c r="C411" s="858"/>
      <c r="D411" s="858"/>
      <c r="E411" s="860"/>
      <c r="F411" s="860"/>
      <c r="G411" s="562" t="s">
        <v>4117</v>
      </c>
      <c r="H411" s="587" t="s">
        <v>4117</v>
      </c>
      <c r="I411" s="587" t="s">
        <v>4118</v>
      </c>
      <c r="J411" s="566">
        <v>6</v>
      </c>
      <c r="K411" s="612">
        <v>45139</v>
      </c>
      <c r="L411" s="567">
        <v>45351</v>
      </c>
      <c r="M411" s="568">
        <f t="shared" si="27"/>
        <v>30.285714285714285</v>
      </c>
      <c r="N411" s="569">
        <v>6</v>
      </c>
      <c r="O411" s="587" t="s">
        <v>4116</v>
      </c>
      <c r="P411" s="586">
        <f t="shared" si="28"/>
        <v>1</v>
      </c>
      <c r="Q411" s="571" t="str">
        <f>IF(ISNUMBER(P411),IF(P411=100%,"CUMPLIDA",IF(AND(ISNUMBER(L411),ISNUMBER([9]OCI!$P$6)), IF(L411&lt;[9]OCI!$P$6,"INCUMPLIDA","PROCESO"), "VERIFICAR FECHA")),"SIN VALOR AVANCE")</f>
        <v>CUMPLIDA</v>
      </c>
    </row>
    <row r="412" spans="1:17" ht="135">
      <c r="A412" s="606" t="s">
        <v>12</v>
      </c>
      <c r="B412" s="580" t="s">
        <v>16</v>
      </c>
      <c r="C412" s="858"/>
      <c r="D412" s="858"/>
      <c r="E412" s="860"/>
      <c r="F412" s="860"/>
      <c r="G412" s="562" t="s">
        <v>4119</v>
      </c>
      <c r="H412" s="587" t="s">
        <v>4119</v>
      </c>
      <c r="I412" s="587" t="s">
        <v>4120</v>
      </c>
      <c r="J412" s="566">
        <v>1</v>
      </c>
      <c r="K412" s="612">
        <v>45170</v>
      </c>
      <c r="L412" s="567">
        <v>45382</v>
      </c>
      <c r="M412" s="568">
        <f t="shared" si="27"/>
        <v>30.285714285714285</v>
      </c>
      <c r="N412" s="569">
        <v>1</v>
      </c>
      <c r="O412" s="587" t="s">
        <v>4121</v>
      </c>
      <c r="P412" s="586">
        <f t="shared" si="28"/>
        <v>1</v>
      </c>
      <c r="Q412" s="571" t="str">
        <f>IF(ISNUMBER(P412),IF(P412=100%,"CUMPLIDA",IF(AND(ISNUMBER(L412),ISNUMBER([9]OCI!$P$6)), IF(L412&lt;[9]OCI!$P$6,"INCUMPLIDA","PROCESO"), "VERIFICAR FECHA")),"SIN VALOR AVANCE")</f>
        <v>CUMPLIDA</v>
      </c>
    </row>
    <row r="413" spans="1:17" ht="165.75">
      <c r="A413" s="606" t="s">
        <v>12</v>
      </c>
      <c r="B413" s="580" t="s">
        <v>16</v>
      </c>
      <c r="C413" s="858"/>
      <c r="D413" s="858"/>
      <c r="E413" s="860"/>
      <c r="F413" s="860"/>
      <c r="G413" s="562" t="s">
        <v>4122</v>
      </c>
      <c r="H413" s="587" t="s">
        <v>4122</v>
      </c>
      <c r="I413" s="587" t="s">
        <v>4123</v>
      </c>
      <c r="J413" s="566">
        <v>6</v>
      </c>
      <c r="K413" s="612">
        <v>45170</v>
      </c>
      <c r="L413" s="567">
        <v>45382</v>
      </c>
      <c r="M413" s="568">
        <f t="shared" si="27"/>
        <v>30.285714285714285</v>
      </c>
      <c r="N413" s="569">
        <v>6</v>
      </c>
      <c r="O413" s="587" t="s">
        <v>4124</v>
      </c>
      <c r="P413" s="586">
        <f t="shared" si="28"/>
        <v>1</v>
      </c>
      <c r="Q413" s="571" t="str">
        <f>IF(ISNUMBER(P413),IF(P413=100%,"CUMPLIDA",IF(AND(ISNUMBER(L413),ISNUMBER([9]OCI!$P$6)), IF(L413&lt;[9]OCI!$P$6,"INCUMPLIDA","PROCESO"), "VERIFICAR FECHA")),"SIN VALOR AVANCE")</f>
        <v>CUMPLIDA</v>
      </c>
    </row>
    <row r="414" spans="1:17" ht="105.75">
      <c r="A414" s="606" t="s">
        <v>12</v>
      </c>
      <c r="B414" s="580" t="s">
        <v>16</v>
      </c>
      <c r="C414" s="858"/>
      <c r="D414" s="858"/>
      <c r="E414" s="860"/>
      <c r="F414" s="860"/>
      <c r="G414" s="562" t="s">
        <v>4125</v>
      </c>
      <c r="H414" s="587" t="s">
        <v>4125</v>
      </c>
      <c r="I414" s="587" t="s">
        <v>4102</v>
      </c>
      <c r="J414" s="566">
        <v>1</v>
      </c>
      <c r="K414" s="612">
        <v>45139</v>
      </c>
      <c r="L414" s="567">
        <v>46022</v>
      </c>
      <c r="M414" s="568">
        <f t="shared" si="27"/>
        <v>126.14285714285714</v>
      </c>
      <c r="N414" s="569">
        <v>0.98</v>
      </c>
      <c r="O414" s="587" t="s">
        <v>4126</v>
      </c>
      <c r="P414" s="586">
        <f t="shared" si="28"/>
        <v>0.98</v>
      </c>
      <c r="Q414" s="571" t="str">
        <f>IF(ISNUMBER(P414),IF(P414=100%,"CUMPLIDA",IF(AND(ISNUMBER(L414),ISNUMBER([9]OCI!$P$6)), IF(L414&lt;[9]OCI!$P$6,"INCUMPLIDA","PROCESO"), "VERIFICAR FECHA")),"SIN VALOR AVANCE")</f>
        <v>PROCESO</v>
      </c>
    </row>
    <row r="415" spans="1:17" ht="105.75">
      <c r="A415" s="606" t="s">
        <v>12</v>
      </c>
      <c r="B415" s="580" t="s">
        <v>16</v>
      </c>
      <c r="C415" s="858" t="s">
        <v>4127</v>
      </c>
      <c r="D415" s="858" t="s">
        <v>4128</v>
      </c>
      <c r="E415" s="867" t="s">
        <v>4129</v>
      </c>
      <c r="F415" s="867" t="s">
        <v>4130</v>
      </c>
      <c r="G415" s="867" t="s">
        <v>4131</v>
      </c>
      <c r="H415" s="613" t="s">
        <v>4132</v>
      </c>
      <c r="I415" s="587" t="s">
        <v>4133</v>
      </c>
      <c r="J415" s="566">
        <v>4</v>
      </c>
      <c r="K415" s="612">
        <v>45323</v>
      </c>
      <c r="L415" s="567">
        <v>45869</v>
      </c>
      <c r="M415" s="568">
        <f t="shared" si="27"/>
        <v>78</v>
      </c>
      <c r="N415" s="569">
        <v>4</v>
      </c>
      <c r="O415" s="587" t="s">
        <v>4134</v>
      </c>
      <c r="P415" s="586">
        <f t="shared" si="28"/>
        <v>1</v>
      </c>
      <c r="Q415" s="571" t="str">
        <f>IF(ISNUMBER(P415),IF(P415=100%,"CUMPLIDA",IF(AND(ISNUMBER(L415),ISNUMBER([9]OCI!$P$6)), IF(L415&lt;[9]OCI!$P$6,"INCUMPLIDA","PROCESO"), "VERIFICAR FECHA")),"SIN VALOR AVANCE")</f>
        <v>CUMPLIDA</v>
      </c>
    </row>
    <row r="416" spans="1:17" ht="105.75">
      <c r="A416" s="606" t="s">
        <v>12</v>
      </c>
      <c r="B416" s="580" t="s">
        <v>16</v>
      </c>
      <c r="C416" s="858"/>
      <c r="D416" s="858"/>
      <c r="E416" s="867"/>
      <c r="F416" s="867"/>
      <c r="G416" s="867"/>
      <c r="H416" s="587" t="s">
        <v>4135</v>
      </c>
      <c r="I416" s="587" t="s">
        <v>4136</v>
      </c>
      <c r="J416" s="566">
        <v>4</v>
      </c>
      <c r="K416" s="612">
        <v>45323</v>
      </c>
      <c r="L416" s="567">
        <v>45777</v>
      </c>
      <c r="M416" s="568">
        <f t="shared" si="27"/>
        <v>64.857142857142861</v>
      </c>
      <c r="N416" s="569">
        <v>4</v>
      </c>
      <c r="O416" s="587" t="s">
        <v>4134</v>
      </c>
      <c r="P416" s="586">
        <f t="shared" si="28"/>
        <v>1</v>
      </c>
      <c r="Q416" s="571" t="str">
        <f>IF(ISNUMBER(P416),IF(P416=100%,"CUMPLIDA",IF(AND(ISNUMBER(L416),ISNUMBER([9]OCI!$P$6)), IF(L416&lt;[9]OCI!$P$6,"INCUMPLIDA","PROCESO"), "VERIFICAR FECHA")),"SIN VALOR AVANCE")</f>
        <v>CUMPLIDA</v>
      </c>
    </row>
    <row r="417" spans="1:17" ht="409.5">
      <c r="A417" s="606" t="s">
        <v>12</v>
      </c>
      <c r="B417" s="580" t="s">
        <v>16</v>
      </c>
      <c r="C417" s="580" t="s">
        <v>4137</v>
      </c>
      <c r="D417" s="580" t="s">
        <v>4128</v>
      </c>
      <c r="E417" s="614" t="s">
        <v>4138</v>
      </c>
      <c r="F417" s="562" t="s">
        <v>4139</v>
      </c>
      <c r="G417" s="562" t="s">
        <v>4140</v>
      </c>
      <c r="H417" s="587" t="s">
        <v>4141</v>
      </c>
      <c r="I417" s="587" t="s">
        <v>4142</v>
      </c>
      <c r="J417" s="566">
        <v>1</v>
      </c>
      <c r="K417" s="612">
        <v>45323</v>
      </c>
      <c r="L417" s="567">
        <v>45777</v>
      </c>
      <c r="M417" s="568">
        <f t="shared" si="27"/>
        <v>64.857142857142861</v>
      </c>
      <c r="N417" s="569">
        <v>1</v>
      </c>
      <c r="O417" s="587" t="s">
        <v>4134</v>
      </c>
      <c r="P417" s="586">
        <f t="shared" si="28"/>
        <v>1</v>
      </c>
      <c r="Q417" s="571" t="str">
        <f>IF(ISNUMBER(P417),IF(P417=100%,"CUMPLIDA",IF(AND(ISNUMBER(L417),ISNUMBER([9]OCI!$P$6)), IF(L417&lt;[9]OCI!$P$6,"INCUMPLIDA","PROCESO"), "VERIFICAR FECHA")),"SIN VALOR AVANCE")</f>
        <v>CUMPLIDA</v>
      </c>
    </row>
    <row r="418" spans="1:17" ht="409.5">
      <c r="A418" s="606" t="s">
        <v>12</v>
      </c>
      <c r="B418" s="580" t="s">
        <v>16</v>
      </c>
      <c r="C418" s="580" t="s">
        <v>4143</v>
      </c>
      <c r="D418" s="580" t="s">
        <v>4128</v>
      </c>
      <c r="E418" s="562" t="s">
        <v>4144</v>
      </c>
      <c r="F418" s="562" t="s">
        <v>4145</v>
      </c>
      <c r="G418" s="562" t="s">
        <v>4146</v>
      </c>
      <c r="H418" s="587" t="s">
        <v>4147</v>
      </c>
      <c r="I418" s="587" t="s">
        <v>4133</v>
      </c>
      <c r="J418" s="566">
        <v>4</v>
      </c>
      <c r="K418" s="612">
        <v>45352</v>
      </c>
      <c r="L418" s="567">
        <v>45869</v>
      </c>
      <c r="M418" s="568">
        <f t="shared" si="27"/>
        <v>73.857142857142861</v>
      </c>
      <c r="N418" s="569">
        <v>4</v>
      </c>
      <c r="O418" s="587" t="s">
        <v>4134</v>
      </c>
      <c r="P418" s="586">
        <f t="shared" si="28"/>
        <v>1</v>
      </c>
      <c r="Q418" s="571" t="str">
        <f>IF(ISNUMBER(P418),IF(P418=100%,"CUMPLIDA",IF(AND(ISNUMBER(L418),ISNUMBER([9]OCI!$P$6)), IF(L418&lt;[9]OCI!$P$6,"INCUMPLIDA","PROCESO"), "VERIFICAR FECHA")),"SIN VALOR AVANCE")</f>
        <v>CUMPLIDA</v>
      </c>
    </row>
    <row r="419" spans="1:17" ht="165">
      <c r="A419" s="606" t="s">
        <v>12</v>
      </c>
      <c r="B419" s="580" t="s">
        <v>16</v>
      </c>
      <c r="C419" s="876" t="s">
        <v>4148</v>
      </c>
      <c r="D419" s="876" t="s">
        <v>4128</v>
      </c>
      <c r="E419" s="867" t="s">
        <v>4149</v>
      </c>
      <c r="F419" s="867" t="s">
        <v>4150</v>
      </c>
      <c r="G419" s="867" t="s">
        <v>4151</v>
      </c>
      <c r="H419" s="587" t="s">
        <v>4152</v>
      </c>
      <c r="I419" s="587" t="s">
        <v>4133</v>
      </c>
      <c r="J419" s="566">
        <v>4</v>
      </c>
      <c r="K419" s="612">
        <v>45352</v>
      </c>
      <c r="L419" s="567">
        <v>45869</v>
      </c>
      <c r="M419" s="568">
        <f t="shared" si="27"/>
        <v>73.857142857142861</v>
      </c>
      <c r="N419" s="569">
        <v>4</v>
      </c>
      <c r="O419" s="587" t="s">
        <v>4134</v>
      </c>
      <c r="P419" s="586">
        <f t="shared" si="28"/>
        <v>1</v>
      </c>
      <c r="Q419" s="571" t="str">
        <f>IF(ISNUMBER(P419),IF(P419=100%,"CUMPLIDA",IF(AND(ISNUMBER(L419),ISNUMBER([9]OCI!$P$6)), IF(L419&lt;[9]OCI!$P$6,"INCUMPLIDA","PROCESO"), "VERIFICAR FECHA")),"SIN VALOR AVANCE")</f>
        <v>CUMPLIDA</v>
      </c>
    </row>
    <row r="420" spans="1:17" ht="105.75">
      <c r="A420" s="606" t="s">
        <v>12</v>
      </c>
      <c r="B420" s="580" t="s">
        <v>16</v>
      </c>
      <c r="C420" s="876"/>
      <c r="D420" s="876"/>
      <c r="E420" s="867"/>
      <c r="F420" s="867"/>
      <c r="G420" s="867"/>
      <c r="H420" s="587" t="s">
        <v>4153</v>
      </c>
      <c r="I420" s="587" t="s">
        <v>4154</v>
      </c>
      <c r="J420" s="566">
        <v>550</v>
      </c>
      <c r="K420" s="612">
        <v>45352</v>
      </c>
      <c r="L420" s="567">
        <v>45657</v>
      </c>
      <c r="M420" s="568">
        <f>(L420-K420)/7</f>
        <v>43.571428571428569</v>
      </c>
      <c r="N420" s="569">
        <v>550</v>
      </c>
      <c r="O420" s="587" t="s">
        <v>4134</v>
      </c>
      <c r="P420" s="586">
        <f t="shared" si="28"/>
        <v>1</v>
      </c>
      <c r="Q420" s="571" t="str">
        <f>IF(ISNUMBER(P420),IF(P420=100%,"CUMPLIDA",IF(AND(ISNUMBER(L420),ISNUMBER([9]OCI!$P$6)), IF(L420&lt;[9]OCI!$P$6,"INCUMPLIDA","PROCESO"), "VERIFICAR FECHA")),"SIN VALOR AVANCE")</f>
        <v>CUMPLIDA</v>
      </c>
    </row>
    <row r="421" spans="1:17" ht="409.5">
      <c r="A421" s="606" t="s">
        <v>12</v>
      </c>
      <c r="B421" s="580" t="s">
        <v>16</v>
      </c>
      <c r="C421" s="580" t="s">
        <v>4155</v>
      </c>
      <c r="D421" s="580" t="s">
        <v>4128</v>
      </c>
      <c r="E421" s="562" t="s">
        <v>4156</v>
      </c>
      <c r="F421" s="562" t="s">
        <v>4157</v>
      </c>
      <c r="G421" s="562" t="s">
        <v>4158</v>
      </c>
      <c r="H421" s="587" t="s">
        <v>4159</v>
      </c>
      <c r="I421" s="587" t="s">
        <v>4133</v>
      </c>
      <c r="J421" s="566">
        <v>4</v>
      </c>
      <c r="K421" s="612">
        <v>45352</v>
      </c>
      <c r="L421" s="567">
        <v>45869</v>
      </c>
      <c r="M421" s="568">
        <f t="shared" ref="M421" si="29">(L421-K421)/7</f>
        <v>73.857142857142861</v>
      </c>
      <c r="N421" s="569">
        <v>4</v>
      </c>
      <c r="O421" s="587" t="s">
        <v>4134</v>
      </c>
      <c r="P421" s="586">
        <f t="shared" si="28"/>
        <v>1</v>
      </c>
      <c r="Q421" s="571" t="str">
        <f>IF(ISNUMBER(P421),IF(P421=100%,"CUMPLIDA",IF(AND(ISNUMBER(L421),ISNUMBER([9]OCI!$P$6)), IF(L421&lt;[9]OCI!$P$6,"INCUMPLIDA","PROCESO"), "VERIFICAR FECHA")),"SIN VALOR AVANCE")</f>
        <v>CUMPLIDA</v>
      </c>
    </row>
    <row r="422" spans="1:17" ht="106.5">
      <c r="A422" s="606" t="s">
        <v>12</v>
      </c>
      <c r="B422" s="580" t="s">
        <v>16</v>
      </c>
      <c r="C422" s="858" t="s">
        <v>4160</v>
      </c>
      <c r="D422" s="858" t="s">
        <v>4161</v>
      </c>
      <c r="E422" s="867" t="s">
        <v>4162</v>
      </c>
      <c r="F422" s="867" t="s">
        <v>4163</v>
      </c>
      <c r="G422" s="867" t="s">
        <v>4164</v>
      </c>
      <c r="H422" s="564" t="s">
        <v>4164</v>
      </c>
      <c r="I422" s="564" t="s">
        <v>546</v>
      </c>
      <c r="J422" s="566">
        <v>1</v>
      </c>
      <c r="K422" s="612">
        <v>45901</v>
      </c>
      <c r="L422" s="567">
        <v>45991</v>
      </c>
      <c r="M422" s="568">
        <f t="shared" si="27"/>
        <v>12.857142857142858</v>
      </c>
      <c r="N422" s="569">
        <v>0</v>
      </c>
      <c r="O422" s="587" t="s">
        <v>4165</v>
      </c>
      <c r="P422" s="586">
        <f t="shared" si="28"/>
        <v>0</v>
      </c>
      <c r="Q422" s="571" t="str">
        <f>IF(ISNUMBER(P422),IF(P422=100%,"CUMPLIDA",IF(AND(ISNUMBER(L422),ISNUMBER([9]OCI!$P$6)), IF(L422&lt;[9]OCI!$P$6,"INCUMPLIDA","PROCESO"), "VERIFICAR FECHA")),"SIN VALOR AVANCE")</f>
        <v>PROCESO</v>
      </c>
    </row>
    <row r="423" spans="1:17" ht="106.5">
      <c r="A423" s="606" t="s">
        <v>12</v>
      </c>
      <c r="B423" s="580" t="s">
        <v>16</v>
      </c>
      <c r="C423" s="858"/>
      <c r="D423" s="858"/>
      <c r="E423" s="867"/>
      <c r="F423" s="867"/>
      <c r="G423" s="867"/>
      <c r="H423" s="564" t="s">
        <v>4164</v>
      </c>
      <c r="I423" s="564" t="s">
        <v>4166</v>
      </c>
      <c r="J423" s="566">
        <v>1</v>
      </c>
      <c r="K423" s="612">
        <v>45992</v>
      </c>
      <c r="L423" s="567">
        <v>46081</v>
      </c>
      <c r="M423" s="568">
        <f t="shared" si="27"/>
        <v>12.714285714285714</v>
      </c>
      <c r="N423" s="569">
        <v>0</v>
      </c>
      <c r="O423" s="587" t="s">
        <v>4165</v>
      </c>
      <c r="P423" s="586">
        <f t="shared" si="28"/>
        <v>0</v>
      </c>
      <c r="Q423" s="571" t="str">
        <f>IF(ISNUMBER(P423),IF(P423=100%,"CUMPLIDA",IF(AND(ISNUMBER(L423),ISNUMBER([9]OCI!$P$6)), IF(L423&lt;[9]OCI!$P$6,"INCUMPLIDA","PROCESO"), "VERIFICAR FECHA")),"SIN VALOR AVANCE")</f>
        <v>PROCESO</v>
      </c>
    </row>
    <row r="424" spans="1:17" ht="106.5">
      <c r="A424" s="606" t="s">
        <v>12</v>
      </c>
      <c r="B424" s="580" t="s">
        <v>16</v>
      </c>
      <c r="C424" s="858"/>
      <c r="D424" s="858"/>
      <c r="E424" s="867"/>
      <c r="F424" s="867"/>
      <c r="G424" s="867"/>
      <c r="H424" s="564" t="s">
        <v>4164</v>
      </c>
      <c r="I424" s="564" t="s">
        <v>1659</v>
      </c>
      <c r="J424" s="566">
        <v>2</v>
      </c>
      <c r="K424" s="612">
        <v>46082</v>
      </c>
      <c r="L424" s="567">
        <v>46356</v>
      </c>
      <c r="M424" s="568">
        <f t="shared" si="27"/>
        <v>39.142857142857146</v>
      </c>
      <c r="N424" s="569">
        <v>0</v>
      </c>
      <c r="O424" s="587" t="s">
        <v>4165</v>
      </c>
      <c r="P424" s="586">
        <f t="shared" si="28"/>
        <v>0</v>
      </c>
      <c r="Q424" s="571" t="str">
        <f>IF(ISNUMBER(P424),IF(P424=100%,"CUMPLIDA",IF(AND(ISNUMBER(L424),ISNUMBER([9]OCI!$P$6)), IF(L424&lt;[9]OCI!$P$6,"INCUMPLIDA","PROCESO"), "VERIFICAR FECHA")),"SIN VALOR AVANCE")</f>
        <v>PROCESO</v>
      </c>
    </row>
    <row r="425" spans="1:17" ht="106.5">
      <c r="A425" s="606" t="s">
        <v>12</v>
      </c>
      <c r="B425" s="580" t="s">
        <v>16</v>
      </c>
      <c r="C425" s="858"/>
      <c r="D425" s="858"/>
      <c r="E425" s="867"/>
      <c r="F425" s="867"/>
      <c r="G425" s="867"/>
      <c r="H425" s="564" t="s">
        <v>4164</v>
      </c>
      <c r="I425" s="564" t="s">
        <v>4167</v>
      </c>
      <c r="J425" s="566">
        <v>3</v>
      </c>
      <c r="K425" s="612">
        <v>46082</v>
      </c>
      <c r="L425" s="567">
        <v>46387</v>
      </c>
      <c r="M425" s="568">
        <f t="shared" si="27"/>
        <v>43.571428571428569</v>
      </c>
      <c r="N425" s="569">
        <v>0</v>
      </c>
      <c r="O425" s="587" t="s">
        <v>4165</v>
      </c>
      <c r="P425" s="586">
        <f t="shared" si="28"/>
        <v>0</v>
      </c>
      <c r="Q425" s="571" t="str">
        <f>IF(ISNUMBER(P425),IF(P425=100%,"CUMPLIDA",IF(AND(ISNUMBER(L425),ISNUMBER([9]OCI!$P$6)), IF(L425&lt;[9]OCI!$P$6,"INCUMPLIDA","PROCESO"), "VERIFICAR FECHA")),"SIN VALOR AVANCE")</f>
        <v>PROCESO</v>
      </c>
    </row>
    <row r="426" spans="1:17" ht="120.75">
      <c r="A426" s="606" t="s">
        <v>12</v>
      </c>
      <c r="B426" s="580" t="s">
        <v>16</v>
      </c>
      <c r="C426" s="858"/>
      <c r="D426" s="858"/>
      <c r="E426" s="867"/>
      <c r="F426" s="867"/>
      <c r="G426" s="867"/>
      <c r="H426" s="564" t="s">
        <v>4164</v>
      </c>
      <c r="I426" s="587" t="s">
        <v>4168</v>
      </c>
      <c r="J426" s="566">
        <v>2</v>
      </c>
      <c r="K426" s="612">
        <v>45492</v>
      </c>
      <c r="L426" s="582">
        <v>45522</v>
      </c>
      <c r="M426" s="568">
        <f t="shared" si="27"/>
        <v>4.2857142857142856</v>
      </c>
      <c r="N426" s="569">
        <v>2</v>
      </c>
      <c r="O426" s="587" t="s">
        <v>4169</v>
      </c>
      <c r="P426" s="586">
        <f t="shared" si="28"/>
        <v>1</v>
      </c>
      <c r="Q426" s="571" t="str">
        <f>IF(ISNUMBER(P426),IF(P426=100%,"CUMPLIDA",IF(AND(ISNUMBER(L426),ISNUMBER([9]OCI!$P$6)), IF(L426&lt;[9]OCI!$P$6,"INCUMPLIDA","PROCESO"), "VERIFICAR FECHA")),"SIN VALOR AVANCE")</f>
        <v>CUMPLIDA</v>
      </c>
    </row>
    <row r="427" spans="1:17" ht="60.75">
      <c r="A427" s="606" t="s">
        <v>12</v>
      </c>
      <c r="B427" s="580" t="s">
        <v>16</v>
      </c>
      <c r="C427" s="858"/>
      <c r="D427" s="858"/>
      <c r="E427" s="867"/>
      <c r="F427" s="867"/>
      <c r="G427" s="867"/>
      <c r="H427" s="564" t="s">
        <v>4164</v>
      </c>
      <c r="I427" s="587" t="s">
        <v>4170</v>
      </c>
      <c r="J427" s="566">
        <v>1</v>
      </c>
      <c r="K427" s="612">
        <v>45492</v>
      </c>
      <c r="L427" s="582">
        <v>45522</v>
      </c>
      <c r="M427" s="568">
        <f t="shared" si="27"/>
        <v>4.2857142857142856</v>
      </c>
      <c r="N427" s="569">
        <v>1</v>
      </c>
      <c r="O427" s="587" t="s">
        <v>4171</v>
      </c>
      <c r="P427" s="586">
        <f t="shared" si="28"/>
        <v>1</v>
      </c>
      <c r="Q427" s="571" t="str">
        <f>IF(ISNUMBER(P427),IF(P427=100%,"CUMPLIDA",IF(AND(ISNUMBER(L427),ISNUMBER([9]OCI!$P$6)), IF(L427&lt;[9]OCI!$P$6,"INCUMPLIDA","PROCESO"), "VERIFICAR FECHA")),"SIN VALOR AVANCE")</f>
        <v>CUMPLIDA</v>
      </c>
    </row>
    <row r="428" spans="1:17" ht="225">
      <c r="A428" s="606" t="s">
        <v>12</v>
      </c>
      <c r="B428" s="580" t="s">
        <v>16</v>
      </c>
      <c r="C428" s="870" t="s">
        <v>4172</v>
      </c>
      <c r="D428" s="858" t="s">
        <v>4886</v>
      </c>
      <c r="E428" s="871" t="s">
        <v>4173</v>
      </c>
      <c r="F428" s="860" t="s">
        <v>4174</v>
      </c>
      <c r="G428" s="563" t="s">
        <v>4175</v>
      </c>
      <c r="H428" s="565" t="s">
        <v>4176</v>
      </c>
      <c r="I428" s="565" t="s">
        <v>4176</v>
      </c>
      <c r="J428" s="566">
        <v>1</v>
      </c>
      <c r="K428" s="612">
        <v>45641</v>
      </c>
      <c r="L428" s="612">
        <v>45716</v>
      </c>
      <c r="M428" s="568">
        <f t="shared" si="27"/>
        <v>10.714285714285714</v>
      </c>
      <c r="N428" s="569">
        <v>1</v>
      </c>
      <c r="O428" s="587" t="s">
        <v>4177</v>
      </c>
      <c r="P428" s="586">
        <f t="shared" si="28"/>
        <v>1</v>
      </c>
      <c r="Q428" s="571" t="str">
        <f>IF(ISNUMBER(P428),IF(P428=100%,"CUMPLIDA",IF(AND(ISNUMBER(L428),ISNUMBER([9]OCI!$P$6)), IF(L428&lt;[9]OCI!$P$6,"INCUMPLIDA","PROCESO"), "VERIFICAR FECHA")),"SIN VALOR AVANCE")</f>
        <v>CUMPLIDA</v>
      </c>
    </row>
    <row r="429" spans="1:17" ht="135">
      <c r="A429" s="606" t="s">
        <v>12</v>
      </c>
      <c r="B429" s="580" t="s">
        <v>16</v>
      </c>
      <c r="C429" s="870"/>
      <c r="D429" s="858"/>
      <c r="E429" s="871"/>
      <c r="F429" s="860"/>
      <c r="G429" s="563" t="s">
        <v>4178</v>
      </c>
      <c r="H429" s="565" t="s">
        <v>4179</v>
      </c>
      <c r="I429" s="565" t="s">
        <v>4179</v>
      </c>
      <c r="J429" s="566">
        <v>8</v>
      </c>
      <c r="K429" s="612">
        <v>45747</v>
      </c>
      <c r="L429" s="612">
        <v>45991</v>
      </c>
      <c r="M429" s="568">
        <f t="shared" si="27"/>
        <v>34.857142857142854</v>
      </c>
      <c r="N429" s="569">
        <v>3</v>
      </c>
      <c r="O429" s="587" t="s">
        <v>4177</v>
      </c>
      <c r="P429" s="586">
        <f t="shared" si="28"/>
        <v>0.375</v>
      </c>
      <c r="Q429" s="571" t="str">
        <f>IF(ISNUMBER(P429),IF(P429=100%,"CUMPLIDA",IF(AND(ISNUMBER(L429),ISNUMBER([9]OCI!$P$6)), IF(L429&lt;[9]OCI!$P$6,"INCUMPLIDA","PROCESO"), "VERIFICAR FECHA")),"SIN VALOR AVANCE")</f>
        <v>PROCESO</v>
      </c>
    </row>
    <row r="430" spans="1:17" ht="135">
      <c r="A430" s="606" t="s">
        <v>12</v>
      </c>
      <c r="B430" s="580" t="s">
        <v>16</v>
      </c>
      <c r="C430" s="870"/>
      <c r="D430" s="858"/>
      <c r="E430" s="871"/>
      <c r="F430" s="860"/>
      <c r="G430" s="563" t="s">
        <v>4180</v>
      </c>
      <c r="H430" s="565" t="s">
        <v>4181</v>
      </c>
      <c r="I430" s="565" t="s">
        <v>4181</v>
      </c>
      <c r="J430" s="566">
        <v>2</v>
      </c>
      <c r="K430" s="612">
        <v>45748</v>
      </c>
      <c r="L430" s="612">
        <v>45900</v>
      </c>
      <c r="M430" s="568">
        <f t="shared" si="27"/>
        <v>21.714285714285715</v>
      </c>
      <c r="N430" s="569">
        <v>0</v>
      </c>
      <c r="O430" s="587" t="s">
        <v>4177</v>
      </c>
      <c r="P430" s="586">
        <f t="shared" si="28"/>
        <v>0</v>
      </c>
      <c r="Q430" s="571" t="str">
        <f>IF(ISNUMBER(P430),IF(P430=100%,"CUMPLIDA",IF(AND(ISNUMBER(L430),ISNUMBER([9]OCI!$P$6)), IF(L430&lt;[9]OCI!$P$6,"INCUMPLIDA","PROCESO"), "VERIFICAR FECHA")),"SIN VALOR AVANCE")</f>
        <v>PROCESO</v>
      </c>
    </row>
    <row r="431" spans="1:17" ht="409.5">
      <c r="A431" s="606" t="s">
        <v>12</v>
      </c>
      <c r="B431" s="580" t="s">
        <v>16</v>
      </c>
      <c r="C431" s="615" t="s">
        <v>4172</v>
      </c>
      <c r="D431" s="561" t="s">
        <v>4887</v>
      </c>
      <c r="E431" s="616" t="s">
        <v>4182</v>
      </c>
      <c r="F431" s="617" t="s">
        <v>4183</v>
      </c>
      <c r="G431" s="562" t="s">
        <v>4184</v>
      </c>
      <c r="H431" s="587" t="s">
        <v>4179</v>
      </c>
      <c r="I431" s="587" t="s">
        <v>4179</v>
      </c>
      <c r="J431" s="566">
        <v>10</v>
      </c>
      <c r="K431" s="612">
        <v>45689</v>
      </c>
      <c r="L431" s="612">
        <v>45991</v>
      </c>
      <c r="M431" s="568">
        <f t="shared" si="27"/>
        <v>43.142857142857146</v>
      </c>
      <c r="N431" s="569">
        <v>5</v>
      </c>
      <c r="O431" s="587" t="s">
        <v>4185</v>
      </c>
      <c r="P431" s="586">
        <f t="shared" si="28"/>
        <v>0.5</v>
      </c>
      <c r="Q431" s="571" t="str">
        <f>IF(ISNUMBER(P431),IF(P431=100%,"CUMPLIDA",IF(AND(ISNUMBER(L431),ISNUMBER([9]OCI!$P$6)), IF(L431&lt;[9]OCI!$P$6,"INCUMPLIDA","PROCESO"), "VERIFICAR FECHA")),"SIN VALOR AVANCE")</f>
        <v>PROCESO</v>
      </c>
    </row>
    <row r="432" spans="1:17" ht="240">
      <c r="A432" s="606" t="s">
        <v>12</v>
      </c>
      <c r="B432" s="580" t="s">
        <v>16</v>
      </c>
      <c r="C432" s="858" t="s">
        <v>4172</v>
      </c>
      <c r="D432" s="858" t="s">
        <v>4888</v>
      </c>
      <c r="E432" s="860" t="s">
        <v>4186</v>
      </c>
      <c r="F432" s="860" t="s">
        <v>4187</v>
      </c>
      <c r="G432" s="562" t="s">
        <v>4188</v>
      </c>
      <c r="H432" s="587" t="s">
        <v>4189</v>
      </c>
      <c r="I432" s="587" t="s">
        <v>4189</v>
      </c>
      <c r="J432" s="566">
        <v>1</v>
      </c>
      <c r="K432" s="612">
        <v>45672</v>
      </c>
      <c r="L432" s="612">
        <v>45747</v>
      </c>
      <c r="M432" s="568">
        <f t="shared" si="27"/>
        <v>10.714285714285714</v>
      </c>
      <c r="N432" s="569">
        <v>1</v>
      </c>
      <c r="O432" s="587" t="s">
        <v>4177</v>
      </c>
      <c r="P432" s="586">
        <f t="shared" si="28"/>
        <v>1</v>
      </c>
      <c r="Q432" s="571" t="str">
        <f>IF(ISNUMBER(P432),IF(P432=100%,"CUMPLIDA",IF(AND(ISNUMBER(L432),ISNUMBER([9]OCI!$P$6)), IF(L432&lt;[9]OCI!$P$6,"INCUMPLIDA","PROCESO"), "VERIFICAR FECHA")),"SIN VALOR AVANCE")</f>
        <v>CUMPLIDA</v>
      </c>
    </row>
    <row r="433" spans="1:17" ht="150">
      <c r="A433" s="606" t="s">
        <v>12</v>
      </c>
      <c r="B433" s="580" t="s">
        <v>16</v>
      </c>
      <c r="C433" s="858"/>
      <c r="D433" s="858"/>
      <c r="E433" s="860"/>
      <c r="F433" s="860"/>
      <c r="G433" s="562" t="s">
        <v>4190</v>
      </c>
      <c r="H433" s="587" t="s">
        <v>4191</v>
      </c>
      <c r="I433" s="587" t="s">
        <v>4191</v>
      </c>
      <c r="J433" s="566">
        <v>8</v>
      </c>
      <c r="K433" s="612">
        <v>45748</v>
      </c>
      <c r="L433" s="612">
        <v>45991</v>
      </c>
      <c r="M433" s="568">
        <f t="shared" si="27"/>
        <v>34.714285714285715</v>
      </c>
      <c r="N433" s="569">
        <v>2</v>
      </c>
      <c r="O433" s="587" t="s">
        <v>4177</v>
      </c>
      <c r="P433" s="586">
        <f t="shared" si="28"/>
        <v>0.25</v>
      </c>
      <c r="Q433" s="571" t="str">
        <f>IF(ISNUMBER(P433),IF(P433=100%,"CUMPLIDA",IF(AND(ISNUMBER(L433),ISNUMBER([9]OCI!$P$6)), IF(L433&lt;[9]OCI!$P$6,"INCUMPLIDA","PROCESO"), "VERIFICAR FECHA")),"SIN VALOR AVANCE")</f>
        <v>PROCESO</v>
      </c>
    </row>
    <row r="434" spans="1:17" ht="105">
      <c r="A434" s="606" t="s">
        <v>12</v>
      </c>
      <c r="B434" s="580" t="s">
        <v>16</v>
      </c>
      <c r="C434" s="858"/>
      <c r="D434" s="858"/>
      <c r="E434" s="860"/>
      <c r="F434" s="860"/>
      <c r="G434" s="562" t="s">
        <v>4192</v>
      </c>
      <c r="H434" s="587" t="s">
        <v>4193</v>
      </c>
      <c r="I434" s="587" t="s">
        <v>4193</v>
      </c>
      <c r="J434" s="566">
        <v>1</v>
      </c>
      <c r="K434" s="612">
        <v>45659</v>
      </c>
      <c r="L434" s="612">
        <v>45747</v>
      </c>
      <c r="M434" s="568">
        <f t="shared" si="27"/>
        <v>12.571428571428571</v>
      </c>
      <c r="N434" s="569">
        <v>1</v>
      </c>
      <c r="O434" s="587" t="s">
        <v>4177</v>
      </c>
      <c r="P434" s="586">
        <f t="shared" si="28"/>
        <v>1</v>
      </c>
      <c r="Q434" s="571" t="str">
        <f>IF(ISNUMBER(P434),IF(P434=100%,"CUMPLIDA",IF(AND(ISNUMBER(L434),ISNUMBER([9]OCI!$P$6)), IF(L434&lt;[9]OCI!$P$6,"INCUMPLIDA","PROCESO"), "VERIFICAR FECHA")),"SIN VALOR AVANCE")</f>
        <v>CUMPLIDA</v>
      </c>
    </row>
    <row r="435" spans="1:17" ht="120">
      <c r="A435" s="606" t="s">
        <v>12</v>
      </c>
      <c r="B435" s="580" t="s">
        <v>16</v>
      </c>
      <c r="C435" s="858"/>
      <c r="D435" s="858"/>
      <c r="E435" s="860"/>
      <c r="F435" s="860"/>
      <c r="G435" s="562" t="s">
        <v>4194</v>
      </c>
      <c r="H435" s="587" t="s">
        <v>4195</v>
      </c>
      <c r="I435" s="587" t="s">
        <v>4195</v>
      </c>
      <c r="J435" s="618">
        <v>1</v>
      </c>
      <c r="K435" s="612">
        <v>45689</v>
      </c>
      <c r="L435" s="612">
        <v>45716</v>
      </c>
      <c r="M435" s="568">
        <f t="shared" si="27"/>
        <v>3.8571428571428572</v>
      </c>
      <c r="N435" s="618">
        <v>1</v>
      </c>
      <c r="O435" s="587" t="s">
        <v>4177</v>
      </c>
      <c r="P435" s="586">
        <f t="shared" si="28"/>
        <v>1</v>
      </c>
      <c r="Q435" s="571" t="str">
        <f>IF(ISNUMBER(P435),IF(P435=100%,"CUMPLIDA",IF(AND(ISNUMBER(L435),ISNUMBER([9]OCI!$P$6)), IF(L435&lt;[9]OCI!$P$6,"INCUMPLIDA","PROCESO"), "VERIFICAR FECHA")),"SIN VALOR AVANCE")</f>
        <v>CUMPLIDA</v>
      </c>
    </row>
    <row r="436" spans="1:17" ht="135">
      <c r="A436" s="606" t="s">
        <v>12</v>
      </c>
      <c r="B436" s="580" t="s">
        <v>16</v>
      </c>
      <c r="C436" s="858"/>
      <c r="D436" s="858"/>
      <c r="E436" s="860"/>
      <c r="F436" s="860"/>
      <c r="G436" s="562" t="s">
        <v>4196</v>
      </c>
      <c r="H436" s="587" t="s">
        <v>259</v>
      </c>
      <c r="I436" s="587" t="s">
        <v>259</v>
      </c>
      <c r="J436" s="566">
        <v>1</v>
      </c>
      <c r="K436" s="612">
        <v>45717</v>
      </c>
      <c r="L436" s="612">
        <v>45747</v>
      </c>
      <c r="M436" s="568">
        <f t="shared" si="27"/>
        <v>4.2857142857142856</v>
      </c>
      <c r="N436" s="569">
        <v>1</v>
      </c>
      <c r="O436" s="587" t="s">
        <v>4177</v>
      </c>
      <c r="P436" s="586">
        <f t="shared" si="28"/>
        <v>1</v>
      </c>
      <c r="Q436" s="571" t="str">
        <f>IF(ISNUMBER(P436),IF(P436=100%,"CUMPLIDA",IF(AND(ISNUMBER(L436),ISNUMBER([9]OCI!$P$6)), IF(L436&lt;[9]OCI!$P$6,"INCUMPLIDA","PROCESO"), "VERIFICAR FECHA")),"SIN VALOR AVANCE")</f>
        <v>CUMPLIDA</v>
      </c>
    </row>
    <row r="437" spans="1:17" ht="120">
      <c r="A437" s="606" t="s">
        <v>12</v>
      </c>
      <c r="B437" s="580" t="s">
        <v>16</v>
      </c>
      <c r="C437" s="858"/>
      <c r="D437" s="858"/>
      <c r="E437" s="860"/>
      <c r="F437" s="860"/>
      <c r="G437" s="562" t="s">
        <v>4197</v>
      </c>
      <c r="H437" s="587" t="s">
        <v>4198</v>
      </c>
      <c r="I437" s="587" t="s">
        <v>4198</v>
      </c>
      <c r="J437" s="566">
        <v>1</v>
      </c>
      <c r="K437" s="612">
        <v>45641</v>
      </c>
      <c r="L437" s="612">
        <v>45688</v>
      </c>
      <c r="M437" s="568">
        <f t="shared" si="27"/>
        <v>6.7142857142857144</v>
      </c>
      <c r="N437" s="569">
        <v>1</v>
      </c>
      <c r="O437" s="587" t="s">
        <v>4199</v>
      </c>
      <c r="P437" s="586">
        <f t="shared" si="28"/>
        <v>1</v>
      </c>
      <c r="Q437" s="571" t="str">
        <f>IF(ISNUMBER(P437),IF(P437=100%,"CUMPLIDA",IF(AND(ISNUMBER(L437),ISNUMBER([9]OCI!$P$6)), IF(L437&lt;[9]OCI!$P$6,"INCUMPLIDA","PROCESO"), "VERIFICAR FECHA")),"SIN VALOR AVANCE")</f>
        <v>CUMPLIDA</v>
      </c>
    </row>
    <row r="438" spans="1:17" ht="60.75">
      <c r="A438" s="606" t="s">
        <v>12</v>
      </c>
      <c r="B438" s="580" t="s">
        <v>16</v>
      </c>
      <c r="C438" s="858"/>
      <c r="D438" s="858"/>
      <c r="E438" s="860"/>
      <c r="F438" s="860"/>
      <c r="G438" s="562" t="s">
        <v>4200</v>
      </c>
      <c r="H438" s="587" t="s">
        <v>4201</v>
      </c>
      <c r="I438" s="587" t="s">
        <v>4201</v>
      </c>
      <c r="J438" s="618">
        <v>1</v>
      </c>
      <c r="K438" s="612">
        <v>45689</v>
      </c>
      <c r="L438" s="612">
        <v>45991</v>
      </c>
      <c r="M438" s="568">
        <f t="shared" si="27"/>
        <v>43.142857142857146</v>
      </c>
      <c r="N438" s="618">
        <v>0.32</v>
      </c>
      <c r="O438" s="587" t="s">
        <v>4177</v>
      </c>
      <c r="P438" s="586">
        <f t="shared" si="28"/>
        <v>0.32</v>
      </c>
      <c r="Q438" s="571" t="str">
        <f>IF(ISNUMBER(P438),IF(P438=100%,"CUMPLIDA",IF(AND(ISNUMBER(L438),ISNUMBER([9]OCI!$P$6)), IF(L438&lt;[9]OCI!$P$6,"INCUMPLIDA","PROCESO"), "VERIFICAR FECHA")),"SIN VALOR AVANCE")</f>
        <v>PROCESO</v>
      </c>
    </row>
    <row r="439" spans="1:17" ht="120">
      <c r="A439" s="606" t="s">
        <v>12</v>
      </c>
      <c r="B439" s="580" t="s">
        <v>16</v>
      </c>
      <c r="C439" s="858" t="s">
        <v>4172</v>
      </c>
      <c r="D439" s="858" t="s">
        <v>4889</v>
      </c>
      <c r="E439" s="871" t="s">
        <v>4202</v>
      </c>
      <c r="F439" s="860" t="s">
        <v>4203</v>
      </c>
      <c r="G439" s="562" t="s">
        <v>4204</v>
      </c>
      <c r="H439" s="587" t="s">
        <v>4205</v>
      </c>
      <c r="I439" s="587" t="s">
        <v>4205</v>
      </c>
      <c r="J439" s="618">
        <v>1</v>
      </c>
      <c r="K439" s="612">
        <v>45627</v>
      </c>
      <c r="L439" s="612">
        <v>45688</v>
      </c>
      <c r="M439" s="568">
        <f t="shared" si="27"/>
        <v>8.7142857142857135</v>
      </c>
      <c r="N439" s="618">
        <v>1</v>
      </c>
      <c r="O439" s="587" t="s">
        <v>4206</v>
      </c>
      <c r="P439" s="586">
        <f t="shared" si="28"/>
        <v>1</v>
      </c>
      <c r="Q439" s="571" t="str">
        <f>IF(ISNUMBER(P439),IF(P439=100%,"CUMPLIDA",IF(AND(ISNUMBER(L439),ISNUMBER([9]OCI!$P$6)), IF(L439&lt;[9]OCI!$P$6,"INCUMPLIDA","PROCESO"), "VERIFICAR FECHA")),"SIN VALOR AVANCE")</f>
        <v>CUMPLIDA</v>
      </c>
    </row>
    <row r="440" spans="1:17" ht="90.75">
      <c r="A440" s="606" t="s">
        <v>12</v>
      </c>
      <c r="B440" s="580" t="s">
        <v>16</v>
      </c>
      <c r="C440" s="858"/>
      <c r="D440" s="858"/>
      <c r="E440" s="871"/>
      <c r="F440" s="860"/>
      <c r="G440" s="562" t="s">
        <v>4207</v>
      </c>
      <c r="H440" s="587" t="s">
        <v>4208</v>
      </c>
      <c r="I440" s="587" t="s">
        <v>4208</v>
      </c>
      <c r="J440" s="566">
        <v>9</v>
      </c>
      <c r="K440" s="612">
        <v>45627</v>
      </c>
      <c r="L440" s="612">
        <v>45900</v>
      </c>
      <c r="M440" s="568">
        <f t="shared" si="27"/>
        <v>39</v>
      </c>
      <c r="N440" s="569">
        <v>7</v>
      </c>
      <c r="O440" s="619" t="s">
        <v>4209</v>
      </c>
      <c r="P440" s="586">
        <f t="shared" si="28"/>
        <v>0.77777777777777779</v>
      </c>
      <c r="Q440" s="571" t="str">
        <f>IF(ISNUMBER(P440),IF(P440=100%,"CUMPLIDA",IF(AND(ISNUMBER(L440),ISNUMBER([9]OCI!$P$6)), IF(L440&lt;[9]OCI!$P$6,"INCUMPLIDA","PROCESO"), "VERIFICAR FECHA")),"SIN VALOR AVANCE")</f>
        <v>PROCESO</v>
      </c>
    </row>
    <row r="441" spans="1:17" ht="75">
      <c r="A441" s="606" t="s">
        <v>12</v>
      </c>
      <c r="B441" s="580" t="s">
        <v>16</v>
      </c>
      <c r="C441" s="858" t="s">
        <v>4172</v>
      </c>
      <c r="D441" s="858" t="s">
        <v>4890</v>
      </c>
      <c r="E441" s="860" t="s">
        <v>4210</v>
      </c>
      <c r="F441" s="860" t="s">
        <v>4211</v>
      </c>
      <c r="G441" s="563" t="s">
        <v>4212</v>
      </c>
      <c r="H441" s="587" t="s">
        <v>712</v>
      </c>
      <c r="I441" s="587" t="s">
        <v>4213</v>
      </c>
      <c r="J441" s="566">
        <v>1</v>
      </c>
      <c r="K441" s="582">
        <v>45931</v>
      </c>
      <c r="L441" s="582">
        <v>45991</v>
      </c>
      <c r="M441" s="568">
        <f t="shared" si="27"/>
        <v>8.5714285714285712</v>
      </c>
      <c r="N441" s="569">
        <v>0</v>
      </c>
      <c r="O441" s="587" t="s">
        <v>4214</v>
      </c>
      <c r="P441" s="586">
        <f t="shared" si="28"/>
        <v>0</v>
      </c>
      <c r="Q441" s="571" t="str">
        <f>IF(ISNUMBER(P441),IF(P441=100%,"CUMPLIDA",IF(AND(ISNUMBER(L441),ISNUMBER([9]OCI!$P$6)), IF(L441&lt;[9]OCI!$P$6,"INCUMPLIDA","PROCESO"), "VERIFICAR FECHA")),"SIN VALOR AVANCE")</f>
        <v>PROCESO</v>
      </c>
    </row>
    <row r="442" spans="1:17" ht="75">
      <c r="A442" s="606" t="s">
        <v>12</v>
      </c>
      <c r="B442" s="580" t="s">
        <v>16</v>
      </c>
      <c r="C442" s="858"/>
      <c r="D442" s="858"/>
      <c r="E442" s="860"/>
      <c r="F442" s="860"/>
      <c r="G442" s="563" t="s">
        <v>4215</v>
      </c>
      <c r="H442" s="587" t="s">
        <v>4216</v>
      </c>
      <c r="I442" s="564" t="s">
        <v>168</v>
      </c>
      <c r="J442" s="566">
        <v>1</v>
      </c>
      <c r="K442" s="582">
        <v>45992</v>
      </c>
      <c r="L442" s="582">
        <v>46081</v>
      </c>
      <c r="M442" s="568">
        <f t="shared" si="27"/>
        <v>12.714285714285714</v>
      </c>
      <c r="N442" s="569">
        <v>0</v>
      </c>
      <c r="O442" s="587" t="s">
        <v>4217</v>
      </c>
      <c r="P442" s="586">
        <f t="shared" si="28"/>
        <v>0</v>
      </c>
      <c r="Q442" s="571" t="str">
        <f>IF(ISNUMBER(P442),IF(P442=100%,"CUMPLIDA",IF(AND(ISNUMBER(L442),ISNUMBER([9]OCI!$P$6)), IF(L442&lt;[9]OCI!$P$6,"INCUMPLIDA","PROCESO"), "VERIFICAR FECHA")),"SIN VALOR AVANCE")</f>
        <v>PROCESO</v>
      </c>
    </row>
    <row r="443" spans="1:17" ht="75">
      <c r="A443" s="606" t="s">
        <v>12</v>
      </c>
      <c r="B443" s="580" t="s">
        <v>16</v>
      </c>
      <c r="C443" s="858"/>
      <c r="D443" s="858"/>
      <c r="E443" s="860"/>
      <c r="F443" s="860"/>
      <c r="G443" s="563" t="s">
        <v>110</v>
      </c>
      <c r="H443" s="587" t="s">
        <v>717</v>
      </c>
      <c r="I443" s="587" t="s">
        <v>718</v>
      </c>
      <c r="J443" s="566">
        <v>5</v>
      </c>
      <c r="K443" s="612">
        <v>46113</v>
      </c>
      <c r="L443" s="612">
        <v>46568</v>
      </c>
      <c r="M443" s="568">
        <f t="shared" si="27"/>
        <v>65</v>
      </c>
      <c r="N443" s="569">
        <v>0</v>
      </c>
      <c r="O443" s="587" t="s">
        <v>4217</v>
      </c>
      <c r="P443" s="586">
        <f t="shared" si="28"/>
        <v>0</v>
      </c>
      <c r="Q443" s="571" t="str">
        <f>IF(ISNUMBER(P443),IF(P443=100%,"CUMPLIDA",IF(AND(ISNUMBER(L443),ISNUMBER([9]OCI!$P$6)), IF(L443&lt;[9]OCI!$P$6,"INCUMPLIDA","PROCESO"), "VERIFICAR FECHA")),"SIN VALOR AVANCE")</f>
        <v>PROCESO</v>
      </c>
    </row>
    <row r="444" spans="1:17" ht="165">
      <c r="A444" s="606" t="s">
        <v>12</v>
      </c>
      <c r="B444" s="580" t="s">
        <v>16</v>
      </c>
      <c r="C444" s="858"/>
      <c r="D444" s="858"/>
      <c r="E444" s="860"/>
      <c r="F444" s="860"/>
      <c r="G444" s="563" t="s">
        <v>551</v>
      </c>
      <c r="H444" s="565" t="s">
        <v>4218</v>
      </c>
      <c r="I444" s="587" t="s">
        <v>4219</v>
      </c>
      <c r="J444" s="566">
        <v>3</v>
      </c>
      <c r="K444" s="612">
        <v>46296</v>
      </c>
      <c r="L444" s="612">
        <v>46568</v>
      </c>
      <c r="M444" s="568">
        <f t="shared" si="27"/>
        <v>38.857142857142854</v>
      </c>
      <c r="N444" s="569">
        <v>0</v>
      </c>
      <c r="O444" s="587" t="s">
        <v>4220</v>
      </c>
      <c r="P444" s="586">
        <f t="shared" si="28"/>
        <v>0</v>
      </c>
      <c r="Q444" s="571" t="str">
        <f>IF(ISNUMBER(P444),IF(P444=100%,"CUMPLIDA",IF(AND(ISNUMBER(L444),ISNUMBER([9]OCI!$P$6)), IF(L444&lt;[9]OCI!$P$6,"INCUMPLIDA","PROCESO"), "VERIFICAR FECHA")),"SIN VALOR AVANCE")</f>
        <v>PROCESO</v>
      </c>
    </row>
    <row r="445" spans="1:17" ht="195">
      <c r="A445" s="606" t="s">
        <v>12</v>
      </c>
      <c r="B445" s="580" t="s">
        <v>16</v>
      </c>
      <c r="C445" s="858"/>
      <c r="D445" s="858"/>
      <c r="E445" s="860"/>
      <c r="F445" s="860"/>
      <c r="G445" s="562" t="s">
        <v>4221</v>
      </c>
      <c r="H445" s="587" t="s">
        <v>4222</v>
      </c>
      <c r="I445" s="587" t="s">
        <v>4222</v>
      </c>
      <c r="J445" s="566">
        <v>2</v>
      </c>
      <c r="K445" s="612">
        <v>45641</v>
      </c>
      <c r="L445" s="612">
        <v>45688</v>
      </c>
      <c r="M445" s="568">
        <f t="shared" si="27"/>
        <v>6.7142857142857144</v>
      </c>
      <c r="N445" s="569">
        <v>2</v>
      </c>
      <c r="O445" s="587" t="s">
        <v>4223</v>
      </c>
      <c r="P445" s="586">
        <f t="shared" si="28"/>
        <v>1</v>
      </c>
      <c r="Q445" s="571" t="str">
        <f>IF(ISNUMBER(P445),IF(P445=100%,"CUMPLIDA",IF(AND(ISNUMBER(L445),ISNUMBER([9]OCI!$P$6)), IF(L445&lt;[9]OCI!$P$6,"INCUMPLIDA","PROCESO"), "VERIFICAR FECHA")),"SIN VALOR AVANCE")</f>
        <v>CUMPLIDA</v>
      </c>
    </row>
    <row r="446" spans="1:17" ht="105">
      <c r="A446" s="606" t="s">
        <v>12</v>
      </c>
      <c r="B446" s="580" t="s">
        <v>16</v>
      </c>
      <c r="C446" s="858"/>
      <c r="D446" s="858"/>
      <c r="E446" s="860"/>
      <c r="F446" s="860"/>
      <c r="G446" s="562" t="s">
        <v>4224</v>
      </c>
      <c r="H446" s="587" t="s">
        <v>4225</v>
      </c>
      <c r="I446" s="587" t="s">
        <v>4225</v>
      </c>
      <c r="J446" s="566">
        <v>2</v>
      </c>
      <c r="K446" s="612">
        <v>45641</v>
      </c>
      <c r="L446" s="612">
        <v>45688</v>
      </c>
      <c r="M446" s="568">
        <f t="shared" si="27"/>
        <v>6.7142857142857144</v>
      </c>
      <c r="N446" s="569">
        <v>1</v>
      </c>
      <c r="O446" s="587" t="s">
        <v>4223</v>
      </c>
      <c r="P446" s="586">
        <f t="shared" si="28"/>
        <v>0.5</v>
      </c>
      <c r="Q446" s="571" t="str">
        <f>IF(ISNUMBER(P446),IF(P446=100%,"CUMPLIDA",IF(AND(ISNUMBER(L446),ISNUMBER([9]OCI!$P$6)), IF(L446&lt;[9]OCI!$P$6,"INCUMPLIDA","PROCESO"), "VERIFICAR FECHA")),"SIN VALOR AVANCE")</f>
        <v>PROCESO</v>
      </c>
    </row>
    <row r="447" spans="1:17" ht="120">
      <c r="A447" s="606" t="s">
        <v>12</v>
      </c>
      <c r="B447" s="580" t="s">
        <v>16</v>
      </c>
      <c r="C447" s="858"/>
      <c r="D447" s="858"/>
      <c r="E447" s="860"/>
      <c r="F447" s="860"/>
      <c r="G447" s="562" t="s">
        <v>4226</v>
      </c>
      <c r="H447" s="587" t="s">
        <v>4227</v>
      </c>
      <c r="I447" s="587" t="s">
        <v>4227</v>
      </c>
      <c r="J447" s="566">
        <v>2</v>
      </c>
      <c r="K447" s="612">
        <v>45641</v>
      </c>
      <c r="L447" s="612">
        <v>45777</v>
      </c>
      <c r="M447" s="568">
        <f t="shared" si="27"/>
        <v>19.428571428571427</v>
      </c>
      <c r="N447" s="569">
        <v>2</v>
      </c>
      <c r="O447" s="587" t="s">
        <v>4228</v>
      </c>
      <c r="P447" s="586">
        <f t="shared" si="28"/>
        <v>1</v>
      </c>
      <c r="Q447" s="571" t="str">
        <f>IF(ISNUMBER(P447),IF(P447=100%,"CUMPLIDA",IF(AND(ISNUMBER(L447),ISNUMBER([9]OCI!$P$6)), IF(L447&lt;[9]OCI!$P$6,"INCUMPLIDA","PROCESO"), "VERIFICAR FECHA")),"SIN VALOR AVANCE")</f>
        <v>CUMPLIDA</v>
      </c>
    </row>
    <row r="448" spans="1:17" ht="90">
      <c r="A448" s="606" t="s">
        <v>12</v>
      </c>
      <c r="B448" s="580" t="s">
        <v>16</v>
      </c>
      <c r="C448" s="892" t="s">
        <v>5410</v>
      </c>
      <c r="D448" s="858" t="s">
        <v>5409</v>
      </c>
      <c r="E448" s="1041" t="s">
        <v>5029</v>
      </c>
      <c r="F448" s="861" t="s">
        <v>4857</v>
      </c>
      <c r="G448" s="895" t="s">
        <v>4858</v>
      </c>
      <c r="H448" s="620" t="s">
        <v>4859</v>
      </c>
      <c r="I448" s="622" t="s">
        <v>4860</v>
      </c>
      <c r="J448" s="566">
        <v>1</v>
      </c>
      <c r="K448" s="612">
        <v>45901</v>
      </c>
      <c r="L448" s="612">
        <v>46111</v>
      </c>
      <c r="M448" s="568">
        <f t="shared" si="27"/>
        <v>30</v>
      </c>
      <c r="N448" s="569">
        <v>0</v>
      </c>
      <c r="O448" s="623" t="s">
        <v>5030</v>
      </c>
      <c r="P448" s="586">
        <f t="shared" si="28"/>
        <v>0</v>
      </c>
      <c r="Q448" s="571" t="str">
        <f>IF(ISNUMBER(P448),IF(P448=100%,"CUMPLIDA",IF(AND(ISNUMBER(L448),ISNUMBER([9]OCI!$P$6)), IF(L448&lt;[9]OCI!$P$6,"INCUMPLIDA","PROCESO"), "VERIFICAR FECHA")),"SIN VALOR AVANCE")</f>
        <v>PROCESO</v>
      </c>
    </row>
    <row r="449" spans="1:17" ht="45.75">
      <c r="A449" s="606" t="s">
        <v>12</v>
      </c>
      <c r="B449" s="580" t="s">
        <v>16</v>
      </c>
      <c r="C449" s="893"/>
      <c r="D449" s="858"/>
      <c r="E449" s="1041"/>
      <c r="F449" s="861"/>
      <c r="G449" s="895"/>
      <c r="H449" s="620" t="s">
        <v>4861</v>
      </c>
      <c r="I449" s="622" t="s">
        <v>4862</v>
      </c>
      <c r="J449" s="566">
        <v>7</v>
      </c>
      <c r="K449" s="612">
        <v>45901</v>
      </c>
      <c r="L449" s="612">
        <v>46111</v>
      </c>
      <c r="M449" s="568">
        <f t="shared" si="27"/>
        <v>30</v>
      </c>
      <c r="N449" s="569">
        <v>0</v>
      </c>
      <c r="O449" s="623" t="s">
        <v>5030</v>
      </c>
      <c r="P449" s="586">
        <f t="shared" si="28"/>
        <v>0</v>
      </c>
      <c r="Q449" s="571" t="str">
        <f>IF(ISNUMBER(P449),IF(P449=100%,"CUMPLIDA",IF(AND(ISNUMBER(L449),ISNUMBER([9]OCI!$P$6)), IF(L449&lt;[9]OCI!$P$6,"INCUMPLIDA","PROCESO"), "VERIFICAR FECHA")),"SIN VALOR AVANCE")</f>
        <v>PROCESO</v>
      </c>
    </row>
    <row r="450" spans="1:17" ht="60">
      <c r="A450" s="606" t="s">
        <v>12</v>
      </c>
      <c r="B450" s="580" t="s">
        <v>16</v>
      </c>
      <c r="C450" s="893"/>
      <c r="D450" s="858"/>
      <c r="E450" s="1041"/>
      <c r="F450" s="861"/>
      <c r="G450" s="895"/>
      <c r="H450" s="624" t="s">
        <v>4863</v>
      </c>
      <c r="I450" s="622" t="s">
        <v>470</v>
      </c>
      <c r="J450" s="566">
        <v>1</v>
      </c>
      <c r="K450" s="612">
        <v>45901</v>
      </c>
      <c r="L450" s="612">
        <v>46142</v>
      </c>
      <c r="M450" s="568">
        <f t="shared" si="27"/>
        <v>34.428571428571431</v>
      </c>
      <c r="N450" s="569">
        <v>0</v>
      </c>
      <c r="O450" s="623" t="s">
        <v>5030</v>
      </c>
      <c r="P450" s="586">
        <f t="shared" si="28"/>
        <v>0</v>
      </c>
      <c r="Q450" s="571" t="str">
        <f>IF(ISNUMBER(P450),IF(P450=100%,"CUMPLIDA",IF(AND(ISNUMBER(L450),ISNUMBER([9]OCI!$P$6)), IF(L450&lt;[9]OCI!$P$6,"INCUMPLIDA","PROCESO"), "VERIFICAR FECHA")),"SIN VALOR AVANCE")</f>
        <v>PROCESO</v>
      </c>
    </row>
    <row r="451" spans="1:17" ht="150">
      <c r="A451" s="606" t="s">
        <v>12</v>
      </c>
      <c r="B451" s="580" t="s">
        <v>16</v>
      </c>
      <c r="C451" s="893"/>
      <c r="D451" s="858"/>
      <c r="E451" s="1041"/>
      <c r="F451" s="861"/>
      <c r="G451" s="563" t="s">
        <v>4864</v>
      </c>
      <c r="H451" s="621" t="s">
        <v>4865</v>
      </c>
      <c r="I451" s="625" t="s">
        <v>4866</v>
      </c>
      <c r="J451" s="566">
        <v>9</v>
      </c>
      <c r="K451" s="612">
        <v>45901</v>
      </c>
      <c r="L451" s="612">
        <v>46203</v>
      </c>
      <c r="M451" s="568">
        <f t="shared" si="27"/>
        <v>43.142857142857146</v>
      </c>
      <c r="N451" s="569">
        <v>0</v>
      </c>
      <c r="O451" s="623" t="s">
        <v>5031</v>
      </c>
      <c r="P451" s="586">
        <f t="shared" si="28"/>
        <v>0</v>
      </c>
      <c r="Q451" s="571" t="str">
        <f>IF(ISNUMBER(P451),IF(P451=100%,"CUMPLIDA",IF(AND(ISNUMBER(L451),ISNUMBER([9]OCI!$P$6)), IF(L451&lt;[9]OCI!$P$6,"INCUMPLIDA","PROCESO"), "VERIFICAR FECHA")),"SIN VALOR AVANCE")</f>
        <v>PROCESO</v>
      </c>
    </row>
    <row r="452" spans="1:17" ht="150">
      <c r="A452" s="606" t="s">
        <v>12</v>
      </c>
      <c r="B452" s="580" t="s">
        <v>16</v>
      </c>
      <c r="C452" s="893"/>
      <c r="D452" s="858"/>
      <c r="E452" s="1041"/>
      <c r="F452" s="861"/>
      <c r="G452" s="563" t="s">
        <v>4867</v>
      </c>
      <c r="H452" s="563" t="s">
        <v>4868</v>
      </c>
      <c r="I452" s="625" t="s">
        <v>4869</v>
      </c>
      <c r="J452" s="566">
        <v>1</v>
      </c>
      <c r="K452" s="612">
        <v>45901</v>
      </c>
      <c r="L452" s="612">
        <v>45961</v>
      </c>
      <c r="M452" s="568">
        <f t="shared" si="27"/>
        <v>8.5714285714285712</v>
      </c>
      <c r="N452" s="569">
        <v>0</v>
      </c>
      <c r="O452" s="623" t="s">
        <v>5032</v>
      </c>
      <c r="P452" s="586">
        <f t="shared" si="28"/>
        <v>0</v>
      </c>
      <c r="Q452" s="571" t="str">
        <f>IF(ISNUMBER(P452),IF(P452=100%,"CUMPLIDA",IF(AND(ISNUMBER(L452),ISNUMBER([9]OCI!$P$6)), IF(L452&lt;[9]OCI!$P$6,"INCUMPLIDA","PROCESO"), "VERIFICAR FECHA")),"SIN VALOR AVANCE")</f>
        <v>PROCESO</v>
      </c>
    </row>
    <row r="453" spans="1:17" ht="90">
      <c r="A453" s="606" t="s">
        <v>12</v>
      </c>
      <c r="B453" s="580" t="s">
        <v>16</v>
      </c>
      <c r="C453" s="893"/>
      <c r="D453" s="858"/>
      <c r="E453" s="1041"/>
      <c r="F453" s="861"/>
      <c r="G453" s="624" t="s">
        <v>4870</v>
      </c>
      <c r="H453" s="624" t="s">
        <v>4871</v>
      </c>
      <c r="I453" s="622" t="s">
        <v>4872</v>
      </c>
      <c r="J453" s="566">
        <v>2</v>
      </c>
      <c r="K453" s="612">
        <v>45901</v>
      </c>
      <c r="L453" s="612">
        <v>46203</v>
      </c>
      <c r="M453" s="568">
        <f t="shared" si="27"/>
        <v>43.142857142857146</v>
      </c>
      <c r="N453" s="569">
        <v>0</v>
      </c>
      <c r="O453" s="623" t="s">
        <v>5030</v>
      </c>
      <c r="P453" s="586">
        <f t="shared" si="28"/>
        <v>0</v>
      </c>
      <c r="Q453" s="571" t="str">
        <f>IF(ISNUMBER(P453),IF(P453=100%,"CUMPLIDA",IF(AND(ISNUMBER(L453),ISNUMBER([9]OCI!$P$6)), IF(L453&lt;[9]OCI!$P$6,"INCUMPLIDA","PROCESO"), "VERIFICAR FECHA")),"SIN VALOR AVANCE")</f>
        <v>PROCESO</v>
      </c>
    </row>
    <row r="454" spans="1:17" ht="90">
      <c r="A454" s="606" t="s">
        <v>12</v>
      </c>
      <c r="B454" s="580" t="s">
        <v>16</v>
      </c>
      <c r="C454" s="893"/>
      <c r="D454" s="858"/>
      <c r="E454" s="1041"/>
      <c r="F454" s="861"/>
      <c r="G454" s="624" t="s">
        <v>4873</v>
      </c>
      <c r="H454" s="624" t="s">
        <v>4874</v>
      </c>
      <c r="I454" s="622" t="s">
        <v>4875</v>
      </c>
      <c r="J454" s="566">
        <v>1</v>
      </c>
      <c r="K454" s="612">
        <v>45901</v>
      </c>
      <c r="L454" s="612">
        <v>46203</v>
      </c>
      <c r="M454" s="568">
        <f t="shared" si="27"/>
        <v>43.142857142857146</v>
      </c>
      <c r="N454" s="569">
        <v>0</v>
      </c>
      <c r="O454" s="623" t="s">
        <v>5030</v>
      </c>
      <c r="P454" s="586">
        <f t="shared" si="28"/>
        <v>0</v>
      </c>
      <c r="Q454" s="571" t="str">
        <f>IF(ISNUMBER(P454),IF(P454=100%,"CUMPLIDA",IF(AND(ISNUMBER(L454),ISNUMBER([9]OCI!$P$6)), IF(L454&lt;[9]OCI!$P$6,"INCUMPLIDA","PROCESO"), "VERIFICAR FECHA")),"SIN VALOR AVANCE")</f>
        <v>PROCESO</v>
      </c>
    </row>
    <row r="455" spans="1:17" ht="120">
      <c r="A455" s="606" t="s">
        <v>12</v>
      </c>
      <c r="B455" s="580" t="s">
        <v>16</v>
      </c>
      <c r="C455" s="894"/>
      <c r="D455" s="858"/>
      <c r="E455" s="1041"/>
      <c r="F455" s="861"/>
      <c r="G455" s="626" t="s">
        <v>4876</v>
      </c>
      <c r="H455" s="626" t="s">
        <v>4877</v>
      </c>
      <c r="I455" s="627" t="s">
        <v>4872</v>
      </c>
      <c r="J455" s="566">
        <v>1</v>
      </c>
      <c r="K455" s="612">
        <v>45901</v>
      </c>
      <c r="L455" s="612">
        <v>46022</v>
      </c>
      <c r="M455" s="568">
        <f t="shared" si="27"/>
        <v>17.285714285714285</v>
      </c>
      <c r="N455" s="569">
        <v>0</v>
      </c>
      <c r="O455" s="623" t="s">
        <v>5033</v>
      </c>
      <c r="P455" s="586">
        <f t="shared" si="28"/>
        <v>0</v>
      </c>
      <c r="Q455" s="571" t="str">
        <f>IF(ISNUMBER(P455),IF(P455=100%,"CUMPLIDA",IF(AND(ISNUMBER(L455),ISNUMBER([9]OCI!$P$6)), IF(L455&lt;[9]OCI!$P$6,"INCUMPLIDA","PROCESO"), "VERIFICAR FECHA")),"SIN VALOR AVANCE")</f>
        <v>PROCESO</v>
      </c>
    </row>
    <row r="456" spans="1:17" ht="150">
      <c r="A456" s="606" t="s">
        <v>12</v>
      </c>
      <c r="B456" s="580" t="s">
        <v>16</v>
      </c>
      <c r="C456" s="892" t="s">
        <v>5411</v>
      </c>
      <c r="D456" s="896" t="s">
        <v>5409</v>
      </c>
      <c r="E456" s="867" t="s">
        <v>5034</v>
      </c>
      <c r="F456" s="861" t="s">
        <v>4878</v>
      </c>
      <c r="G456" s="563" t="s">
        <v>4879</v>
      </c>
      <c r="H456" s="621" t="s">
        <v>4865</v>
      </c>
      <c r="I456" s="625" t="s">
        <v>4880</v>
      </c>
      <c r="J456" s="566">
        <v>9</v>
      </c>
      <c r="K456" s="612">
        <v>45901</v>
      </c>
      <c r="L456" s="612">
        <v>46203</v>
      </c>
      <c r="M456" s="568">
        <f t="shared" si="27"/>
        <v>43.142857142857146</v>
      </c>
      <c r="N456" s="569">
        <v>0</v>
      </c>
      <c r="O456" s="623" t="s">
        <v>5031</v>
      </c>
      <c r="P456" s="586">
        <f t="shared" si="28"/>
        <v>0</v>
      </c>
      <c r="Q456" s="571" t="str">
        <f>IF(ISNUMBER(P456),IF(P456=100%,"CUMPLIDA",IF(AND(ISNUMBER(L456),ISNUMBER([9]OCI!$P$6)), IF(L456&lt;[9]OCI!$P$6,"INCUMPLIDA","PROCESO"), "VERIFICAR FECHA")),"SIN VALOR AVANCE")</f>
        <v>PROCESO</v>
      </c>
    </row>
    <row r="457" spans="1:17" ht="150">
      <c r="A457" s="606" t="s">
        <v>12</v>
      </c>
      <c r="B457" s="580" t="s">
        <v>16</v>
      </c>
      <c r="C457" s="893"/>
      <c r="D457" s="896"/>
      <c r="E457" s="867"/>
      <c r="F457" s="861"/>
      <c r="G457" s="563" t="s">
        <v>4867</v>
      </c>
      <c r="H457" s="563" t="s">
        <v>4868</v>
      </c>
      <c r="I457" s="625" t="s">
        <v>4869</v>
      </c>
      <c r="J457" s="566">
        <v>1</v>
      </c>
      <c r="K457" s="612">
        <v>45901</v>
      </c>
      <c r="L457" s="612">
        <v>45961</v>
      </c>
      <c r="M457" s="568">
        <f t="shared" si="27"/>
        <v>8.5714285714285712</v>
      </c>
      <c r="N457" s="569">
        <v>0</v>
      </c>
      <c r="O457" s="623" t="s">
        <v>5032</v>
      </c>
      <c r="P457" s="586">
        <f t="shared" si="28"/>
        <v>0</v>
      </c>
      <c r="Q457" s="571" t="str">
        <f>IF(ISNUMBER(P457),IF(P457=100%,"CUMPLIDA",IF(AND(ISNUMBER(L457),ISNUMBER([9]OCI!$P$6)), IF(L457&lt;[9]OCI!$P$6,"INCUMPLIDA","PROCESO"), "VERIFICAR FECHA")),"SIN VALOR AVANCE")</f>
        <v>PROCESO</v>
      </c>
    </row>
    <row r="458" spans="1:17" ht="90">
      <c r="A458" s="606" t="s">
        <v>12</v>
      </c>
      <c r="B458" s="580" t="s">
        <v>16</v>
      </c>
      <c r="C458" s="893"/>
      <c r="D458" s="896"/>
      <c r="E458" s="867"/>
      <c r="F458" s="861"/>
      <c r="G458" s="624" t="s">
        <v>4870</v>
      </c>
      <c r="H458" s="624" t="s">
        <v>4881</v>
      </c>
      <c r="I458" s="622" t="s">
        <v>4872</v>
      </c>
      <c r="J458" s="566">
        <v>2</v>
      </c>
      <c r="K458" s="612">
        <v>45901</v>
      </c>
      <c r="L458" s="612">
        <v>46203</v>
      </c>
      <c r="M458" s="568">
        <f t="shared" si="27"/>
        <v>43.142857142857146</v>
      </c>
      <c r="N458" s="569">
        <v>0</v>
      </c>
      <c r="O458" s="623" t="s">
        <v>5030</v>
      </c>
      <c r="P458" s="586">
        <f t="shared" si="28"/>
        <v>0</v>
      </c>
      <c r="Q458" s="571" t="str">
        <f>IF(ISNUMBER(P458),IF(P458=100%,"CUMPLIDA",IF(AND(ISNUMBER(L458),ISNUMBER([9]OCI!$P$6)), IF(L458&lt;[9]OCI!$P$6,"INCUMPLIDA","PROCESO"), "VERIFICAR FECHA")),"SIN VALOR AVANCE")</f>
        <v>PROCESO</v>
      </c>
    </row>
    <row r="459" spans="1:17" ht="90">
      <c r="A459" s="606" t="s">
        <v>12</v>
      </c>
      <c r="B459" s="580" t="s">
        <v>16</v>
      </c>
      <c r="C459" s="894"/>
      <c r="D459" s="896"/>
      <c r="E459" s="867"/>
      <c r="F459" s="861"/>
      <c r="G459" s="624" t="s">
        <v>4873</v>
      </c>
      <c r="H459" s="624" t="s">
        <v>4874</v>
      </c>
      <c r="I459" s="622" t="s">
        <v>4875</v>
      </c>
      <c r="J459" s="566">
        <v>1</v>
      </c>
      <c r="K459" s="612">
        <v>45901</v>
      </c>
      <c r="L459" s="612">
        <v>46203</v>
      </c>
      <c r="M459" s="568">
        <f t="shared" si="27"/>
        <v>43.142857142857146</v>
      </c>
      <c r="N459" s="569">
        <v>0</v>
      </c>
      <c r="O459" s="623" t="s">
        <v>5030</v>
      </c>
      <c r="P459" s="586">
        <f t="shared" si="28"/>
        <v>0</v>
      </c>
      <c r="Q459" s="571" t="str">
        <f>IF(ISNUMBER(P459),IF(P459=100%,"CUMPLIDA",IF(AND(ISNUMBER(L459),ISNUMBER([9]OCI!$P$6)), IF(L459&lt;[9]OCI!$P$6,"INCUMPLIDA","PROCESO"), "VERIFICAR FECHA")),"SIN VALOR AVANCE")</f>
        <v>PROCESO</v>
      </c>
    </row>
    <row r="460" spans="1:17" ht="150">
      <c r="A460" s="606" t="s">
        <v>12</v>
      </c>
      <c r="B460" s="580" t="s">
        <v>16</v>
      </c>
      <c r="C460" s="892" t="s">
        <v>5412</v>
      </c>
      <c r="D460" s="896" t="s">
        <v>5409</v>
      </c>
      <c r="E460" s="867" t="s">
        <v>5035</v>
      </c>
      <c r="F460" s="861" t="s">
        <v>4882</v>
      </c>
      <c r="G460" s="563" t="s">
        <v>4879</v>
      </c>
      <c r="H460" s="621" t="s">
        <v>4865</v>
      </c>
      <c r="I460" s="625" t="s">
        <v>4866</v>
      </c>
      <c r="J460" s="566">
        <v>9</v>
      </c>
      <c r="K460" s="612">
        <v>45901</v>
      </c>
      <c r="L460" s="612">
        <v>46203</v>
      </c>
      <c r="M460" s="568">
        <f>(L460-K460)/7</f>
        <v>43.142857142857146</v>
      </c>
      <c r="N460" s="569">
        <v>0</v>
      </c>
      <c r="O460" s="623" t="s">
        <v>5031</v>
      </c>
      <c r="P460" s="586">
        <f>N460/J460</f>
        <v>0</v>
      </c>
      <c r="Q460" s="571" t="str">
        <f>IF(ISNUMBER(P460),IF(P460=100%,"CUMPLIDA",IF(AND(ISNUMBER(L460),ISNUMBER([9]OCI!$P$6)), IF(L460&lt;[9]OCI!$P$6,"INCUMPLIDA","PROCESO"), "VERIFICAR FECHA")),"SIN VALOR AVANCE")</f>
        <v>PROCESO</v>
      </c>
    </row>
    <row r="461" spans="1:17" ht="150">
      <c r="A461" s="606" t="s">
        <v>12</v>
      </c>
      <c r="B461" s="580" t="s">
        <v>16</v>
      </c>
      <c r="C461" s="893"/>
      <c r="D461" s="896"/>
      <c r="E461" s="867"/>
      <c r="F461" s="861"/>
      <c r="G461" s="563" t="s">
        <v>4867</v>
      </c>
      <c r="H461" s="563" t="s">
        <v>4868</v>
      </c>
      <c r="I461" s="625" t="s">
        <v>4869</v>
      </c>
      <c r="J461" s="566">
        <v>1</v>
      </c>
      <c r="K461" s="612">
        <v>45901</v>
      </c>
      <c r="L461" s="612">
        <v>45961</v>
      </c>
      <c r="M461" s="568">
        <f>(L461-K461)/7</f>
        <v>8.5714285714285712</v>
      </c>
      <c r="N461" s="569">
        <v>0</v>
      </c>
      <c r="O461" s="623" t="s">
        <v>5032</v>
      </c>
      <c r="P461" s="586">
        <f>N461/J461</f>
        <v>0</v>
      </c>
      <c r="Q461" s="571" t="str">
        <f>IF(ISNUMBER(P461),IF(P461=100%,"CUMPLIDA",IF(AND(ISNUMBER(L461),ISNUMBER([9]OCI!$P$6)), IF(L461&lt;[9]OCI!$P$6,"INCUMPLIDA","PROCESO"), "VERIFICAR FECHA")),"SIN VALOR AVANCE")</f>
        <v>PROCESO</v>
      </c>
    </row>
    <row r="462" spans="1:17" ht="90">
      <c r="A462" s="606" t="s">
        <v>12</v>
      </c>
      <c r="B462" s="580" t="s">
        <v>16</v>
      </c>
      <c r="C462" s="893"/>
      <c r="D462" s="896"/>
      <c r="E462" s="867"/>
      <c r="F462" s="861"/>
      <c r="G462" s="624" t="s">
        <v>4870</v>
      </c>
      <c r="H462" s="624" t="s">
        <v>4871</v>
      </c>
      <c r="I462" s="622" t="s">
        <v>4872</v>
      </c>
      <c r="J462" s="566">
        <v>2</v>
      </c>
      <c r="K462" s="612">
        <v>45901</v>
      </c>
      <c r="L462" s="612">
        <v>46203</v>
      </c>
      <c r="M462" s="568">
        <f>(L462-K462)/7</f>
        <v>43.142857142857146</v>
      </c>
      <c r="N462" s="569">
        <v>0</v>
      </c>
      <c r="O462" s="623" t="s">
        <v>5030</v>
      </c>
      <c r="P462" s="586">
        <f>N462/J462</f>
        <v>0</v>
      </c>
      <c r="Q462" s="571" t="str">
        <f>IF(ISNUMBER(P462),IF(P462=100%,"CUMPLIDA",IF(AND(ISNUMBER(L462),ISNUMBER([9]OCI!$P$6)), IF(L462&lt;[9]OCI!$P$6,"INCUMPLIDA","PROCESO"), "VERIFICAR FECHA")),"SIN VALOR AVANCE")</f>
        <v>PROCESO</v>
      </c>
    </row>
    <row r="463" spans="1:17" ht="90">
      <c r="A463" s="606" t="s">
        <v>12</v>
      </c>
      <c r="B463" s="580" t="s">
        <v>16</v>
      </c>
      <c r="C463" s="894"/>
      <c r="D463" s="896"/>
      <c r="E463" s="867"/>
      <c r="F463" s="861"/>
      <c r="G463" s="624" t="s">
        <v>4873</v>
      </c>
      <c r="H463" s="624" t="s">
        <v>4874</v>
      </c>
      <c r="I463" s="622" t="s">
        <v>4875</v>
      </c>
      <c r="J463" s="566">
        <v>1</v>
      </c>
      <c r="K463" s="612">
        <v>45901</v>
      </c>
      <c r="L463" s="612">
        <v>46203</v>
      </c>
      <c r="M463" s="568">
        <f>(L463-K463)/7</f>
        <v>43.142857142857146</v>
      </c>
      <c r="N463" s="569">
        <v>0</v>
      </c>
      <c r="O463" s="623" t="s">
        <v>5030</v>
      </c>
      <c r="P463" s="586">
        <f>N463/J463</f>
        <v>0</v>
      </c>
      <c r="Q463" s="571" t="str">
        <f>IF(ISNUMBER(P463),IF(P463=100%,"CUMPLIDA",IF(AND(ISNUMBER(L463),ISNUMBER([9]OCI!$P$6)), IF(L463&lt;[9]OCI!$P$6,"INCUMPLIDA","PROCESO"), "VERIFICAR FECHA")),"SIN VALOR AVANCE")</f>
        <v>PROCESO</v>
      </c>
    </row>
    <row r="464" spans="1:17" ht="409.5">
      <c r="A464" s="606" t="s">
        <v>12</v>
      </c>
      <c r="B464" s="580" t="s">
        <v>16</v>
      </c>
      <c r="C464" s="604" t="s">
        <v>5413</v>
      </c>
      <c r="D464" s="604" t="s">
        <v>5409</v>
      </c>
      <c r="E464" s="562" t="s">
        <v>5036</v>
      </c>
      <c r="F464" s="620" t="s">
        <v>4883</v>
      </c>
      <c r="G464" s="620" t="s">
        <v>4884</v>
      </c>
      <c r="H464" s="620" t="s">
        <v>4885</v>
      </c>
      <c r="I464" s="622" t="s">
        <v>4872</v>
      </c>
      <c r="J464" s="566">
        <v>2</v>
      </c>
      <c r="K464" s="612">
        <v>45901</v>
      </c>
      <c r="L464" s="612">
        <v>46203</v>
      </c>
      <c r="M464" s="568">
        <f>(L464-K464)/7</f>
        <v>43.142857142857146</v>
      </c>
      <c r="N464" s="569">
        <v>0</v>
      </c>
      <c r="O464" s="623" t="s">
        <v>5030</v>
      </c>
      <c r="P464" s="586">
        <f>N464/J464</f>
        <v>0</v>
      </c>
      <c r="Q464" s="571" t="str">
        <f>IF(ISNUMBER(P464),IF(P464=100%,"CUMPLIDA",IF(AND(ISNUMBER(L464),ISNUMBER([9]OCI!$P$6)), IF(L464&lt;[9]OCI!$P$6,"INCUMPLIDA","PROCESO"), "VERIFICAR FECHA")),"SIN VALOR AVANCE")</f>
        <v>PROCESO</v>
      </c>
    </row>
    <row r="465" spans="1:17" ht="102">
      <c r="A465" s="606" t="s">
        <v>12</v>
      </c>
      <c r="B465" s="580" t="s">
        <v>16</v>
      </c>
      <c r="C465" s="1018" t="s">
        <v>5414</v>
      </c>
      <c r="D465" s="1018" t="s">
        <v>5305</v>
      </c>
      <c r="E465" s="1019" t="s">
        <v>5397</v>
      </c>
      <c r="F465" s="1020" t="s">
        <v>5398</v>
      </c>
      <c r="G465" s="1019" t="s">
        <v>5399</v>
      </c>
      <c r="H465" s="758" t="s">
        <v>5400</v>
      </c>
      <c r="I465" s="760" t="s">
        <v>259</v>
      </c>
      <c r="J465" s="761">
        <v>1</v>
      </c>
      <c r="K465" s="762">
        <v>45931</v>
      </c>
      <c r="L465" s="762">
        <v>46142</v>
      </c>
      <c r="M465" s="763">
        <f t="shared" ref="M465:M471" si="30">(L465-K465)/7</f>
        <v>30.142857142857142</v>
      </c>
      <c r="N465" s="764">
        <v>0</v>
      </c>
      <c r="O465" s="759" t="s">
        <v>5401</v>
      </c>
      <c r="P465" s="586">
        <f t="shared" ref="P465:P471" si="31">N465/J465</f>
        <v>0</v>
      </c>
      <c r="Q465" s="571" t="str">
        <f>IF(ISNUMBER(P465),IF(P465=100%,"CUMPLIDA",IF(AND(ISNUMBER(L465),ISNUMBER([9]OCI!$P$6)), IF(L465&lt;[9]OCI!$P$6,"INCUMPLIDA","PROCESO"), "VERIFICAR FECHA")),"SIN VALOR AVANCE")</f>
        <v>PROCESO</v>
      </c>
    </row>
    <row r="466" spans="1:17" ht="63.75">
      <c r="A466" s="606" t="s">
        <v>12</v>
      </c>
      <c r="B466" s="580" t="s">
        <v>16</v>
      </c>
      <c r="C466" s="1018"/>
      <c r="D466" s="1018"/>
      <c r="E466" s="1019"/>
      <c r="F466" s="1020"/>
      <c r="G466" s="1019"/>
      <c r="H466" s="758" t="s">
        <v>5251</v>
      </c>
      <c r="I466" s="760" t="s">
        <v>5252</v>
      </c>
      <c r="J466" s="761">
        <v>1</v>
      </c>
      <c r="K466" s="762">
        <v>46023</v>
      </c>
      <c r="L466" s="762">
        <v>46081</v>
      </c>
      <c r="M466" s="763">
        <f t="shared" si="30"/>
        <v>8.2857142857142865</v>
      </c>
      <c r="N466" s="764">
        <v>0</v>
      </c>
      <c r="O466" s="759" t="s">
        <v>5401</v>
      </c>
      <c r="P466" s="586">
        <f t="shared" si="31"/>
        <v>0</v>
      </c>
      <c r="Q466" s="571" t="str">
        <f>IF(ISNUMBER(P466),IF(P466=100%,"CUMPLIDA",IF(AND(ISNUMBER(L466),ISNUMBER([9]OCI!$P$6)), IF(L466&lt;[9]OCI!$P$6,"INCUMPLIDA","PROCESO"), "VERIFICAR FECHA")),"SIN VALOR AVANCE")</f>
        <v>PROCESO</v>
      </c>
    </row>
    <row r="467" spans="1:17" ht="51">
      <c r="A467" s="606" t="s">
        <v>12</v>
      </c>
      <c r="B467" s="580" t="s">
        <v>16</v>
      </c>
      <c r="C467" s="1018"/>
      <c r="D467" s="1018"/>
      <c r="E467" s="1019"/>
      <c r="F467" s="1020"/>
      <c r="G467" s="759" t="s">
        <v>5255</v>
      </c>
      <c r="H467" s="765" t="s">
        <v>5256</v>
      </c>
      <c r="I467" s="766" t="s">
        <v>5257</v>
      </c>
      <c r="J467" s="761">
        <v>1</v>
      </c>
      <c r="K467" s="762">
        <v>45931</v>
      </c>
      <c r="L467" s="762">
        <v>46022</v>
      </c>
      <c r="M467" s="763">
        <f t="shared" si="30"/>
        <v>13</v>
      </c>
      <c r="N467" s="764">
        <v>0</v>
      </c>
      <c r="O467" s="767" t="s">
        <v>5402</v>
      </c>
      <c r="P467" s="586">
        <f t="shared" si="31"/>
        <v>0</v>
      </c>
      <c r="Q467" s="571" t="str">
        <f>IF(ISNUMBER(P467),IF(P467=100%,"CUMPLIDA",IF(AND(ISNUMBER(L467),ISNUMBER([9]OCI!$P$6)), IF(L467&lt;[9]OCI!$P$6,"INCUMPLIDA","PROCESO"), "VERIFICAR FECHA")),"SIN VALOR AVANCE")</f>
        <v>PROCESO</v>
      </c>
    </row>
    <row r="468" spans="1:17" ht="63.75">
      <c r="A468" s="606" t="s">
        <v>12</v>
      </c>
      <c r="B468" s="580" t="s">
        <v>16</v>
      </c>
      <c r="C468" s="1018"/>
      <c r="D468" s="1018"/>
      <c r="E468" s="1019"/>
      <c r="F468" s="1020"/>
      <c r="G468" s="1020" t="s">
        <v>5315</v>
      </c>
      <c r="H468" s="765" t="s">
        <v>5248</v>
      </c>
      <c r="I468" s="768" t="s">
        <v>5249</v>
      </c>
      <c r="J468" s="769">
        <v>1</v>
      </c>
      <c r="K468" s="762">
        <v>45962</v>
      </c>
      <c r="L468" s="762">
        <v>46022</v>
      </c>
      <c r="M468" s="763">
        <f t="shared" si="30"/>
        <v>8.5714285714285712</v>
      </c>
      <c r="N468" s="764">
        <v>0</v>
      </c>
      <c r="O468" s="759" t="s">
        <v>5401</v>
      </c>
      <c r="P468" s="586">
        <f t="shared" si="31"/>
        <v>0</v>
      </c>
      <c r="Q468" s="571" t="str">
        <f>IF(ISNUMBER(P468),IF(P468=100%,"CUMPLIDA",IF(AND(ISNUMBER(L468),ISNUMBER([9]OCI!$P$6)), IF(L468&lt;[9]OCI!$P$6,"INCUMPLIDA","PROCESO"), "VERIFICAR FECHA")),"SIN VALOR AVANCE")</f>
        <v>PROCESO</v>
      </c>
    </row>
    <row r="469" spans="1:17" ht="63.75">
      <c r="A469" s="606" t="s">
        <v>12</v>
      </c>
      <c r="B469" s="580" t="s">
        <v>16</v>
      </c>
      <c r="C469" s="1018"/>
      <c r="D469" s="1018"/>
      <c r="E469" s="1019"/>
      <c r="F469" s="1020"/>
      <c r="G469" s="1020"/>
      <c r="H469" s="770" t="s">
        <v>5403</v>
      </c>
      <c r="I469" s="768" t="s">
        <v>2426</v>
      </c>
      <c r="J469" s="769">
        <v>1</v>
      </c>
      <c r="K469" s="762">
        <v>45931</v>
      </c>
      <c r="L469" s="762">
        <v>46142</v>
      </c>
      <c r="M469" s="763">
        <f t="shared" si="30"/>
        <v>30.142857142857142</v>
      </c>
      <c r="N469" s="764">
        <v>0</v>
      </c>
      <c r="O469" s="759" t="s">
        <v>5401</v>
      </c>
      <c r="P469" s="586">
        <f t="shared" si="31"/>
        <v>0</v>
      </c>
      <c r="Q469" s="571" t="str">
        <f>IF(ISNUMBER(P469),IF(P469=100%,"CUMPLIDA",IF(AND(ISNUMBER(L469),ISNUMBER([9]OCI!$P$6)), IF(L469&lt;[9]OCI!$P$6,"INCUMPLIDA","PROCESO"), "VERIFICAR FECHA")),"SIN VALOR AVANCE")</f>
        <v>PROCESO</v>
      </c>
    </row>
    <row r="470" spans="1:17" ht="89.25">
      <c r="A470" s="606" t="s">
        <v>12</v>
      </c>
      <c r="B470" s="580" t="s">
        <v>16</v>
      </c>
      <c r="C470" s="1018"/>
      <c r="D470" s="1018"/>
      <c r="E470" s="1019"/>
      <c r="F470" s="1020"/>
      <c r="G470" s="765" t="s">
        <v>5258</v>
      </c>
      <c r="H470" s="770" t="s">
        <v>5404</v>
      </c>
      <c r="I470" s="768" t="s">
        <v>259</v>
      </c>
      <c r="J470" s="769">
        <v>1</v>
      </c>
      <c r="K470" s="762">
        <v>45931</v>
      </c>
      <c r="L470" s="762">
        <v>46142</v>
      </c>
      <c r="M470" s="763">
        <f>(L470-K470)/7</f>
        <v>30.142857142857142</v>
      </c>
      <c r="N470" s="764">
        <v>0</v>
      </c>
      <c r="O470" s="759" t="s">
        <v>5401</v>
      </c>
      <c r="P470" s="586">
        <f t="shared" si="31"/>
        <v>0</v>
      </c>
      <c r="Q470" s="571" t="str">
        <f>IF(ISNUMBER(P470),IF(P470=100%,"CUMPLIDA",IF(AND(ISNUMBER(L470),ISNUMBER([9]OCI!$P$6)), IF(L470&lt;[9]OCI!$P$6,"INCUMPLIDA","PROCESO"), "VERIFICAR FECHA")),"SIN VALOR AVANCE")</f>
        <v>PROCESO</v>
      </c>
    </row>
    <row r="471" spans="1:17" ht="76.5">
      <c r="A471" s="606" t="s">
        <v>12</v>
      </c>
      <c r="B471" s="580" t="s">
        <v>16</v>
      </c>
      <c r="C471" s="1018"/>
      <c r="D471" s="1018"/>
      <c r="E471" s="1019"/>
      <c r="F471" s="1020"/>
      <c r="G471" s="759" t="s">
        <v>5405</v>
      </c>
      <c r="H471" s="765" t="s">
        <v>5406</v>
      </c>
      <c r="I471" s="766" t="s">
        <v>5407</v>
      </c>
      <c r="J471" s="769">
        <v>1</v>
      </c>
      <c r="K471" s="771">
        <v>45901</v>
      </c>
      <c r="L471" s="771">
        <v>46111</v>
      </c>
      <c r="M471" s="772">
        <f t="shared" si="30"/>
        <v>30</v>
      </c>
      <c r="N471" s="773">
        <v>0</v>
      </c>
      <c r="O471" s="759" t="s">
        <v>5408</v>
      </c>
      <c r="P471" s="586">
        <f t="shared" si="31"/>
        <v>0</v>
      </c>
      <c r="Q471" s="571" t="str">
        <f>IF(ISNUMBER(P471),IF(P471=100%,"CUMPLIDA",IF(AND(ISNUMBER(L471),ISNUMBER([9]OCI!$P$6)), IF(L471&lt;[9]OCI!$P$6,"INCUMPLIDA","PROCESO"), "VERIFICAR FECHA")),"SIN VALOR AVANCE")</f>
        <v>PROCESO</v>
      </c>
    </row>
    <row r="472" spans="1:17" ht="315">
      <c r="A472" s="560" t="s">
        <v>18</v>
      </c>
      <c r="B472" s="561" t="s">
        <v>16</v>
      </c>
      <c r="C472" s="858" t="s">
        <v>5432</v>
      </c>
      <c r="D472" s="858" t="s">
        <v>3832</v>
      </c>
      <c r="E472" s="867" t="s">
        <v>3833</v>
      </c>
      <c r="F472" s="860" t="s">
        <v>3834</v>
      </c>
      <c r="G472" s="589" t="s">
        <v>3835</v>
      </c>
      <c r="H472" s="590" t="s">
        <v>3836</v>
      </c>
      <c r="I472" s="628" t="s">
        <v>3837</v>
      </c>
      <c r="J472" s="566">
        <v>2</v>
      </c>
      <c r="K472" s="612">
        <v>45509</v>
      </c>
      <c r="L472" s="612">
        <v>45746</v>
      </c>
      <c r="M472" s="568">
        <f t="shared" ref="M472:M530" si="32">(L472-K472)/7</f>
        <v>33.857142857142854</v>
      </c>
      <c r="N472" s="569">
        <v>2</v>
      </c>
      <c r="O472" s="565" t="s">
        <v>3838</v>
      </c>
      <c r="P472" s="586">
        <f t="shared" ref="P472:P530" si="33">N472/J472</f>
        <v>1</v>
      </c>
      <c r="Q472" s="571" t="str">
        <f>IF(ISNUMBER(P472),IF(P472=100%,"CUMPLIDA",IF(AND(ISNUMBER(L472),ISNUMBER([6]OCI!$P$6)), IF(L472&lt;[6]OCI!$P$6,"INCUMPLIDA","PROCESO"), "VERIFICAR FECHA")),"SIN VALOR AVANCE")</f>
        <v>CUMPLIDA</v>
      </c>
    </row>
    <row r="473" spans="1:17" ht="150">
      <c r="A473" s="560" t="s">
        <v>18</v>
      </c>
      <c r="B473" s="561" t="s">
        <v>16</v>
      </c>
      <c r="C473" s="858"/>
      <c r="D473" s="858"/>
      <c r="E473" s="867"/>
      <c r="F473" s="860"/>
      <c r="G473" s="589" t="s">
        <v>3839</v>
      </c>
      <c r="H473" s="590" t="s">
        <v>3840</v>
      </c>
      <c r="I473" s="565" t="s">
        <v>3841</v>
      </c>
      <c r="J473" s="566">
        <v>4</v>
      </c>
      <c r="K473" s="612">
        <v>45536</v>
      </c>
      <c r="L473" s="612">
        <v>45900</v>
      </c>
      <c r="M473" s="568">
        <f t="shared" si="32"/>
        <v>52</v>
      </c>
      <c r="N473" s="569">
        <v>2</v>
      </c>
      <c r="O473" s="565" t="s">
        <v>3842</v>
      </c>
      <c r="P473" s="586">
        <f t="shared" si="33"/>
        <v>0.5</v>
      </c>
      <c r="Q473" s="571" t="str">
        <f>IF(ISNUMBER(P473),IF(P473=100%,"CUMPLIDA",IF(AND(ISNUMBER(L473),ISNUMBER([6]OCI!$P$6)), IF(L473&lt;[6]OCI!$P$6,"INCUMPLIDA","PROCESO"), "VERIFICAR FECHA")),"SIN VALOR AVANCE")</f>
        <v>PROCESO</v>
      </c>
    </row>
    <row r="474" spans="1:17" ht="135">
      <c r="A474" s="560" t="s">
        <v>18</v>
      </c>
      <c r="B474" s="561" t="s">
        <v>16</v>
      </c>
      <c r="C474" s="858"/>
      <c r="D474" s="858"/>
      <c r="E474" s="867"/>
      <c r="F474" s="860"/>
      <c r="G474" s="860" t="s">
        <v>3843</v>
      </c>
      <c r="H474" s="590" t="s">
        <v>3844</v>
      </c>
      <c r="I474" s="565" t="s">
        <v>3845</v>
      </c>
      <c r="J474" s="566">
        <v>2</v>
      </c>
      <c r="K474" s="612">
        <v>45536</v>
      </c>
      <c r="L474" s="612">
        <v>46022</v>
      </c>
      <c r="M474" s="568">
        <f t="shared" si="32"/>
        <v>69.428571428571431</v>
      </c>
      <c r="N474" s="569">
        <v>0.01</v>
      </c>
      <c r="O474" s="565" t="s">
        <v>3842</v>
      </c>
      <c r="P474" s="586">
        <f t="shared" si="33"/>
        <v>5.0000000000000001E-3</v>
      </c>
      <c r="Q474" s="571" t="str">
        <f>IF(ISNUMBER(P474),IF(P474=100%,"CUMPLIDA",IF(AND(ISNUMBER(L474),ISNUMBER([6]OCI!$P$6)), IF(L474&lt;[6]OCI!$P$6,"INCUMPLIDA","PROCESO"), "VERIFICAR FECHA")),"SIN VALOR AVANCE")</f>
        <v>PROCESO</v>
      </c>
    </row>
    <row r="475" spans="1:17" ht="90">
      <c r="A475" s="560" t="s">
        <v>18</v>
      </c>
      <c r="B475" s="561" t="s">
        <v>16</v>
      </c>
      <c r="C475" s="858"/>
      <c r="D475" s="858"/>
      <c r="E475" s="867"/>
      <c r="F475" s="860"/>
      <c r="G475" s="860"/>
      <c r="H475" s="590" t="s">
        <v>3846</v>
      </c>
      <c r="I475" s="565" t="s">
        <v>3847</v>
      </c>
      <c r="J475" s="566">
        <v>3</v>
      </c>
      <c r="K475" s="612">
        <v>45536</v>
      </c>
      <c r="L475" s="612">
        <v>45838</v>
      </c>
      <c r="M475" s="568">
        <f t="shared" si="32"/>
        <v>43.142857142857146</v>
      </c>
      <c r="N475" s="569">
        <v>3</v>
      </c>
      <c r="O475" s="565" t="s">
        <v>3848</v>
      </c>
      <c r="P475" s="586">
        <f t="shared" si="33"/>
        <v>1</v>
      </c>
      <c r="Q475" s="571" t="str">
        <f>IF(ISNUMBER(P475),IF(P475=100%,"CUMPLIDA",IF(AND(ISNUMBER(L475),ISNUMBER([6]OCI!$P$6)), IF(L475&lt;[6]OCI!$P$6,"INCUMPLIDA","PROCESO"), "VERIFICAR FECHA")),"SIN VALOR AVANCE")</f>
        <v>CUMPLIDA</v>
      </c>
    </row>
    <row r="476" spans="1:17" ht="300">
      <c r="A476" s="560" t="s">
        <v>18</v>
      </c>
      <c r="B476" s="561" t="s">
        <v>16</v>
      </c>
      <c r="C476" s="858"/>
      <c r="D476" s="858"/>
      <c r="E476" s="867"/>
      <c r="F476" s="860"/>
      <c r="G476" s="589" t="s">
        <v>3849</v>
      </c>
      <c r="H476" s="590" t="s">
        <v>3850</v>
      </c>
      <c r="I476" s="565" t="s">
        <v>1844</v>
      </c>
      <c r="J476" s="566">
        <v>1</v>
      </c>
      <c r="K476" s="612">
        <v>45505</v>
      </c>
      <c r="L476" s="612">
        <v>45657</v>
      </c>
      <c r="M476" s="568">
        <f t="shared" si="32"/>
        <v>21.714285714285715</v>
      </c>
      <c r="N476" s="569">
        <v>1</v>
      </c>
      <c r="O476" s="565" t="s">
        <v>3851</v>
      </c>
      <c r="P476" s="586">
        <f t="shared" si="33"/>
        <v>1</v>
      </c>
      <c r="Q476" s="571" t="str">
        <f>IF(ISNUMBER(P476),IF(P476=100%,"CUMPLIDA",IF(AND(ISNUMBER(L476),ISNUMBER([6]OCI!$P$6)), IF(L476&lt;[6]OCI!$P$6,"INCUMPLIDA","PROCESO"), "VERIFICAR FECHA")),"SIN VALOR AVANCE")</f>
        <v>CUMPLIDA</v>
      </c>
    </row>
    <row r="477" spans="1:17" ht="150">
      <c r="A477" s="560" t="s">
        <v>18</v>
      </c>
      <c r="B477" s="561" t="s">
        <v>16</v>
      </c>
      <c r="C477" s="858" t="s">
        <v>5431</v>
      </c>
      <c r="D477" s="858" t="s">
        <v>3852</v>
      </c>
      <c r="E477" s="867" t="s">
        <v>3853</v>
      </c>
      <c r="F477" s="860" t="s">
        <v>3854</v>
      </c>
      <c r="G477" s="563" t="s">
        <v>3855</v>
      </c>
      <c r="H477" s="579" t="s">
        <v>3856</v>
      </c>
      <c r="I477" s="629" t="s">
        <v>3857</v>
      </c>
      <c r="J477" s="566">
        <v>1</v>
      </c>
      <c r="K477" s="612">
        <v>45509</v>
      </c>
      <c r="L477" s="612">
        <v>45991</v>
      </c>
      <c r="M477" s="568">
        <f t="shared" si="32"/>
        <v>68.857142857142861</v>
      </c>
      <c r="N477" s="569">
        <v>1</v>
      </c>
      <c r="O477" s="565" t="s">
        <v>3858</v>
      </c>
      <c r="P477" s="586">
        <f t="shared" si="33"/>
        <v>1</v>
      </c>
      <c r="Q477" s="571" t="str">
        <f>IF(ISNUMBER(P477),IF(P477=100%,"CUMPLIDA",IF(AND(ISNUMBER(L477),ISNUMBER([6]OCI!$P$6)), IF(L477&lt;[6]OCI!$P$6,"INCUMPLIDA","PROCESO"), "VERIFICAR FECHA")),"SIN VALOR AVANCE")</f>
        <v>CUMPLIDA</v>
      </c>
    </row>
    <row r="478" spans="1:17" ht="150">
      <c r="A478" s="560" t="s">
        <v>18</v>
      </c>
      <c r="B478" s="561" t="s">
        <v>16</v>
      </c>
      <c r="C478" s="858"/>
      <c r="D478" s="858"/>
      <c r="E478" s="867"/>
      <c r="F478" s="860"/>
      <c r="G478" s="563" t="s">
        <v>3859</v>
      </c>
      <c r="H478" s="579" t="s">
        <v>3860</v>
      </c>
      <c r="I478" s="565" t="s">
        <v>3861</v>
      </c>
      <c r="J478" s="566">
        <v>1</v>
      </c>
      <c r="K478" s="612">
        <v>45536</v>
      </c>
      <c r="L478" s="612">
        <v>45991</v>
      </c>
      <c r="M478" s="568">
        <f t="shared" si="32"/>
        <v>65</v>
      </c>
      <c r="N478" s="569">
        <v>0</v>
      </c>
      <c r="O478" s="565" t="s">
        <v>3862</v>
      </c>
      <c r="P478" s="586">
        <f t="shared" si="33"/>
        <v>0</v>
      </c>
      <c r="Q478" s="571" t="str">
        <f>IF(ISNUMBER(P478),IF(P478=100%,"CUMPLIDA",IF(AND(ISNUMBER(L478),ISNUMBER([6]OCI!$P$6)), IF(L478&lt;[6]OCI!$P$6,"INCUMPLIDA","PROCESO"), "VERIFICAR FECHA")),"SIN VALOR AVANCE")</f>
        <v>PROCESO</v>
      </c>
    </row>
    <row r="479" spans="1:17" ht="135.75">
      <c r="A479" s="560" t="s">
        <v>18</v>
      </c>
      <c r="B479" s="561" t="s">
        <v>16</v>
      </c>
      <c r="C479" s="858"/>
      <c r="D479" s="858"/>
      <c r="E479" s="867"/>
      <c r="F479" s="860"/>
      <c r="G479" s="860" t="s">
        <v>3863</v>
      </c>
      <c r="H479" s="579" t="s">
        <v>3864</v>
      </c>
      <c r="I479" s="565" t="s">
        <v>3865</v>
      </c>
      <c r="J479" s="566">
        <v>1</v>
      </c>
      <c r="K479" s="612">
        <v>45536</v>
      </c>
      <c r="L479" s="612">
        <v>45869</v>
      </c>
      <c r="M479" s="568">
        <f t="shared" si="32"/>
        <v>47.571428571428569</v>
      </c>
      <c r="N479" s="569">
        <v>1</v>
      </c>
      <c r="O479" s="565" t="s">
        <v>3866</v>
      </c>
      <c r="P479" s="586">
        <f t="shared" si="33"/>
        <v>1</v>
      </c>
      <c r="Q479" s="571" t="str">
        <f>IF(ISNUMBER(P479),IF(P479=100%,"CUMPLIDA",IF(AND(ISNUMBER(L479),ISNUMBER([6]OCI!$P$6)), IF(L479&lt;[6]OCI!$P$6,"INCUMPLIDA","PROCESO"), "VERIFICAR FECHA")),"SIN VALOR AVANCE")</f>
        <v>CUMPLIDA</v>
      </c>
    </row>
    <row r="480" spans="1:17" ht="135.75">
      <c r="A480" s="560" t="s">
        <v>18</v>
      </c>
      <c r="B480" s="561" t="s">
        <v>16</v>
      </c>
      <c r="C480" s="858"/>
      <c r="D480" s="858"/>
      <c r="E480" s="867"/>
      <c r="F480" s="860"/>
      <c r="G480" s="860"/>
      <c r="H480" s="579" t="s">
        <v>3867</v>
      </c>
      <c r="I480" s="565" t="s">
        <v>3868</v>
      </c>
      <c r="J480" s="566">
        <v>1</v>
      </c>
      <c r="K480" s="612">
        <v>45536</v>
      </c>
      <c r="L480" s="612">
        <v>45869</v>
      </c>
      <c r="M480" s="568">
        <f t="shared" si="32"/>
        <v>47.571428571428569</v>
      </c>
      <c r="N480" s="569">
        <v>0.6</v>
      </c>
      <c r="O480" s="565" t="s">
        <v>3866</v>
      </c>
      <c r="P480" s="586">
        <f t="shared" si="33"/>
        <v>0.6</v>
      </c>
      <c r="Q480" s="571" t="str">
        <f>IF(ISNUMBER(P480),IF(P480=100%,"CUMPLIDA",IF(AND(ISNUMBER(L480),ISNUMBER([6]OCI!$P$6)), IF(L480&lt;[6]OCI!$P$6,"INCUMPLIDA","PROCESO"), "VERIFICAR FECHA")),"SIN VALOR AVANCE")</f>
        <v>PROCESO</v>
      </c>
    </row>
    <row r="481" spans="1:17" ht="135.75">
      <c r="A481" s="560" t="s">
        <v>18</v>
      </c>
      <c r="B481" s="561" t="s">
        <v>16</v>
      </c>
      <c r="C481" s="858"/>
      <c r="D481" s="858"/>
      <c r="E481" s="867"/>
      <c r="F481" s="860"/>
      <c r="G481" s="860"/>
      <c r="H481" s="579" t="s">
        <v>3869</v>
      </c>
      <c r="I481" s="565" t="s">
        <v>3870</v>
      </c>
      <c r="J481" s="566">
        <v>1</v>
      </c>
      <c r="K481" s="612">
        <v>45536</v>
      </c>
      <c r="L481" s="612">
        <v>45869</v>
      </c>
      <c r="M481" s="568">
        <f t="shared" si="32"/>
        <v>47.571428571428569</v>
      </c>
      <c r="N481" s="569">
        <v>0.6</v>
      </c>
      <c r="O481" s="565" t="s">
        <v>3866</v>
      </c>
      <c r="P481" s="586">
        <f t="shared" si="33"/>
        <v>0.6</v>
      </c>
      <c r="Q481" s="571" t="str">
        <f>IF(ISNUMBER(P481),IF(P481=100%,"CUMPLIDA",IF(AND(ISNUMBER(L481),ISNUMBER([6]OCI!$P$6)), IF(L481&lt;[6]OCI!$P$6,"INCUMPLIDA","PROCESO"), "VERIFICAR FECHA")),"SIN VALOR AVANCE")</f>
        <v>PROCESO</v>
      </c>
    </row>
    <row r="482" spans="1:17" ht="165">
      <c r="A482" s="560" t="s">
        <v>18</v>
      </c>
      <c r="B482" s="561" t="s">
        <v>16</v>
      </c>
      <c r="C482" s="858"/>
      <c r="D482" s="858"/>
      <c r="E482" s="867"/>
      <c r="F482" s="860"/>
      <c r="G482" s="589" t="s">
        <v>3871</v>
      </c>
      <c r="H482" s="590" t="s">
        <v>3872</v>
      </c>
      <c r="I482" s="565" t="s">
        <v>3873</v>
      </c>
      <c r="J482" s="566">
        <v>2</v>
      </c>
      <c r="K482" s="612">
        <v>45536</v>
      </c>
      <c r="L482" s="612">
        <v>45991</v>
      </c>
      <c r="M482" s="568">
        <f t="shared" si="32"/>
        <v>65</v>
      </c>
      <c r="N482" s="569">
        <v>0</v>
      </c>
      <c r="O482" s="565" t="s">
        <v>3874</v>
      </c>
      <c r="P482" s="586">
        <f t="shared" si="33"/>
        <v>0</v>
      </c>
      <c r="Q482" s="571" t="str">
        <f>IF(ISNUMBER(P482),IF(P482=100%,"CUMPLIDA",IF(AND(ISNUMBER(L482),ISNUMBER([6]OCI!$P$6)), IF(L482&lt;[6]OCI!$P$6,"INCUMPLIDA","PROCESO"), "VERIFICAR FECHA")),"SIN VALOR AVANCE")</f>
        <v>PROCESO</v>
      </c>
    </row>
    <row r="483" spans="1:17" ht="255">
      <c r="A483" s="560" t="s">
        <v>18</v>
      </c>
      <c r="B483" s="561" t="s">
        <v>16</v>
      </c>
      <c r="C483" s="858"/>
      <c r="D483" s="858"/>
      <c r="E483" s="867"/>
      <c r="F483" s="860"/>
      <c r="G483" s="589" t="s">
        <v>3875</v>
      </c>
      <c r="H483" s="590" t="s">
        <v>3876</v>
      </c>
      <c r="I483" s="565" t="s">
        <v>3877</v>
      </c>
      <c r="J483" s="566">
        <v>1</v>
      </c>
      <c r="K483" s="612">
        <v>45536</v>
      </c>
      <c r="L483" s="612">
        <v>45777</v>
      </c>
      <c r="M483" s="568">
        <f t="shared" si="32"/>
        <v>34.428571428571431</v>
      </c>
      <c r="N483" s="569">
        <v>1</v>
      </c>
      <c r="O483" s="565" t="s">
        <v>3878</v>
      </c>
      <c r="P483" s="586">
        <f t="shared" si="33"/>
        <v>1</v>
      </c>
      <c r="Q483" s="571" t="str">
        <f>IF(ISNUMBER(P483),IF(P483=100%,"CUMPLIDA",IF(AND(ISNUMBER(L483),ISNUMBER([6]OCI!$P$6)), IF(L483&lt;[6]OCI!$P$6,"INCUMPLIDA","PROCESO"), "VERIFICAR FECHA")),"SIN VALOR AVANCE")</f>
        <v>CUMPLIDA</v>
      </c>
    </row>
    <row r="484" spans="1:17" ht="150.75">
      <c r="A484" s="560" t="s">
        <v>18</v>
      </c>
      <c r="B484" s="561" t="s">
        <v>16</v>
      </c>
      <c r="C484" s="858"/>
      <c r="D484" s="858"/>
      <c r="E484" s="867"/>
      <c r="F484" s="860"/>
      <c r="G484" s="563" t="s">
        <v>3879</v>
      </c>
      <c r="H484" s="579" t="s">
        <v>3880</v>
      </c>
      <c r="I484" s="629" t="s">
        <v>3881</v>
      </c>
      <c r="J484" s="566">
        <v>2</v>
      </c>
      <c r="K484" s="612">
        <v>45536</v>
      </c>
      <c r="L484" s="612">
        <v>45991</v>
      </c>
      <c r="M484" s="568">
        <f t="shared" si="32"/>
        <v>65</v>
      </c>
      <c r="N484" s="569">
        <v>0</v>
      </c>
      <c r="O484" s="565" t="s">
        <v>3882</v>
      </c>
      <c r="P484" s="586">
        <f t="shared" si="33"/>
        <v>0</v>
      </c>
      <c r="Q484" s="571" t="str">
        <f>IF(ISNUMBER(P484),IF(P484=100%,"CUMPLIDA",IF(AND(ISNUMBER(L484),ISNUMBER([6]OCI!$P$6)), IF(L484&lt;[6]OCI!$P$6,"INCUMPLIDA","PROCESO"), "VERIFICAR FECHA")),"SIN VALOR AVANCE")</f>
        <v>PROCESO</v>
      </c>
    </row>
    <row r="485" spans="1:17" ht="225">
      <c r="A485" s="560" t="s">
        <v>18</v>
      </c>
      <c r="B485" s="561" t="s">
        <v>16</v>
      </c>
      <c r="C485" s="858" t="s">
        <v>5430</v>
      </c>
      <c r="D485" s="858" t="s">
        <v>3883</v>
      </c>
      <c r="E485" s="867" t="s">
        <v>3884</v>
      </c>
      <c r="F485" s="860" t="s">
        <v>3885</v>
      </c>
      <c r="G485" s="589" t="s">
        <v>3886</v>
      </c>
      <c r="H485" s="590" t="s">
        <v>3887</v>
      </c>
      <c r="I485" s="565" t="s">
        <v>3888</v>
      </c>
      <c r="J485" s="566">
        <v>1</v>
      </c>
      <c r="K485" s="612">
        <v>45536</v>
      </c>
      <c r="L485" s="612">
        <v>45747</v>
      </c>
      <c r="M485" s="568">
        <f t="shared" si="32"/>
        <v>30.142857142857142</v>
      </c>
      <c r="N485" s="569">
        <v>1</v>
      </c>
      <c r="O485" s="565" t="s">
        <v>3851</v>
      </c>
      <c r="P485" s="586">
        <f t="shared" si="33"/>
        <v>1</v>
      </c>
      <c r="Q485" s="571" t="str">
        <f>IF(ISNUMBER(P485),IF(P485=100%,"CUMPLIDA",IF(AND(ISNUMBER(L485),ISNUMBER([6]OCI!$P$6)), IF(L485&lt;[6]OCI!$P$6,"INCUMPLIDA","PROCESO"), "VERIFICAR FECHA")),"SIN VALOR AVANCE")</f>
        <v>CUMPLIDA</v>
      </c>
    </row>
    <row r="486" spans="1:17" ht="195.75">
      <c r="A486" s="560" t="s">
        <v>18</v>
      </c>
      <c r="B486" s="561" t="s">
        <v>16</v>
      </c>
      <c r="C486" s="858"/>
      <c r="D486" s="858"/>
      <c r="E486" s="867"/>
      <c r="F486" s="860"/>
      <c r="G486" s="860" t="s">
        <v>3889</v>
      </c>
      <c r="H486" s="565" t="s">
        <v>3890</v>
      </c>
      <c r="I486" s="628" t="s">
        <v>3891</v>
      </c>
      <c r="J486" s="566">
        <v>1</v>
      </c>
      <c r="K486" s="612">
        <v>45514</v>
      </c>
      <c r="L486" s="612">
        <v>46111</v>
      </c>
      <c r="M486" s="568">
        <f t="shared" si="32"/>
        <v>85.285714285714292</v>
      </c>
      <c r="N486" s="569">
        <v>0</v>
      </c>
      <c r="O486" s="565" t="s">
        <v>3892</v>
      </c>
      <c r="P486" s="586">
        <f t="shared" si="33"/>
        <v>0</v>
      </c>
      <c r="Q486" s="571" t="str">
        <f>IF(ISNUMBER(P486),IF(P486=100%,"CUMPLIDA",IF(AND(ISNUMBER(L486),ISNUMBER([6]OCI!$P$6)), IF(L486&lt;[6]OCI!$P$6,"INCUMPLIDA","PROCESO"), "VERIFICAR FECHA")),"SIN VALOR AVANCE")</f>
        <v>PROCESO</v>
      </c>
    </row>
    <row r="487" spans="1:17" ht="195.75">
      <c r="A487" s="560" t="s">
        <v>18</v>
      </c>
      <c r="B487" s="561" t="s">
        <v>16</v>
      </c>
      <c r="C487" s="858"/>
      <c r="D487" s="858"/>
      <c r="E487" s="867"/>
      <c r="F487" s="860"/>
      <c r="G487" s="860"/>
      <c r="H487" s="565" t="s">
        <v>3893</v>
      </c>
      <c r="I487" s="628" t="s">
        <v>3894</v>
      </c>
      <c r="J487" s="566">
        <v>1</v>
      </c>
      <c r="K487" s="612">
        <v>45746</v>
      </c>
      <c r="L487" s="612">
        <v>46111</v>
      </c>
      <c r="M487" s="568">
        <f t="shared" si="32"/>
        <v>52.142857142857146</v>
      </c>
      <c r="N487" s="569">
        <v>0</v>
      </c>
      <c r="O487" s="565" t="s">
        <v>3895</v>
      </c>
      <c r="P487" s="586">
        <f t="shared" si="33"/>
        <v>0</v>
      </c>
      <c r="Q487" s="571" t="str">
        <f>IF(ISNUMBER(P487),IF(P487=100%,"CUMPLIDA",IF(AND(ISNUMBER(L487),ISNUMBER([6]OCI!$P$6)), IF(L487&lt;[6]OCI!$P$6,"INCUMPLIDA","PROCESO"), "VERIFICAR FECHA")),"SIN VALOR AVANCE")</f>
        <v>PROCESO</v>
      </c>
    </row>
    <row r="488" spans="1:17" ht="225">
      <c r="A488" s="560" t="s">
        <v>18</v>
      </c>
      <c r="B488" s="561" t="s">
        <v>16</v>
      </c>
      <c r="C488" s="858" t="s">
        <v>5429</v>
      </c>
      <c r="D488" s="858" t="s">
        <v>3896</v>
      </c>
      <c r="E488" s="867" t="s">
        <v>3897</v>
      </c>
      <c r="F488" s="860" t="s">
        <v>3898</v>
      </c>
      <c r="G488" s="589" t="s">
        <v>3886</v>
      </c>
      <c r="H488" s="590" t="s">
        <v>3887</v>
      </c>
      <c r="I488" s="565" t="s">
        <v>3888</v>
      </c>
      <c r="J488" s="566">
        <v>1</v>
      </c>
      <c r="K488" s="612">
        <v>45536</v>
      </c>
      <c r="L488" s="612">
        <v>45747</v>
      </c>
      <c r="M488" s="568">
        <f t="shared" si="32"/>
        <v>30.142857142857142</v>
      </c>
      <c r="N488" s="569">
        <v>1</v>
      </c>
      <c r="O488" s="565" t="s">
        <v>3851</v>
      </c>
      <c r="P488" s="586">
        <f t="shared" si="33"/>
        <v>1</v>
      </c>
      <c r="Q488" s="571" t="str">
        <f>IF(ISNUMBER(P488),IF(P488=100%,"CUMPLIDA",IF(AND(ISNUMBER(L488),ISNUMBER([6]OCI!$P$6)), IF(L488&lt;[6]OCI!$P$6,"INCUMPLIDA","PROCESO"), "VERIFICAR FECHA")),"SIN VALOR AVANCE")</f>
        <v>CUMPLIDA</v>
      </c>
    </row>
    <row r="489" spans="1:17" ht="135">
      <c r="A489" s="560" t="s">
        <v>18</v>
      </c>
      <c r="B489" s="561" t="s">
        <v>16</v>
      </c>
      <c r="C489" s="858"/>
      <c r="D489" s="858"/>
      <c r="E489" s="867"/>
      <c r="F489" s="860"/>
      <c r="G489" s="589" t="s">
        <v>3899</v>
      </c>
      <c r="H489" s="590" t="s">
        <v>3900</v>
      </c>
      <c r="I489" s="565" t="s">
        <v>3901</v>
      </c>
      <c r="J489" s="566">
        <v>1</v>
      </c>
      <c r="K489" s="612">
        <v>45536</v>
      </c>
      <c r="L489" s="612">
        <v>45657</v>
      </c>
      <c r="M489" s="568">
        <f t="shared" si="32"/>
        <v>17.285714285714285</v>
      </c>
      <c r="N489" s="569">
        <v>1</v>
      </c>
      <c r="O489" s="565" t="s">
        <v>3902</v>
      </c>
      <c r="P489" s="586">
        <f t="shared" si="33"/>
        <v>1</v>
      </c>
      <c r="Q489" s="571" t="str">
        <f>IF(ISNUMBER(P489),IF(P489=100%,"CUMPLIDA",IF(AND(ISNUMBER(L489),ISNUMBER([6]OCI!$P$6)), IF(L489&lt;[6]OCI!$P$6,"INCUMPLIDA","PROCESO"), "VERIFICAR FECHA")),"SIN VALOR AVANCE")</f>
        <v>CUMPLIDA</v>
      </c>
    </row>
    <row r="490" spans="1:17" ht="90.75">
      <c r="A490" s="560" t="s">
        <v>18</v>
      </c>
      <c r="B490" s="561" t="s">
        <v>16</v>
      </c>
      <c r="C490" s="858" t="s">
        <v>5428</v>
      </c>
      <c r="D490" s="858" t="s">
        <v>3903</v>
      </c>
      <c r="E490" s="867" t="s">
        <v>3904</v>
      </c>
      <c r="F490" s="860" t="s">
        <v>3905</v>
      </c>
      <c r="G490" s="869" t="s">
        <v>3906</v>
      </c>
      <c r="H490" s="590" t="s">
        <v>3907</v>
      </c>
      <c r="I490" s="565" t="s">
        <v>3908</v>
      </c>
      <c r="J490" s="566">
        <v>2</v>
      </c>
      <c r="K490" s="612">
        <v>45505</v>
      </c>
      <c r="L490" s="612">
        <v>45688</v>
      </c>
      <c r="M490" s="568">
        <f t="shared" si="32"/>
        <v>26.142857142857142</v>
      </c>
      <c r="N490" s="569">
        <v>2</v>
      </c>
      <c r="O490" s="565" t="s">
        <v>3909</v>
      </c>
      <c r="P490" s="586">
        <f t="shared" si="33"/>
        <v>1</v>
      </c>
      <c r="Q490" s="571" t="str">
        <f>IF(ISNUMBER(P490),IF(P490=100%,"CUMPLIDA",IF(AND(ISNUMBER(L490),ISNUMBER([6]OCI!$P$6)), IF(L490&lt;[6]OCI!$P$6,"INCUMPLIDA","PROCESO"), "VERIFICAR FECHA")),"SIN VALOR AVANCE")</f>
        <v>CUMPLIDA</v>
      </c>
    </row>
    <row r="491" spans="1:17" ht="90.75">
      <c r="A491" s="560" t="s">
        <v>18</v>
      </c>
      <c r="B491" s="561" t="s">
        <v>16</v>
      </c>
      <c r="C491" s="858"/>
      <c r="D491" s="858"/>
      <c r="E491" s="867"/>
      <c r="F491" s="860"/>
      <c r="G491" s="869"/>
      <c r="H491" s="590" t="s">
        <v>3910</v>
      </c>
      <c r="I491" s="565" t="s">
        <v>3911</v>
      </c>
      <c r="J491" s="566">
        <v>2</v>
      </c>
      <c r="K491" s="612">
        <v>45505</v>
      </c>
      <c r="L491" s="612">
        <v>45688</v>
      </c>
      <c r="M491" s="568">
        <f t="shared" si="32"/>
        <v>26.142857142857142</v>
      </c>
      <c r="N491" s="569">
        <v>2</v>
      </c>
      <c r="O491" s="565" t="s">
        <v>3909</v>
      </c>
      <c r="P491" s="586">
        <f t="shared" si="33"/>
        <v>1</v>
      </c>
      <c r="Q491" s="571" t="str">
        <f>IF(ISNUMBER(P491),IF(P491=100%,"CUMPLIDA",IF(AND(ISNUMBER(L491),ISNUMBER([6]OCI!$P$6)), IF(L491&lt;[6]OCI!$P$6,"INCUMPLIDA","PROCESO"), "VERIFICAR FECHA")),"SIN VALOR AVANCE")</f>
        <v>CUMPLIDA</v>
      </c>
    </row>
    <row r="492" spans="1:17" ht="150.75">
      <c r="A492" s="560" t="s">
        <v>18</v>
      </c>
      <c r="B492" s="561" t="s">
        <v>16</v>
      </c>
      <c r="C492" s="858"/>
      <c r="D492" s="858"/>
      <c r="E492" s="867"/>
      <c r="F492" s="860"/>
      <c r="G492" s="869"/>
      <c r="H492" s="590" t="s">
        <v>3912</v>
      </c>
      <c r="I492" s="565" t="s">
        <v>3913</v>
      </c>
      <c r="J492" s="566">
        <v>2</v>
      </c>
      <c r="K492" s="612">
        <v>45505</v>
      </c>
      <c r="L492" s="612">
        <v>45688</v>
      </c>
      <c r="M492" s="568">
        <f t="shared" si="32"/>
        <v>26.142857142857142</v>
      </c>
      <c r="N492" s="569">
        <v>2</v>
      </c>
      <c r="O492" s="565" t="s">
        <v>3914</v>
      </c>
      <c r="P492" s="586">
        <f t="shared" si="33"/>
        <v>1</v>
      </c>
      <c r="Q492" s="571" t="str">
        <f>IF(ISNUMBER(P492),IF(P492=100%,"CUMPLIDA",IF(AND(ISNUMBER(L492),ISNUMBER([6]OCI!$P$6)), IF(L492&lt;[6]OCI!$P$6,"INCUMPLIDA","PROCESO"), "VERIFICAR FECHA")),"SIN VALOR AVANCE")</f>
        <v>CUMPLIDA</v>
      </c>
    </row>
    <row r="493" spans="1:17" ht="120.75">
      <c r="A493" s="560" t="s">
        <v>18</v>
      </c>
      <c r="B493" s="561" t="s">
        <v>16</v>
      </c>
      <c r="C493" s="858"/>
      <c r="D493" s="858"/>
      <c r="E493" s="867"/>
      <c r="F493" s="860"/>
      <c r="G493" s="563" t="s">
        <v>3915</v>
      </c>
      <c r="H493" s="579" t="s">
        <v>3916</v>
      </c>
      <c r="I493" s="628" t="s">
        <v>3917</v>
      </c>
      <c r="J493" s="566">
        <v>7</v>
      </c>
      <c r="K493" s="612">
        <v>45534</v>
      </c>
      <c r="L493" s="612">
        <v>45746</v>
      </c>
      <c r="M493" s="568">
        <f t="shared" si="32"/>
        <v>30.285714285714285</v>
      </c>
      <c r="N493" s="569">
        <v>7</v>
      </c>
      <c r="O493" s="565" t="s">
        <v>3918</v>
      </c>
      <c r="P493" s="586">
        <f t="shared" si="33"/>
        <v>1</v>
      </c>
      <c r="Q493" s="571" t="str">
        <f>IF(ISNUMBER(P493),IF(P493=100%,"CUMPLIDA",IF(AND(ISNUMBER(L493),ISNUMBER([6]OCI!$P$6)), IF(L493&lt;[6]OCI!$P$6,"INCUMPLIDA","PROCESO"), "VERIFICAR FECHA")),"SIN VALOR AVANCE")</f>
        <v>CUMPLIDA</v>
      </c>
    </row>
    <row r="494" spans="1:17" ht="165.75">
      <c r="A494" s="560" t="s">
        <v>18</v>
      </c>
      <c r="B494" s="561" t="s">
        <v>16</v>
      </c>
      <c r="C494" s="858"/>
      <c r="D494" s="858"/>
      <c r="E494" s="867"/>
      <c r="F494" s="860"/>
      <c r="G494" s="860" t="s">
        <v>3919</v>
      </c>
      <c r="H494" s="579" t="s">
        <v>3920</v>
      </c>
      <c r="I494" s="565" t="s">
        <v>3908</v>
      </c>
      <c r="J494" s="566">
        <v>3</v>
      </c>
      <c r="K494" s="612">
        <v>45536</v>
      </c>
      <c r="L494" s="612">
        <v>45807</v>
      </c>
      <c r="M494" s="568">
        <f t="shared" si="32"/>
        <v>38.714285714285715</v>
      </c>
      <c r="N494" s="569">
        <v>3</v>
      </c>
      <c r="O494" s="565" t="s">
        <v>3921</v>
      </c>
      <c r="P494" s="586">
        <f t="shared" si="33"/>
        <v>1</v>
      </c>
      <c r="Q494" s="571" t="str">
        <f>IF(ISNUMBER(P494),IF(P494=100%,"CUMPLIDA",IF(AND(ISNUMBER(L494),ISNUMBER([6]OCI!$P$6)), IF(L494&lt;[6]OCI!$P$6,"INCUMPLIDA","PROCESO"), "VERIFICAR FECHA")),"SIN VALOR AVANCE")</f>
        <v>CUMPLIDA</v>
      </c>
    </row>
    <row r="495" spans="1:17" ht="165.75">
      <c r="A495" s="560" t="s">
        <v>18</v>
      </c>
      <c r="B495" s="561" t="s">
        <v>16</v>
      </c>
      <c r="C495" s="858"/>
      <c r="D495" s="858"/>
      <c r="E495" s="867"/>
      <c r="F495" s="860"/>
      <c r="G495" s="860"/>
      <c r="H495" s="579" t="s">
        <v>3922</v>
      </c>
      <c r="I495" s="565" t="s">
        <v>3923</v>
      </c>
      <c r="J495" s="566">
        <v>3</v>
      </c>
      <c r="K495" s="612">
        <v>45536</v>
      </c>
      <c r="L495" s="612">
        <v>45807</v>
      </c>
      <c r="M495" s="568">
        <f t="shared" si="32"/>
        <v>38.714285714285715</v>
      </c>
      <c r="N495" s="569">
        <v>3</v>
      </c>
      <c r="O495" s="565" t="s">
        <v>3924</v>
      </c>
      <c r="P495" s="586">
        <f t="shared" si="33"/>
        <v>1</v>
      </c>
      <c r="Q495" s="571" t="str">
        <f>IF(ISNUMBER(P495),IF(P495=100%,"CUMPLIDA",IF(AND(ISNUMBER(L495),ISNUMBER([6]OCI!$P$6)), IF(L495&lt;[6]OCI!$P$6,"INCUMPLIDA","PROCESO"), "VERIFICAR FECHA")),"SIN VALOR AVANCE")</f>
        <v>CUMPLIDA</v>
      </c>
    </row>
    <row r="496" spans="1:17" ht="90.75">
      <c r="A496" s="560" t="s">
        <v>18</v>
      </c>
      <c r="B496" s="561" t="s">
        <v>16</v>
      </c>
      <c r="C496" s="858"/>
      <c r="D496" s="858"/>
      <c r="E496" s="867"/>
      <c r="F496" s="860"/>
      <c r="G496" s="860"/>
      <c r="H496" s="579" t="s">
        <v>3925</v>
      </c>
      <c r="I496" s="565" t="s">
        <v>3926</v>
      </c>
      <c r="J496" s="566">
        <v>3</v>
      </c>
      <c r="K496" s="612">
        <v>45536</v>
      </c>
      <c r="L496" s="612">
        <v>45807</v>
      </c>
      <c r="M496" s="568">
        <f t="shared" si="32"/>
        <v>38.714285714285715</v>
      </c>
      <c r="N496" s="569">
        <v>3</v>
      </c>
      <c r="O496" s="565" t="s">
        <v>3927</v>
      </c>
      <c r="P496" s="586">
        <f t="shared" si="33"/>
        <v>1</v>
      </c>
      <c r="Q496" s="571" t="str">
        <f>IF(ISNUMBER(P496),IF(P496=100%,"CUMPLIDA",IF(AND(ISNUMBER(L496),ISNUMBER([6]OCI!$P$6)), IF(L496&lt;[6]OCI!$P$6,"INCUMPLIDA","PROCESO"), "VERIFICAR FECHA")),"SIN VALOR AVANCE")</f>
        <v>CUMPLIDA</v>
      </c>
    </row>
    <row r="497" spans="1:17" ht="150">
      <c r="A497" s="560" t="s">
        <v>18</v>
      </c>
      <c r="B497" s="561" t="s">
        <v>16</v>
      </c>
      <c r="C497" s="858" t="s">
        <v>5427</v>
      </c>
      <c r="D497" s="858" t="s">
        <v>3928</v>
      </c>
      <c r="E497" s="867" t="s">
        <v>3929</v>
      </c>
      <c r="F497" s="860" t="s">
        <v>3930</v>
      </c>
      <c r="G497" s="589" t="s">
        <v>3931</v>
      </c>
      <c r="H497" s="590" t="s">
        <v>3932</v>
      </c>
      <c r="I497" s="565" t="s">
        <v>3933</v>
      </c>
      <c r="J497" s="566">
        <v>2</v>
      </c>
      <c r="K497" s="612">
        <v>45505</v>
      </c>
      <c r="L497" s="612">
        <v>45869</v>
      </c>
      <c r="M497" s="568">
        <f t="shared" si="32"/>
        <v>52</v>
      </c>
      <c r="N497" s="569">
        <v>2</v>
      </c>
      <c r="O497" s="565" t="s">
        <v>3934</v>
      </c>
      <c r="P497" s="586">
        <f t="shared" si="33"/>
        <v>1</v>
      </c>
      <c r="Q497" s="571" t="str">
        <f>IF(ISNUMBER(P497),IF(P497=100%,"CUMPLIDA",IF(AND(ISNUMBER(L497),ISNUMBER([6]OCI!$P$6)), IF(L497&lt;[6]OCI!$P$6,"INCUMPLIDA","PROCESO"), "VERIFICAR FECHA")),"SIN VALOR AVANCE")</f>
        <v>CUMPLIDA</v>
      </c>
    </row>
    <row r="498" spans="1:17" ht="120.75">
      <c r="A498" s="560" t="s">
        <v>18</v>
      </c>
      <c r="B498" s="561" t="s">
        <v>16</v>
      </c>
      <c r="C498" s="858"/>
      <c r="D498" s="858"/>
      <c r="E498" s="867"/>
      <c r="F498" s="860"/>
      <c r="G498" s="869" t="s">
        <v>3935</v>
      </c>
      <c r="H498" s="565" t="s">
        <v>3936</v>
      </c>
      <c r="I498" s="579" t="s">
        <v>3937</v>
      </c>
      <c r="J498" s="575">
        <v>12</v>
      </c>
      <c r="K498" s="612">
        <v>45536</v>
      </c>
      <c r="L498" s="612">
        <v>45900</v>
      </c>
      <c r="M498" s="568">
        <f t="shared" si="32"/>
        <v>52</v>
      </c>
      <c r="N498" s="569">
        <v>9</v>
      </c>
      <c r="O498" s="628" t="s">
        <v>3938</v>
      </c>
      <c r="P498" s="586">
        <f t="shared" si="33"/>
        <v>0.75</v>
      </c>
      <c r="Q498" s="571" t="str">
        <f>IF(ISNUMBER(P498),IF(P498=100%,"CUMPLIDA",IF(AND(ISNUMBER(L498),ISNUMBER([6]OCI!$P$6)), IF(L498&lt;[6]OCI!$P$6,"INCUMPLIDA","PROCESO"), "VERIFICAR FECHA")),"SIN VALOR AVANCE")</f>
        <v>PROCESO</v>
      </c>
    </row>
    <row r="499" spans="1:17" ht="120.75">
      <c r="A499" s="560" t="s">
        <v>18</v>
      </c>
      <c r="B499" s="561" t="s">
        <v>16</v>
      </c>
      <c r="C499" s="858"/>
      <c r="D499" s="858"/>
      <c r="E499" s="867"/>
      <c r="F499" s="860"/>
      <c r="G499" s="869"/>
      <c r="H499" s="565" t="s">
        <v>3939</v>
      </c>
      <c r="I499" s="579" t="s">
        <v>3940</v>
      </c>
      <c r="J499" s="575">
        <v>12</v>
      </c>
      <c r="K499" s="612">
        <v>45536</v>
      </c>
      <c r="L499" s="612">
        <v>45900</v>
      </c>
      <c r="M499" s="568">
        <f t="shared" si="32"/>
        <v>52</v>
      </c>
      <c r="N499" s="569">
        <v>10</v>
      </c>
      <c r="O499" s="628" t="s">
        <v>3938</v>
      </c>
      <c r="P499" s="586">
        <f t="shared" si="33"/>
        <v>0.83333333333333337</v>
      </c>
      <c r="Q499" s="571" t="str">
        <f>IF(ISNUMBER(P499),IF(P499=100%,"CUMPLIDA",IF(AND(ISNUMBER(L499),ISNUMBER([6]OCI!$P$6)), IF(L499&lt;[6]OCI!$P$6,"INCUMPLIDA","PROCESO"), "VERIFICAR FECHA")),"SIN VALOR AVANCE")</f>
        <v>PROCESO</v>
      </c>
    </row>
    <row r="500" spans="1:17" ht="120.75">
      <c r="A500" s="560" t="s">
        <v>18</v>
      </c>
      <c r="B500" s="561" t="s">
        <v>16</v>
      </c>
      <c r="C500" s="858"/>
      <c r="D500" s="858"/>
      <c r="E500" s="867"/>
      <c r="F500" s="860"/>
      <c r="G500" s="869"/>
      <c r="H500" s="579" t="s">
        <v>3941</v>
      </c>
      <c r="I500" s="565" t="s">
        <v>3942</v>
      </c>
      <c r="J500" s="566">
        <v>12</v>
      </c>
      <c r="K500" s="612">
        <v>45536</v>
      </c>
      <c r="L500" s="612">
        <v>45900</v>
      </c>
      <c r="M500" s="568">
        <f t="shared" si="32"/>
        <v>52</v>
      </c>
      <c r="N500" s="569">
        <v>9</v>
      </c>
      <c r="O500" s="628" t="s">
        <v>3938</v>
      </c>
      <c r="P500" s="586">
        <f t="shared" si="33"/>
        <v>0.75</v>
      </c>
      <c r="Q500" s="571" t="str">
        <f>IF(ISNUMBER(P500),IF(P500=100%,"CUMPLIDA",IF(AND(ISNUMBER(L500),ISNUMBER([6]OCI!$P$6)), IF(L500&lt;[6]OCI!$P$6,"INCUMPLIDA","PROCESO"), "VERIFICAR FECHA")),"SIN VALOR AVANCE")</f>
        <v>PROCESO</v>
      </c>
    </row>
    <row r="501" spans="1:17" ht="210">
      <c r="A501" s="560" t="s">
        <v>18</v>
      </c>
      <c r="B501" s="561" t="s">
        <v>16</v>
      </c>
      <c r="C501" s="858"/>
      <c r="D501" s="858"/>
      <c r="E501" s="867"/>
      <c r="F501" s="860"/>
      <c r="G501" s="869"/>
      <c r="H501" s="565" t="s">
        <v>3943</v>
      </c>
      <c r="I501" s="565" t="s">
        <v>3944</v>
      </c>
      <c r="J501" s="566">
        <v>12</v>
      </c>
      <c r="K501" s="612">
        <v>45536</v>
      </c>
      <c r="L501" s="612">
        <v>45900</v>
      </c>
      <c r="M501" s="568">
        <f t="shared" si="32"/>
        <v>52</v>
      </c>
      <c r="N501" s="569">
        <v>7</v>
      </c>
      <c r="O501" s="565" t="s">
        <v>3945</v>
      </c>
      <c r="P501" s="586">
        <f t="shared" si="33"/>
        <v>0.58333333333333337</v>
      </c>
      <c r="Q501" s="571" t="str">
        <f>IF(ISNUMBER(P501),IF(P501=100%,"CUMPLIDA",IF(AND(ISNUMBER(L501),ISNUMBER([6]OCI!$P$6)), IF(L501&lt;[6]OCI!$P$6,"INCUMPLIDA","PROCESO"), "VERIFICAR FECHA")),"SIN VALOR AVANCE")</f>
        <v>PROCESO</v>
      </c>
    </row>
    <row r="502" spans="1:17" ht="165">
      <c r="A502" s="560" t="s">
        <v>18</v>
      </c>
      <c r="B502" s="561" t="s">
        <v>16</v>
      </c>
      <c r="C502" s="858"/>
      <c r="D502" s="858"/>
      <c r="E502" s="867"/>
      <c r="F502" s="860"/>
      <c r="G502" s="563" t="s">
        <v>3946</v>
      </c>
      <c r="H502" s="579" t="s">
        <v>3947</v>
      </c>
      <c r="I502" s="565" t="s">
        <v>3948</v>
      </c>
      <c r="J502" s="575">
        <v>1</v>
      </c>
      <c r="K502" s="612">
        <v>45536</v>
      </c>
      <c r="L502" s="612">
        <v>45657</v>
      </c>
      <c r="M502" s="568">
        <f t="shared" si="32"/>
        <v>17.285714285714285</v>
      </c>
      <c r="N502" s="569">
        <v>1</v>
      </c>
      <c r="O502" s="565" t="s">
        <v>3949</v>
      </c>
      <c r="P502" s="586">
        <f t="shared" si="33"/>
        <v>1</v>
      </c>
      <c r="Q502" s="571" t="str">
        <f>IF(ISNUMBER(P502),IF(P502=100%,"CUMPLIDA",IF(AND(ISNUMBER(L502),ISNUMBER([6]OCI!$P$6)), IF(L502&lt;[6]OCI!$P$6,"INCUMPLIDA","PROCESO"), "VERIFICAR FECHA")),"SIN VALOR AVANCE")</f>
        <v>CUMPLIDA</v>
      </c>
    </row>
    <row r="503" spans="1:17" ht="135.75">
      <c r="A503" s="560" t="s">
        <v>18</v>
      </c>
      <c r="B503" s="561" t="s">
        <v>16</v>
      </c>
      <c r="C503" s="858"/>
      <c r="D503" s="858"/>
      <c r="E503" s="867"/>
      <c r="F503" s="860"/>
      <c r="G503" s="860" t="s">
        <v>3950</v>
      </c>
      <c r="H503" s="565" t="s">
        <v>3951</v>
      </c>
      <c r="I503" s="579" t="s">
        <v>3952</v>
      </c>
      <c r="J503" s="566">
        <v>12</v>
      </c>
      <c r="K503" s="612">
        <v>45536</v>
      </c>
      <c r="L503" s="612">
        <v>45900</v>
      </c>
      <c r="M503" s="568">
        <f t="shared" si="32"/>
        <v>52</v>
      </c>
      <c r="N503" s="569">
        <v>4</v>
      </c>
      <c r="O503" s="628" t="s">
        <v>3953</v>
      </c>
      <c r="P503" s="586">
        <f t="shared" si="33"/>
        <v>0.33333333333333331</v>
      </c>
      <c r="Q503" s="571" t="str">
        <f>IF(ISNUMBER(P503),IF(P503=100%,"CUMPLIDA",IF(AND(ISNUMBER(L503),ISNUMBER([6]OCI!$P$6)), IF(L503&lt;[6]OCI!$P$6,"INCUMPLIDA","PROCESO"), "VERIFICAR FECHA")),"SIN VALOR AVANCE")</f>
        <v>PROCESO</v>
      </c>
    </row>
    <row r="504" spans="1:17" ht="135.75">
      <c r="A504" s="560" t="s">
        <v>18</v>
      </c>
      <c r="B504" s="561" t="s">
        <v>16</v>
      </c>
      <c r="C504" s="858"/>
      <c r="D504" s="858"/>
      <c r="E504" s="867"/>
      <c r="F504" s="860"/>
      <c r="G504" s="860"/>
      <c r="H504" s="565" t="s">
        <v>3954</v>
      </c>
      <c r="I504" s="579" t="s">
        <v>3955</v>
      </c>
      <c r="J504" s="566">
        <v>12</v>
      </c>
      <c r="K504" s="612">
        <v>45536</v>
      </c>
      <c r="L504" s="612">
        <v>45900</v>
      </c>
      <c r="M504" s="568">
        <f t="shared" si="32"/>
        <v>52</v>
      </c>
      <c r="N504" s="569">
        <v>4</v>
      </c>
      <c r="O504" s="628" t="s">
        <v>3956</v>
      </c>
      <c r="P504" s="586">
        <f t="shared" si="33"/>
        <v>0.33333333333333331</v>
      </c>
      <c r="Q504" s="571" t="str">
        <f>IF(ISNUMBER(P504),IF(P504=100%,"CUMPLIDA",IF(AND(ISNUMBER(L504),ISNUMBER([6]OCI!$P$6)), IF(L504&lt;[6]OCI!$P$6,"INCUMPLIDA","PROCESO"), "VERIFICAR FECHA")),"SIN VALOR AVANCE")</f>
        <v>PROCESO</v>
      </c>
    </row>
    <row r="505" spans="1:17" ht="135.75">
      <c r="A505" s="560" t="s">
        <v>18</v>
      </c>
      <c r="B505" s="561" t="s">
        <v>16</v>
      </c>
      <c r="C505" s="858"/>
      <c r="D505" s="858"/>
      <c r="E505" s="867"/>
      <c r="F505" s="860"/>
      <c r="G505" s="860"/>
      <c r="H505" s="579" t="s">
        <v>3957</v>
      </c>
      <c r="I505" s="579" t="s">
        <v>3958</v>
      </c>
      <c r="J505" s="566">
        <v>12</v>
      </c>
      <c r="K505" s="612">
        <v>45536</v>
      </c>
      <c r="L505" s="612">
        <v>45900</v>
      </c>
      <c r="M505" s="568">
        <f t="shared" si="32"/>
        <v>52</v>
      </c>
      <c r="N505" s="569">
        <v>4</v>
      </c>
      <c r="O505" s="565" t="s">
        <v>3959</v>
      </c>
      <c r="P505" s="586">
        <f t="shared" si="33"/>
        <v>0.33333333333333331</v>
      </c>
      <c r="Q505" s="571" t="str">
        <f>IF(ISNUMBER(P505),IF(P505=100%,"CUMPLIDA",IF(AND(ISNUMBER(L505),ISNUMBER([6]OCI!$P$6)), IF(L505&lt;[6]OCI!$P$6,"INCUMPLIDA","PROCESO"), "VERIFICAR FECHA")),"SIN VALOR AVANCE")</f>
        <v>PROCESO</v>
      </c>
    </row>
    <row r="506" spans="1:17" ht="210">
      <c r="A506" s="560" t="s">
        <v>18</v>
      </c>
      <c r="B506" s="561" t="s">
        <v>16</v>
      </c>
      <c r="C506" s="858"/>
      <c r="D506" s="858"/>
      <c r="E506" s="867"/>
      <c r="F506" s="860"/>
      <c r="G506" s="860"/>
      <c r="H506" s="565" t="s">
        <v>3960</v>
      </c>
      <c r="I506" s="565" t="s">
        <v>3961</v>
      </c>
      <c r="J506" s="566">
        <v>12</v>
      </c>
      <c r="K506" s="612">
        <v>45536</v>
      </c>
      <c r="L506" s="612">
        <v>45900</v>
      </c>
      <c r="M506" s="568">
        <f t="shared" si="32"/>
        <v>52</v>
      </c>
      <c r="N506" s="569">
        <v>0</v>
      </c>
      <c r="O506" s="565" t="s">
        <v>3962</v>
      </c>
      <c r="P506" s="586">
        <f t="shared" si="33"/>
        <v>0</v>
      </c>
      <c r="Q506" s="571" t="str">
        <f>IF(ISNUMBER(P506),IF(P506=100%,"CUMPLIDA",IF(AND(ISNUMBER(L506),ISNUMBER([6]OCI!$P$6)), IF(L506&lt;[6]OCI!$P$6,"INCUMPLIDA","PROCESO"), "VERIFICAR FECHA")),"SIN VALOR AVANCE")</f>
        <v>PROCESO</v>
      </c>
    </row>
    <row r="507" spans="1:17" ht="166.5">
      <c r="A507" s="560" t="s">
        <v>18</v>
      </c>
      <c r="B507" s="561" t="s">
        <v>16</v>
      </c>
      <c r="C507" s="561" t="s">
        <v>5426</v>
      </c>
      <c r="D507" s="561" t="s">
        <v>5425</v>
      </c>
      <c r="E507" s="562" t="s">
        <v>3963</v>
      </c>
      <c r="F507" s="563" t="s">
        <v>3964</v>
      </c>
      <c r="G507" s="563" t="s">
        <v>3965</v>
      </c>
      <c r="H507" s="565" t="s">
        <v>3966</v>
      </c>
      <c r="I507" s="565" t="s">
        <v>3967</v>
      </c>
      <c r="J507" s="566">
        <v>2</v>
      </c>
      <c r="K507" s="612">
        <v>45519</v>
      </c>
      <c r="L507" s="612">
        <v>45565</v>
      </c>
      <c r="M507" s="568">
        <f t="shared" si="32"/>
        <v>6.5714285714285712</v>
      </c>
      <c r="N507" s="569">
        <v>2</v>
      </c>
      <c r="O507" s="565" t="s">
        <v>3968</v>
      </c>
      <c r="P507" s="586">
        <f t="shared" si="33"/>
        <v>1</v>
      </c>
      <c r="Q507" s="571" t="str">
        <f>IF(ISNUMBER(P507),IF(P507=100%,"CUMPLIDA",IF(AND(ISNUMBER(L507),ISNUMBER([6]OCI!$P$6)), IF(L507&lt;[6]OCI!$P$6,"INCUMPLIDA","PROCESO"), "VERIFICAR FECHA")),"SIN VALOR AVANCE")</f>
        <v>CUMPLIDA</v>
      </c>
    </row>
    <row r="508" spans="1:17" ht="120.75">
      <c r="A508" s="560" t="s">
        <v>18</v>
      </c>
      <c r="B508" s="561" t="s">
        <v>16</v>
      </c>
      <c r="C508" s="858" t="s">
        <v>5423</v>
      </c>
      <c r="D508" s="858" t="s">
        <v>3969</v>
      </c>
      <c r="E508" s="867" t="s">
        <v>3970</v>
      </c>
      <c r="F508" s="860" t="s">
        <v>3971</v>
      </c>
      <c r="G508" s="860" t="s">
        <v>3972</v>
      </c>
      <c r="H508" s="565" t="s">
        <v>3973</v>
      </c>
      <c r="I508" s="565" t="s">
        <v>3974</v>
      </c>
      <c r="J508" s="566">
        <v>24</v>
      </c>
      <c r="K508" s="612">
        <v>45536</v>
      </c>
      <c r="L508" s="612">
        <v>45900</v>
      </c>
      <c r="M508" s="568">
        <f t="shared" si="32"/>
        <v>52</v>
      </c>
      <c r="N508" s="569">
        <v>0</v>
      </c>
      <c r="O508" s="565" t="s">
        <v>3975</v>
      </c>
      <c r="P508" s="586">
        <f t="shared" si="33"/>
        <v>0</v>
      </c>
      <c r="Q508" s="571" t="str">
        <f>IF(ISNUMBER(P508),IF(P508=100%,"CUMPLIDA",IF(AND(ISNUMBER(L508),ISNUMBER([6]OCI!$P$6)), IF(L508&lt;[6]OCI!$P$6,"INCUMPLIDA","PROCESO"), "VERIFICAR FECHA")),"SIN VALOR AVANCE")</f>
        <v>PROCESO</v>
      </c>
    </row>
    <row r="509" spans="1:17" ht="135">
      <c r="A509" s="560" t="s">
        <v>18</v>
      </c>
      <c r="B509" s="561" t="s">
        <v>16</v>
      </c>
      <c r="C509" s="858"/>
      <c r="D509" s="858"/>
      <c r="E509" s="867"/>
      <c r="F509" s="860"/>
      <c r="G509" s="860"/>
      <c r="H509" s="565" t="s">
        <v>3976</v>
      </c>
      <c r="I509" s="565" t="s">
        <v>3977</v>
      </c>
      <c r="J509" s="586">
        <v>1</v>
      </c>
      <c r="K509" s="612">
        <v>45536</v>
      </c>
      <c r="L509" s="612">
        <v>45900</v>
      </c>
      <c r="M509" s="568">
        <f t="shared" si="32"/>
        <v>52</v>
      </c>
      <c r="N509" s="588">
        <v>0.33</v>
      </c>
      <c r="O509" s="565" t="s">
        <v>3975</v>
      </c>
      <c r="P509" s="586">
        <f t="shared" si="33"/>
        <v>0.33</v>
      </c>
      <c r="Q509" s="571" t="str">
        <f>IF(ISNUMBER(P509),IF(P509=100%,"CUMPLIDA",IF(AND(ISNUMBER(L509),ISNUMBER([6]OCI!$P$6)), IF(L509&lt;[6]OCI!$P$6,"INCUMPLIDA","PROCESO"), "VERIFICAR FECHA")),"SIN VALOR AVANCE")</f>
        <v>PROCESO</v>
      </c>
    </row>
    <row r="510" spans="1:17" ht="120.75">
      <c r="A510" s="560" t="s">
        <v>18</v>
      </c>
      <c r="B510" s="561" t="s">
        <v>16</v>
      </c>
      <c r="C510" s="858"/>
      <c r="D510" s="858"/>
      <c r="E510" s="867"/>
      <c r="F510" s="860"/>
      <c r="G510" s="860"/>
      <c r="H510" s="565" t="s">
        <v>3978</v>
      </c>
      <c r="I510" s="565" t="s">
        <v>3979</v>
      </c>
      <c r="J510" s="586">
        <v>1</v>
      </c>
      <c r="K510" s="612">
        <v>45536</v>
      </c>
      <c r="L510" s="612">
        <v>45900</v>
      </c>
      <c r="M510" s="568">
        <f t="shared" si="32"/>
        <v>52</v>
      </c>
      <c r="N510" s="588">
        <v>0</v>
      </c>
      <c r="O510" s="565" t="s">
        <v>3980</v>
      </c>
      <c r="P510" s="586">
        <f t="shared" si="33"/>
        <v>0</v>
      </c>
      <c r="Q510" s="571" t="str">
        <f>IF(ISNUMBER(P510),IF(P510=100%,"CUMPLIDA",IF(AND(ISNUMBER(L510),ISNUMBER([6]OCI!$P$6)), IF(L510&lt;[6]OCI!$P$6,"INCUMPLIDA","PROCESO"), "VERIFICAR FECHA")),"SIN VALOR AVANCE")</f>
        <v>PROCESO</v>
      </c>
    </row>
    <row r="511" spans="1:17" ht="135.75">
      <c r="A511" s="560" t="s">
        <v>18</v>
      </c>
      <c r="B511" s="561" t="s">
        <v>16</v>
      </c>
      <c r="C511" s="858"/>
      <c r="D511" s="858"/>
      <c r="E511" s="867"/>
      <c r="F511" s="860"/>
      <c r="G511" s="860" t="s">
        <v>3981</v>
      </c>
      <c r="H511" s="565" t="s">
        <v>3982</v>
      </c>
      <c r="I511" s="565" t="s">
        <v>3983</v>
      </c>
      <c r="J511" s="575">
        <v>12</v>
      </c>
      <c r="K511" s="612">
        <v>45536</v>
      </c>
      <c r="L511" s="612">
        <v>45900</v>
      </c>
      <c r="M511" s="568">
        <f t="shared" si="32"/>
        <v>52</v>
      </c>
      <c r="N511" s="569">
        <v>4</v>
      </c>
      <c r="O511" s="565" t="s">
        <v>3984</v>
      </c>
      <c r="P511" s="586">
        <f t="shared" si="33"/>
        <v>0.33333333333333331</v>
      </c>
      <c r="Q511" s="571" t="str">
        <f>IF(ISNUMBER(P511),IF(P511=100%,"CUMPLIDA",IF(AND(ISNUMBER(L511),ISNUMBER([6]OCI!$P$6)), IF(L511&lt;[6]OCI!$P$6,"INCUMPLIDA","PROCESO"), "VERIFICAR FECHA")),"SIN VALOR AVANCE")</f>
        <v>PROCESO</v>
      </c>
    </row>
    <row r="512" spans="1:17" ht="135.75">
      <c r="A512" s="560" t="s">
        <v>18</v>
      </c>
      <c r="B512" s="561" t="s">
        <v>16</v>
      </c>
      <c r="C512" s="858"/>
      <c r="D512" s="858"/>
      <c r="E512" s="867"/>
      <c r="F512" s="860"/>
      <c r="G512" s="860"/>
      <c r="H512" s="565" t="s">
        <v>3985</v>
      </c>
      <c r="I512" s="565" t="s">
        <v>3986</v>
      </c>
      <c r="J512" s="566">
        <v>12</v>
      </c>
      <c r="K512" s="612">
        <v>45536</v>
      </c>
      <c r="L512" s="612">
        <v>45900</v>
      </c>
      <c r="M512" s="568">
        <f t="shared" si="32"/>
        <v>52</v>
      </c>
      <c r="N512" s="569">
        <v>4</v>
      </c>
      <c r="O512" s="565" t="s">
        <v>3987</v>
      </c>
      <c r="P512" s="586">
        <f t="shared" si="33"/>
        <v>0.33333333333333331</v>
      </c>
      <c r="Q512" s="571" t="str">
        <f>IF(ISNUMBER(P512),IF(P512=100%,"CUMPLIDA",IF(AND(ISNUMBER(L512),ISNUMBER([6]OCI!$P$6)), IF(L512&lt;[6]OCI!$P$6,"INCUMPLIDA","PROCESO"), "VERIFICAR FECHA")),"SIN VALOR AVANCE")</f>
        <v>PROCESO</v>
      </c>
    </row>
    <row r="513" spans="1:17" ht="135.75">
      <c r="A513" s="560" t="s">
        <v>18</v>
      </c>
      <c r="B513" s="561" t="s">
        <v>16</v>
      </c>
      <c r="C513" s="858"/>
      <c r="D513" s="858"/>
      <c r="E513" s="867"/>
      <c r="F513" s="860"/>
      <c r="G513" s="860"/>
      <c r="H513" s="565" t="s">
        <v>3941</v>
      </c>
      <c r="I513" s="565" t="s">
        <v>3986</v>
      </c>
      <c r="J513" s="566">
        <v>12</v>
      </c>
      <c r="K513" s="612">
        <v>45536</v>
      </c>
      <c r="L513" s="612">
        <v>45900</v>
      </c>
      <c r="M513" s="568">
        <f t="shared" si="32"/>
        <v>52</v>
      </c>
      <c r="N513" s="569">
        <v>4</v>
      </c>
      <c r="O513" s="565" t="s">
        <v>3988</v>
      </c>
      <c r="P513" s="586">
        <f t="shared" si="33"/>
        <v>0.33333333333333331</v>
      </c>
      <c r="Q513" s="571" t="str">
        <f>IF(ISNUMBER(P513),IF(P513=100%,"CUMPLIDA",IF(AND(ISNUMBER(L513),ISNUMBER([6]OCI!$P$6)), IF(L513&lt;[6]OCI!$P$6,"INCUMPLIDA","PROCESO"), "VERIFICAR FECHA")),"SIN VALOR AVANCE")</f>
        <v>PROCESO</v>
      </c>
    </row>
    <row r="514" spans="1:17" ht="210">
      <c r="A514" s="560" t="s">
        <v>18</v>
      </c>
      <c r="B514" s="561" t="s">
        <v>16</v>
      </c>
      <c r="C514" s="858"/>
      <c r="D514" s="858"/>
      <c r="E514" s="867"/>
      <c r="F514" s="860"/>
      <c r="G514" s="860"/>
      <c r="H514" s="565" t="s">
        <v>3943</v>
      </c>
      <c r="I514" s="565" t="s">
        <v>3989</v>
      </c>
      <c r="J514" s="566">
        <v>12</v>
      </c>
      <c r="K514" s="612">
        <v>45536</v>
      </c>
      <c r="L514" s="612">
        <v>45900</v>
      </c>
      <c r="M514" s="568">
        <f t="shared" si="32"/>
        <v>52</v>
      </c>
      <c r="N514" s="569">
        <v>0</v>
      </c>
      <c r="O514" s="565" t="s">
        <v>3990</v>
      </c>
      <c r="P514" s="586">
        <f t="shared" si="33"/>
        <v>0</v>
      </c>
      <c r="Q514" s="571" t="str">
        <f>IF(ISNUMBER(P514),IF(P514=100%,"CUMPLIDA",IF(AND(ISNUMBER(L514),ISNUMBER([6]OCI!$P$6)), IF(L514&lt;[6]OCI!$P$6,"INCUMPLIDA","PROCESO"), "VERIFICAR FECHA")),"SIN VALOR AVANCE")</f>
        <v>PROCESO</v>
      </c>
    </row>
    <row r="515" spans="1:17" ht="120.75">
      <c r="A515" s="560" t="s">
        <v>18</v>
      </c>
      <c r="B515" s="561" t="s">
        <v>16</v>
      </c>
      <c r="C515" s="858"/>
      <c r="D515" s="858"/>
      <c r="E515" s="867"/>
      <c r="F515" s="860"/>
      <c r="G515" s="869" t="s">
        <v>3991</v>
      </c>
      <c r="H515" s="565" t="s">
        <v>3992</v>
      </c>
      <c r="I515" s="579" t="s">
        <v>3993</v>
      </c>
      <c r="J515" s="566">
        <v>12</v>
      </c>
      <c r="K515" s="612">
        <v>45536</v>
      </c>
      <c r="L515" s="612">
        <v>45900</v>
      </c>
      <c r="M515" s="568">
        <f t="shared" si="32"/>
        <v>52</v>
      </c>
      <c r="N515" s="569">
        <v>10</v>
      </c>
      <c r="O515" s="628" t="s">
        <v>3938</v>
      </c>
      <c r="P515" s="586">
        <f t="shared" si="33"/>
        <v>0.83333333333333337</v>
      </c>
      <c r="Q515" s="571" t="str">
        <f>IF(ISNUMBER(P515),IF(P515=100%,"CUMPLIDA",IF(AND(ISNUMBER(L515),ISNUMBER([6]OCI!$P$6)), IF(L515&lt;[6]OCI!$P$6,"INCUMPLIDA","PROCESO"), "VERIFICAR FECHA")),"SIN VALOR AVANCE")</f>
        <v>PROCESO</v>
      </c>
    </row>
    <row r="516" spans="1:17" ht="120.75">
      <c r="A516" s="560" t="s">
        <v>18</v>
      </c>
      <c r="B516" s="561" t="s">
        <v>16</v>
      </c>
      <c r="C516" s="858"/>
      <c r="D516" s="858"/>
      <c r="E516" s="867"/>
      <c r="F516" s="860"/>
      <c r="G516" s="869"/>
      <c r="H516" s="565" t="s">
        <v>3994</v>
      </c>
      <c r="I516" s="579" t="s">
        <v>3995</v>
      </c>
      <c r="J516" s="566">
        <v>12</v>
      </c>
      <c r="K516" s="612">
        <v>45536</v>
      </c>
      <c r="L516" s="612">
        <v>45900</v>
      </c>
      <c r="M516" s="568">
        <f t="shared" si="32"/>
        <v>52</v>
      </c>
      <c r="N516" s="569">
        <v>10</v>
      </c>
      <c r="O516" s="628" t="s">
        <v>3938</v>
      </c>
      <c r="P516" s="586">
        <f t="shared" si="33"/>
        <v>0.83333333333333337</v>
      </c>
      <c r="Q516" s="571" t="str">
        <f>IF(ISNUMBER(P516),IF(P516=100%,"CUMPLIDA",IF(AND(ISNUMBER(L516),ISNUMBER([6]OCI!$P$6)), IF(L516&lt;[6]OCI!$P$6,"INCUMPLIDA","PROCESO"), "VERIFICAR FECHA")),"SIN VALOR AVANCE")</f>
        <v>PROCESO</v>
      </c>
    </row>
    <row r="517" spans="1:17" ht="120.75">
      <c r="A517" s="560" t="s">
        <v>18</v>
      </c>
      <c r="B517" s="561" t="s">
        <v>16</v>
      </c>
      <c r="C517" s="858"/>
      <c r="D517" s="858"/>
      <c r="E517" s="867"/>
      <c r="F517" s="860"/>
      <c r="G517" s="869"/>
      <c r="H517" s="579" t="s">
        <v>3996</v>
      </c>
      <c r="I517" s="565" t="s">
        <v>3997</v>
      </c>
      <c r="J517" s="566">
        <v>12</v>
      </c>
      <c r="K517" s="612">
        <v>45536</v>
      </c>
      <c r="L517" s="612">
        <v>45900</v>
      </c>
      <c r="M517" s="568">
        <f t="shared" si="32"/>
        <v>52</v>
      </c>
      <c r="N517" s="569">
        <v>10</v>
      </c>
      <c r="O517" s="628" t="s">
        <v>3998</v>
      </c>
      <c r="P517" s="586">
        <f t="shared" si="33"/>
        <v>0.83333333333333337</v>
      </c>
      <c r="Q517" s="571" t="str">
        <f>IF(ISNUMBER(P517),IF(P517=100%,"CUMPLIDA",IF(AND(ISNUMBER(L517),ISNUMBER([6]OCI!$P$6)), IF(L517&lt;[6]OCI!$P$6,"INCUMPLIDA","PROCESO"), "VERIFICAR FECHA")),"SIN VALOR AVANCE")</f>
        <v>PROCESO</v>
      </c>
    </row>
    <row r="518" spans="1:17" ht="210">
      <c r="A518" s="560" t="s">
        <v>18</v>
      </c>
      <c r="B518" s="561" t="s">
        <v>16</v>
      </c>
      <c r="C518" s="858"/>
      <c r="D518" s="858"/>
      <c r="E518" s="867"/>
      <c r="F518" s="860"/>
      <c r="G518" s="869"/>
      <c r="H518" s="565" t="s">
        <v>3999</v>
      </c>
      <c r="I518" s="565" t="s">
        <v>4000</v>
      </c>
      <c r="J518" s="566">
        <v>12</v>
      </c>
      <c r="K518" s="612">
        <v>45536</v>
      </c>
      <c r="L518" s="612">
        <v>45900</v>
      </c>
      <c r="M518" s="568">
        <f t="shared" si="32"/>
        <v>52</v>
      </c>
      <c r="N518" s="569">
        <v>6</v>
      </c>
      <c r="O518" s="565" t="s">
        <v>4001</v>
      </c>
      <c r="P518" s="586">
        <f t="shared" si="33"/>
        <v>0.5</v>
      </c>
      <c r="Q518" s="571" t="str">
        <f>IF(ISNUMBER(P518),IF(P518=100%,"CUMPLIDA",IF(AND(ISNUMBER(L518),ISNUMBER([6]OCI!$P$6)), IF(L518&lt;[6]OCI!$P$6,"INCUMPLIDA","PROCESO"), "VERIFICAR FECHA")),"SIN VALOR AVANCE")</f>
        <v>PROCESO</v>
      </c>
    </row>
    <row r="519" spans="1:17" ht="165.75">
      <c r="A519" s="560" t="s">
        <v>18</v>
      </c>
      <c r="B519" s="561" t="s">
        <v>16</v>
      </c>
      <c r="C519" s="858"/>
      <c r="D519" s="858"/>
      <c r="E519" s="867"/>
      <c r="F519" s="860"/>
      <c r="G519" s="589" t="s">
        <v>4002</v>
      </c>
      <c r="H519" s="590" t="s">
        <v>4003</v>
      </c>
      <c r="I519" s="565" t="s">
        <v>4004</v>
      </c>
      <c r="J519" s="586">
        <v>1</v>
      </c>
      <c r="K519" s="612">
        <v>45536</v>
      </c>
      <c r="L519" s="612">
        <v>45716</v>
      </c>
      <c r="M519" s="568">
        <f t="shared" si="32"/>
        <v>25.714285714285715</v>
      </c>
      <c r="N519" s="588">
        <v>1</v>
      </c>
      <c r="O519" s="565" t="s">
        <v>4005</v>
      </c>
      <c r="P519" s="586">
        <f t="shared" si="33"/>
        <v>1</v>
      </c>
      <c r="Q519" s="571" t="str">
        <f>IF(ISNUMBER(P519),IF(P519=100%,"CUMPLIDA",IF(AND(ISNUMBER(L519),ISNUMBER([6]OCI!$P$6)), IF(L519&lt;[6]OCI!$P$6,"INCUMPLIDA","PROCESO"), "VERIFICAR FECHA")),"SIN VALOR AVANCE")</f>
        <v>CUMPLIDA</v>
      </c>
    </row>
    <row r="520" spans="1:17" ht="315">
      <c r="A520" s="560" t="s">
        <v>18</v>
      </c>
      <c r="B520" s="561" t="s">
        <v>16</v>
      </c>
      <c r="C520" s="858" t="s">
        <v>5424</v>
      </c>
      <c r="D520" s="858" t="s">
        <v>4006</v>
      </c>
      <c r="E520" s="867" t="s">
        <v>4007</v>
      </c>
      <c r="F520" s="860" t="s">
        <v>4008</v>
      </c>
      <c r="G520" s="589" t="s">
        <v>3835</v>
      </c>
      <c r="H520" s="590" t="s">
        <v>4009</v>
      </c>
      <c r="I520" s="628" t="s">
        <v>4010</v>
      </c>
      <c r="J520" s="566">
        <v>2</v>
      </c>
      <c r="K520" s="612">
        <v>45509</v>
      </c>
      <c r="L520" s="612">
        <v>45746</v>
      </c>
      <c r="M520" s="568">
        <f t="shared" si="32"/>
        <v>33.857142857142854</v>
      </c>
      <c r="N520" s="569">
        <v>2</v>
      </c>
      <c r="O520" s="565" t="s">
        <v>3838</v>
      </c>
      <c r="P520" s="586">
        <f t="shared" si="33"/>
        <v>1</v>
      </c>
      <c r="Q520" s="571" t="str">
        <f>IF(ISNUMBER(P520),IF(P520=100%,"CUMPLIDA",IF(AND(ISNUMBER(L520),ISNUMBER([6]OCI!$P$6)), IF(L520&lt;[6]OCI!$P$6,"INCUMPLIDA","PROCESO"), "VERIFICAR FECHA")),"SIN VALOR AVANCE")</f>
        <v>CUMPLIDA</v>
      </c>
    </row>
    <row r="521" spans="1:17" ht="150">
      <c r="A521" s="560" t="s">
        <v>18</v>
      </c>
      <c r="B521" s="561" t="s">
        <v>16</v>
      </c>
      <c r="C521" s="858"/>
      <c r="D521" s="858"/>
      <c r="E521" s="867"/>
      <c r="F521" s="860"/>
      <c r="G521" s="589" t="s">
        <v>3839</v>
      </c>
      <c r="H521" s="590" t="s">
        <v>3840</v>
      </c>
      <c r="I521" s="565" t="s">
        <v>3841</v>
      </c>
      <c r="J521" s="566">
        <v>4</v>
      </c>
      <c r="K521" s="612">
        <v>45536</v>
      </c>
      <c r="L521" s="612">
        <v>45900</v>
      </c>
      <c r="M521" s="568">
        <f t="shared" si="32"/>
        <v>52</v>
      </c>
      <c r="N521" s="569">
        <v>2</v>
      </c>
      <c r="O521" s="565" t="s">
        <v>3842</v>
      </c>
      <c r="P521" s="586">
        <f t="shared" si="33"/>
        <v>0.5</v>
      </c>
      <c r="Q521" s="571" t="str">
        <f>IF(ISNUMBER(P521),IF(P521=100%,"CUMPLIDA",IF(AND(ISNUMBER(L521),ISNUMBER([6]OCI!$P$6)), IF(L521&lt;[6]OCI!$P$6,"INCUMPLIDA","PROCESO"), "VERIFICAR FECHA")),"SIN VALOR AVANCE")</f>
        <v>PROCESO</v>
      </c>
    </row>
    <row r="522" spans="1:17" ht="300">
      <c r="A522" s="560" t="s">
        <v>18</v>
      </c>
      <c r="B522" s="561" t="s">
        <v>16</v>
      </c>
      <c r="C522" s="858"/>
      <c r="D522" s="858"/>
      <c r="E522" s="867"/>
      <c r="F522" s="860"/>
      <c r="G522" s="589" t="s">
        <v>4011</v>
      </c>
      <c r="H522" s="590" t="s">
        <v>4012</v>
      </c>
      <c r="I522" s="565" t="s">
        <v>1844</v>
      </c>
      <c r="J522" s="566">
        <v>1</v>
      </c>
      <c r="K522" s="612">
        <v>45505</v>
      </c>
      <c r="L522" s="612">
        <v>45657</v>
      </c>
      <c r="M522" s="568">
        <f t="shared" si="32"/>
        <v>21.714285714285715</v>
      </c>
      <c r="N522" s="569">
        <v>1</v>
      </c>
      <c r="O522" s="565" t="s">
        <v>3851</v>
      </c>
      <c r="P522" s="586">
        <f t="shared" si="33"/>
        <v>1</v>
      </c>
      <c r="Q522" s="571" t="str">
        <f>IF(ISNUMBER(P522),IF(P522=100%,"CUMPLIDA",IF(AND(ISNUMBER(L522),ISNUMBER([6]OCI!$P$6)), IF(L522&lt;[6]OCI!$P$6,"INCUMPLIDA","PROCESO"), "VERIFICAR FECHA")),"SIN VALOR AVANCE")</f>
        <v>CUMPLIDA</v>
      </c>
    </row>
    <row r="523" spans="1:17" ht="105">
      <c r="A523" s="560" t="s">
        <v>18</v>
      </c>
      <c r="B523" s="561" t="s">
        <v>16</v>
      </c>
      <c r="C523" s="858"/>
      <c r="D523" s="858"/>
      <c r="E523" s="867"/>
      <c r="F523" s="860"/>
      <c r="G523" s="589" t="s">
        <v>4013</v>
      </c>
      <c r="H523" s="590" t="s">
        <v>4014</v>
      </c>
      <c r="I523" s="565" t="s">
        <v>3894</v>
      </c>
      <c r="J523" s="566">
        <v>1</v>
      </c>
      <c r="K523" s="612">
        <v>45536</v>
      </c>
      <c r="L523" s="612">
        <v>45595</v>
      </c>
      <c r="M523" s="568">
        <f t="shared" si="32"/>
        <v>8.4285714285714288</v>
      </c>
      <c r="N523" s="569">
        <v>1</v>
      </c>
      <c r="O523" s="565" t="s">
        <v>4015</v>
      </c>
      <c r="P523" s="586">
        <f t="shared" si="33"/>
        <v>1</v>
      </c>
      <c r="Q523" s="571" t="str">
        <f>IF(ISNUMBER(P523),IF(P523=100%,"CUMPLIDA",IF(AND(ISNUMBER(L523),ISNUMBER([6]OCI!$P$6)), IF(L523&lt;[6]OCI!$P$6,"INCUMPLIDA","PROCESO"), "VERIFICAR FECHA")),"SIN VALOR AVANCE")</f>
        <v>CUMPLIDA</v>
      </c>
    </row>
    <row r="524" spans="1:17" ht="60.75">
      <c r="A524" s="560" t="s">
        <v>18</v>
      </c>
      <c r="B524" s="561" t="s">
        <v>16</v>
      </c>
      <c r="C524" s="858" t="s">
        <v>4892</v>
      </c>
      <c r="D524" s="859" t="s">
        <v>4891</v>
      </c>
      <c r="E524" s="860" t="s">
        <v>5037</v>
      </c>
      <c r="F524" s="861" t="s">
        <v>4893</v>
      </c>
      <c r="G524" s="868" t="s">
        <v>4894</v>
      </c>
      <c r="H524" s="630" t="s">
        <v>4895</v>
      </c>
      <c r="I524" s="620" t="s">
        <v>331</v>
      </c>
      <c r="J524" s="566">
        <v>1</v>
      </c>
      <c r="K524" s="612">
        <v>45901</v>
      </c>
      <c r="L524" s="612">
        <v>46233</v>
      </c>
      <c r="M524" s="568">
        <f t="shared" si="32"/>
        <v>47.428571428571431</v>
      </c>
      <c r="N524" s="569">
        <v>0</v>
      </c>
      <c r="O524" s="620" t="s">
        <v>4907</v>
      </c>
      <c r="P524" s="586">
        <f t="shared" si="33"/>
        <v>0</v>
      </c>
      <c r="Q524" s="571" t="str">
        <f>IF(ISNUMBER(P524),IF(P524=100%,"CUMPLIDA",IF(AND(ISNUMBER(L524),ISNUMBER([6]OCI!$P$6)), IF(L524&lt;[6]OCI!$P$6,"INCUMPLIDA","PROCESO"), "VERIFICAR FECHA")),"SIN VALOR AVANCE")</f>
        <v>PROCESO</v>
      </c>
    </row>
    <row r="525" spans="1:17" ht="60.75">
      <c r="A525" s="560" t="s">
        <v>18</v>
      </c>
      <c r="B525" s="561" t="s">
        <v>16</v>
      </c>
      <c r="C525" s="858"/>
      <c r="D525" s="859"/>
      <c r="E525" s="860"/>
      <c r="F525" s="861"/>
      <c r="G525" s="868"/>
      <c r="H525" s="630" t="s">
        <v>4896</v>
      </c>
      <c r="I525" s="620" t="s">
        <v>4593</v>
      </c>
      <c r="J525" s="566">
        <v>1</v>
      </c>
      <c r="K525" s="612">
        <v>45901</v>
      </c>
      <c r="L525" s="612">
        <v>46264</v>
      </c>
      <c r="M525" s="568">
        <f t="shared" si="32"/>
        <v>51.857142857142854</v>
      </c>
      <c r="N525" s="569">
        <v>0</v>
      </c>
      <c r="O525" s="620" t="s">
        <v>4907</v>
      </c>
      <c r="P525" s="586">
        <f t="shared" si="33"/>
        <v>0</v>
      </c>
      <c r="Q525" s="571" t="str">
        <f>IF(ISNUMBER(P525),IF(P525=100%,"CUMPLIDA",IF(AND(ISNUMBER(L525),ISNUMBER([6]OCI!$P$6)), IF(L525&lt;[6]OCI!$P$6,"INCUMPLIDA","PROCESO"), "VERIFICAR FECHA")),"SIN VALOR AVANCE")</f>
        <v>PROCESO</v>
      </c>
    </row>
    <row r="526" spans="1:17" ht="105.75">
      <c r="A526" s="560" t="s">
        <v>18</v>
      </c>
      <c r="B526" s="561" t="s">
        <v>16</v>
      </c>
      <c r="C526" s="858"/>
      <c r="D526" s="859"/>
      <c r="E526" s="860"/>
      <c r="F526" s="861"/>
      <c r="G526" s="868" t="s">
        <v>4897</v>
      </c>
      <c r="H526" s="630" t="s">
        <v>4898</v>
      </c>
      <c r="I526" s="620" t="s">
        <v>3637</v>
      </c>
      <c r="J526" s="566">
        <v>2</v>
      </c>
      <c r="K526" s="612">
        <v>45870</v>
      </c>
      <c r="L526" s="612">
        <v>45960</v>
      </c>
      <c r="M526" s="568">
        <f t="shared" si="32"/>
        <v>12.857142857142858</v>
      </c>
      <c r="N526" s="569">
        <v>0</v>
      </c>
      <c r="O526" s="620" t="s">
        <v>4908</v>
      </c>
      <c r="P526" s="586">
        <f t="shared" si="33"/>
        <v>0</v>
      </c>
      <c r="Q526" s="571" t="str">
        <f>IF(ISNUMBER(P526),IF(P526=100%,"CUMPLIDA",IF(AND(ISNUMBER(L526),ISNUMBER([6]OCI!$P$6)), IF(L526&lt;[6]OCI!$P$6,"INCUMPLIDA","PROCESO"), "VERIFICAR FECHA")),"SIN VALOR AVANCE")</f>
        <v>PROCESO</v>
      </c>
    </row>
    <row r="527" spans="1:17" ht="105.75">
      <c r="A527" s="560" t="s">
        <v>18</v>
      </c>
      <c r="B527" s="561" t="s">
        <v>16</v>
      </c>
      <c r="C527" s="858"/>
      <c r="D527" s="859"/>
      <c r="E527" s="860"/>
      <c r="F527" s="861"/>
      <c r="G527" s="868"/>
      <c r="H527" s="630" t="s">
        <v>4899</v>
      </c>
      <c r="I527" s="620" t="s">
        <v>4900</v>
      </c>
      <c r="J527" s="566">
        <v>1</v>
      </c>
      <c r="K527" s="612">
        <v>45870</v>
      </c>
      <c r="L527" s="612">
        <v>45991</v>
      </c>
      <c r="M527" s="568">
        <f t="shared" si="32"/>
        <v>17.285714285714285</v>
      </c>
      <c r="N527" s="569">
        <v>0</v>
      </c>
      <c r="O527" s="620" t="s">
        <v>4908</v>
      </c>
      <c r="P527" s="586">
        <f t="shared" si="33"/>
        <v>0</v>
      </c>
      <c r="Q527" s="571" t="str">
        <f>IF(ISNUMBER(P527),IF(P527=100%,"CUMPLIDA",IF(AND(ISNUMBER(L527),ISNUMBER([6]OCI!$P$6)), IF(L527&lt;[6]OCI!$P$6,"INCUMPLIDA","PROCESO"), "VERIFICAR FECHA")),"SIN VALOR AVANCE")</f>
        <v>PROCESO</v>
      </c>
    </row>
    <row r="528" spans="1:17" ht="60.75">
      <c r="A528" s="560" t="s">
        <v>18</v>
      </c>
      <c r="B528" s="561" t="s">
        <v>16</v>
      </c>
      <c r="C528" s="858"/>
      <c r="D528" s="859"/>
      <c r="E528" s="860"/>
      <c r="F528" s="861"/>
      <c r="G528" s="868" t="s">
        <v>4901</v>
      </c>
      <c r="H528" s="630" t="s">
        <v>4902</v>
      </c>
      <c r="I528" s="620" t="s">
        <v>4903</v>
      </c>
      <c r="J528" s="566">
        <v>1</v>
      </c>
      <c r="K528" s="612">
        <v>45901</v>
      </c>
      <c r="L528" s="612">
        <v>45991</v>
      </c>
      <c r="M528" s="568">
        <f t="shared" si="32"/>
        <v>12.857142857142858</v>
      </c>
      <c r="N528" s="569">
        <v>0</v>
      </c>
      <c r="O528" s="620" t="s">
        <v>4907</v>
      </c>
      <c r="P528" s="586">
        <f t="shared" si="33"/>
        <v>0</v>
      </c>
      <c r="Q528" s="571" t="str">
        <f>IF(ISNUMBER(P528),IF(P528=100%,"CUMPLIDA",IF(AND(ISNUMBER(L528),ISNUMBER([6]OCI!$P$6)), IF(L528&lt;[6]OCI!$P$6,"INCUMPLIDA","PROCESO"), "VERIFICAR FECHA")),"SIN VALOR AVANCE")</f>
        <v>PROCESO</v>
      </c>
    </row>
    <row r="529" spans="1:17" ht="60.75">
      <c r="A529" s="560" t="s">
        <v>18</v>
      </c>
      <c r="B529" s="561" t="s">
        <v>16</v>
      </c>
      <c r="C529" s="858"/>
      <c r="D529" s="859"/>
      <c r="E529" s="860"/>
      <c r="F529" s="861"/>
      <c r="G529" s="868"/>
      <c r="H529" s="630" t="s">
        <v>4904</v>
      </c>
      <c r="I529" s="620" t="s">
        <v>4900</v>
      </c>
      <c r="J529" s="566">
        <v>1</v>
      </c>
      <c r="K529" s="612">
        <v>45901</v>
      </c>
      <c r="L529" s="612">
        <v>45991</v>
      </c>
      <c r="M529" s="568">
        <f t="shared" si="32"/>
        <v>12.857142857142858</v>
      </c>
      <c r="N529" s="569">
        <v>0</v>
      </c>
      <c r="O529" s="620" t="s">
        <v>4907</v>
      </c>
      <c r="P529" s="586">
        <f t="shared" si="33"/>
        <v>0</v>
      </c>
      <c r="Q529" s="571" t="str">
        <f>IF(ISNUMBER(P529),IF(P529=100%,"CUMPLIDA",IF(AND(ISNUMBER(L529),ISNUMBER([6]OCI!$P$6)), IF(L529&lt;[6]OCI!$P$6,"INCUMPLIDA","PROCESO"), "VERIFICAR FECHA")),"SIN VALOR AVANCE")</f>
        <v>PROCESO</v>
      </c>
    </row>
    <row r="530" spans="1:17" ht="60.75">
      <c r="A530" s="560" t="s">
        <v>18</v>
      </c>
      <c r="B530" s="561" t="s">
        <v>16</v>
      </c>
      <c r="C530" s="858"/>
      <c r="D530" s="859"/>
      <c r="E530" s="860"/>
      <c r="F530" s="861"/>
      <c r="G530" s="868" t="s">
        <v>4905</v>
      </c>
      <c r="H530" s="630" t="s">
        <v>4906</v>
      </c>
      <c r="I530" s="620" t="s">
        <v>4903</v>
      </c>
      <c r="J530" s="566">
        <v>1</v>
      </c>
      <c r="K530" s="612">
        <v>45901</v>
      </c>
      <c r="L530" s="612">
        <v>45991</v>
      </c>
      <c r="M530" s="568">
        <f t="shared" si="32"/>
        <v>12.857142857142858</v>
      </c>
      <c r="N530" s="569">
        <v>0</v>
      </c>
      <c r="O530" s="620" t="s">
        <v>4907</v>
      </c>
      <c r="P530" s="586">
        <f t="shared" si="33"/>
        <v>0</v>
      </c>
      <c r="Q530" s="571" t="str">
        <f>IF(ISNUMBER(P530),IF(P530=100%,"CUMPLIDA",IF(AND(ISNUMBER(L530),ISNUMBER([6]OCI!$P$6)), IF(L530&lt;[6]OCI!$P$6,"INCUMPLIDA","PROCESO"), "VERIFICAR FECHA")),"SIN VALOR AVANCE")</f>
        <v>PROCESO</v>
      </c>
    </row>
    <row r="531" spans="1:17" ht="135.75">
      <c r="A531" s="560" t="s">
        <v>18</v>
      </c>
      <c r="B531" s="561" t="s">
        <v>16</v>
      </c>
      <c r="C531" s="858"/>
      <c r="D531" s="859"/>
      <c r="E531" s="860"/>
      <c r="F531" s="861"/>
      <c r="G531" s="868"/>
      <c r="H531" s="630" t="s">
        <v>4904</v>
      </c>
      <c r="I531" s="620" t="s">
        <v>4900</v>
      </c>
      <c r="J531" s="566">
        <v>1</v>
      </c>
      <c r="K531" s="612">
        <v>45901</v>
      </c>
      <c r="L531" s="612">
        <v>45991</v>
      </c>
      <c r="M531" s="568">
        <f t="shared" ref="M531:M562" si="34">(L531-K531)/7</f>
        <v>12.857142857142858</v>
      </c>
      <c r="N531" s="569">
        <v>0</v>
      </c>
      <c r="O531" s="631" t="s">
        <v>4909</v>
      </c>
      <c r="P531" s="586">
        <f t="shared" ref="P531:P578" si="35">N531/J531</f>
        <v>0</v>
      </c>
      <c r="Q531" s="571" t="str">
        <f>IF(ISNUMBER(P531),IF(P531=100%,"CUMPLIDA",IF(AND(ISNUMBER(L531),ISNUMBER([6]OCI!$P$6)), IF(L531&lt;[6]OCI!$P$6,"INCUMPLIDA","PROCESO"), "VERIFICAR FECHA")),"SIN VALOR AVANCE")</f>
        <v>PROCESO</v>
      </c>
    </row>
    <row r="532" spans="1:17" ht="60.75">
      <c r="A532" s="560" t="s">
        <v>18</v>
      </c>
      <c r="B532" s="561" t="s">
        <v>16</v>
      </c>
      <c r="C532" s="858" t="s">
        <v>4930</v>
      </c>
      <c r="D532" s="859" t="s">
        <v>4891</v>
      </c>
      <c r="E532" s="860" t="s">
        <v>5038</v>
      </c>
      <c r="F532" s="861" t="s">
        <v>4910</v>
      </c>
      <c r="G532" s="861" t="s">
        <v>4911</v>
      </c>
      <c r="H532" s="620" t="s">
        <v>4912</v>
      </c>
      <c r="I532" s="620" t="s">
        <v>4913</v>
      </c>
      <c r="J532" s="686">
        <v>6</v>
      </c>
      <c r="K532" s="612">
        <v>45901</v>
      </c>
      <c r="L532" s="612">
        <v>46264</v>
      </c>
      <c r="M532" s="568">
        <f t="shared" si="34"/>
        <v>51.857142857142854</v>
      </c>
      <c r="N532" s="569">
        <v>0</v>
      </c>
      <c r="O532" s="631" t="s">
        <v>4907</v>
      </c>
      <c r="P532" s="586">
        <f t="shared" si="35"/>
        <v>0</v>
      </c>
      <c r="Q532" s="571" t="str">
        <f>IF(ISNUMBER(P532),IF(P532=100%,"CUMPLIDA",IF(AND(ISNUMBER(L532),ISNUMBER([6]OCI!$P$6)), IF(L532&lt;[6]OCI!$P$6,"INCUMPLIDA","PROCESO"), "VERIFICAR FECHA")),"SIN VALOR AVANCE")</f>
        <v>PROCESO</v>
      </c>
    </row>
    <row r="533" spans="1:17" ht="60.75">
      <c r="A533" s="560" t="s">
        <v>18</v>
      </c>
      <c r="B533" s="561" t="s">
        <v>16</v>
      </c>
      <c r="C533" s="858"/>
      <c r="D533" s="859"/>
      <c r="E533" s="860"/>
      <c r="F533" s="861"/>
      <c r="G533" s="861"/>
      <c r="H533" s="620" t="s">
        <v>4914</v>
      </c>
      <c r="I533" s="620" t="s">
        <v>4913</v>
      </c>
      <c r="J533" s="686">
        <v>6</v>
      </c>
      <c r="K533" s="612">
        <v>45901</v>
      </c>
      <c r="L533" s="612">
        <v>46264</v>
      </c>
      <c r="M533" s="568">
        <f t="shared" si="34"/>
        <v>51.857142857142854</v>
      </c>
      <c r="N533" s="569">
        <v>0</v>
      </c>
      <c r="O533" s="631" t="s">
        <v>4907</v>
      </c>
      <c r="P533" s="586">
        <f t="shared" si="35"/>
        <v>0</v>
      </c>
      <c r="Q533" s="571" t="str">
        <f>IF(ISNUMBER(P533),IF(P533=100%,"CUMPLIDA",IF(AND(ISNUMBER(L533),ISNUMBER([6]OCI!$P$6)), IF(L533&lt;[6]OCI!$P$6,"INCUMPLIDA","PROCESO"), "VERIFICAR FECHA")),"SIN VALOR AVANCE")</f>
        <v>PROCESO</v>
      </c>
    </row>
    <row r="534" spans="1:17" ht="60.75">
      <c r="A534" s="560" t="s">
        <v>18</v>
      </c>
      <c r="B534" s="561" t="s">
        <v>16</v>
      </c>
      <c r="C534" s="858"/>
      <c r="D534" s="859"/>
      <c r="E534" s="860"/>
      <c r="F534" s="861"/>
      <c r="G534" s="868" t="s">
        <v>4915</v>
      </c>
      <c r="H534" s="630" t="s">
        <v>4895</v>
      </c>
      <c r="I534" s="620" t="s">
        <v>331</v>
      </c>
      <c r="J534" s="686">
        <v>1</v>
      </c>
      <c r="K534" s="612">
        <v>45901</v>
      </c>
      <c r="L534" s="612">
        <v>46233</v>
      </c>
      <c r="M534" s="568">
        <f t="shared" si="34"/>
        <v>47.428571428571431</v>
      </c>
      <c r="N534" s="569">
        <v>0</v>
      </c>
      <c r="O534" s="620" t="s">
        <v>4907</v>
      </c>
      <c r="P534" s="586">
        <f t="shared" si="35"/>
        <v>0</v>
      </c>
      <c r="Q534" s="571" t="str">
        <f>IF(ISNUMBER(P534),IF(P534=100%,"CUMPLIDA",IF(AND(ISNUMBER(L534),ISNUMBER([6]OCI!$P$6)), IF(L534&lt;[6]OCI!$P$6,"INCUMPLIDA","PROCESO"), "VERIFICAR FECHA")),"SIN VALOR AVANCE")</f>
        <v>PROCESO</v>
      </c>
    </row>
    <row r="535" spans="1:17" ht="105.75">
      <c r="A535" s="560" t="s">
        <v>18</v>
      </c>
      <c r="B535" s="561" t="s">
        <v>16</v>
      </c>
      <c r="C535" s="858"/>
      <c r="D535" s="859"/>
      <c r="E535" s="860"/>
      <c r="F535" s="861"/>
      <c r="G535" s="868"/>
      <c r="H535" s="630" t="s">
        <v>4896</v>
      </c>
      <c r="I535" s="620" t="s">
        <v>4593</v>
      </c>
      <c r="J535" s="686">
        <v>1</v>
      </c>
      <c r="K535" s="612">
        <v>45901</v>
      </c>
      <c r="L535" s="612">
        <v>46264</v>
      </c>
      <c r="M535" s="568">
        <f t="shared" si="34"/>
        <v>51.857142857142854</v>
      </c>
      <c r="N535" s="569">
        <v>0</v>
      </c>
      <c r="O535" s="620" t="s">
        <v>4931</v>
      </c>
      <c r="P535" s="586">
        <f t="shared" si="35"/>
        <v>0</v>
      </c>
      <c r="Q535" s="571" t="str">
        <f>IF(ISNUMBER(P535),IF(P535=100%,"CUMPLIDA",IF(AND(ISNUMBER(L535),ISNUMBER([6]OCI!$P$6)), IF(L535&lt;[6]OCI!$P$6,"INCUMPLIDA","PROCESO"), "VERIFICAR FECHA")),"SIN VALOR AVANCE")</f>
        <v>PROCESO</v>
      </c>
    </row>
    <row r="536" spans="1:17" ht="75.75">
      <c r="A536" s="560" t="s">
        <v>18</v>
      </c>
      <c r="B536" s="561" t="s">
        <v>16</v>
      </c>
      <c r="C536" s="858"/>
      <c r="D536" s="859"/>
      <c r="E536" s="860"/>
      <c r="F536" s="861"/>
      <c r="G536" s="861" t="s">
        <v>4916</v>
      </c>
      <c r="H536" s="630" t="s">
        <v>4917</v>
      </c>
      <c r="I536" s="620" t="s">
        <v>4903</v>
      </c>
      <c r="J536" s="686">
        <v>1</v>
      </c>
      <c r="K536" s="612">
        <v>45901</v>
      </c>
      <c r="L536" s="612">
        <v>45991</v>
      </c>
      <c r="M536" s="568">
        <f t="shared" si="34"/>
        <v>12.857142857142858</v>
      </c>
      <c r="N536" s="569">
        <v>0</v>
      </c>
      <c r="O536" s="620" t="s">
        <v>4932</v>
      </c>
      <c r="P536" s="586">
        <f t="shared" si="35"/>
        <v>0</v>
      </c>
      <c r="Q536" s="571" t="str">
        <f>IF(ISNUMBER(P536),IF(P536=100%,"CUMPLIDA",IF(AND(ISNUMBER(L536),ISNUMBER([6]OCI!$P$6)), IF(L536&lt;[6]OCI!$P$6,"INCUMPLIDA","PROCESO"), "VERIFICAR FECHA")),"SIN VALOR AVANCE")</f>
        <v>PROCESO</v>
      </c>
    </row>
    <row r="537" spans="1:17" ht="60.75">
      <c r="A537" s="560" t="s">
        <v>18</v>
      </c>
      <c r="B537" s="561" t="s">
        <v>16</v>
      </c>
      <c r="C537" s="858"/>
      <c r="D537" s="859"/>
      <c r="E537" s="860"/>
      <c r="F537" s="861"/>
      <c r="G537" s="861"/>
      <c r="H537" s="630" t="s">
        <v>4904</v>
      </c>
      <c r="I537" s="620" t="s">
        <v>4900</v>
      </c>
      <c r="J537" s="686">
        <v>1</v>
      </c>
      <c r="K537" s="612">
        <v>45901</v>
      </c>
      <c r="L537" s="612">
        <v>45991</v>
      </c>
      <c r="M537" s="568">
        <f t="shared" si="34"/>
        <v>12.857142857142858</v>
      </c>
      <c r="N537" s="569">
        <v>0</v>
      </c>
      <c r="O537" s="620" t="s">
        <v>4907</v>
      </c>
      <c r="P537" s="586">
        <f t="shared" si="35"/>
        <v>0</v>
      </c>
      <c r="Q537" s="571" t="str">
        <f>IF(ISNUMBER(P537),IF(P537=100%,"CUMPLIDA",IF(AND(ISNUMBER(L537),ISNUMBER([6]OCI!$P$6)), IF(L537&lt;[6]OCI!$P$6,"INCUMPLIDA","PROCESO"), "VERIFICAR FECHA")),"SIN VALOR AVANCE")</f>
        <v>PROCESO</v>
      </c>
    </row>
    <row r="538" spans="1:17" ht="120">
      <c r="A538" s="560" t="s">
        <v>18</v>
      </c>
      <c r="B538" s="561" t="s">
        <v>16</v>
      </c>
      <c r="C538" s="858"/>
      <c r="D538" s="859"/>
      <c r="E538" s="860"/>
      <c r="F538" s="861"/>
      <c r="G538" s="620" t="s">
        <v>4918</v>
      </c>
      <c r="H538" s="620" t="s">
        <v>4919</v>
      </c>
      <c r="I538" s="620" t="s">
        <v>4920</v>
      </c>
      <c r="J538" s="686">
        <v>12</v>
      </c>
      <c r="K538" s="612">
        <v>45901</v>
      </c>
      <c r="L538" s="612">
        <v>46264</v>
      </c>
      <c r="M538" s="568">
        <f t="shared" si="34"/>
        <v>51.857142857142854</v>
      </c>
      <c r="N538" s="569">
        <v>0</v>
      </c>
      <c r="O538" s="620" t="s">
        <v>4907</v>
      </c>
      <c r="P538" s="586">
        <f t="shared" si="35"/>
        <v>0</v>
      </c>
      <c r="Q538" s="571" t="str">
        <f>IF(ISNUMBER(P538),IF(P538=100%,"CUMPLIDA",IF(AND(ISNUMBER(L538),ISNUMBER([6]OCI!$P$6)), IF(L538&lt;[6]OCI!$P$6,"INCUMPLIDA","PROCESO"), "VERIFICAR FECHA")),"SIN VALOR AVANCE")</f>
        <v>PROCESO</v>
      </c>
    </row>
    <row r="539" spans="1:17" ht="105">
      <c r="A539" s="560" t="s">
        <v>18</v>
      </c>
      <c r="B539" s="561" t="s">
        <v>16</v>
      </c>
      <c r="C539" s="858"/>
      <c r="D539" s="859"/>
      <c r="E539" s="860"/>
      <c r="F539" s="861"/>
      <c r="G539" s="620" t="s">
        <v>4921</v>
      </c>
      <c r="H539" s="620" t="s">
        <v>4922</v>
      </c>
      <c r="I539" s="620" t="s">
        <v>4923</v>
      </c>
      <c r="J539" s="686">
        <v>1</v>
      </c>
      <c r="K539" s="612">
        <v>45962</v>
      </c>
      <c r="L539" s="612">
        <v>46174</v>
      </c>
      <c r="M539" s="568">
        <f t="shared" si="34"/>
        <v>30.285714285714285</v>
      </c>
      <c r="N539" s="569">
        <v>0</v>
      </c>
      <c r="O539" s="620" t="s">
        <v>4907</v>
      </c>
      <c r="P539" s="586">
        <f t="shared" si="35"/>
        <v>0</v>
      </c>
      <c r="Q539" s="571" t="str">
        <f>IF(ISNUMBER(P539),IF(P539=100%,"CUMPLIDA",IF(AND(ISNUMBER(L539),ISNUMBER([6]OCI!$P$6)), IF(L539&lt;[6]OCI!$P$6,"INCUMPLIDA","PROCESO"), "VERIFICAR FECHA")),"SIN VALOR AVANCE")</f>
        <v>PROCESO</v>
      </c>
    </row>
    <row r="540" spans="1:17" ht="120.75">
      <c r="A540" s="560" t="s">
        <v>18</v>
      </c>
      <c r="B540" s="561" t="s">
        <v>16</v>
      </c>
      <c r="C540" s="858"/>
      <c r="D540" s="859"/>
      <c r="E540" s="860"/>
      <c r="F540" s="861"/>
      <c r="G540" s="620" t="s">
        <v>4924</v>
      </c>
      <c r="H540" s="620" t="s">
        <v>4925</v>
      </c>
      <c r="I540" s="620" t="s">
        <v>4926</v>
      </c>
      <c r="J540" s="686">
        <v>2</v>
      </c>
      <c r="K540" s="612">
        <v>46204</v>
      </c>
      <c r="L540" s="612">
        <v>46568</v>
      </c>
      <c r="M540" s="568">
        <f t="shared" si="34"/>
        <v>52</v>
      </c>
      <c r="N540" s="569">
        <v>0</v>
      </c>
      <c r="O540" s="620" t="s">
        <v>4982</v>
      </c>
      <c r="P540" s="586">
        <f t="shared" si="35"/>
        <v>0</v>
      </c>
      <c r="Q540" s="571" t="str">
        <f>IF(ISNUMBER(P540),IF(P540=100%,"CUMPLIDA",IF(AND(ISNUMBER(L540),ISNUMBER([6]OCI!$P$6)), IF(L540&lt;[6]OCI!$P$6,"INCUMPLIDA","PROCESO"), "VERIFICAR FECHA")),"SIN VALOR AVANCE")</f>
        <v>PROCESO</v>
      </c>
    </row>
    <row r="541" spans="1:17" ht="105.75">
      <c r="A541" s="560" t="s">
        <v>18</v>
      </c>
      <c r="B541" s="561" t="s">
        <v>16</v>
      </c>
      <c r="C541" s="858"/>
      <c r="D541" s="859"/>
      <c r="E541" s="860"/>
      <c r="F541" s="861"/>
      <c r="G541" s="630" t="s">
        <v>4927</v>
      </c>
      <c r="H541" s="630" t="s">
        <v>4928</v>
      </c>
      <c r="I541" s="630" t="s">
        <v>4929</v>
      </c>
      <c r="J541" s="686">
        <v>1</v>
      </c>
      <c r="K541" s="612">
        <v>45901</v>
      </c>
      <c r="L541" s="612">
        <v>46264</v>
      </c>
      <c r="M541" s="568">
        <f t="shared" si="34"/>
        <v>51.857142857142854</v>
      </c>
      <c r="N541" s="569">
        <v>0</v>
      </c>
      <c r="O541" s="630" t="s">
        <v>4933</v>
      </c>
      <c r="P541" s="586">
        <f t="shared" si="35"/>
        <v>0</v>
      </c>
      <c r="Q541" s="571" t="str">
        <f>IF(ISNUMBER(P541),IF(P541=100%,"CUMPLIDA",IF(AND(ISNUMBER(L541),ISNUMBER([6]OCI!$P$6)), IF(L541&lt;[6]OCI!$P$6,"INCUMPLIDA","PROCESO"), "VERIFICAR FECHA")),"SIN VALOR AVANCE")</f>
        <v>PROCESO</v>
      </c>
    </row>
    <row r="542" spans="1:17" ht="75">
      <c r="A542" s="560" t="s">
        <v>18</v>
      </c>
      <c r="B542" s="561" t="s">
        <v>16</v>
      </c>
      <c r="C542" s="858" t="s">
        <v>4953</v>
      </c>
      <c r="D542" s="859" t="s">
        <v>4891</v>
      </c>
      <c r="E542" s="860" t="s">
        <v>5039</v>
      </c>
      <c r="F542" s="861" t="s">
        <v>4934</v>
      </c>
      <c r="G542" s="620" t="s">
        <v>4935</v>
      </c>
      <c r="H542" s="620" t="s">
        <v>4936</v>
      </c>
      <c r="I542" s="620" t="s">
        <v>4937</v>
      </c>
      <c r="J542" s="686">
        <v>1</v>
      </c>
      <c r="K542" s="612">
        <v>45901</v>
      </c>
      <c r="L542" s="612">
        <v>46022</v>
      </c>
      <c r="M542" s="568">
        <f t="shared" si="34"/>
        <v>17.285714285714285</v>
      </c>
      <c r="N542" s="569">
        <v>0</v>
      </c>
      <c r="O542" s="620" t="s">
        <v>4981</v>
      </c>
      <c r="P542" s="586">
        <f t="shared" si="35"/>
        <v>0</v>
      </c>
      <c r="Q542" s="571" t="str">
        <f>IF(ISNUMBER(P542),IF(P542=100%,"CUMPLIDA",IF(AND(ISNUMBER(L542),ISNUMBER([6]OCI!$P$6)), IF(L542&lt;[6]OCI!$P$6,"INCUMPLIDA","PROCESO"), "VERIFICAR FECHA")),"SIN VALOR AVANCE")</f>
        <v>PROCESO</v>
      </c>
    </row>
    <row r="543" spans="1:17" ht="60.75">
      <c r="A543" s="560" t="s">
        <v>18</v>
      </c>
      <c r="B543" s="561" t="s">
        <v>16</v>
      </c>
      <c r="C543" s="858"/>
      <c r="D543" s="859"/>
      <c r="E543" s="860"/>
      <c r="F543" s="861"/>
      <c r="G543" s="861" t="s">
        <v>4938</v>
      </c>
      <c r="H543" s="620" t="s">
        <v>4895</v>
      </c>
      <c r="I543" s="620" t="s">
        <v>331</v>
      </c>
      <c r="J543" s="686">
        <v>1</v>
      </c>
      <c r="K543" s="612">
        <v>45901</v>
      </c>
      <c r="L543" s="612">
        <v>46233</v>
      </c>
      <c r="M543" s="568">
        <f t="shared" si="34"/>
        <v>47.428571428571431</v>
      </c>
      <c r="N543" s="569">
        <v>0</v>
      </c>
      <c r="O543" s="620" t="s">
        <v>4907</v>
      </c>
      <c r="P543" s="586">
        <f t="shared" si="35"/>
        <v>0</v>
      </c>
      <c r="Q543" s="571" t="str">
        <f>IF(ISNUMBER(P543),IF(P543=100%,"CUMPLIDA",IF(AND(ISNUMBER(L543),ISNUMBER([6]OCI!$P$6)), IF(L543&lt;[6]OCI!$P$6,"INCUMPLIDA","PROCESO"), "VERIFICAR FECHA")),"SIN VALOR AVANCE")</f>
        <v>PROCESO</v>
      </c>
    </row>
    <row r="544" spans="1:17" ht="105.75">
      <c r="A544" s="560" t="s">
        <v>18</v>
      </c>
      <c r="B544" s="561" t="s">
        <v>16</v>
      </c>
      <c r="C544" s="858"/>
      <c r="D544" s="859"/>
      <c r="E544" s="860"/>
      <c r="F544" s="861"/>
      <c r="G544" s="861"/>
      <c r="H544" s="620" t="s">
        <v>4896</v>
      </c>
      <c r="I544" s="620" t="s">
        <v>4593</v>
      </c>
      <c r="J544" s="686">
        <v>1</v>
      </c>
      <c r="K544" s="612">
        <v>45901</v>
      </c>
      <c r="L544" s="612">
        <v>46264</v>
      </c>
      <c r="M544" s="568">
        <f t="shared" si="34"/>
        <v>51.857142857142854</v>
      </c>
      <c r="N544" s="569">
        <v>0</v>
      </c>
      <c r="O544" s="620" t="s">
        <v>4931</v>
      </c>
      <c r="P544" s="586">
        <f t="shared" si="35"/>
        <v>0</v>
      </c>
      <c r="Q544" s="571" t="str">
        <f>IF(ISNUMBER(P544),IF(P544=100%,"CUMPLIDA",IF(AND(ISNUMBER(L544),ISNUMBER([6]OCI!$P$6)), IF(L544&lt;[6]OCI!$P$6,"INCUMPLIDA","PROCESO"), "VERIFICAR FECHA")),"SIN VALOR AVANCE")</f>
        <v>PROCESO</v>
      </c>
    </row>
    <row r="545" spans="1:17" ht="90">
      <c r="A545" s="560" t="s">
        <v>18</v>
      </c>
      <c r="B545" s="561" t="s">
        <v>16</v>
      </c>
      <c r="C545" s="858"/>
      <c r="D545" s="859"/>
      <c r="E545" s="860"/>
      <c r="F545" s="861"/>
      <c r="G545" s="620" t="s">
        <v>4939</v>
      </c>
      <c r="H545" s="620" t="s">
        <v>4940</v>
      </c>
      <c r="I545" s="620" t="s">
        <v>4941</v>
      </c>
      <c r="J545" s="686">
        <v>6</v>
      </c>
      <c r="K545" s="612">
        <v>45901</v>
      </c>
      <c r="L545" s="612">
        <v>46264</v>
      </c>
      <c r="M545" s="568">
        <f t="shared" si="34"/>
        <v>51.857142857142854</v>
      </c>
      <c r="N545" s="569">
        <v>0</v>
      </c>
      <c r="O545" s="620" t="s">
        <v>4907</v>
      </c>
      <c r="P545" s="586">
        <f t="shared" si="35"/>
        <v>0</v>
      </c>
      <c r="Q545" s="571" t="str">
        <f>IF(ISNUMBER(P545),IF(P545=100%,"CUMPLIDA",IF(AND(ISNUMBER(L545),ISNUMBER([6]OCI!$P$6)), IF(L545&lt;[6]OCI!$P$6,"INCUMPLIDA","PROCESO"), "VERIFICAR FECHA")),"SIN VALOR AVANCE")</f>
        <v>PROCESO</v>
      </c>
    </row>
    <row r="546" spans="1:17" ht="90">
      <c r="A546" s="560" t="s">
        <v>18</v>
      </c>
      <c r="B546" s="561" t="s">
        <v>16</v>
      </c>
      <c r="C546" s="858"/>
      <c r="D546" s="859"/>
      <c r="E546" s="860"/>
      <c r="F546" s="861"/>
      <c r="G546" s="620" t="s">
        <v>4942</v>
      </c>
      <c r="H546" s="620" t="s">
        <v>4943</v>
      </c>
      <c r="I546" s="620" t="s">
        <v>2847</v>
      </c>
      <c r="J546" s="686">
        <v>3</v>
      </c>
      <c r="K546" s="612">
        <v>45901</v>
      </c>
      <c r="L546" s="612">
        <v>46083</v>
      </c>
      <c r="M546" s="568">
        <f t="shared" si="34"/>
        <v>26</v>
      </c>
      <c r="N546" s="569">
        <v>0</v>
      </c>
      <c r="O546" s="620" t="s">
        <v>4907</v>
      </c>
      <c r="P546" s="586">
        <f t="shared" si="35"/>
        <v>0</v>
      </c>
      <c r="Q546" s="571" t="str">
        <f>IF(ISNUMBER(P546),IF(P546=100%,"CUMPLIDA",IF(AND(ISNUMBER(L546),ISNUMBER([6]OCI!$P$6)), IF(L546&lt;[6]OCI!$P$6,"INCUMPLIDA","PROCESO"), "VERIFICAR FECHA")),"SIN VALOR AVANCE")</f>
        <v>PROCESO</v>
      </c>
    </row>
    <row r="547" spans="1:17" ht="120.75">
      <c r="A547" s="560" t="s">
        <v>18</v>
      </c>
      <c r="B547" s="561" t="s">
        <v>16</v>
      </c>
      <c r="C547" s="858"/>
      <c r="D547" s="859"/>
      <c r="E547" s="860"/>
      <c r="F547" s="861"/>
      <c r="G547" s="620" t="s">
        <v>4944</v>
      </c>
      <c r="H547" s="620" t="s">
        <v>4945</v>
      </c>
      <c r="I547" s="620" t="s">
        <v>4923</v>
      </c>
      <c r="J547" s="686">
        <v>1</v>
      </c>
      <c r="K547" s="612">
        <v>45901</v>
      </c>
      <c r="L547" s="612">
        <v>46264</v>
      </c>
      <c r="M547" s="568">
        <f t="shared" si="34"/>
        <v>51.857142857142854</v>
      </c>
      <c r="N547" s="569">
        <v>0</v>
      </c>
      <c r="O547" s="620" t="s">
        <v>4982</v>
      </c>
      <c r="P547" s="586">
        <f t="shared" si="35"/>
        <v>0</v>
      </c>
      <c r="Q547" s="571" t="str">
        <f>IF(ISNUMBER(P547),IF(P547=100%,"CUMPLIDA",IF(AND(ISNUMBER(L547),ISNUMBER([6]OCI!$P$6)), IF(L547&lt;[6]OCI!$P$6,"INCUMPLIDA","PROCESO"), "VERIFICAR FECHA")),"SIN VALOR AVANCE")</f>
        <v>PROCESO</v>
      </c>
    </row>
    <row r="548" spans="1:17" ht="90">
      <c r="A548" s="560" t="s">
        <v>18</v>
      </c>
      <c r="B548" s="561" t="s">
        <v>16</v>
      </c>
      <c r="C548" s="858"/>
      <c r="D548" s="859"/>
      <c r="E548" s="860"/>
      <c r="F548" s="861"/>
      <c r="G548" s="620" t="s">
        <v>4946</v>
      </c>
      <c r="H548" s="620" t="s">
        <v>4947</v>
      </c>
      <c r="I548" s="620" t="s">
        <v>2847</v>
      </c>
      <c r="J548" s="686">
        <v>4</v>
      </c>
      <c r="K548" s="612">
        <v>45901</v>
      </c>
      <c r="L548" s="612">
        <v>46264</v>
      </c>
      <c r="M548" s="568">
        <f t="shared" si="34"/>
        <v>51.857142857142854</v>
      </c>
      <c r="N548" s="569">
        <v>0</v>
      </c>
      <c r="O548" s="620" t="s">
        <v>4981</v>
      </c>
      <c r="P548" s="586">
        <f t="shared" si="35"/>
        <v>0</v>
      </c>
      <c r="Q548" s="571" t="str">
        <f>IF(ISNUMBER(P548),IF(P548=100%,"CUMPLIDA",IF(AND(ISNUMBER(L548),ISNUMBER([6]OCI!$P$6)), IF(L548&lt;[6]OCI!$P$6,"INCUMPLIDA","PROCESO"), "VERIFICAR FECHA")),"SIN VALOR AVANCE")</f>
        <v>PROCESO</v>
      </c>
    </row>
    <row r="549" spans="1:17" ht="90">
      <c r="A549" s="560" t="s">
        <v>18</v>
      </c>
      <c r="B549" s="561" t="s">
        <v>16</v>
      </c>
      <c r="C549" s="858"/>
      <c r="D549" s="859"/>
      <c r="E549" s="860"/>
      <c r="F549" s="861"/>
      <c r="G549" s="620" t="s">
        <v>4948</v>
      </c>
      <c r="H549" s="620" t="s">
        <v>4949</v>
      </c>
      <c r="I549" s="620" t="s">
        <v>4941</v>
      </c>
      <c r="J549" s="686">
        <v>1</v>
      </c>
      <c r="K549" s="612">
        <v>45901</v>
      </c>
      <c r="L549" s="612">
        <v>46022</v>
      </c>
      <c r="M549" s="568">
        <f t="shared" si="34"/>
        <v>17.285714285714285</v>
      </c>
      <c r="N549" s="569">
        <v>0</v>
      </c>
      <c r="O549" s="620" t="s">
        <v>4907</v>
      </c>
      <c r="P549" s="586">
        <f t="shared" si="35"/>
        <v>0</v>
      </c>
      <c r="Q549" s="571" t="str">
        <f>IF(ISNUMBER(P549),IF(P549=100%,"CUMPLIDA",IF(AND(ISNUMBER(L549),ISNUMBER([6]OCI!$P$6)), IF(L549&lt;[6]OCI!$P$6,"INCUMPLIDA","PROCESO"), "VERIFICAR FECHA")),"SIN VALOR AVANCE")</f>
        <v>PROCESO</v>
      </c>
    </row>
    <row r="550" spans="1:17" ht="90">
      <c r="A550" s="560" t="s">
        <v>18</v>
      </c>
      <c r="B550" s="561" t="s">
        <v>16</v>
      </c>
      <c r="C550" s="858"/>
      <c r="D550" s="859"/>
      <c r="E550" s="860"/>
      <c r="F550" s="861"/>
      <c r="G550" s="620" t="s">
        <v>4950</v>
      </c>
      <c r="H550" s="620" t="s">
        <v>4951</v>
      </c>
      <c r="I550" s="620" t="s">
        <v>4952</v>
      </c>
      <c r="J550" s="686">
        <v>4</v>
      </c>
      <c r="K550" s="612">
        <v>45931</v>
      </c>
      <c r="L550" s="612">
        <v>46295</v>
      </c>
      <c r="M550" s="568">
        <f t="shared" si="34"/>
        <v>52</v>
      </c>
      <c r="N550" s="569">
        <v>0</v>
      </c>
      <c r="O550" s="620" t="s">
        <v>4907</v>
      </c>
      <c r="P550" s="586">
        <f t="shared" si="35"/>
        <v>0</v>
      </c>
      <c r="Q550" s="571" t="str">
        <f>IF(ISNUMBER(P550),IF(P550=100%,"CUMPLIDA",IF(AND(ISNUMBER(L550),ISNUMBER([6]OCI!$P$6)), IF(L550&lt;[6]OCI!$P$6,"INCUMPLIDA","PROCESO"), "VERIFICAR FECHA")),"SIN VALOR AVANCE")</f>
        <v>PROCESO</v>
      </c>
    </row>
    <row r="551" spans="1:17" ht="60.75">
      <c r="A551" s="560" t="s">
        <v>18</v>
      </c>
      <c r="B551" s="561" t="s">
        <v>16</v>
      </c>
      <c r="C551" s="858" t="s">
        <v>4962</v>
      </c>
      <c r="D551" s="859" t="s">
        <v>4891</v>
      </c>
      <c r="E551" s="860" t="s">
        <v>5040</v>
      </c>
      <c r="F551" s="861" t="s">
        <v>4954</v>
      </c>
      <c r="G551" s="861" t="s">
        <v>4955</v>
      </c>
      <c r="H551" s="620" t="s">
        <v>4956</v>
      </c>
      <c r="I551" s="620" t="s">
        <v>1844</v>
      </c>
      <c r="J551" s="686">
        <v>1</v>
      </c>
      <c r="K551" s="612">
        <v>45901</v>
      </c>
      <c r="L551" s="612">
        <v>45961</v>
      </c>
      <c r="M551" s="568">
        <f t="shared" si="34"/>
        <v>8.5714285714285712</v>
      </c>
      <c r="N551" s="569">
        <v>0</v>
      </c>
      <c r="O551" s="620" t="s">
        <v>4907</v>
      </c>
      <c r="P551" s="586">
        <f t="shared" si="35"/>
        <v>0</v>
      </c>
      <c r="Q551" s="571" t="str">
        <f>IF(ISNUMBER(P551),IF(P551=100%,"CUMPLIDA",IF(AND(ISNUMBER(L551),ISNUMBER([6]OCI!$P$6)), IF(L551&lt;[6]OCI!$P$6,"INCUMPLIDA","PROCESO"), "VERIFICAR FECHA")),"SIN VALOR AVANCE")</f>
        <v>PROCESO</v>
      </c>
    </row>
    <row r="552" spans="1:17" ht="60.75">
      <c r="A552" s="560" t="s">
        <v>18</v>
      </c>
      <c r="B552" s="561" t="s">
        <v>16</v>
      </c>
      <c r="C552" s="858"/>
      <c r="D552" s="859"/>
      <c r="E552" s="860"/>
      <c r="F552" s="861"/>
      <c r="G552" s="861"/>
      <c r="H552" s="620" t="s">
        <v>4957</v>
      </c>
      <c r="I552" s="620" t="s">
        <v>2847</v>
      </c>
      <c r="J552" s="686">
        <v>12</v>
      </c>
      <c r="K552" s="612">
        <v>45962</v>
      </c>
      <c r="L552" s="612">
        <v>46326</v>
      </c>
      <c r="M552" s="568">
        <f t="shared" si="34"/>
        <v>52</v>
      </c>
      <c r="N552" s="569">
        <v>0</v>
      </c>
      <c r="O552" s="620" t="s">
        <v>4907</v>
      </c>
      <c r="P552" s="586">
        <f t="shared" si="35"/>
        <v>0</v>
      </c>
      <c r="Q552" s="571" t="str">
        <f>IF(ISNUMBER(P552),IF(P552=100%,"CUMPLIDA",IF(AND(ISNUMBER(L552),ISNUMBER([6]OCI!$P$6)), IF(L552&lt;[6]OCI!$P$6,"INCUMPLIDA","PROCESO"), "VERIFICAR FECHA")),"SIN VALOR AVANCE")</f>
        <v>PROCESO</v>
      </c>
    </row>
    <row r="553" spans="1:17" ht="120.75">
      <c r="A553" s="560" t="s">
        <v>18</v>
      </c>
      <c r="B553" s="561" t="s">
        <v>16</v>
      </c>
      <c r="C553" s="858"/>
      <c r="D553" s="859"/>
      <c r="E553" s="860"/>
      <c r="F553" s="861"/>
      <c r="G553" s="861" t="s">
        <v>4958</v>
      </c>
      <c r="H553" s="620" t="s">
        <v>4959</v>
      </c>
      <c r="I553" s="620" t="s">
        <v>4903</v>
      </c>
      <c r="J553" s="686">
        <v>1</v>
      </c>
      <c r="K553" s="612">
        <v>45901</v>
      </c>
      <c r="L553" s="612">
        <v>46022</v>
      </c>
      <c r="M553" s="568">
        <f t="shared" si="34"/>
        <v>17.285714285714285</v>
      </c>
      <c r="N553" s="569">
        <v>0</v>
      </c>
      <c r="O553" s="620" t="s">
        <v>4980</v>
      </c>
      <c r="P553" s="586">
        <f t="shared" si="35"/>
        <v>0</v>
      </c>
      <c r="Q553" s="571" t="str">
        <f>IF(ISNUMBER(P553),IF(P553=100%,"CUMPLIDA",IF(AND(ISNUMBER(L553),ISNUMBER([6]OCI!$P$6)), IF(L553&lt;[6]OCI!$P$6,"INCUMPLIDA","PROCESO"), "VERIFICAR FECHA")),"SIN VALOR AVANCE")</f>
        <v>PROCESO</v>
      </c>
    </row>
    <row r="554" spans="1:17" ht="120.75">
      <c r="A554" s="560" t="s">
        <v>18</v>
      </c>
      <c r="B554" s="561" t="s">
        <v>16</v>
      </c>
      <c r="C554" s="858"/>
      <c r="D554" s="859"/>
      <c r="E554" s="860"/>
      <c r="F554" s="861"/>
      <c r="G554" s="861"/>
      <c r="H554" s="620" t="s">
        <v>4960</v>
      </c>
      <c r="I554" s="620" t="s">
        <v>4961</v>
      </c>
      <c r="J554" s="686">
        <v>1</v>
      </c>
      <c r="K554" s="612">
        <v>45901</v>
      </c>
      <c r="L554" s="612">
        <v>46264</v>
      </c>
      <c r="M554" s="568">
        <f t="shared" si="34"/>
        <v>51.857142857142854</v>
      </c>
      <c r="N554" s="569">
        <v>0</v>
      </c>
      <c r="O554" s="620" t="s">
        <v>4980</v>
      </c>
      <c r="P554" s="586">
        <f t="shared" si="35"/>
        <v>0</v>
      </c>
      <c r="Q554" s="571" t="str">
        <f>IF(ISNUMBER(P554),IF(P554=100%,"CUMPLIDA",IF(AND(ISNUMBER(L554),ISNUMBER([6]OCI!$P$6)), IF(L554&lt;[6]OCI!$P$6,"INCUMPLIDA","PROCESO"), "VERIFICAR FECHA")),"SIN VALOR AVANCE")</f>
        <v>PROCESO</v>
      </c>
    </row>
    <row r="555" spans="1:17" ht="60.75">
      <c r="A555" s="560" t="s">
        <v>18</v>
      </c>
      <c r="B555" s="561" t="s">
        <v>16</v>
      </c>
      <c r="C555" s="858" t="s">
        <v>4970</v>
      </c>
      <c r="D555" s="859" t="s">
        <v>4891</v>
      </c>
      <c r="E555" s="863" t="s">
        <v>5041</v>
      </c>
      <c r="F555" s="862" t="s">
        <v>4963</v>
      </c>
      <c r="G555" s="862" t="s">
        <v>4964</v>
      </c>
      <c r="H555" s="620" t="s">
        <v>4895</v>
      </c>
      <c r="I555" s="620" t="s">
        <v>331</v>
      </c>
      <c r="J555" s="686">
        <v>1</v>
      </c>
      <c r="K555" s="685">
        <v>45901</v>
      </c>
      <c r="L555" s="685">
        <v>46233</v>
      </c>
      <c r="M555" s="568">
        <f t="shared" si="34"/>
        <v>47.428571428571431</v>
      </c>
      <c r="N555" s="569">
        <v>0</v>
      </c>
      <c r="O555" s="620" t="s">
        <v>4907</v>
      </c>
      <c r="P555" s="586">
        <f t="shared" si="35"/>
        <v>0</v>
      </c>
      <c r="Q555" s="571" t="str">
        <f>IF(ISNUMBER(P555),IF(P555=100%,"CUMPLIDA",IF(AND(ISNUMBER(L555),ISNUMBER([6]OCI!$P$6)), IF(L555&lt;[6]OCI!$P$6,"INCUMPLIDA","PROCESO"), "VERIFICAR FECHA")),"SIN VALOR AVANCE")</f>
        <v>PROCESO</v>
      </c>
    </row>
    <row r="556" spans="1:17" ht="105.75">
      <c r="A556" s="560" t="s">
        <v>18</v>
      </c>
      <c r="B556" s="561" t="s">
        <v>16</v>
      </c>
      <c r="C556" s="858"/>
      <c r="D556" s="859"/>
      <c r="E556" s="863"/>
      <c r="F556" s="862"/>
      <c r="G556" s="862"/>
      <c r="H556" s="620" t="s">
        <v>4965</v>
      </c>
      <c r="I556" s="620" t="s">
        <v>4593</v>
      </c>
      <c r="J556" s="686">
        <v>1</v>
      </c>
      <c r="K556" s="685">
        <v>45901</v>
      </c>
      <c r="L556" s="685">
        <v>46264</v>
      </c>
      <c r="M556" s="568">
        <f t="shared" si="34"/>
        <v>51.857142857142854</v>
      </c>
      <c r="N556" s="569">
        <v>0</v>
      </c>
      <c r="O556" s="620" t="s">
        <v>4931</v>
      </c>
      <c r="P556" s="586">
        <f t="shared" si="35"/>
        <v>0</v>
      </c>
      <c r="Q556" s="571" t="str">
        <f>IF(ISNUMBER(P556),IF(P556=100%,"CUMPLIDA",IF(AND(ISNUMBER(L556),ISNUMBER([6]OCI!$P$6)), IF(L556&lt;[6]OCI!$P$6,"INCUMPLIDA","PROCESO"), "VERIFICAR FECHA")),"SIN VALOR AVANCE")</f>
        <v>PROCESO</v>
      </c>
    </row>
    <row r="557" spans="1:17" ht="105.75">
      <c r="A557" s="560" t="s">
        <v>18</v>
      </c>
      <c r="B557" s="561" t="s">
        <v>16</v>
      </c>
      <c r="C557" s="858"/>
      <c r="D557" s="859"/>
      <c r="E557" s="863"/>
      <c r="F557" s="862"/>
      <c r="G557" s="862"/>
      <c r="H557" s="620" t="s">
        <v>4966</v>
      </c>
      <c r="I557" s="620" t="s">
        <v>4941</v>
      </c>
      <c r="J557" s="686">
        <v>1</v>
      </c>
      <c r="K557" s="685">
        <v>45901</v>
      </c>
      <c r="L557" s="685">
        <v>46264</v>
      </c>
      <c r="M557" s="568">
        <f t="shared" si="34"/>
        <v>51.857142857142854</v>
      </c>
      <c r="N557" s="569">
        <v>0</v>
      </c>
      <c r="O557" s="620" t="s">
        <v>4931</v>
      </c>
      <c r="P557" s="586">
        <f t="shared" si="35"/>
        <v>0</v>
      </c>
      <c r="Q557" s="571" t="str">
        <f>IF(ISNUMBER(P557),IF(P557=100%,"CUMPLIDA",IF(AND(ISNUMBER(L557),ISNUMBER([6]OCI!$P$6)), IF(L557&lt;[6]OCI!$P$6,"INCUMPLIDA","PROCESO"), "VERIFICAR FECHA")),"SIN VALOR AVANCE")</f>
        <v>PROCESO</v>
      </c>
    </row>
    <row r="558" spans="1:17" ht="105.75">
      <c r="A558" s="560" t="s">
        <v>18</v>
      </c>
      <c r="B558" s="561" t="s">
        <v>16</v>
      </c>
      <c r="C558" s="858"/>
      <c r="D558" s="859"/>
      <c r="E558" s="863"/>
      <c r="F558" s="862"/>
      <c r="G558" s="862"/>
      <c r="H558" s="620" t="s">
        <v>4967</v>
      </c>
      <c r="I558" s="620" t="s">
        <v>4968</v>
      </c>
      <c r="J558" s="686">
        <v>1</v>
      </c>
      <c r="K558" s="685">
        <v>45901</v>
      </c>
      <c r="L558" s="685">
        <v>46264</v>
      </c>
      <c r="M558" s="568">
        <f t="shared" si="34"/>
        <v>51.857142857142854</v>
      </c>
      <c r="N558" s="569">
        <v>0</v>
      </c>
      <c r="O558" s="620" t="s">
        <v>4931</v>
      </c>
      <c r="P558" s="586">
        <f t="shared" si="35"/>
        <v>0</v>
      </c>
      <c r="Q558" s="571" t="str">
        <f>IF(ISNUMBER(P558),IF(P558=100%,"CUMPLIDA",IF(AND(ISNUMBER(L558),ISNUMBER([6]OCI!$P$6)), IF(L558&lt;[6]OCI!$P$6,"INCUMPLIDA","PROCESO"), "VERIFICAR FECHA")),"SIN VALOR AVANCE")</f>
        <v>PROCESO</v>
      </c>
    </row>
    <row r="559" spans="1:17" ht="60.75">
      <c r="A559" s="560" t="s">
        <v>18</v>
      </c>
      <c r="B559" s="561" t="s">
        <v>16</v>
      </c>
      <c r="C559" s="858"/>
      <c r="D559" s="859"/>
      <c r="E559" s="863"/>
      <c r="F559" s="862"/>
      <c r="G559" s="862" t="s">
        <v>4969</v>
      </c>
      <c r="H559" s="620" t="s">
        <v>4902</v>
      </c>
      <c r="I559" s="620" t="s">
        <v>4903</v>
      </c>
      <c r="J559" s="686">
        <v>1</v>
      </c>
      <c r="K559" s="685">
        <v>45901</v>
      </c>
      <c r="L559" s="685">
        <v>45991</v>
      </c>
      <c r="M559" s="568">
        <f t="shared" si="34"/>
        <v>12.857142857142858</v>
      </c>
      <c r="N559" s="569">
        <v>0</v>
      </c>
      <c r="O559" s="620" t="s">
        <v>4907</v>
      </c>
      <c r="P559" s="586">
        <f t="shared" si="35"/>
        <v>0</v>
      </c>
      <c r="Q559" s="571" t="str">
        <f>IF(ISNUMBER(P559),IF(P559=100%,"CUMPLIDA",IF(AND(ISNUMBER(L559),ISNUMBER([6]OCI!$P$6)), IF(L559&lt;[6]OCI!$P$6,"INCUMPLIDA","PROCESO"), "VERIFICAR FECHA")),"SIN VALOR AVANCE")</f>
        <v>PROCESO</v>
      </c>
    </row>
    <row r="560" spans="1:17" ht="135.75">
      <c r="A560" s="560" t="s">
        <v>18</v>
      </c>
      <c r="B560" s="561" t="s">
        <v>16</v>
      </c>
      <c r="C560" s="858"/>
      <c r="D560" s="859"/>
      <c r="E560" s="863"/>
      <c r="F560" s="862"/>
      <c r="G560" s="862"/>
      <c r="H560" s="620" t="s">
        <v>4904</v>
      </c>
      <c r="I560" s="620" t="s">
        <v>4900</v>
      </c>
      <c r="J560" s="686">
        <v>1</v>
      </c>
      <c r="K560" s="685">
        <v>45901</v>
      </c>
      <c r="L560" s="685">
        <v>45991</v>
      </c>
      <c r="M560" s="568">
        <f t="shared" si="34"/>
        <v>12.857142857142858</v>
      </c>
      <c r="N560" s="569">
        <v>0</v>
      </c>
      <c r="O560" s="631" t="s">
        <v>4909</v>
      </c>
      <c r="P560" s="586">
        <f t="shared" si="35"/>
        <v>0</v>
      </c>
      <c r="Q560" s="571" t="str">
        <f>IF(ISNUMBER(P560),IF(P560=100%,"CUMPLIDA",IF(AND(ISNUMBER(L560),ISNUMBER([6]OCI!$P$6)), IF(L560&lt;[6]OCI!$P$6,"INCUMPLIDA","PROCESO"), "VERIFICAR FECHA")),"SIN VALOR AVANCE")</f>
        <v>PROCESO</v>
      </c>
    </row>
    <row r="561" spans="1:17" ht="120">
      <c r="A561" s="560" t="s">
        <v>18</v>
      </c>
      <c r="B561" s="561" t="s">
        <v>16</v>
      </c>
      <c r="C561" s="858" t="s">
        <v>4971</v>
      </c>
      <c r="D561" s="859" t="s">
        <v>4891</v>
      </c>
      <c r="E561" s="860" t="s">
        <v>5042</v>
      </c>
      <c r="F561" s="861" t="s">
        <v>4972</v>
      </c>
      <c r="G561" s="620" t="s">
        <v>4973</v>
      </c>
      <c r="H561" s="620" t="s">
        <v>4974</v>
      </c>
      <c r="I561" s="620" t="s">
        <v>4975</v>
      </c>
      <c r="J561" s="686">
        <v>1</v>
      </c>
      <c r="K561" s="685">
        <v>45901</v>
      </c>
      <c r="L561" s="685">
        <v>46022</v>
      </c>
      <c r="M561" s="568">
        <f t="shared" si="34"/>
        <v>17.285714285714285</v>
      </c>
      <c r="N561" s="569">
        <v>0</v>
      </c>
      <c r="O561" s="620" t="s">
        <v>4979</v>
      </c>
      <c r="P561" s="586">
        <f t="shared" si="35"/>
        <v>0</v>
      </c>
      <c r="Q561" s="571" t="str">
        <f>IF(ISNUMBER(P561),IF(P561=100%,"CUMPLIDA",IF(AND(ISNUMBER(L561),ISNUMBER([6]OCI!$P$6)), IF(L561&lt;[6]OCI!$P$6,"INCUMPLIDA","PROCESO"), "VERIFICAR FECHA")),"SIN VALOR AVANCE")</f>
        <v>PROCESO</v>
      </c>
    </row>
    <row r="562" spans="1:17" ht="135">
      <c r="A562" s="560" t="s">
        <v>18</v>
      </c>
      <c r="B562" s="561" t="s">
        <v>16</v>
      </c>
      <c r="C562" s="858"/>
      <c r="D562" s="859"/>
      <c r="E562" s="860"/>
      <c r="F562" s="861"/>
      <c r="G562" s="620" t="s">
        <v>4976</v>
      </c>
      <c r="H562" s="620" t="s">
        <v>4977</v>
      </c>
      <c r="I562" s="620" t="s">
        <v>4978</v>
      </c>
      <c r="J562" s="686">
        <v>1</v>
      </c>
      <c r="K562" s="685">
        <v>45901</v>
      </c>
      <c r="L562" s="685">
        <v>46022</v>
      </c>
      <c r="M562" s="568">
        <f t="shared" si="34"/>
        <v>17.285714285714285</v>
      </c>
      <c r="N562" s="569">
        <v>0</v>
      </c>
      <c r="O562" s="620" t="s">
        <v>4979</v>
      </c>
      <c r="P562" s="586">
        <f t="shared" si="35"/>
        <v>0</v>
      </c>
      <c r="Q562" s="571" t="str">
        <f>IF(ISNUMBER(P562),IF(P562=100%,"CUMPLIDA",IF(AND(ISNUMBER(L562),ISNUMBER([6]OCI!$P$6)), IF(L562&lt;[6]OCI!$P$6,"INCUMPLIDA","PROCESO"), "VERIFICAR FECHA")),"SIN VALOR AVANCE")</f>
        <v>PROCESO</v>
      </c>
    </row>
    <row r="563" spans="1:17" ht="150.75">
      <c r="A563" s="560" t="s">
        <v>18</v>
      </c>
      <c r="B563" s="561" t="s">
        <v>16</v>
      </c>
      <c r="C563" s="858" t="s">
        <v>4990</v>
      </c>
      <c r="D563" s="859" t="s">
        <v>4891</v>
      </c>
      <c r="E563" s="860" t="s">
        <v>5043</v>
      </c>
      <c r="F563" s="861" t="s">
        <v>4983</v>
      </c>
      <c r="G563" s="620" t="s">
        <v>4984</v>
      </c>
      <c r="H563" s="620" t="s">
        <v>4985</v>
      </c>
      <c r="I563" s="620" t="s">
        <v>4986</v>
      </c>
      <c r="J563" s="686">
        <v>1</v>
      </c>
      <c r="K563" s="685">
        <v>45901</v>
      </c>
      <c r="L563" s="685">
        <v>46022</v>
      </c>
      <c r="M563" s="568">
        <f t="shared" ref="M563:M580" si="36">(L563-K563)/7</f>
        <v>17.285714285714285</v>
      </c>
      <c r="N563" s="569">
        <v>0</v>
      </c>
      <c r="O563" s="620" t="s">
        <v>4991</v>
      </c>
      <c r="P563" s="586">
        <f t="shared" si="35"/>
        <v>0</v>
      </c>
      <c r="Q563" s="571" t="str">
        <f>IF(ISNUMBER(P563),IF(P563=100%,"CUMPLIDA",IF(AND(ISNUMBER(L563),ISNUMBER([6]OCI!$P$6)), IF(L563&lt;[6]OCI!$P$6,"INCUMPLIDA","PROCESO"), "VERIFICAR FECHA")),"SIN VALOR AVANCE")</f>
        <v>PROCESO</v>
      </c>
    </row>
    <row r="564" spans="1:17" ht="105.75">
      <c r="A564" s="560" t="s">
        <v>18</v>
      </c>
      <c r="B564" s="561" t="s">
        <v>16</v>
      </c>
      <c r="C564" s="858"/>
      <c r="D564" s="859"/>
      <c r="E564" s="860"/>
      <c r="F564" s="861"/>
      <c r="G564" s="620" t="s">
        <v>4987</v>
      </c>
      <c r="H564" s="620" t="s">
        <v>4988</v>
      </c>
      <c r="I564" s="620" t="s">
        <v>4989</v>
      </c>
      <c r="J564" s="686">
        <v>1</v>
      </c>
      <c r="K564" s="685">
        <v>45901</v>
      </c>
      <c r="L564" s="685">
        <v>46022</v>
      </c>
      <c r="M564" s="568">
        <f t="shared" si="36"/>
        <v>17.285714285714285</v>
      </c>
      <c r="N564" s="569">
        <v>0</v>
      </c>
      <c r="O564" s="620" t="s">
        <v>4992</v>
      </c>
      <c r="P564" s="586">
        <f t="shared" si="35"/>
        <v>0</v>
      </c>
      <c r="Q564" s="571" t="str">
        <f>IF(ISNUMBER(P564),IF(P564=100%,"CUMPLIDA",IF(AND(ISNUMBER(L564),ISNUMBER([6]OCI!$P$6)), IF(L564&lt;[6]OCI!$P$6,"INCUMPLIDA","PROCESO"), "VERIFICAR FECHA")),"SIN VALOR AVANCE")</f>
        <v>PROCESO</v>
      </c>
    </row>
    <row r="565" spans="1:17" ht="75">
      <c r="A565" s="560" t="s">
        <v>18</v>
      </c>
      <c r="B565" s="561" t="s">
        <v>16</v>
      </c>
      <c r="C565" s="858" t="s">
        <v>5007</v>
      </c>
      <c r="D565" s="858" t="s">
        <v>4891</v>
      </c>
      <c r="E565" s="860" t="s">
        <v>5044</v>
      </c>
      <c r="F565" s="861" t="s">
        <v>4993</v>
      </c>
      <c r="G565" s="620" t="s">
        <v>4994</v>
      </c>
      <c r="H565" s="620" t="s">
        <v>4995</v>
      </c>
      <c r="I565" s="620" t="s">
        <v>4996</v>
      </c>
      <c r="J565" s="686">
        <v>1</v>
      </c>
      <c r="K565" s="685">
        <v>45962</v>
      </c>
      <c r="L565" s="685">
        <v>46174</v>
      </c>
      <c r="M565" s="568">
        <f t="shared" si="36"/>
        <v>30.285714285714285</v>
      </c>
      <c r="N565" s="569">
        <v>0</v>
      </c>
      <c r="O565" s="620" t="s">
        <v>4907</v>
      </c>
      <c r="P565" s="586">
        <f t="shared" si="35"/>
        <v>0</v>
      </c>
      <c r="Q565" s="571" t="str">
        <f>IF(ISNUMBER(P565),IF(P565=100%,"CUMPLIDA",IF(AND(ISNUMBER(L565),ISNUMBER([6]OCI!$P$6)), IF(L565&lt;[6]OCI!$P$6,"INCUMPLIDA","PROCESO"), "VERIFICAR FECHA")),"SIN VALOR AVANCE")</f>
        <v>PROCESO</v>
      </c>
    </row>
    <row r="566" spans="1:17" ht="105.75">
      <c r="A566" s="560" t="s">
        <v>18</v>
      </c>
      <c r="B566" s="561" t="s">
        <v>16</v>
      </c>
      <c r="C566" s="858"/>
      <c r="D566" s="858"/>
      <c r="E566" s="860"/>
      <c r="F566" s="861"/>
      <c r="G566" s="620" t="s">
        <v>4997</v>
      </c>
      <c r="H566" s="620" t="s">
        <v>4998</v>
      </c>
      <c r="I566" s="620" t="s">
        <v>4996</v>
      </c>
      <c r="J566" s="686">
        <v>2</v>
      </c>
      <c r="K566" s="685">
        <v>45962</v>
      </c>
      <c r="L566" s="685">
        <v>46174</v>
      </c>
      <c r="M566" s="568">
        <f t="shared" si="36"/>
        <v>30.285714285714285</v>
      </c>
      <c r="N566" s="569">
        <v>0</v>
      </c>
      <c r="O566" s="620" t="s">
        <v>4931</v>
      </c>
      <c r="P566" s="586">
        <f t="shared" si="35"/>
        <v>0</v>
      </c>
      <c r="Q566" s="571" t="str">
        <f>IF(ISNUMBER(P566),IF(P566=100%,"CUMPLIDA",IF(AND(ISNUMBER(L566),ISNUMBER([6]OCI!$P$6)), IF(L566&lt;[6]OCI!$P$6,"INCUMPLIDA","PROCESO"), "VERIFICAR FECHA")),"SIN VALOR AVANCE")</f>
        <v>PROCESO</v>
      </c>
    </row>
    <row r="567" spans="1:17" ht="120.75">
      <c r="A567" s="560" t="s">
        <v>18</v>
      </c>
      <c r="B567" s="561" t="s">
        <v>16</v>
      </c>
      <c r="C567" s="858"/>
      <c r="D567" s="858"/>
      <c r="E567" s="860"/>
      <c r="F567" s="861"/>
      <c r="G567" s="620" t="s">
        <v>4999</v>
      </c>
      <c r="H567" s="620" t="s">
        <v>5000</v>
      </c>
      <c r="I567" s="620" t="s">
        <v>4923</v>
      </c>
      <c r="J567" s="686">
        <v>1</v>
      </c>
      <c r="K567" s="685">
        <v>45962</v>
      </c>
      <c r="L567" s="685">
        <v>46174</v>
      </c>
      <c r="M567" s="568">
        <f t="shared" si="36"/>
        <v>30.285714285714285</v>
      </c>
      <c r="N567" s="569">
        <v>0</v>
      </c>
      <c r="O567" s="620" t="s">
        <v>5008</v>
      </c>
      <c r="P567" s="586">
        <f t="shared" si="35"/>
        <v>0</v>
      </c>
      <c r="Q567" s="571" t="str">
        <f>IF(ISNUMBER(P567),IF(P567=100%,"CUMPLIDA",IF(AND(ISNUMBER(L567),ISNUMBER([6]OCI!$P$6)), IF(L567&lt;[6]OCI!$P$6,"INCUMPLIDA","PROCESO"), "VERIFICAR FECHA")),"SIN VALOR AVANCE")</f>
        <v>PROCESO</v>
      </c>
    </row>
    <row r="568" spans="1:17" ht="120.75">
      <c r="A568" s="560" t="s">
        <v>18</v>
      </c>
      <c r="B568" s="561" t="s">
        <v>16</v>
      </c>
      <c r="C568" s="858"/>
      <c r="D568" s="858"/>
      <c r="E568" s="860"/>
      <c r="F568" s="861"/>
      <c r="G568" s="620" t="s">
        <v>5001</v>
      </c>
      <c r="H568" s="620" t="s">
        <v>5002</v>
      </c>
      <c r="I568" s="620" t="s">
        <v>4923</v>
      </c>
      <c r="J568" s="686">
        <v>1</v>
      </c>
      <c r="K568" s="685">
        <v>45962</v>
      </c>
      <c r="L568" s="685">
        <v>46174</v>
      </c>
      <c r="M568" s="568">
        <f t="shared" si="36"/>
        <v>30.285714285714285</v>
      </c>
      <c r="N568" s="569">
        <v>0</v>
      </c>
      <c r="O568" s="620" t="s">
        <v>5008</v>
      </c>
      <c r="P568" s="586">
        <f t="shared" si="35"/>
        <v>0</v>
      </c>
      <c r="Q568" s="571" t="str">
        <f>IF(ISNUMBER(P568),IF(P568=100%,"CUMPLIDA",IF(AND(ISNUMBER(L568),ISNUMBER([6]OCI!$P$6)), IF(L568&lt;[6]OCI!$P$6,"INCUMPLIDA","PROCESO"), "VERIFICAR FECHA")),"SIN VALOR AVANCE")</f>
        <v>PROCESO</v>
      </c>
    </row>
    <row r="569" spans="1:17" ht="120.75">
      <c r="A569" s="560" t="s">
        <v>18</v>
      </c>
      <c r="B569" s="561" t="s">
        <v>16</v>
      </c>
      <c r="C569" s="858"/>
      <c r="D569" s="858"/>
      <c r="E569" s="860"/>
      <c r="F569" s="861"/>
      <c r="G569" s="861" t="s">
        <v>4924</v>
      </c>
      <c r="H569" s="620" t="s">
        <v>5003</v>
      </c>
      <c r="I569" s="620" t="s">
        <v>5004</v>
      </c>
      <c r="J569" s="686">
        <v>1</v>
      </c>
      <c r="K569" s="685">
        <v>45901</v>
      </c>
      <c r="L569" s="685">
        <v>47118</v>
      </c>
      <c r="M569" s="568">
        <f t="shared" si="36"/>
        <v>173.85714285714286</v>
      </c>
      <c r="N569" s="569">
        <v>0</v>
      </c>
      <c r="O569" s="620" t="s">
        <v>4982</v>
      </c>
      <c r="P569" s="586">
        <f t="shared" si="35"/>
        <v>0</v>
      </c>
      <c r="Q569" s="571" t="str">
        <f>IF(ISNUMBER(P569),IF(P569=100%,"CUMPLIDA",IF(AND(ISNUMBER(L569),ISNUMBER([6]OCI!$P$6)), IF(L569&lt;[6]OCI!$P$6,"INCUMPLIDA","PROCESO"), "VERIFICAR FECHA")),"SIN VALOR AVANCE")</f>
        <v>PROCESO</v>
      </c>
    </row>
    <row r="570" spans="1:17" ht="120.75">
      <c r="A570" s="560" t="s">
        <v>18</v>
      </c>
      <c r="B570" s="561" t="s">
        <v>16</v>
      </c>
      <c r="C570" s="858"/>
      <c r="D570" s="858"/>
      <c r="E570" s="860"/>
      <c r="F570" s="861"/>
      <c r="G570" s="861"/>
      <c r="H570" s="620" t="s">
        <v>5005</v>
      </c>
      <c r="I570" s="620" t="s">
        <v>5006</v>
      </c>
      <c r="J570" s="686">
        <v>1</v>
      </c>
      <c r="K570" s="685">
        <v>45901</v>
      </c>
      <c r="L570" s="685">
        <v>47118</v>
      </c>
      <c r="M570" s="568">
        <f t="shared" si="36"/>
        <v>173.85714285714286</v>
      </c>
      <c r="N570" s="569">
        <v>0</v>
      </c>
      <c r="O570" s="620" t="s">
        <v>4982</v>
      </c>
      <c r="P570" s="586">
        <f t="shared" si="35"/>
        <v>0</v>
      </c>
      <c r="Q570" s="571" t="str">
        <f>IF(ISNUMBER(P570),IF(P570=100%,"CUMPLIDA",IF(AND(ISNUMBER(L570),ISNUMBER([6]OCI!$P$6)), IF(L570&lt;[6]OCI!$P$6,"INCUMPLIDA","PROCESO"), "VERIFICAR FECHA")),"SIN VALOR AVANCE")</f>
        <v>PROCESO</v>
      </c>
    </row>
    <row r="571" spans="1:17" ht="120.75">
      <c r="A571" s="560" t="s">
        <v>18</v>
      </c>
      <c r="B571" s="561" t="s">
        <v>16</v>
      </c>
      <c r="C571" s="858" t="s">
        <v>5021</v>
      </c>
      <c r="D571" s="859" t="s">
        <v>4891</v>
      </c>
      <c r="E571" s="860" t="s">
        <v>5045</v>
      </c>
      <c r="F571" s="861" t="s">
        <v>5009</v>
      </c>
      <c r="G571" s="862" t="s">
        <v>5010</v>
      </c>
      <c r="H571" s="620" t="s">
        <v>5011</v>
      </c>
      <c r="I571" s="620" t="s">
        <v>498</v>
      </c>
      <c r="J571" s="686">
        <v>1</v>
      </c>
      <c r="K571" s="685">
        <v>45901</v>
      </c>
      <c r="L571" s="685">
        <v>45961</v>
      </c>
      <c r="M571" s="568">
        <f t="shared" si="36"/>
        <v>8.5714285714285712</v>
      </c>
      <c r="N571" s="569">
        <v>0</v>
      </c>
      <c r="O571" s="620" t="s">
        <v>5022</v>
      </c>
      <c r="P571" s="586">
        <f t="shared" si="35"/>
        <v>0</v>
      </c>
      <c r="Q571" s="571" t="str">
        <f>IF(ISNUMBER(P571),IF(P571=100%,"CUMPLIDA",IF(AND(ISNUMBER(L571),ISNUMBER([6]OCI!$P$6)), IF(L571&lt;[6]OCI!$P$6,"INCUMPLIDA","PROCESO"), "VERIFICAR FECHA")),"SIN VALOR AVANCE")</f>
        <v>PROCESO</v>
      </c>
    </row>
    <row r="572" spans="1:17" ht="120.75">
      <c r="A572" s="560" t="s">
        <v>18</v>
      </c>
      <c r="B572" s="561" t="s">
        <v>16</v>
      </c>
      <c r="C572" s="858"/>
      <c r="D572" s="859"/>
      <c r="E572" s="860"/>
      <c r="F572" s="861"/>
      <c r="G572" s="862"/>
      <c r="H572" s="620" t="s">
        <v>5012</v>
      </c>
      <c r="I572" s="620" t="s">
        <v>5013</v>
      </c>
      <c r="J572" s="686">
        <v>1</v>
      </c>
      <c r="K572" s="685">
        <v>45962</v>
      </c>
      <c r="L572" s="685">
        <v>46022</v>
      </c>
      <c r="M572" s="568">
        <f t="shared" si="36"/>
        <v>8.5714285714285712</v>
      </c>
      <c r="N572" s="569">
        <v>0</v>
      </c>
      <c r="O572" s="620" t="s">
        <v>5022</v>
      </c>
      <c r="P572" s="586">
        <f t="shared" si="35"/>
        <v>0</v>
      </c>
      <c r="Q572" s="571" t="str">
        <f>IF(ISNUMBER(P572),IF(P572=100%,"CUMPLIDA",IF(AND(ISNUMBER(L572),ISNUMBER([6]OCI!$P$6)), IF(L572&lt;[6]OCI!$P$6,"INCUMPLIDA","PROCESO"), "VERIFICAR FECHA")),"SIN VALOR AVANCE")</f>
        <v>PROCESO</v>
      </c>
    </row>
    <row r="573" spans="1:17" ht="120.75">
      <c r="A573" s="560" t="s">
        <v>18</v>
      </c>
      <c r="B573" s="561" t="s">
        <v>16</v>
      </c>
      <c r="C573" s="858"/>
      <c r="D573" s="859"/>
      <c r="E573" s="860"/>
      <c r="F573" s="861"/>
      <c r="G573" s="620" t="s">
        <v>5014</v>
      </c>
      <c r="H573" s="620" t="s">
        <v>5015</v>
      </c>
      <c r="I573" s="620" t="s">
        <v>4756</v>
      </c>
      <c r="J573" s="686">
        <v>2</v>
      </c>
      <c r="K573" s="685">
        <v>45901</v>
      </c>
      <c r="L573" s="685">
        <v>46022</v>
      </c>
      <c r="M573" s="568">
        <f t="shared" si="36"/>
        <v>17.285714285714285</v>
      </c>
      <c r="N573" s="569">
        <v>0</v>
      </c>
      <c r="O573" s="620" t="s">
        <v>5023</v>
      </c>
      <c r="P573" s="586">
        <f t="shared" si="35"/>
        <v>0</v>
      </c>
      <c r="Q573" s="571" t="str">
        <f>IF(ISNUMBER(P573),IF(P573=100%,"CUMPLIDA",IF(AND(ISNUMBER(L573),ISNUMBER([6]OCI!$P$6)), IF(L573&lt;[6]OCI!$P$6,"INCUMPLIDA","PROCESO"), "VERIFICAR FECHA")),"SIN VALOR AVANCE")</f>
        <v>PROCESO</v>
      </c>
    </row>
    <row r="574" spans="1:17" ht="75">
      <c r="A574" s="560" t="s">
        <v>18</v>
      </c>
      <c r="B574" s="561" t="s">
        <v>16</v>
      </c>
      <c r="C574" s="858"/>
      <c r="D574" s="859"/>
      <c r="E574" s="860"/>
      <c r="F574" s="861"/>
      <c r="G574" s="623" t="s">
        <v>5016</v>
      </c>
      <c r="H574" s="620" t="s">
        <v>5017</v>
      </c>
      <c r="I574" s="620" t="s">
        <v>5018</v>
      </c>
      <c r="J574" s="686">
        <v>1</v>
      </c>
      <c r="K574" s="685">
        <v>45901</v>
      </c>
      <c r="L574" s="685">
        <v>46022</v>
      </c>
      <c r="M574" s="568">
        <f t="shared" si="36"/>
        <v>17.285714285714285</v>
      </c>
      <c r="N574" s="569">
        <v>0</v>
      </c>
      <c r="O574" s="620" t="s">
        <v>4907</v>
      </c>
      <c r="P574" s="586">
        <f t="shared" si="35"/>
        <v>0</v>
      </c>
      <c r="Q574" s="571" t="str">
        <f>IF(ISNUMBER(P574),IF(P574=100%,"CUMPLIDA",IF(AND(ISNUMBER(L574),ISNUMBER([6]OCI!$P$6)), IF(L574&lt;[6]OCI!$P$6,"INCUMPLIDA","PROCESO"), "VERIFICAR FECHA")),"SIN VALOR AVANCE")</f>
        <v>PROCESO</v>
      </c>
    </row>
    <row r="575" spans="1:17" ht="120.75">
      <c r="A575" s="560" t="s">
        <v>18</v>
      </c>
      <c r="B575" s="561" t="s">
        <v>16</v>
      </c>
      <c r="C575" s="858"/>
      <c r="D575" s="859"/>
      <c r="E575" s="860"/>
      <c r="F575" s="861"/>
      <c r="G575" s="620" t="s">
        <v>5019</v>
      </c>
      <c r="H575" s="620" t="s">
        <v>5020</v>
      </c>
      <c r="I575" s="620" t="s">
        <v>4926</v>
      </c>
      <c r="J575" s="686">
        <v>2</v>
      </c>
      <c r="K575" s="685">
        <v>45658</v>
      </c>
      <c r="L575" s="685">
        <v>46264</v>
      </c>
      <c r="M575" s="568">
        <f t="shared" si="36"/>
        <v>86.571428571428569</v>
      </c>
      <c r="N575" s="569">
        <v>0</v>
      </c>
      <c r="O575" s="620" t="s">
        <v>5023</v>
      </c>
      <c r="P575" s="586">
        <f t="shared" si="35"/>
        <v>0</v>
      </c>
      <c r="Q575" s="571" t="str">
        <f>IF(ISNUMBER(P575),IF(P575=100%,"CUMPLIDA",IF(AND(ISNUMBER(L575),ISNUMBER([6]OCI!$P$6)), IF(L575&lt;[6]OCI!$P$6,"INCUMPLIDA","PROCESO"), "VERIFICAR FECHA")),"SIN VALOR AVANCE")</f>
        <v>PROCESO</v>
      </c>
    </row>
    <row r="576" spans="1:17" ht="120.75">
      <c r="A576" s="560" t="s">
        <v>18</v>
      </c>
      <c r="B576" s="561" t="s">
        <v>16</v>
      </c>
      <c r="C576" s="858" t="s">
        <v>5028</v>
      </c>
      <c r="D576" s="859" t="s">
        <v>4891</v>
      </c>
      <c r="E576" s="863" t="s">
        <v>5046</v>
      </c>
      <c r="F576" s="862" t="s">
        <v>5024</v>
      </c>
      <c r="G576" s="862" t="s">
        <v>5025</v>
      </c>
      <c r="H576" s="620" t="s">
        <v>5026</v>
      </c>
      <c r="I576" s="620" t="s">
        <v>4756</v>
      </c>
      <c r="J576" s="686">
        <v>2</v>
      </c>
      <c r="K576" s="685">
        <v>45901</v>
      </c>
      <c r="L576" s="685">
        <v>46022</v>
      </c>
      <c r="M576" s="568">
        <f t="shared" si="36"/>
        <v>17.285714285714285</v>
      </c>
      <c r="N576" s="569">
        <v>0</v>
      </c>
      <c r="O576" s="620" t="s">
        <v>5023</v>
      </c>
      <c r="P576" s="586">
        <f t="shared" si="35"/>
        <v>0</v>
      </c>
      <c r="Q576" s="571" t="str">
        <f>IF(ISNUMBER(P576),IF(P576=100%,"CUMPLIDA",IF(AND(ISNUMBER(L576),ISNUMBER([6]OCI!$P$6)), IF(L576&lt;[6]OCI!$P$6,"INCUMPLIDA","PROCESO"), "VERIFICAR FECHA")),"SIN VALOR AVANCE")</f>
        <v>PROCESO</v>
      </c>
    </row>
    <row r="577" spans="1:17" ht="120.75">
      <c r="A577" s="560" t="s">
        <v>18</v>
      </c>
      <c r="B577" s="561" t="s">
        <v>16</v>
      </c>
      <c r="C577" s="858"/>
      <c r="D577" s="859"/>
      <c r="E577" s="863"/>
      <c r="F577" s="862"/>
      <c r="G577" s="862"/>
      <c r="H577" s="620" t="s">
        <v>4899</v>
      </c>
      <c r="I577" s="620" t="s">
        <v>4900</v>
      </c>
      <c r="J577" s="686">
        <v>1</v>
      </c>
      <c r="K577" s="685">
        <v>45901</v>
      </c>
      <c r="L577" s="685">
        <v>46022</v>
      </c>
      <c r="M577" s="568">
        <f t="shared" si="36"/>
        <v>17.285714285714285</v>
      </c>
      <c r="N577" s="569">
        <v>0</v>
      </c>
      <c r="O577" s="620" t="s">
        <v>5023</v>
      </c>
      <c r="P577" s="586">
        <f t="shared" si="35"/>
        <v>0</v>
      </c>
      <c r="Q577" s="571" t="str">
        <f>IF(ISNUMBER(P577),IF(P577=100%,"CUMPLIDA",IF(AND(ISNUMBER(L577),ISNUMBER([6]OCI!$P$6)), IF(L577&lt;[6]OCI!$P$6,"INCUMPLIDA","PROCESO"), "VERIFICAR FECHA")),"SIN VALOR AVANCE")</f>
        <v>PROCESO</v>
      </c>
    </row>
    <row r="578" spans="1:17" ht="60.75">
      <c r="A578" s="560" t="s">
        <v>18</v>
      </c>
      <c r="B578" s="561" t="s">
        <v>16</v>
      </c>
      <c r="C578" s="858"/>
      <c r="D578" s="859"/>
      <c r="E578" s="863"/>
      <c r="F578" s="862"/>
      <c r="G578" s="862"/>
      <c r="H578" s="620" t="s">
        <v>5027</v>
      </c>
      <c r="I578" s="620" t="s">
        <v>2847</v>
      </c>
      <c r="J578" s="686">
        <v>1</v>
      </c>
      <c r="K578" s="685">
        <v>46023</v>
      </c>
      <c r="L578" s="685">
        <v>46203</v>
      </c>
      <c r="M578" s="568">
        <f t="shared" si="36"/>
        <v>25.714285714285715</v>
      </c>
      <c r="N578" s="569">
        <v>0</v>
      </c>
      <c r="O578" s="620" t="s">
        <v>4907</v>
      </c>
      <c r="P578" s="586">
        <f t="shared" si="35"/>
        <v>0</v>
      </c>
      <c r="Q578" s="571" t="str">
        <f>IF(ISNUMBER(P578),IF(P578=100%,"CUMPLIDA",IF(AND(ISNUMBER(L578),ISNUMBER([6]OCI!$P$6)), IF(L578&lt;[6]OCI!$P$6,"INCUMPLIDA","PROCESO"), "VERIFICAR FECHA")),"SIN VALOR AVANCE")</f>
        <v>PROCESO</v>
      </c>
    </row>
    <row r="579" spans="1:17" ht="76.5">
      <c r="A579" s="560" t="s">
        <v>18</v>
      </c>
      <c r="B579" s="561" t="s">
        <v>16</v>
      </c>
      <c r="C579" s="1015" t="s">
        <v>5396</v>
      </c>
      <c r="D579" s="1015" t="s">
        <v>5433</v>
      </c>
      <c r="E579" s="1016" t="s">
        <v>5434</v>
      </c>
      <c r="F579" s="1017" t="s">
        <v>5435</v>
      </c>
      <c r="G579" s="774" t="s">
        <v>5436</v>
      </c>
      <c r="H579" s="775" t="s">
        <v>5437</v>
      </c>
      <c r="I579" s="776" t="s">
        <v>3607</v>
      </c>
      <c r="J579" s="777">
        <v>1</v>
      </c>
      <c r="K579" s="778">
        <v>45901</v>
      </c>
      <c r="L579" s="778">
        <v>45931</v>
      </c>
      <c r="M579" s="779">
        <f t="shared" si="36"/>
        <v>4.2857142857142856</v>
      </c>
      <c r="N579" s="780">
        <v>0</v>
      </c>
      <c r="O579" s="781" t="s">
        <v>5438</v>
      </c>
      <c r="P579" s="586">
        <f t="shared" ref="P579:P580" si="37">N579/J579</f>
        <v>0</v>
      </c>
      <c r="Q579" s="571" t="str">
        <f>IF(ISNUMBER(P579),IF(P579=100%,"CUMPLIDA",IF(AND(ISNUMBER(L579),ISNUMBER([6]OCI!$P$6)), IF(L579&lt;[6]OCI!$P$6,"INCUMPLIDA","PROCESO"), "VERIFICAR FECHA")),"SIN VALOR AVANCE")</f>
        <v>PROCESO</v>
      </c>
    </row>
    <row r="580" spans="1:17" ht="76.5">
      <c r="A580" s="560" t="s">
        <v>18</v>
      </c>
      <c r="B580" s="561" t="s">
        <v>16</v>
      </c>
      <c r="C580" s="1015"/>
      <c r="D580" s="1015"/>
      <c r="E580" s="1016"/>
      <c r="F580" s="1017"/>
      <c r="G580" s="774" t="s">
        <v>5439</v>
      </c>
      <c r="H580" s="774" t="s">
        <v>5440</v>
      </c>
      <c r="I580" s="776" t="s">
        <v>5441</v>
      </c>
      <c r="J580" s="777">
        <v>1</v>
      </c>
      <c r="K580" s="778">
        <v>45901</v>
      </c>
      <c r="L580" s="778">
        <v>45931</v>
      </c>
      <c r="M580" s="779">
        <f t="shared" si="36"/>
        <v>4.2857142857142856</v>
      </c>
      <c r="N580" s="780">
        <v>0</v>
      </c>
      <c r="O580" s="781" t="s">
        <v>5438</v>
      </c>
      <c r="P580" s="586">
        <f t="shared" si="37"/>
        <v>0</v>
      </c>
      <c r="Q580" s="571" t="str">
        <f>IF(ISNUMBER(P580),IF(P580=100%,"CUMPLIDA",IF(AND(ISNUMBER(L580),ISNUMBER([6]OCI!$P$6)), IF(L580&lt;[6]OCI!$P$6,"INCUMPLIDA","PROCESO"), "VERIFICAR FECHA")),"SIN VALOR AVANCE")</f>
        <v>PROCESO</v>
      </c>
    </row>
  </sheetData>
  <sheetProtection algorithmName="SHA-512" hashValue="tHWizfA5y0XXKYnWugAs7N5b2ta2fQM3lzZimbWjqhfZZrxGSaxvsPr5SSjSZECcZPE51ZAI1O82zers3OunHA==" saltValue="L4sbCWAsGYOcHtXyu0PZJg==" spinCount="100000" sheet="1" formatCells="0" formatColumns="0" formatRows="0" autoFilter="0"/>
  <protectedRanges>
    <protectedRange sqref="Y346" name="Rango2_1_1_3_1_1_2_2_1_1_1_1_1_1_1_1_3_4"/>
    <protectedRange sqref="Y354:Y357" name="Rango2_39_1_1_1_1_1_1_3_4"/>
    <protectedRange sqref="Y350:Y352" name="Rango2_1_1_6_1_1_1_1_1_1_3_4"/>
    <protectedRange sqref="Y373:Y378" name="Rango2_4_2_2_1_1_1_1_3_4"/>
    <protectedRange sqref="Y379:Y381 Y383:Y387" name="Rango2_5_1_3_4"/>
    <protectedRange sqref="S377:T378" name="Rango2_4_2_1_1_1_2_1_3_2"/>
    <protectedRange sqref="U377:V378" name="Rango2_4_2_1_2_1_1_3_2"/>
    <protectedRange sqref="S373:S376" name="Rango2_4_2_1_1_2_3_2"/>
    <protectedRange sqref="R379:S381" name="Rango2_2_3_2"/>
    <protectedRange sqref="T379:T381" name="Rango2_3_3_2"/>
    <protectedRange sqref="U379:V381" name="Rango2_4_3_2"/>
    <protectedRange sqref="R382:S382" name="Rango2_8_2_3_2"/>
    <protectedRange sqref="T382" name="Rango2_9_2_3_2"/>
    <protectedRange sqref="U382:V382" name="Rango2_10_2_3_2"/>
    <protectedRange sqref="R383:S387" name="Rango2_13_2_3_2"/>
    <protectedRange sqref="T383:T387" name="Rango2_14_3_2"/>
    <protectedRange sqref="U383:V387" name="Rango2_15_2_3_2"/>
    <protectedRange sqref="V357" name="Rango2_38_1_2_1_1_1_1_1_1_3_1_1"/>
    <protectedRange sqref="V365" name="Rango2_62_1_2_1_1_1_1_1_1_3_1_1"/>
    <protectedRange sqref="U373:V376" name="Rango2_4_2_1_1_1_1_2_2_3_1_1"/>
    <protectedRange sqref="R196:R197" name="Rango2_11_2_1_1_2_1_1_3_3"/>
    <protectedRange sqref="R198:R199" name="Rango2_11_3_1_2_1_1_1_3_3"/>
    <protectedRange sqref="S196:S199" name="Rango2_11_4_1_2_1_1_1_3_3"/>
    <protectedRange sqref="T196:T199" name="Rango2_12_1_2_1_2_1_1_3_3"/>
    <protectedRange sqref="U196:V199" name="Rango2_14_1_2_2_1_1_1_3_3"/>
    <protectedRange sqref="S112" name="Rango2_41_2_2_1_1_1_1_1_1_2_1_1_1_1_2_1_1_1_1_1_3_3"/>
    <protectedRange sqref="R124:R125" name="Rango2_40_2_3_1_1_1_1_1_2_1_1_1_1_2_1_1_1_1_1_3_3"/>
    <protectedRange sqref="S124:S125" name="Rango2_41_2_2_1_1_1_1_1_1_2_1_1_1_1_2_1_2_1_1_3_3"/>
    <protectedRange sqref="R141:R144" name="Rango2_2_14_1_2_1_1_1_1_1_3_3"/>
    <protectedRange sqref="R140 R138" name="Rango2_1_2_4_1_2_1_1_1_1_1_3_3"/>
    <protectedRange sqref="R139" name="Rango2_1_1_1_2_1_1_2_1_1_1_1_1_3_3"/>
    <protectedRange sqref="S141:S144" name="Rango2_3_7_1_2_1_1_1_1_1_3_3"/>
    <protectedRange sqref="Y161:Y164" name="Rango2_24_1_1_1_1_1_1_3_1"/>
    <protectedRange sqref="Y177" name="Rango2_3_5_1_1_1_1_1_1_3_1"/>
    <protectedRange sqref="Y178" name="Rango2_30_1_1_1_1_1_1_1_3_1"/>
    <protectedRange sqref="Y179" name="Rango2_30_1_1_1_1_1_3_1"/>
    <protectedRange sqref="E472:E476" name="Rango2_16_1_1_3_2_1_1_1_1"/>
    <protectedRange sqref="E508:E519" name="Rango2_2_3_1_1_1_2_2_1_1_1_1"/>
    <protectedRange sqref="E520:E523" name="Rango2_2_6_1_1_2_2_1_1_1_1"/>
    <protectedRange sqref="F472:F476" name="Rango2_5_1_2_1_1_2_2_1_1_1_1"/>
    <protectedRange sqref="F508:F519" name="Rango2_6_3_1_1_2_2_1_1_1_1"/>
    <protectedRange sqref="E415:E420" name="Rango2_1_11_1_1_2_1_1_1_1_3_1_1_1_1"/>
    <protectedRange sqref="E421" name="Rango2_4_1_1_4_1_2_1_1_1_1_3_1_1_1_1"/>
    <protectedRange sqref="F415:F416" name="Rango2_2_2_8_1_2_1_1_1_1_3_1_1_1_1"/>
    <protectedRange sqref="F417" name="Rango2_3_1_11_1_2_1_1_1_1_3_1_1_1_1"/>
    <protectedRange sqref="F418" name="Rango2_6_1_2_1_2_1_1_1_1_3_1_1_1_1"/>
    <protectedRange sqref="O414" name="Rango2_64_1_1_1_1_1_1_3_1_1_1_1"/>
    <protectedRange sqref="O407:O408" name="Rango2_8_8_1_1_1_1_1_1_3_1_1_1_1"/>
    <protectedRange sqref="O409:O413" name="Rango2_4_3_2_1_1_1_1_1_1_3_1_1_1_1"/>
    <protectedRange sqref="K407:L413" name="Rango2_8_6_1_1_2_1_1_1_1_1_1_3_1_1_1_1"/>
    <protectedRange sqref="K417" name="Rango2_5_12_1_1_2_1_1_1_1_2_1_3_1_1_1_1"/>
    <protectedRange sqref="L417" name="Rango2_5_12_1_1_2_1_1_1_1_1_2_1_3_1_1_1_1"/>
    <protectedRange sqref="J419" name="Rango2_8_7_1_1_2_1_1_1_1_2_1_3_1_1_1_1"/>
    <protectedRange sqref="J421" name="Rango2_11_5_1_1_2_1_1_1_1_1_1_3_1_1_1_1"/>
    <protectedRange sqref="G421" name="Rango2_4_3_1_4_1_2_1_1_1_1_1_1_3_1_1_1_1"/>
    <protectedRange sqref="I421" name="Rango2_11_1_1_1_1_2_1_1_1_1_2_1_3_1_1_1_1"/>
    <protectedRange sqref="K421" name="Rango2_12_2_2_1_2_1_1_1_1_2_1_3_1_1_1_1"/>
    <protectedRange sqref="H421" name="Rango2_11_1_1_1_1_2_1_1_1_1_1_2_1_3_1_1_1_1"/>
    <protectedRange sqref="E428:E430" name="Rango2_7_1_1_1_1"/>
    <protectedRange sqref="K428:L430" name="Rango2_4_3_1_1_1_1_1_1"/>
    <protectedRange sqref="F432:F438" name="Rango2_12_2_1_2_1_1_1_1"/>
    <protectedRange sqref="G439:I440" name="Rango2_19_3_1_1_1_1"/>
    <protectedRange sqref="J439:J440" name="Rango2_20_2_3_1_1_1_1"/>
    <protectedRange sqref="K439:L440" name="Rango2_21_2_3_1_1_1_1"/>
    <protectedRange sqref="O431" name="Rango2_22_2_3_1_1_1_1"/>
    <protectedRange sqref="O440" name="Rango2_23_2_3_1_1_1_1"/>
    <protectedRange sqref="F441:F445" name="Rango2_25_2_3_1_1_1_1"/>
    <protectedRange sqref="L406" name="Rango2_38_1_2_1_1_1_1_1_1_3_1_1_2_1_1_1"/>
    <protectedRange sqref="L414" name="Rango2_62_1_2_1_1_1_1_1_1_3_1_1_2_1_1_1"/>
    <protectedRange sqref="K422:L425" name="Rango2_4_2_1_1_1_1_2_2_3_1_1_2_1_1_1"/>
    <protectedRange sqref="K443:L444" name="Rango2_21_2_3_5_1_1_1_1"/>
    <protectedRange sqref="L441:L442" name="Rango2_1_2_2_3_3_4_1_1_1_1"/>
    <protectedRange sqref="K441:K442" name="Rango2_1_2_2_3_2_2_4_1_1_1_1"/>
    <protectedRange sqref="I441:I444" name="Rango2_1_1_1_3_1_2_4_1_1_1_1"/>
    <protectedRange sqref="J441:J444" name="Rango2_27_2_3_1_2_4_1_1_1_1"/>
    <protectedRange sqref="H441:H444" name="Rango2_1_1_1_3_2_1_4_1_1_1_1"/>
    <protectedRange sqref="G441:G444" name="Rango2_26_2_3_1_2_1_1_1_1"/>
    <protectedRange sqref="G447:I447" name="Rango2_26_2_3_6_1_1_1_1"/>
    <protectedRange sqref="G445:I446" name="Rango2_2_1_2_3_6_1_1_1_1"/>
    <protectedRange sqref="J445:J447" name="Rango2_27_2_3_6_1_1_1_1"/>
    <protectedRange sqref="K445:L447" name="Rango2_1_2_2_3_7_1_1_1_1"/>
    <protectedRange sqref="E441:E447" name="Rango2_24_2_3_1_1_1_1_1_1"/>
    <protectedRange sqref="O238:O239" name="Rango2_16_1_2_1_1_2_7_1_1_1"/>
    <protectedRange sqref="G219" name="Rango2_3_2_2_1_2_1_1_1_1_1_3_6_1_1_1"/>
    <protectedRange sqref="O222:O225 O237" name="Rango2_37_1_1_1_1_1_1_3_7_1_1_1"/>
    <protectedRange sqref="G222:G225" name="Rango2_34_1_1_2_1_1_1_1_1_3_8_1_1_1"/>
    <protectedRange sqref="E328:E330" name="Rango2_5_2_1_1_3_6_1_1_1"/>
    <protectedRange sqref="E331:E333" name="Rango2_1_1_2_1_4_6_1_1_1"/>
    <protectedRange sqref="E334:E335" name="Rango2_2_1_1_1_4_6_1_1_1"/>
    <protectedRange sqref="E336" name="Rango2_3_1_1_3_6_1_1_1"/>
    <protectedRange sqref="F331:F333" name="Rango2_15_1_3_6_1_1_1"/>
    <protectedRange sqref="G331" name="Rango2_18_1_3_6_1_1_1"/>
    <protectedRange sqref="G332" name="Rango2_2_1_1_1_1_3_6_1_1_1"/>
    <protectedRange sqref="G333" name="Rango2_3_1_2_1_1_2_6_1_1_1"/>
    <protectedRange sqref="F334:F335" name="Rango2_20_1_3_6_1_1_1"/>
    <protectedRange sqref="G334:G335" name="Rango2_21_1_1_2_6_1_1_1"/>
    <protectedRange sqref="O334:O335" name="Rango2_26_1_3_7_1_1_1"/>
    <protectedRange sqref="F347" name="Rango2_47_1_1_2_6_1_1_1"/>
    <protectedRange sqref="H238:H239" name="Rango2_11_2_1_1_2_1_1_3_1_1_6_1_1_1"/>
    <protectedRange sqref="H240:H241" name="Rango2_11_3_1_2_1_1_1_3_1_1_6_1_1_1"/>
    <protectedRange sqref="I238:I241" name="Rango2_11_4_1_2_1_1_1_3_1_1_6_1_1_1"/>
    <protectedRange sqref="J238:J241" name="Rango2_12_1_2_1_2_1_1_3_1_1_6_1_1_1"/>
    <protectedRange sqref="K238:L241" name="Rango2_14_1_2_2_1_1_1_3_1_1_6_1_1_1"/>
    <protectedRange sqref="H141:H142" name="Rango2_38_2_12_1_4_1_1_2_1_1_1_1_2_1_1_1_1_1_3_1_1_6_1_1_1"/>
    <protectedRange sqref="I141:I142" name="Rango2_38_2_12_1_2_2_1_1_2_1_1_1_1_2_1_1_1_1_1_3_1_1_6_1_1_1"/>
    <protectedRange sqref="I154" name="Rango2_41_2_2_1_1_1_1_1_1_2_1_1_1_1_2_1_1_1_1_1_3_1_1_6_1_1_1"/>
    <protectedRange sqref="H166:H167" name="Rango2_40_2_3_1_1_1_1_1_2_1_1_1_1_2_1_1_1_1_1_3_1_1_6_1_1_1"/>
    <protectedRange sqref="I166:I167" name="Rango2_41_2_2_1_1_1_1_1_1_2_1_1_1_1_2_1_2_1_1_3_1_1_6_1_1_1"/>
    <protectedRange sqref="H183:H186" name="Rango2_2_14_1_2_1_1_1_1_1_3_1_1_6_1_1_1"/>
    <protectedRange sqref="H182 H180" name="Rango2_1_2_4_1_2_1_1_1_1_1_3_1_1_6_1_1_1"/>
    <protectedRange sqref="H181" name="Rango2_1_1_1_2_1_1_2_1_1_1_1_1_3_1_1_6_1_1_1"/>
    <protectedRange sqref="I183:I186" name="Rango2_3_7_1_2_1_1_1_1_1_3_1_1_6_1_1_1"/>
    <protectedRange sqref="I182 I180" name="Rango2_1_3_13_1_2_1_1_1_1_1_3_1_1_6_1_1_1"/>
    <protectedRange sqref="I181" name="Rango2_1_1_2_2_1_2_1_1_1_1_1_3_1_1_6_1_1_1"/>
    <protectedRange sqref="J183:J186" name="Rango2_4_21_1_2_1_1_1_1_1_3_1_1_6_1_1_1"/>
    <protectedRange sqref="J180 J182" name="Rango2_1_4_1_2_2_1_1_1_1_1_3_1_1_6_1_1_1"/>
    <protectedRange sqref="J181" name="Rango2_1_1_3_1_1_2_1_1_1_1_1_3_1_1_6_1_1_1"/>
    <protectedRange sqref="K180:L180 K182:L182" name="Rango2_1_5_1_1_2_1_1_1_1_1_3_1_1_6_1_1_1"/>
    <protectedRange sqref="K181:L181" name="Rango2_1_1_4_1_1_2_1_1_1_1_1_3_1_1_6_1_1_1"/>
    <protectedRange sqref="K183:L186" name="Rango2_5_3_1_2_1_2_1_1_1_1_1_3_1_1_6_1_1_1"/>
    <protectedRange sqref="H179" name="Rango2_1_2_4_1_1_2_1_1_1_1_1_3_1_1_6_1_1_1"/>
    <protectedRange sqref="I179" name="Rango2_1_3_13_1_1_2_1_1_1_1_1_3_1_1_6_1_1_1"/>
    <protectedRange sqref="J179" name="Rango2_1_4_1_1_2_1_1_1_1_1_3_2_6_1_1_1"/>
    <protectedRange sqref="K179:L179" name="Rango2_1_5_1_2_4_1_1_1_1_1_3_1_1_6_1_1_1"/>
    <protectedRange sqref="H200:H201" name="Rango2_2_3_2_1_2_1_1_1_1_1_3_2_6_1_1_1"/>
    <protectedRange sqref="H199" name="Rango2_7_3_1_1_2_1_1_1_1_1_3_2_6_1_1_1"/>
    <protectedRange sqref="I200:I201" name="Rango2_2_4_1_1_2_1_1_1_1_1_3_1_1_6_1_1_1"/>
    <protectedRange sqref="I199" name="Rango2_7_4_1_1_2_1_1_1_1_1_3_1_1_6_1_1_1"/>
    <protectedRange sqref="J200:J201" name="Rango2_2_5_1_1_2_1_1_1_1_1_3_1_1_6_1_1_1"/>
    <protectedRange sqref="J199" name="Rango2_7_5_1_1_2_1_1_1_1_1_3_1_1_6_1_1_1"/>
    <protectedRange sqref="K200:K201" name="Rango2_14_8_1_2_1_1_1_1_1_3_2_6_1_1_1"/>
    <protectedRange sqref="L200:L201" name="Rango2_2_6_1_1_2_1_1_1_1_1_3_2_6_1_1_1"/>
    <protectedRange sqref="K199:L199" name="Rango2_7_6_1_1_2_1_1_1_1_1_3_1_1_6_1_1_1"/>
    <protectedRange sqref="H198" name="Rango2_11_5_1_2_1_1_1_1_3_1_1_6_1_1_1"/>
    <protectedRange sqref="I198" name="Rango2_12_4_2_1_1_1_1_1_3_2_6_1_1_1"/>
    <protectedRange sqref="J198" name="Rango2_13_6_2_1_1_1_1_1_3_2_6_1_1_1"/>
    <protectedRange sqref="K198" name="Rango2_14_8_2_1_1_1_1_1_3_1_1_6_1_1_1"/>
    <protectedRange sqref="L198" name="Rango2_1_5_1_2_1_1_1_1_1_1_1_3_1_1_6_1_1_1"/>
    <protectedRange sqref="H203:H206" name="Rango2_17_2_1_2_1_1_1_1_1_3_2_6_1_1_1"/>
    <protectedRange sqref="I203:I206" name="Rango2_18_1_1_2_1_1_1_1_1_3_2_6_1_1_1"/>
    <protectedRange sqref="J203:J206" name="Rango2_20_1_1_2_1_1_1_1_1_3_1_1_6_1_1_1"/>
    <protectedRange sqref="K203:L206" name="Rango2_5_3_2_1_2_2_1_1_1_1_1_3_1_1_6_1_1_1"/>
    <protectedRange sqref="H202" name="Rango2_17_2_2_1_1_1_1_1_3_1_1_6_1_1_1"/>
    <protectedRange sqref="I202" name="Rango2_18_1_2_1_1_1_1_1_3_1_1_6_1_1_1"/>
    <protectedRange sqref="J202" name="Rango2_20_1_2_1_1_1_1_1_3_2_6_1_1_1"/>
    <protectedRange sqref="L202" name="Rango2_1_5_1_2_2_1_1_1_1_1_1_3_2_6_1_1_1"/>
    <protectedRange sqref="H221" name="Rango2_27_1_1_2_1_1_1_1_1_3_1_1_6_1_1_1"/>
    <protectedRange sqref="H219" name="Rango2_3_3_2_1_2_1_1_1_1_1_3_1_1_6_1_1_1"/>
    <protectedRange sqref="I221:J221" name="Rango2_28_1_1_2_1_1_1_1_1_3_1_1_6_1_1_1"/>
    <protectedRange sqref="I219:J219" name="Rango2_3_4_2_1_2_1_1_1_1_1_3_1_1_6_1_1_1"/>
    <protectedRange sqref="K221 K219" name="Rango2_29_1_1_2_1_1_1_1_1_3_1_1_6_1_1_1"/>
    <protectedRange sqref="L219" name="Rango2_2_7_1_1_2_1_1_1_1_1_3_1_1_6_1_1_1"/>
    <protectedRange sqref="H218" name="Rango2_27_1_2_1_1_1_1_1_3_1_1_6_1_1_1"/>
    <protectedRange sqref="I218:J218" name="Rango2_28_1_3_1_1_1_1_1_3_1_1_6_1_1_1"/>
    <protectedRange sqref="K218" name="Rango2_29_1_3_1_1_1_1_1_3_1_1_6_1_1_1"/>
    <protectedRange sqref="J220" name="Rango2_28_1_2_1_1_1_1_1_1_3_1_1_6_1_1_1"/>
    <protectedRange sqref="H220" name="Rango2_27_1_1_1_2_1_1_1_1_1_3_2_6_1_1_1"/>
    <protectedRange sqref="L218" name="Rango2_1_5_1_2_3_1_1_1_1_1_1_3_2_6_1_1_1"/>
    <protectedRange sqref="I220" name="Rango2_28_1_1_1_2_1_1_1_1_1_3_2_6_1_1_1"/>
    <protectedRange sqref="K220" name="Rango2_29_1_2_1_1_1_1_1_1_3_2_6_1_1_1"/>
    <protectedRange sqref="L220" name="Rango2_2_7_1_3_1_1_1_1_1_3_2_6_1_1_1"/>
    <protectedRange sqref="L221" name="Rango2_2_7_1_2_1_1_1_1_1_1_3_2_6_1_1_1"/>
    <protectedRange sqref="H222:H225" name="Rango2_34_1_1_2_1_1_1_1_1_3_2_6_1_1_1"/>
    <protectedRange sqref="I222:J225" name="Rango2_35_1_1_2_1_1_1_1_1_3_2_6_1_1_1"/>
    <protectedRange sqref="K222:L225" name="Rango2_5_3_3_1_1_2_1_1_1_1_1_3_2_6_1_1_1"/>
    <protectedRange sqref="I237:J237" name="Rango2_35_1_2_1_1_1_1_1_3_2_6_1_1_1"/>
    <protectedRange sqref="K237" name="Rango2_36_1_2_1_1_1_2_1_3_2_6_1_1_1"/>
    <protectedRange sqref="L237" name="Rango2_36_1_2_1_1_1_1_2_1_3_2_6_1_1_1"/>
    <protectedRange sqref="H328:I330" name="Rango2_10_1_1_2_2_6_1_1_1"/>
    <protectedRange sqref="J328:J330" name="Rango2_12_1_1_2_2_6_1_1_1"/>
    <protectedRange sqref="K328:L330" name="Rango2_13_1_1_2_2_6_1_1_1"/>
    <protectedRange sqref="H331" name="Rango2_1_1_2_1_1_3_2_6_1_1_1"/>
    <protectedRange sqref="H332" name="Rango2_2_2_1_3_2_6_1_1_1"/>
    <protectedRange sqref="H333" name="Rango2_3_2_1_1_3_2_6_1_1_1"/>
    <protectedRange sqref="I331" name="Rango2_1_2_1_1_3_2_6_1_1_1"/>
    <protectedRange sqref="I332" name="Rango2_2_3_1_3_2_6_1_1_1"/>
    <protectedRange sqref="I333" name="Rango2_3_3_1_3_2_6_1_1_1"/>
    <protectedRange sqref="J331" name="Rango2_1_4_1_1_2_2_6_1_1_1"/>
    <protectedRange sqref="J332" name="Rango2_2_4_1_3_2_6_1_1_1"/>
    <protectedRange sqref="J333" name="Rango2_3_4_1_3_2_6_1_1_1"/>
    <protectedRange sqref="K331:L331" name="Rango2_1_5_1_3_2_6_1_1_1"/>
    <protectedRange sqref="K332:L332" name="Rango2_2_5_1_1_3_2_6_1_1_1"/>
    <protectedRange sqref="K333:L333" name="Rango2_3_5_1_3_2_6_1_1_1"/>
    <protectedRange sqref="H334:H335" name="Rango2_22_1_1_2_2_6_1_1_1"/>
    <protectedRange sqref="I334:I335" name="Rango2_23_1_3_2_6_1_1_1"/>
    <protectedRange sqref="J334:J335" name="Rango2_24_1_3_2_6_1_1_1"/>
    <protectedRange sqref="K334:L335" name="Rango2_25_1_3_2_6_1_1_1"/>
    <protectedRange sqref="H336" name="Rango2_29_1_3_2_6_1_1_1"/>
    <protectedRange sqref="I336" name="Rango2_30_1_3_2_6_1_1_1"/>
    <protectedRange sqref="J336" name="Rango2_31_1_3_2_6_1_1_1"/>
    <protectedRange sqref="K336:L336" name="Rango2_32_1_3_2_6_1_1_1"/>
    <protectedRange sqref="H337:I343" name="Rango2_37_1_3_2_6_1_1_1"/>
    <protectedRange sqref="J337:J342" name="Rango2_38_1_1_2_2_6_1_1_1"/>
    <protectedRange sqref="K337:L341" name="Rango2_39_1_1_2_2_6_1_1_1"/>
    <protectedRange sqref="H345:I346" name="Rango2_43_1_1_2_2_6_1_1"/>
    <protectedRange sqref="J345:J346" name="Rango2_44_1_1_2_2_6_1_1"/>
    <protectedRange sqref="K345:L346" name="Rango2_45_1_1_2_2_6_1_1"/>
    <protectedRange sqref="H347:I347" name="Rango2_49_1_1_2_2_6_1_1_1"/>
    <protectedRange sqref="J347:J348" name="Rango2_50_1_1_2_2_6_1_1_1"/>
    <protectedRange sqref="K347:L348" name="Rango2_51_1_1_2_2_6_1_1_1"/>
    <protectedRange sqref="E448:E455" name="Rango2_1_3_1"/>
    <protectedRange sqref="E456:E457" name="Rango2_2_1_3_1"/>
    <protectedRange sqref="E460:E461" name="Rango2_4_1_3_1"/>
    <protectedRange sqref="E464" name="Rango2_5_1_3_1"/>
    <protectedRange sqref="G524:I531" name="Rango2_43_1_1_2_2_6_1_1_1_2"/>
    <protectedRange sqref="J524:J531" name="Rango2_44_1_1_2_2_6_1_1_1_2"/>
    <protectedRange sqref="K524:L531" name="Rango2_45_1_1_2_2_6_1_1_1_2"/>
    <protectedRange sqref="G534:I535 H536:I537" name="Rango2_43_1_1_2_2_6_1_2"/>
    <protectedRange sqref="J534:J537" name="Rango2_44_1_1_2_2_6_1_2"/>
    <protectedRange sqref="K534:L537" name="Rango2_45_1_1_2_2_6_1_2"/>
    <protectedRange sqref="H543:I544" name="Rango2_43_1_1_2_2_6_1_4"/>
    <protectedRange sqref="J543:J544" name="Rango2_44_1_1_2_2_6_1_4"/>
    <protectedRange sqref="K543:L544" name="Rango2_45_1_1_2_2_6_1_4"/>
    <protectedRange sqref="H553:I554" name="Rango2_43_1_1_2_2_6_1_5"/>
    <protectedRange sqref="J553:J554" name="Rango2_44_1_1_2_2_6_1_5"/>
    <protectedRange sqref="K553:L554" name="Rango2_45_1_1_2_2_6_1_5"/>
    <protectedRange sqref="H555:I556 H559:I560" name="Rango2_43_1_1_2_2_6_1_6"/>
    <protectedRange sqref="J555:J556 J559:J560" name="Rango2_44_1_1_2_2_6_1_6"/>
    <protectedRange sqref="K555:L556 K559:L560" name="Rango2_45_1_1_2_2_6_1_6"/>
    <protectedRange sqref="H577:I577" name="Rango2_43_1_1_2_2_6_1_7"/>
    <protectedRange sqref="J577" name="Rango2_44_1_1_2_2_6_1_7"/>
    <protectedRange sqref="O25:O29" name="Rango2_4"/>
    <protectedRange sqref="J25:J27" name="Rango2_4_17_1_2"/>
    <protectedRange sqref="K25:L27" name="Rango2_4_18_2"/>
    <protectedRange sqref="J28" name="Rango2_4_17_1_1"/>
    <protectedRange sqref="K28:L29" name="Rango2_4_18_1"/>
    <protectedRange sqref="E75:E81 E89:E90" name="Rango2"/>
    <protectedRange sqref="F75:F81 F89:F90" name="Rango2_1"/>
    <protectedRange sqref="E91:E92" name="Rango2_3"/>
    <protectedRange sqref="F91:F92" name="Rango2_1_2"/>
    <protectedRange sqref="E93:E107" name="Rango2_2"/>
    <protectedRange sqref="F93:F107" name="Rango2_1_1"/>
    <protectedRange sqref="E391:E394 E388:E389" name="Rango2_5"/>
    <protectedRange sqref="F391:F394 F388:F389" name="Rango2_1_3"/>
    <protectedRange sqref="E465:E470" name="Rango2_6"/>
    <protectedRange sqref="F465:F470" name="Rango2_1_4"/>
    <protectedRange sqref="E579:E580" name="Rango2_4_1"/>
    <protectedRange sqref="F579:F580" name="Rango2_1_3_2"/>
  </protectedRanges>
  <autoFilter ref="A10:Q10" xr:uid="{AB8CDA82-E208-4FAF-A40E-E2F32279F220}"/>
  <mergeCells count="443">
    <mergeCell ref="G392:G394"/>
    <mergeCell ref="C106:C107"/>
    <mergeCell ref="D106:D107"/>
    <mergeCell ref="E106:E107"/>
    <mergeCell ref="F106:F107"/>
    <mergeCell ref="C388:C394"/>
    <mergeCell ref="D388:D394"/>
    <mergeCell ref="E388:E394"/>
    <mergeCell ref="F388:F394"/>
    <mergeCell ref="G364:G365"/>
    <mergeCell ref="D367:D368"/>
    <mergeCell ref="E367:E368"/>
    <mergeCell ref="F367:F368"/>
    <mergeCell ref="G367:G368"/>
    <mergeCell ref="G385:G386"/>
    <mergeCell ref="G349:G350"/>
    <mergeCell ref="G353:G354"/>
    <mergeCell ref="G358:G361"/>
    <mergeCell ref="D363:D365"/>
    <mergeCell ref="E363:E365"/>
    <mergeCell ref="F363:F365"/>
    <mergeCell ref="D384:D386"/>
    <mergeCell ref="G78:G81"/>
    <mergeCell ref="C89:C90"/>
    <mergeCell ref="D89:D90"/>
    <mergeCell ref="E89:E90"/>
    <mergeCell ref="F89:F90"/>
    <mergeCell ref="C91:C92"/>
    <mergeCell ref="D91:D92"/>
    <mergeCell ref="E91:E92"/>
    <mergeCell ref="F91:F92"/>
    <mergeCell ref="D103:D105"/>
    <mergeCell ref="E103:E105"/>
    <mergeCell ref="F103:F105"/>
    <mergeCell ref="C93:C95"/>
    <mergeCell ref="D93:D95"/>
    <mergeCell ref="E93:E95"/>
    <mergeCell ref="F93:F95"/>
    <mergeCell ref="C96:C98"/>
    <mergeCell ref="D96:D98"/>
    <mergeCell ref="E96:E98"/>
    <mergeCell ref="F96:F98"/>
    <mergeCell ref="E561:E562"/>
    <mergeCell ref="F561:F562"/>
    <mergeCell ref="C561:C562"/>
    <mergeCell ref="D561:D562"/>
    <mergeCell ref="G571:G572"/>
    <mergeCell ref="C571:C575"/>
    <mergeCell ref="D571:D575"/>
    <mergeCell ref="E576:E578"/>
    <mergeCell ref="F576:F578"/>
    <mergeCell ref="G576:G578"/>
    <mergeCell ref="C576:C578"/>
    <mergeCell ref="D576:D578"/>
    <mergeCell ref="E563:E564"/>
    <mergeCell ref="F563:F564"/>
    <mergeCell ref="C563:C564"/>
    <mergeCell ref="D563:D564"/>
    <mergeCell ref="E565:E570"/>
    <mergeCell ref="F565:F570"/>
    <mergeCell ref="G569:G570"/>
    <mergeCell ref="C565:C570"/>
    <mergeCell ref="D565:D570"/>
    <mergeCell ref="E571:E575"/>
    <mergeCell ref="F571:F575"/>
    <mergeCell ref="E551:E554"/>
    <mergeCell ref="F551:F554"/>
    <mergeCell ref="G551:G552"/>
    <mergeCell ref="G553:G554"/>
    <mergeCell ref="C551:C554"/>
    <mergeCell ref="D551:D554"/>
    <mergeCell ref="E555:E560"/>
    <mergeCell ref="F555:F560"/>
    <mergeCell ref="G555:G558"/>
    <mergeCell ref="G559:G560"/>
    <mergeCell ref="C555:C560"/>
    <mergeCell ref="D555:D560"/>
    <mergeCell ref="E532:E541"/>
    <mergeCell ref="F532:F541"/>
    <mergeCell ref="G532:G533"/>
    <mergeCell ref="G534:G535"/>
    <mergeCell ref="G536:G537"/>
    <mergeCell ref="C532:C541"/>
    <mergeCell ref="D532:D541"/>
    <mergeCell ref="E542:E550"/>
    <mergeCell ref="F542:F550"/>
    <mergeCell ref="G543:G544"/>
    <mergeCell ref="C542:C550"/>
    <mergeCell ref="D542:D550"/>
    <mergeCell ref="C432:C438"/>
    <mergeCell ref="E432:E438"/>
    <mergeCell ref="F432:F438"/>
    <mergeCell ref="C441:C447"/>
    <mergeCell ref="E441:E447"/>
    <mergeCell ref="E524:E531"/>
    <mergeCell ref="F524:F531"/>
    <mergeCell ref="G524:G525"/>
    <mergeCell ref="G526:G527"/>
    <mergeCell ref="G528:G529"/>
    <mergeCell ref="G530:G531"/>
    <mergeCell ref="C524:C531"/>
    <mergeCell ref="D524:D531"/>
    <mergeCell ref="F448:F455"/>
    <mergeCell ref="G448:G450"/>
    <mergeCell ref="D456:D459"/>
    <mergeCell ref="E456:E459"/>
    <mergeCell ref="F456:F459"/>
    <mergeCell ref="D460:D463"/>
    <mergeCell ref="E460:E463"/>
    <mergeCell ref="F460:F463"/>
    <mergeCell ref="C520:C523"/>
    <mergeCell ref="E520:E523"/>
    <mergeCell ref="F485:F487"/>
    <mergeCell ref="C407:C414"/>
    <mergeCell ref="D407:D414"/>
    <mergeCell ref="E407:E414"/>
    <mergeCell ref="C439:C440"/>
    <mergeCell ref="E439:E440"/>
    <mergeCell ref="F439:F440"/>
    <mergeCell ref="G422:G427"/>
    <mergeCell ref="F407:F414"/>
    <mergeCell ref="C415:C416"/>
    <mergeCell ref="D415:D416"/>
    <mergeCell ref="E415:E416"/>
    <mergeCell ref="F415:F416"/>
    <mergeCell ref="G415:G416"/>
    <mergeCell ref="C419:C420"/>
    <mergeCell ref="D419:D420"/>
    <mergeCell ref="E419:E420"/>
    <mergeCell ref="D428:D430"/>
    <mergeCell ref="D432:D438"/>
    <mergeCell ref="D439:D440"/>
    <mergeCell ref="C422:C427"/>
    <mergeCell ref="D422:D427"/>
    <mergeCell ref="E422:E427"/>
    <mergeCell ref="F422:F427"/>
    <mergeCell ref="C428:C430"/>
    <mergeCell ref="C399:C406"/>
    <mergeCell ref="D399:D406"/>
    <mergeCell ref="E399:E406"/>
    <mergeCell ref="F399:F406"/>
    <mergeCell ref="E382:E383"/>
    <mergeCell ref="F382:F383"/>
    <mergeCell ref="D352:D354"/>
    <mergeCell ref="E352:E354"/>
    <mergeCell ref="F352:F354"/>
    <mergeCell ref="D355:D362"/>
    <mergeCell ref="E355:E362"/>
    <mergeCell ref="F355:F362"/>
    <mergeCell ref="C349:C387"/>
    <mergeCell ref="D349:D351"/>
    <mergeCell ref="E349:E351"/>
    <mergeCell ref="F349:F351"/>
    <mergeCell ref="E384:E386"/>
    <mergeCell ref="F384:F386"/>
    <mergeCell ref="G226:G227"/>
    <mergeCell ref="D242:D257"/>
    <mergeCell ref="E242:E257"/>
    <mergeCell ref="F242:F257"/>
    <mergeCell ref="G143:G144"/>
    <mergeCell ref="G130:G131"/>
    <mergeCell ref="G108:G109"/>
    <mergeCell ref="D317:D318"/>
    <mergeCell ref="C396:C398"/>
    <mergeCell ref="D396:D398"/>
    <mergeCell ref="E396:E398"/>
    <mergeCell ref="F396:F398"/>
    <mergeCell ref="F314:F316"/>
    <mergeCell ref="D347:D348"/>
    <mergeCell ref="E347:E348"/>
    <mergeCell ref="F347:F348"/>
    <mergeCell ref="D382:D383"/>
    <mergeCell ref="G155:G156"/>
    <mergeCell ref="C202:C217"/>
    <mergeCell ref="D202:D217"/>
    <mergeCell ref="E202:E217"/>
    <mergeCell ref="F202:F217"/>
    <mergeCell ref="G207:G208"/>
    <mergeCell ref="G168:G169"/>
    <mergeCell ref="F419:F420"/>
    <mergeCell ref="G419:G420"/>
    <mergeCell ref="F441:F447"/>
    <mergeCell ref="D441:D447"/>
    <mergeCell ref="E428:E430"/>
    <mergeCell ref="F428:F430"/>
    <mergeCell ref="C238:C241"/>
    <mergeCell ref="D238:D241"/>
    <mergeCell ref="E238:E241"/>
    <mergeCell ref="F238:F241"/>
    <mergeCell ref="C242:C257"/>
    <mergeCell ref="D369:D379"/>
    <mergeCell ref="E369:E379"/>
    <mergeCell ref="F369:F379"/>
    <mergeCell ref="D380:D381"/>
    <mergeCell ref="E380:E381"/>
    <mergeCell ref="F380:F381"/>
    <mergeCell ref="D314:D316"/>
    <mergeCell ref="C328:C348"/>
    <mergeCell ref="D328:D330"/>
    <mergeCell ref="E328:E330"/>
    <mergeCell ref="F328:F330"/>
    <mergeCell ref="D331:D333"/>
    <mergeCell ref="E331:E333"/>
    <mergeCell ref="C179:C197"/>
    <mergeCell ref="D179:D197"/>
    <mergeCell ref="E179:E197"/>
    <mergeCell ref="F179:F197"/>
    <mergeCell ref="C198:C201"/>
    <mergeCell ref="D198:D201"/>
    <mergeCell ref="E198:E201"/>
    <mergeCell ref="F198:F201"/>
    <mergeCell ref="C168:C178"/>
    <mergeCell ref="D168:D178"/>
    <mergeCell ref="E168:E178"/>
    <mergeCell ref="F168:F178"/>
    <mergeCell ref="C52:C62"/>
    <mergeCell ref="D52:D62"/>
    <mergeCell ref="C108:C118"/>
    <mergeCell ref="D108:D118"/>
    <mergeCell ref="E108:E118"/>
    <mergeCell ref="F108:F118"/>
    <mergeCell ref="C154:C167"/>
    <mergeCell ref="D154:D167"/>
    <mergeCell ref="E154:E167"/>
    <mergeCell ref="F154:F167"/>
    <mergeCell ref="D130:D140"/>
    <mergeCell ref="C75:C76"/>
    <mergeCell ref="D75:D76"/>
    <mergeCell ref="E75:E76"/>
    <mergeCell ref="F75:F76"/>
    <mergeCell ref="C77:C88"/>
    <mergeCell ref="D77:D88"/>
    <mergeCell ref="E77:E88"/>
    <mergeCell ref="F77:F88"/>
    <mergeCell ref="C99:C102"/>
    <mergeCell ref="D99:D102"/>
    <mergeCell ref="E99:E102"/>
    <mergeCell ref="F99:F102"/>
    <mergeCell ref="C103:C105"/>
    <mergeCell ref="F331:F333"/>
    <mergeCell ref="D334:D335"/>
    <mergeCell ref="E334:E335"/>
    <mergeCell ref="F334:F335"/>
    <mergeCell ref="D337:D344"/>
    <mergeCell ref="E337:E344"/>
    <mergeCell ref="F52:F62"/>
    <mergeCell ref="C20:C22"/>
    <mergeCell ref="D20:D22"/>
    <mergeCell ref="F20:F22"/>
    <mergeCell ref="C23:C24"/>
    <mergeCell ref="D23:D24"/>
    <mergeCell ref="E23:E24"/>
    <mergeCell ref="F23:F24"/>
    <mergeCell ref="E30:E34"/>
    <mergeCell ref="F30:F34"/>
    <mergeCell ref="E38:E40"/>
    <mergeCell ref="F38:F40"/>
    <mergeCell ref="F258:F276"/>
    <mergeCell ref="D277:D283"/>
    <mergeCell ref="C63:C64"/>
    <mergeCell ref="D63:D64"/>
    <mergeCell ref="F65:F74"/>
    <mergeCell ref="C130:C140"/>
    <mergeCell ref="F488:F489"/>
    <mergeCell ref="F490:F496"/>
    <mergeCell ref="F508:F519"/>
    <mergeCell ref="E52:E62"/>
    <mergeCell ref="E317:E318"/>
    <mergeCell ref="C141:C153"/>
    <mergeCell ref="D141:D153"/>
    <mergeCell ref="F520:F523"/>
    <mergeCell ref="D508:D519"/>
    <mergeCell ref="D520:D523"/>
    <mergeCell ref="E63:E64"/>
    <mergeCell ref="F63:F64"/>
    <mergeCell ref="E477:E484"/>
    <mergeCell ref="E485:E487"/>
    <mergeCell ref="E488:E489"/>
    <mergeCell ref="E497:E506"/>
    <mergeCell ref="D477:D484"/>
    <mergeCell ref="E130:E140"/>
    <mergeCell ref="F130:F140"/>
    <mergeCell ref="E141:E153"/>
    <mergeCell ref="F141:F153"/>
    <mergeCell ref="D218:D221"/>
    <mergeCell ref="E218:E221"/>
    <mergeCell ref="D488:D489"/>
    <mergeCell ref="D490:D496"/>
    <mergeCell ref="E490:E496"/>
    <mergeCell ref="E508:E519"/>
    <mergeCell ref="D497:D506"/>
    <mergeCell ref="E472:E476"/>
    <mergeCell ref="C65:C74"/>
    <mergeCell ref="D65:D74"/>
    <mergeCell ref="E65:E74"/>
    <mergeCell ref="D222:D237"/>
    <mergeCell ref="E222:E237"/>
    <mergeCell ref="D258:D276"/>
    <mergeCell ref="C119:C129"/>
    <mergeCell ref="D119:D129"/>
    <mergeCell ref="E119:E129"/>
    <mergeCell ref="C490:C496"/>
    <mergeCell ref="C497:C506"/>
    <mergeCell ref="C485:C487"/>
    <mergeCell ref="D485:D487"/>
    <mergeCell ref="C488:C489"/>
    <mergeCell ref="C508:C519"/>
    <mergeCell ref="D345:D346"/>
    <mergeCell ref="E345:E346"/>
    <mergeCell ref="D448:D455"/>
    <mergeCell ref="E258:E276"/>
    <mergeCell ref="C472:C476"/>
    <mergeCell ref="D472:D476"/>
    <mergeCell ref="F218:F221"/>
    <mergeCell ref="F222:F237"/>
    <mergeCell ref="F119:F129"/>
    <mergeCell ref="F337:F344"/>
    <mergeCell ref="F345:F346"/>
    <mergeCell ref="E448:E455"/>
    <mergeCell ref="F302:F305"/>
    <mergeCell ref="D306:D308"/>
    <mergeCell ref="E306:E308"/>
    <mergeCell ref="F306:F308"/>
    <mergeCell ref="D309:D313"/>
    <mergeCell ref="E309:E313"/>
    <mergeCell ref="F309:F313"/>
    <mergeCell ref="F284:F290"/>
    <mergeCell ref="E277:E283"/>
    <mergeCell ref="F277:F283"/>
    <mergeCell ref="C298:C327"/>
    <mergeCell ref="D298:D301"/>
    <mergeCell ref="E298:E301"/>
    <mergeCell ref="F298:F301"/>
    <mergeCell ref="D302:D305"/>
    <mergeCell ref="C284:C290"/>
    <mergeCell ref="D284:D290"/>
    <mergeCell ref="E284:E290"/>
    <mergeCell ref="E302:E305"/>
    <mergeCell ref="E314:E316"/>
    <mergeCell ref="C291:C293"/>
    <mergeCell ref="D291:D293"/>
    <mergeCell ref="E291:E293"/>
    <mergeCell ref="F291:F293"/>
    <mergeCell ref="C294:C297"/>
    <mergeCell ref="D294:D297"/>
    <mergeCell ref="E294:E297"/>
    <mergeCell ref="F294:F297"/>
    <mergeCell ref="C14:C16"/>
    <mergeCell ref="D14:D16"/>
    <mergeCell ref="E14:E16"/>
    <mergeCell ref="F14:F16"/>
    <mergeCell ref="A1:B3"/>
    <mergeCell ref="C1:Q2"/>
    <mergeCell ref="C3:Q3"/>
    <mergeCell ref="A4:I4"/>
    <mergeCell ref="K4:O4"/>
    <mergeCell ref="K5:O5"/>
    <mergeCell ref="K6:O6"/>
    <mergeCell ref="K7:O7"/>
    <mergeCell ref="K8:O8"/>
    <mergeCell ref="C11:C13"/>
    <mergeCell ref="D11:D13"/>
    <mergeCell ref="E11:E13"/>
    <mergeCell ref="F11:F13"/>
    <mergeCell ref="G11:G12"/>
    <mergeCell ref="G508:G510"/>
    <mergeCell ref="G511:G514"/>
    <mergeCell ref="G515:G518"/>
    <mergeCell ref="F472:F476"/>
    <mergeCell ref="F477:F484"/>
    <mergeCell ref="C17:C19"/>
    <mergeCell ref="D17:D19"/>
    <mergeCell ref="E17:E19"/>
    <mergeCell ref="F17:F19"/>
    <mergeCell ref="G17:G18"/>
    <mergeCell ref="G486:G487"/>
    <mergeCell ref="G490:G492"/>
    <mergeCell ref="G494:G496"/>
    <mergeCell ref="G498:G501"/>
    <mergeCell ref="G503:G506"/>
    <mergeCell ref="F497:F506"/>
    <mergeCell ref="F317:F318"/>
    <mergeCell ref="D319:D327"/>
    <mergeCell ref="E319:E327"/>
    <mergeCell ref="F319:F327"/>
    <mergeCell ref="C218:C221"/>
    <mergeCell ref="C222:C237"/>
    <mergeCell ref="C258:C276"/>
    <mergeCell ref="C277:C283"/>
    <mergeCell ref="G23:G24"/>
    <mergeCell ref="E20:E22"/>
    <mergeCell ref="E25:E27"/>
    <mergeCell ref="F25:F27"/>
    <mergeCell ref="C25:C27"/>
    <mergeCell ref="D25:D27"/>
    <mergeCell ref="E28:E29"/>
    <mergeCell ref="F28:F29"/>
    <mergeCell ref="C28:C29"/>
    <mergeCell ref="D28:D29"/>
    <mergeCell ref="G33:G34"/>
    <mergeCell ref="H33:H34"/>
    <mergeCell ref="C30:C34"/>
    <mergeCell ref="D30:D34"/>
    <mergeCell ref="E35:E37"/>
    <mergeCell ref="F35:F37"/>
    <mergeCell ref="G36:G37"/>
    <mergeCell ref="C35:C37"/>
    <mergeCell ref="D35:D37"/>
    <mergeCell ref="G38:G40"/>
    <mergeCell ref="C38:C40"/>
    <mergeCell ref="D38:D40"/>
    <mergeCell ref="E41:E43"/>
    <mergeCell ref="F41:F43"/>
    <mergeCell ref="G41:G43"/>
    <mergeCell ref="C41:C43"/>
    <mergeCell ref="D41:D43"/>
    <mergeCell ref="E44:E47"/>
    <mergeCell ref="F44:F47"/>
    <mergeCell ref="G46:G47"/>
    <mergeCell ref="C579:C580"/>
    <mergeCell ref="D579:D580"/>
    <mergeCell ref="E579:E580"/>
    <mergeCell ref="F579:F580"/>
    <mergeCell ref="O46:O47"/>
    <mergeCell ref="C44:C47"/>
    <mergeCell ref="D44:D47"/>
    <mergeCell ref="E48:E51"/>
    <mergeCell ref="F48:F51"/>
    <mergeCell ref="G48:G49"/>
    <mergeCell ref="C48:C51"/>
    <mergeCell ref="D48:D51"/>
    <mergeCell ref="C465:C471"/>
    <mergeCell ref="D465:D471"/>
    <mergeCell ref="E465:E471"/>
    <mergeCell ref="F465:F471"/>
    <mergeCell ref="G465:G466"/>
    <mergeCell ref="G468:G469"/>
    <mergeCell ref="C448:C455"/>
    <mergeCell ref="C456:C459"/>
    <mergeCell ref="C460:C463"/>
    <mergeCell ref="C477:C484"/>
    <mergeCell ref="G474:G475"/>
    <mergeCell ref="G479:G481"/>
  </mergeCells>
  <phoneticPr fontId="45" type="noConversion"/>
  <conditionalFormatting sqref="Q11:Q580">
    <cfRule type="cellIs" dxfId="14" priority="1" operator="equal">
      <formula>"SIN VALOR AVANCE"</formula>
    </cfRule>
    <cfRule type="cellIs" dxfId="13" priority="2" operator="equal">
      <formula>"VALIDAR FECHA"</formula>
    </cfRule>
    <cfRule type="cellIs" dxfId="12" priority="3" operator="equal">
      <formula>"INCUMPLIDA"</formula>
    </cfRule>
    <cfRule type="cellIs" dxfId="11" priority="4" operator="equal">
      <formula>"PROCESO"</formula>
    </cfRule>
    <cfRule type="cellIs" dxfId="10" priority="5" operator="equal">
      <formula>"CUMPLIDA"</formula>
    </cfRule>
  </conditionalFormatting>
  <dataValidations count="3">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R134:R136 R153:R155 R173:R175 R192:R194 R109:R111 R121:R123 G226 H176:H178 G187:G188 G207 H195:H197 H215:H217 H234:H236 H116:H118 H127:H129 H138:H140 H151:H153 H163:H165 H53 H25:H28" xr:uid="{A13B4440-9FAF-4AA1-8529-D62293101F4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S370:S371 S119:S123 S132:S136 S151:S155 S190:S194 S114 S166 S171:S175 S127 S146 S185 I136:I140 I419:I420 I149:I153 I161:I165 I174:I178 I193:I197 I232:I236 I114:I118 I156 I109 I144 I208 I125:I129 I213:I217 I169 I188 I227 I120 I131 I53 S108:S111" xr:uid="{9C603203-8E0D-4F73-B127-3CFFA9E26F8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U108 U152 K115 K150 K137 K194 K126" xr:uid="{ECD31A9C-2E94-4030-A787-1570D802D557}">
      <formula1>1900/1/1</formula1>
      <formula2>3000/1/1</formula2>
    </dataValidation>
  </dataValidations>
  <pageMargins left="0.7" right="0.7" top="0.75" bottom="0.75" header="0.3" footer="0.3"/>
  <pageSetup orientation="portrait" r:id="rId1"/>
  <headerFooter>
    <oddFooter>&amp;R_x000D_&amp;1#&amp;"Calibri"&amp;10&amp;K000000 Información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65BD-D90D-471C-B257-9AE1F57E17A9}">
  <dimension ref="A1:R23"/>
  <sheetViews>
    <sheetView zoomScale="40" zoomScaleNormal="40" workbookViewId="0">
      <selection activeCell="D13" sqref="D13"/>
    </sheetView>
  </sheetViews>
  <sheetFormatPr baseColWidth="10" defaultColWidth="11.42578125" defaultRowHeight="14.25"/>
  <cols>
    <col min="1" max="1" width="11.42578125" style="1"/>
    <col min="2" max="2" width="24.5703125" style="5" customWidth="1"/>
    <col min="3" max="3" width="19.7109375" style="6" customWidth="1"/>
    <col min="4" max="4" width="23.7109375" style="6" customWidth="1"/>
    <col min="5" max="5" width="22.140625" style="6" customWidth="1"/>
    <col min="6" max="6" width="52.7109375" style="14" customWidth="1"/>
    <col min="7" max="7" width="24.42578125" style="14" customWidth="1"/>
    <col min="8" max="8" width="27.140625" style="14" customWidth="1"/>
    <col min="9" max="9" width="21.28515625" style="14" customWidth="1"/>
    <col min="10" max="10" width="51.42578125" style="14" customWidth="1"/>
    <col min="11" max="11" width="19.5703125" style="14" customWidth="1"/>
    <col min="12" max="12" width="21.28515625" style="6" customWidth="1"/>
    <col min="13" max="13" width="21" style="6" customWidth="1"/>
    <col min="14" max="14" width="20.85546875" style="6" customWidth="1"/>
    <col min="15" max="15" width="22" style="6" customWidth="1"/>
    <col min="16" max="16" width="22.42578125" style="6" customWidth="1"/>
    <col min="17" max="17" width="30.28515625" style="6" customWidth="1"/>
    <col min="18" max="18" width="54.7109375" style="1" customWidth="1"/>
    <col min="19" max="16384" width="11.42578125" style="1"/>
  </cols>
  <sheetData>
    <row r="1" spans="1:18" ht="15">
      <c r="A1" s="7"/>
      <c r="B1" s="1056"/>
      <c r="C1" s="1057"/>
      <c r="D1" s="1060" t="s">
        <v>4758</v>
      </c>
      <c r="E1" s="1060"/>
      <c r="F1" s="1060"/>
      <c r="G1" s="1060"/>
      <c r="H1" s="1060"/>
      <c r="I1" s="1060"/>
      <c r="J1" s="1060"/>
      <c r="K1" s="1060"/>
      <c r="L1" s="1060"/>
      <c r="M1" s="1060"/>
      <c r="N1" s="1060"/>
      <c r="O1" s="1060"/>
      <c r="P1" s="1060"/>
      <c r="Q1" s="1060"/>
      <c r="R1" s="1061"/>
    </row>
    <row r="2" spans="1:18" ht="15">
      <c r="A2" s="7"/>
      <c r="B2" s="1058"/>
      <c r="C2" s="1059"/>
      <c r="D2" s="1062"/>
      <c r="E2" s="1062"/>
      <c r="F2" s="1062"/>
      <c r="G2" s="1062"/>
      <c r="H2" s="1062"/>
      <c r="I2" s="1062"/>
      <c r="J2" s="1062"/>
      <c r="K2" s="1062"/>
      <c r="L2" s="1062"/>
      <c r="M2" s="1062"/>
      <c r="N2" s="1062"/>
      <c r="O2" s="1062"/>
      <c r="P2" s="1062"/>
      <c r="Q2" s="1062"/>
      <c r="R2" s="1063"/>
    </row>
    <row r="3" spans="1:18" ht="15">
      <c r="A3" s="7"/>
      <c r="B3" s="1058"/>
      <c r="C3" s="1059"/>
      <c r="D3" s="1059"/>
      <c r="E3" s="1059"/>
      <c r="F3" s="1059"/>
      <c r="G3" s="1059"/>
      <c r="H3" s="1059"/>
      <c r="I3" s="1059"/>
      <c r="J3" s="1059"/>
      <c r="K3" s="1059"/>
      <c r="L3" s="1059"/>
      <c r="M3" s="1059"/>
      <c r="N3" s="1059"/>
      <c r="O3" s="1059"/>
      <c r="P3" s="1059"/>
      <c r="Q3" s="1059"/>
      <c r="R3" s="1064"/>
    </row>
    <row r="4" spans="1:18" ht="15.75">
      <c r="A4" s="7"/>
      <c r="B4" s="1034" t="s">
        <v>45</v>
      </c>
      <c r="C4" s="1035"/>
      <c r="D4" s="1035"/>
      <c r="E4" s="1035"/>
      <c r="F4" s="1035"/>
      <c r="G4" s="1035"/>
      <c r="H4" s="1035"/>
      <c r="I4" s="1035"/>
      <c r="J4" s="1035"/>
      <c r="K4" s="12"/>
      <c r="L4" s="1037"/>
      <c r="M4" s="1037"/>
      <c r="N4" s="1037"/>
      <c r="O4" s="1037"/>
      <c r="P4" s="1037"/>
      <c r="Q4" s="433"/>
      <c r="R4" s="2"/>
    </row>
    <row r="5" spans="1:18" ht="15.75">
      <c r="A5" s="7"/>
      <c r="B5" s="9" t="s">
        <v>47</v>
      </c>
      <c r="C5" s="8"/>
      <c r="D5" s="8"/>
      <c r="E5" s="8"/>
      <c r="F5" s="12"/>
      <c r="G5" s="12"/>
      <c r="H5" s="12"/>
      <c r="I5" s="12"/>
      <c r="J5" s="12"/>
      <c r="K5" s="12"/>
      <c r="L5" s="1037"/>
      <c r="M5" s="1037"/>
      <c r="N5" s="1037"/>
      <c r="O5" s="1037"/>
      <c r="P5" s="1037"/>
      <c r="Q5" s="433"/>
      <c r="R5" s="2"/>
    </row>
    <row r="6" spans="1:18" ht="15.75">
      <c r="A6" s="7"/>
      <c r="B6" s="9" t="s">
        <v>4759</v>
      </c>
      <c r="C6" s="8"/>
      <c r="D6" s="8"/>
      <c r="E6" s="8"/>
      <c r="F6" s="12"/>
      <c r="G6" s="12"/>
      <c r="H6" s="12"/>
      <c r="I6" s="12"/>
      <c r="J6" s="12"/>
      <c r="K6" s="12"/>
      <c r="L6" s="1037"/>
      <c r="M6" s="1037"/>
      <c r="N6" s="1037"/>
      <c r="O6" s="1037"/>
      <c r="P6" s="1037"/>
      <c r="Q6" s="433"/>
      <c r="R6" s="2"/>
    </row>
    <row r="7" spans="1:18" ht="15.75">
      <c r="A7" s="7"/>
      <c r="B7" s="9" t="s">
        <v>4760</v>
      </c>
      <c r="C7" s="8"/>
      <c r="D7" s="8"/>
      <c r="E7" s="8"/>
      <c r="F7" s="12"/>
      <c r="G7" s="12"/>
      <c r="H7" s="12"/>
      <c r="I7" s="12"/>
      <c r="J7" s="12"/>
      <c r="K7" s="12"/>
      <c r="L7" s="1055" t="s">
        <v>4772</v>
      </c>
      <c r="M7" s="1055"/>
      <c r="N7" s="1055"/>
      <c r="O7" s="1055"/>
      <c r="P7" s="1055"/>
      <c r="Q7" s="434">
        <v>44925</v>
      </c>
      <c r="R7" s="2"/>
    </row>
    <row r="8" spans="1:18" ht="15.75">
      <c r="A8" s="7"/>
      <c r="B8" s="9" t="s">
        <v>51</v>
      </c>
      <c r="C8" s="8"/>
      <c r="D8" s="8"/>
      <c r="E8" s="8"/>
      <c r="F8" s="12"/>
      <c r="G8" s="12"/>
      <c r="H8" s="12"/>
      <c r="I8" s="12"/>
      <c r="J8" s="12"/>
      <c r="K8" s="12"/>
      <c r="L8" s="1040" t="s">
        <v>4773</v>
      </c>
      <c r="M8" s="1040"/>
      <c r="N8" s="1040"/>
      <c r="O8" s="1040"/>
      <c r="P8" s="1040"/>
      <c r="Q8" s="435">
        <v>45219</v>
      </c>
      <c r="R8" s="2"/>
    </row>
    <row r="9" spans="1:18" ht="15.75">
      <c r="A9" s="7"/>
      <c r="B9" s="10"/>
      <c r="C9" s="3"/>
      <c r="D9" s="3"/>
      <c r="E9" s="3"/>
      <c r="F9" s="13"/>
      <c r="G9" s="13"/>
      <c r="H9" s="13"/>
      <c r="I9" s="13"/>
      <c r="J9" s="13"/>
      <c r="K9" s="13"/>
      <c r="L9" s="3"/>
      <c r="M9" s="11"/>
      <c r="N9" s="11"/>
      <c r="O9" s="11"/>
      <c r="P9" s="11"/>
      <c r="Q9" s="11"/>
      <c r="R9" s="4"/>
    </row>
    <row r="10" spans="1:18" ht="63">
      <c r="A10" s="7"/>
      <c r="B10" s="395" t="s">
        <v>27</v>
      </c>
      <c r="C10" s="395" t="s">
        <v>9</v>
      </c>
      <c r="D10" s="395" t="s">
        <v>53</v>
      </c>
      <c r="E10" s="395" t="s">
        <v>4762</v>
      </c>
      <c r="F10" s="396" t="s">
        <v>4763</v>
      </c>
      <c r="G10" s="395" t="s">
        <v>4764</v>
      </c>
      <c r="H10" s="395" t="s">
        <v>57</v>
      </c>
      <c r="I10" s="395" t="s">
        <v>58</v>
      </c>
      <c r="J10" s="397" t="s">
        <v>59</v>
      </c>
      <c r="K10" s="397" t="s">
        <v>60</v>
      </c>
      <c r="L10" s="398" t="s">
        <v>61</v>
      </c>
      <c r="M10" s="398" t="s">
        <v>62</v>
      </c>
      <c r="N10" s="233" t="s">
        <v>63</v>
      </c>
      <c r="O10" s="436" t="s">
        <v>64</v>
      </c>
      <c r="P10" s="399" t="s">
        <v>66</v>
      </c>
      <c r="Q10" s="397" t="s">
        <v>33</v>
      </c>
      <c r="R10" s="397" t="s">
        <v>65</v>
      </c>
    </row>
    <row r="11" spans="1:18" ht="315.75">
      <c r="B11" s="437" t="s">
        <v>12</v>
      </c>
      <c r="C11" s="438" t="s">
        <v>7</v>
      </c>
      <c r="D11" s="438" t="s">
        <v>4774</v>
      </c>
      <c r="E11" s="438">
        <v>2.1</v>
      </c>
      <c r="F11" s="439" t="s">
        <v>4775</v>
      </c>
      <c r="G11" s="439" t="s">
        <v>4776</v>
      </c>
      <c r="H11" s="439" t="s">
        <v>4776</v>
      </c>
      <c r="I11" s="440" t="s">
        <v>4777</v>
      </c>
      <c r="J11" s="439" t="s">
        <v>4777</v>
      </c>
      <c r="K11" s="441" t="s">
        <v>4778</v>
      </c>
      <c r="L11" s="442">
        <v>43745</v>
      </c>
      <c r="M11" s="442">
        <v>44195</v>
      </c>
      <c r="N11" s="443">
        <f>(M11-L11)/7</f>
        <v>64.285714285714292</v>
      </c>
      <c r="O11" s="444">
        <v>1</v>
      </c>
      <c r="P11" s="444">
        <f>O11</f>
        <v>1</v>
      </c>
      <c r="Q11" s="445" t="str">
        <f>IF(ISNUMBER(P11),IF(P11=100%,"CUMPLIDA",IF(AND(ISNUMBER(M11),ISNUMBER(AGN!$Q$7)), IF(M11&lt;AGN!$Q$7,"INCUMPLIDA","PROCESO"), "VERIFICAR FECHA")),"SIN VALOR AVANCE")</f>
        <v>CUMPLIDA</v>
      </c>
      <c r="R11" s="446" t="s">
        <v>4779</v>
      </c>
    </row>
    <row r="12" spans="1:18" ht="120.75">
      <c r="B12" s="437" t="s">
        <v>12</v>
      </c>
      <c r="C12" s="438" t="s">
        <v>7</v>
      </c>
      <c r="D12" s="438" t="s">
        <v>4780</v>
      </c>
      <c r="E12" s="438">
        <v>2.2000000000000002</v>
      </c>
      <c r="F12" s="439" t="s">
        <v>4781</v>
      </c>
      <c r="G12" s="439" t="s">
        <v>4782</v>
      </c>
      <c r="H12" s="439" t="s">
        <v>4782</v>
      </c>
      <c r="I12" s="440" t="s">
        <v>4783</v>
      </c>
      <c r="J12" s="439" t="s">
        <v>4783</v>
      </c>
      <c r="K12" s="441" t="s">
        <v>4784</v>
      </c>
      <c r="L12" s="442">
        <v>43720</v>
      </c>
      <c r="M12" s="442">
        <v>44195</v>
      </c>
      <c r="N12" s="443">
        <f t="shared" ref="N12:N23" si="0">(M12-L12)/7</f>
        <v>67.857142857142861</v>
      </c>
      <c r="O12" s="444">
        <v>1</v>
      </c>
      <c r="P12" s="444">
        <f t="shared" ref="P12:P23" si="1">O12</f>
        <v>1</v>
      </c>
      <c r="Q12" s="445" t="str">
        <f>IF(ISNUMBER(P12),IF(P12=100%,"CUMPLIDA",IF(AND(ISNUMBER(M12),ISNUMBER(AGN!$Q$7)), IF(M12&lt;AGN!$Q$7,"INCUMPLIDA","PROCESO"), "VERIFICAR FECHA")),"SIN VALOR AVANCE")</f>
        <v>CUMPLIDA</v>
      </c>
      <c r="R12" s="446" t="s">
        <v>4785</v>
      </c>
    </row>
    <row r="13" spans="1:18" ht="300.75">
      <c r="B13" s="437" t="s">
        <v>12</v>
      </c>
      <c r="C13" s="438" t="s">
        <v>7</v>
      </c>
      <c r="D13" s="438" t="s">
        <v>4786</v>
      </c>
      <c r="E13" s="438">
        <v>2.2999999999999998</v>
      </c>
      <c r="F13" s="439" t="s">
        <v>4787</v>
      </c>
      <c r="G13" s="439" t="s">
        <v>4788</v>
      </c>
      <c r="H13" s="439" t="s">
        <v>4788</v>
      </c>
      <c r="I13" s="440" t="s">
        <v>4789</v>
      </c>
      <c r="J13" s="439" t="s">
        <v>4789</v>
      </c>
      <c r="K13" s="439" t="s">
        <v>4778</v>
      </c>
      <c r="L13" s="442">
        <v>43676</v>
      </c>
      <c r="M13" s="442">
        <v>44195</v>
      </c>
      <c r="N13" s="443">
        <f t="shared" si="0"/>
        <v>74.142857142857139</v>
      </c>
      <c r="O13" s="444">
        <v>1</v>
      </c>
      <c r="P13" s="444">
        <f t="shared" si="1"/>
        <v>1</v>
      </c>
      <c r="Q13" s="445" t="str">
        <f>IF(ISNUMBER(P13),IF(P13=100%,"CUMPLIDA",IF(AND(ISNUMBER(M13),ISNUMBER(AGN!$Q$7)), IF(M13&lt;AGN!$Q$7,"INCUMPLIDA","PROCESO"), "VERIFICAR FECHA")),"SIN VALOR AVANCE")</f>
        <v>CUMPLIDA</v>
      </c>
      <c r="R13" s="446" t="s">
        <v>4790</v>
      </c>
    </row>
    <row r="14" spans="1:18" ht="405">
      <c r="B14" s="437" t="s">
        <v>12</v>
      </c>
      <c r="C14" s="438" t="s">
        <v>7</v>
      </c>
      <c r="D14" s="1065" t="s">
        <v>4791</v>
      </c>
      <c r="E14" s="1065">
        <v>2.5</v>
      </c>
      <c r="F14" s="1066" t="s">
        <v>4792</v>
      </c>
      <c r="G14" s="439" t="s">
        <v>4793</v>
      </c>
      <c r="H14" s="439" t="s">
        <v>4793</v>
      </c>
      <c r="I14" s="440" t="s">
        <v>4794</v>
      </c>
      <c r="J14" s="439" t="s">
        <v>4794</v>
      </c>
      <c r="K14" s="441" t="s">
        <v>228</v>
      </c>
      <c r="L14" s="442">
        <v>43720</v>
      </c>
      <c r="M14" s="442">
        <v>44499</v>
      </c>
      <c r="N14" s="443">
        <f t="shared" si="0"/>
        <v>111.28571428571429</v>
      </c>
      <c r="O14" s="444">
        <v>1</v>
      </c>
      <c r="P14" s="444">
        <f t="shared" si="1"/>
        <v>1</v>
      </c>
      <c r="Q14" s="445" t="str">
        <f>IF(ISNUMBER(P14),IF(P14=100%,"CUMPLIDA",IF(AND(ISNUMBER(M14),ISNUMBER(AGN!$Q$7)), IF(M14&lt;AGN!$Q$7,"INCUMPLIDA","PROCESO"), "VERIFICAR FECHA")),"SIN VALOR AVANCE")</f>
        <v>CUMPLIDA</v>
      </c>
      <c r="R14" s="446" t="s">
        <v>4795</v>
      </c>
    </row>
    <row r="15" spans="1:18" ht="63" customHeight="1">
      <c r="B15" s="437" t="s">
        <v>12</v>
      </c>
      <c r="C15" s="438" t="s">
        <v>7</v>
      </c>
      <c r="D15" s="1065"/>
      <c r="E15" s="1065"/>
      <c r="F15" s="1066"/>
      <c r="G15" s="1066" t="s">
        <v>4796</v>
      </c>
      <c r="H15" s="1066" t="s">
        <v>4796</v>
      </c>
      <c r="I15" s="440" t="s">
        <v>4797</v>
      </c>
      <c r="J15" s="439" t="s">
        <v>4797</v>
      </c>
      <c r="K15" s="441" t="s">
        <v>4798</v>
      </c>
      <c r="L15" s="442">
        <v>43740</v>
      </c>
      <c r="M15" s="442">
        <v>44012</v>
      </c>
      <c r="N15" s="443">
        <f t="shared" si="0"/>
        <v>38.857142857142854</v>
      </c>
      <c r="O15" s="444">
        <v>1</v>
      </c>
      <c r="P15" s="444">
        <f t="shared" si="1"/>
        <v>1</v>
      </c>
      <c r="Q15" s="445" t="str">
        <f>IF(ISNUMBER(P15),IF(P15=100%,"CUMPLIDA",IF(AND(ISNUMBER(M15),ISNUMBER(AGN!$Q$7)), IF(M15&lt;AGN!$Q$7,"INCUMPLIDA","PROCESO"), "VERIFICAR FECHA")),"SIN VALOR AVANCE")</f>
        <v>CUMPLIDA</v>
      </c>
      <c r="R15" s="446" t="s">
        <v>4799</v>
      </c>
    </row>
    <row r="16" spans="1:18" ht="76.5" customHeight="1">
      <c r="B16" s="437" t="s">
        <v>12</v>
      </c>
      <c r="C16" s="438" t="s">
        <v>7</v>
      </c>
      <c r="D16" s="1065"/>
      <c r="E16" s="1065"/>
      <c r="F16" s="1066"/>
      <c r="G16" s="1066"/>
      <c r="H16" s="1066"/>
      <c r="I16" s="440" t="s">
        <v>4800</v>
      </c>
      <c r="J16" s="439" t="s">
        <v>4800</v>
      </c>
      <c r="K16" s="441" t="s">
        <v>4801</v>
      </c>
      <c r="L16" s="442">
        <v>43740</v>
      </c>
      <c r="M16" s="442">
        <v>44925</v>
      </c>
      <c r="N16" s="443">
        <f t="shared" si="0"/>
        <v>169.28571428571428</v>
      </c>
      <c r="O16" s="444">
        <v>1</v>
      </c>
      <c r="P16" s="444">
        <f t="shared" si="1"/>
        <v>1</v>
      </c>
      <c r="Q16" s="445" t="str">
        <f>IF(ISNUMBER(P16),IF(P16=100%,"CUMPLIDA",IF(AND(ISNUMBER(M16),ISNUMBER(AGN!$Q$7)), IF(M16&lt;AGN!$Q$7,"INCUMPLIDA","PROCESO"), "VERIFICAR FECHA")),"SIN VALOR AVANCE")</f>
        <v>CUMPLIDA</v>
      </c>
      <c r="R16" s="446" t="s">
        <v>4799</v>
      </c>
    </row>
    <row r="17" spans="2:18" ht="61.5" customHeight="1">
      <c r="B17" s="437" t="s">
        <v>12</v>
      </c>
      <c r="C17" s="438" t="s">
        <v>7</v>
      </c>
      <c r="D17" s="1065" t="s">
        <v>4802</v>
      </c>
      <c r="E17" s="1065">
        <v>5.0999999999999996</v>
      </c>
      <c r="F17" s="1066" t="s">
        <v>4803</v>
      </c>
      <c r="G17" s="1066" t="s">
        <v>4804</v>
      </c>
      <c r="H17" s="1066" t="s">
        <v>4804</v>
      </c>
      <c r="I17" s="440" t="s">
        <v>4805</v>
      </c>
      <c r="J17" s="439" t="s">
        <v>4805</v>
      </c>
      <c r="K17" s="439" t="s">
        <v>4806</v>
      </c>
      <c r="L17" s="442">
        <v>43760</v>
      </c>
      <c r="M17" s="442">
        <v>44377</v>
      </c>
      <c r="N17" s="443">
        <f t="shared" si="0"/>
        <v>88.142857142857139</v>
      </c>
      <c r="O17" s="444">
        <v>1</v>
      </c>
      <c r="P17" s="444">
        <f t="shared" si="1"/>
        <v>1</v>
      </c>
      <c r="Q17" s="445" t="str">
        <f>IF(ISNUMBER(P17),IF(P17=100%,"CUMPLIDA",IF(AND(ISNUMBER(M17),ISNUMBER(AGN!$Q$7)), IF(M17&lt;AGN!$Q$7,"INCUMPLIDA","PROCESO"), "VERIFICAR FECHA")),"SIN VALOR AVANCE")</f>
        <v>CUMPLIDA</v>
      </c>
      <c r="R17" s="446" t="s">
        <v>4807</v>
      </c>
    </row>
    <row r="18" spans="2:18" ht="90" customHeight="1">
      <c r="B18" s="437" t="s">
        <v>12</v>
      </c>
      <c r="C18" s="438" t="s">
        <v>7</v>
      </c>
      <c r="D18" s="1065"/>
      <c r="E18" s="1065"/>
      <c r="F18" s="1066"/>
      <c r="G18" s="1066"/>
      <c r="H18" s="1066"/>
      <c r="I18" s="440" t="s">
        <v>4808</v>
      </c>
      <c r="J18" s="439" t="s">
        <v>4808</v>
      </c>
      <c r="K18" s="441" t="s">
        <v>4809</v>
      </c>
      <c r="L18" s="442">
        <v>44377</v>
      </c>
      <c r="M18" s="442">
        <v>44560</v>
      </c>
      <c r="N18" s="443">
        <f t="shared" si="0"/>
        <v>26.142857142857142</v>
      </c>
      <c r="O18" s="444">
        <v>1</v>
      </c>
      <c r="P18" s="444">
        <f t="shared" si="1"/>
        <v>1</v>
      </c>
      <c r="Q18" s="445" t="str">
        <f>IF(ISNUMBER(P18),IF(P18=100%,"CUMPLIDA",IF(AND(ISNUMBER(M18),ISNUMBER(AGN!$Q$7)), IF(M18&lt;AGN!$Q$7,"INCUMPLIDA","PROCESO"), "VERIFICAR FECHA")),"SIN VALOR AVANCE")</f>
        <v>CUMPLIDA</v>
      </c>
      <c r="R18" s="446" t="s">
        <v>4807</v>
      </c>
    </row>
    <row r="19" spans="2:18" ht="180">
      <c r="B19" s="437" t="s">
        <v>12</v>
      </c>
      <c r="C19" s="438" t="s">
        <v>7</v>
      </c>
      <c r="D19" s="1065"/>
      <c r="E19" s="1065"/>
      <c r="F19" s="1066"/>
      <c r="G19" s="1066"/>
      <c r="H19" s="1066"/>
      <c r="I19" s="440" t="s">
        <v>4810</v>
      </c>
      <c r="J19" s="439" t="s">
        <v>4810</v>
      </c>
      <c r="K19" s="441" t="s">
        <v>4811</v>
      </c>
      <c r="L19" s="442">
        <v>44563</v>
      </c>
      <c r="M19" s="442">
        <v>44925</v>
      </c>
      <c r="N19" s="443">
        <f t="shared" si="0"/>
        <v>51.714285714285715</v>
      </c>
      <c r="O19" s="444">
        <v>1</v>
      </c>
      <c r="P19" s="444">
        <f t="shared" si="1"/>
        <v>1</v>
      </c>
      <c r="Q19" s="445" t="str">
        <f>IF(ISNUMBER(P19),IF(P19=100%,"CUMPLIDA",IF(AND(ISNUMBER(M19),ISNUMBER(AGN!$Q$7)), IF(M19&lt;AGN!$Q$7,"INCUMPLIDA","PROCESO"), "VERIFICAR FECHA")),"SIN VALOR AVANCE")</f>
        <v>CUMPLIDA</v>
      </c>
      <c r="R19" s="446" t="s">
        <v>4812</v>
      </c>
    </row>
    <row r="20" spans="2:18" ht="409.5">
      <c r="B20" s="437" t="s">
        <v>12</v>
      </c>
      <c r="C20" s="438" t="s">
        <v>7</v>
      </c>
      <c r="D20" s="438" t="s">
        <v>4813</v>
      </c>
      <c r="E20" s="438">
        <v>5.2</v>
      </c>
      <c r="F20" s="439" t="s">
        <v>4814</v>
      </c>
      <c r="G20" s="439" t="s">
        <v>4815</v>
      </c>
      <c r="H20" s="439" t="s">
        <v>4815</v>
      </c>
      <c r="I20" s="440" t="s">
        <v>4816</v>
      </c>
      <c r="J20" s="439" t="s">
        <v>4816</v>
      </c>
      <c r="K20" s="441" t="s">
        <v>4817</v>
      </c>
      <c r="L20" s="442">
        <v>43739</v>
      </c>
      <c r="M20" s="442">
        <v>44925</v>
      </c>
      <c r="N20" s="443">
        <f t="shared" si="0"/>
        <v>169.42857142857142</v>
      </c>
      <c r="O20" s="444">
        <v>1</v>
      </c>
      <c r="P20" s="444">
        <f t="shared" si="1"/>
        <v>1</v>
      </c>
      <c r="Q20" s="445" t="str">
        <f>IF(ISNUMBER(P20),IF(P20=100%,"CUMPLIDA",IF(AND(ISNUMBER(M20),ISNUMBER(AGN!$Q$7)), IF(M20&lt;AGN!$Q$7,"INCUMPLIDA","PROCESO"), "VERIFICAR FECHA")),"SIN VALOR AVANCE")</f>
        <v>CUMPLIDA</v>
      </c>
      <c r="R20" s="446" t="s">
        <v>4818</v>
      </c>
    </row>
    <row r="21" spans="2:18" ht="225.75">
      <c r="B21" s="437" t="s">
        <v>12</v>
      </c>
      <c r="C21" s="438" t="s">
        <v>7</v>
      </c>
      <c r="D21" s="438" t="s">
        <v>4819</v>
      </c>
      <c r="E21" s="438">
        <v>5.4</v>
      </c>
      <c r="F21" s="439" t="s">
        <v>4820</v>
      </c>
      <c r="G21" s="439" t="s">
        <v>4821</v>
      </c>
      <c r="H21" s="439" t="s">
        <v>4821</v>
      </c>
      <c r="I21" s="440" t="s">
        <v>4822</v>
      </c>
      <c r="J21" s="439" t="s">
        <v>4822</v>
      </c>
      <c r="K21" s="439" t="s">
        <v>4823</v>
      </c>
      <c r="L21" s="442">
        <v>43739</v>
      </c>
      <c r="M21" s="442">
        <v>44226</v>
      </c>
      <c r="N21" s="443">
        <f t="shared" si="0"/>
        <v>69.571428571428569</v>
      </c>
      <c r="O21" s="444">
        <v>1</v>
      </c>
      <c r="P21" s="444">
        <f t="shared" si="1"/>
        <v>1</v>
      </c>
      <c r="Q21" s="445" t="str">
        <f>IF(ISNUMBER(P21),IF(P21=100%,"CUMPLIDA",IF(AND(ISNUMBER(M21),ISNUMBER(AGN!$Q$7)), IF(M21&lt;AGN!$Q$7,"INCUMPLIDA","PROCESO"), "VERIFICAR FECHA")),"SIN VALOR AVANCE")</f>
        <v>CUMPLIDA</v>
      </c>
      <c r="R21" s="446" t="s">
        <v>4824</v>
      </c>
    </row>
    <row r="22" spans="2:18" ht="120.75">
      <c r="B22" s="437" t="s">
        <v>12</v>
      </c>
      <c r="C22" s="438" t="s">
        <v>7</v>
      </c>
      <c r="D22" s="1065" t="s">
        <v>4825</v>
      </c>
      <c r="E22" s="1065">
        <v>6</v>
      </c>
      <c r="F22" s="1066" t="s">
        <v>4826</v>
      </c>
      <c r="G22" s="1066" t="s">
        <v>4827</v>
      </c>
      <c r="H22" s="1066" t="s">
        <v>4827</v>
      </c>
      <c r="I22" s="440" t="s">
        <v>4828</v>
      </c>
      <c r="J22" s="439" t="s">
        <v>4828</v>
      </c>
      <c r="K22" s="439" t="s">
        <v>4829</v>
      </c>
      <c r="L22" s="442">
        <v>43724</v>
      </c>
      <c r="M22" s="442">
        <v>44195</v>
      </c>
      <c r="N22" s="443">
        <f t="shared" si="0"/>
        <v>67.285714285714292</v>
      </c>
      <c r="O22" s="444">
        <v>1</v>
      </c>
      <c r="P22" s="444">
        <f t="shared" si="1"/>
        <v>1</v>
      </c>
      <c r="Q22" s="445" t="str">
        <f>IF(ISNUMBER(P22),IF(P22=100%,"CUMPLIDA",IF(AND(ISNUMBER(M22),ISNUMBER(AGN!$Q$7)), IF(M22&lt;AGN!$Q$7,"INCUMPLIDA","PROCESO"), "VERIFICAR FECHA")),"SIN VALOR AVANCE")</f>
        <v>CUMPLIDA</v>
      </c>
      <c r="R22" s="446" t="s">
        <v>4830</v>
      </c>
    </row>
    <row r="23" spans="2:18" ht="240.75">
      <c r="B23" s="437" t="s">
        <v>12</v>
      </c>
      <c r="C23" s="438" t="s">
        <v>7</v>
      </c>
      <c r="D23" s="1065"/>
      <c r="E23" s="1065"/>
      <c r="F23" s="1066"/>
      <c r="G23" s="1066"/>
      <c r="H23" s="1066"/>
      <c r="I23" s="440" t="s">
        <v>4831</v>
      </c>
      <c r="J23" s="439" t="s">
        <v>4831</v>
      </c>
      <c r="K23" s="439" t="s">
        <v>4832</v>
      </c>
      <c r="L23" s="442">
        <v>44200</v>
      </c>
      <c r="M23" s="442">
        <v>44925</v>
      </c>
      <c r="N23" s="443">
        <f t="shared" si="0"/>
        <v>103.57142857142857</v>
      </c>
      <c r="O23" s="444">
        <v>1</v>
      </c>
      <c r="P23" s="444">
        <f t="shared" si="1"/>
        <v>1</v>
      </c>
      <c r="Q23" s="445" t="str">
        <f>IF(ISNUMBER(P23),IF(P23=100%,"CUMPLIDA",IF(AND(ISNUMBER(M23),ISNUMBER(AGN!$Q$7)), IF(M23&lt;AGN!$Q$7,"INCUMPLIDA","PROCESO"), "VERIFICAR FECHA")),"SIN VALOR AVANCE")</f>
        <v>CUMPLIDA</v>
      </c>
      <c r="R23" s="446" t="s">
        <v>4833</v>
      </c>
    </row>
  </sheetData>
  <sheetProtection algorithmName="SHA-512" hashValue="kc5jeHpG+/+dSVKpw3cp+cJ4mr0mDO6RpHolaY7VkPG3dwpzURkZui4xkYE8cPCmyK1YsAqYzYW1buRZaFpIAg==" saltValue="+BOOmbeXMc2N61kdcu9/mw==" spinCount="100000" sheet="1" formatCells="0" formatColumns="0" formatRows="0" autoFilter="0"/>
  <protectedRanges>
    <protectedRange sqref="I15:J16" name="Rango2_20_4"/>
    <protectedRange sqref="I17:J19" name="Rango2_20_5"/>
    <protectedRange sqref="I20:J20" name="Rango2_20_6"/>
    <protectedRange sqref="I21:J21" name="Rango2_20_7"/>
    <protectedRange sqref="I22:J23" name="Rango2_20_8"/>
    <protectedRange sqref="K11" name="Rango2_20_1"/>
    <protectedRange sqref="K12" name="Rango2_20_2"/>
    <protectedRange sqref="K13" name="Rango2_20_3"/>
    <protectedRange sqref="K14" name="Rango2_20_4_1"/>
    <protectedRange sqref="K15:K16" name="Rango2_22_1"/>
    <protectedRange sqref="K17:K19" name="Rango2_22_2"/>
    <protectedRange sqref="K20" name="Rango2_22_3"/>
    <protectedRange sqref="K21" name="Rango2_22_4"/>
    <protectedRange sqref="K22:K23" name="Rango2_22_5"/>
  </protectedRanges>
  <mergeCells count="24">
    <mergeCell ref="D22:D23"/>
    <mergeCell ref="E22:E23"/>
    <mergeCell ref="F22:F23"/>
    <mergeCell ref="G22:G23"/>
    <mergeCell ref="H22:H23"/>
    <mergeCell ref="D17:D19"/>
    <mergeCell ref="E17:E19"/>
    <mergeCell ref="F17:F19"/>
    <mergeCell ref="G17:G19"/>
    <mergeCell ref="H17:H19"/>
    <mergeCell ref="D14:D16"/>
    <mergeCell ref="E14:E16"/>
    <mergeCell ref="F14:F16"/>
    <mergeCell ref="H15:H16"/>
    <mergeCell ref="G15:G16"/>
    <mergeCell ref="L5:P5"/>
    <mergeCell ref="L6:P6"/>
    <mergeCell ref="L7:P7"/>
    <mergeCell ref="L8:P8"/>
    <mergeCell ref="B1:C3"/>
    <mergeCell ref="D1:R2"/>
    <mergeCell ref="D3:R3"/>
    <mergeCell ref="B4:J4"/>
    <mergeCell ref="L4:P4"/>
  </mergeCells>
  <conditionalFormatting sqref="Q11:Q23">
    <cfRule type="cellIs" dxfId="9" priority="1" operator="equal">
      <formula>"SIN VALOR AVANCE"</formula>
    </cfRule>
    <cfRule type="cellIs" dxfId="8" priority="2" operator="equal">
      <formula>"VERIFICAR FECHA"</formula>
    </cfRule>
    <cfRule type="cellIs" dxfId="7" priority="3" operator="equal">
      <formula>"INCUMPLIDA"</formula>
    </cfRule>
    <cfRule type="cellIs" dxfId="6" priority="4" operator="equal">
      <formula>"PROCESO"</formula>
    </cfRule>
    <cfRule type="cellIs" dxfId="5" priority="5" operator="equal">
      <formula>"CUMPLIDA"</formula>
    </cfRule>
  </conditionalFormatting>
  <pageMargins left="0.7" right="0.7" top="0.75" bottom="0.75" header="0.3" footer="0.3"/>
  <pageSetup orientation="portrait" r:id="rId1"/>
  <headerFooter>
    <oddFooter>&amp;R_x000D_&amp;1#&amp;"Calibri"&amp;10&amp;K000000 Información Pública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845DB-37D2-4F98-BA3B-6BF2E807B53F}">
  <dimension ref="A1:R979"/>
  <sheetViews>
    <sheetView zoomScale="55" zoomScaleNormal="55" workbookViewId="0">
      <selection activeCell="H12" sqref="H12"/>
    </sheetView>
  </sheetViews>
  <sheetFormatPr baseColWidth="10" defaultColWidth="11.42578125" defaultRowHeight="15"/>
  <cols>
    <col min="1" max="1" width="19.42578125" style="26" customWidth="1"/>
    <col min="2" max="2" width="20.85546875" style="26" customWidth="1"/>
    <col min="3" max="3" width="14.7109375" style="26" customWidth="1"/>
    <col min="4" max="4" width="17.5703125" style="26" customWidth="1"/>
    <col min="5" max="5" width="53" style="25" customWidth="1"/>
    <col min="6" max="6" width="17.7109375" style="25" customWidth="1"/>
    <col min="7" max="7" width="36.42578125" style="25" customWidth="1"/>
    <col min="8" max="8" width="34.42578125" style="25" customWidth="1"/>
    <col min="9" max="9" width="32" style="28" customWidth="1"/>
    <col min="10" max="10" width="25.140625" style="26" customWidth="1"/>
    <col min="11" max="11" width="23.28515625" style="108" customWidth="1"/>
    <col min="12" max="12" width="20.140625" style="108" customWidth="1"/>
    <col min="13" max="13" width="16.85546875" style="109" customWidth="1"/>
    <col min="14" max="14" width="15.140625" style="26" customWidth="1"/>
    <col min="15" max="15" width="70.140625" style="114" customWidth="1"/>
    <col min="16" max="16" width="19" style="26" customWidth="1"/>
    <col min="17" max="17" width="31" style="26" customWidth="1"/>
    <col min="18" max="16384" width="11.42578125" style="27"/>
  </cols>
  <sheetData>
    <row r="1" spans="1:17" ht="22.5" customHeight="1">
      <c r="A1" s="1067"/>
      <c r="B1" s="1068"/>
      <c r="C1" s="1071" t="s">
        <v>4758</v>
      </c>
      <c r="D1" s="1071"/>
      <c r="E1" s="1071"/>
      <c r="F1" s="1071"/>
      <c r="G1" s="1071"/>
      <c r="H1" s="1071"/>
      <c r="I1" s="1071"/>
      <c r="J1" s="1071"/>
      <c r="K1" s="1071"/>
      <c r="L1" s="1071"/>
      <c r="M1" s="1071"/>
      <c r="N1" s="1071"/>
      <c r="O1" s="1071"/>
      <c r="P1" s="1071"/>
      <c r="Q1" s="1072"/>
    </row>
    <row r="2" spans="1:17" ht="22.5" customHeight="1">
      <c r="A2" s="1069"/>
      <c r="B2" s="1070"/>
      <c r="C2" s="1073"/>
      <c r="D2" s="1073"/>
      <c r="E2" s="1073"/>
      <c r="F2" s="1073"/>
      <c r="G2" s="1073"/>
      <c r="H2" s="1073"/>
      <c r="I2" s="1073"/>
      <c r="J2" s="1073"/>
      <c r="K2" s="1073"/>
      <c r="L2" s="1073"/>
      <c r="M2" s="1073"/>
      <c r="N2" s="1073"/>
      <c r="O2" s="1073"/>
      <c r="P2" s="1073"/>
      <c r="Q2" s="1074"/>
    </row>
    <row r="3" spans="1:17" ht="48.75" customHeight="1">
      <c r="A3" s="1069"/>
      <c r="B3" s="1070"/>
      <c r="C3" s="1070"/>
      <c r="D3" s="1070"/>
      <c r="E3" s="1070"/>
      <c r="F3" s="1070"/>
      <c r="G3" s="1070"/>
      <c r="H3" s="1070"/>
      <c r="I3" s="1070"/>
      <c r="J3" s="1070"/>
      <c r="K3" s="1070"/>
      <c r="L3" s="1070"/>
      <c r="M3" s="1070"/>
      <c r="N3" s="1070"/>
      <c r="O3" s="1070"/>
      <c r="P3" s="1070"/>
      <c r="Q3" s="1075"/>
    </row>
    <row r="4" spans="1:17" ht="15.75">
      <c r="A4" s="994" t="s">
        <v>45</v>
      </c>
      <c r="B4" s="996"/>
      <c r="C4" s="996"/>
      <c r="D4" s="996"/>
      <c r="E4" s="996"/>
      <c r="F4" s="996"/>
      <c r="G4" s="996"/>
      <c r="H4" s="996"/>
      <c r="I4" s="996"/>
      <c r="J4" s="38"/>
      <c r="K4" s="1076"/>
      <c r="L4" s="1076"/>
      <c r="M4" s="1076"/>
      <c r="N4" s="1076"/>
      <c r="O4" s="1076"/>
      <c r="P4" s="458"/>
      <c r="Q4" s="112"/>
    </row>
    <row r="5" spans="1:17" ht="15.75">
      <c r="A5" s="110" t="s">
        <v>47</v>
      </c>
      <c r="B5" s="38"/>
      <c r="C5" s="38"/>
      <c r="D5" s="38"/>
      <c r="E5" s="95"/>
      <c r="F5" s="95"/>
      <c r="G5" s="95"/>
      <c r="H5" s="95"/>
      <c r="I5" s="72"/>
      <c r="J5" s="38"/>
      <c r="K5" s="1077" t="s">
        <v>48</v>
      </c>
      <c r="L5" s="1077"/>
      <c r="M5" s="1077"/>
      <c r="N5" s="1077"/>
      <c r="O5" s="1077"/>
      <c r="P5" s="470">
        <v>45838</v>
      </c>
      <c r="Q5" s="112"/>
    </row>
    <row r="6" spans="1:17" ht="15.75">
      <c r="A6" s="994" t="s">
        <v>49</v>
      </c>
      <c r="B6" s="996"/>
      <c r="C6" s="996"/>
      <c r="D6" s="996"/>
      <c r="E6" s="95"/>
      <c r="F6" s="95"/>
      <c r="G6" s="95"/>
      <c r="H6" s="95"/>
      <c r="I6" s="72"/>
      <c r="J6" s="38"/>
      <c r="K6" s="1078"/>
      <c r="L6" s="1078"/>
      <c r="M6" s="1078"/>
      <c r="N6" s="1078"/>
      <c r="O6" s="1078"/>
      <c r="P6" s="471"/>
      <c r="Q6" s="112"/>
    </row>
    <row r="7" spans="1:17" ht="15.75">
      <c r="A7" s="994" t="s">
        <v>4834</v>
      </c>
      <c r="B7" s="996"/>
      <c r="C7" s="996"/>
      <c r="D7" s="996"/>
      <c r="E7" s="95"/>
      <c r="F7" s="95"/>
      <c r="G7" s="95"/>
      <c r="H7" s="95"/>
      <c r="I7" s="72"/>
      <c r="J7" s="38"/>
      <c r="K7" s="1078"/>
      <c r="L7" s="1078"/>
      <c r="M7" s="1078"/>
      <c r="N7" s="1078"/>
      <c r="O7" s="1078"/>
      <c r="P7" s="471"/>
      <c r="Q7" s="112"/>
    </row>
    <row r="8" spans="1:17" ht="15.75">
      <c r="A8" s="994" t="s">
        <v>51</v>
      </c>
      <c r="B8" s="996"/>
      <c r="C8" s="996"/>
      <c r="D8" s="996"/>
      <c r="E8" s="95"/>
      <c r="F8" s="95"/>
      <c r="G8" s="95"/>
      <c r="H8" s="95"/>
      <c r="I8" s="72"/>
      <c r="J8" s="38"/>
      <c r="K8" s="1077" t="s">
        <v>4835</v>
      </c>
      <c r="L8" s="1077"/>
      <c r="M8" s="1077"/>
      <c r="N8" s="1077"/>
      <c r="O8" s="1077"/>
      <c r="P8" s="470">
        <v>45918</v>
      </c>
      <c r="Q8" s="112"/>
    </row>
    <row r="9" spans="1:17" ht="15.75">
      <c r="A9" s="111"/>
      <c r="B9" s="40"/>
      <c r="C9" s="40"/>
      <c r="D9" s="40"/>
      <c r="E9" s="41"/>
      <c r="F9" s="41"/>
      <c r="G9" s="41"/>
      <c r="H9" s="41"/>
      <c r="I9" s="73"/>
      <c r="J9" s="40"/>
      <c r="K9" s="105"/>
      <c r="L9" s="106"/>
      <c r="M9" s="107"/>
      <c r="N9" s="42"/>
      <c r="O9" s="113"/>
      <c r="P9" s="42"/>
      <c r="Q9" s="188"/>
    </row>
    <row r="10" spans="1:17" ht="78.75">
      <c r="A10" s="229" t="s">
        <v>27</v>
      </c>
      <c r="B10" s="229" t="s">
        <v>9</v>
      </c>
      <c r="C10" s="229" t="s">
        <v>53</v>
      </c>
      <c r="D10" s="395" t="s">
        <v>4762</v>
      </c>
      <c r="E10" s="396" t="s">
        <v>55</v>
      </c>
      <c r="F10" s="395" t="s">
        <v>4764</v>
      </c>
      <c r="G10" s="395" t="s">
        <v>57</v>
      </c>
      <c r="H10" s="395" t="s">
        <v>58</v>
      </c>
      <c r="I10" s="231" t="s">
        <v>59</v>
      </c>
      <c r="J10" s="231" t="s">
        <v>60</v>
      </c>
      <c r="K10" s="232" t="s">
        <v>61</v>
      </c>
      <c r="L10" s="232" t="s">
        <v>62</v>
      </c>
      <c r="M10" s="233" t="s">
        <v>63</v>
      </c>
      <c r="N10" s="233" t="s">
        <v>64</v>
      </c>
      <c r="O10" s="231" t="s">
        <v>65</v>
      </c>
      <c r="P10" s="234" t="s">
        <v>66</v>
      </c>
      <c r="Q10" s="231" t="s">
        <v>33</v>
      </c>
    </row>
    <row r="11" spans="1:17" ht="105.75" customHeight="1">
      <c r="A11" s="632" t="s">
        <v>12</v>
      </c>
      <c r="B11" s="633" t="s">
        <v>14</v>
      </c>
      <c r="C11" s="940" t="s">
        <v>1517</v>
      </c>
      <c r="D11" s="940" t="s">
        <v>1518</v>
      </c>
      <c r="E11" s="634" t="s">
        <v>1519</v>
      </c>
      <c r="F11" s="941" t="s">
        <v>1520</v>
      </c>
      <c r="G11" s="634" t="s">
        <v>1521</v>
      </c>
      <c r="H11" s="635" t="s">
        <v>1522</v>
      </c>
      <c r="I11" s="635" t="s">
        <v>1523</v>
      </c>
      <c r="J11" s="636">
        <v>4</v>
      </c>
      <c r="K11" s="637">
        <v>43101</v>
      </c>
      <c r="L11" s="637">
        <v>43465</v>
      </c>
      <c r="M11" s="638">
        <f>(L11-K11)/7</f>
        <v>52</v>
      </c>
      <c r="N11" s="639">
        <v>1</v>
      </c>
      <c r="O11" s="635" t="s">
        <v>1524</v>
      </c>
      <c r="P11" s="639">
        <f t="shared" ref="P11:P74" si="0">IF(B11="ITRC",N11,N11/J11)</f>
        <v>1</v>
      </c>
      <c r="Q11" s="640" t="str" cm="1">
        <f t="array" aca="1" ref="Q11" ca="1">IF(ISNUMBER(P11),IF(P11=100%,"CUMPLIDA",IF(AND(ISNUMBER(L11),ISNUMBER(INDIRECT("FECHA_"&amp;$B11,1))), IF(L11&lt;=INDIRECT("FECHA_"&amp;$B11,1),"INCUMPLIDA","PROCESO"), "VERIFICAR FECHA")),"SIN VALOR AVANCE")</f>
        <v>CUMPLIDA</v>
      </c>
    </row>
    <row r="12" spans="1:17" ht="180" customHeight="1">
      <c r="A12" s="632" t="s">
        <v>12</v>
      </c>
      <c r="B12" s="633" t="s">
        <v>14</v>
      </c>
      <c r="C12" s="940"/>
      <c r="D12" s="940"/>
      <c r="E12" s="634" t="s">
        <v>1525</v>
      </c>
      <c r="F12" s="941"/>
      <c r="G12" s="634" t="s">
        <v>1526</v>
      </c>
      <c r="H12" s="635" t="s">
        <v>1527</v>
      </c>
      <c r="I12" s="635" t="s">
        <v>1528</v>
      </c>
      <c r="J12" s="636">
        <v>10</v>
      </c>
      <c r="K12" s="637">
        <v>43101</v>
      </c>
      <c r="L12" s="637">
        <v>43465</v>
      </c>
      <c r="M12" s="638">
        <f>(L12-K12)/7</f>
        <v>52</v>
      </c>
      <c r="N12" s="639">
        <v>1</v>
      </c>
      <c r="O12" s="635" t="s">
        <v>1524</v>
      </c>
      <c r="P12" s="639">
        <f t="shared" si="0"/>
        <v>1</v>
      </c>
      <c r="Q12" s="640" t="str" cm="1">
        <f t="array" aca="1" ref="Q12" ca="1">IF(ISNUMBER(P12),IF(P12=100%,"CUMPLIDA",IF(AND(ISNUMBER(L12),ISNUMBER(INDIRECT("FECHA_"&amp;$B12,1))), IF(L12&lt;=INDIRECT("FECHA_"&amp;$B12,1),"INCUMPLIDA","PROCESO"), "VERIFICAR FECHA")),"SIN VALOR AVANCE")</f>
        <v>CUMPLIDA</v>
      </c>
    </row>
    <row r="13" spans="1:17" ht="150">
      <c r="A13" s="632" t="s">
        <v>12</v>
      </c>
      <c r="B13" s="633" t="s">
        <v>14</v>
      </c>
      <c r="C13" s="940"/>
      <c r="D13" s="940"/>
      <c r="E13" s="634" t="s">
        <v>1529</v>
      </c>
      <c r="F13" s="941"/>
      <c r="G13" s="634" t="s">
        <v>1530</v>
      </c>
      <c r="H13" s="635" t="s">
        <v>1531</v>
      </c>
      <c r="I13" s="635" t="s">
        <v>1532</v>
      </c>
      <c r="J13" s="639">
        <v>1</v>
      </c>
      <c r="K13" s="637">
        <v>43009</v>
      </c>
      <c r="L13" s="637">
        <v>43465</v>
      </c>
      <c r="M13" s="638">
        <f>(L13-K13)/7</f>
        <v>65.142857142857139</v>
      </c>
      <c r="N13" s="639">
        <v>1</v>
      </c>
      <c r="O13" s="635" t="s">
        <v>1524</v>
      </c>
      <c r="P13" s="639">
        <f t="shared" si="0"/>
        <v>1</v>
      </c>
      <c r="Q13" s="640" t="str" cm="1">
        <f t="array" aca="1" ref="Q13" ca="1">IF(ISNUMBER(P13),IF(P13=100%,"CUMPLIDA",IF(AND(ISNUMBER(L13),ISNUMBER(INDIRECT("FECHA_"&amp;$B13,1))), IF(L13&lt;=INDIRECT("FECHA_"&amp;$B13,1),"INCUMPLIDA","PROCESO"), "VERIFICAR FECHA")),"SIN VALOR AVANCE")</f>
        <v>CUMPLIDA</v>
      </c>
    </row>
    <row r="14" spans="1:17" ht="90.75" customHeight="1">
      <c r="A14" s="632" t="s">
        <v>12</v>
      </c>
      <c r="B14" s="633" t="s">
        <v>14</v>
      </c>
      <c r="C14" s="940"/>
      <c r="D14" s="940"/>
      <c r="E14" s="634" t="s">
        <v>1533</v>
      </c>
      <c r="F14" s="941"/>
      <c r="G14" s="634" t="s">
        <v>1534</v>
      </c>
      <c r="H14" s="635" t="s">
        <v>1535</v>
      </c>
      <c r="I14" s="635" t="s">
        <v>1536</v>
      </c>
      <c r="J14" s="639">
        <v>1</v>
      </c>
      <c r="K14" s="637">
        <v>43018</v>
      </c>
      <c r="L14" s="637">
        <v>43383</v>
      </c>
      <c r="M14" s="638">
        <f>(L14-K14)/7</f>
        <v>52.142857142857146</v>
      </c>
      <c r="N14" s="639">
        <v>1</v>
      </c>
      <c r="O14" s="635" t="s">
        <v>1537</v>
      </c>
      <c r="P14" s="639">
        <f t="shared" si="0"/>
        <v>1</v>
      </c>
      <c r="Q14" s="640" t="str" cm="1">
        <f t="array" aca="1" ref="Q14" ca="1">IF(ISNUMBER(P14),IF(P14=100%,"CUMPLIDA",IF(AND(ISNUMBER(L14),ISNUMBER(INDIRECT("FECHA_"&amp;$B14,1))), IF(L14&lt;=INDIRECT("FECHA_"&amp;$B14,1),"INCUMPLIDA","PROCESO"), "VERIFICAR FECHA")),"SIN VALOR AVANCE")</f>
        <v>CUMPLIDA</v>
      </c>
    </row>
    <row r="15" spans="1:17" ht="135" customHeight="1">
      <c r="A15" s="632" t="s">
        <v>12</v>
      </c>
      <c r="B15" s="633" t="s">
        <v>14</v>
      </c>
      <c r="C15" s="940"/>
      <c r="D15" s="940"/>
      <c r="E15" s="634" t="s">
        <v>1538</v>
      </c>
      <c r="F15" s="941"/>
      <c r="G15" s="634" t="s">
        <v>1539</v>
      </c>
      <c r="H15" s="635" t="s">
        <v>1540</v>
      </c>
      <c r="I15" s="635" t="s">
        <v>1541</v>
      </c>
      <c r="J15" s="639">
        <v>0.05</v>
      </c>
      <c r="K15" s="637">
        <v>43040</v>
      </c>
      <c r="L15" s="637">
        <v>43434</v>
      </c>
      <c r="M15" s="638">
        <f>(L15-K15)/7</f>
        <v>56.285714285714285</v>
      </c>
      <c r="N15" s="639">
        <v>1</v>
      </c>
      <c r="O15" s="635" t="s">
        <v>1542</v>
      </c>
      <c r="P15" s="639">
        <f t="shared" si="0"/>
        <v>1</v>
      </c>
      <c r="Q15" s="640" t="str" cm="1">
        <f t="array" aca="1" ref="Q15" ca="1">IF(ISNUMBER(P15),IF(P15=100%,"CUMPLIDA",IF(AND(ISNUMBER(L15),ISNUMBER(INDIRECT("FECHA_"&amp;$B15,1))), IF(L15&lt;=INDIRECT("FECHA_"&amp;$B15,1),"INCUMPLIDA","PROCESO"), "VERIFICAR FECHA")),"SIN VALOR AVANCE")</f>
        <v>CUMPLIDA</v>
      </c>
    </row>
    <row r="16" spans="1:17" ht="135">
      <c r="A16" s="632" t="s">
        <v>12</v>
      </c>
      <c r="B16" s="633" t="s">
        <v>14</v>
      </c>
      <c r="C16" s="940"/>
      <c r="D16" s="940"/>
      <c r="E16" s="634" t="s">
        <v>1543</v>
      </c>
      <c r="F16" s="941"/>
      <c r="G16" s="634" t="s">
        <v>1544</v>
      </c>
      <c r="H16" s="635" t="s">
        <v>1545</v>
      </c>
      <c r="I16" s="635" t="s">
        <v>1546</v>
      </c>
      <c r="J16" s="636">
        <v>1</v>
      </c>
      <c r="K16" s="637">
        <v>43040</v>
      </c>
      <c r="L16" s="637">
        <v>43099</v>
      </c>
      <c r="M16" s="638">
        <f t="shared" ref="M16:M79" si="1">(L16-K16)/7</f>
        <v>8.4285714285714288</v>
      </c>
      <c r="N16" s="639">
        <v>1</v>
      </c>
      <c r="O16" s="635" t="s">
        <v>1547</v>
      </c>
      <c r="P16" s="639">
        <f t="shared" si="0"/>
        <v>1</v>
      </c>
      <c r="Q16" s="640" t="str" cm="1">
        <f t="array" aca="1" ref="Q16" ca="1">IF(ISNUMBER(P16),IF(P16=100%,"CUMPLIDA",IF(AND(ISNUMBER(L16),ISNUMBER(INDIRECT("FECHA_"&amp;$B16,1))), IF(L16&lt;=INDIRECT("FECHA_"&amp;$B16,1),"INCUMPLIDA","PROCESO"), "VERIFICAR FECHA")),"SIN VALOR AVANCE")</f>
        <v>CUMPLIDA</v>
      </c>
    </row>
    <row r="17" spans="1:17" ht="150">
      <c r="A17" s="632" t="s">
        <v>12</v>
      </c>
      <c r="B17" s="633" t="s">
        <v>14</v>
      </c>
      <c r="C17" s="940"/>
      <c r="D17" s="940"/>
      <c r="E17" s="634" t="s">
        <v>1548</v>
      </c>
      <c r="F17" s="941"/>
      <c r="G17" s="634" t="s">
        <v>1549</v>
      </c>
      <c r="H17" s="635" t="s">
        <v>1550</v>
      </c>
      <c r="I17" s="635" t="s">
        <v>1551</v>
      </c>
      <c r="J17" s="636">
        <v>3</v>
      </c>
      <c r="K17" s="637">
        <v>43059</v>
      </c>
      <c r="L17" s="637">
        <v>43190</v>
      </c>
      <c r="M17" s="638">
        <f t="shared" si="1"/>
        <v>18.714285714285715</v>
      </c>
      <c r="N17" s="639">
        <v>1</v>
      </c>
      <c r="O17" s="635" t="s">
        <v>1552</v>
      </c>
      <c r="P17" s="639">
        <f t="shared" si="0"/>
        <v>1</v>
      </c>
      <c r="Q17" s="640" t="str" cm="1">
        <f t="array" aca="1" ref="Q17" ca="1">IF(ISNUMBER(P17),IF(P17=100%,"CUMPLIDA",IF(AND(ISNUMBER(L17),ISNUMBER(INDIRECT("FECHA_"&amp;$B17,1))), IF(L17&lt;=INDIRECT("FECHA_"&amp;$B17,1),"INCUMPLIDA","PROCESO"), "VERIFICAR FECHA")),"SIN VALOR AVANCE")</f>
        <v>CUMPLIDA</v>
      </c>
    </row>
    <row r="18" spans="1:17" ht="105">
      <c r="A18" s="632" t="s">
        <v>12</v>
      </c>
      <c r="B18" s="633" t="s">
        <v>14</v>
      </c>
      <c r="C18" s="940"/>
      <c r="D18" s="940"/>
      <c r="E18" s="634" t="s">
        <v>1553</v>
      </c>
      <c r="F18" s="941"/>
      <c r="G18" s="634" t="s">
        <v>1554</v>
      </c>
      <c r="H18" s="635" t="s">
        <v>1555</v>
      </c>
      <c r="I18" s="635" t="s">
        <v>1556</v>
      </c>
      <c r="J18" s="636">
        <v>1</v>
      </c>
      <c r="K18" s="637">
        <v>43031</v>
      </c>
      <c r="L18" s="637">
        <v>43035</v>
      </c>
      <c r="M18" s="638">
        <f t="shared" si="1"/>
        <v>0.5714285714285714</v>
      </c>
      <c r="N18" s="639">
        <v>1</v>
      </c>
      <c r="O18" s="635" t="s">
        <v>1552</v>
      </c>
      <c r="P18" s="639">
        <f t="shared" si="0"/>
        <v>1</v>
      </c>
      <c r="Q18" s="640" t="str" cm="1">
        <f t="array" aca="1" ref="Q18" ca="1">IF(ISNUMBER(P18),IF(P18=100%,"CUMPLIDA",IF(AND(ISNUMBER(L18),ISNUMBER(INDIRECT("FECHA_"&amp;$B18,1))), IF(L18&lt;=INDIRECT("FECHA_"&amp;$B18,1),"INCUMPLIDA","PROCESO"), "VERIFICAR FECHA")),"SIN VALOR AVANCE")</f>
        <v>CUMPLIDA</v>
      </c>
    </row>
    <row r="19" spans="1:17" ht="75.75">
      <c r="A19" s="632" t="s">
        <v>12</v>
      </c>
      <c r="B19" s="633" t="s">
        <v>14</v>
      </c>
      <c r="C19" s="940"/>
      <c r="D19" s="940"/>
      <c r="E19" s="634" t="s">
        <v>1557</v>
      </c>
      <c r="F19" s="941"/>
      <c r="G19" s="634" t="s">
        <v>1558</v>
      </c>
      <c r="H19" s="635" t="s">
        <v>1559</v>
      </c>
      <c r="I19" s="635" t="s">
        <v>1560</v>
      </c>
      <c r="J19" s="636">
        <v>2</v>
      </c>
      <c r="K19" s="637">
        <v>43101</v>
      </c>
      <c r="L19" s="637">
        <v>43311</v>
      </c>
      <c r="M19" s="638">
        <f t="shared" si="1"/>
        <v>30</v>
      </c>
      <c r="N19" s="639">
        <v>1</v>
      </c>
      <c r="O19" s="635" t="s">
        <v>1561</v>
      </c>
      <c r="P19" s="639">
        <f t="shared" si="0"/>
        <v>1</v>
      </c>
      <c r="Q19" s="640" t="str" cm="1">
        <f t="array" aca="1" ref="Q19" ca="1">IF(ISNUMBER(P19),IF(P19=100%,"CUMPLIDA",IF(AND(ISNUMBER(L19),ISNUMBER(INDIRECT("FECHA_"&amp;$B19,1))), IF(L19&lt;=INDIRECT("FECHA_"&amp;$B19,1),"INCUMPLIDA","PROCESO"), "VERIFICAR FECHA")),"SIN VALOR AVANCE")</f>
        <v>CUMPLIDA</v>
      </c>
    </row>
    <row r="20" spans="1:17" ht="135" customHeight="1">
      <c r="A20" s="632" t="s">
        <v>12</v>
      </c>
      <c r="B20" s="633" t="s">
        <v>14</v>
      </c>
      <c r="C20" s="940" t="s">
        <v>1562</v>
      </c>
      <c r="D20" s="940" t="s">
        <v>1563</v>
      </c>
      <c r="E20" s="941" t="s">
        <v>1564</v>
      </c>
      <c r="F20" s="941" t="s">
        <v>1565</v>
      </c>
      <c r="G20" s="634" t="s">
        <v>1566</v>
      </c>
      <c r="H20" s="635" t="s">
        <v>1567</v>
      </c>
      <c r="I20" s="635" t="s">
        <v>1568</v>
      </c>
      <c r="J20" s="636">
        <v>5</v>
      </c>
      <c r="K20" s="637">
        <v>43101</v>
      </c>
      <c r="L20" s="637">
        <v>43465</v>
      </c>
      <c r="M20" s="638">
        <f t="shared" si="1"/>
        <v>52</v>
      </c>
      <c r="N20" s="639">
        <v>1</v>
      </c>
      <c r="O20" s="635" t="s">
        <v>1524</v>
      </c>
      <c r="P20" s="639">
        <f t="shared" si="0"/>
        <v>1</v>
      </c>
      <c r="Q20" s="640" t="str" cm="1">
        <f t="array" aca="1" ref="Q20" ca="1">IF(ISNUMBER(P20),IF(P20=100%,"CUMPLIDA",IF(AND(ISNUMBER(L20),ISNUMBER(INDIRECT("FECHA_"&amp;$B20,1))), IF(L20&lt;=INDIRECT("FECHA_"&amp;$B20,1),"INCUMPLIDA","PROCESO"), "VERIFICAR FECHA")),"SIN VALOR AVANCE")</f>
        <v>CUMPLIDA</v>
      </c>
    </row>
    <row r="21" spans="1:17" ht="90.75">
      <c r="A21" s="632" t="s">
        <v>12</v>
      </c>
      <c r="B21" s="633" t="s">
        <v>14</v>
      </c>
      <c r="C21" s="940"/>
      <c r="D21" s="940"/>
      <c r="E21" s="941"/>
      <c r="F21" s="941"/>
      <c r="G21" s="634" t="s">
        <v>1569</v>
      </c>
      <c r="H21" s="635" t="s">
        <v>1567</v>
      </c>
      <c r="I21" s="635" t="s">
        <v>1570</v>
      </c>
      <c r="J21" s="639">
        <v>1</v>
      </c>
      <c r="K21" s="637">
        <v>43040</v>
      </c>
      <c r="L21" s="637">
        <v>43281</v>
      </c>
      <c r="M21" s="638">
        <f t="shared" si="1"/>
        <v>34.428571428571431</v>
      </c>
      <c r="N21" s="639">
        <v>1</v>
      </c>
      <c r="O21" s="635" t="s">
        <v>1571</v>
      </c>
      <c r="P21" s="639">
        <f t="shared" si="0"/>
        <v>1</v>
      </c>
      <c r="Q21" s="640" t="str" cm="1">
        <f t="array" aca="1" ref="Q21" ca="1">IF(ISNUMBER(P21),IF(P21=100%,"CUMPLIDA",IF(AND(ISNUMBER(L21),ISNUMBER(INDIRECT("FECHA_"&amp;$B21,1))), IF(L21&lt;=INDIRECT("FECHA_"&amp;$B21,1),"INCUMPLIDA","PROCESO"), "VERIFICAR FECHA")),"SIN VALOR AVANCE")</f>
        <v>CUMPLIDA</v>
      </c>
    </row>
    <row r="22" spans="1:17" ht="180">
      <c r="A22" s="632" t="s">
        <v>12</v>
      </c>
      <c r="B22" s="633" t="s">
        <v>14</v>
      </c>
      <c r="C22" s="940"/>
      <c r="D22" s="940"/>
      <c r="E22" s="941"/>
      <c r="F22" s="941"/>
      <c r="G22" s="634" t="s">
        <v>1572</v>
      </c>
      <c r="H22" s="635" t="s">
        <v>1573</v>
      </c>
      <c r="I22" s="635" t="s">
        <v>1574</v>
      </c>
      <c r="J22" s="636">
        <v>20</v>
      </c>
      <c r="K22" s="637">
        <v>43101</v>
      </c>
      <c r="L22" s="637">
        <v>43465</v>
      </c>
      <c r="M22" s="638">
        <f t="shared" si="1"/>
        <v>52</v>
      </c>
      <c r="N22" s="639">
        <v>1</v>
      </c>
      <c r="O22" s="635" t="s">
        <v>1571</v>
      </c>
      <c r="P22" s="639">
        <f t="shared" si="0"/>
        <v>1</v>
      </c>
      <c r="Q22" s="640" t="str" cm="1">
        <f t="array" aca="1" ref="Q22" ca="1">IF(ISNUMBER(P22),IF(P22=100%,"CUMPLIDA",IF(AND(ISNUMBER(L22),ISNUMBER(INDIRECT("FECHA_"&amp;$B22,1))), IF(L22&lt;=INDIRECT("FECHA_"&amp;$B22,1),"INCUMPLIDA","PROCESO"), "VERIFICAR FECHA")),"SIN VALOR AVANCE")</f>
        <v>CUMPLIDA</v>
      </c>
    </row>
    <row r="23" spans="1:17" ht="135.75" customHeight="1">
      <c r="A23" s="632" t="s">
        <v>12</v>
      </c>
      <c r="B23" s="633" t="s">
        <v>14</v>
      </c>
      <c r="C23" s="940"/>
      <c r="D23" s="940"/>
      <c r="E23" s="941" t="s">
        <v>1575</v>
      </c>
      <c r="F23" s="941"/>
      <c r="G23" s="634" t="s">
        <v>1576</v>
      </c>
      <c r="H23" s="635" t="s">
        <v>1577</v>
      </c>
      <c r="I23" s="635" t="s">
        <v>1578</v>
      </c>
      <c r="J23" s="636">
        <v>1</v>
      </c>
      <c r="K23" s="637">
        <v>43028</v>
      </c>
      <c r="L23" s="637">
        <v>43059</v>
      </c>
      <c r="M23" s="638">
        <f t="shared" si="1"/>
        <v>4.4285714285714288</v>
      </c>
      <c r="N23" s="639">
        <v>1</v>
      </c>
      <c r="O23" s="635" t="s">
        <v>1524</v>
      </c>
      <c r="P23" s="639">
        <f t="shared" si="0"/>
        <v>1</v>
      </c>
      <c r="Q23" s="640" t="str" cm="1">
        <f t="array" aca="1" ref="Q23" ca="1">IF(ISNUMBER(P23),IF(P23=100%,"CUMPLIDA",IF(AND(ISNUMBER(L23),ISNUMBER(INDIRECT("FECHA_"&amp;$B23,1))), IF(L23&lt;=INDIRECT("FECHA_"&amp;$B23,1),"INCUMPLIDA","PROCESO"), "VERIFICAR FECHA")),"SIN VALOR AVANCE")</f>
        <v>CUMPLIDA</v>
      </c>
    </row>
    <row r="24" spans="1:17" ht="240" customHeight="1">
      <c r="A24" s="632" t="s">
        <v>12</v>
      </c>
      <c r="B24" s="633" t="s">
        <v>14</v>
      </c>
      <c r="C24" s="940"/>
      <c r="D24" s="940"/>
      <c r="E24" s="941"/>
      <c r="F24" s="941"/>
      <c r="G24" s="634" t="s">
        <v>1579</v>
      </c>
      <c r="H24" s="635" t="s">
        <v>1580</v>
      </c>
      <c r="I24" s="635" t="s">
        <v>1581</v>
      </c>
      <c r="J24" s="636">
        <v>1</v>
      </c>
      <c r="K24" s="637">
        <v>42979</v>
      </c>
      <c r="L24" s="637">
        <v>43099</v>
      </c>
      <c r="M24" s="638">
        <f t="shared" si="1"/>
        <v>17.142857142857142</v>
      </c>
      <c r="N24" s="639">
        <v>1</v>
      </c>
      <c r="O24" s="635" t="s">
        <v>1582</v>
      </c>
      <c r="P24" s="639">
        <f t="shared" si="0"/>
        <v>1</v>
      </c>
      <c r="Q24" s="640" t="str" cm="1">
        <f t="array" aca="1" ref="Q24" ca="1">IF(ISNUMBER(P24),IF(P24=100%,"CUMPLIDA",IF(AND(ISNUMBER(L24),ISNUMBER(INDIRECT("FECHA_"&amp;$B24,1))), IF(L24&lt;=INDIRECT("FECHA_"&amp;$B24,1),"INCUMPLIDA","PROCESO"), "VERIFICAR FECHA")),"SIN VALOR AVANCE")</f>
        <v>CUMPLIDA</v>
      </c>
    </row>
    <row r="25" spans="1:17" ht="105.75">
      <c r="A25" s="632" t="s">
        <v>12</v>
      </c>
      <c r="B25" s="633" t="s">
        <v>14</v>
      </c>
      <c r="C25" s="940"/>
      <c r="D25" s="940"/>
      <c r="E25" s="941"/>
      <c r="F25" s="941"/>
      <c r="G25" s="634" t="s">
        <v>1583</v>
      </c>
      <c r="H25" s="635" t="s">
        <v>1584</v>
      </c>
      <c r="I25" s="635" t="s">
        <v>1585</v>
      </c>
      <c r="J25" s="636">
        <v>1</v>
      </c>
      <c r="K25" s="637">
        <v>43020</v>
      </c>
      <c r="L25" s="637">
        <v>43038</v>
      </c>
      <c r="M25" s="638">
        <f t="shared" si="1"/>
        <v>2.5714285714285716</v>
      </c>
      <c r="N25" s="639">
        <v>1</v>
      </c>
      <c r="O25" s="635" t="s">
        <v>1586</v>
      </c>
      <c r="P25" s="639">
        <f t="shared" si="0"/>
        <v>1</v>
      </c>
      <c r="Q25" s="640" t="str" cm="1">
        <f t="array" aca="1" ref="Q25" ca="1">IF(ISNUMBER(P25),IF(P25=100%,"CUMPLIDA",IF(AND(ISNUMBER(L25),ISNUMBER(INDIRECT("FECHA_"&amp;$B25,1))), IF(L25&lt;=INDIRECT("FECHA_"&amp;$B25,1),"INCUMPLIDA","PROCESO"), "VERIFICAR FECHA")),"SIN VALOR AVANCE")</f>
        <v>CUMPLIDA</v>
      </c>
    </row>
    <row r="26" spans="1:17" ht="135.75" customHeight="1">
      <c r="A26" s="632" t="s">
        <v>12</v>
      </c>
      <c r="B26" s="633" t="s">
        <v>14</v>
      </c>
      <c r="C26" s="940"/>
      <c r="D26" s="940"/>
      <c r="E26" s="941" t="s">
        <v>1587</v>
      </c>
      <c r="F26" s="941"/>
      <c r="G26" s="634" t="s">
        <v>1588</v>
      </c>
      <c r="H26" s="635" t="s">
        <v>1589</v>
      </c>
      <c r="I26" s="635" t="s">
        <v>1585</v>
      </c>
      <c r="J26" s="636">
        <v>1</v>
      </c>
      <c r="K26" s="637">
        <v>43040</v>
      </c>
      <c r="L26" s="637">
        <v>43069</v>
      </c>
      <c r="M26" s="638">
        <f t="shared" si="1"/>
        <v>4.1428571428571432</v>
      </c>
      <c r="N26" s="639">
        <v>1</v>
      </c>
      <c r="O26" s="635" t="s">
        <v>1524</v>
      </c>
      <c r="P26" s="639">
        <f t="shared" si="0"/>
        <v>1</v>
      </c>
      <c r="Q26" s="640" t="str" cm="1">
        <f t="array" aca="1" ref="Q26" ca="1">IF(ISNUMBER(P26),IF(P26=100%,"CUMPLIDA",IF(AND(ISNUMBER(L26),ISNUMBER(INDIRECT("FECHA_"&amp;$B26,1))), IF(L26&lt;=INDIRECT("FECHA_"&amp;$B26,1),"INCUMPLIDA","PROCESO"), "VERIFICAR FECHA")),"SIN VALOR AVANCE")</f>
        <v>CUMPLIDA</v>
      </c>
    </row>
    <row r="27" spans="1:17" ht="105.75">
      <c r="A27" s="632" t="s">
        <v>12</v>
      </c>
      <c r="B27" s="633" t="s">
        <v>14</v>
      </c>
      <c r="C27" s="940"/>
      <c r="D27" s="940"/>
      <c r="E27" s="941"/>
      <c r="F27" s="941"/>
      <c r="G27" s="634" t="s">
        <v>1590</v>
      </c>
      <c r="H27" s="635" t="s">
        <v>1589</v>
      </c>
      <c r="I27" s="635" t="s">
        <v>1591</v>
      </c>
      <c r="J27" s="636">
        <v>1</v>
      </c>
      <c r="K27" s="637">
        <v>42979</v>
      </c>
      <c r="L27" s="637">
        <v>43038</v>
      </c>
      <c r="M27" s="638">
        <f t="shared" si="1"/>
        <v>8.4285714285714288</v>
      </c>
      <c r="N27" s="639">
        <v>1</v>
      </c>
      <c r="O27" s="635" t="s">
        <v>1524</v>
      </c>
      <c r="P27" s="639">
        <f t="shared" si="0"/>
        <v>1</v>
      </c>
      <c r="Q27" s="640" t="str" cm="1">
        <f t="array" aca="1" ref="Q27" ca="1">IF(ISNUMBER(P27),IF(P27=100%,"CUMPLIDA",IF(AND(ISNUMBER(L27),ISNUMBER(INDIRECT("FECHA_"&amp;$B27,1))), IF(L27&lt;=INDIRECT("FECHA_"&amp;$B27,1),"INCUMPLIDA","PROCESO"), "VERIFICAR FECHA")),"SIN VALOR AVANCE")</f>
        <v>CUMPLIDA</v>
      </c>
    </row>
    <row r="28" spans="1:17" ht="120.75" customHeight="1">
      <c r="A28" s="632" t="s">
        <v>12</v>
      </c>
      <c r="B28" s="633" t="s">
        <v>14</v>
      </c>
      <c r="C28" s="940"/>
      <c r="D28" s="940"/>
      <c r="E28" s="941"/>
      <c r="F28" s="941"/>
      <c r="G28" s="945" t="s">
        <v>1592</v>
      </c>
      <c r="H28" s="942" t="s">
        <v>1593</v>
      </c>
      <c r="I28" s="635" t="s">
        <v>1594</v>
      </c>
      <c r="J28" s="636">
        <v>1</v>
      </c>
      <c r="K28" s="637">
        <v>43021</v>
      </c>
      <c r="L28" s="637">
        <v>43039</v>
      </c>
      <c r="M28" s="638">
        <f t="shared" si="1"/>
        <v>2.5714285714285716</v>
      </c>
      <c r="N28" s="639">
        <v>1</v>
      </c>
      <c r="O28" s="635" t="s">
        <v>1524</v>
      </c>
      <c r="P28" s="639">
        <f t="shared" si="0"/>
        <v>1</v>
      </c>
      <c r="Q28" s="640" t="str" cm="1">
        <f t="array" aca="1" ref="Q28" ca="1">IF(ISNUMBER(P28),IF(P28=100%,"CUMPLIDA",IF(AND(ISNUMBER(L28),ISNUMBER(INDIRECT("FECHA_"&amp;$B28,1))), IF(L28&lt;=INDIRECT("FECHA_"&amp;$B28,1),"INCUMPLIDA","PROCESO"), "VERIFICAR FECHA")),"SIN VALOR AVANCE")</f>
        <v>CUMPLIDA</v>
      </c>
    </row>
    <row r="29" spans="1:17" ht="105.75">
      <c r="A29" s="632" t="s">
        <v>12</v>
      </c>
      <c r="B29" s="633" t="s">
        <v>14</v>
      </c>
      <c r="C29" s="940"/>
      <c r="D29" s="940"/>
      <c r="E29" s="941" t="s">
        <v>1595</v>
      </c>
      <c r="F29" s="941"/>
      <c r="G29" s="945"/>
      <c r="H29" s="942"/>
      <c r="I29" s="635" t="s">
        <v>1596</v>
      </c>
      <c r="J29" s="636">
        <v>1</v>
      </c>
      <c r="K29" s="637">
        <v>43040</v>
      </c>
      <c r="L29" s="637">
        <v>43100</v>
      </c>
      <c r="M29" s="638">
        <f t="shared" si="1"/>
        <v>8.5714285714285712</v>
      </c>
      <c r="N29" s="639">
        <v>1</v>
      </c>
      <c r="O29" s="635" t="s">
        <v>1597</v>
      </c>
      <c r="P29" s="639">
        <f t="shared" si="0"/>
        <v>1</v>
      </c>
      <c r="Q29" s="640" t="str" cm="1">
        <f t="array" aca="1" ref="Q29" ca="1">IF(ISNUMBER(P29),IF(P29=100%,"CUMPLIDA",IF(AND(ISNUMBER(L29),ISNUMBER(INDIRECT("FECHA_"&amp;$B29,1))), IF(L29&lt;=INDIRECT("FECHA_"&amp;$B29,1),"INCUMPLIDA","PROCESO"), "VERIFICAR FECHA")),"SIN VALOR AVANCE")</f>
        <v>CUMPLIDA</v>
      </c>
    </row>
    <row r="30" spans="1:17" ht="105.75">
      <c r="A30" s="632" t="s">
        <v>12</v>
      </c>
      <c r="B30" s="633" t="s">
        <v>14</v>
      </c>
      <c r="C30" s="940"/>
      <c r="D30" s="940"/>
      <c r="E30" s="941"/>
      <c r="F30" s="941"/>
      <c r="G30" s="634" t="s">
        <v>1598</v>
      </c>
      <c r="H30" s="635" t="s">
        <v>1599</v>
      </c>
      <c r="I30" s="635" t="s">
        <v>1600</v>
      </c>
      <c r="J30" s="636">
        <v>1</v>
      </c>
      <c r="K30" s="637">
        <v>43009</v>
      </c>
      <c r="L30" s="637">
        <v>43830</v>
      </c>
      <c r="M30" s="638">
        <f t="shared" si="1"/>
        <v>117.28571428571429</v>
      </c>
      <c r="N30" s="639">
        <v>1</v>
      </c>
      <c r="O30" s="635" t="s">
        <v>1597</v>
      </c>
      <c r="P30" s="639">
        <f t="shared" si="0"/>
        <v>1</v>
      </c>
      <c r="Q30" s="640" t="str" cm="1">
        <f t="array" aca="1" ref="Q30" ca="1">IF(ISNUMBER(P30),IF(P30=100%,"CUMPLIDA",IF(AND(ISNUMBER(L30),ISNUMBER(INDIRECT("FECHA_"&amp;$B30,1))), IF(L30&lt;=INDIRECT("FECHA_"&amp;$B30,1),"INCUMPLIDA","PROCESO"), "VERIFICAR FECHA")),"SIN VALOR AVANCE")</f>
        <v>CUMPLIDA</v>
      </c>
    </row>
    <row r="31" spans="1:17" ht="165">
      <c r="A31" s="632" t="s">
        <v>12</v>
      </c>
      <c r="B31" s="633" t="s">
        <v>14</v>
      </c>
      <c r="C31" s="940"/>
      <c r="D31" s="940"/>
      <c r="E31" s="941"/>
      <c r="F31" s="941"/>
      <c r="G31" s="634" t="s">
        <v>1601</v>
      </c>
      <c r="H31" s="635" t="s">
        <v>1602</v>
      </c>
      <c r="I31" s="635" t="s">
        <v>1603</v>
      </c>
      <c r="J31" s="636">
        <v>1</v>
      </c>
      <c r="K31" s="637">
        <v>44013</v>
      </c>
      <c r="L31" s="637">
        <v>44195</v>
      </c>
      <c r="M31" s="638">
        <f t="shared" si="1"/>
        <v>26</v>
      </c>
      <c r="N31" s="639">
        <v>1</v>
      </c>
      <c r="O31" s="635" t="s">
        <v>1597</v>
      </c>
      <c r="P31" s="639">
        <f t="shared" si="0"/>
        <v>1</v>
      </c>
      <c r="Q31" s="640" t="str" cm="1">
        <f t="array" aca="1" ref="Q31" ca="1">IF(ISNUMBER(P31),IF(P31=100%,"CUMPLIDA",IF(AND(ISNUMBER(L31),ISNUMBER(INDIRECT("FECHA_"&amp;$B31,1))), IF(L31&lt;=INDIRECT("FECHA_"&amp;$B31,1),"INCUMPLIDA","PROCESO"), "VERIFICAR FECHA")),"SIN VALOR AVANCE")</f>
        <v>CUMPLIDA</v>
      </c>
    </row>
    <row r="32" spans="1:17" ht="165.75">
      <c r="A32" s="632" t="s">
        <v>12</v>
      </c>
      <c r="B32" s="633" t="s">
        <v>14</v>
      </c>
      <c r="C32" s="940"/>
      <c r="D32" s="940"/>
      <c r="E32" s="941"/>
      <c r="F32" s="941"/>
      <c r="G32" s="634" t="s">
        <v>1604</v>
      </c>
      <c r="H32" s="635" t="s">
        <v>712</v>
      </c>
      <c r="I32" s="635" t="s">
        <v>546</v>
      </c>
      <c r="J32" s="636">
        <v>1</v>
      </c>
      <c r="K32" s="641">
        <v>45931</v>
      </c>
      <c r="L32" s="641">
        <v>45991</v>
      </c>
      <c r="M32" s="638">
        <f t="shared" si="1"/>
        <v>8.5714285714285712</v>
      </c>
      <c r="N32" s="639">
        <v>0</v>
      </c>
      <c r="O32" s="635" t="s">
        <v>1605</v>
      </c>
      <c r="P32" s="639">
        <f t="shared" si="0"/>
        <v>0</v>
      </c>
      <c r="Q32" s="640" t="str" cm="1">
        <f t="array" aca="1" ref="Q32" ca="1">IF(ISNUMBER(P32),IF(P32=100%,"CUMPLIDA",IF(AND(ISNUMBER(L32),ISNUMBER(INDIRECT("FECHA_"&amp;$B32,1))), IF(L32&lt;=INDIRECT("FECHA_"&amp;$B32,1),"INCUMPLIDA","PROCESO"), "VERIFICAR FECHA")),"SIN VALOR AVANCE")</f>
        <v>PROCESO</v>
      </c>
    </row>
    <row r="33" spans="1:17" ht="165.75">
      <c r="A33" s="632" t="s">
        <v>12</v>
      </c>
      <c r="B33" s="633" t="s">
        <v>14</v>
      </c>
      <c r="C33" s="940"/>
      <c r="D33" s="940"/>
      <c r="E33" s="941"/>
      <c r="F33" s="941"/>
      <c r="G33" s="634" t="s">
        <v>1606</v>
      </c>
      <c r="H33" s="635" t="s">
        <v>715</v>
      </c>
      <c r="I33" s="635" t="s">
        <v>707</v>
      </c>
      <c r="J33" s="636">
        <v>1</v>
      </c>
      <c r="K33" s="641">
        <v>45992</v>
      </c>
      <c r="L33" s="641">
        <v>46081</v>
      </c>
      <c r="M33" s="638">
        <f t="shared" si="1"/>
        <v>12.714285714285714</v>
      </c>
      <c r="N33" s="639">
        <v>0</v>
      </c>
      <c r="O33" s="635" t="s">
        <v>1605</v>
      </c>
      <c r="P33" s="639">
        <f t="shared" si="0"/>
        <v>0</v>
      </c>
      <c r="Q33" s="640" t="str" cm="1">
        <f t="array" aca="1" ref="Q33" ca="1">IF(ISNUMBER(P33),IF(P33=100%,"CUMPLIDA",IF(AND(ISNUMBER(L33),ISNUMBER(INDIRECT("FECHA_"&amp;$B33,1))), IF(L33&lt;=INDIRECT("FECHA_"&amp;$B33,1),"INCUMPLIDA","PROCESO"), "VERIFICAR FECHA")),"SIN VALOR AVANCE")</f>
        <v>PROCESO</v>
      </c>
    </row>
    <row r="34" spans="1:17" ht="165.75">
      <c r="A34" s="632" t="s">
        <v>12</v>
      </c>
      <c r="B34" s="633" t="s">
        <v>14</v>
      </c>
      <c r="C34" s="940"/>
      <c r="D34" s="940"/>
      <c r="E34" s="941"/>
      <c r="F34" s="941"/>
      <c r="G34" s="634" t="s">
        <v>1607</v>
      </c>
      <c r="H34" s="635" t="s">
        <v>717</v>
      </c>
      <c r="I34" s="635" t="s">
        <v>718</v>
      </c>
      <c r="J34" s="636">
        <v>5</v>
      </c>
      <c r="K34" s="641">
        <v>46113</v>
      </c>
      <c r="L34" s="641">
        <v>46568</v>
      </c>
      <c r="M34" s="638">
        <f t="shared" si="1"/>
        <v>65</v>
      </c>
      <c r="N34" s="639">
        <v>0</v>
      </c>
      <c r="O34" s="635" t="s">
        <v>1605</v>
      </c>
      <c r="P34" s="639">
        <f t="shared" si="0"/>
        <v>0</v>
      </c>
      <c r="Q34" s="640" t="str" cm="1">
        <f t="array" aca="1" ref="Q34" ca="1">IF(ISNUMBER(P34),IF(P34=100%,"CUMPLIDA",IF(AND(ISNUMBER(L34),ISNUMBER(INDIRECT("FECHA_"&amp;$B34,1))), IF(L34&lt;=INDIRECT("FECHA_"&amp;$B34,1),"INCUMPLIDA","PROCESO"), "VERIFICAR FECHA")),"SIN VALOR AVANCE")</f>
        <v>PROCESO</v>
      </c>
    </row>
    <row r="35" spans="1:17" ht="195">
      <c r="A35" s="632" t="s">
        <v>12</v>
      </c>
      <c r="B35" s="633" t="s">
        <v>14</v>
      </c>
      <c r="C35" s="940"/>
      <c r="D35" s="940"/>
      <c r="E35" s="941"/>
      <c r="F35" s="941"/>
      <c r="G35" s="634" t="s">
        <v>1608</v>
      </c>
      <c r="H35" s="635" t="s">
        <v>1609</v>
      </c>
      <c r="I35" s="635" t="s">
        <v>596</v>
      </c>
      <c r="J35" s="636">
        <v>3</v>
      </c>
      <c r="K35" s="641">
        <v>46296</v>
      </c>
      <c r="L35" s="641">
        <v>46568</v>
      </c>
      <c r="M35" s="638">
        <f t="shared" si="1"/>
        <v>38.857142857142854</v>
      </c>
      <c r="N35" s="639">
        <v>0</v>
      </c>
      <c r="O35" s="635" t="s">
        <v>1605</v>
      </c>
      <c r="P35" s="639">
        <f t="shared" si="0"/>
        <v>0</v>
      </c>
      <c r="Q35" s="640" t="str" cm="1">
        <f t="array" aca="1" ref="Q35" ca="1">IF(ISNUMBER(P35),IF(P35=100%,"CUMPLIDA",IF(AND(ISNUMBER(L35),ISNUMBER(INDIRECT("FECHA_"&amp;$B35,1))), IF(L35&lt;=INDIRECT("FECHA_"&amp;$B35,1),"INCUMPLIDA","PROCESO"), "VERIFICAR FECHA")),"SIN VALOR AVANCE")</f>
        <v>PROCESO</v>
      </c>
    </row>
    <row r="36" spans="1:17" ht="165.75">
      <c r="A36" s="632" t="s">
        <v>12</v>
      </c>
      <c r="B36" s="633" t="s">
        <v>14</v>
      </c>
      <c r="C36" s="940"/>
      <c r="D36" s="940"/>
      <c r="E36" s="941" t="s">
        <v>1610</v>
      </c>
      <c r="F36" s="941"/>
      <c r="G36" s="634" t="s">
        <v>1611</v>
      </c>
      <c r="H36" s="635" t="s">
        <v>1612</v>
      </c>
      <c r="I36" s="635" t="s">
        <v>1613</v>
      </c>
      <c r="J36" s="636">
        <v>40</v>
      </c>
      <c r="K36" s="637">
        <v>45047</v>
      </c>
      <c r="L36" s="637">
        <v>45199</v>
      </c>
      <c r="M36" s="638">
        <f t="shared" si="1"/>
        <v>21.714285714285715</v>
      </c>
      <c r="N36" s="639">
        <v>1</v>
      </c>
      <c r="O36" s="635" t="s">
        <v>1605</v>
      </c>
      <c r="P36" s="639">
        <f t="shared" si="0"/>
        <v>1</v>
      </c>
      <c r="Q36" s="640" t="str" cm="1">
        <f t="array" aca="1" ref="Q36" ca="1">IF(ISNUMBER(P36),IF(P36=100%,"CUMPLIDA",IF(AND(ISNUMBER(L36),ISNUMBER(INDIRECT("FECHA_"&amp;$B36,1))), IF(L36&lt;=INDIRECT("FECHA_"&amp;$B36,1),"INCUMPLIDA","PROCESO"), "VERIFICAR FECHA")),"SIN VALOR AVANCE")</f>
        <v>CUMPLIDA</v>
      </c>
    </row>
    <row r="37" spans="1:17" ht="195.75">
      <c r="A37" s="632" t="s">
        <v>12</v>
      </c>
      <c r="B37" s="633" t="s">
        <v>14</v>
      </c>
      <c r="C37" s="940"/>
      <c r="D37" s="940"/>
      <c r="E37" s="941"/>
      <c r="F37" s="941"/>
      <c r="G37" s="634" t="s">
        <v>1614</v>
      </c>
      <c r="H37" s="635" t="s">
        <v>1612</v>
      </c>
      <c r="I37" s="635" t="s">
        <v>1613</v>
      </c>
      <c r="J37" s="636">
        <v>40</v>
      </c>
      <c r="K37" s="637">
        <v>45047</v>
      </c>
      <c r="L37" s="637">
        <v>45199</v>
      </c>
      <c r="M37" s="638">
        <f t="shared" si="1"/>
        <v>21.714285714285715</v>
      </c>
      <c r="N37" s="639">
        <v>1</v>
      </c>
      <c r="O37" s="635" t="s">
        <v>1615</v>
      </c>
      <c r="P37" s="639">
        <f t="shared" si="0"/>
        <v>1</v>
      </c>
      <c r="Q37" s="640" t="str" cm="1">
        <f t="array" aca="1" ref="Q37" ca="1">IF(ISNUMBER(P37),IF(P37=100%,"CUMPLIDA",IF(AND(ISNUMBER(L37),ISNUMBER(INDIRECT("FECHA_"&amp;$B37,1))), IF(L37&lt;=INDIRECT("FECHA_"&amp;$B37,1),"INCUMPLIDA","PROCESO"), "VERIFICAR FECHA")),"SIN VALOR AVANCE")</f>
        <v>CUMPLIDA</v>
      </c>
    </row>
    <row r="38" spans="1:17" ht="195.75" customHeight="1">
      <c r="A38" s="632" t="s">
        <v>12</v>
      </c>
      <c r="B38" s="633" t="s">
        <v>14</v>
      </c>
      <c r="C38" s="940"/>
      <c r="D38" s="940"/>
      <c r="E38" s="941" t="s">
        <v>1616</v>
      </c>
      <c r="F38" s="941"/>
      <c r="G38" s="634" t="s">
        <v>1617</v>
      </c>
      <c r="H38" s="635" t="s">
        <v>1612</v>
      </c>
      <c r="I38" s="635" t="s">
        <v>1618</v>
      </c>
      <c r="J38" s="636">
        <v>1</v>
      </c>
      <c r="K38" s="637">
        <v>45047</v>
      </c>
      <c r="L38" s="637">
        <v>45199</v>
      </c>
      <c r="M38" s="638">
        <f t="shared" si="1"/>
        <v>21.714285714285715</v>
      </c>
      <c r="N38" s="639">
        <v>1</v>
      </c>
      <c r="O38" s="635" t="s">
        <v>1615</v>
      </c>
      <c r="P38" s="639">
        <f t="shared" si="0"/>
        <v>1</v>
      </c>
      <c r="Q38" s="640" t="str" cm="1">
        <f t="array" aca="1" ref="Q38" ca="1">IF(ISNUMBER(P38),IF(P38=100%,"CUMPLIDA",IF(AND(ISNUMBER(L38),ISNUMBER(INDIRECT("FECHA_"&amp;$B38,1))), IF(L38&lt;=INDIRECT("FECHA_"&amp;$B38,1),"INCUMPLIDA","PROCESO"), "VERIFICAR FECHA")),"SIN VALOR AVANCE")</f>
        <v>CUMPLIDA</v>
      </c>
    </row>
    <row r="39" spans="1:17" ht="180" customHeight="1">
      <c r="A39" s="632" t="s">
        <v>12</v>
      </c>
      <c r="B39" s="633" t="s">
        <v>14</v>
      </c>
      <c r="C39" s="940"/>
      <c r="D39" s="940"/>
      <c r="E39" s="941"/>
      <c r="F39" s="941"/>
      <c r="G39" s="634" t="s">
        <v>1619</v>
      </c>
      <c r="H39" s="635" t="s">
        <v>1620</v>
      </c>
      <c r="I39" s="635" t="s">
        <v>1621</v>
      </c>
      <c r="J39" s="636">
        <v>3</v>
      </c>
      <c r="K39" s="637">
        <v>43009</v>
      </c>
      <c r="L39" s="637">
        <v>43374</v>
      </c>
      <c r="M39" s="638">
        <f t="shared" si="1"/>
        <v>52.142857142857146</v>
      </c>
      <c r="N39" s="639">
        <v>1</v>
      </c>
      <c r="O39" s="635" t="s">
        <v>1622</v>
      </c>
      <c r="P39" s="639">
        <f t="shared" si="0"/>
        <v>1</v>
      </c>
      <c r="Q39" s="640" t="str" cm="1">
        <f t="array" aca="1" ref="Q39" ca="1">IF(ISNUMBER(P39),IF(P39=100%,"CUMPLIDA",IF(AND(ISNUMBER(L39),ISNUMBER(INDIRECT("FECHA_"&amp;$B39,1))), IF(L39&lt;=INDIRECT("FECHA_"&amp;$B39,1),"INCUMPLIDA","PROCESO"), "VERIFICAR FECHA")),"SIN VALOR AVANCE")</f>
        <v>CUMPLIDA</v>
      </c>
    </row>
    <row r="40" spans="1:17" ht="105.75">
      <c r="A40" s="632" t="s">
        <v>12</v>
      </c>
      <c r="B40" s="633" t="s">
        <v>14</v>
      </c>
      <c r="C40" s="940"/>
      <c r="D40" s="940"/>
      <c r="E40" s="941"/>
      <c r="F40" s="941"/>
      <c r="G40" s="634" t="s">
        <v>1623</v>
      </c>
      <c r="H40" s="635" t="s">
        <v>1624</v>
      </c>
      <c r="I40" s="642" t="s">
        <v>1625</v>
      </c>
      <c r="J40" s="636">
        <v>1</v>
      </c>
      <c r="K40" s="637">
        <v>42948</v>
      </c>
      <c r="L40" s="637">
        <v>43100</v>
      </c>
      <c r="M40" s="638">
        <f t="shared" si="1"/>
        <v>21.714285714285715</v>
      </c>
      <c r="N40" s="639">
        <v>1</v>
      </c>
      <c r="O40" s="635" t="s">
        <v>1626</v>
      </c>
      <c r="P40" s="639">
        <f t="shared" si="0"/>
        <v>1</v>
      </c>
      <c r="Q40" s="640" t="str" cm="1">
        <f t="array" aca="1" ref="Q40" ca="1">IF(ISNUMBER(P40),IF(P40=100%,"CUMPLIDA",IF(AND(ISNUMBER(L40),ISNUMBER(INDIRECT("FECHA_"&amp;$B40,1))), IF(L40&lt;=INDIRECT("FECHA_"&amp;$B40,1),"INCUMPLIDA","PROCESO"), "VERIFICAR FECHA")),"SIN VALOR AVANCE")</f>
        <v>CUMPLIDA</v>
      </c>
    </row>
    <row r="41" spans="1:17" ht="90.75">
      <c r="A41" s="632" t="s">
        <v>12</v>
      </c>
      <c r="B41" s="633" t="s">
        <v>14</v>
      </c>
      <c r="C41" s="940"/>
      <c r="D41" s="940"/>
      <c r="E41" s="941"/>
      <c r="F41" s="941"/>
      <c r="G41" s="634" t="s">
        <v>1627</v>
      </c>
      <c r="H41" s="635" t="s">
        <v>1628</v>
      </c>
      <c r="I41" s="642" t="s">
        <v>331</v>
      </c>
      <c r="J41" s="636">
        <v>1</v>
      </c>
      <c r="K41" s="637">
        <v>42979</v>
      </c>
      <c r="L41" s="637">
        <v>43344</v>
      </c>
      <c r="M41" s="638">
        <f t="shared" si="1"/>
        <v>52.142857142857146</v>
      </c>
      <c r="N41" s="639">
        <v>1</v>
      </c>
      <c r="O41" s="635" t="s">
        <v>1629</v>
      </c>
      <c r="P41" s="639">
        <f t="shared" si="0"/>
        <v>1</v>
      </c>
      <c r="Q41" s="640" t="str" cm="1">
        <f t="array" aca="1" ref="Q41" ca="1">IF(ISNUMBER(P41),IF(P41=100%,"CUMPLIDA",IF(AND(ISNUMBER(L41),ISNUMBER(INDIRECT("FECHA_"&amp;$B41,1))), IF(L41&lt;=INDIRECT("FECHA_"&amp;$B41,1),"INCUMPLIDA","PROCESO"), "VERIFICAR FECHA")),"SIN VALOR AVANCE")</f>
        <v>CUMPLIDA</v>
      </c>
    </row>
    <row r="42" spans="1:17" ht="120">
      <c r="A42" s="632" t="s">
        <v>12</v>
      </c>
      <c r="B42" s="633" t="s">
        <v>14</v>
      </c>
      <c r="C42" s="940"/>
      <c r="D42" s="940"/>
      <c r="E42" s="941"/>
      <c r="F42" s="941"/>
      <c r="G42" s="634" t="s">
        <v>1630</v>
      </c>
      <c r="H42" s="635" t="s">
        <v>1631</v>
      </c>
      <c r="I42" s="642" t="s">
        <v>1632</v>
      </c>
      <c r="J42" s="639">
        <v>1</v>
      </c>
      <c r="K42" s="637">
        <v>43101</v>
      </c>
      <c r="L42" s="637">
        <v>43465</v>
      </c>
      <c r="M42" s="638">
        <f t="shared" si="1"/>
        <v>52</v>
      </c>
      <c r="N42" s="639">
        <v>1</v>
      </c>
      <c r="O42" s="635" t="s">
        <v>1633</v>
      </c>
      <c r="P42" s="639">
        <f t="shared" si="0"/>
        <v>1</v>
      </c>
      <c r="Q42" s="640" t="str" cm="1">
        <f t="array" aca="1" ref="Q42" ca="1">IF(ISNUMBER(P42),IF(P42=100%,"CUMPLIDA",IF(AND(ISNUMBER(L42),ISNUMBER(INDIRECT("FECHA_"&amp;$B42,1))), IF(L42&lt;=INDIRECT("FECHA_"&amp;$B42,1),"INCUMPLIDA","PROCESO"), "VERIFICAR FECHA")),"SIN VALOR AVANCE")</f>
        <v>CUMPLIDA</v>
      </c>
    </row>
    <row r="43" spans="1:17" ht="90.75">
      <c r="A43" s="632" t="s">
        <v>12</v>
      </c>
      <c r="B43" s="633" t="s">
        <v>14</v>
      </c>
      <c r="C43" s="940"/>
      <c r="D43" s="940"/>
      <c r="E43" s="941"/>
      <c r="F43" s="941"/>
      <c r="G43" s="634" t="s">
        <v>1634</v>
      </c>
      <c r="H43" s="635" t="s">
        <v>1635</v>
      </c>
      <c r="I43" s="642" t="s">
        <v>1636</v>
      </c>
      <c r="J43" s="636">
        <v>6</v>
      </c>
      <c r="K43" s="637">
        <v>43009</v>
      </c>
      <c r="L43" s="637">
        <v>43374</v>
      </c>
      <c r="M43" s="638">
        <f t="shared" si="1"/>
        <v>52.142857142857146</v>
      </c>
      <c r="N43" s="639">
        <v>1</v>
      </c>
      <c r="O43" s="635" t="s">
        <v>1637</v>
      </c>
      <c r="P43" s="639">
        <f t="shared" si="0"/>
        <v>1</v>
      </c>
      <c r="Q43" s="640" t="str" cm="1">
        <f t="array" aca="1" ref="Q43" ca="1">IF(ISNUMBER(P43),IF(P43=100%,"CUMPLIDA",IF(AND(ISNUMBER(L43),ISNUMBER(INDIRECT("FECHA_"&amp;$B43,1))), IF(L43&lt;=INDIRECT("FECHA_"&amp;$B43,1),"INCUMPLIDA","PROCESO"), "VERIFICAR FECHA")),"SIN VALOR AVANCE")</f>
        <v>CUMPLIDA</v>
      </c>
    </row>
    <row r="44" spans="1:17" ht="120" customHeight="1">
      <c r="A44" s="632" t="s">
        <v>12</v>
      </c>
      <c r="B44" s="633" t="s">
        <v>14</v>
      </c>
      <c r="C44" s="940"/>
      <c r="D44" s="940"/>
      <c r="E44" s="941"/>
      <c r="F44" s="941"/>
      <c r="G44" s="634" t="s">
        <v>1638</v>
      </c>
      <c r="H44" s="635" t="s">
        <v>1589</v>
      </c>
      <c r="I44" s="642" t="s">
        <v>1639</v>
      </c>
      <c r="J44" s="639">
        <v>1</v>
      </c>
      <c r="K44" s="637">
        <v>43344</v>
      </c>
      <c r="L44" s="637">
        <v>43830</v>
      </c>
      <c r="M44" s="638">
        <f t="shared" si="1"/>
        <v>69.428571428571431</v>
      </c>
      <c r="N44" s="639">
        <v>1</v>
      </c>
      <c r="O44" s="635" t="s">
        <v>1524</v>
      </c>
      <c r="P44" s="639">
        <f t="shared" si="0"/>
        <v>1</v>
      </c>
      <c r="Q44" s="640" t="str" cm="1">
        <f t="array" aca="1" ref="Q44" ca="1">IF(ISNUMBER(P44),IF(P44=100%,"CUMPLIDA",IF(AND(ISNUMBER(L44),ISNUMBER(INDIRECT("FECHA_"&amp;$B44,1))), IF(L44&lt;=INDIRECT("FECHA_"&amp;$B44,1),"INCUMPLIDA","PROCESO"), "VERIFICAR FECHA")),"SIN VALOR AVANCE")</f>
        <v>CUMPLIDA</v>
      </c>
    </row>
    <row r="45" spans="1:17" ht="120.75" customHeight="1">
      <c r="A45" s="632" t="s">
        <v>12</v>
      </c>
      <c r="B45" s="633" t="s">
        <v>14</v>
      </c>
      <c r="C45" s="940" t="s">
        <v>1640</v>
      </c>
      <c r="D45" s="940" t="s">
        <v>1641</v>
      </c>
      <c r="E45" s="941" t="s">
        <v>1642</v>
      </c>
      <c r="F45" s="941" t="s">
        <v>1643</v>
      </c>
      <c r="G45" s="634" t="s">
        <v>1644</v>
      </c>
      <c r="H45" s="635" t="s">
        <v>1645</v>
      </c>
      <c r="I45" s="635" t="s">
        <v>1646</v>
      </c>
      <c r="J45" s="643">
        <v>6432363831</v>
      </c>
      <c r="K45" s="637">
        <v>43040</v>
      </c>
      <c r="L45" s="637">
        <v>44316</v>
      </c>
      <c r="M45" s="638">
        <f t="shared" si="1"/>
        <v>182.28571428571428</v>
      </c>
      <c r="N45" s="639">
        <v>1</v>
      </c>
      <c r="O45" s="635" t="s">
        <v>1647</v>
      </c>
      <c r="P45" s="639">
        <f t="shared" si="0"/>
        <v>1</v>
      </c>
      <c r="Q45" s="640" t="str" cm="1">
        <f t="array" aca="1" ref="Q45" ca="1">IF(ISNUMBER(P45),IF(P45=100%,"CUMPLIDA",IF(AND(ISNUMBER(L45),ISNUMBER(INDIRECT("FECHA_"&amp;$B45,1))), IF(L45&lt;=INDIRECT("FECHA_"&amp;$B45,1),"INCUMPLIDA","PROCESO"), "VERIFICAR FECHA")),"SIN VALOR AVANCE")</f>
        <v>CUMPLIDA</v>
      </c>
    </row>
    <row r="46" spans="1:17" ht="105.75">
      <c r="A46" s="632" t="s">
        <v>12</v>
      </c>
      <c r="B46" s="633" t="s">
        <v>14</v>
      </c>
      <c r="C46" s="940"/>
      <c r="D46" s="940"/>
      <c r="E46" s="941"/>
      <c r="F46" s="941"/>
      <c r="G46" s="634" t="s">
        <v>1648</v>
      </c>
      <c r="H46" s="635" t="s">
        <v>1645</v>
      </c>
      <c r="I46" s="635" t="s">
        <v>1646</v>
      </c>
      <c r="J46" s="643">
        <v>43631471</v>
      </c>
      <c r="K46" s="637">
        <v>43040</v>
      </c>
      <c r="L46" s="637">
        <v>43434</v>
      </c>
      <c r="M46" s="638">
        <f t="shared" si="1"/>
        <v>56.285714285714285</v>
      </c>
      <c r="N46" s="639">
        <v>1</v>
      </c>
      <c r="O46" s="635" t="s">
        <v>1649</v>
      </c>
      <c r="P46" s="639">
        <f t="shared" si="0"/>
        <v>1</v>
      </c>
      <c r="Q46" s="640" t="str" cm="1">
        <f t="array" aca="1" ref="Q46" ca="1">IF(ISNUMBER(P46),IF(P46=100%,"CUMPLIDA",IF(AND(ISNUMBER(L46),ISNUMBER(INDIRECT("FECHA_"&amp;$B46,1))), IF(L46&lt;=INDIRECT("FECHA_"&amp;$B46,1),"INCUMPLIDA","PROCESO"), "VERIFICAR FECHA")),"SIN VALOR AVANCE")</f>
        <v>CUMPLIDA</v>
      </c>
    </row>
    <row r="47" spans="1:17" ht="120.75">
      <c r="A47" s="632" t="s">
        <v>12</v>
      </c>
      <c r="B47" s="633" t="s">
        <v>14</v>
      </c>
      <c r="C47" s="940"/>
      <c r="D47" s="940"/>
      <c r="E47" s="941"/>
      <c r="F47" s="941"/>
      <c r="G47" s="634" t="s">
        <v>1650</v>
      </c>
      <c r="H47" s="635" t="s">
        <v>1645</v>
      </c>
      <c r="I47" s="635" t="s">
        <v>1646</v>
      </c>
      <c r="J47" s="643">
        <v>11623780528.950001</v>
      </c>
      <c r="K47" s="637">
        <v>43040</v>
      </c>
      <c r="L47" s="641">
        <v>45657</v>
      </c>
      <c r="M47" s="638">
        <f t="shared" si="1"/>
        <v>373.85714285714283</v>
      </c>
      <c r="N47" s="639">
        <v>1</v>
      </c>
      <c r="O47" s="635" t="s">
        <v>1651</v>
      </c>
      <c r="P47" s="639">
        <f t="shared" si="0"/>
        <v>1</v>
      </c>
      <c r="Q47" s="640" t="str" cm="1">
        <f t="array" aca="1" ref="Q47" ca="1">IF(ISNUMBER(P47),IF(P47=100%,"CUMPLIDA",IF(AND(ISNUMBER(L47),ISNUMBER(INDIRECT("FECHA_"&amp;$B47,1))), IF(L47&lt;=INDIRECT("FECHA_"&amp;$B47,1),"INCUMPLIDA","PROCESO"), "VERIFICAR FECHA")),"SIN VALOR AVANCE")</f>
        <v>CUMPLIDA</v>
      </c>
    </row>
    <row r="48" spans="1:17" ht="105.75">
      <c r="A48" s="632" t="s">
        <v>12</v>
      </c>
      <c r="B48" s="633" t="s">
        <v>14</v>
      </c>
      <c r="C48" s="940"/>
      <c r="D48" s="940"/>
      <c r="E48" s="941"/>
      <c r="F48" s="941"/>
      <c r="G48" s="634" t="s">
        <v>1652</v>
      </c>
      <c r="H48" s="635" t="s">
        <v>1645</v>
      </c>
      <c r="I48" s="635" t="s">
        <v>1646</v>
      </c>
      <c r="J48" s="643">
        <v>1251159219</v>
      </c>
      <c r="K48" s="637">
        <v>43040</v>
      </c>
      <c r="L48" s="641">
        <v>45777</v>
      </c>
      <c r="M48" s="638">
        <f t="shared" si="1"/>
        <v>391</v>
      </c>
      <c r="N48" s="639">
        <v>1</v>
      </c>
      <c r="O48" s="635" t="s">
        <v>1653</v>
      </c>
      <c r="P48" s="639">
        <f t="shared" si="0"/>
        <v>1</v>
      </c>
      <c r="Q48" s="640" t="str" cm="1">
        <f t="array" aca="1" ref="Q48" ca="1">IF(ISNUMBER(P48),IF(P48=100%,"CUMPLIDA",IF(AND(ISNUMBER(L48),ISNUMBER(INDIRECT("FECHA_"&amp;$B48,1))), IF(L48&lt;=INDIRECT("FECHA_"&amp;$B48,1),"INCUMPLIDA","PROCESO"), "VERIFICAR FECHA")),"SIN VALOR AVANCE")</f>
        <v>CUMPLIDA</v>
      </c>
    </row>
    <row r="49" spans="1:18" ht="120">
      <c r="A49" s="632" t="s">
        <v>12</v>
      </c>
      <c r="B49" s="633" t="s">
        <v>14</v>
      </c>
      <c r="C49" s="940"/>
      <c r="D49" s="940"/>
      <c r="E49" s="941"/>
      <c r="F49" s="941"/>
      <c r="G49" s="634" t="s">
        <v>1654</v>
      </c>
      <c r="H49" s="635" t="s">
        <v>1655</v>
      </c>
      <c r="I49" s="635" t="s">
        <v>1656</v>
      </c>
      <c r="J49" s="636">
        <v>42</v>
      </c>
      <c r="K49" s="637">
        <v>42948</v>
      </c>
      <c r="L49" s="637">
        <v>43100</v>
      </c>
      <c r="M49" s="638">
        <f t="shared" si="1"/>
        <v>21.714285714285715</v>
      </c>
      <c r="N49" s="639">
        <v>1</v>
      </c>
      <c r="O49" s="635" t="s">
        <v>1524</v>
      </c>
      <c r="P49" s="639">
        <f t="shared" si="0"/>
        <v>1</v>
      </c>
      <c r="Q49" s="640" t="str" cm="1">
        <f t="array" aca="1" ref="Q49" ca="1">IF(ISNUMBER(P49),IF(P49=100%,"CUMPLIDA",IF(AND(ISNUMBER(L49),ISNUMBER(INDIRECT("FECHA_"&amp;$B49,1))), IF(L49&lt;=INDIRECT("FECHA_"&amp;$B49,1),"INCUMPLIDA","PROCESO"), "VERIFICAR FECHA")),"SIN VALOR AVANCE")</f>
        <v>CUMPLIDA</v>
      </c>
    </row>
    <row r="50" spans="1:18" ht="120">
      <c r="A50" s="632" t="s">
        <v>12</v>
      </c>
      <c r="B50" s="633" t="s">
        <v>14</v>
      </c>
      <c r="C50" s="940"/>
      <c r="D50" s="940"/>
      <c r="E50" s="941"/>
      <c r="F50" s="941"/>
      <c r="G50" s="634" t="s">
        <v>1657</v>
      </c>
      <c r="H50" s="635" t="s">
        <v>1658</v>
      </c>
      <c r="I50" s="635" t="s">
        <v>1659</v>
      </c>
      <c r="J50" s="636">
        <v>42</v>
      </c>
      <c r="K50" s="637">
        <v>42948</v>
      </c>
      <c r="L50" s="637">
        <v>43281</v>
      </c>
      <c r="M50" s="638">
        <f t="shared" si="1"/>
        <v>47.571428571428569</v>
      </c>
      <c r="N50" s="639">
        <v>1</v>
      </c>
      <c r="O50" s="635" t="s">
        <v>1524</v>
      </c>
      <c r="P50" s="639">
        <f t="shared" si="0"/>
        <v>1</v>
      </c>
      <c r="Q50" s="640" t="str" cm="1">
        <f t="array" aca="1" ref="Q50" ca="1">IF(ISNUMBER(P50),IF(P50=100%,"CUMPLIDA",IF(AND(ISNUMBER(L50),ISNUMBER(INDIRECT("FECHA_"&amp;$B50,1))), IF(L50&lt;=INDIRECT("FECHA_"&amp;$B50,1),"INCUMPLIDA","PROCESO"), "VERIFICAR FECHA")),"SIN VALOR AVANCE")</f>
        <v>CUMPLIDA</v>
      </c>
    </row>
    <row r="51" spans="1:18" ht="105">
      <c r="A51" s="632" t="s">
        <v>12</v>
      </c>
      <c r="B51" s="633" t="s">
        <v>14</v>
      </c>
      <c r="C51" s="940"/>
      <c r="D51" s="940"/>
      <c r="E51" s="941"/>
      <c r="F51" s="941"/>
      <c r="G51" s="634" t="s">
        <v>1660</v>
      </c>
      <c r="H51" s="635" t="s">
        <v>1661</v>
      </c>
      <c r="I51" s="635" t="s">
        <v>1662</v>
      </c>
      <c r="J51" s="639">
        <v>1</v>
      </c>
      <c r="K51" s="637">
        <v>43101</v>
      </c>
      <c r="L51" s="637">
        <v>43465</v>
      </c>
      <c r="M51" s="638">
        <f t="shared" si="1"/>
        <v>52</v>
      </c>
      <c r="N51" s="639">
        <v>1</v>
      </c>
      <c r="O51" s="635" t="s">
        <v>1663</v>
      </c>
      <c r="P51" s="639">
        <f t="shared" si="0"/>
        <v>1</v>
      </c>
      <c r="Q51" s="640" t="str" cm="1">
        <f t="array" aca="1" ref="Q51" ca="1">IF(ISNUMBER(P51),IF(P51=100%,"CUMPLIDA",IF(AND(ISNUMBER(L51),ISNUMBER(INDIRECT("FECHA_"&amp;$B51,1))), IF(L51&lt;=INDIRECT("FECHA_"&amp;$B51,1),"INCUMPLIDA","PROCESO"), "VERIFICAR FECHA")),"SIN VALOR AVANCE")</f>
        <v>CUMPLIDA</v>
      </c>
    </row>
    <row r="52" spans="1:18" ht="90.75" customHeight="1">
      <c r="A52" s="632" t="s">
        <v>12</v>
      </c>
      <c r="B52" s="633" t="s">
        <v>14</v>
      </c>
      <c r="C52" s="940" t="s">
        <v>1664</v>
      </c>
      <c r="D52" s="940" t="s">
        <v>1518</v>
      </c>
      <c r="E52" s="941" t="s">
        <v>1665</v>
      </c>
      <c r="F52" s="941" t="s">
        <v>1666</v>
      </c>
      <c r="G52" s="634" t="s">
        <v>1667</v>
      </c>
      <c r="H52" s="635" t="s">
        <v>1668</v>
      </c>
      <c r="I52" s="635" t="s">
        <v>1669</v>
      </c>
      <c r="J52" s="636">
        <v>1</v>
      </c>
      <c r="K52" s="637">
        <v>44454</v>
      </c>
      <c r="L52" s="637">
        <v>44561</v>
      </c>
      <c r="M52" s="638">
        <f t="shared" si="1"/>
        <v>15.285714285714286</v>
      </c>
      <c r="N52" s="639">
        <v>1</v>
      </c>
      <c r="O52" s="635" t="s">
        <v>1670</v>
      </c>
      <c r="P52" s="639">
        <f t="shared" si="0"/>
        <v>1</v>
      </c>
      <c r="Q52" s="640" t="str" cm="1">
        <f t="array" aca="1" ref="Q52" ca="1">IF(ISNUMBER(P52),IF(P52=100%,"CUMPLIDA",IF(AND(ISNUMBER(L52),ISNUMBER(INDIRECT("FECHA_"&amp;$B52,1))), IF(L52&lt;=INDIRECT("FECHA_"&amp;$B52,1),"INCUMPLIDA","PROCESO"), "VERIFICAR FECHA")),"SIN VALOR AVANCE")</f>
        <v>CUMPLIDA</v>
      </c>
    </row>
    <row r="53" spans="1:18" ht="210" customHeight="1">
      <c r="A53" s="632" t="s">
        <v>12</v>
      </c>
      <c r="B53" s="633" t="s">
        <v>14</v>
      </c>
      <c r="C53" s="940"/>
      <c r="D53" s="940"/>
      <c r="E53" s="941"/>
      <c r="F53" s="941"/>
      <c r="G53" s="634" t="s">
        <v>1671</v>
      </c>
      <c r="H53" s="635" t="s">
        <v>1672</v>
      </c>
      <c r="I53" s="635" t="s">
        <v>1673</v>
      </c>
      <c r="J53" s="636">
        <v>3</v>
      </c>
      <c r="K53" s="637">
        <v>44470</v>
      </c>
      <c r="L53" s="637">
        <v>44865</v>
      </c>
      <c r="M53" s="638">
        <f t="shared" si="1"/>
        <v>56.428571428571431</v>
      </c>
      <c r="N53" s="639">
        <v>1</v>
      </c>
      <c r="O53" s="635" t="s">
        <v>1670</v>
      </c>
      <c r="P53" s="639">
        <f t="shared" si="0"/>
        <v>1</v>
      </c>
      <c r="Q53" s="640" t="str" cm="1">
        <f t="array" aca="1" ref="Q53" ca="1">IF(ISNUMBER(P53),IF(P53=100%,"CUMPLIDA",IF(AND(ISNUMBER(L53),ISNUMBER(INDIRECT("FECHA_"&amp;$B53,1))), IF(L53&lt;=INDIRECT("FECHA_"&amp;$B53,1),"INCUMPLIDA","PROCESO"), "VERIFICAR FECHA")),"SIN VALOR AVANCE")</f>
        <v>CUMPLIDA</v>
      </c>
    </row>
    <row r="54" spans="1:18" ht="90.75">
      <c r="A54" s="632" t="s">
        <v>12</v>
      </c>
      <c r="B54" s="633" t="s">
        <v>14</v>
      </c>
      <c r="C54" s="940"/>
      <c r="D54" s="940"/>
      <c r="E54" s="941"/>
      <c r="F54" s="941"/>
      <c r="G54" s="634" t="s">
        <v>1674</v>
      </c>
      <c r="H54" s="635" t="s">
        <v>1675</v>
      </c>
      <c r="I54" s="635" t="s">
        <v>1676</v>
      </c>
      <c r="J54" s="636">
        <v>1</v>
      </c>
      <c r="K54" s="637">
        <v>45231</v>
      </c>
      <c r="L54" s="637">
        <v>45504</v>
      </c>
      <c r="M54" s="638">
        <f t="shared" si="1"/>
        <v>39</v>
      </c>
      <c r="N54" s="639">
        <v>1</v>
      </c>
      <c r="O54" s="635" t="s">
        <v>1677</v>
      </c>
      <c r="P54" s="639">
        <f t="shared" si="0"/>
        <v>1</v>
      </c>
      <c r="Q54" s="640" t="str" cm="1">
        <f t="array" aca="1" ref="Q54" ca="1">IF(ISNUMBER(P54),IF(P54=100%,"CUMPLIDA",IF(AND(ISNUMBER(L54),ISNUMBER(INDIRECT("FECHA_"&amp;$B54,1))), IF(L54&lt;=INDIRECT("FECHA_"&amp;$B54,1),"INCUMPLIDA","PROCESO"), "VERIFICAR FECHA")),"SIN VALOR AVANCE")</f>
        <v>CUMPLIDA</v>
      </c>
    </row>
    <row r="55" spans="1:18" ht="135.75">
      <c r="A55" s="632" t="s">
        <v>12</v>
      </c>
      <c r="B55" s="633" t="s">
        <v>14</v>
      </c>
      <c r="C55" s="940"/>
      <c r="D55" s="940"/>
      <c r="E55" s="941"/>
      <c r="F55" s="941"/>
      <c r="G55" s="634" t="s">
        <v>1678</v>
      </c>
      <c r="H55" s="635" t="s">
        <v>1679</v>
      </c>
      <c r="I55" s="635" t="s">
        <v>99</v>
      </c>
      <c r="J55" s="636">
        <v>1</v>
      </c>
      <c r="K55" s="641">
        <v>45323</v>
      </c>
      <c r="L55" s="641">
        <v>45747</v>
      </c>
      <c r="M55" s="638">
        <f t="shared" si="1"/>
        <v>60.571428571428569</v>
      </c>
      <c r="N55" s="639">
        <v>1</v>
      </c>
      <c r="O55" s="644" t="s">
        <v>1680</v>
      </c>
      <c r="P55" s="639">
        <f t="shared" si="0"/>
        <v>1</v>
      </c>
      <c r="Q55" s="640" t="str" cm="1">
        <f t="array" aca="1" ref="Q55" ca="1">IF(ISNUMBER(P55),IF(P55=100%,"CUMPLIDA",IF(AND(ISNUMBER(L55),ISNUMBER(INDIRECT("FECHA_"&amp;$B55,1))), IF(L55&lt;=INDIRECT("FECHA_"&amp;$B55,1),"INCUMPLIDA","PROCESO"), "VERIFICAR FECHA")),"SIN VALOR AVANCE")</f>
        <v>CUMPLIDA</v>
      </c>
    </row>
    <row r="56" spans="1:18" ht="105.75">
      <c r="A56" s="632" t="s">
        <v>12</v>
      </c>
      <c r="B56" s="633" t="s">
        <v>14</v>
      </c>
      <c r="C56" s="940"/>
      <c r="D56" s="940"/>
      <c r="E56" s="941"/>
      <c r="F56" s="941"/>
      <c r="G56" s="634" t="s">
        <v>1681</v>
      </c>
      <c r="H56" s="635" t="s">
        <v>101</v>
      </c>
      <c r="I56" s="635" t="s">
        <v>102</v>
      </c>
      <c r="J56" s="636">
        <v>1</v>
      </c>
      <c r="K56" s="641">
        <v>45323</v>
      </c>
      <c r="L56" s="641">
        <v>45747</v>
      </c>
      <c r="M56" s="638">
        <f t="shared" si="1"/>
        <v>60.571428571428569</v>
      </c>
      <c r="N56" s="639">
        <v>1</v>
      </c>
      <c r="O56" s="644" t="s">
        <v>1682</v>
      </c>
      <c r="P56" s="639">
        <f t="shared" si="0"/>
        <v>1</v>
      </c>
      <c r="Q56" s="640" t="str" cm="1">
        <f t="array" aca="1" ref="Q56" ca="1">IF(ISNUMBER(P56),IF(P56=100%,"CUMPLIDA",IF(AND(ISNUMBER(L56),ISNUMBER(INDIRECT("FECHA_"&amp;$B56,1))), IF(L56&lt;=INDIRECT("FECHA_"&amp;$B56,1),"INCUMPLIDA","PROCESO"), "VERIFICAR FECHA")),"SIN VALOR AVANCE")</f>
        <v>CUMPLIDA</v>
      </c>
    </row>
    <row r="57" spans="1:18" ht="105.75">
      <c r="A57" s="632" t="s">
        <v>12</v>
      </c>
      <c r="B57" s="633" t="s">
        <v>14</v>
      </c>
      <c r="C57" s="940"/>
      <c r="D57" s="940"/>
      <c r="E57" s="941"/>
      <c r="F57" s="941"/>
      <c r="G57" s="634" t="s">
        <v>1683</v>
      </c>
      <c r="H57" s="635" t="s">
        <v>239</v>
      </c>
      <c r="I57" s="635" t="s">
        <v>240</v>
      </c>
      <c r="J57" s="636">
        <v>1</v>
      </c>
      <c r="K57" s="641">
        <v>45231</v>
      </c>
      <c r="L57" s="641">
        <v>45747</v>
      </c>
      <c r="M57" s="638">
        <f t="shared" si="1"/>
        <v>73.714285714285708</v>
      </c>
      <c r="N57" s="639">
        <v>1</v>
      </c>
      <c r="O57" s="644" t="s">
        <v>1682</v>
      </c>
      <c r="P57" s="639">
        <f t="shared" si="0"/>
        <v>1</v>
      </c>
      <c r="Q57" s="640" t="str" cm="1">
        <f t="array" aca="1" ref="Q57" ca="1">IF(ISNUMBER(P57),IF(P57=100%,"CUMPLIDA",IF(AND(ISNUMBER(L57),ISNUMBER(INDIRECT("FECHA_"&amp;$B57,1))), IF(L57&lt;=INDIRECT("FECHA_"&amp;$B57,1),"INCUMPLIDA","PROCESO"), "VERIFICAR FECHA")),"SIN VALOR AVANCE")</f>
        <v>CUMPLIDA</v>
      </c>
    </row>
    <row r="58" spans="1:18" ht="135.75">
      <c r="A58" s="632" t="s">
        <v>12</v>
      </c>
      <c r="B58" s="633" t="s">
        <v>14</v>
      </c>
      <c r="C58" s="940"/>
      <c r="D58" s="940"/>
      <c r="E58" s="941"/>
      <c r="F58" s="941"/>
      <c r="G58" s="634" t="s">
        <v>1684</v>
      </c>
      <c r="H58" s="635" t="s">
        <v>104</v>
      </c>
      <c r="I58" s="635" t="s">
        <v>105</v>
      </c>
      <c r="J58" s="636">
        <v>1</v>
      </c>
      <c r="K58" s="641">
        <v>45323</v>
      </c>
      <c r="L58" s="641">
        <v>45747</v>
      </c>
      <c r="M58" s="638">
        <f t="shared" si="1"/>
        <v>60.571428571428569</v>
      </c>
      <c r="N58" s="639">
        <v>1</v>
      </c>
      <c r="O58" s="644" t="s">
        <v>1680</v>
      </c>
      <c r="P58" s="639">
        <f t="shared" si="0"/>
        <v>1</v>
      </c>
      <c r="Q58" s="640" t="str" cm="1">
        <f t="array" aca="1" ref="Q58" ca="1">IF(ISNUMBER(P58),IF(P58=100%,"CUMPLIDA",IF(AND(ISNUMBER(L58),ISNUMBER(INDIRECT("FECHA_"&amp;$B58,1))), IF(L58&lt;=INDIRECT("FECHA_"&amp;$B58,1),"INCUMPLIDA","PROCESO"), "VERIFICAR FECHA")),"SIN VALOR AVANCE")</f>
        <v>CUMPLIDA</v>
      </c>
      <c r="R58" s="447" t="s">
        <v>4836</v>
      </c>
    </row>
    <row r="59" spans="1:18" ht="105.75">
      <c r="A59" s="632" t="s">
        <v>12</v>
      </c>
      <c r="B59" s="633" t="s">
        <v>14</v>
      </c>
      <c r="C59" s="940"/>
      <c r="D59" s="940"/>
      <c r="E59" s="941"/>
      <c r="F59" s="941"/>
      <c r="G59" s="634" t="s">
        <v>1685</v>
      </c>
      <c r="H59" s="635" t="s">
        <v>106</v>
      </c>
      <c r="I59" s="635" t="s">
        <v>107</v>
      </c>
      <c r="J59" s="636">
        <v>1</v>
      </c>
      <c r="K59" s="641">
        <v>45231</v>
      </c>
      <c r="L59" s="641">
        <v>45747</v>
      </c>
      <c r="M59" s="638">
        <f t="shared" si="1"/>
        <v>73.714285714285708</v>
      </c>
      <c r="N59" s="639">
        <v>1</v>
      </c>
      <c r="O59" s="644" t="s">
        <v>1682</v>
      </c>
      <c r="P59" s="639">
        <f t="shared" si="0"/>
        <v>1</v>
      </c>
      <c r="Q59" s="640" t="str" cm="1">
        <f t="array" aca="1" ref="Q59" ca="1">IF(ISNUMBER(P59),IF(P59=100%,"CUMPLIDA",IF(AND(ISNUMBER(L59),ISNUMBER(INDIRECT("FECHA_"&amp;$B59,1))), IF(L59&lt;=INDIRECT("FECHA_"&amp;$B59,1),"INCUMPLIDA","PROCESO"), "VERIFICAR FECHA")),"SIN VALOR AVANCE")</f>
        <v>CUMPLIDA</v>
      </c>
    </row>
    <row r="60" spans="1:18" ht="225.75">
      <c r="A60" s="632" t="s">
        <v>12</v>
      </c>
      <c r="B60" s="633" t="s">
        <v>14</v>
      </c>
      <c r="C60" s="940"/>
      <c r="D60" s="940"/>
      <c r="E60" s="941"/>
      <c r="F60" s="941"/>
      <c r="G60" s="634" t="s">
        <v>1686</v>
      </c>
      <c r="H60" s="635" t="s">
        <v>108</v>
      </c>
      <c r="I60" s="635" t="s">
        <v>109</v>
      </c>
      <c r="J60" s="636">
        <v>1</v>
      </c>
      <c r="K60" s="641">
        <v>45231</v>
      </c>
      <c r="L60" s="641">
        <v>45808</v>
      </c>
      <c r="M60" s="638">
        <f t="shared" si="1"/>
        <v>82.428571428571431</v>
      </c>
      <c r="N60" s="639">
        <v>1</v>
      </c>
      <c r="O60" s="644" t="s">
        <v>1687</v>
      </c>
      <c r="P60" s="639">
        <f t="shared" si="0"/>
        <v>1</v>
      </c>
      <c r="Q60" s="640" t="str" cm="1">
        <f t="array" aca="1" ref="Q60" ca="1">IF(ISNUMBER(P60),IF(P60=100%,"CUMPLIDA",IF(AND(ISNUMBER(L60),ISNUMBER(INDIRECT("FECHA_"&amp;$B60,1))), IF(L60&lt;=INDIRECT("FECHA_"&amp;$B60,1),"INCUMPLIDA","PROCESO"), "VERIFICAR FECHA")),"SIN VALOR AVANCE")</f>
        <v>CUMPLIDA</v>
      </c>
    </row>
    <row r="61" spans="1:18" ht="90.75">
      <c r="A61" s="632" t="s">
        <v>12</v>
      </c>
      <c r="B61" s="633" t="s">
        <v>14</v>
      </c>
      <c r="C61" s="940"/>
      <c r="D61" s="940"/>
      <c r="E61" s="941"/>
      <c r="F61" s="941"/>
      <c r="G61" s="634" t="s">
        <v>1688</v>
      </c>
      <c r="H61" s="635" t="s">
        <v>111</v>
      </c>
      <c r="I61" s="635" t="s">
        <v>112</v>
      </c>
      <c r="J61" s="636">
        <v>7</v>
      </c>
      <c r="K61" s="641">
        <v>46024</v>
      </c>
      <c r="L61" s="641">
        <v>46660</v>
      </c>
      <c r="M61" s="638">
        <f t="shared" si="1"/>
        <v>90.857142857142861</v>
      </c>
      <c r="N61" s="639">
        <v>0</v>
      </c>
      <c r="O61" s="635" t="s">
        <v>1677</v>
      </c>
      <c r="P61" s="639">
        <f t="shared" si="0"/>
        <v>0</v>
      </c>
      <c r="Q61" s="640" t="str" cm="1">
        <f t="array" aca="1" ref="Q61" ca="1">IF(ISNUMBER(P61),IF(P61=100%,"CUMPLIDA",IF(AND(ISNUMBER(L61),ISNUMBER(INDIRECT("FECHA_"&amp;$B61,1))), IF(L61&lt;=INDIRECT("FECHA_"&amp;$B61,1),"INCUMPLIDA","PROCESO"), "VERIFICAR FECHA")),"SIN VALOR AVANCE")</f>
        <v>PROCESO</v>
      </c>
    </row>
    <row r="62" spans="1:18" ht="135.75">
      <c r="A62" s="632" t="s">
        <v>12</v>
      </c>
      <c r="B62" s="633" t="s">
        <v>14</v>
      </c>
      <c r="C62" s="940"/>
      <c r="D62" s="940"/>
      <c r="E62" s="941"/>
      <c r="F62" s="941"/>
      <c r="G62" s="634" t="s">
        <v>1689</v>
      </c>
      <c r="H62" s="635" t="s">
        <v>115</v>
      </c>
      <c r="I62" s="635" t="s">
        <v>116</v>
      </c>
      <c r="J62" s="636">
        <v>1</v>
      </c>
      <c r="K62" s="641">
        <v>46024</v>
      </c>
      <c r="L62" s="641">
        <v>46660</v>
      </c>
      <c r="M62" s="638">
        <f t="shared" si="1"/>
        <v>90.857142857142861</v>
      </c>
      <c r="N62" s="639">
        <v>0</v>
      </c>
      <c r="O62" s="644" t="s">
        <v>1680</v>
      </c>
      <c r="P62" s="639">
        <f t="shared" si="0"/>
        <v>0</v>
      </c>
      <c r="Q62" s="640" t="str" cm="1">
        <f t="array" aca="1" ref="Q62" ca="1">IF(ISNUMBER(P62),IF(P62=100%,"CUMPLIDA",IF(AND(ISNUMBER(L62),ISNUMBER(INDIRECT("FECHA_"&amp;$B62,1))), IF(L62&lt;=INDIRECT("FECHA_"&amp;$B62,1),"INCUMPLIDA","PROCESO"), "VERIFICAR FECHA")),"SIN VALOR AVANCE")</f>
        <v>PROCESO</v>
      </c>
    </row>
    <row r="63" spans="1:18" ht="225.75">
      <c r="A63" s="632" t="s">
        <v>12</v>
      </c>
      <c r="B63" s="633" t="s">
        <v>14</v>
      </c>
      <c r="C63" s="940"/>
      <c r="D63" s="940"/>
      <c r="E63" s="941"/>
      <c r="F63" s="941"/>
      <c r="G63" s="634" t="s">
        <v>1690</v>
      </c>
      <c r="H63" s="635" t="s">
        <v>118</v>
      </c>
      <c r="I63" s="635" t="s">
        <v>119</v>
      </c>
      <c r="J63" s="636">
        <v>2</v>
      </c>
      <c r="K63" s="641">
        <v>46024</v>
      </c>
      <c r="L63" s="641">
        <v>46660</v>
      </c>
      <c r="M63" s="638">
        <f t="shared" si="1"/>
        <v>90.857142857142861</v>
      </c>
      <c r="N63" s="639">
        <v>0</v>
      </c>
      <c r="O63" s="644" t="s">
        <v>1687</v>
      </c>
      <c r="P63" s="639">
        <f t="shared" si="0"/>
        <v>0</v>
      </c>
      <c r="Q63" s="640" t="str" cm="1">
        <f t="array" aca="1" ref="Q63" ca="1">IF(ISNUMBER(P63),IF(P63=100%,"CUMPLIDA",IF(AND(ISNUMBER(L63),ISNUMBER(INDIRECT("FECHA_"&amp;$B63,1))), IF(L63&lt;=INDIRECT("FECHA_"&amp;$B63,1),"INCUMPLIDA","PROCESO"), "VERIFICAR FECHA")),"SIN VALOR AVANCE")</f>
        <v>PROCESO</v>
      </c>
    </row>
    <row r="64" spans="1:18" ht="135">
      <c r="A64" s="632" t="s">
        <v>12</v>
      </c>
      <c r="B64" s="633" t="s">
        <v>14</v>
      </c>
      <c r="C64" s="940"/>
      <c r="D64" s="940"/>
      <c r="E64" s="941"/>
      <c r="F64" s="941"/>
      <c r="G64" s="634" t="s">
        <v>1691</v>
      </c>
      <c r="H64" s="635" t="s">
        <v>1692</v>
      </c>
      <c r="I64" s="635" t="s">
        <v>1669</v>
      </c>
      <c r="J64" s="636">
        <v>1</v>
      </c>
      <c r="K64" s="637">
        <v>44454</v>
      </c>
      <c r="L64" s="637">
        <v>44561</v>
      </c>
      <c r="M64" s="638">
        <f t="shared" si="1"/>
        <v>15.285714285714286</v>
      </c>
      <c r="N64" s="639">
        <v>1</v>
      </c>
      <c r="O64" s="635" t="s">
        <v>1693</v>
      </c>
      <c r="P64" s="639">
        <f t="shared" si="0"/>
        <v>1</v>
      </c>
      <c r="Q64" s="640" t="str" cm="1">
        <f t="array" aca="1" ref="Q64" ca="1">IF(ISNUMBER(P64),IF(P64=100%,"CUMPLIDA",IF(AND(ISNUMBER(L64),ISNUMBER(INDIRECT("FECHA_"&amp;$B64,1))), IF(L64&lt;=INDIRECT("FECHA_"&amp;$B64,1),"INCUMPLIDA","PROCESO"), "VERIFICAR FECHA")),"SIN VALOR AVANCE")</f>
        <v>CUMPLIDA</v>
      </c>
    </row>
    <row r="65" spans="1:17" ht="270" customHeight="1">
      <c r="A65" s="632" t="s">
        <v>12</v>
      </c>
      <c r="B65" s="633" t="s">
        <v>14</v>
      </c>
      <c r="C65" s="940"/>
      <c r="D65" s="940"/>
      <c r="E65" s="941"/>
      <c r="F65" s="941"/>
      <c r="G65" s="634" t="s">
        <v>1694</v>
      </c>
      <c r="H65" s="635" t="s">
        <v>1695</v>
      </c>
      <c r="I65" s="635" t="s">
        <v>1673</v>
      </c>
      <c r="J65" s="636">
        <v>3</v>
      </c>
      <c r="K65" s="637">
        <v>44470</v>
      </c>
      <c r="L65" s="637">
        <v>44865</v>
      </c>
      <c r="M65" s="638">
        <f t="shared" si="1"/>
        <v>56.428571428571431</v>
      </c>
      <c r="N65" s="639">
        <v>1</v>
      </c>
      <c r="O65" s="635" t="s">
        <v>1693</v>
      </c>
      <c r="P65" s="639">
        <f t="shared" si="0"/>
        <v>1</v>
      </c>
      <c r="Q65" s="640" t="str" cm="1">
        <f t="array" aca="1" ref="Q65" ca="1">IF(ISNUMBER(P65),IF(P65=100%,"CUMPLIDA",IF(AND(ISNUMBER(L65),ISNUMBER(INDIRECT("FECHA_"&amp;$B65,1))), IF(L65&lt;=INDIRECT("FECHA_"&amp;$B65,1),"INCUMPLIDA","PROCESO"), "VERIFICAR FECHA")),"SIN VALOR AVANCE")</f>
        <v>CUMPLIDA</v>
      </c>
    </row>
    <row r="66" spans="1:17" ht="195" customHeight="1">
      <c r="A66" s="632" t="s">
        <v>12</v>
      </c>
      <c r="B66" s="633" t="s">
        <v>14</v>
      </c>
      <c r="C66" s="940"/>
      <c r="D66" s="940"/>
      <c r="E66" s="941"/>
      <c r="F66" s="941"/>
      <c r="G66" s="634" t="s">
        <v>1696</v>
      </c>
      <c r="H66" s="635" t="s">
        <v>1697</v>
      </c>
      <c r="I66" s="635" t="s">
        <v>1698</v>
      </c>
      <c r="J66" s="636">
        <v>6</v>
      </c>
      <c r="K66" s="637">
        <v>44470</v>
      </c>
      <c r="L66" s="637">
        <v>44651</v>
      </c>
      <c r="M66" s="638">
        <f t="shared" si="1"/>
        <v>25.857142857142858</v>
      </c>
      <c r="N66" s="639">
        <v>1</v>
      </c>
      <c r="O66" s="635" t="s">
        <v>1693</v>
      </c>
      <c r="P66" s="639">
        <f t="shared" si="0"/>
        <v>1</v>
      </c>
      <c r="Q66" s="640" t="str" cm="1">
        <f t="array" aca="1" ref="Q66" ca="1">IF(ISNUMBER(P66),IF(P66=100%,"CUMPLIDA",IF(AND(ISNUMBER(L66),ISNUMBER(INDIRECT("FECHA_"&amp;$B66,1))), IF(L66&lt;=INDIRECT("FECHA_"&amp;$B66,1),"INCUMPLIDA","PROCESO"), "VERIFICAR FECHA")),"SIN VALOR AVANCE")</f>
        <v>CUMPLIDA</v>
      </c>
    </row>
    <row r="67" spans="1:17" ht="255">
      <c r="A67" s="632" t="s">
        <v>12</v>
      </c>
      <c r="B67" s="633" t="s">
        <v>14</v>
      </c>
      <c r="C67" s="940"/>
      <c r="D67" s="940"/>
      <c r="E67" s="941"/>
      <c r="F67" s="941"/>
      <c r="G67" s="634" t="s">
        <v>1699</v>
      </c>
      <c r="H67" s="635" t="s">
        <v>1700</v>
      </c>
      <c r="I67" s="635" t="s">
        <v>1701</v>
      </c>
      <c r="J67" s="636">
        <v>1</v>
      </c>
      <c r="K67" s="637">
        <v>44470</v>
      </c>
      <c r="L67" s="637">
        <v>44742</v>
      </c>
      <c r="M67" s="638">
        <f t="shared" si="1"/>
        <v>38.857142857142854</v>
      </c>
      <c r="N67" s="639">
        <v>1</v>
      </c>
      <c r="O67" s="635" t="s">
        <v>1702</v>
      </c>
      <c r="P67" s="639">
        <f t="shared" si="0"/>
        <v>1</v>
      </c>
      <c r="Q67" s="640" t="str" cm="1">
        <f t="array" aca="1" ref="Q67" ca="1">IF(ISNUMBER(P67),IF(P67=100%,"CUMPLIDA",IF(AND(ISNUMBER(L67),ISNUMBER(INDIRECT("FECHA_"&amp;$B67,1))), IF(L67&lt;=INDIRECT("FECHA_"&amp;$B67,1),"INCUMPLIDA","PROCESO"), "VERIFICAR FECHA")),"SIN VALOR AVANCE")</f>
        <v>CUMPLIDA</v>
      </c>
    </row>
    <row r="68" spans="1:17" ht="120">
      <c r="A68" s="632" t="s">
        <v>12</v>
      </c>
      <c r="B68" s="633" t="s">
        <v>14</v>
      </c>
      <c r="C68" s="940"/>
      <c r="D68" s="940"/>
      <c r="E68" s="941"/>
      <c r="F68" s="941"/>
      <c r="G68" s="634" t="s">
        <v>1703</v>
      </c>
      <c r="H68" s="635" t="s">
        <v>1704</v>
      </c>
      <c r="I68" s="635" t="s">
        <v>1669</v>
      </c>
      <c r="J68" s="636">
        <v>1</v>
      </c>
      <c r="K68" s="637">
        <v>44454</v>
      </c>
      <c r="L68" s="637">
        <v>44561</v>
      </c>
      <c r="M68" s="638">
        <f t="shared" si="1"/>
        <v>15.285714285714286</v>
      </c>
      <c r="N68" s="639">
        <v>1</v>
      </c>
      <c r="O68" s="635" t="s">
        <v>1670</v>
      </c>
      <c r="P68" s="639">
        <f t="shared" si="0"/>
        <v>1</v>
      </c>
      <c r="Q68" s="640" t="str" cm="1">
        <f t="array" aca="1" ref="Q68" ca="1">IF(ISNUMBER(P68),IF(P68=100%,"CUMPLIDA",IF(AND(ISNUMBER(L68),ISNUMBER(INDIRECT("FECHA_"&amp;$B68,1))), IF(L68&lt;=INDIRECT("FECHA_"&amp;$B68,1),"INCUMPLIDA","PROCESO"), "VERIFICAR FECHA")),"SIN VALOR AVANCE")</f>
        <v>CUMPLIDA</v>
      </c>
    </row>
    <row r="69" spans="1:17" ht="105">
      <c r="A69" s="632" t="s">
        <v>12</v>
      </c>
      <c r="B69" s="633" t="s">
        <v>14</v>
      </c>
      <c r="C69" s="940"/>
      <c r="D69" s="940"/>
      <c r="E69" s="941"/>
      <c r="F69" s="941"/>
      <c r="G69" s="634" t="s">
        <v>1705</v>
      </c>
      <c r="H69" s="635" t="s">
        <v>1704</v>
      </c>
      <c r="I69" s="635" t="s">
        <v>1669</v>
      </c>
      <c r="J69" s="636">
        <v>1</v>
      </c>
      <c r="K69" s="637">
        <v>44454</v>
      </c>
      <c r="L69" s="637">
        <v>44561</v>
      </c>
      <c r="M69" s="638">
        <f t="shared" si="1"/>
        <v>15.285714285714286</v>
      </c>
      <c r="N69" s="639">
        <v>1</v>
      </c>
      <c r="O69" s="635" t="s">
        <v>1670</v>
      </c>
      <c r="P69" s="639">
        <f t="shared" si="0"/>
        <v>1</v>
      </c>
      <c r="Q69" s="640" t="str" cm="1">
        <f t="array" aca="1" ref="Q69" ca="1">IF(ISNUMBER(P69),IF(P69=100%,"CUMPLIDA",IF(AND(ISNUMBER(L69),ISNUMBER(INDIRECT("FECHA_"&amp;$B69,1))), IF(L69&lt;=INDIRECT("FECHA_"&amp;$B69,1),"INCUMPLIDA","PROCESO"), "VERIFICAR FECHA")),"SIN VALOR AVANCE")</f>
        <v>CUMPLIDA</v>
      </c>
    </row>
    <row r="70" spans="1:17" ht="135.75" customHeight="1">
      <c r="A70" s="453" t="s">
        <v>22</v>
      </c>
      <c r="B70" s="454" t="s">
        <v>14</v>
      </c>
      <c r="C70" s="946" t="s">
        <v>1706</v>
      </c>
      <c r="D70" s="946" t="s">
        <v>1518</v>
      </c>
      <c r="E70" s="947" t="s">
        <v>1707</v>
      </c>
      <c r="F70" s="947" t="s">
        <v>1708</v>
      </c>
      <c r="G70" s="941" t="s">
        <v>1709</v>
      </c>
      <c r="H70" s="635" t="s">
        <v>1710</v>
      </c>
      <c r="I70" s="635" t="s">
        <v>1711</v>
      </c>
      <c r="J70" s="636">
        <v>1</v>
      </c>
      <c r="K70" s="637">
        <v>44440</v>
      </c>
      <c r="L70" s="637">
        <v>44530</v>
      </c>
      <c r="M70" s="638">
        <f t="shared" si="1"/>
        <v>12.857142857142858</v>
      </c>
      <c r="N70" s="639">
        <v>1</v>
      </c>
      <c r="O70" s="635" t="s">
        <v>1712</v>
      </c>
      <c r="P70" s="639">
        <f t="shared" si="0"/>
        <v>1</v>
      </c>
      <c r="Q70" s="640" t="str" cm="1">
        <f t="array" aca="1" ref="Q70" ca="1">IF(ISNUMBER(P70),IF(P70=100%,"CUMPLIDA",IF(AND(ISNUMBER(L70),ISNUMBER(INDIRECT("FECHA_"&amp;$B70,1))), IF(L70&lt;=INDIRECT("FECHA_"&amp;$B70,1),"INCUMPLIDA","PROCESO"), "VERIFICAR FECHA")),"SIN VALOR AVANCE")</f>
        <v>CUMPLIDA</v>
      </c>
    </row>
    <row r="71" spans="1:17" ht="90.75">
      <c r="A71" s="453" t="s">
        <v>22</v>
      </c>
      <c r="B71" s="454" t="s">
        <v>14</v>
      </c>
      <c r="C71" s="946"/>
      <c r="D71" s="946"/>
      <c r="E71" s="947"/>
      <c r="F71" s="947"/>
      <c r="G71" s="941"/>
      <c r="H71" s="635" t="s">
        <v>1713</v>
      </c>
      <c r="I71" s="635" t="s">
        <v>1714</v>
      </c>
      <c r="J71" s="636">
        <v>1</v>
      </c>
      <c r="K71" s="637">
        <v>44531</v>
      </c>
      <c r="L71" s="637">
        <v>44561</v>
      </c>
      <c r="M71" s="638">
        <f t="shared" si="1"/>
        <v>4.2857142857142856</v>
      </c>
      <c r="N71" s="639">
        <v>1</v>
      </c>
      <c r="O71" s="635" t="s">
        <v>1715</v>
      </c>
      <c r="P71" s="639">
        <f t="shared" si="0"/>
        <v>1</v>
      </c>
      <c r="Q71" s="640" t="str" cm="1">
        <f t="array" aca="1" ref="Q71" ca="1">IF(ISNUMBER(P71),IF(P71=100%,"CUMPLIDA",IF(AND(ISNUMBER(L71),ISNUMBER(INDIRECT("FECHA_"&amp;$B71,1))), IF(L71&lt;=INDIRECT("FECHA_"&amp;$B71,1),"INCUMPLIDA","PROCESO"), "VERIFICAR FECHA")),"SIN VALOR AVANCE")</f>
        <v>CUMPLIDA</v>
      </c>
    </row>
    <row r="72" spans="1:17" ht="105.75" customHeight="1">
      <c r="A72" s="453" t="s">
        <v>22</v>
      </c>
      <c r="B72" s="454" t="s">
        <v>14</v>
      </c>
      <c r="C72" s="946"/>
      <c r="D72" s="946"/>
      <c r="E72" s="947"/>
      <c r="F72" s="947"/>
      <c r="G72" s="941" t="s">
        <v>1716</v>
      </c>
      <c r="H72" s="635" t="s">
        <v>1717</v>
      </c>
      <c r="I72" s="635" t="s">
        <v>1718</v>
      </c>
      <c r="J72" s="636">
        <v>1</v>
      </c>
      <c r="K72" s="637">
        <v>44531</v>
      </c>
      <c r="L72" s="637">
        <v>44712</v>
      </c>
      <c r="M72" s="638">
        <f t="shared" si="1"/>
        <v>25.857142857142858</v>
      </c>
      <c r="N72" s="639">
        <v>1</v>
      </c>
      <c r="O72" s="635" t="s">
        <v>1715</v>
      </c>
      <c r="P72" s="639">
        <f t="shared" si="0"/>
        <v>1</v>
      </c>
      <c r="Q72" s="640" t="str" cm="1">
        <f t="array" aca="1" ref="Q72" ca="1">IF(ISNUMBER(P72),IF(P72=100%,"CUMPLIDA",IF(AND(ISNUMBER(L72),ISNUMBER(INDIRECT("FECHA_"&amp;$B72,1))), IF(L72&lt;=INDIRECT("FECHA_"&amp;$B72,1),"INCUMPLIDA","PROCESO"), "VERIFICAR FECHA")),"SIN VALOR AVANCE")</f>
        <v>CUMPLIDA</v>
      </c>
    </row>
    <row r="73" spans="1:17" ht="105.75" customHeight="1">
      <c r="A73" s="453" t="s">
        <v>22</v>
      </c>
      <c r="B73" s="454" t="s">
        <v>14</v>
      </c>
      <c r="C73" s="946"/>
      <c r="D73" s="946"/>
      <c r="E73" s="947" t="s">
        <v>1719</v>
      </c>
      <c r="F73" s="947"/>
      <c r="G73" s="941"/>
      <c r="H73" s="635" t="s">
        <v>1720</v>
      </c>
      <c r="I73" s="635" t="s">
        <v>1721</v>
      </c>
      <c r="J73" s="636">
        <v>1</v>
      </c>
      <c r="K73" s="637">
        <v>44713</v>
      </c>
      <c r="L73" s="637">
        <v>45289</v>
      </c>
      <c r="M73" s="638">
        <f t="shared" si="1"/>
        <v>82.285714285714292</v>
      </c>
      <c r="N73" s="639">
        <v>1</v>
      </c>
      <c r="O73" s="635" t="s">
        <v>1715</v>
      </c>
      <c r="P73" s="639">
        <f t="shared" si="0"/>
        <v>1</v>
      </c>
      <c r="Q73" s="640" t="str" cm="1">
        <f t="array" aca="1" ref="Q73" ca="1">IF(ISNUMBER(P73),IF(P73=100%,"CUMPLIDA",IF(AND(ISNUMBER(L73),ISNUMBER(INDIRECT("FECHA_"&amp;$B73,1))), IF(L73&lt;=INDIRECT("FECHA_"&amp;$B73,1),"INCUMPLIDA","PROCESO"), "VERIFICAR FECHA")),"SIN VALOR AVANCE")</f>
        <v>CUMPLIDA</v>
      </c>
    </row>
    <row r="74" spans="1:17" ht="120">
      <c r="A74" s="453" t="s">
        <v>22</v>
      </c>
      <c r="B74" s="454" t="s">
        <v>14</v>
      </c>
      <c r="C74" s="946"/>
      <c r="D74" s="946"/>
      <c r="E74" s="947"/>
      <c r="F74" s="947"/>
      <c r="G74" s="634" t="s">
        <v>1722</v>
      </c>
      <c r="H74" s="635" t="s">
        <v>1723</v>
      </c>
      <c r="I74" s="635" t="s">
        <v>112</v>
      </c>
      <c r="J74" s="636">
        <v>6</v>
      </c>
      <c r="K74" s="637">
        <v>44805</v>
      </c>
      <c r="L74" s="637">
        <v>45289</v>
      </c>
      <c r="M74" s="638">
        <f t="shared" si="1"/>
        <v>69.142857142857139</v>
      </c>
      <c r="N74" s="639">
        <v>1</v>
      </c>
      <c r="O74" s="635" t="s">
        <v>1715</v>
      </c>
      <c r="P74" s="639">
        <f t="shared" si="0"/>
        <v>1</v>
      </c>
      <c r="Q74" s="640" t="str" cm="1">
        <f t="array" aca="1" ref="Q74" ca="1">IF(ISNUMBER(P74),IF(P74=100%,"CUMPLIDA",IF(AND(ISNUMBER(L74),ISNUMBER(INDIRECT("FECHA_"&amp;$B74,1))), IF(L74&lt;=INDIRECT("FECHA_"&amp;$B74,1),"INCUMPLIDA","PROCESO"), "VERIFICAR FECHA")),"SIN VALOR AVANCE")</f>
        <v>CUMPLIDA</v>
      </c>
    </row>
    <row r="75" spans="1:17" ht="120.75" customHeight="1">
      <c r="A75" s="453" t="s">
        <v>22</v>
      </c>
      <c r="B75" s="454" t="s">
        <v>14</v>
      </c>
      <c r="C75" s="946"/>
      <c r="D75" s="946"/>
      <c r="E75" s="947"/>
      <c r="F75" s="947"/>
      <c r="G75" s="941" t="s">
        <v>1724</v>
      </c>
      <c r="H75" s="635" t="s">
        <v>1710</v>
      </c>
      <c r="I75" s="635" t="s">
        <v>1711</v>
      </c>
      <c r="J75" s="636">
        <v>1</v>
      </c>
      <c r="K75" s="637">
        <v>44440</v>
      </c>
      <c r="L75" s="637">
        <v>44530</v>
      </c>
      <c r="M75" s="638">
        <f t="shared" si="1"/>
        <v>12.857142857142858</v>
      </c>
      <c r="N75" s="639">
        <v>1</v>
      </c>
      <c r="O75" s="635" t="s">
        <v>1725</v>
      </c>
      <c r="P75" s="639">
        <f t="shared" ref="P75:P138" si="2">IF(B75="ITRC",N75,N75/J75)</f>
        <v>1</v>
      </c>
      <c r="Q75" s="640" t="str" cm="1">
        <f t="array" aca="1" ref="Q75" ca="1">IF(ISNUMBER(P75),IF(P75=100%,"CUMPLIDA",IF(AND(ISNUMBER(L75),ISNUMBER(INDIRECT("FECHA_"&amp;$B75,1))), IF(L75&lt;=INDIRECT("FECHA_"&amp;$B75,1),"INCUMPLIDA","PROCESO"), "VERIFICAR FECHA")),"SIN VALOR AVANCE")</f>
        <v>CUMPLIDA</v>
      </c>
    </row>
    <row r="76" spans="1:17" ht="105.75" customHeight="1">
      <c r="A76" s="453" t="s">
        <v>22</v>
      </c>
      <c r="B76" s="454" t="s">
        <v>14</v>
      </c>
      <c r="C76" s="946"/>
      <c r="D76" s="946"/>
      <c r="E76" s="947" t="s">
        <v>1726</v>
      </c>
      <c r="F76" s="947"/>
      <c r="G76" s="941"/>
      <c r="H76" s="635" t="s">
        <v>1713</v>
      </c>
      <c r="I76" s="635" t="s">
        <v>1714</v>
      </c>
      <c r="J76" s="636">
        <v>1</v>
      </c>
      <c r="K76" s="637">
        <v>44531</v>
      </c>
      <c r="L76" s="637">
        <v>44561</v>
      </c>
      <c r="M76" s="638">
        <f t="shared" si="1"/>
        <v>4.2857142857142856</v>
      </c>
      <c r="N76" s="639">
        <v>1</v>
      </c>
      <c r="O76" s="635" t="s">
        <v>1715</v>
      </c>
      <c r="P76" s="639">
        <f t="shared" si="2"/>
        <v>1</v>
      </c>
      <c r="Q76" s="640" t="str" cm="1">
        <f t="array" aca="1" ref="Q76" ca="1">IF(ISNUMBER(P76),IF(P76=100%,"CUMPLIDA",IF(AND(ISNUMBER(L76),ISNUMBER(INDIRECT("FECHA_"&amp;$B76,1))), IF(L76&lt;=INDIRECT("FECHA_"&amp;$B76,1),"INCUMPLIDA","PROCESO"), "VERIFICAR FECHA")),"SIN VALOR AVANCE")</f>
        <v>CUMPLIDA</v>
      </c>
    </row>
    <row r="77" spans="1:17" ht="120.75" customHeight="1">
      <c r="A77" s="453" t="s">
        <v>22</v>
      </c>
      <c r="B77" s="454" t="s">
        <v>14</v>
      </c>
      <c r="C77" s="946"/>
      <c r="D77" s="946"/>
      <c r="E77" s="947"/>
      <c r="F77" s="947"/>
      <c r="G77" s="941" t="s">
        <v>1727</v>
      </c>
      <c r="H77" s="635" t="s">
        <v>1710</v>
      </c>
      <c r="I77" s="635" t="s">
        <v>1711</v>
      </c>
      <c r="J77" s="636">
        <v>1</v>
      </c>
      <c r="K77" s="637">
        <v>44440</v>
      </c>
      <c r="L77" s="637">
        <v>44530</v>
      </c>
      <c r="M77" s="638">
        <f t="shared" si="1"/>
        <v>12.857142857142858</v>
      </c>
      <c r="N77" s="639">
        <v>1</v>
      </c>
      <c r="O77" s="635" t="s">
        <v>1725</v>
      </c>
      <c r="P77" s="639">
        <f t="shared" si="2"/>
        <v>1</v>
      </c>
      <c r="Q77" s="640" t="str" cm="1">
        <f t="array" aca="1" ref="Q77" ca="1">IF(ISNUMBER(P77),IF(P77=100%,"CUMPLIDA",IF(AND(ISNUMBER(L77),ISNUMBER(INDIRECT("FECHA_"&amp;$B77,1))), IF(L77&lt;=INDIRECT("FECHA_"&amp;$B77,1),"INCUMPLIDA","PROCESO"), "VERIFICAR FECHA")),"SIN VALOR AVANCE")</f>
        <v>CUMPLIDA</v>
      </c>
    </row>
    <row r="78" spans="1:17" ht="90.75">
      <c r="A78" s="453" t="s">
        <v>22</v>
      </c>
      <c r="B78" s="454" t="s">
        <v>14</v>
      </c>
      <c r="C78" s="946"/>
      <c r="D78" s="946"/>
      <c r="E78" s="947"/>
      <c r="F78" s="947"/>
      <c r="G78" s="941"/>
      <c r="H78" s="635" t="s">
        <v>1713</v>
      </c>
      <c r="I78" s="635" t="s">
        <v>1714</v>
      </c>
      <c r="J78" s="636">
        <v>1</v>
      </c>
      <c r="K78" s="637">
        <v>44531</v>
      </c>
      <c r="L78" s="637">
        <v>44561</v>
      </c>
      <c r="M78" s="638">
        <f t="shared" si="1"/>
        <v>4.2857142857142856</v>
      </c>
      <c r="N78" s="639">
        <v>1</v>
      </c>
      <c r="O78" s="635" t="s">
        <v>1715</v>
      </c>
      <c r="P78" s="639">
        <f t="shared" si="2"/>
        <v>1</v>
      </c>
      <c r="Q78" s="640" t="str" cm="1">
        <f t="array" aca="1" ref="Q78" ca="1">IF(ISNUMBER(P78),IF(P78=100%,"CUMPLIDA",IF(AND(ISNUMBER(L78),ISNUMBER(INDIRECT("FECHA_"&amp;$B78,1))), IF(L78&lt;=INDIRECT("FECHA_"&amp;$B78,1),"INCUMPLIDA","PROCESO"), "VERIFICAR FECHA")),"SIN VALOR AVANCE")</f>
        <v>CUMPLIDA</v>
      </c>
    </row>
    <row r="79" spans="1:17" ht="120" customHeight="1">
      <c r="A79" s="453" t="s">
        <v>22</v>
      </c>
      <c r="B79" s="454" t="s">
        <v>14</v>
      </c>
      <c r="C79" s="946"/>
      <c r="D79" s="946"/>
      <c r="E79" s="947" t="s">
        <v>1728</v>
      </c>
      <c r="F79" s="947"/>
      <c r="G79" s="634" t="s">
        <v>1729</v>
      </c>
      <c r="H79" s="635" t="s">
        <v>1730</v>
      </c>
      <c r="I79" s="635" t="s">
        <v>1731</v>
      </c>
      <c r="J79" s="636">
        <v>1</v>
      </c>
      <c r="K79" s="637">
        <v>44440</v>
      </c>
      <c r="L79" s="637">
        <v>44651</v>
      </c>
      <c r="M79" s="638">
        <f t="shared" si="1"/>
        <v>30.142857142857142</v>
      </c>
      <c r="N79" s="639">
        <v>1</v>
      </c>
      <c r="O79" s="635" t="s">
        <v>1732</v>
      </c>
      <c r="P79" s="639">
        <f t="shared" si="2"/>
        <v>1</v>
      </c>
      <c r="Q79" s="640" t="str" cm="1">
        <f t="array" aca="1" ref="Q79" ca="1">IF(ISNUMBER(P79),IF(P79=100%,"CUMPLIDA",IF(AND(ISNUMBER(L79),ISNUMBER(INDIRECT("FECHA_"&amp;$B79,1))), IF(L79&lt;=INDIRECT("FECHA_"&amp;$B79,1),"INCUMPLIDA","PROCESO"), "VERIFICAR FECHA")),"SIN VALOR AVANCE")</f>
        <v>CUMPLIDA</v>
      </c>
    </row>
    <row r="80" spans="1:17" ht="105.75" customHeight="1">
      <c r="A80" s="453" t="s">
        <v>22</v>
      </c>
      <c r="B80" s="454" t="s">
        <v>14</v>
      </c>
      <c r="C80" s="946"/>
      <c r="D80" s="946"/>
      <c r="E80" s="947"/>
      <c r="F80" s="947"/>
      <c r="G80" s="941" t="s">
        <v>1733</v>
      </c>
      <c r="H80" s="635" t="s">
        <v>1734</v>
      </c>
      <c r="I80" s="635" t="s">
        <v>1711</v>
      </c>
      <c r="J80" s="636">
        <v>1</v>
      </c>
      <c r="K80" s="637">
        <v>44440</v>
      </c>
      <c r="L80" s="637">
        <v>44592</v>
      </c>
      <c r="M80" s="638">
        <f t="shared" ref="M80:M143" si="3">(L80-K80)/7</f>
        <v>21.714285714285715</v>
      </c>
      <c r="N80" s="639">
        <v>1</v>
      </c>
      <c r="O80" s="635" t="s">
        <v>1715</v>
      </c>
      <c r="P80" s="639">
        <f t="shared" si="2"/>
        <v>1</v>
      </c>
      <c r="Q80" s="640" t="str" cm="1">
        <f t="array" aca="1" ref="Q80" ca="1">IF(ISNUMBER(P80),IF(P80=100%,"CUMPLIDA",IF(AND(ISNUMBER(L80),ISNUMBER(INDIRECT("FECHA_"&amp;$B80,1))), IF(L80&lt;=INDIRECT("FECHA_"&amp;$B80,1),"INCUMPLIDA","PROCESO"), "VERIFICAR FECHA")),"SIN VALOR AVANCE")</f>
        <v>CUMPLIDA</v>
      </c>
    </row>
    <row r="81" spans="1:17" ht="90.75">
      <c r="A81" s="453" t="s">
        <v>22</v>
      </c>
      <c r="B81" s="454" t="s">
        <v>14</v>
      </c>
      <c r="C81" s="946"/>
      <c r="D81" s="946"/>
      <c r="E81" s="947"/>
      <c r="F81" s="947"/>
      <c r="G81" s="941"/>
      <c r="H81" s="635" t="s">
        <v>1735</v>
      </c>
      <c r="I81" s="635" t="s">
        <v>1714</v>
      </c>
      <c r="J81" s="636">
        <v>1</v>
      </c>
      <c r="K81" s="637">
        <v>44593</v>
      </c>
      <c r="L81" s="637">
        <v>44621</v>
      </c>
      <c r="M81" s="638">
        <f t="shared" si="3"/>
        <v>4</v>
      </c>
      <c r="N81" s="639">
        <v>1</v>
      </c>
      <c r="O81" s="635" t="s">
        <v>1715</v>
      </c>
      <c r="P81" s="639">
        <f t="shared" si="2"/>
        <v>1</v>
      </c>
      <c r="Q81" s="640" t="str" cm="1">
        <f t="array" aca="1" ref="Q81" ca="1">IF(ISNUMBER(P81),IF(P81=100%,"CUMPLIDA",IF(AND(ISNUMBER(L81),ISNUMBER(INDIRECT("FECHA_"&amp;$B81,1))), IF(L81&lt;=INDIRECT("FECHA_"&amp;$B81,1),"INCUMPLIDA","PROCESO"), "VERIFICAR FECHA")),"SIN VALOR AVANCE")</f>
        <v>CUMPLIDA</v>
      </c>
    </row>
    <row r="82" spans="1:17" ht="45.75" customHeight="1">
      <c r="A82" s="453" t="s">
        <v>21</v>
      </c>
      <c r="B82" s="454" t="s">
        <v>14</v>
      </c>
      <c r="C82" s="940" t="s">
        <v>1736</v>
      </c>
      <c r="D82" s="940" t="s">
        <v>1737</v>
      </c>
      <c r="E82" s="941" t="s">
        <v>1738</v>
      </c>
      <c r="F82" s="941" t="s">
        <v>1739</v>
      </c>
      <c r="G82" s="634" t="s">
        <v>1740</v>
      </c>
      <c r="H82" s="635" t="s">
        <v>1741</v>
      </c>
      <c r="I82" s="635" t="s">
        <v>1742</v>
      </c>
      <c r="J82" s="645">
        <v>1</v>
      </c>
      <c r="K82" s="637">
        <v>44593</v>
      </c>
      <c r="L82" s="637">
        <v>44743</v>
      </c>
      <c r="M82" s="638">
        <f t="shared" si="3"/>
        <v>21.428571428571427</v>
      </c>
      <c r="N82" s="639">
        <v>1</v>
      </c>
      <c r="O82" s="635" t="s">
        <v>1743</v>
      </c>
      <c r="P82" s="639">
        <f t="shared" si="2"/>
        <v>1</v>
      </c>
      <c r="Q82" s="640" t="str" cm="1">
        <f t="array" aca="1" ref="Q82" ca="1">IF(ISNUMBER(P82),IF(P82=100%,"CUMPLIDA",IF(AND(ISNUMBER(L82),ISNUMBER(INDIRECT("FECHA_"&amp;$B82,1))), IF(L82&lt;=INDIRECT("FECHA_"&amp;$B82,1),"INCUMPLIDA","PROCESO"), "VERIFICAR FECHA")),"SIN VALOR AVANCE")</f>
        <v>CUMPLIDA</v>
      </c>
    </row>
    <row r="83" spans="1:17" ht="120">
      <c r="A83" s="453" t="s">
        <v>21</v>
      </c>
      <c r="B83" s="454" t="s">
        <v>14</v>
      </c>
      <c r="C83" s="940"/>
      <c r="D83" s="940"/>
      <c r="E83" s="941"/>
      <c r="F83" s="941"/>
      <c r="G83" s="634" t="s">
        <v>1744</v>
      </c>
      <c r="H83" s="635" t="s">
        <v>1745</v>
      </c>
      <c r="I83" s="635" t="s">
        <v>1746</v>
      </c>
      <c r="J83" s="645">
        <v>1</v>
      </c>
      <c r="K83" s="637">
        <v>44756</v>
      </c>
      <c r="L83" s="637">
        <v>44926</v>
      </c>
      <c r="M83" s="638">
        <f t="shared" si="3"/>
        <v>24.285714285714285</v>
      </c>
      <c r="N83" s="639">
        <v>1</v>
      </c>
      <c r="O83" s="635" t="s">
        <v>1743</v>
      </c>
      <c r="P83" s="639">
        <f t="shared" si="2"/>
        <v>1</v>
      </c>
      <c r="Q83" s="640" t="str" cm="1">
        <f t="array" aca="1" ref="Q83" ca="1">IF(ISNUMBER(P83),IF(P83=100%,"CUMPLIDA",IF(AND(ISNUMBER(L83),ISNUMBER(INDIRECT("FECHA_"&amp;$B83,1))), IF(L83&lt;=INDIRECT("FECHA_"&amp;$B83,1),"INCUMPLIDA","PROCESO"), "VERIFICAR FECHA")),"SIN VALOR AVANCE")</f>
        <v>CUMPLIDA</v>
      </c>
    </row>
    <row r="84" spans="1:17" ht="105">
      <c r="A84" s="453" t="s">
        <v>21</v>
      </c>
      <c r="B84" s="454" t="s">
        <v>14</v>
      </c>
      <c r="C84" s="940"/>
      <c r="D84" s="940"/>
      <c r="E84" s="941"/>
      <c r="F84" s="941"/>
      <c r="G84" s="634" t="s">
        <v>1747</v>
      </c>
      <c r="H84" s="635" t="s">
        <v>1748</v>
      </c>
      <c r="I84" s="635" t="s">
        <v>1749</v>
      </c>
      <c r="J84" s="645">
        <v>4</v>
      </c>
      <c r="K84" s="637">
        <v>44593</v>
      </c>
      <c r="L84" s="637">
        <v>44957</v>
      </c>
      <c r="M84" s="638">
        <f t="shared" si="3"/>
        <v>52</v>
      </c>
      <c r="N84" s="639">
        <v>1</v>
      </c>
      <c r="O84" s="635" t="s">
        <v>1743</v>
      </c>
      <c r="P84" s="639">
        <f t="shared" si="2"/>
        <v>1</v>
      </c>
      <c r="Q84" s="640" t="str" cm="1">
        <f t="array" aca="1" ref="Q84" ca="1">IF(ISNUMBER(P84),IF(P84=100%,"CUMPLIDA",IF(AND(ISNUMBER(L84),ISNUMBER(INDIRECT("FECHA_"&amp;$B84,1))), IF(L84&lt;=INDIRECT("FECHA_"&amp;$B84,1),"INCUMPLIDA","PROCESO"), "VERIFICAR FECHA")),"SIN VALOR AVANCE")</f>
        <v>CUMPLIDA</v>
      </c>
    </row>
    <row r="85" spans="1:17" ht="90">
      <c r="A85" s="453" t="s">
        <v>21</v>
      </c>
      <c r="B85" s="454" t="s">
        <v>14</v>
      </c>
      <c r="C85" s="940"/>
      <c r="D85" s="940"/>
      <c r="E85" s="941"/>
      <c r="F85" s="941"/>
      <c r="G85" s="634" t="s">
        <v>1750</v>
      </c>
      <c r="H85" s="635" t="s">
        <v>1751</v>
      </c>
      <c r="I85" s="635" t="s">
        <v>1752</v>
      </c>
      <c r="J85" s="645">
        <v>1</v>
      </c>
      <c r="K85" s="637">
        <v>44562</v>
      </c>
      <c r="L85" s="637">
        <v>44651</v>
      </c>
      <c r="M85" s="638">
        <f t="shared" si="3"/>
        <v>12.714285714285714</v>
      </c>
      <c r="N85" s="639">
        <v>1</v>
      </c>
      <c r="O85" s="635" t="s">
        <v>1743</v>
      </c>
      <c r="P85" s="639">
        <f t="shared" si="2"/>
        <v>1</v>
      </c>
      <c r="Q85" s="640" t="str" cm="1">
        <f t="array" aca="1" ref="Q85" ca="1">IF(ISNUMBER(P85),IF(P85=100%,"CUMPLIDA",IF(AND(ISNUMBER(L85),ISNUMBER(INDIRECT("FECHA_"&amp;$B85,1))), IF(L85&lt;=INDIRECT("FECHA_"&amp;$B85,1),"INCUMPLIDA","PROCESO"), "VERIFICAR FECHA")),"SIN VALOR AVANCE")</f>
        <v>CUMPLIDA</v>
      </c>
    </row>
    <row r="86" spans="1:17" ht="90">
      <c r="A86" s="453" t="s">
        <v>21</v>
      </c>
      <c r="B86" s="454" t="s">
        <v>14</v>
      </c>
      <c r="C86" s="940"/>
      <c r="D86" s="940"/>
      <c r="E86" s="941"/>
      <c r="F86" s="941"/>
      <c r="G86" s="634" t="s">
        <v>1753</v>
      </c>
      <c r="H86" s="635" t="s">
        <v>1754</v>
      </c>
      <c r="I86" s="635" t="s">
        <v>1752</v>
      </c>
      <c r="J86" s="645">
        <v>1</v>
      </c>
      <c r="K86" s="637">
        <v>44562</v>
      </c>
      <c r="L86" s="637">
        <v>44651</v>
      </c>
      <c r="M86" s="638">
        <f t="shared" si="3"/>
        <v>12.714285714285714</v>
      </c>
      <c r="N86" s="639">
        <v>1</v>
      </c>
      <c r="O86" s="635" t="s">
        <v>1743</v>
      </c>
      <c r="P86" s="639">
        <f t="shared" si="2"/>
        <v>1</v>
      </c>
      <c r="Q86" s="640" t="str" cm="1">
        <f t="array" aca="1" ref="Q86" ca="1">IF(ISNUMBER(P86),IF(P86=100%,"CUMPLIDA",IF(AND(ISNUMBER(L86),ISNUMBER(INDIRECT("FECHA_"&amp;$B86,1))), IF(L86&lt;=INDIRECT("FECHA_"&amp;$B86,1),"INCUMPLIDA","PROCESO"), "VERIFICAR FECHA")),"SIN VALOR AVANCE")</f>
        <v>CUMPLIDA</v>
      </c>
    </row>
    <row r="87" spans="1:17" ht="60">
      <c r="A87" s="453" t="s">
        <v>21</v>
      </c>
      <c r="B87" s="454" t="s">
        <v>14</v>
      </c>
      <c r="C87" s="940"/>
      <c r="D87" s="940"/>
      <c r="E87" s="941"/>
      <c r="F87" s="941"/>
      <c r="G87" s="634" t="s">
        <v>1755</v>
      </c>
      <c r="H87" s="635" t="s">
        <v>1756</v>
      </c>
      <c r="I87" s="635" t="s">
        <v>1757</v>
      </c>
      <c r="J87" s="645">
        <v>3</v>
      </c>
      <c r="K87" s="637">
        <v>44593</v>
      </c>
      <c r="L87" s="637">
        <v>44742</v>
      </c>
      <c r="M87" s="638">
        <f t="shared" si="3"/>
        <v>21.285714285714285</v>
      </c>
      <c r="N87" s="639">
        <v>1</v>
      </c>
      <c r="O87" s="635" t="s">
        <v>1743</v>
      </c>
      <c r="P87" s="639">
        <f t="shared" si="2"/>
        <v>1</v>
      </c>
      <c r="Q87" s="640" t="str" cm="1">
        <f t="array" aca="1" ref="Q87" ca="1">IF(ISNUMBER(P87),IF(P87=100%,"CUMPLIDA",IF(AND(ISNUMBER(L87),ISNUMBER(INDIRECT("FECHA_"&amp;$B87,1))), IF(L87&lt;=INDIRECT("FECHA_"&amp;$B87,1),"INCUMPLIDA","PROCESO"), "VERIFICAR FECHA")),"SIN VALOR AVANCE")</f>
        <v>CUMPLIDA</v>
      </c>
    </row>
    <row r="88" spans="1:17" ht="90">
      <c r="A88" s="453" t="s">
        <v>21</v>
      </c>
      <c r="B88" s="454" t="s">
        <v>14</v>
      </c>
      <c r="C88" s="940"/>
      <c r="D88" s="940"/>
      <c r="E88" s="941"/>
      <c r="F88" s="941"/>
      <c r="G88" s="634" t="s">
        <v>1758</v>
      </c>
      <c r="H88" s="635" t="s">
        <v>1759</v>
      </c>
      <c r="I88" s="635" t="s">
        <v>1760</v>
      </c>
      <c r="J88" s="645">
        <v>1</v>
      </c>
      <c r="K88" s="637">
        <v>44562</v>
      </c>
      <c r="L88" s="637">
        <v>44592</v>
      </c>
      <c r="M88" s="638">
        <f t="shared" si="3"/>
        <v>4.2857142857142856</v>
      </c>
      <c r="N88" s="639">
        <v>1</v>
      </c>
      <c r="O88" s="635" t="s">
        <v>1743</v>
      </c>
      <c r="P88" s="639">
        <f t="shared" si="2"/>
        <v>1</v>
      </c>
      <c r="Q88" s="640" t="str" cm="1">
        <f t="array" aca="1" ref="Q88" ca="1">IF(ISNUMBER(P88),IF(P88=100%,"CUMPLIDA",IF(AND(ISNUMBER(L88),ISNUMBER(INDIRECT("FECHA_"&amp;$B88,1))), IF(L88&lt;=INDIRECT("FECHA_"&amp;$B88,1),"INCUMPLIDA","PROCESO"), "VERIFICAR FECHA")),"SIN VALOR AVANCE")</f>
        <v>CUMPLIDA</v>
      </c>
    </row>
    <row r="89" spans="1:17" ht="90">
      <c r="A89" s="453" t="s">
        <v>21</v>
      </c>
      <c r="B89" s="454" t="s">
        <v>14</v>
      </c>
      <c r="C89" s="940"/>
      <c r="D89" s="940"/>
      <c r="E89" s="941"/>
      <c r="F89" s="941"/>
      <c r="G89" s="634" t="s">
        <v>1761</v>
      </c>
      <c r="H89" s="635" t="s">
        <v>1762</v>
      </c>
      <c r="I89" s="635" t="s">
        <v>1763</v>
      </c>
      <c r="J89" s="645">
        <v>3</v>
      </c>
      <c r="K89" s="637">
        <v>44566</v>
      </c>
      <c r="L89" s="637">
        <v>45046</v>
      </c>
      <c r="M89" s="638">
        <f t="shared" si="3"/>
        <v>68.571428571428569</v>
      </c>
      <c r="N89" s="639">
        <v>1</v>
      </c>
      <c r="O89" s="635" t="s">
        <v>1743</v>
      </c>
      <c r="P89" s="639">
        <f t="shared" si="2"/>
        <v>1</v>
      </c>
      <c r="Q89" s="640" t="str" cm="1">
        <f t="array" aca="1" ref="Q89" ca="1">IF(ISNUMBER(P89),IF(P89=100%,"CUMPLIDA",IF(AND(ISNUMBER(L89),ISNUMBER(INDIRECT("FECHA_"&amp;$B89,1))), IF(L89&lt;=INDIRECT("FECHA_"&amp;$B89,1),"INCUMPLIDA","PROCESO"), "VERIFICAR FECHA")),"SIN VALOR AVANCE")</f>
        <v>CUMPLIDA</v>
      </c>
    </row>
    <row r="90" spans="1:17" ht="60" customHeight="1">
      <c r="A90" s="453" t="s">
        <v>21</v>
      </c>
      <c r="B90" s="454" t="s">
        <v>14</v>
      </c>
      <c r="C90" s="940" t="s">
        <v>1764</v>
      </c>
      <c r="D90" s="940" t="s">
        <v>1737</v>
      </c>
      <c r="E90" s="941" t="s">
        <v>1765</v>
      </c>
      <c r="F90" s="941" t="s">
        <v>1766</v>
      </c>
      <c r="G90" s="634" t="s">
        <v>1767</v>
      </c>
      <c r="H90" s="635" t="s">
        <v>1768</v>
      </c>
      <c r="I90" s="635" t="s">
        <v>1769</v>
      </c>
      <c r="J90" s="645">
        <v>1</v>
      </c>
      <c r="K90" s="637">
        <v>44621</v>
      </c>
      <c r="L90" s="637">
        <v>44666</v>
      </c>
      <c r="M90" s="638">
        <f t="shared" si="3"/>
        <v>6.4285714285714288</v>
      </c>
      <c r="N90" s="639">
        <v>1</v>
      </c>
      <c r="O90" s="635" t="s">
        <v>1770</v>
      </c>
      <c r="P90" s="639">
        <f t="shared" si="2"/>
        <v>1</v>
      </c>
      <c r="Q90" s="640" t="str" cm="1">
        <f t="array" aca="1" ref="Q90" ca="1">IF(ISNUMBER(P90),IF(P90=100%,"CUMPLIDA",IF(AND(ISNUMBER(L90),ISNUMBER(INDIRECT("FECHA_"&amp;$B90,1))), IF(L90&lt;=INDIRECT("FECHA_"&amp;$B90,1),"INCUMPLIDA","PROCESO"), "VERIFICAR FECHA")),"SIN VALOR AVANCE")</f>
        <v>CUMPLIDA</v>
      </c>
    </row>
    <row r="91" spans="1:17" ht="180">
      <c r="A91" s="453" t="s">
        <v>21</v>
      </c>
      <c r="B91" s="454" t="s">
        <v>14</v>
      </c>
      <c r="C91" s="940"/>
      <c r="D91" s="940"/>
      <c r="E91" s="941"/>
      <c r="F91" s="941"/>
      <c r="G91" s="634" t="s">
        <v>1771</v>
      </c>
      <c r="H91" s="635" t="s">
        <v>1772</v>
      </c>
      <c r="I91" s="635" t="s">
        <v>1773</v>
      </c>
      <c r="J91" s="645">
        <v>2</v>
      </c>
      <c r="K91" s="637">
        <v>44681</v>
      </c>
      <c r="L91" s="637">
        <v>44864</v>
      </c>
      <c r="M91" s="638">
        <f t="shared" si="3"/>
        <v>26.142857142857142</v>
      </c>
      <c r="N91" s="639">
        <v>1</v>
      </c>
      <c r="O91" s="635" t="s">
        <v>1770</v>
      </c>
      <c r="P91" s="639">
        <f t="shared" si="2"/>
        <v>1</v>
      </c>
      <c r="Q91" s="640" t="str" cm="1">
        <f t="array" aca="1" ref="Q91" ca="1">IF(ISNUMBER(P91),IF(P91=100%,"CUMPLIDA",IF(AND(ISNUMBER(L91),ISNUMBER(INDIRECT("FECHA_"&amp;$B91,1))), IF(L91&lt;=INDIRECT("FECHA_"&amp;$B91,1),"INCUMPLIDA","PROCESO"), "VERIFICAR FECHA")),"SIN VALOR AVANCE")</f>
        <v>CUMPLIDA</v>
      </c>
    </row>
    <row r="92" spans="1:17" ht="105" customHeight="1">
      <c r="A92" s="453" t="s">
        <v>21</v>
      </c>
      <c r="B92" s="454" t="s">
        <v>14</v>
      </c>
      <c r="C92" s="940"/>
      <c r="D92" s="940"/>
      <c r="E92" s="941"/>
      <c r="F92" s="941"/>
      <c r="G92" s="634" t="s">
        <v>1774</v>
      </c>
      <c r="H92" s="635" t="s">
        <v>1775</v>
      </c>
      <c r="I92" s="635" t="s">
        <v>1776</v>
      </c>
      <c r="J92" s="645">
        <v>1</v>
      </c>
      <c r="K92" s="637">
        <v>44612</v>
      </c>
      <c r="L92" s="637">
        <v>44711</v>
      </c>
      <c r="M92" s="638">
        <f t="shared" si="3"/>
        <v>14.142857142857142</v>
      </c>
      <c r="N92" s="639">
        <v>1</v>
      </c>
      <c r="O92" s="635" t="s">
        <v>1777</v>
      </c>
      <c r="P92" s="639">
        <f t="shared" si="2"/>
        <v>1</v>
      </c>
      <c r="Q92" s="640" t="str" cm="1">
        <f t="array" aca="1" ref="Q92" ca="1">IF(ISNUMBER(P92),IF(P92=100%,"CUMPLIDA",IF(AND(ISNUMBER(L92),ISNUMBER(INDIRECT("FECHA_"&amp;$B92,1))), IF(L92&lt;=INDIRECT("FECHA_"&amp;$B92,1),"INCUMPLIDA","PROCESO"), "VERIFICAR FECHA")),"SIN VALOR AVANCE")</f>
        <v>CUMPLIDA</v>
      </c>
    </row>
    <row r="93" spans="1:17" ht="150">
      <c r="A93" s="453" t="s">
        <v>21</v>
      </c>
      <c r="B93" s="454" t="s">
        <v>14</v>
      </c>
      <c r="C93" s="940"/>
      <c r="D93" s="940"/>
      <c r="E93" s="941"/>
      <c r="F93" s="941"/>
      <c r="G93" s="634" t="s">
        <v>1778</v>
      </c>
      <c r="H93" s="635" t="s">
        <v>1779</v>
      </c>
      <c r="I93" s="635" t="s">
        <v>1780</v>
      </c>
      <c r="J93" s="645">
        <v>9</v>
      </c>
      <c r="K93" s="637">
        <v>44713</v>
      </c>
      <c r="L93" s="637">
        <v>44804</v>
      </c>
      <c r="M93" s="638">
        <f t="shared" si="3"/>
        <v>13</v>
      </c>
      <c r="N93" s="639">
        <v>1</v>
      </c>
      <c r="O93" s="635" t="s">
        <v>1781</v>
      </c>
      <c r="P93" s="639">
        <f t="shared" si="2"/>
        <v>1</v>
      </c>
      <c r="Q93" s="640" t="str" cm="1">
        <f t="array" aca="1" ref="Q93" ca="1">IF(ISNUMBER(P93),IF(P93=100%,"CUMPLIDA",IF(AND(ISNUMBER(L93),ISNUMBER(INDIRECT("FECHA_"&amp;$B93,1))), IF(L93&lt;=INDIRECT("FECHA_"&amp;$B93,1),"INCUMPLIDA","PROCESO"), "VERIFICAR FECHA")),"SIN VALOR AVANCE")</f>
        <v>CUMPLIDA</v>
      </c>
    </row>
    <row r="94" spans="1:17" ht="90.75">
      <c r="A94" s="453" t="s">
        <v>21</v>
      </c>
      <c r="B94" s="454" t="s">
        <v>14</v>
      </c>
      <c r="C94" s="940"/>
      <c r="D94" s="940"/>
      <c r="E94" s="941"/>
      <c r="F94" s="941"/>
      <c r="G94" s="634" t="s">
        <v>1782</v>
      </c>
      <c r="H94" s="635" t="s">
        <v>1783</v>
      </c>
      <c r="I94" s="635" t="s">
        <v>1773</v>
      </c>
      <c r="J94" s="645">
        <v>2</v>
      </c>
      <c r="K94" s="637">
        <v>44681</v>
      </c>
      <c r="L94" s="637">
        <v>44788</v>
      </c>
      <c r="M94" s="638">
        <f t="shared" si="3"/>
        <v>15.285714285714286</v>
      </c>
      <c r="N94" s="639">
        <v>1</v>
      </c>
      <c r="O94" s="635" t="s">
        <v>1784</v>
      </c>
      <c r="P94" s="639">
        <f t="shared" si="2"/>
        <v>1</v>
      </c>
      <c r="Q94" s="640" t="str" cm="1">
        <f t="array" aca="1" ref="Q94" ca="1">IF(ISNUMBER(P94),IF(P94=100%,"CUMPLIDA",IF(AND(ISNUMBER(L94),ISNUMBER(INDIRECT("FECHA_"&amp;$B94,1))), IF(L94&lt;=INDIRECT("FECHA_"&amp;$B94,1),"INCUMPLIDA","PROCESO"), "VERIFICAR FECHA")),"SIN VALOR AVANCE")</f>
        <v>CUMPLIDA</v>
      </c>
    </row>
    <row r="95" spans="1:17" ht="90.75" customHeight="1">
      <c r="A95" s="453" t="s">
        <v>21</v>
      </c>
      <c r="B95" s="454" t="s">
        <v>14</v>
      </c>
      <c r="C95" s="940"/>
      <c r="D95" s="940"/>
      <c r="E95" s="941" t="s">
        <v>1785</v>
      </c>
      <c r="F95" s="941"/>
      <c r="G95" s="634" t="s">
        <v>1786</v>
      </c>
      <c r="H95" s="635" t="s">
        <v>1787</v>
      </c>
      <c r="I95" s="635" t="s">
        <v>1788</v>
      </c>
      <c r="J95" s="645">
        <v>1</v>
      </c>
      <c r="K95" s="637">
        <v>44602</v>
      </c>
      <c r="L95" s="637">
        <v>44635</v>
      </c>
      <c r="M95" s="638">
        <f t="shared" si="3"/>
        <v>4.7142857142857144</v>
      </c>
      <c r="N95" s="639">
        <v>1</v>
      </c>
      <c r="O95" s="635" t="s">
        <v>1789</v>
      </c>
      <c r="P95" s="639">
        <f t="shared" si="2"/>
        <v>1</v>
      </c>
      <c r="Q95" s="640" t="str" cm="1">
        <f t="array" aca="1" ref="Q95" ca="1">IF(ISNUMBER(P95),IF(P95=100%,"CUMPLIDA",IF(AND(ISNUMBER(L95),ISNUMBER(INDIRECT("FECHA_"&amp;$B95,1))), IF(L95&lt;=INDIRECT("FECHA_"&amp;$B95,1),"INCUMPLIDA","PROCESO"), "VERIFICAR FECHA")),"SIN VALOR AVANCE")</f>
        <v>CUMPLIDA</v>
      </c>
    </row>
    <row r="96" spans="1:17" ht="75">
      <c r="A96" s="453" t="s">
        <v>21</v>
      </c>
      <c r="B96" s="454" t="s">
        <v>14</v>
      </c>
      <c r="C96" s="940"/>
      <c r="D96" s="940"/>
      <c r="E96" s="941"/>
      <c r="F96" s="941"/>
      <c r="G96" s="634" t="s">
        <v>1790</v>
      </c>
      <c r="H96" s="635" t="s">
        <v>1791</v>
      </c>
      <c r="I96" s="635" t="s">
        <v>1792</v>
      </c>
      <c r="J96" s="645">
        <v>1</v>
      </c>
      <c r="K96" s="637">
        <v>44636</v>
      </c>
      <c r="L96" s="637">
        <v>44895</v>
      </c>
      <c r="M96" s="638">
        <f t="shared" si="3"/>
        <v>37</v>
      </c>
      <c r="N96" s="639">
        <v>1</v>
      </c>
      <c r="O96" s="635" t="s">
        <v>1793</v>
      </c>
      <c r="P96" s="639">
        <f t="shared" si="2"/>
        <v>1</v>
      </c>
      <c r="Q96" s="640" t="str" cm="1">
        <f t="array" aca="1" ref="Q96" ca="1">IF(ISNUMBER(P96),IF(P96=100%,"CUMPLIDA",IF(AND(ISNUMBER(L96),ISNUMBER(INDIRECT("FECHA_"&amp;$B96,1))), IF(L96&lt;=INDIRECT("FECHA_"&amp;$B96,1),"INCUMPLIDA","PROCESO"), "VERIFICAR FECHA")),"SIN VALOR AVANCE")</f>
        <v>CUMPLIDA</v>
      </c>
    </row>
    <row r="97" spans="1:17" ht="120">
      <c r="A97" s="453" t="s">
        <v>21</v>
      </c>
      <c r="B97" s="454" t="s">
        <v>14</v>
      </c>
      <c r="C97" s="940"/>
      <c r="D97" s="940"/>
      <c r="E97" s="941"/>
      <c r="F97" s="941"/>
      <c r="G97" s="634" t="s">
        <v>1794</v>
      </c>
      <c r="H97" s="635" t="s">
        <v>1795</v>
      </c>
      <c r="I97" s="635" t="s">
        <v>1796</v>
      </c>
      <c r="J97" s="645">
        <v>2</v>
      </c>
      <c r="K97" s="637">
        <v>44757</v>
      </c>
      <c r="L97" s="637">
        <v>44972</v>
      </c>
      <c r="M97" s="638">
        <f t="shared" si="3"/>
        <v>30.714285714285715</v>
      </c>
      <c r="N97" s="639">
        <v>1</v>
      </c>
      <c r="O97" s="635" t="s">
        <v>1770</v>
      </c>
      <c r="P97" s="639">
        <f t="shared" si="2"/>
        <v>1</v>
      </c>
      <c r="Q97" s="640" t="str" cm="1">
        <f t="array" aca="1" ref="Q97" ca="1">IF(ISNUMBER(P97),IF(P97=100%,"CUMPLIDA",IF(AND(ISNUMBER(L97),ISNUMBER(INDIRECT("FECHA_"&amp;$B97,1))), IF(L97&lt;=INDIRECT("FECHA_"&amp;$B97,1),"INCUMPLIDA","PROCESO"), "VERIFICAR FECHA")),"SIN VALOR AVANCE")</f>
        <v>CUMPLIDA</v>
      </c>
    </row>
    <row r="98" spans="1:17" ht="135">
      <c r="A98" s="453" t="s">
        <v>21</v>
      </c>
      <c r="B98" s="454" t="s">
        <v>14</v>
      </c>
      <c r="C98" s="940"/>
      <c r="D98" s="940"/>
      <c r="E98" s="941"/>
      <c r="F98" s="941"/>
      <c r="G98" s="634" t="s">
        <v>1797</v>
      </c>
      <c r="H98" s="635" t="s">
        <v>1798</v>
      </c>
      <c r="I98" s="635" t="s">
        <v>1799</v>
      </c>
      <c r="J98" s="645">
        <v>9</v>
      </c>
      <c r="K98" s="637">
        <v>44773</v>
      </c>
      <c r="L98" s="637">
        <v>44834</v>
      </c>
      <c r="M98" s="638">
        <f t="shared" si="3"/>
        <v>8.7142857142857135</v>
      </c>
      <c r="N98" s="639">
        <v>1</v>
      </c>
      <c r="O98" s="635" t="s">
        <v>1800</v>
      </c>
      <c r="P98" s="639">
        <f t="shared" si="2"/>
        <v>1</v>
      </c>
      <c r="Q98" s="640" t="str" cm="1">
        <f t="array" aca="1" ref="Q98" ca="1">IF(ISNUMBER(P98),IF(P98=100%,"CUMPLIDA",IF(AND(ISNUMBER(L98),ISNUMBER(INDIRECT("FECHA_"&amp;$B98,1))), IF(L98&lt;=INDIRECT("FECHA_"&amp;$B98,1),"INCUMPLIDA","PROCESO"), "VERIFICAR FECHA")),"SIN VALOR AVANCE")</f>
        <v>CUMPLIDA</v>
      </c>
    </row>
    <row r="99" spans="1:17" ht="120">
      <c r="A99" s="453" t="s">
        <v>21</v>
      </c>
      <c r="B99" s="454" t="s">
        <v>14</v>
      </c>
      <c r="C99" s="940"/>
      <c r="D99" s="940"/>
      <c r="E99" s="941"/>
      <c r="F99" s="941"/>
      <c r="G99" s="634" t="s">
        <v>1801</v>
      </c>
      <c r="H99" s="635" t="s">
        <v>1802</v>
      </c>
      <c r="I99" s="635" t="s">
        <v>1803</v>
      </c>
      <c r="J99" s="645">
        <v>2</v>
      </c>
      <c r="K99" s="637">
        <v>44621</v>
      </c>
      <c r="L99" s="637">
        <v>44712</v>
      </c>
      <c r="M99" s="638">
        <f t="shared" si="3"/>
        <v>13</v>
      </c>
      <c r="N99" s="639">
        <v>1</v>
      </c>
      <c r="O99" s="635" t="s">
        <v>1770</v>
      </c>
      <c r="P99" s="639">
        <f t="shared" si="2"/>
        <v>1</v>
      </c>
      <c r="Q99" s="640" t="str" cm="1">
        <f t="array" aca="1" ref="Q99" ca="1">IF(ISNUMBER(P99),IF(P99=100%,"CUMPLIDA",IF(AND(ISNUMBER(L99),ISNUMBER(INDIRECT("FECHA_"&amp;$B99,1))), IF(L99&lt;=INDIRECT("FECHA_"&amp;$B99,1),"INCUMPLIDA","PROCESO"), "VERIFICAR FECHA")),"SIN VALOR AVANCE")</f>
        <v>CUMPLIDA</v>
      </c>
    </row>
    <row r="100" spans="1:17" ht="90">
      <c r="A100" s="453" t="s">
        <v>21</v>
      </c>
      <c r="B100" s="454" t="s">
        <v>14</v>
      </c>
      <c r="C100" s="940"/>
      <c r="D100" s="940"/>
      <c r="E100" s="941"/>
      <c r="F100" s="941"/>
      <c r="G100" s="634" t="s">
        <v>1804</v>
      </c>
      <c r="H100" s="635" t="s">
        <v>1805</v>
      </c>
      <c r="I100" s="635" t="s">
        <v>1806</v>
      </c>
      <c r="J100" s="645">
        <v>1</v>
      </c>
      <c r="K100" s="637">
        <v>44621</v>
      </c>
      <c r="L100" s="637">
        <v>44666</v>
      </c>
      <c r="M100" s="638">
        <f t="shared" si="3"/>
        <v>6.4285714285714288</v>
      </c>
      <c r="N100" s="639">
        <v>1</v>
      </c>
      <c r="O100" s="635" t="s">
        <v>1770</v>
      </c>
      <c r="P100" s="639">
        <f t="shared" si="2"/>
        <v>1</v>
      </c>
      <c r="Q100" s="640" t="str" cm="1">
        <f t="array" aca="1" ref="Q100" ca="1">IF(ISNUMBER(P100),IF(P100=100%,"CUMPLIDA",IF(AND(ISNUMBER(L100),ISNUMBER(INDIRECT("FECHA_"&amp;$B100,1))), IF(L100&lt;=INDIRECT("FECHA_"&amp;$B100,1),"INCUMPLIDA","PROCESO"), "VERIFICAR FECHA")),"SIN VALOR AVANCE")</f>
        <v>CUMPLIDA</v>
      </c>
    </row>
    <row r="101" spans="1:17" ht="90" customHeight="1">
      <c r="A101" s="453" t="s">
        <v>21</v>
      </c>
      <c r="B101" s="454" t="s">
        <v>14</v>
      </c>
      <c r="C101" s="940" t="s">
        <v>1807</v>
      </c>
      <c r="D101" s="940" t="s">
        <v>1737</v>
      </c>
      <c r="E101" s="941" t="s">
        <v>1808</v>
      </c>
      <c r="F101" s="941" t="s">
        <v>1809</v>
      </c>
      <c r="G101" s="634" t="s">
        <v>1810</v>
      </c>
      <c r="H101" s="635" t="s">
        <v>1811</v>
      </c>
      <c r="I101" s="635" t="s">
        <v>1812</v>
      </c>
      <c r="J101" s="645">
        <v>1</v>
      </c>
      <c r="K101" s="637">
        <v>44712</v>
      </c>
      <c r="L101" s="637">
        <v>44925</v>
      </c>
      <c r="M101" s="638">
        <f t="shared" si="3"/>
        <v>30.428571428571427</v>
      </c>
      <c r="N101" s="639">
        <v>1</v>
      </c>
      <c r="O101" s="635" t="s">
        <v>1813</v>
      </c>
      <c r="P101" s="639">
        <f t="shared" si="2"/>
        <v>1</v>
      </c>
      <c r="Q101" s="640" t="str" cm="1">
        <f t="array" aca="1" ref="Q101" ca="1">IF(ISNUMBER(P101),IF(P101=100%,"CUMPLIDA",IF(AND(ISNUMBER(L101),ISNUMBER(INDIRECT("FECHA_"&amp;$B101,1))), IF(L101&lt;=INDIRECT("FECHA_"&amp;$B101,1),"INCUMPLIDA","PROCESO"), "VERIFICAR FECHA")),"SIN VALOR AVANCE")</f>
        <v>CUMPLIDA</v>
      </c>
    </row>
    <row r="102" spans="1:17" ht="45.75" customHeight="1">
      <c r="A102" s="453" t="s">
        <v>21</v>
      </c>
      <c r="B102" s="454" t="s">
        <v>14</v>
      </c>
      <c r="C102" s="940"/>
      <c r="D102" s="940"/>
      <c r="E102" s="941"/>
      <c r="F102" s="941"/>
      <c r="G102" s="634" t="s">
        <v>1814</v>
      </c>
      <c r="H102" s="635" t="s">
        <v>1815</v>
      </c>
      <c r="I102" s="635" t="s">
        <v>1816</v>
      </c>
      <c r="J102" s="645">
        <v>1</v>
      </c>
      <c r="K102" s="637">
        <v>44713</v>
      </c>
      <c r="L102" s="637">
        <v>44926</v>
      </c>
      <c r="M102" s="638">
        <f t="shared" si="3"/>
        <v>30.428571428571427</v>
      </c>
      <c r="N102" s="639">
        <v>1</v>
      </c>
      <c r="O102" s="635" t="s">
        <v>1817</v>
      </c>
      <c r="P102" s="639">
        <f t="shared" si="2"/>
        <v>1</v>
      </c>
      <c r="Q102" s="640" t="str" cm="1">
        <f t="array" aca="1" ref="Q102" ca="1">IF(ISNUMBER(P102),IF(P102=100%,"CUMPLIDA",IF(AND(ISNUMBER(L102),ISNUMBER(INDIRECT("FECHA_"&amp;$B102,1))), IF(L102&lt;=INDIRECT("FECHA_"&amp;$B102,1),"INCUMPLIDA","PROCESO"), "VERIFICAR FECHA")),"SIN VALOR AVANCE")</f>
        <v>CUMPLIDA</v>
      </c>
    </row>
    <row r="103" spans="1:17" ht="135" customHeight="1">
      <c r="A103" s="453" t="s">
        <v>21</v>
      </c>
      <c r="B103" s="454" t="s">
        <v>14</v>
      </c>
      <c r="C103" s="940"/>
      <c r="D103" s="940"/>
      <c r="E103" s="941"/>
      <c r="F103" s="941"/>
      <c r="G103" s="634" t="s">
        <v>1818</v>
      </c>
      <c r="H103" s="635" t="s">
        <v>1819</v>
      </c>
      <c r="I103" s="635" t="s">
        <v>1820</v>
      </c>
      <c r="J103" s="645">
        <v>6</v>
      </c>
      <c r="K103" s="637">
        <v>44713</v>
      </c>
      <c r="L103" s="637">
        <v>44926</v>
      </c>
      <c r="M103" s="638">
        <f t="shared" si="3"/>
        <v>30.428571428571427</v>
      </c>
      <c r="N103" s="639">
        <v>1</v>
      </c>
      <c r="O103" s="635" t="s">
        <v>1821</v>
      </c>
      <c r="P103" s="639">
        <f t="shared" si="2"/>
        <v>1</v>
      </c>
      <c r="Q103" s="640" t="str" cm="1">
        <f t="array" aca="1" ref="Q103" ca="1">IF(ISNUMBER(P103),IF(P103=100%,"CUMPLIDA",IF(AND(ISNUMBER(L103),ISNUMBER(INDIRECT("FECHA_"&amp;$B103,1))), IF(L103&lt;=INDIRECT("FECHA_"&amp;$B103,1),"INCUMPLIDA","PROCESO"), "VERIFICAR FECHA")),"SIN VALOR AVANCE")</f>
        <v>CUMPLIDA</v>
      </c>
    </row>
    <row r="104" spans="1:17" ht="120">
      <c r="A104" s="453" t="s">
        <v>21</v>
      </c>
      <c r="B104" s="454" t="s">
        <v>14</v>
      </c>
      <c r="C104" s="940"/>
      <c r="D104" s="940"/>
      <c r="E104" s="941"/>
      <c r="F104" s="941"/>
      <c r="G104" s="634" t="s">
        <v>1822</v>
      </c>
      <c r="H104" s="635" t="s">
        <v>1823</v>
      </c>
      <c r="I104" s="635" t="s">
        <v>1824</v>
      </c>
      <c r="J104" s="645">
        <v>1</v>
      </c>
      <c r="K104" s="637">
        <v>44712</v>
      </c>
      <c r="L104" s="637">
        <v>44834</v>
      </c>
      <c r="M104" s="638">
        <f t="shared" si="3"/>
        <v>17.428571428571427</v>
      </c>
      <c r="N104" s="639">
        <v>1</v>
      </c>
      <c r="O104" s="635" t="s">
        <v>1825</v>
      </c>
      <c r="P104" s="639">
        <f t="shared" si="2"/>
        <v>1</v>
      </c>
      <c r="Q104" s="640" t="str" cm="1">
        <f t="array" aca="1" ref="Q104" ca="1">IF(ISNUMBER(P104),IF(P104=100%,"CUMPLIDA",IF(AND(ISNUMBER(L104),ISNUMBER(INDIRECT("FECHA_"&amp;$B104,1))), IF(L104&lt;=INDIRECT("FECHA_"&amp;$B104,1),"INCUMPLIDA","PROCESO"), "VERIFICAR FECHA")),"SIN VALOR AVANCE")</f>
        <v>CUMPLIDA</v>
      </c>
    </row>
    <row r="105" spans="1:17" ht="120" customHeight="1">
      <c r="A105" s="453" t="s">
        <v>21</v>
      </c>
      <c r="B105" s="454" t="s">
        <v>14</v>
      </c>
      <c r="C105" s="940"/>
      <c r="D105" s="940"/>
      <c r="E105" s="941" t="s">
        <v>1826</v>
      </c>
      <c r="F105" s="941"/>
      <c r="G105" s="634" t="s">
        <v>1827</v>
      </c>
      <c r="H105" s="635" t="s">
        <v>1828</v>
      </c>
      <c r="I105" s="635" t="s">
        <v>1829</v>
      </c>
      <c r="J105" s="645">
        <v>1</v>
      </c>
      <c r="K105" s="637">
        <v>44727</v>
      </c>
      <c r="L105" s="637">
        <v>44849</v>
      </c>
      <c r="M105" s="638">
        <f t="shared" si="3"/>
        <v>17.428571428571427</v>
      </c>
      <c r="N105" s="639">
        <v>1</v>
      </c>
      <c r="O105" s="635" t="s">
        <v>1825</v>
      </c>
      <c r="P105" s="639">
        <f t="shared" si="2"/>
        <v>1</v>
      </c>
      <c r="Q105" s="640" t="str" cm="1">
        <f t="array" aca="1" ref="Q105" ca="1">IF(ISNUMBER(P105),IF(P105=100%,"CUMPLIDA",IF(AND(ISNUMBER(L105),ISNUMBER(INDIRECT("FECHA_"&amp;$B105,1))), IF(L105&lt;=INDIRECT("FECHA_"&amp;$B105,1),"INCUMPLIDA","PROCESO"), "VERIFICAR FECHA")),"SIN VALOR AVANCE")</f>
        <v>CUMPLIDA</v>
      </c>
    </row>
    <row r="106" spans="1:17" ht="60">
      <c r="A106" s="453" t="s">
        <v>21</v>
      </c>
      <c r="B106" s="454" t="s">
        <v>14</v>
      </c>
      <c r="C106" s="940"/>
      <c r="D106" s="940"/>
      <c r="E106" s="941"/>
      <c r="F106" s="941"/>
      <c r="G106" s="634" t="s">
        <v>1830</v>
      </c>
      <c r="H106" s="635" t="s">
        <v>1831</v>
      </c>
      <c r="I106" s="635" t="s">
        <v>1832</v>
      </c>
      <c r="J106" s="645">
        <v>1</v>
      </c>
      <c r="K106" s="637">
        <v>44743</v>
      </c>
      <c r="L106" s="637">
        <v>44865</v>
      </c>
      <c r="M106" s="638">
        <f t="shared" si="3"/>
        <v>17.428571428571427</v>
      </c>
      <c r="N106" s="639">
        <v>1</v>
      </c>
      <c r="O106" s="635" t="s">
        <v>1821</v>
      </c>
      <c r="P106" s="639">
        <f t="shared" si="2"/>
        <v>1</v>
      </c>
      <c r="Q106" s="640" t="str" cm="1">
        <f t="array" aca="1" ref="Q106" ca="1">IF(ISNUMBER(P106),IF(P106=100%,"CUMPLIDA",IF(AND(ISNUMBER(L106),ISNUMBER(INDIRECT("FECHA_"&amp;$B106,1))), IF(L106&lt;=INDIRECT("FECHA_"&amp;$B106,1),"INCUMPLIDA","PROCESO"), "VERIFICAR FECHA")),"SIN VALOR AVANCE")</f>
        <v>CUMPLIDA</v>
      </c>
    </row>
    <row r="107" spans="1:17" ht="75">
      <c r="A107" s="453" t="s">
        <v>21</v>
      </c>
      <c r="B107" s="454" t="s">
        <v>14</v>
      </c>
      <c r="C107" s="940"/>
      <c r="D107" s="940"/>
      <c r="E107" s="941"/>
      <c r="F107" s="941"/>
      <c r="G107" s="634" t="s">
        <v>1833</v>
      </c>
      <c r="H107" s="635" t="s">
        <v>1834</v>
      </c>
      <c r="I107" s="635" t="s">
        <v>1835</v>
      </c>
      <c r="J107" s="645">
        <v>2</v>
      </c>
      <c r="K107" s="637">
        <v>44713</v>
      </c>
      <c r="L107" s="637">
        <v>44926</v>
      </c>
      <c r="M107" s="638">
        <f t="shared" si="3"/>
        <v>30.428571428571427</v>
      </c>
      <c r="N107" s="639">
        <v>1</v>
      </c>
      <c r="O107" s="635" t="s">
        <v>1836</v>
      </c>
      <c r="P107" s="639">
        <f t="shared" si="2"/>
        <v>1</v>
      </c>
      <c r="Q107" s="640" t="str" cm="1">
        <f t="array" aca="1" ref="Q107" ca="1">IF(ISNUMBER(P107),IF(P107=100%,"CUMPLIDA",IF(AND(ISNUMBER(L107),ISNUMBER(INDIRECT("FECHA_"&amp;$B107,1))), IF(L107&lt;=INDIRECT("FECHA_"&amp;$B107,1),"INCUMPLIDA","PROCESO"), "VERIFICAR FECHA")),"SIN VALOR AVANCE")</f>
        <v>CUMPLIDA</v>
      </c>
    </row>
    <row r="108" spans="1:17" ht="105">
      <c r="A108" s="453" t="s">
        <v>21</v>
      </c>
      <c r="B108" s="454" t="s">
        <v>14</v>
      </c>
      <c r="C108" s="940"/>
      <c r="D108" s="940"/>
      <c r="E108" s="941"/>
      <c r="F108" s="941"/>
      <c r="G108" s="634" t="s">
        <v>1837</v>
      </c>
      <c r="H108" s="635" t="s">
        <v>1837</v>
      </c>
      <c r="I108" s="635" t="s">
        <v>1838</v>
      </c>
      <c r="J108" s="645">
        <v>1</v>
      </c>
      <c r="K108" s="637">
        <v>44713</v>
      </c>
      <c r="L108" s="637">
        <v>44926</v>
      </c>
      <c r="M108" s="638">
        <f t="shared" si="3"/>
        <v>30.428571428571427</v>
      </c>
      <c r="N108" s="639">
        <v>1</v>
      </c>
      <c r="O108" s="635" t="s">
        <v>1836</v>
      </c>
      <c r="P108" s="639">
        <f t="shared" si="2"/>
        <v>1</v>
      </c>
      <c r="Q108" s="640" t="str" cm="1">
        <f t="array" aca="1" ref="Q108" ca="1">IF(ISNUMBER(P108),IF(P108=100%,"CUMPLIDA",IF(AND(ISNUMBER(L108),ISNUMBER(INDIRECT("FECHA_"&amp;$B108,1))), IF(L108&lt;=INDIRECT("FECHA_"&amp;$B108,1),"INCUMPLIDA","PROCESO"), "VERIFICAR FECHA")),"SIN VALOR AVANCE")</f>
        <v>CUMPLIDA</v>
      </c>
    </row>
    <row r="109" spans="1:17" ht="120" customHeight="1">
      <c r="A109" s="453" t="s">
        <v>23</v>
      </c>
      <c r="B109" s="454" t="s">
        <v>14</v>
      </c>
      <c r="C109" s="940" t="s">
        <v>1839</v>
      </c>
      <c r="D109" s="940" t="s">
        <v>1737</v>
      </c>
      <c r="E109" s="941" t="s">
        <v>1840</v>
      </c>
      <c r="F109" s="941" t="s">
        <v>1841</v>
      </c>
      <c r="G109" s="463" t="s">
        <v>1842</v>
      </c>
      <c r="H109" s="635" t="s">
        <v>1843</v>
      </c>
      <c r="I109" s="635" t="s">
        <v>1844</v>
      </c>
      <c r="J109" s="645">
        <v>1</v>
      </c>
      <c r="K109" s="637">
        <v>45184</v>
      </c>
      <c r="L109" s="637">
        <v>45260</v>
      </c>
      <c r="M109" s="638">
        <f t="shared" si="3"/>
        <v>10.857142857142858</v>
      </c>
      <c r="N109" s="639">
        <v>1</v>
      </c>
      <c r="O109" s="635" t="s">
        <v>1845</v>
      </c>
      <c r="P109" s="639">
        <f t="shared" si="2"/>
        <v>1</v>
      </c>
      <c r="Q109" s="640" t="str" cm="1">
        <f t="array" aca="1" ref="Q109" ca="1">IF(ISNUMBER(P109),IF(P109=100%,"CUMPLIDA",IF(AND(ISNUMBER(L109),ISNUMBER(INDIRECT("FECHA_"&amp;$B109,1))), IF(L109&lt;=INDIRECT("FECHA_"&amp;$B109,1),"INCUMPLIDA","PROCESO"), "VERIFICAR FECHA")),"SIN VALOR AVANCE")</f>
        <v>CUMPLIDA</v>
      </c>
    </row>
    <row r="110" spans="1:17" ht="180" customHeight="1">
      <c r="A110" s="453" t="s">
        <v>23</v>
      </c>
      <c r="B110" s="454" t="s">
        <v>14</v>
      </c>
      <c r="C110" s="940"/>
      <c r="D110" s="940"/>
      <c r="E110" s="941"/>
      <c r="F110" s="941"/>
      <c r="G110" s="463" t="s">
        <v>1846</v>
      </c>
      <c r="H110" s="635" t="s">
        <v>1847</v>
      </c>
      <c r="I110" s="635" t="s">
        <v>1848</v>
      </c>
      <c r="J110" s="645">
        <v>3</v>
      </c>
      <c r="K110" s="637">
        <v>45292</v>
      </c>
      <c r="L110" s="637">
        <v>45838</v>
      </c>
      <c r="M110" s="638">
        <f t="shared" si="3"/>
        <v>78</v>
      </c>
      <c r="N110" s="639">
        <v>1</v>
      </c>
      <c r="O110" s="635" t="s">
        <v>1849</v>
      </c>
      <c r="P110" s="639">
        <f t="shared" si="2"/>
        <v>1</v>
      </c>
      <c r="Q110" s="640" t="str" cm="1">
        <f t="array" aca="1" ref="Q110" ca="1">IF(ISNUMBER(P110),IF(P110=100%,"CUMPLIDA",IF(AND(ISNUMBER(L110),ISNUMBER(INDIRECT("FECHA_"&amp;$B110,1))), IF(L110&lt;=INDIRECT("FECHA_"&amp;$B110,1),"INCUMPLIDA","PROCESO"), "VERIFICAR FECHA")),"SIN VALOR AVANCE")</f>
        <v>CUMPLIDA</v>
      </c>
    </row>
    <row r="111" spans="1:17" ht="197.25">
      <c r="A111" s="453" t="s">
        <v>23</v>
      </c>
      <c r="B111" s="454" t="s">
        <v>14</v>
      </c>
      <c r="C111" s="940"/>
      <c r="D111" s="940"/>
      <c r="E111" s="941"/>
      <c r="F111" s="941"/>
      <c r="G111" s="463" t="s">
        <v>1850</v>
      </c>
      <c r="H111" s="635" t="s">
        <v>1851</v>
      </c>
      <c r="I111" s="635" t="s">
        <v>1852</v>
      </c>
      <c r="J111" s="645">
        <v>2</v>
      </c>
      <c r="K111" s="637">
        <v>45260</v>
      </c>
      <c r="L111" s="637">
        <v>45337</v>
      </c>
      <c r="M111" s="638">
        <f t="shared" si="3"/>
        <v>11</v>
      </c>
      <c r="N111" s="639">
        <v>1</v>
      </c>
      <c r="O111" s="635" t="s">
        <v>1853</v>
      </c>
      <c r="P111" s="639">
        <f t="shared" si="2"/>
        <v>1</v>
      </c>
      <c r="Q111" s="640" t="str" cm="1">
        <f t="array" aca="1" ref="Q111" ca="1">IF(ISNUMBER(P111),IF(P111=100%,"CUMPLIDA",IF(AND(ISNUMBER(L111),ISNUMBER(INDIRECT("FECHA_"&amp;$B111,1))), IF(L111&lt;=INDIRECT("FECHA_"&amp;$B111,1),"INCUMPLIDA","PROCESO"), "VERIFICAR FECHA")),"SIN VALOR AVANCE")</f>
        <v>CUMPLIDA</v>
      </c>
    </row>
    <row r="112" spans="1:17" ht="105.75" customHeight="1">
      <c r="A112" s="453" t="s">
        <v>23</v>
      </c>
      <c r="B112" s="454" t="s">
        <v>14</v>
      </c>
      <c r="C112" s="940"/>
      <c r="D112" s="940"/>
      <c r="E112" s="941" t="s">
        <v>1854</v>
      </c>
      <c r="F112" s="941"/>
      <c r="G112" s="463" t="s">
        <v>1855</v>
      </c>
      <c r="H112" s="635" t="s">
        <v>1843</v>
      </c>
      <c r="I112" s="635" t="s">
        <v>1844</v>
      </c>
      <c r="J112" s="645">
        <v>1</v>
      </c>
      <c r="K112" s="637">
        <v>45184</v>
      </c>
      <c r="L112" s="637">
        <v>45260</v>
      </c>
      <c r="M112" s="638">
        <f t="shared" si="3"/>
        <v>10.857142857142858</v>
      </c>
      <c r="N112" s="639">
        <v>1</v>
      </c>
      <c r="O112" s="635" t="s">
        <v>1845</v>
      </c>
      <c r="P112" s="639">
        <f t="shared" si="2"/>
        <v>1</v>
      </c>
      <c r="Q112" s="640" t="str" cm="1">
        <f t="array" aca="1" ref="Q112" ca="1">IF(ISNUMBER(P112),IF(P112=100%,"CUMPLIDA",IF(AND(ISNUMBER(L112),ISNUMBER(INDIRECT("FECHA_"&amp;$B112,1))), IF(L112&lt;=INDIRECT("FECHA_"&amp;$B112,1),"INCUMPLIDA","PROCESO"), "VERIFICAR FECHA")),"SIN VALOR AVANCE")</f>
        <v>CUMPLIDA</v>
      </c>
    </row>
    <row r="113" spans="1:17" ht="150">
      <c r="A113" s="453" t="s">
        <v>23</v>
      </c>
      <c r="B113" s="454" t="s">
        <v>14</v>
      </c>
      <c r="C113" s="940"/>
      <c r="D113" s="940"/>
      <c r="E113" s="941"/>
      <c r="F113" s="941"/>
      <c r="G113" s="463" t="s">
        <v>1856</v>
      </c>
      <c r="H113" s="635" t="s">
        <v>1857</v>
      </c>
      <c r="I113" s="635" t="s">
        <v>1858</v>
      </c>
      <c r="J113" s="645">
        <v>3</v>
      </c>
      <c r="K113" s="637">
        <v>45292</v>
      </c>
      <c r="L113" s="637">
        <v>45838</v>
      </c>
      <c r="M113" s="638">
        <f t="shared" si="3"/>
        <v>78</v>
      </c>
      <c r="N113" s="639">
        <v>1</v>
      </c>
      <c r="O113" s="635" t="s">
        <v>1849</v>
      </c>
      <c r="P113" s="639">
        <f t="shared" si="2"/>
        <v>1</v>
      </c>
      <c r="Q113" s="640" t="str" cm="1">
        <f t="array" aca="1" ref="Q113" ca="1">IF(ISNUMBER(P113),IF(P113=100%,"CUMPLIDA",IF(AND(ISNUMBER(L113),ISNUMBER(INDIRECT("FECHA_"&amp;$B113,1))), IF(L113&lt;=INDIRECT("FECHA_"&amp;$B113,1),"INCUMPLIDA","PROCESO"), "VERIFICAR FECHA")),"SIN VALOR AVANCE")</f>
        <v>CUMPLIDA</v>
      </c>
    </row>
    <row r="114" spans="1:17" ht="197.25">
      <c r="A114" s="453" t="s">
        <v>23</v>
      </c>
      <c r="B114" s="454" t="s">
        <v>14</v>
      </c>
      <c r="C114" s="940"/>
      <c r="D114" s="940"/>
      <c r="E114" s="941"/>
      <c r="F114" s="941"/>
      <c r="G114" s="463" t="s">
        <v>1859</v>
      </c>
      <c r="H114" s="635" t="s">
        <v>1851</v>
      </c>
      <c r="I114" s="635" t="s">
        <v>1852</v>
      </c>
      <c r="J114" s="645">
        <v>2</v>
      </c>
      <c r="K114" s="637">
        <v>45260</v>
      </c>
      <c r="L114" s="637">
        <v>45337</v>
      </c>
      <c r="M114" s="638">
        <f t="shared" si="3"/>
        <v>11</v>
      </c>
      <c r="N114" s="639">
        <v>1</v>
      </c>
      <c r="O114" s="635" t="s">
        <v>1853</v>
      </c>
      <c r="P114" s="639">
        <f t="shared" si="2"/>
        <v>1</v>
      </c>
      <c r="Q114" s="640" t="str" cm="1">
        <f t="array" aca="1" ref="Q114" ca="1">IF(ISNUMBER(P114),IF(P114=100%,"CUMPLIDA",IF(AND(ISNUMBER(L114),ISNUMBER(INDIRECT("FECHA_"&amp;$B114,1))), IF(L114&lt;=INDIRECT("FECHA_"&amp;$B114,1),"INCUMPLIDA","PROCESO"), "VERIFICAR FECHA")),"SIN VALOR AVANCE")</f>
        <v>CUMPLIDA</v>
      </c>
    </row>
    <row r="115" spans="1:17" ht="105.75" customHeight="1">
      <c r="A115" s="453" t="s">
        <v>23</v>
      </c>
      <c r="B115" s="454" t="s">
        <v>14</v>
      </c>
      <c r="C115" s="940"/>
      <c r="D115" s="940"/>
      <c r="E115" s="941" t="s">
        <v>1860</v>
      </c>
      <c r="F115" s="941"/>
      <c r="G115" s="463" t="s">
        <v>1855</v>
      </c>
      <c r="H115" s="635" t="s">
        <v>1843</v>
      </c>
      <c r="I115" s="635" t="s">
        <v>1844</v>
      </c>
      <c r="J115" s="645">
        <v>1</v>
      </c>
      <c r="K115" s="637">
        <v>45184</v>
      </c>
      <c r="L115" s="637">
        <v>45260</v>
      </c>
      <c r="M115" s="638">
        <f t="shared" si="3"/>
        <v>10.857142857142858</v>
      </c>
      <c r="N115" s="639">
        <v>1</v>
      </c>
      <c r="O115" s="635" t="s">
        <v>1845</v>
      </c>
      <c r="P115" s="639">
        <f t="shared" si="2"/>
        <v>1</v>
      </c>
      <c r="Q115" s="640" t="str" cm="1">
        <f t="array" aca="1" ref="Q115" ca="1">IF(ISNUMBER(P115),IF(P115=100%,"CUMPLIDA",IF(AND(ISNUMBER(L115),ISNUMBER(INDIRECT("FECHA_"&amp;$B115,1))), IF(L115&lt;=INDIRECT("FECHA_"&amp;$B115,1),"INCUMPLIDA","PROCESO"), "VERIFICAR FECHA")),"SIN VALOR AVANCE")</f>
        <v>CUMPLIDA</v>
      </c>
    </row>
    <row r="116" spans="1:17" ht="150">
      <c r="A116" s="453" t="s">
        <v>23</v>
      </c>
      <c r="B116" s="454" t="s">
        <v>14</v>
      </c>
      <c r="C116" s="940"/>
      <c r="D116" s="940"/>
      <c r="E116" s="941"/>
      <c r="F116" s="941"/>
      <c r="G116" s="463" t="s">
        <v>1856</v>
      </c>
      <c r="H116" s="635" t="s">
        <v>1847</v>
      </c>
      <c r="I116" s="635" t="s">
        <v>1858</v>
      </c>
      <c r="J116" s="645">
        <v>3</v>
      </c>
      <c r="K116" s="637">
        <v>45292</v>
      </c>
      <c r="L116" s="637">
        <v>45838</v>
      </c>
      <c r="M116" s="638">
        <f t="shared" si="3"/>
        <v>78</v>
      </c>
      <c r="N116" s="639">
        <v>1</v>
      </c>
      <c r="O116" s="635" t="s">
        <v>1849</v>
      </c>
      <c r="P116" s="639">
        <f t="shared" si="2"/>
        <v>1</v>
      </c>
      <c r="Q116" s="640" t="str" cm="1">
        <f t="array" aca="1" ref="Q116" ca="1">IF(ISNUMBER(P116),IF(P116=100%,"CUMPLIDA",IF(AND(ISNUMBER(L116),ISNUMBER(INDIRECT("FECHA_"&amp;$B116,1))), IF(L116&lt;=INDIRECT("FECHA_"&amp;$B116,1),"INCUMPLIDA","PROCESO"), "VERIFICAR FECHA")),"SIN VALOR AVANCE")</f>
        <v>CUMPLIDA</v>
      </c>
    </row>
    <row r="117" spans="1:17" ht="197.25">
      <c r="A117" s="453" t="s">
        <v>23</v>
      </c>
      <c r="B117" s="454" t="s">
        <v>14</v>
      </c>
      <c r="C117" s="940"/>
      <c r="D117" s="940"/>
      <c r="E117" s="941"/>
      <c r="F117" s="941"/>
      <c r="G117" s="463" t="s">
        <v>1859</v>
      </c>
      <c r="H117" s="635" t="s">
        <v>1851</v>
      </c>
      <c r="I117" s="635" t="s">
        <v>1852</v>
      </c>
      <c r="J117" s="645">
        <v>2</v>
      </c>
      <c r="K117" s="637">
        <v>45260</v>
      </c>
      <c r="L117" s="637">
        <v>45337</v>
      </c>
      <c r="M117" s="638">
        <f t="shared" si="3"/>
        <v>11</v>
      </c>
      <c r="N117" s="639">
        <v>1</v>
      </c>
      <c r="O117" s="635" t="s">
        <v>1853</v>
      </c>
      <c r="P117" s="639">
        <f t="shared" si="2"/>
        <v>1</v>
      </c>
      <c r="Q117" s="640" t="str" cm="1">
        <f t="array" aca="1" ref="Q117" ca="1">IF(ISNUMBER(P117),IF(P117=100%,"CUMPLIDA",IF(AND(ISNUMBER(L117),ISNUMBER(INDIRECT("FECHA_"&amp;$B117,1))), IF(L117&lt;=INDIRECT("FECHA_"&amp;$B117,1),"INCUMPLIDA","PROCESO"), "VERIFICAR FECHA")),"SIN VALOR AVANCE")</f>
        <v>CUMPLIDA</v>
      </c>
    </row>
    <row r="118" spans="1:17" ht="120" customHeight="1">
      <c r="A118" s="453" t="s">
        <v>23</v>
      </c>
      <c r="B118" s="454" t="s">
        <v>14</v>
      </c>
      <c r="C118" s="940"/>
      <c r="D118" s="940"/>
      <c r="E118" s="941" t="s">
        <v>1861</v>
      </c>
      <c r="F118" s="941"/>
      <c r="G118" s="634" t="s">
        <v>1842</v>
      </c>
      <c r="H118" s="635" t="s">
        <v>1843</v>
      </c>
      <c r="I118" s="635" t="s">
        <v>1844</v>
      </c>
      <c r="J118" s="645">
        <v>1</v>
      </c>
      <c r="K118" s="637">
        <v>45184</v>
      </c>
      <c r="L118" s="637">
        <v>45260</v>
      </c>
      <c r="M118" s="638">
        <f t="shared" si="3"/>
        <v>10.857142857142858</v>
      </c>
      <c r="N118" s="639">
        <v>1</v>
      </c>
      <c r="O118" s="635" t="s">
        <v>1845</v>
      </c>
      <c r="P118" s="639">
        <f t="shared" si="2"/>
        <v>1</v>
      </c>
      <c r="Q118" s="640" t="str" cm="1">
        <f t="array" aca="1" ref="Q118" ca="1">IF(ISNUMBER(P118),IF(P118=100%,"CUMPLIDA",IF(AND(ISNUMBER(L118),ISNUMBER(INDIRECT("FECHA_"&amp;$B118,1))), IF(L118&lt;=INDIRECT("FECHA_"&amp;$B118,1),"INCUMPLIDA","PROCESO"), "VERIFICAR FECHA")),"SIN VALOR AVANCE")</f>
        <v>CUMPLIDA</v>
      </c>
    </row>
    <row r="119" spans="1:17" ht="180">
      <c r="A119" s="453" t="s">
        <v>23</v>
      </c>
      <c r="B119" s="454" t="s">
        <v>14</v>
      </c>
      <c r="C119" s="940"/>
      <c r="D119" s="940"/>
      <c r="E119" s="941"/>
      <c r="F119" s="941"/>
      <c r="G119" s="463" t="s">
        <v>1862</v>
      </c>
      <c r="H119" s="635" t="s">
        <v>1847</v>
      </c>
      <c r="I119" s="635" t="s">
        <v>1858</v>
      </c>
      <c r="J119" s="645">
        <v>3</v>
      </c>
      <c r="K119" s="637">
        <v>45292</v>
      </c>
      <c r="L119" s="637">
        <v>45838</v>
      </c>
      <c r="M119" s="638">
        <f t="shared" si="3"/>
        <v>78</v>
      </c>
      <c r="N119" s="639">
        <v>1</v>
      </c>
      <c r="O119" s="635" t="s">
        <v>1849</v>
      </c>
      <c r="P119" s="639">
        <f t="shared" si="2"/>
        <v>1</v>
      </c>
      <c r="Q119" s="640" t="str" cm="1">
        <f t="array" aca="1" ref="Q119" ca="1">IF(ISNUMBER(P119),IF(P119=100%,"CUMPLIDA",IF(AND(ISNUMBER(L119),ISNUMBER(INDIRECT("FECHA_"&amp;$B119,1))), IF(L119&lt;=INDIRECT("FECHA_"&amp;$B119,1),"INCUMPLIDA","PROCESO"), "VERIFICAR FECHA")),"SIN VALOR AVANCE")</f>
        <v>CUMPLIDA</v>
      </c>
    </row>
    <row r="120" spans="1:17" ht="197.25">
      <c r="A120" s="453" t="s">
        <v>23</v>
      </c>
      <c r="B120" s="454" t="s">
        <v>14</v>
      </c>
      <c r="C120" s="940"/>
      <c r="D120" s="940"/>
      <c r="E120" s="941"/>
      <c r="F120" s="941"/>
      <c r="G120" s="463" t="s">
        <v>1850</v>
      </c>
      <c r="H120" s="635" t="s">
        <v>1851</v>
      </c>
      <c r="I120" s="635" t="s">
        <v>1852</v>
      </c>
      <c r="J120" s="645">
        <v>2</v>
      </c>
      <c r="K120" s="637">
        <v>45260</v>
      </c>
      <c r="L120" s="637">
        <v>45337</v>
      </c>
      <c r="M120" s="638">
        <f t="shared" si="3"/>
        <v>11</v>
      </c>
      <c r="N120" s="639">
        <v>1</v>
      </c>
      <c r="O120" s="635" t="s">
        <v>1853</v>
      </c>
      <c r="P120" s="639">
        <f t="shared" si="2"/>
        <v>1</v>
      </c>
      <c r="Q120" s="640" t="str" cm="1">
        <f t="array" aca="1" ref="Q120" ca="1">IF(ISNUMBER(P120),IF(P120=100%,"CUMPLIDA",IF(AND(ISNUMBER(L120),ISNUMBER(INDIRECT("FECHA_"&amp;$B120,1))), IF(L120&lt;=INDIRECT("FECHA_"&amp;$B120,1),"INCUMPLIDA","PROCESO"), "VERIFICAR FECHA")),"SIN VALOR AVANCE")</f>
        <v>CUMPLIDA</v>
      </c>
    </row>
    <row r="121" spans="1:17" ht="120" customHeight="1">
      <c r="A121" s="453" t="s">
        <v>23</v>
      </c>
      <c r="B121" s="454" t="s">
        <v>14</v>
      </c>
      <c r="C121" s="940"/>
      <c r="D121" s="940"/>
      <c r="E121" s="941" t="s">
        <v>1863</v>
      </c>
      <c r="F121" s="941"/>
      <c r="G121" s="634" t="s">
        <v>1842</v>
      </c>
      <c r="H121" s="635" t="s">
        <v>1843</v>
      </c>
      <c r="I121" s="635" t="s">
        <v>1844</v>
      </c>
      <c r="J121" s="645">
        <v>1</v>
      </c>
      <c r="K121" s="637">
        <v>45184</v>
      </c>
      <c r="L121" s="637">
        <v>45260</v>
      </c>
      <c r="M121" s="638">
        <f t="shared" si="3"/>
        <v>10.857142857142858</v>
      </c>
      <c r="N121" s="639">
        <v>1</v>
      </c>
      <c r="O121" s="635" t="s">
        <v>1845</v>
      </c>
      <c r="P121" s="639">
        <f t="shared" si="2"/>
        <v>1</v>
      </c>
      <c r="Q121" s="640" t="str" cm="1">
        <f t="array" aca="1" ref="Q121" ca="1">IF(ISNUMBER(P121),IF(P121=100%,"CUMPLIDA",IF(AND(ISNUMBER(L121),ISNUMBER(INDIRECT("FECHA_"&amp;$B121,1))), IF(L121&lt;=INDIRECT("FECHA_"&amp;$B121,1),"INCUMPLIDA","PROCESO"), "VERIFICAR FECHA")),"SIN VALOR AVANCE")</f>
        <v>CUMPLIDA</v>
      </c>
    </row>
    <row r="122" spans="1:17" ht="180">
      <c r="A122" s="453" t="s">
        <v>23</v>
      </c>
      <c r="B122" s="454" t="s">
        <v>14</v>
      </c>
      <c r="C122" s="940"/>
      <c r="D122" s="940"/>
      <c r="E122" s="941"/>
      <c r="F122" s="941"/>
      <c r="G122" s="463" t="s">
        <v>1862</v>
      </c>
      <c r="H122" s="635" t="s">
        <v>1847</v>
      </c>
      <c r="I122" s="635" t="s">
        <v>1858</v>
      </c>
      <c r="J122" s="645">
        <v>3</v>
      </c>
      <c r="K122" s="637">
        <v>45292</v>
      </c>
      <c r="L122" s="637">
        <v>45838</v>
      </c>
      <c r="M122" s="638">
        <f t="shared" si="3"/>
        <v>78</v>
      </c>
      <c r="N122" s="639">
        <v>1</v>
      </c>
      <c r="O122" s="635" t="s">
        <v>1849</v>
      </c>
      <c r="P122" s="639">
        <f t="shared" si="2"/>
        <v>1</v>
      </c>
      <c r="Q122" s="640" t="str" cm="1">
        <f t="array" aca="1" ref="Q122" ca="1">IF(ISNUMBER(P122),IF(P122=100%,"CUMPLIDA",IF(AND(ISNUMBER(L122),ISNUMBER(INDIRECT("FECHA_"&amp;$B122,1))), IF(L122&lt;=INDIRECT("FECHA_"&amp;$B122,1),"INCUMPLIDA","PROCESO"), "VERIFICAR FECHA")),"SIN VALOR AVANCE")</f>
        <v>CUMPLIDA</v>
      </c>
    </row>
    <row r="123" spans="1:17" ht="197.25">
      <c r="A123" s="453" t="s">
        <v>23</v>
      </c>
      <c r="B123" s="454" t="s">
        <v>14</v>
      </c>
      <c r="C123" s="940"/>
      <c r="D123" s="940"/>
      <c r="E123" s="941"/>
      <c r="F123" s="941"/>
      <c r="G123" s="463" t="s">
        <v>1850</v>
      </c>
      <c r="H123" s="635" t="s">
        <v>1851</v>
      </c>
      <c r="I123" s="635" t="s">
        <v>1852</v>
      </c>
      <c r="J123" s="645">
        <v>2</v>
      </c>
      <c r="K123" s="637">
        <v>45260</v>
      </c>
      <c r="L123" s="637">
        <v>45337</v>
      </c>
      <c r="M123" s="638">
        <f t="shared" si="3"/>
        <v>11</v>
      </c>
      <c r="N123" s="639">
        <v>1</v>
      </c>
      <c r="O123" s="635" t="s">
        <v>1853</v>
      </c>
      <c r="P123" s="639">
        <f t="shared" si="2"/>
        <v>1</v>
      </c>
      <c r="Q123" s="640" t="str" cm="1">
        <f t="array" aca="1" ref="Q123" ca="1">IF(ISNUMBER(P123),IF(P123=100%,"CUMPLIDA",IF(AND(ISNUMBER(L123),ISNUMBER(INDIRECT("FECHA_"&amp;$B123,1))), IF(L123&lt;=INDIRECT("FECHA_"&amp;$B123,1),"INCUMPLIDA","PROCESO"), "VERIFICAR FECHA")),"SIN VALOR AVANCE")</f>
        <v>CUMPLIDA</v>
      </c>
    </row>
    <row r="124" spans="1:17" ht="120" customHeight="1">
      <c r="A124" s="453" t="s">
        <v>23</v>
      </c>
      <c r="B124" s="454" t="s">
        <v>14</v>
      </c>
      <c r="C124" s="940"/>
      <c r="D124" s="940"/>
      <c r="E124" s="941" t="s">
        <v>1864</v>
      </c>
      <c r="F124" s="941"/>
      <c r="G124" s="634" t="s">
        <v>1842</v>
      </c>
      <c r="H124" s="635" t="s">
        <v>1843</v>
      </c>
      <c r="I124" s="635" t="s">
        <v>1844</v>
      </c>
      <c r="J124" s="645">
        <v>1</v>
      </c>
      <c r="K124" s="637">
        <v>45184</v>
      </c>
      <c r="L124" s="637">
        <v>45260</v>
      </c>
      <c r="M124" s="638">
        <f t="shared" si="3"/>
        <v>10.857142857142858</v>
      </c>
      <c r="N124" s="639">
        <v>1</v>
      </c>
      <c r="O124" s="635" t="s">
        <v>1845</v>
      </c>
      <c r="P124" s="639">
        <f t="shared" si="2"/>
        <v>1</v>
      </c>
      <c r="Q124" s="640" t="str" cm="1">
        <f t="array" aca="1" ref="Q124" ca="1">IF(ISNUMBER(P124),IF(P124=100%,"CUMPLIDA",IF(AND(ISNUMBER(L124),ISNUMBER(INDIRECT("FECHA_"&amp;$B124,1))), IF(L124&lt;=INDIRECT("FECHA_"&amp;$B124,1),"INCUMPLIDA","PROCESO"), "VERIFICAR FECHA")),"SIN VALOR AVANCE")</f>
        <v>CUMPLIDA</v>
      </c>
    </row>
    <row r="125" spans="1:17" ht="180">
      <c r="A125" s="453" t="s">
        <v>23</v>
      </c>
      <c r="B125" s="454" t="s">
        <v>14</v>
      </c>
      <c r="C125" s="940"/>
      <c r="D125" s="940"/>
      <c r="E125" s="941"/>
      <c r="F125" s="941"/>
      <c r="G125" s="463" t="s">
        <v>1862</v>
      </c>
      <c r="H125" s="635" t="s">
        <v>1847</v>
      </c>
      <c r="I125" s="635" t="s">
        <v>1858</v>
      </c>
      <c r="J125" s="645">
        <v>3</v>
      </c>
      <c r="K125" s="637">
        <v>45292</v>
      </c>
      <c r="L125" s="637">
        <v>45838</v>
      </c>
      <c r="M125" s="638">
        <f t="shared" si="3"/>
        <v>78</v>
      </c>
      <c r="N125" s="639">
        <v>1</v>
      </c>
      <c r="O125" s="635" t="s">
        <v>1849</v>
      </c>
      <c r="P125" s="639">
        <f t="shared" si="2"/>
        <v>1</v>
      </c>
      <c r="Q125" s="640" t="str" cm="1">
        <f t="array" aca="1" ref="Q125" ca="1">IF(ISNUMBER(P125),IF(P125=100%,"CUMPLIDA",IF(AND(ISNUMBER(L125),ISNUMBER(INDIRECT("FECHA_"&amp;$B125,1))), IF(L125&lt;=INDIRECT("FECHA_"&amp;$B125,1),"INCUMPLIDA","PROCESO"), "VERIFICAR FECHA")),"SIN VALOR AVANCE")</f>
        <v>CUMPLIDA</v>
      </c>
    </row>
    <row r="126" spans="1:17" ht="197.25">
      <c r="A126" s="453" t="s">
        <v>23</v>
      </c>
      <c r="B126" s="454" t="s">
        <v>14</v>
      </c>
      <c r="C126" s="940"/>
      <c r="D126" s="940"/>
      <c r="E126" s="941"/>
      <c r="F126" s="941"/>
      <c r="G126" s="463" t="s">
        <v>1850</v>
      </c>
      <c r="H126" s="635" t="s">
        <v>1851</v>
      </c>
      <c r="I126" s="635" t="s">
        <v>1852</v>
      </c>
      <c r="J126" s="645">
        <v>2</v>
      </c>
      <c r="K126" s="637">
        <v>45260</v>
      </c>
      <c r="L126" s="637">
        <v>45337</v>
      </c>
      <c r="M126" s="638">
        <f t="shared" si="3"/>
        <v>11</v>
      </c>
      <c r="N126" s="639">
        <v>1</v>
      </c>
      <c r="O126" s="635" t="s">
        <v>1853</v>
      </c>
      <c r="P126" s="639">
        <f t="shared" si="2"/>
        <v>1</v>
      </c>
      <c r="Q126" s="640" t="str" cm="1">
        <f t="array" aca="1" ref="Q126" ca="1">IF(ISNUMBER(P126),IF(P126=100%,"CUMPLIDA",IF(AND(ISNUMBER(L126),ISNUMBER(INDIRECT("FECHA_"&amp;$B126,1))), IF(L126&lt;=INDIRECT("FECHA_"&amp;$B126,1),"INCUMPLIDA","PROCESO"), "VERIFICAR FECHA")),"SIN VALOR AVANCE")</f>
        <v>CUMPLIDA</v>
      </c>
    </row>
    <row r="127" spans="1:17" ht="120" customHeight="1">
      <c r="A127" s="453" t="s">
        <v>23</v>
      </c>
      <c r="B127" s="454" t="s">
        <v>14</v>
      </c>
      <c r="C127" s="940"/>
      <c r="D127" s="940"/>
      <c r="E127" s="941" t="s">
        <v>1865</v>
      </c>
      <c r="F127" s="941"/>
      <c r="G127" s="463" t="s">
        <v>1866</v>
      </c>
      <c r="H127" s="635" t="s">
        <v>1867</v>
      </c>
      <c r="I127" s="635" t="s">
        <v>1868</v>
      </c>
      <c r="J127" s="645">
        <v>2</v>
      </c>
      <c r="K127" s="637">
        <v>45201</v>
      </c>
      <c r="L127" s="637">
        <v>45280</v>
      </c>
      <c r="M127" s="638">
        <f t="shared" si="3"/>
        <v>11.285714285714286</v>
      </c>
      <c r="N127" s="639">
        <v>1</v>
      </c>
      <c r="O127" s="635" t="s">
        <v>1869</v>
      </c>
      <c r="P127" s="639">
        <f t="shared" si="2"/>
        <v>1</v>
      </c>
      <c r="Q127" s="640" t="str" cm="1">
        <f t="array" aca="1" ref="Q127" ca="1">IF(ISNUMBER(P127),IF(P127=100%,"CUMPLIDA",IF(AND(ISNUMBER(L127),ISNUMBER(INDIRECT("FECHA_"&amp;$B127,1))), IF(L127&lt;=INDIRECT("FECHA_"&amp;$B127,1),"INCUMPLIDA","PROCESO"), "VERIFICAR FECHA")),"SIN VALOR AVANCE")</f>
        <v>CUMPLIDA</v>
      </c>
    </row>
    <row r="128" spans="1:17" ht="105" customHeight="1">
      <c r="A128" s="453" t="s">
        <v>23</v>
      </c>
      <c r="B128" s="454" t="s">
        <v>14</v>
      </c>
      <c r="C128" s="940"/>
      <c r="D128" s="940"/>
      <c r="E128" s="941"/>
      <c r="F128" s="941"/>
      <c r="G128" s="463" t="s">
        <v>1870</v>
      </c>
      <c r="H128" s="635" t="s">
        <v>1871</v>
      </c>
      <c r="I128" s="635" t="s">
        <v>1872</v>
      </c>
      <c r="J128" s="645">
        <v>4</v>
      </c>
      <c r="K128" s="637">
        <v>45201</v>
      </c>
      <c r="L128" s="637">
        <v>45596</v>
      </c>
      <c r="M128" s="638">
        <f t="shared" si="3"/>
        <v>56.428571428571431</v>
      </c>
      <c r="N128" s="639">
        <v>1</v>
      </c>
      <c r="O128" s="635" t="s">
        <v>1869</v>
      </c>
      <c r="P128" s="639">
        <f t="shared" si="2"/>
        <v>1</v>
      </c>
      <c r="Q128" s="640" t="str" cm="1">
        <f t="array" aca="1" ref="Q128" ca="1">IF(ISNUMBER(P128),IF(P128=100%,"CUMPLIDA",IF(AND(ISNUMBER(L128),ISNUMBER(INDIRECT("FECHA_"&amp;$B128,1))), IF(L128&lt;=INDIRECT("FECHA_"&amp;$B128,1),"INCUMPLIDA","PROCESO"), "VERIFICAR FECHA")),"SIN VALOR AVANCE")</f>
        <v>CUMPLIDA</v>
      </c>
    </row>
    <row r="129" spans="1:17" ht="105" customHeight="1">
      <c r="A129" s="453" t="s">
        <v>23</v>
      </c>
      <c r="B129" s="454" t="s">
        <v>14</v>
      </c>
      <c r="C129" s="940"/>
      <c r="D129" s="940"/>
      <c r="E129" s="463" t="s">
        <v>1873</v>
      </c>
      <c r="F129" s="941"/>
      <c r="G129" s="463" t="s">
        <v>1870</v>
      </c>
      <c r="H129" s="635" t="s">
        <v>1871</v>
      </c>
      <c r="I129" s="635" t="s">
        <v>1872</v>
      </c>
      <c r="J129" s="645">
        <v>4</v>
      </c>
      <c r="K129" s="637">
        <v>45201</v>
      </c>
      <c r="L129" s="637">
        <v>45596</v>
      </c>
      <c r="M129" s="638">
        <f t="shared" si="3"/>
        <v>56.428571428571431</v>
      </c>
      <c r="N129" s="639">
        <v>1</v>
      </c>
      <c r="O129" s="635" t="s">
        <v>1869</v>
      </c>
      <c r="P129" s="639">
        <f t="shared" si="2"/>
        <v>1</v>
      </c>
      <c r="Q129" s="640" t="str" cm="1">
        <f t="array" aca="1" ref="Q129" ca="1">IF(ISNUMBER(P129),IF(P129=100%,"CUMPLIDA",IF(AND(ISNUMBER(L129),ISNUMBER(INDIRECT("FECHA_"&amp;$B129,1))), IF(L129&lt;=INDIRECT("FECHA_"&amp;$B129,1),"INCUMPLIDA","PROCESO"), "VERIFICAR FECHA")),"SIN VALOR AVANCE")</f>
        <v>CUMPLIDA</v>
      </c>
    </row>
    <row r="130" spans="1:17" ht="105.75" customHeight="1">
      <c r="A130" s="453" t="s">
        <v>18</v>
      </c>
      <c r="B130" s="454" t="s">
        <v>14</v>
      </c>
      <c r="C130" s="940" t="s">
        <v>1874</v>
      </c>
      <c r="D130" s="948" t="s">
        <v>1518</v>
      </c>
      <c r="E130" s="941" t="s">
        <v>1875</v>
      </c>
      <c r="F130" s="941" t="s">
        <v>1876</v>
      </c>
      <c r="G130" s="941" t="s">
        <v>1877</v>
      </c>
      <c r="H130" s="635" t="s">
        <v>1878</v>
      </c>
      <c r="I130" s="635" t="s">
        <v>1879</v>
      </c>
      <c r="J130" s="645">
        <v>1</v>
      </c>
      <c r="K130" s="637">
        <v>44075</v>
      </c>
      <c r="L130" s="637">
        <v>44256</v>
      </c>
      <c r="M130" s="638">
        <f t="shared" si="3"/>
        <v>25.857142857142858</v>
      </c>
      <c r="N130" s="639">
        <v>1</v>
      </c>
      <c r="O130" s="635" t="s">
        <v>1880</v>
      </c>
      <c r="P130" s="639">
        <f t="shared" si="2"/>
        <v>1</v>
      </c>
      <c r="Q130" s="640" t="str" cm="1">
        <f t="array" aca="1" ref="Q130" ca="1">IF(ISNUMBER(P130),IF(P130=100%,"CUMPLIDA",IF(AND(ISNUMBER(L130),ISNUMBER(INDIRECT("FECHA_"&amp;$B130,1))), IF(L130&lt;=INDIRECT("FECHA_"&amp;$B130,1),"INCUMPLIDA","PROCESO"), "VERIFICAR FECHA")),"SIN VALOR AVANCE")</f>
        <v>CUMPLIDA</v>
      </c>
    </row>
    <row r="131" spans="1:17" ht="180">
      <c r="A131" s="453" t="s">
        <v>18</v>
      </c>
      <c r="B131" s="454" t="s">
        <v>14</v>
      </c>
      <c r="C131" s="940"/>
      <c r="D131" s="948"/>
      <c r="E131" s="941"/>
      <c r="F131" s="941"/>
      <c r="G131" s="941"/>
      <c r="H131" s="635" t="s">
        <v>1878</v>
      </c>
      <c r="I131" s="635" t="s">
        <v>1879</v>
      </c>
      <c r="J131" s="645">
        <v>1</v>
      </c>
      <c r="K131" s="637">
        <v>44075</v>
      </c>
      <c r="L131" s="637">
        <v>44256</v>
      </c>
      <c r="M131" s="638">
        <f t="shared" si="3"/>
        <v>25.857142857142858</v>
      </c>
      <c r="N131" s="639">
        <v>1</v>
      </c>
      <c r="O131" s="635" t="s">
        <v>1881</v>
      </c>
      <c r="P131" s="639">
        <f t="shared" si="2"/>
        <v>1</v>
      </c>
      <c r="Q131" s="640" t="str" cm="1">
        <f t="array" aca="1" ref="Q131" ca="1">IF(ISNUMBER(P131),IF(P131=100%,"CUMPLIDA",IF(AND(ISNUMBER(L131),ISNUMBER(INDIRECT("FECHA_"&amp;$B131,1))), IF(L131&lt;=INDIRECT("FECHA_"&amp;$B131,1),"INCUMPLIDA","PROCESO"), "VERIFICAR FECHA")),"SIN VALOR AVANCE")</f>
        <v>CUMPLIDA</v>
      </c>
    </row>
    <row r="132" spans="1:17" ht="180">
      <c r="A132" s="453" t="s">
        <v>18</v>
      </c>
      <c r="B132" s="454" t="s">
        <v>14</v>
      </c>
      <c r="C132" s="940"/>
      <c r="D132" s="948"/>
      <c r="E132" s="941"/>
      <c r="F132" s="941"/>
      <c r="G132" s="941"/>
      <c r="H132" s="635" t="s">
        <v>1878</v>
      </c>
      <c r="I132" s="635" t="s">
        <v>1879</v>
      </c>
      <c r="J132" s="645">
        <v>1</v>
      </c>
      <c r="K132" s="637">
        <v>44075</v>
      </c>
      <c r="L132" s="637">
        <v>44256</v>
      </c>
      <c r="M132" s="638">
        <f t="shared" si="3"/>
        <v>25.857142857142858</v>
      </c>
      <c r="N132" s="639">
        <v>1</v>
      </c>
      <c r="O132" s="635" t="s">
        <v>1882</v>
      </c>
      <c r="P132" s="639">
        <f t="shared" si="2"/>
        <v>1</v>
      </c>
      <c r="Q132" s="640" t="str" cm="1">
        <f t="array" aca="1" ref="Q132" ca="1">IF(ISNUMBER(P132),IF(P132=100%,"CUMPLIDA",IF(AND(ISNUMBER(L132),ISNUMBER(INDIRECT("FECHA_"&amp;$B132,1))), IF(L132&lt;=INDIRECT("FECHA_"&amp;$B132,1),"INCUMPLIDA","PROCESO"), "VERIFICAR FECHA")),"SIN VALOR AVANCE")</f>
        <v>CUMPLIDA</v>
      </c>
    </row>
    <row r="133" spans="1:17" ht="180">
      <c r="A133" s="453" t="s">
        <v>18</v>
      </c>
      <c r="B133" s="454" t="s">
        <v>14</v>
      </c>
      <c r="C133" s="940"/>
      <c r="D133" s="948"/>
      <c r="E133" s="941" t="s">
        <v>1883</v>
      </c>
      <c r="F133" s="941"/>
      <c r="G133" s="941"/>
      <c r="H133" s="635" t="s">
        <v>1878</v>
      </c>
      <c r="I133" s="635" t="s">
        <v>1879</v>
      </c>
      <c r="J133" s="645">
        <v>1</v>
      </c>
      <c r="K133" s="637">
        <v>44075</v>
      </c>
      <c r="L133" s="637">
        <v>44256</v>
      </c>
      <c r="M133" s="638">
        <f t="shared" si="3"/>
        <v>25.857142857142858</v>
      </c>
      <c r="N133" s="639">
        <v>1</v>
      </c>
      <c r="O133" s="635" t="s">
        <v>1884</v>
      </c>
      <c r="P133" s="639">
        <f t="shared" si="2"/>
        <v>1</v>
      </c>
      <c r="Q133" s="640" t="str" cm="1">
        <f t="array" aca="1" ref="Q133" ca="1">IF(ISNUMBER(P133),IF(P133=100%,"CUMPLIDA",IF(AND(ISNUMBER(L133),ISNUMBER(INDIRECT("FECHA_"&amp;$B133,1))), IF(L133&lt;=INDIRECT("FECHA_"&amp;$B133,1),"INCUMPLIDA","PROCESO"), "VERIFICAR FECHA")),"SIN VALOR AVANCE")</f>
        <v>CUMPLIDA</v>
      </c>
    </row>
    <row r="134" spans="1:17" ht="135.75">
      <c r="A134" s="453" t="s">
        <v>18</v>
      </c>
      <c r="B134" s="454" t="s">
        <v>14</v>
      </c>
      <c r="C134" s="940"/>
      <c r="D134" s="948"/>
      <c r="E134" s="941"/>
      <c r="F134" s="941"/>
      <c r="G134" s="634" t="s">
        <v>1885</v>
      </c>
      <c r="H134" s="635" t="s">
        <v>1886</v>
      </c>
      <c r="I134" s="635" t="s">
        <v>1887</v>
      </c>
      <c r="J134" s="645">
        <v>3</v>
      </c>
      <c r="K134" s="637">
        <v>44067</v>
      </c>
      <c r="L134" s="637">
        <v>44196</v>
      </c>
      <c r="M134" s="638">
        <f t="shared" si="3"/>
        <v>18.428571428571427</v>
      </c>
      <c r="N134" s="639">
        <v>1</v>
      </c>
      <c r="O134" s="635" t="s">
        <v>1888</v>
      </c>
      <c r="P134" s="639">
        <f t="shared" si="2"/>
        <v>1</v>
      </c>
      <c r="Q134" s="640" t="str" cm="1">
        <f t="array" aca="1" ref="Q134" ca="1">IF(ISNUMBER(P134),IF(P134=100%,"CUMPLIDA",IF(AND(ISNUMBER(L134),ISNUMBER(INDIRECT("FECHA_"&amp;$B134,1))), IF(L134&lt;=INDIRECT("FECHA_"&amp;$B134,1),"INCUMPLIDA","PROCESO"), "VERIFICAR FECHA")),"SIN VALOR AVANCE")</f>
        <v>CUMPLIDA</v>
      </c>
    </row>
    <row r="135" spans="1:17" ht="285" customHeight="1">
      <c r="A135" s="453" t="s">
        <v>18</v>
      </c>
      <c r="B135" s="454" t="s">
        <v>14</v>
      </c>
      <c r="C135" s="940"/>
      <c r="D135" s="948"/>
      <c r="E135" s="941"/>
      <c r="F135" s="941"/>
      <c r="G135" s="634" t="s">
        <v>1889</v>
      </c>
      <c r="H135" s="635" t="s">
        <v>1890</v>
      </c>
      <c r="I135" s="635" t="s">
        <v>1891</v>
      </c>
      <c r="J135" s="645">
        <v>2</v>
      </c>
      <c r="K135" s="637">
        <v>44105</v>
      </c>
      <c r="L135" s="637">
        <v>44316</v>
      </c>
      <c r="M135" s="638">
        <f t="shared" si="3"/>
        <v>30.142857142857142</v>
      </c>
      <c r="N135" s="639">
        <v>1</v>
      </c>
      <c r="O135" s="635" t="s">
        <v>1892</v>
      </c>
      <c r="P135" s="639">
        <f t="shared" si="2"/>
        <v>1</v>
      </c>
      <c r="Q135" s="640" t="str" cm="1">
        <f t="array" aca="1" ref="Q135" ca="1">IF(ISNUMBER(P135),IF(P135=100%,"CUMPLIDA",IF(AND(ISNUMBER(L135),ISNUMBER(INDIRECT("FECHA_"&amp;$B135,1))), IF(L135&lt;=INDIRECT("FECHA_"&amp;$B135,1),"INCUMPLIDA","PROCESO"), "VERIFICAR FECHA")),"SIN VALOR AVANCE")</f>
        <v>CUMPLIDA</v>
      </c>
    </row>
    <row r="136" spans="1:17" ht="150">
      <c r="A136" s="453" t="s">
        <v>18</v>
      </c>
      <c r="B136" s="454" t="s">
        <v>14</v>
      </c>
      <c r="C136" s="940"/>
      <c r="D136" s="948"/>
      <c r="E136" s="941"/>
      <c r="F136" s="941"/>
      <c r="G136" s="634" t="s">
        <v>1893</v>
      </c>
      <c r="H136" s="635" t="s">
        <v>1894</v>
      </c>
      <c r="I136" s="635" t="s">
        <v>1895</v>
      </c>
      <c r="J136" s="645">
        <v>1</v>
      </c>
      <c r="K136" s="637">
        <v>44105</v>
      </c>
      <c r="L136" s="637">
        <v>44195</v>
      </c>
      <c r="M136" s="638">
        <f t="shared" si="3"/>
        <v>12.857142857142858</v>
      </c>
      <c r="N136" s="639">
        <v>1</v>
      </c>
      <c r="O136" s="635" t="s">
        <v>1896</v>
      </c>
      <c r="P136" s="639">
        <f t="shared" si="2"/>
        <v>1</v>
      </c>
      <c r="Q136" s="640" t="str" cm="1">
        <f t="array" aca="1" ref="Q136" ca="1">IF(ISNUMBER(P136),IF(P136=100%,"CUMPLIDA",IF(AND(ISNUMBER(L136),ISNUMBER(INDIRECT("FECHA_"&amp;$B136,1))), IF(L136&lt;=INDIRECT("FECHA_"&amp;$B136,1),"INCUMPLIDA","PROCESO"), "VERIFICAR FECHA")),"SIN VALOR AVANCE")</f>
        <v>CUMPLIDA</v>
      </c>
    </row>
    <row r="137" spans="1:17" ht="120">
      <c r="A137" s="453" t="s">
        <v>18</v>
      </c>
      <c r="B137" s="454" t="s">
        <v>14</v>
      </c>
      <c r="C137" s="940"/>
      <c r="D137" s="948"/>
      <c r="E137" s="941"/>
      <c r="F137" s="941"/>
      <c r="G137" s="941" t="s">
        <v>1897</v>
      </c>
      <c r="H137" s="635" t="s">
        <v>1898</v>
      </c>
      <c r="I137" s="635" t="s">
        <v>1899</v>
      </c>
      <c r="J137" s="645">
        <v>1</v>
      </c>
      <c r="K137" s="637">
        <v>44105</v>
      </c>
      <c r="L137" s="637">
        <v>44134</v>
      </c>
      <c r="M137" s="638">
        <f t="shared" si="3"/>
        <v>4.1428571428571432</v>
      </c>
      <c r="N137" s="639">
        <v>1</v>
      </c>
      <c r="O137" s="635" t="s">
        <v>1900</v>
      </c>
      <c r="P137" s="639">
        <f t="shared" si="2"/>
        <v>1</v>
      </c>
      <c r="Q137" s="640" t="str" cm="1">
        <f t="array" aca="1" ref="Q137" ca="1">IF(ISNUMBER(P137),IF(P137=100%,"CUMPLIDA",IF(AND(ISNUMBER(L137),ISNUMBER(INDIRECT("FECHA_"&amp;$B137,1))), IF(L137&lt;=INDIRECT("FECHA_"&amp;$B137,1),"INCUMPLIDA","PROCESO"), "VERIFICAR FECHA")),"SIN VALOR AVANCE")</f>
        <v>CUMPLIDA</v>
      </c>
    </row>
    <row r="138" spans="1:17" ht="150.75">
      <c r="A138" s="453" t="s">
        <v>18</v>
      </c>
      <c r="B138" s="454" t="s">
        <v>14</v>
      </c>
      <c r="C138" s="940"/>
      <c r="D138" s="948"/>
      <c r="E138" s="941" t="s">
        <v>1901</v>
      </c>
      <c r="F138" s="941"/>
      <c r="G138" s="941"/>
      <c r="H138" s="635" t="s">
        <v>1898</v>
      </c>
      <c r="I138" s="635" t="s">
        <v>1902</v>
      </c>
      <c r="J138" s="645">
        <v>1</v>
      </c>
      <c r="K138" s="637">
        <v>44166</v>
      </c>
      <c r="L138" s="637">
        <v>44195</v>
      </c>
      <c r="M138" s="638">
        <f t="shared" si="3"/>
        <v>4.1428571428571432</v>
      </c>
      <c r="N138" s="639">
        <v>1</v>
      </c>
      <c r="O138" s="635" t="s">
        <v>1881</v>
      </c>
      <c r="P138" s="639">
        <f t="shared" si="2"/>
        <v>1</v>
      </c>
      <c r="Q138" s="640" t="str" cm="1">
        <f t="array" aca="1" ref="Q138" ca="1">IF(ISNUMBER(P138),IF(P138=100%,"CUMPLIDA",IF(AND(ISNUMBER(L138),ISNUMBER(INDIRECT("FECHA_"&amp;$B138,1))), IF(L138&lt;=INDIRECT("FECHA_"&amp;$B138,1),"INCUMPLIDA","PROCESO"), "VERIFICAR FECHA")),"SIN VALOR AVANCE")</f>
        <v>CUMPLIDA</v>
      </c>
    </row>
    <row r="139" spans="1:17" ht="150.75">
      <c r="A139" s="453" t="s">
        <v>18</v>
      </c>
      <c r="B139" s="454" t="s">
        <v>14</v>
      </c>
      <c r="C139" s="940"/>
      <c r="D139" s="948"/>
      <c r="E139" s="941"/>
      <c r="F139" s="941"/>
      <c r="G139" s="941"/>
      <c r="H139" s="635" t="s">
        <v>1898</v>
      </c>
      <c r="I139" s="635" t="s">
        <v>1903</v>
      </c>
      <c r="J139" s="645">
        <v>1</v>
      </c>
      <c r="K139" s="637">
        <v>44166</v>
      </c>
      <c r="L139" s="637">
        <v>44195</v>
      </c>
      <c r="M139" s="638">
        <f t="shared" si="3"/>
        <v>4.1428571428571432</v>
      </c>
      <c r="N139" s="639">
        <v>1</v>
      </c>
      <c r="O139" s="635" t="s">
        <v>1881</v>
      </c>
      <c r="P139" s="639">
        <f t="shared" ref="P139:P202" si="4">IF(B139="ITRC",N139,N139/J139)</f>
        <v>1</v>
      </c>
      <c r="Q139" s="640" t="str" cm="1">
        <f t="array" aca="1" ref="Q139" ca="1">IF(ISNUMBER(P139),IF(P139=100%,"CUMPLIDA",IF(AND(ISNUMBER(L139),ISNUMBER(INDIRECT("FECHA_"&amp;$B139,1))), IF(L139&lt;=INDIRECT("FECHA_"&amp;$B139,1),"INCUMPLIDA","PROCESO"), "VERIFICAR FECHA")),"SIN VALOR AVANCE")</f>
        <v>CUMPLIDA</v>
      </c>
    </row>
    <row r="140" spans="1:17" ht="120">
      <c r="A140" s="453" t="s">
        <v>18</v>
      </c>
      <c r="B140" s="454" t="s">
        <v>14</v>
      </c>
      <c r="C140" s="940"/>
      <c r="D140" s="948"/>
      <c r="E140" s="941"/>
      <c r="F140" s="941"/>
      <c r="G140" s="941"/>
      <c r="H140" s="635" t="s">
        <v>1898</v>
      </c>
      <c r="I140" s="635" t="s">
        <v>1904</v>
      </c>
      <c r="J140" s="645">
        <v>1</v>
      </c>
      <c r="K140" s="637">
        <v>44166</v>
      </c>
      <c r="L140" s="637">
        <v>44195</v>
      </c>
      <c r="M140" s="638">
        <f t="shared" si="3"/>
        <v>4.1428571428571432</v>
      </c>
      <c r="N140" s="639">
        <v>1</v>
      </c>
      <c r="O140" s="635" t="s">
        <v>1905</v>
      </c>
      <c r="P140" s="639">
        <f t="shared" si="4"/>
        <v>1</v>
      </c>
      <c r="Q140" s="640" t="str" cm="1">
        <f t="array" aca="1" ref="Q140" ca="1">IF(ISNUMBER(P140),IF(P140=100%,"CUMPLIDA",IF(AND(ISNUMBER(L140),ISNUMBER(INDIRECT("FECHA_"&amp;$B140,1))), IF(L140&lt;=INDIRECT("FECHA_"&amp;$B140,1),"INCUMPLIDA","PROCESO"), "VERIFICAR FECHA")),"SIN VALOR AVANCE")</f>
        <v>CUMPLIDA</v>
      </c>
    </row>
    <row r="141" spans="1:17" ht="120" customHeight="1">
      <c r="A141" s="453" t="s">
        <v>18</v>
      </c>
      <c r="B141" s="454" t="s">
        <v>14</v>
      </c>
      <c r="C141" s="940" t="s">
        <v>1906</v>
      </c>
      <c r="D141" s="940" t="s">
        <v>1737</v>
      </c>
      <c r="E141" s="941" t="s">
        <v>1907</v>
      </c>
      <c r="F141" s="941" t="s">
        <v>1908</v>
      </c>
      <c r="G141" s="634" t="s">
        <v>1909</v>
      </c>
      <c r="H141" s="635" t="s">
        <v>1910</v>
      </c>
      <c r="I141" s="635" t="s">
        <v>1911</v>
      </c>
      <c r="J141" s="645">
        <v>4</v>
      </c>
      <c r="K141" s="637">
        <v>44805</v>
      </c>
      <c r="L141" s="637">
        <v>45168</v>
      </c>
      <c r="M141" s="638">
        <f t="shared" si="3"/>
        <v>51.857142857142854</v>
      </c>
      <c r="N141" s="639">
        <v>1</v>
      </c>
      <c r="O141" s="635" t="s">
        <v>1912</v>
      </c>
      <c r="P141" s="639">
        <f t="shared" si="4"/>
        <v>1</v>
      </c>
      <c r="Q141" s="640" t="str" cm="1">
        <f t="array" aca="1" ref="Q141" ca="1">IF(ISNUMBER(P141),IF(P141=100%,"CUMPLIDA",IF(AND(ISNUMBER(L141),ISNUMBER(INDIRECT("FECHA_"&amp;$B141,1))), IF(L141&lt;=INDIRECT("FECHA_"&amp;$B141,1),"INCUMPLIDA","PROCESO"), "VERIFICAR FECHA")),"SIN VALOR AVANCE")</f>
        <v>CUMPLIDA</v>
      </c>
    </row>
    <row r="142" spans="1:17" ht="90">
      <c r="A142" s="453" t="s">
        <v>18</v>
      </c>
      <c r="B142" s="454" t="s">
        <v>14</v>
      </c>
      <c r="C142" s="940"/>
      <c r="D142" s="940"/>
      <c r="E142" s="941"/>
      <c r="F142" s="941"/>
      <c r="G142" s="941" t="s">
        <v>1913</v>
      </c>
      <c r="H142" s="635" t="s">
        <v>1914</v>
      </c>
      <c r="I142" s="635" t="s">
        <v>1915</v>
      </c>
      <c r="J142" s="645">
        <v>1</v>
      </c>
      <c r="K142" s="637">
        <v>44805</v>
      </c>
      <c r="L142" s="637">
        <v>44926</v>
      </c>
      <c r="M142" s="638">
        <f t="shared" si="3"/>
        <v>17.285714285714285</v>
      </c>
      <c r="N142" s="639">
        <v>1</v>
      </c>
      <c r="O142" s="635" t="s">
        <v>1916</v>
      </c>
      <c r="P142" s="639">
        <f t="shared" si="4"/>
        <v>1</v>
      </c>
      <c r="Q142" s="640" t="str" cm="1">
        <f t="array" aca="1" ref="Q142" ca="1">IF(ISNUMBER(P142),IF(P142=100%,"CUMPLIDA",IF(AND(ISNUMBER(L142),ISNUMBER(INDIRECT("FECHA_"&amp;$B142,1))), IF(L142&lt;=INDIRECT("FECHA_"&amp;$B142,1),"INCUMPLIDA","PROCESO"), "VERIFICAR FECHA")),"SIN VALOR AVANCE")</f>
        <v>CUMPLIDA</v>
      </c>
    </row>
    <row r="143" spans="1:17" ht="105">
      <c r="A143" s="453" t="s">
        <v>18</v>
      </c>
      <c r="B143" s="454" t="s">
        <v>14</v>
      </c>
      <c r="C143" s="940"/>
      <c r="D143" s="940"/>
      <c r="E143" s="941"/>
      <c r="F143" s="941"/>
      <c r="G143" s="941"/>
      <c r="H143" s="635" t="s">
        <v>1917</v>
      </c>
      <c r="I143" s="635" t="s">
        <v>1915</v>
      </c>
      <c r="J143" s="645">
        <v>1</v>
      </c>
      <c r="K143" s="637">
        <v>44805</v>
      </c>
      <c r="L143" s="637">
        <v>44926</v>
      </c>
      <c r="M143" s="638">
        <f t="shared" si="3"/>
        <v>17.285714285714285</v>
      </c>
      <c r="N143" s="639">
        <v>1</v>
      </c>
      <c r="O143" s="635" t="s">
        <v>1912</v>
      </c>
      <c r="P143" s="639">
        <f t="shared" si="4"/>
        <v>1</v>
      </c>
      <c r="Q143" s="640" t="str" cm="1">
        <f t="array" aca="1" ref="Q143" ca="1">IF(ISNUMBER(P143),IF(P143=100%,"CUMPLIDA",IF(AND(ISNUMBER(L143),ISNUMBER(INDIRECT("FECHA_"&amp;$B143,1))), IF(L143&lt;=INDIRECT("FECHA_"&amp;$B143,1),"INCUMPLIDA","PROCESO"), "VERIFICAR FECHA")),"SIN VALOR AVANCE")</f>
        <v>CUMPLIDA</v>
      </c>
    </row>
    <row r="144" spans="1:17" ht="75">
      <c r="A144" s="453" t="s">
        <v>18</v>
      </c>
      <c r="B144" s="454" t="s">
        <v>14</v>
      </c>
      <c r="C144" s="940"/>
      <c r="D144" s="940"/>
      <c r="E144" s="941"/>
      <c r="F144" s="941"/>
      <c r="G144" s="634" t="s">
        <v>1918</v>
      </c>
      <c r="H144" s="635" t="s">
        <v>1919</v>
      </c>
      <c r="I144" s="635" t="s">
        <v>1920</v>
      </c>
      <c r="J144" s="639">
        <v>1</v>
      </c>
      <c r="K144" s="637">
        <v>44835</v>
      </c>
      <c r="L144" s="637">
        <v>45199</v>
      </c>
      <c r="M144" s="638">
        <f t="shared" ref="M144:M207" si="5">(L144-K144)/7</f>
        <v>52</v>
      </c>
      <c r="N144" s="639">
        <v>1</v>
      </c>
      <c r="O144" s="635" t="s">
        <v>1916</v>
      </c>
      <c r="P144" s="639">
        <f t="shared" si="4"/>
        <v>1</v>
      </c>
      <c r="Q144" s="640" t="str" cm="1">
        <f t="array" aca="1" ref="Q144" ca="1">IF(ISNUMBER(P144),IF(P144=100%,"CUMPLIDA",IF(AND(ISNUMBER(L144),ISNUMBER(INDIRECT("FECHA_"&amp;$B144,1))), IF(L144&lt;=INDIRECT("FECHA_"&amp;$B144,1),"INCUMPLIDA","PROCESO"), "VERIFICAR FECHA")),"SIN VALOR AVANCE")</f>
        <v>CUMPLIDA</v>
      </c>
    </row>
    <row r="145" spans="1:17" ht="150" customHeight="1">
      <c r="A145" s="453" t="s">
        <v>18</v>
      </c>
      <c r="B145" s="454" t="s">
        <v>14</v>
      </c>
      <c r="C145" s="940"/>
      <c r="D145" s="940"/>
      <c r="E145" s="941" t="s">
        <v>1921</v>
      </c>
      <c r="F145" s="941"/>
      <c r="G145" s="634" t="s">
        <v>1922</v>
      </c>
      <c r="H145" s="635" t="s">
        <v>1923</v>
      </c>
      <c r="I145" s="635" t="s">
        <v>1924</v>
      </c>
      <c r="J145" s="645">
        <v>3</v>
      </c>
      <c r="K145" s="637">
        <v>44805</v>
      </c>
      <c r="L145" s="637">
        <v>44895</v>
      </c>
      <c r="M145" s="638">
        <f t="shared" si="5"/>
        <v>12.857142857142858</v>
      </c>
      <c r="N145" s="639">
        <v>1</v>
      </c>
      <c r="O145" s="635" t="s">
        <v>1912</v>
      </c>
      <c r="P145" s="639">
        <f t="shared" si="4"/>
        <v>1</v>
      </c>
      <c r="Q145" s="640" t="str" cm="1">
        <f t="array" aca="1" ref="Q145" ca="1">IF(ISNUMBER(P145),IF(P145=100%,"CUMPLIDA",IF(AND(ISNUMBER(L145),ISNUMBER(INDIRECT("FECHA_"&amp;$B145,1))), IF(L145&lt;=INDIRECT("FECHA_"&amp;$B145,1),"INCUMPLIDA","PROCESO"), "VERIFICAR FECHA")),"SIN VALOR AVANCE")</f>
        <v>CUMPLIDA</v>
      </c>
    </row>
    <row r="146" spans="1:17" ht="75" customHeight="1">
      <c r="A146" s="453" t="s">
        <v>18</v>
      </c>
      <c r="B146" s="454" t="s">
        <v>14</v>
      </c>
      <c r="C146" s="940"/>
      <c r="D146" s="940"/>
      <c r="E146" s="941"/>
      <c r="F146" s="941"/>
      <c r="G146" s="634" t="s">
        <v>1913</v>
      </c>
      <c r="H146" s="635" t="s">
        <v>1925</v>
      </c>
      <c r="I146" s="635" t="s">
        <v>1915</v>
      </c>
      <c r="J146" s="645">
        <v>1</v>
      </c>
      <c r="K146" s="637">
        <v>44805</v>
      </c>
      <c r="L146" s="637">
        <v>44926</v>
      </c>
      <c r="M146" s="638">
        <f t="shared" si="5"/>
        <v>17.285714285714285</v>
      </c>
      <c r="N146" s="639">
        <v>1</v>
      </c>
      <c r="O146" s="635" t="s">
        <v>1912</v>
      </c>
      <c r="P146" s="639">
        <f t="shared" si="4"/>
        <v>1</v>
      </c>
      <c r="Q146" s="640" t="str" cm="1">
        <f t="array" aca="1" ref="Q146" ca="1">IF(ISNUMBER(P146),IF(P146=100%,"CUMPLIDA",IF(AND(ISNUMBER(L146),ISNUMBER(INDIRECT("FECHA_"&amp;$B146,1))), IF(L146&lt;=INDIRECT("FECHA_"&amp;$B146,1),"INCUMPLIDA","PROCESO"), "VERIFICAR FECHA")),"SIN VALOR AVANCE")</f>
        <v>CUMPLIDA</v>
      </c>
    </row>
    <row r="147" spans="1:17" ht="150">
      <c r="A147" s="453" t="s">
        <v>18</v>
      </c>
      <c r="B147" s="454" t="s">
        <v>14</v>
      </c>
      <c r="C147" s="940"/>
      <c r="D147" s="940"/>
      <c r="E147" s="941"/>
      <c r="F147" s="941"/>
      <c r="G147" s="634" t="s">
        <v>1926</v>
      </c>
      <c r="H147" s="635" t="s">
        <v>1927</v>
      </c>
      <c r="I147" s="635" t="s">
        <v>1928</v>
      </c>
      <c r="J147" s="639">
        <v>1</v>
      </c>
      <c r="K147" s="637">
        <v>44835</v>
      </c>
      <c r="L147" s="637">
        <v>44956</v>
      </c>
      <c r="M147" s="638">
        <f t="shared" si="5"/>
        <v>17.285714285714285</v>
      </c>
      <c r="N147" s="639">
        <v>1</v>
      </c>
      <c r="O147" s="635" t="s">
        <v>1912</v>
      </c>
      <c r="P147" s="639">
        <f t="shared" si="4"/>
        <v>1</v>
      </c>
      <c r="Q147" s="640" t="str" cm="1">
        <f t="array" aca="1" ref="Q147" ca="1">IF(ISNUMBER(P147),IF(P147=100%,"CUMPLIDA",IF(AND(ISNUMBER(L147),ISNUMBER(INDIRECT("FECHA_"&amp;$B147,1))), IF(L147&lt;=INDIRECT("FECHA_"&amp;$B147,1),"INCUMPLIDA","PROCESO"), "VERIFICAR FECHA")),"SIN VALOR AVANCE")</f>
        <v>CUMPLIDA</v>
      </c>
    </row>
    <row r="148" spans="1:17" ht="150">
      <c r="A148" s="453" t="s">
        <v>18</v>
      </c>
      <c r="B148" s="454" t="s">
        <v>14</v>
      </c>
      <c r="C148" s="940"/>
      <c r="D148" s="940"/>
      <c r="E148" s="941"/>
      <c r="F148" s="941"/>
      <c r="G148" s="634" t="s">
        <v>1929</v>
      </c>
      <c r="H148" s="635" t="s">
        <v>1930</v>
      </c>
      <c r="I148" s="635" t="s">
        <v>1931</v>
      </c>
      <c r="J148" s="645">
        <v>4</v>
      </c>
      <c r="K148" s="637">
        <v>44835</v>
      </c>
      <c r="L148" s="637">
        <v>44956</v>
      </c>
      <c r="M148" s="638">
        <f t="shared" si="5"/>
        <v>17.285714285714285</v>
      </c>
      <c r="N148" s="639">
        <v>1</v>
      </c>
      <c r="O148" s="635" t="s">
        <v>1912</v>
      </c>
      <c r="P148" s="639">
        <f t="shared" si="4"/>
        <v>1</v>
      </c>
      <c r="Q148" s="640" t="str" cm="1">
        <f t="array" aca="1" ref="Q148" ca="1">IF(ISNUMBER(P148),IF(P148=100%,"CUMPLIDA",IF(AND(ISNUMBER(L148),ISNUMBER(INDIRECT("FECHA_"&amp;$B148,1))), IF(L148&lt;=INDIRECT("FECHA_"&amp;$B148,1),"INCUMPLIDA","PROCESO"), "VERIFICAR FECHA")),"SIN VALOR AVANCE")</f>
        <v>CUMPLIDA</v>
      </c>
    </row>
    <row r="149" spans="1:17" ht="90">
      <c r="A149" s="453" t="s">
        <v>18</v>
      </c>
      <c r="B149" s="454" t="s">
        <v>14</v>
      </c>
      <c r="C149" s="940"/>
      <c r="D149" s="940"/>
      <c r="E149" s="941"/>
      <c r="F149" s="941"/>
      <c r="G149" s="634" t="s">
        <v>1932</v>
      </c>
      <c r="H149" s="635" t="s">
        <v>1933</v>
      </c>
      <c r="I149" s="635" t="s">
        <v>1546</v>
      </c>
      <c r="J149" s="645">
        <v>1</v>
      </c>
      <c r="K149" s="637">
        <v>44805</v>
      </c>
      <c r="L149" s="637">
        <v>44926</v>
      </c>
      <c r="M149" s="638">
        <f t="shared" si="5"/>
        <v>17.285714285714285</v>
      </c>
      <c r="N149" s="639">
        <v>1</v>
      </c>
      <c r="O149" s="635" t="s">
        <v>1916</v>
      </c>
      <c r="P149" s="639">
        <f t="shared" si="4"/>
        <v>1</v>
      </c>
      <c r="Q149" s="640" t="str" cm="1">
        <f t="array" aca="1" ref="Q149" ca="1">IF(ISNUMBER(P149),IF(P149=100%,"CUMPLIDA",IF(AND(ISNUMBER(L149),ISNUMBER(INDIRECT("FECHA_"&amp;$B149,1))), IF(L149&lt;=INDIRECT("FECHA_"&amp;$B149,1),"INCUMPLIDA","PROCESO"), "VERIFICAR FECHA")),"SIN VALOR AVANCE")</f>
        <v>CUMPLIDA</v>
      </c>
    </row>
    <row r="150" spans="1:17" ht="60" customHeight="1">
      <c r="A150" s="453" t="s">
        <v>18</v>
      </c>
      <c r="B150" s="454" t="s">
        <v>14</v>
      </c>
      <c r="C150" s="940" t="s">
        <v>1934</v>
      </c>
      <c r="D150" s="940" t="s">
        <v>1737</v>
      </c>
      <c r="E150" s="949" t="s">
        <v>1935</v>
      </c>
      <c r="F150" s="941" t="s">
        <v>1936</v>
      </c>
      <c r="G150" s="463" t="s">
        <v>1937</v>
      </c>
      <c r="H150" s="646" t="s">
        <v>1938</v>
      </c>
      <c r="I150" s="646" t="s">
        <v>1939</v>
      </c>
      <c r="J150" s="645">
        <v>1</v>
      </c>
      <c r="K150" s="637">
        <v>44927</v>
      </c>
      <c r="L150" s="637">
        <v>45054</v>
      </c>
      <c r="M150" s="638">
        <f t="shared" si="5"/>
        <v>18.142857142857142</v>
      </c>
      <c r="N150" s="639">
        <v>1</v>
      </c>
      <c r="O150" s="635" t="s">
        <v>1916</v>
      </c>
      <c r="P150" s="639">
        <f t="shared" si="4"/>
        <v>1</v>
      </c>
      <c r="Q150" s="640" t="str" cm="1">
        <f t="array" aca="1" ref="Q150" ca="1">IF(ISNUMBER(P150),IF(P150=100%,"CUMPLIDA",IF(AND(ISNUMBER(L150),ISNUMBER(INDIRECT("FECHA_"&amp;$B150,1))), IF(L150&lt;=INDIRECT("FECHA_"&amp;$B150,1),"INCUMPLIDA","PROCESO"), "VERIFICAR FECHA")),"SIN VALOR AVANCE")</f>
        <v>CUMPLIDA</v>
      </c>
    </row>
    <row r="151" spans="1:17" ht="165" customHeight="1">
      <c r="A151" s="453" t="s">
        <v>18</v>
      </c>
      <c r="B151" s="454" t="s">
        <v>14</v>
      </c>
      <c r="C151" s="940"/>
      <c r="D151" s="940"/>
      <c r="E151" s="949"/>
      <c r="F151" s="941"/>
      <c r="G151" s="463" t="s">
        <v>1940</v>
      </c>
      <c r="H151" s="646" t="s">
        <v>1941</v>
      </c>
      <c r="I151" s="646" t="s">
        <v>1942</v>
      </c>
      <c r="J151" s="645">
        <v>4</v>
      </c>
      <c r="K151" s="637">
        <v>44927</v>
      </c>
      <c r="L151" s="637">
        <v>45291</v>
      </c>
      <c r="M151" s="638">
        <f t="shared" si="5"/>
        <v>52</v>
      </c>
      <c r="N151" s="639">
        <v>1</v>
      </c>
      <c r="O151" s="635" t="s">
        <v>1943</v>
      </c>
      <c r="P151" s="639">
        <f t="shared" si="4"/>
        <v>1</v>
      </c>
      <c r="Q151" s="640" t="str" cm="1">
        <f t="array" aca="1" ref="Q151" ca="1">IF(ISNUMBER(P151),IF(P151=100%,"CUMPLIDA",IF(AND(ISNUMBER(L151),ISNUMBER(INDIRECT("FECHA_"&amp;$B151,1))), IF(L151&lt;=INDIRECT("FECHA_"&amp;$B151,1),"INCUMPLIDA","PROCESO"), "VERIFICAR FECHA")),"SIN VALOR AVANCE")</f>
        <v>CUMPLIDA</v>
      </c>
    </row>
    <row r="152" spans="1:17" ht="75" customHeight="1">
      <c r="A152" s="453" t="s">
        <v>18</v>
      </c>
      <c r="B152" s="454" t="s">
        <v>14</v>
      </c>
      <c r="C152" s="940"/>
      <c r="D152" s="940"/>
      <c r="E152" s="949" t="s">
        <v>1944</v>
      </c>
      <c r="F152" s="941"/>
      <c r="G152" s="463" t="s">
        <v>1945</v>
      </c>
      <c r="H152" s="646" t="s">
        <v>1946</v>
      </c>
      <c r="I152" s="646" t="s">
        <v>1947</v>
      </c>
      <c r="J152" s="645">
        <v>1</v>
      </c>
      <c r="K152" s="637">
        <v>44927</v>
      </c>
      <c r="L152" s="637">
        <v>45054</v>
      </c>
      <c r="M152" s="638">
        <f t="shared" si="5"/>
        <v>18.142857142857142</v>
      </c>
      <c r="N152" s="639">
        <v>1</v>
      </c>
      <c r="O152" s="635" t="s">
        <v>1916</v>
      </c>
      <c r="P152" s="639">
        <f t="shared" si="4"/>
        <v>1</v>
      </c>
      <c r="Q152" s="640" t="str" cm="1">
        <f t="array" aca="1" ref="Q152" ca="1">IF(ISNUMBER(P152),IF(P152=100%,"CUMPLIDA",IF(AND(ISNUMBER(L152),ISNUMBER(INDIRECT("FECHA_"&amp;$B152,1))), IF(L152&lt;=INDIRECT("FECHA_"&amp;$B152,1),"INCUMPLIDA","PROCESO"), "VERIFICAR FECHA")),"SIN VALOR AVANCE")</f>
        <v>CUMPLIDA</v>
      </c>
    </row>
    <row r="153" spans="1:17" ht="165" customHeight="1">
      <c r="A153" s="453" t="s">
        <v>18</v>
      </c>
      <c r="B153" s="454" t="s">
        <v>14</v>
      </c>
      <c r="C153" s="940"/>
      <c r="D153" s="940"/>
      <c r="E153" s="949"/>
      <c r="F153" s="941"/>
      <c r="G153" s="463" t="s">
        <v>1940</v>
      </c>
      <c r="H153" s="646" t="s">
        <v>1948</v>
      </c>
      <c r="I153" s="646" t="s">
        <v>1942</v>
      </c>
      <c r="J153" s="645">
        <v>4</v>
      </c>
      <c r="K153" s="637">
        <v>44927</v>
      </c>
      <c r="L153" s="637">
        <v>45291</v>
      </c>
      <c r="M153" s="638">
        <f t="shared" si="5"/>
        <v>52</v>
      </c>
      <c r="N153" s="639">
        <v>1</v>
      </c>
      <c r="O153" s="635" t="s">
        <v>1943</v>
      </c>
      <c r="P153" s="639">
        <f t="shared" si="4"/>
        <v>1</v>
      </c>
      <c r="Q153" s="640" t="str" cm="1">
        <f t="array" aca="1" ref="Q153" ca="1">IF(ISNUMBER(P153),IF(P153=100%,"CUMPLIDA",IF(AND(ISNUMBER(L153),ISNUMBER(INDIRECT("FECHA_"&amp;$B153,1))), IF(L153&lt;=INDIRECT("FECHA_"&amp;$B153,1),"INCUMPLIDA","PROCESO"), "VERIFICAR FECHA")),"SIN VALOR AVANCE")</f>
        <v>CUMPLIDA</v>
      </c>
    </row>
    <row r="154" spans="1:17" ht="45.75" customHeight="1">
      <c r="A154" s="453" t="s">
        <v>18</v>
      </c>
      <c r="B154" s="454" t="s">
        <v>14</v>
      </c>
      <c r="C154" s="940"/>
      <c r="D154" s="940"/>
      <c r="E154" s="949" t="s">
        <v>1949</v>
      </c>
      <c r="F154" s="941"/>
      <c r="G154" s="463" t="s">
        <v>1950</v>
      </c>
      <c r="H154" s="646" t="s">
        <v>1951</v>
      </c>
      <c r="I154" s="646" t="s">
        <v>1947</v>
      </c>
      <c r="J154" s="645">
        <v>1</v>
      </c>
      <c r="K154" s="637">
        <v>44927</v>
      </c>
      <c r="L154" s="637">
        <v>45054</v>
      </c>
      <c r="M154" s="638">
        <f t="shared" si="5"/>
        <v>18.142857142857142</v>
      </c>
      <c r="N154" s="639">
        <v>1</v>
      </c>
      <c r="O154" s="635" t="s">
        <v>1916</v>
      </c>
      <c r="P154" s="639">
        <f t="shared" si="4"/>
        <v>1</v>
      </c>
      <c r="Q154" s="640" t="str" cm="1">
        <f t="array" aca="1" ref="Q154" ca="1">IF(ISNUMBER(P154),IF(P154=100%,"CUMPLIDA",IF(AND(ISNUMBER(L154),ISNUMBER(INDIRECT("FECHA_"&amp;$B154,1))), IF(L154&lt;=INDIRECT("FECHA_"&amp;$B154,1),"INCUMPLIDA","PROCESO"), "VERIFICAR FECHA")),"SIN VALOR AVANCE")</f>
        <v>CUMPLIDA</v>
      </c>
    </row>
    <row r="155" spans="1:17" ht="120.75" customHeight="1">
      <c r="A155" s="453" t="s">
        <v>18</v>
      </c>
      <c r="B155" s="454" t="s">
        <v>14</v>
      </c>
      <c r="C155" s="940"/>
      <c r="D155" s="940"/>
      <c r="E155" s="949"/>
      <c r="F155" s="941"/>
      <c r="G155" s="463" t="s">
        <v>1952</v>
      </c>
      <c r="H155" s="646" t="s">
        <v>1951</v>
      </c>
      <c r="I155" s="646" t="s">
        <v>1953</v>
      </c>
      <c r="J155" s="645">
        <v>2</v>
      </c>
      <c r="K155" s="637">
        <v>44927</v>
      </c>
      <c r="L155" s="637">
        <v>45291</v>
      </c>
      <c r="M155" s="638">
        <f t="shared" si="5"/>
        <v>52</v>
      </c>
      <c r="N155" s="639">
        <v>1</v>
      </c>
      <c r="O155" s="635" t="s">
        <v>1943</v>
      </c>
      <c r="P155" s="639">
        <f t="shared" si="4"/>
        <v>1</v>
      </c>
      <c r="Q155" s="640" t="str" cm="1">
        <f t="array" aca="1" ref="Q155" ca="1">IF(ISNUMBER(P155),IF(P155=100%,"CUMPLIDA",IF(AND(ISNUMBER(L155),ISNUMBER(INDIRECT("FECHA_"&amp;$B155,1))), IF(L155&lt;=INDIRECT("FECHA_"&amp;$B155,1),"INCUMPLIDA","PROCESO"), "VERIFICAR FECHA")),"SIN VALOR AVANCE")</f>
        <v>CUMPLIDA</v>
      </c>
    </row>
    <row r="156" spans="1:17" ht="75" customHeight="1">
      <c r="A156" s="453" t="s">
        <v>18</v>
      </c>
      <c r="B156" s="454" t="s">
        <v>14</v>
      </c>
      <c r="C156" s="940"/>
      <c r="D156" s="940"/>
      <c r="E156" s="949" t="s">
        <v>1954</v>
      </c>
      <c r="F156" s="941"/>
      <c r="G156" s="463" t="s">
        <v>1955</v>
      </c>
      <c r="H156" s="646" t="s">
        <v>1956</v>
      </c>
      <c r="I156" s="646" t="s">
        <v>1947</v>
      </c>
      <c r="J156" s="645">
        <v>1</v>
      </c>
      <c r="K156" s="637">
        <v>44927</v>
      </c>
      <c r="L156" s="637">
        <v>45054</v>
      </c>
      <c r="M156" s="638">
        <f t="shared" si="5"/>
        <v>18.142857142857142</v>
      </c>
      <c r="N156" s="639">
        <v>1</v>
      </c>
      <c r="O156" s="635" t="s">
        <v>1916</v>
      </c>
      <c r="P156" s="639">
        <f t="shared" si="4"/>
        <v>1</v>
      </c>
      <c r="Q156" s="640" t="str" cm="1">
        <f t="array" aca="1" ref="Q156" ca="1">IF(ISNUMBER(P156),IF(P156=100%,"CUMPLIDA",IF(AND(ISNUMBER(L156),ISNUMBER(INDIRECT("FECHA_"&amp;$B156,1))), IF(L156&lt;=INDIRECT("FECHA_"&amp;$B156,1),"INCUMPLIDA","PROCESO"), "VERIFICAR FECHA")),"SIN VALOR AVANCE")</f>
        <v>CUMPLIDA</v>
      </c>
    </row>
    <row r="157" spans="1:17" ht="165" customHeight="1">
      <c r="A157" s="453" t="s">
        <v>18</v>
      </c>
      <c r="B157" s="454" t="s">
        <v>14</v>
      </c>
      <c r="C157" s="940"/>
      <c r="D157" s="940"/>
      <c r="E157" s="949"/>
      <c r="F157" s="941"/>
      <c r="G157" s="463" t="s">
        <v>1940</v>
      </c>
      <c r="H157" s="646" t="s">
        <v>1948</v>
      </c>
      <c r="I157" s="646" t="s">
        <v>1942</v>
      </c>
      <c r="J157" s="645">
        <v>4</v>
      </c>
      <c r="K157" s="637">
        <v>44927</v>
      </c>
      <c r="L157" s="637">
        <v>45291</v>
      </c>
      <c r="M157" s="638">
        <f t="shared" si="5"/>
        <v>52</v>
      </c>
      <c r="N157" s="639">
        <v>1</v>
      </c>
      <c r="O157" s="635" t="s">
        <v>1943</v>
      </c>
      <c r="P157" s="639">
        <f t="shared" si="4"/>
        <v>1</v>
      </c>
      <c r="Q157" s="640" t="str" cm="1">
        <f t="array" aca="1" ref="Q157" ca="1">IF(ISNUMBER(P157),IF(P157=100%,"CUMPLIDA",IF(AND(ISNUMBER(L157),ISNUMBER(INDIRECT("FECHA_"&amp;$B157,1))), IF(L157&lt;=INDIRECT("FECHA_"&amp;$B157,1),"INCUMPLIDA","PROCESO"), "VERIFICAR FECHA")),"SIN VALOR AVANCE")</f>
        <v>CUMPLIDA</v>
      </c>
    </row>
    <row r="158" spans="1:17" ht="240">
      <c r="A158" s="453" t="s">
        <v>18</v>
      </c>
      <c r="B158" s="454" t="s">
        <v>14</v>
      </c>
      <c r="C158" s="940"/>
      <c r="D158" s="940"/>
      <c r="E158" s="463" t="s">
        <v>1957</v>
      </c>
      <c r="F158" s="941"/>
      <c r="G158" s="463" t="s">
        <v>1958</v>
      </c>
      <c r="H158" s="646" t="s">
        <v>1959</v>
      </c>
      <c r="I158" s="646" t="s">
        <v>1960</v>
      </c>
      <c r="J158" s="645">
        <v>1</v>
      </c>
      <c r="K158" s="637">
        <v>44927</v>
      </c>
      <c r="L158" s="637">
        <v>45046</v>
      </c>
      <c r="M158" s="638">
        <f t="shared" si="5"/>
        <v>17</v>
      </c>
      <c r="N158" s="639">
        <v>1</v>
      </c>
      <c r="O158" s="635" t="s">
        <v>1916</v>
      </c>
      <c r="P158" s="639">
        <f t="shared" si="4"/>
        <v>1</v>
      </c>
      <c r="Q158" s="640" t="str" cm="1">
        <f t="array" aca="1" ref="Q158" ca="1">IF(ISNUMBER(P158),IF(P158=100%,"CUMPLIDA",IF(AND(ISNUMBER(L158),ISNUMBER(INDIRECT("FECHA_"&amp;$B158,1))), IF(L158&lt;=INDIRECT("FECHA_"&amp;$B158,1),"INCUMPLIDA","PROCESO"), "VERIFICAR FECHA")),"SIN VALOR AVANCE")</f>
        <v>CUMPLIDA</v>
      </c>
    </row>
    <row r="159" spans="1:17" ht="75" customHeight="1">
      <c r="A159" s="453" t="s">
        <v>18</v>
      </c>
      <c r="B159" s="454" t="s">
        <v>14</v>
      </c>
      <c r="C159" s="940" t="s">
        <v>1961</v>
      </c>
      <c r="D159" s="940" t="s">
        <v>1737</v>
      </c>
      <c r="E159" s="941" t="s">
        <v>1962</v>
      </c>
      <c r="F159" s="941" t="s">
        <v>1963</v>
      </c>
      <c r="G159" s="463" t="s">
        <v>1964</v>
      </c>
      <c r="H159" s="646" t="s">
        <v>1965</v>
      </c>
      <c r="I159" s="646" t="s">
        <v>1966</v>
      </c>
      <c r="J159" s="645">
        <v>1</v>
      </c>
      <c r="K159" s="637">
        <v>45040</v>
      </c>
      <c r="L159" s="637">
        <v>45169</v>
      </c>
      <c r="M159" s="638">
        <f t="shared" si="5"/>
        <v>18.428571428571427</v>
      </c>
      <c r="N159" s="639">
        <v>1</v>
      </c>
      <c r="O159" s="635" t="s">
        <v>1967</v>
      </c>
      <c r="P159" s="639">
        <f t="shared" si="4"/>
        <v>1</v>
      </c>
      <c r="Q159" s="640" t="str" cm="1">
        <f t="array" aca="1" ref="Q159" ca="1">IF(ISNUMBER(P159),IF(P159=100%,"CUMPLIDA",IF(AND(ISNUMBER(L159),ISNUMBER(INDIRECT("FECHA_"&amp;$B159,1))), IF(L159&lt;=INDIRECT("FECHA_"&amp;$B159,1),"INCUMPLIDA","PROCESO"), "VERIFICAR FECHA")),"SIN VALOR AVANCE")</f>
        <v>CUMPLIDA</v>
      </c>
    </row>
    <row r="160" spans="1:17" ht="195">
      <c r="A160" s="453" t="s">
        <v>18</v>
      </c>
      <c r="B160" s="454" t="s">
        <v>14</v>
      </c>
      <c r="C160" s="940"/>
      <c r="D160" s="940"/>
      <c r="E160" s="941"/>
      <c r="F160" s="941"/>
      <c r="G160" s="463" t="s">
        <v>1968</v>
      </c>
      <c r="H160" s="635" t="s">
        <v>1969</v>
      </c>
      <c r="I160" s="646" t="s">
        <v>1970</v>
      </c>
      <c r="J160" s="645">
        <v>1</v>
      </c>
      <c r="K160" s="637">
        <v>45170</v>
      </c>
      <c r="L160" s="637">
        <v>45260</v>
      </c>
      <c r="M160" s="638">
        <f t="shared" si="5"/>
        <v>12.857142857142858</v>
      </c>
      <c r="N160" s="639">
        <v>1</v>
      </c>
      <c r="O160" s="635" t="s">
        <v>1967</v>
      </c>
      <c r="P160" s="639">
        <f t="shared" si="4"/>
        <v>1</v>
      </c>
      <c r="Q160" s="640" t="str" cm="1">
        <f t="array" aca="1" ref="Q160" ca="1">IF(ISNUMBER(P160),IF(P160=100%,"CUMPLIDA",IF(AND(ISNUMBER(L160),ISNUMBER(INDIRECT("FECHA_"&amp;$B160,1))), IF(L160&lt;=INDIRECT("FECHA_"&amp;$B160,1),"INCUMPLIDA","PROCESO"), "VERIFICAR FECHA")),"SIN VALOR AVANCE")</f>
        <v>CUMPLIDA</v>
      </c>
    </row>
    <row r="161" spans="1:17" ht="105.75">
      <c r="A161" s="453" t="s">
        <v>18</v>
      </c>
      <c r="B161" s="454" t="s">
        <v>14</v>
      </c>
      <c r="C161" s="940"/>
      <c r="D161" s="940"/>
      <c r="E161" s="941"/>
      <c r="F161" s="941"/>
      <c r="G161" s="463" t="s">
        <v>1971</v>
      </c>
      <c r="H161" s="646" t="s">
        <v>1972</v>
      </c>
      <c r="I161" s="646" t="s">
        <v>1457</v>
      </c>
      <c r="J161" s="645">
        <v>1</v>
      </c>
      <c r="K161" s="637">
        <v>45170</v>
      </c>
      <c r="L161" s="637">
        <v>45260</v>
      </c>
      <c r="M161" s="638">
        <f t="shared" si="5"/>
        <v>12.857142857142858</v>
      </c>
      <c r="N161" s="639">
        <v>1</v>
      </c>
      <c r="O161" s="635" t="s">
        <v>1973</v>
      </c>
      <c r="P161" s="639">
        <f t="shared" si="4"/>
        <v>1</v>
      </c>
      <c r="Q161" s="640" t="str" cm="1">
        <f t="array" aca="1" ref="Q161" ca="1">IF(ISNUMBER(P161),IF(P161=100%,"CUMPLIDA",IF(AND(ISNUMBER(L161),ISNUMBER(INDIRECT("FECHA_"&amp;$B161,1))), IF(L161&lt;=INDIRECT("FECHA_"&amp;$B161,1),"INCUMPLIDA","PROCESO"), "VERIFICAR FECHA")),"SIN VALOR AVANCE")</f>
        <v>CUMPLIDA</v>
      </c>
    </row>
    <row r="162" spans="1:17" ht="180" customHeight="1">
      <c r="A162" s="453" t="s">
        <v>18</v>
      </c>
      <c r="B162" s="454" t="s">
        <v>14</v>
      </c>
      <c r="C162" s="940"/>
      <c r="D162" s="940"/>
      <c r="E162" s="941"/>
      <c r="F162" s="941"/>
      <c r="G162" s="463" t="s">
        <v>1974</v>
      </c>
      <c r="H162" s="646" t="s">
        <v>1975</v>
      </c>
      <c r="I162" s="646" t="s">
        <v>1976</v>
      </c>
      <c r="J162" s="645">
        <v>1</v>
      </c>
      <c r="K162" s="637">
        <v>44930</v>
      </c>
      <c r="L162" s="637">
        <v>45291</v>
      </c>
      <c r="M162" s="638">
        <f t="shared" si="5"/>
        <v>51.571428571428569</v>
      </c>
      <c r="N162" s="639">
        <v>1</v>
      </c>
      <c r="O162" s="635" t="s">
        <v>1977</v>
      </c>
      <c r="P162" s="639">
        <f t="shared" si="4"/>
        <v>1</v>
      </c>
      <c r="Q162" s="640" t="str" cm="1">
        <f t="array" aca="1" ref="Q162" ca="1">IF(ISNUMBER(P162),IF(P162=100%,"CUMPLIDA",IF(AND(ISNUMBER(L162),ISNUMBER(INDIRECT("FECHA_"&amp;$B162,1))), IF(L162&lt;=INDIRECT("FECHA_"&amp;$B162,1),"INCUMPLIDA","PROCESO"), "VERIFICAR FECHA")),"SIN VALOR AVANCE")</f>
        <v>CUMPLIDA</v>
      </c>
    </row>
    <row r="163" spans="1:17" ht="75" customHeight="1">
      <c r="A163" s="453" t="s">
        <v>18</v>
      </c>
      <c r="B163" s="454" t="s">
        <v>14</v>
      </c>
      <c r="C163" s="940"/>
      <c r="D163" s="940"/>
      <c r="E163" s="949" t="s">
        <v>1978</v>
      </c>
      <c r="F163" s="941"/>
      <c r="G163" s="463" t="s">
        <v>1964</v>
      </c>
      <c r="H163" s="646" t="s">
        <v>1965</v>
      </c>
      <c r="I163" s="635" t="s">
        <v>1966</v>
      </c>
      <c r="J163" s="645">
        <v>1</v>
      </c>
      <c r="K163" s="637">
        <v>45040</v>
      </c>
      <c r="L163" s="637">
        <v>45169</v>
      </c>
      <c r="M163" s="638">
        <f t="shared" si="5"/>
        <v>18.428571428571427</v>
      </c>
      <c r="N163" s="639">
        <v>1</v>
      </c>
      <c r="O163" s="635" t="s">
        <v>1967</v>
      </c>
      <c r="P163" s="639">
        <f t="shared" si="4"/>
        <v>1</v>
      </c>
      <c r="Q163" s="640" t="str" cm="1">
        <f t="array" aca="1" ref="Q163" ca="1">IF(ISNUMBER(P163),IF(P163=100%,"CUMPLIDA",IF(AND(ISNUMBER(L163),ISNUMBER(INDIRECT("FECHA_"&amp;$B163,1))), IF(L163&lt;=INDIRECT("FECHA_"&amp;$B163,1),"INCUMPLIDA","PROCESO"), "VERIFICAR FECHA")),"SIN VALOR AVANCE")</f>
        <v>CUMPLIDA</v>
      </c>
    </row>
    <row r="164" spans="1:17" ht="45.75" customHeight="1">
      <c r="A164" s="453" t="s">
        <v>18</v>
      </c>
      <c r="B164" s="454" t="s">
        <v>14</v>
      </c>
      <c r="C164" s="940"/>
      <c r="D164" s="940"/>
      <c r="E164" s="949"/>
      <c r="F164" s="941"/>
      <c r="G164" s="463" t="s">
        <v>1968</v>
      </c>
      <c r="H164" s="646" t="s">
        <v>1969</v>
      </c>
      <c r="I164" s="635" t="s">
        <v>1970</v>
      </c>
      <c r="J164" s="645">
        <v>1</v>
      </c>
      <c r="K164" s="637">
        <v>45170</v>
      </c>
      <c r="L164" s="637">
        <v>45260</v>
      </c>
      <c r="M164" s="638">
        <f t="shared" si="5"/>
        <v>12.857142857142858</v>
      </c>
      <c r="N164" s="639">
        <v>1</v>
      </c>
      <c r="O164" s="635" t="s">
        <v>1967</v>
      </c>
      <c r="P164" s="639">
        <f t="shared" si="4"/>
        <v>1</v>
      </c>
      <c r="Q164" s="640" t="str" cm="1">
        <f t="array" aca="1" ref="Q164" ca="1">IF(ISNUMBER(P164),IF(P164=100%,"CUMPLIDA",IF(AND(ISNUMBER(L164),ISNUMBER(INDIRECT("FECHA_"&amp;$B164,1))), IF(L164&lt;=INDIRECT("FECHA_"&amp;$B164,1),"INCUMPLIDA","PROCESO"), "VERIFICAR FECHA")),"SIN VALOR AVANCE")</f>
        <v>CUMPLIDA</v>
      </c>
    </row>
    <row r="165" spans="1:17" ht="105.75">
      <c r="A165" s="453" t="s">
        <v>18</v>
      </c>
      <c r="B165" s="454" t="s">
        <v>14</v>
      </c>
      <c r="C165" s="940"/>
      <c r="D165" s="940"/>
      <c r="E165" s="949"/>
      <c r="F165" s="941"/>
      <c r="G165" s="463" t="s">
        <v>1971</v>
      </c>
      <c r="H165" s="646" t="s">
        <v>1972</v>
      </c>
      <c r="I165" s="635" t="s">
        <v>1457</v>
      </c>
      <c r="J165" s="645">
        <v>1</v>
      </c>
      <c r="K165" s="637">
        <v>45170</v>
      </c>
      <c r="L165" s="637">
        <v>45260</v>
      </c>
      <c r="M165" s="638">
        <f t="shared" si="5"/>
        <v>12.857142857142858</v>
      </c>
      <c r="N165" s="639">
        <v>1</v>
      </c>
      <c r="O165" s="635" t="s">
        <v>1973</v>
      </c>
      <c r="P165" s="639">
        <f t="shared" si="4"/>
        <v>1</v>
      </c>
      <c r="Q165" s="640" t="str" cm="1">
        <f t="array" aca="1" ref="Q165" ca="1">IF(ISNUMBER(P165),IF(P165=100%,"CUMPLIDA",IF(AND(ISNUMBER(L165),ISNUMBER(INDIRECT("FECHA_"&amp;$B165,1))), IF(L165&lt;=INDIRECT("FECHA_"&amp;$B165,1),"INCUMPLIDA","PROCESO"), "VERIFICAR FECHA")),"SIN VALOR AVANCE")</f>
        <v>CUMPLIDA</v>
      </c>
    </row>
    <row r="166" spans="1:17" ht="90.75" customHeight="1">
      <c r="A166" s="453" t="s">
        <v>18</v>
      </c>
      <c r="B166" s="454" t="s">
        <v>14</v>
      </c>
      <c r="C166" s="940" t="s">
        <v>1979</v>
      </c>
      <c r="D166" s="940" t="s">
        <v>1737</v>
      </c>
      <c r="E166" s="949" t="s">
        <v>1980</v>
      </c>
      <c r="F166" s="941" t="s">
        <v>1981</v>
      </c>
      <c r="G166" s="941" t="s">
        <v>1982</v>
      </c>
      <c r="H166" s="646" t="s">
        <v>1983</v>
      </c>
      <c r="I166" s="646" t="s">
        <v>1984</v>
      </c>
      <c r="J166" s="645">
        <v>1</v>
      </c>
      <c r="K166" s="637">
        <v>45139</v>
      </c>
      <c r="L166" s="637">
        <v>45350</v>
      </c>
      <c r="M166" s="638">
        <f t="shared" si="5"/>
        <v>30.142857142857142</v>
      </c>
      <c r="N166" s="639">
        <v>1</v>
      </c>
      <c r="O166" s="635" t="s">
        <v>1985</v>
      </c>
      <c r="P166" s="639">
        <f t="shared" si="4"/>
        <v>1</v>
      </c>
      <c r="Q166" s="640" t="str" cm="1">
        <f t="array" aca="1" ref="Q166" ca="1">IF(ISNUMBER(P166),IF(P166=100%,"CUMPLIDA",IF(AND(ISNUMBER(L166),ISNUMBER(INDIRECT("FECHA_"&amp;$B166,1))), IF(L166&lt;=INDIRECT("FECHA_"&amp;$B166,1),"INCUMPLIDA","PROCESO"), "VERIFICAR FECHA")),"SIN VALOR AVANCE")</f>
        <v>CUMPLIDA</v>
      </c>
    </row>
    <row r="167" spans="1:17" ht="90.75">
      <c r="A167" s="453" t="s">
        <v>18</v>
      </c>
      <c r="B167" s="454" t="s">
        <v>14</v>
      </c>
      <c r="C167" s="940"/>
      <c r="D167" s="940"/>
      <c r="E167" s="949"/>
      <c r="F167" s="941"/>
      <c r="G167" s="941"/>
      <c r="H167" s="646" t="s">
        <v>1986</v>
      </c>
      <c r="I167" s="646" t="s">
        <v>1984</v>
      </c>
      <c r="J167" s="645">
        <v>1</v>
      </c>
      <c r="K167" s="637">
        <v>45139</v>
      </c>
      <c r="L167" s="637">
        <v>45350</v>
      </c>
      <c r="M167" s="638">
        <f t="shared" si="5"/>
        <v>30.142857142857142</v>
      </c>
      <c r="N167" s="639">
        <v>1</v>
      </c>
      <c r="O167" s="635" t="s">
        <v>1985</v>
      </c>
      <c r="P167" s="639">
        <f t="shared" si="4"/>
        <v>1</v>
      </c>
      <c r="Q167" s="640" t="str" cm="1">
        <f t="array" aca="1" ref="Q167" ca="1">IF(ISNUMBER(P167),IF(P167=100%,"CUMPLIDA",IF(AND(ISNUMBER(L167),ISNUMBER(INDIRECT("FECHA_"&amp;$B167,1))), IF(L167&lt;=INDIRECT("FECHA_"&amp;$B167,1),"INCUMPLIDA","PROCESO"), "VERIFICAR FECHA")),"SIN VALOR AVANCE")</f>
        <v>CUMPLIDA</v>
      </c>
    </row>
    <row r="168" spans="1:17" ht="90.75">
      <c r="A168" s="453" t="s">
        <v>18</v>
      </c>
      <c r="B168" s="454" t="s">
        <v>14</v>
      </c>
      <c r="C168" s="940"/>
      <c r="D168" s="940"/>
      <c r="E168" s="949"/>
      <c r="F168" s="941"/>
      <c r="G168" s="463" t="s">
        <v>1987</v>
      </c>
      <c r="H168" s="646" t="s">
        <v>1988</v>
      </c>
      <c r="I168" s="646" t="s">
        <v>1989</v>
      </c>
      <c r="J168" s="645">
        <v>1</v>
      </c>
      <c r="K168" s="637">
        <v>45139</v>
      </c>
      <c r="L168" s="637">
        <v>45350</v>
      </c>
      <c r="M168" s="638">
        <f t="shared" si="5"/>
        <v>30.142857142857142</v>
      </c>
      <c r="N168" s="639">
        <v>1</v>
      </c>
      <c r="O168" s="635" t="s">
        <v>1985</v>
      </c>
      <c r="P168" s="639">
        <f t="shared" si="4"/>
        <v>1</v>
      </c>
      <c r="Q168" s="640" t="str" cm="1">
        <f t="array" aca="1" ref="Q168" ca="1">IF(ISNUMBER(P168),IF(P168=100%,"CUMPLIDA",IF(AND(ISNUMBER(L168),ISNUMBER(INDIRECT("FECHA_"&amp;$B168,1))), IF(L168&lt;=INDIRECT("FECHA_"&amp;$B168,1),"INCUMPLIDA","PROCESO"), "VERIFICAR FECHA")),"SIN VALOR AVANCE")</f>
        <v>CUMPLIDA</v>
      </c>
    </row>
    <row r="169" spans="1:17" ht="409.5" customHeight="1">
      <c r="A169" s="453" t="s">
        <v>18</v>
      </c>
      <c r="B169" s="454" t="s">
        <v>14</v>
      </c>
      <c r="C169" s="940"/>
      <c r="D169" s="940"/>
      <c r="E169" s="463" t="s">
        <v>1990</v>
      </c>
      <c r="F169" s="941"/>
      <c r="G169" s="463" t="s">
        <v>1991</v>
      </c>
      <c r="H169" s="635" t="s">
        <v>1992</v>
      </c>
      <c r="I169" s="635" t="s">
        <v>1984</v>
      </c>
      <c r="J169" s="645">
        <v>1</v>
      </c>
      <c r="K169" s="637">
        <v>45139</v>
      </c>
      <c r="L169" s="637">
        <v>45350</v>
      </c>
      <c r="M169" s="638">
        <f t="shared" si="5"/>
        <v>30.142857142857142</v>
      </c>
      <c r="N169" s="639">
        <v>1</v>
      </c>
      <c r="O169" s="635" t="s">
        <v>1985</v>
      </c>
      <c r="P169" s="639">
        <f t="shared" si="4"/>
        <v>1</v>
      </c>
      <c r="Q169" s="640" t="str" cm="1">
        <f t="array" aca="1" ref="Q169" ca="1">IF(ISNUMBER(P169),IF(P169=100%,"CUMPLIDA",IF(AND(ISNUMBER(L169),ISNUMBER(INDIRECT("FECHA_"&amp;$B169,1))), IF(L169&lt;=INDIRECT("FECHA_"&amp;$B169,1),"INCUMPLIDA","PROCESO"), "VERIFICAR FECHA")),"SIN VALOR AVANCE")</f>
        <v>CUMPLIDA</v>
      </c>
    </row>
    <row r="170" spans="1:17" ht="120" customHeight="1">
      <c r="A170" s="453" t="s">
        <v>18</v>
      </c>
      <c r="B170" s="454" t="s">
        <v>14</v>
      </c>
      <c r="C170" s="940"/>
      <c r="D170" s="940"/>
      <c r="E170" s="949" t="s">
        <v>1993</v>
      </c>
      <c r="F170" s="941"/>
      <c r="G170" s="941" t="s">
        <v>1994</v>
      </c>
      <c r="H170" s="646" t="s">
        <v>1983</v>
      </c>
      <c r="I170" s="635" t="s">
        <v>1984</v>
      </c>
      <c r="J170" s="645">
        <v>1</v>
      </c>
      <c r="K170" s="637">
        <v>45139</v>
      </c>
      <c r="L170" s="637">
        <v>45350</v>
      </c>
      <c r="M170" s="638">
        <f t="shared" si="5"/>
        <v>30.142857142857142</v>
      </c>
      <c r="N170" s="639">
        <v>1</v>
      </c>
      <c r="O170" s="635" t="s">
        <v>1985</v>
      </c>
      <c r="P170" s="639">
        <f t="shared" si="4"/>
        <v>1</v>
      </c>
      <c r="Q170" s="640" t="str" cm="1">
        <f t="array" aca="1" ref="Q170" ca="1">IF(ISNUMBER(P170),IF(P170=100%,"CUMPLIDA",IF(AND(ISNUMBER(L170),ISNUMBER(INDIRECT("FECHA_"&amp;$B170,1))), IF(L170&lt;=INDIRECT("FECHA_"&amp;$B170,1),"INCUMPLIDA","PROCESO"), "VERIFICAR FECHA")),"SIN VALOR AVANCE")</f>
        <v>CUMPLIDA</v>
      </c>
    </row>
    <row r="171" spans="1:17" ht="105">
      <c r="A171" s="453" t="s">
        <v>18</v>
      </c>
      <c r="B171" s="454" t="s">
        <v>14</v>
      </c>
      <c r="C171" s="940"/>
      <c r="D171" s="940"/>
      <c r="E171" s="949"/>
      <c r="F171" s="941"/>
      <c r="G171" s="941"/>
      <c r="H171" s="646" t="s">
        <v>1986</v>
      </c>
      <c r="I171" s="635" t="s">
        <v>1984</v>
      </c>
      <c r="J171" s="645">
        <v>1</v>
      </c>
      <c r="K171" s="637">
        <v>45139</v>
      </c>
      <c r="L171" s="637">
        <v>45350</v>
      </c>
      <c r="M171" s="638">
        <f t="shared" si="5"/>
        <v>30.142857142857142</v>
      </c>
      <c r="N171" s="639">
        <v>1</v>
      </c>
      <c r="O171" s="635" t="s">
        <v>1985</v>
      </c>
      <c r="P171" s="639">
        <f t="shared" si="4"/>
        <v>1</v>
      </c>
      <c r="Q171" s="640" t="str" cm="1">
        <f t="array" aca="1" ref="Q171" ca="1">IF(ISNUMBER(P171),IF(P171=100%,"CUMPLIDA",IF(AND(ISNUMBER(L171),ISNUMBER(INDIRECT("FECHA_"&amp;$B171,1))), IF(L171&lt;=INDIRECT("FECHA_"&amp;$B171,1),"INCUMPLIDA","PROCESO"), "VERIFICAR FECHA")),"SIN VALOR AVANCE")</f>
        <v>CUMPLIDA</v>
      </c>
    </row>
    <row r="172" spans="1:17" ht="90.75">
      <c r="A172" s="453" t="s">
        <v>18</v>
      </c>
      <c r="B172" s="454" t="s">
        <v>14</v>
      </c>
      <c r="C172" s="940"/>
      <c r="D172" s="940"/>
      <c r="E172" s="949"/>
      <c r="F172" s="941"/>
      <c r="G172" s="463" t="s">
        <v>1987</v>
      </c>
      <c r="H172" s="646" t="s">
        <v>1988</v>
      </c>
      <c r="I172" s="635" t="s">
        <v>1995</v>
      </c>
      <c r="J172" s="645">
        <v>1</v>
      </c>
      <c r="K172" s="637">
        <v>45139</v>
      </c>
      <c r="L172" s="637">
        <v>45350</v>
      </c>
      <c r="M172" s="638">
        <f t="shared" si="5"/>
        <v>30.142857142857142</v>
      </c>
      <c r="N172" s="639">
        <v>1</v>
      </c>
      <c r="O172" s="635" t="s">
        <v>1985</v>
      </c>
      <c r="P172" s="639">
        <f t="shared" si="4"/>
        <v>1</v>
      </c>
      <c r="Q172" s="640" t="str" cm="1">
        <f t="array" aca="1" ref="Q172" ca="1">IF(ISNUMBER(P172),IF(P172=100%,"CUMPLIDA",IF(AND(ISNUMBER(L172),ISNUMBER(INDIRECT("FECHA_"&amp;$B172,1))), IF(L172&lt;=INDIRECT("FECHA_"&amp;$B172,1),"INCUMPLIDA","PROCESO"), "VERIFICAR FECHA")),"SIN VALOR AVANCE")</f>
        <v>CUMPLIDA</v>
      </c>
    </row>
    <row r="173" spans="1:17" ht="360" customHeight="1">
      <c r="A173" s="453" t="s">
        <v>18</v>
      </c>
      <c r="B173" s="454" t="s">
        <v>14</v>
      </c>
      <c r="C173" s="940"/>
      <c r="D173" s="940"/>
      <c r="E173" s="463" t="s">
        <v>1996</v>
      </c>
      <c r="F173" s="941"/>
      <c r="G173" s="463" t="s">
        <v>1997</v>
      </c>
      <c r="H173" s="646" t="s">
        <v>1998</v>
      </c>
      <c r="I173" s="635" t="s">
        <v>1999</v>
      </c>
      <c r="J173" s="645">
        <v>1</v>
      </c>
      <c r="K173" s="637">
        <v>45139</v>
      </c>
      <c r="L173" s="637">
        <v>45291</v>
      </c>
      <c r="M173" s="638">
        <f t="shared" si="5"/>
        <v>21.714285714285715</v>
      </c>
      <c r="N173" s="639">
        <v>1</v>
      </c>
      <c r="O173" s="635" t="s">
        <v>2000</v>
      </c>
      <c r="P173" s="639">
        <f t="shared" si="4"/>
        <v>1</v>
      </c>
      <c r="Q173" s="640" t="str" cm="1">
        <f t="array" aca="1" ref="Q173" ca="1">IF(ISNUMBER(P173),IF(P173=100%,"CUMPLIDA",IF(AND(ISNUMBER(L173),ISNUMBER(INDIRECT("FECHA_"&amp;$B173,1))), IF(L173&lt;=INDIRECT("FECHA_"&amp;$B173,1),"INCUMPLIDA","PROCESO"), "VERIFICAR FECHA")),"SIN VALOR AVANCE")</f>
        <v>CUMPLIDA</v>
      </c>
    </row>
    <row r="174" spans="1:17" ht="165">
      <c r="A174" s="453" t="s">
        <v>18</v>
      </c>
      <c r="B174" s="454" t="s">
        <v>14</v>
      </c>
      <c r="C174" s="940"/>
      <c r="D174" s="940"/>
      <c r="E174" s="463" t="s">
        <v>2001</v>
      </c>
      <c r="F174" s="941"/>
      <c r="G174" s="463" t="s">
        <v>2002</v>
      </c>
      <c r="H174" s="635" t="s">
        <v>2003</v>
      </c>
      <c r="I174" s="635" t="s">
        <v>2004</v>
      </c>
      <c r="J174" s="645">
        <v>1</v>
      </c>
      <c r="K174" s="637">
        <v>45139</v>
      </c>
      <c r="L174" s="637">
        <v>45350</v>
      </c>
      <c r="M174" s="638">
        <f t="shared" si="5"/>
        <v>30.142857142857142</v>
      </c>
      <c r="N174" s="639">
        <v>1</v>
      </c>
      <c r="O174" s="635" t="s">
        <v>1985</v>
      </c>
      <c r="P174" s="639">
        <f t="shared" si="4"/>
        <v>1</v>
      </c>
      <c r="Q174" s="640" t="str" cm="1">
        <f t="array" aca="1" ref="Q174" ca="1">IF(ISNUMBER(P174),IF(P174=100%,"CUMPLIDA",IF(AND(ISNUMBER(L174),ISNUMBER(INDIRECT("FECHA_"&amp;$B174,1))), IF(L174&lt;=INDIRECT("FECHA_"&amp;$B174,1),"INCUMPLIDA","PROCESO"), "VERIFICAR FECHA")),"SIN VALOR AVANCE")</f>
        <v>CUMPLIDA</v>
      </c>
    </row>
    <row r="175" spans="1:17" ht="409.5">
      <c r="A175" s="453" t="s">
        <v>18</v>
      </c>
      <c r="B175" s="454" t="s">
        <v>14</v>
      </c>
      <c r="C175" s="940" t="s">
        <v>2005</v>
      </c>
      <c r="D175" s="940" t="s">
        <v>1737</v>
      </c>
      <c r="E175" s="941" t="s">
        <v>2006</v>
      </c>
      <c r="F175" s="941" t="s">
        <v>2007</v>
      </c>
      <c r="G175" s="634" t="s">
        <v>2008</v>
      </c>
      <c r="H175" s="635" t="s">
        <v>2009</v>
      </c>
      <c r="I175" s="635" t="s">
        <v>2010</v>
      </c>
      <c r="J175" s="645">
        <v>1</v>
      </c>
      <c r="K175" s="637">
        <v>44805</v>
      </c>
      <c r="L175" s="637">
        <v>44834</v>
      </c>
      <c r="M175" s="638">
        <f t="shared" si="5"/>
        <v>4.1428571428571432</v>
      </c>
      <c r="N175" s="639">
        <v>1</v>
      </c>
      <c r="O175" s="635" t="s">
        <v>2011</v>
      </c>
      <c r="P175" s="639">
        <f t="shared" si="4"/>
        <v>1</v>
      </c>
      <c r="Q175" s="640" t="str" cm="1">
        <f t="array" aca="1" ref="Q175" ca="1">IF(ISNUMBER(P175),IF(P175=100%,"CUMPLIDA",IF(AND(ISNUMBER(L175),ISNUMBER(INDIRECT("FECHA_"&amp;$B175,1))), IF(L175&lt;=INDIRECT("FECHA_"&amp;$B175,1),"INCUMPLIDA","PROCESO"), "VERIFICAR FECHA")),"SIN VALOR AVANCE")</f>
        <v>CUMPLIDA</v>
      </c>
    </row>
    <row r="176" spans="1:17" ht="210">
      <c r="A176" s="453" t="s">
        <v>18</v>
      </c>
      <c r="B176" s="454" t="s">
        <v>14</v>
      </c>
      <c r="C176" s="940"/>
      <c r="D176" s="940"/>
      <c r="E176" s="941"/>
      <c r="F176" s="941"/>
      <c r="G176" s="634" t="s">
        <v>2012</v>
      </c>
      <c r="H176" s="635" t="s">
        <v>2013</v>
      </c>
      <c r="I176" s="635" t="s">
        <v>2014</v>
      </c>
      <c r="J176" s="645">
        <v>6</v>
      </c>
      <c r="K176" s="637">
        <v>44835</v>
      </c>
      <c r="L176" s="637">
        <v>45016</v>
      </c>
      <c r="M176" s="638">
        <f t="shared" si="5"/>
        <v>25.857142857142858</v>
      </c>
      <c r="N176" s="639">
        <v>1</v>
      </c>
      <c r="O176" s="635" t="s">
        <v>2015</v>
      </c>
      <c r="P176" s="639">
        <f t="shared" si="4"/>
        <v>1</v>
      </c>
      <c r="Q176" s="640" t="str" cm="1">
        <f t="array" aca="1" ref="Q176" ca="1">IF(ISNUMBER(P176),IF(P176=100%,"CUMPLIDA",IF(AND(ISNUMBER(L176),ISNUMBER(INDIRECT("FECHA_"&amp;$B176,1))), IF(L176&lt;=INDIRECT("FECHA_"&amp;$B176,1),"INCUMPLIDA","PROCESO"), "VERIFICAR FECHA")),"SIN VALOR AVANCE")</f>
        <v>CUMPLIDA</v>
      </c>
    </row>
    <row r="177" spans="1:17" ht="195" customHeight="1">
      <c r="A177" s="453" t="s">
        <v>18</v>
      </c>
      <c r="B177" s="454" t="s">
        <v>14</v>
      </c>
      <c r="C177" s="940"/>
      <c r="D177" s="940"/>
      <c r="E177" s="941"/>
      <c r="F177" s="941"/>
      <c r="G177" s="634" t="s">
        <v>2016</v>
      </c>
      <c r="H177" s="635" t="s">
        <v>2017</v>
      </c>
      <c r="I177" s="635" t="s">
        <v>2018</v>
      </c>
      <c r="J177" s="639">
        <v>1</v>
      </c>
      <c r="K177" s="637">
        <v>44805</v>
      </c>
      <c r="L177" s="637">
        <v>45291</v>
      </c>
      <c r="M177" s="638">
        <f t="shared" si="5"/>
        <v>69.428571428571431</v>
      </c>
      <c r="N177" s="639">
        <v>1</v>
      </c>
      <c r="O177" s="635" t="s">
        <v>2019</v>
      </c>
      <c r="P177" s="639">
        <f t="shared" si="4"/>
        <v>1</v>
      </c>
      <c r="Q177" s="640" t="str" cm="1">
        <f t="array" aca="1" ref="Q177" ca="1">IF(ISNUMBER(P177),IF(P177=100%,"CUMPLIDA",IF(AND(ISNUMBER(L177),ISNUMBER(INDIRECT("FECHA_"&amp;$B177,1))), IF(L177&lt;=INDIRECT("FECHA_"&amp;$B177,1),"INCUMPLIDA","PROCESO"), "VERIFICAR FECHA")),"SIN VALOR AVANCE")</f>
        <v>CUMPLIDA</v>
      </c>
    </row>
    <row r="178" spans="1:17" ht="120" customHeight="1">
      <c r="A178" s="453" t="s">
        <v>18</v>
      </c>
      <c r="B178" s="454" t="s">
        <v>14</v>
      </c>
      <c r="C178" s="940"/>
      <c r="D178" s="940"/>
      <c r="E178" s="941" t="s">
        <v>2020</v>
      </c>
      <c r="F178" s="941"/>
      <c r="G178" s="634" t="s">
        <v>2016</v>
      </c>
      <c r="H178" s="635" t="s">
        <v>2017</v>
      </c>
      <c r="I178" s="635" t="s">
        <v>2021</v>
      </c>
      <c r="J178" s="639">
        <v>1</v>
      </c>
      <c r="K178" s="637">
        <v>45108</v>
      </c>
      <c r="L178" s="637">
        <v>45473</v>
      </c>
      <c r="M178" s="638">
        <f t="shared" si="5"/>
        <v>52.142857142857146</v>
      </c>
      <c r="N178" s="639">
        <v>1</v>
      </c>
      <c r="O178" s="635" t="s">
        <v>2019</v>
      </c>
      <c r="P178" s="639">
        <f t="shared" si="4"/>
        <v>1</v>
      </c>
      <c r="Q178" s="640" t="str" cm="1">
        <f t="array" aca="1" ref="Q178" ca="1">IF(ISNUMBER(P178),IF(P178=100%,"CUMPLIDA",IF(AND(ISNUMBER(L178),ISNUMBER(INDIRECT("FECHA_"&amp;$B178,1))), IF(L178&lt;=INDIRECT("FECHA_"&amp;$B178,1),"INCUMPLIDA","PROCESO"), "VERIFICAR FECHA")),"SIN VALOR AVANCE")</f>
        <v>CUMPLIDA</v>
      </c>
    </row>
    <row r="179" spans="1:17" ht="285">
      <c r="A179" s="453" t="s">
        <v>18</v>
      </c>
      <c r="B179" s="454" t="s">
        <v>14</v>
      </c>
      <c r="C179" s="940"/>
      <c r="D179" s="940"/>
      <c r="E179" s="941"/>
      <c r="F179" s="941"/>
      <c r="G179" s="634" t="s">
        <v>1909</v>
      </c>
      <c r="H179" s="635" t="s">
        <v>2022</v>
      </c>
      <c r="I179" s="635" t="s">
        <v>1911</v>
      </c>
      <c r="J179" s="645">
        <v>4</v>
      </c>
      <c r="K179" s="637">
        <v>44805</v>
      </c>
      <c r="L179" s="637">
        <v>45168</v>
      </c>
      <c r="M179" s="638">
        <f t="shared" si="5"/>
        <v>51.857142857142854</v>
      </c>
      <c r="N179" s="639">
        <v>1</v>
      </c>
      <c r="O179" s="635" t="s">
        <v>2019</v>
      </c>
      <c r="P179" s="639">
        <f t="shared" si="4"/>
        <v>1</v>
      </c>
      <c r="Q179" s="640" t="str" cm="1">
        <f t="array" aca="1" ref="Q179" ca="1">IF(ISNUMBER(P179),IF(P179=100%,"CUMPLIDA",IF(AND(ISNUMBER(L179),ISNUMBER(INDIRECT("FECHA_"&amp;$B179,1))), IF(L179&lt;=INDIRECT("FECHA_"&amp;$B179,1),"INCUMPLIDA","PROCESO"), "VERIFICAR FECHA")),"SIN VALOR AVANCE")</f>
        <v>CUMPLIDA</v>
      </c>
    </row>
    <row r="180" spans="1:17" ht="150">
      <c r="A180" s="453" t="s">
        <v>18</v>
      </c>
      <c r="B180" s="454" t="s">
        <v>14</v>
      </c>
      <c r="C180" s="940"/>
      <c r="D180" s="940"/>
      <c r="E180" s="941"/>
      <c r="F180" s="941"/>
      <c r="G180" s="634" t="s">
        <v>1926</v>
      </c>
      <c r="H180" s="635" t="s">
        <v>1927</v>
      </c>
      <c r="I180" s="635" t="s">
        <v>1928</v>
      </c>
      <c r="J180" s="639">
        <v>1</v>
      </c>
      <c r="K180" s="637">
        <v>44835</v>
      </c>
      <c r="L180" s="637">
        <v>44956</v>
      </c>
      <c r="M180" s="638">
        <f t="shared" si="5"/>
        <v>17.285714285714285</v>
      </c>
      <c r="N180" s="639">
        <v>1</v>
      </c>
      <c r="O180" s="635" t="s">
        <v>2019</v>
      </c>
      <c r="P180" s="639">
        <f t="shared" si="4"/>
        <v>1</v>
      </c>
      <c r="Q180" s="640" t="str" cm="1">
        <f t="array" aca="1" ref="Q180" ca="1">IF(ISNUMBER(P180),IF(P180=100%,"CUMPLIDA",IF(AND(ISNUMBER(L180),ISNUMBER(INDIRECT("FECHA_"&amp;$B180,1))), IF(L180&lt;=INDIRECT("FECHA_"&amp;$B180,1),"INCUMPLIDA","PROCESO"), "VERIFICAR FECHA")),"SIN VALOR AVANCE")</f>
        <v>CUMPLIDA</v>
      </c>
    </row>
    <row r="181" spans="1:17" ht="150">
      <c r="A181" s="453" t="s">
        <v>18</v>
      </c>
      <c r="B181" s="454" t="s">
        <v>14</v>
      </c>
      <c r="C181" s="940"/>
      <c r="D181" s="940"/>
      <c r="E181" s="941" t="s">
        <v>2023</v>
      </c>
      <c r="F181" s="941"/>
      <c r="G181" s="634" t="s">
        <v>1929</v>
      </c>
      <c r="H181" s="635" t="s">
        <v>2024</v>
      </c>
      <c r="I181" s="635" t="s">
        <v>1931</v>
      </c>
      <c r="J181" s="645">
        <v>4</v>
      </c>
      <c r="K181" s="637">
        <v>44835</v>
      </c>
      <c r="L181" s="637">
        <v>44956</v>
      </c>
      <c r="M181" s="638">
        <f t="shared" si="5"/>
        <v>17.285714285714285</v>
      </c>
      <c r="N181" s="639">
        <v>1</v>
      </c>
      <c r="O181" s="635" t="s">
        <v>2019</v>
      </c>
      <c r="P181" s="639">
        <f t="shared" si="4"/>
        <v>1</v>
      </c>
      <c r="Q181" s="640" t="str" cm="1">
        <f t="array" aca="1" ref="Q181" ca="1">IF(ISNUMBER(P181),IF(P181=100%,"CUMPLIDA",IF(AND(ISNUMBER(L181),ISNUMBER(INDIRECT("FECHA_"&amp;$B181,1))), IF(L181&lt;=INDIRECT("FECHA_"&amp;$B181,1),"INCUMPLIDA","PROCESO"), "VERIFICAR FECHA")),"SIN VALOR AVANCE")</f>
        <v>CUMPLIDA</v>
      </c>
    </row>
    <row r="182" spans="1:17" ht="135" customHeight="1">
      <c r="A182" s="453" t="s">
        <v>18</v>
      </c>
      <c r="B182" s="454" t="s">
        <v>14</v>
      </c>
      <c r="C182" s="940"/>
      <c r="D182" s="940"/>
      <c r="E182" s="941"/>
      <c r="F182" s="941"/>
      <c r="G182" s="634" t="s">
        <v>2025</v>
      </c>
      <c r="H182" s="635" t="s">
        <v>2026</v>
      </c>
      <c r="I182" s="635" t="s">
        <v>2027</v>
      </c>
      <c r="J182" s="645">
        <v>1</v>
      </c>
      <c r="K182" s="637">
        <v>44805</v>
      </c>
      <c r="L182" s="637">
        <v>44865</v>
      </c>
      <c r="M182" s="638">
        <f t="shared" si="5"/>
        <v>8.5714285714285712</v>
      </c>
      <c r="N182" s="639">
        <v>1</v>
      </c>
      <c r="O182" s="635" t="s">
        <v>2028</v>
      </c>
      <c r="P182" s="639">
        <f t="shared" si="4"/>
        <v>1</v>
      </c>
      <c r="Q182" s="640" t="str" cm="1">
        <f t="array" aca="1" ref="Q182" ca="1">IF(ISNUMBER(P182),IF(P182=100%,"CUMPLIDA",IF(AND(ISNUMBER(L182),ISNUMBER(INDIRECT("FECHA_"&amp;$B182,1))), IF(L182&lt;=INDIRECT("FECHA_"&amp;$B182,1),"INCUMPLIDA","PROCESO"), "VERIFICAR FECHA")),"SIN VALOR AVANCE")</f>
        <v>CUMPLIDA</v>
      </c>
    </row>
    <row r="183" spans="1:17" ht="90">
      <c r="A183" s="453" t="s">
        <v>18</v>
      </c>
      <c r="B183" s="454" t="s">
        <v>14</v>
      </c>
      <c r="C183" s="940"/>
      <c r="D183" s="940"/>
      <c r="E183" s="941"/>
      <c r="F183" s="941"/>
      <c r="G183" s="634" t="s">
        <v>2029</v>
      </c>
      <c r="H183" s="635" t="s">
        <v>2030</v>
      </c>
      <c r="I183" s="635" t="s">
        <v>2031</v>
      </c>
      <c r="J183" s="645">
        <v>2</v>
      </c>
      <c r="K183" s="637">
        <v>44805</v>
      </c>
      <c r="L183" s="637">
        <v>44834</v>
      </c>
      <c r="M183" s="638">
        <f t="shared" si="5"/>
        <v>4.1428571428571432</v>
      </c>
      <c r="N183" s="639">
        <v>1</v>
      </c>
      <c r="O183" s="635" t="s">
        <v>2032</v>
      </c>
      <c r="P183" s="639">
        <f t="shared" si="4"/>
        <v>1</v>
      </c>
      <c r="Q183" s="640" t="str" cm="1">
        <f t="array" aca="1" ref="Q183" ca="1">IF(ISNUMBER(P183),IF(P183=100%,"CUMPLIDA",IF(AND(ISNUMBER(L183),ISNUMBER(INDIRECT("FECHA_"&amp;$B183,1))), IF(L183&lt;=INDIRECT("FECHA_"&amp;$B183,1),"INCUMPLIDA","PROCESO"), "VERIFICAR FECHA")),"SIN VALOR AVANCE")</f>
        <v>CUMPLIDA</v>
      </c>
    </row>
    <row r="184" spans="1:17" ht="409.5">
      <c r="A184" s="453" t="s">
        <v>18</v>
      </c>
      <c r="B184" s="454" t="s">
        <v>14</v>
      </c>
      <c r="C184" s="940" t="s">
        <v>2033</v>
      </c>
      <c r="D184" s="940" t="s">
        <v>1737</v>
      </c>
      <c r="E184" s="634" t="s">
        <v>2034</v>
      </c>
      <c r="F184" s="941" t="s">
        <v>2035</v>
      </c>
      <c r="G184" s="634" t="s">
        <v>2036</v>
      </c>
      <c r="H184" s="635" t="s">
        <v>2037</v>
      </c>
      <c r="I184" s="635" t="s">
        <v>2038</v>
      </c>
      <c r="J184" s="639">
        <v>1</v>
      </c>
      <c r="K184" s="637">
        <v>45292</v>
      </c>
      <c r="L184" s="637">
        <v>45657</v>
      </c>
      <c r="M184" s="638">
        <f t="shared" si="5"/>
        <v>52.142857142857146</v>
      </c>
      <c r="N184" s="639">
        <v>1</v>
      </c>
      <c r="O184" s="635" t="s">
        <v>2039</v>
      </c>
      <c r="P184" s="639">
        <f t="shared" si="4"/>
        <v>1</v>
      </c>
      <c r="Q184" s="640" t="str" cm="1">
        <f t="array" aca="1" ref="Q184" ca="1">IF(ISNUMBER(P184),IF(P184=100%,"CUMPLIDA",IF(AND(ISNUMBER(L184),ISNUMBER(INDIRECT("FECHA_"&amp;$B184,1))), IF(L184&lt;=INDIRECT("FECHA_"&amp;$B184,1),"INCUMPLIDA","PROCESO"), "VERIFICAR FECHA")),"SIN VALOR AVANCE")</f>
        <v>CUMPLIDA</v>
      </c>
    </row>
    <row r="185" spans="1:17" ht="165" customHeight="1">
      <c r="A185" s="453" t="s">
        <v>18</v>
      </c>
      <c r="B185" s="454" t="s">
        <v>14</v>
      </c>
      <c r="C185" s="940"/>
      <c r="D185" s="940"/>
      <c r="E185" s="634" t="s">
        <v>2040</v>
      </c>
      <c r="F185" s="941"/>
      <c r="G185" s="634" t="s">
        <v>2041</v>
      </c>
      <c r="H185" s="635" t="s">
        <v>2042</v>
      </c>
      <c r="I185" s="635" t="s">
        <v>2043</v>
      </c>
      <c r="J185" s="645">
        <v>1</v>
      </c>
      <c r="K185" s="637">
        <v>45292</v>
      </c>
      <c r="L185" s="637">
        <v>45382</v>
      </c>
      <c r="M185" s="638">
        <f t="shared" si="5"/>
        <v>12.857142857142858</v>
      </c>
      <c r="N185" s="639">
        <v>1</v>
      </c>
      <c r="O185" s="635" t="s">
        <v>2039</v>
      </c>
      <c r="P185" s="639">
        <f t="shared" si="4"/>
        <v>1</v>
      </c>
      <c r="Q185" s="640" t="str" cm="1">
        <f t="array" aca="1" ref="Q185" ca="1">IF(ISNUMBER(P185),IF(P185=100%,"CUMPLIDA",IF(AND(ISNUMBER(L185),ISNUMBER(INDIRECT("FECHA_"&amp;$B185,1))), IF(L185&lt;=INDIRECT("FECHA_"&amp;$B185,1),"INCUMPLIDA","PROCESO"), "VERIFICAR FECHA")),"SIN VALOR AVANCE")</f>
        <v>CUMPLIDA</v>
      </c>
    </row>
    <row r="186" spans="1:17" ht="285.75" customHeight="1">
      <c r="A186" s="453" t="s">
        <v>18</v>
      </c>
      <c r="B186" s="454" t="s">
        <v>14</v>
      </c>
      <c r="C186" s="940" t="s">
        <v>2044</v>
      </c>
      <c r="D186" s="940" t="s">
        <v>1737</v>
      </c>
      <c r="E186" s="941" t="s">
        <v>2045</v>
      </c>
      <c r="F186" s="941" t="s">
        <v>2046</v>
      </c>
      <c r="G186" s="634" t="s">
        <v>2047</v>
      </c>
      <c r="H186" s="635" t="s">
        <v>2048</v>
      </c>
      <c r="I186" s="635" t="s">
        <v>2049</v>
      </c>
      <c r="J186" s="636">
        <v>1</v>
      </c>
      <c r="K186" s="637">
        <v>44501</v>
      </c>
      <c r="L186" s="637">
        <v>44592</v>
      </c>
      <c r="M186" s="638">
        <f t="shared" si="5"/>
        <v>13</v>
      </c>
      <c r="N186" s="639">
        <v>1</v>
      </c>
      <c r="O186" s="635" t="s">
        <v>2050</v>
      </c>
      <c r="P186" s="639">
        <f t="shared" si="4"/>
        <v>1</v>
      </c>
      <c r="Q186" s="640" t="str" cm="1">
        <f t="array" aca="1" ref="Q186" ca="1">IF(ISNUMBER(P186),IF(P186=100%,"CUMPLIDA",IF(AND(ISNUMBER(L186),ISNUMBER(INDIRECT("FECHA_"&amp;$B186,1))), IF(L186&lt;=INDIRECT("FECHA_"&amp;$B186,1),"INCUMPLIDA","PROCESO"), "VERIFICAR FECHA")),"SIN VALOR AVANCE")</f>
        <v>CUMPLIDA</v>
      </c>
    </row>
    <row r="187" spans="1:17" ht="120">
      <c r="A187" s="453" t="s">
        <v>18</v>
      </c>
      <c r="B187" s="454" t="s">
        <v>14</v>
      </c>
      <c r="C187" s="940"/>
      <c r="D187" s="940"/>
      <c r="E187" s="941"/>
      <c r="F187" s="941"/>
      <c r="G187" s="634" t="s">
        <v>2051</v>
      </c>
      <c r="H187" s="635" t="s">
        <v>2052</v>
      </c>
      <c r="I187" s="635" t="s">
        <v>2053</v>
      </c>
      <c r="J187" s="636">
        <v>6</v>
      </c>
      <c r="K187" s="637">
        <v>44501</v>
      </c>
      <c r="L187" s="637">
        <v>44681</v>
      </c>
      <c r="M187" s="638">
        <f t="shared" si="5"/>
        <v>25.714285714285715</v>
      </c>
      <c r="N187" s="639">
        <v>1</v>
      </c>
      <c r="O187" s="635" t="s">
        <v>2054</v>
      </c>
      <c r="P187" s="639">
        <f t="shared" si="4"/>
        <v>1</v>
      </c>
      <c r="Q187" s="640" t="str" cm="1">
        <f t="array" aca="1" ref="Q187" ca="1">IF(ISNUMBER(P187),IF(P187=100%,"CUMPLIDA",IF(AND(ISNUMBER(L187),ISNUMBER(INDIRECT("FECHA_"&amp;$B187,1))), IF(L187&lt;=INDIRECT("FECHA_"&amp;$B187,1),"INCUMPLIDA","PROCESO"), "VERIFICAR FECHA")),"SIN VALOR AVANCE")</f>
        <v>CUMPLIDA</v>
      </c>
    </row>
    <row r="188" spans="1:17" ht="135.75">
      <c r="A188" s="453" t="s">
        <v>18</v>
      </c>
      <c r="B188" s="454" t="s">
        <v>14</v>
      </c>
      <c r="C188" s="940"/>
      <c r="D188" s="940"/>
      <c r="E188" s="941"/>
      <c r="F188" s="941"/>
      <c r="G188" s="634" t="s">
        <v>2055</v>
      </c>
      <c r="H188" s="635" t="s">
        <v>2056</v>
      </c>
      <c r="I188" s="635" t="s">
        <v>2049</v>
      </c>
      <c r="J188" s="636">
        <v>1</v>
      </c>
      <c r="K188" s="637">
        <v>44501</v>
      </c>
      <c r="L188" s="637">
        <v>44681</v>
      </c>
      <c r="M188" s="638">
        <f t="shared" si="5"/>
        <v>25.714285714285715</v>
      </c>
      <c r="N188" s="639">
        <v>1</v>
      </c>
      <c r="O188" s="635" t="s">
        <v>2057</v>
      </c>
      <c r="P188" s="639">
        <f t="shared" si="4"/>
        <v>1</v>
      </c>
      <c r="Q188" s="640" t="str" cm="1">
        <f t="array" aca="1" ref="Q188" ca="1">IF(ISNUMBER(P188),IF(P188=100%,"CUMPLIDA",IF(AND(ISNUMBER(L188),ISNUMBER(INDIRECT("FECHA_"&amp;$B188,1))), IF(L188&lt;=INDIRECT("FECHA_"&amp;$B188,1),"INCUMPLIDA","PROCESO"), "VERIFICAR FECHA")),"SIN VALOR AVANCE")</f>
        <v>CUMPLIDA</v>
      </c>
    </row>
    <row r="189" spans="1:17" ht="105.75" customHeight="1">
      <c r="A189" s="453" t="s">
        <v>18</v>
      </c>
      <c r="B189" s="454" t="s">
        <v>14</v>
      </c>
      <c r="C189" s="940"/>
      <c r="D189" s="940"/>
      <c r="E189" s="941" t="s">
        <v>2058</v>
      </c>
      <c r="F189" s="941"/>
      <c r="G189" s="634" t="s">
        <v>2059</v>
      </c>
      <c r="H189" s="635" t="s">
        <v>2060</v>
      </c>
      <c r="I189" s="635" t="s">
        <v>2049</v>
      </c>
      <c r="J189" s="636">
        <v>1</v>
      </c>
      <c r="K189" s="637">
        <v>44501</v>
      </c>
      <c r="L189" s="637">
        <v>44592</v>
      </c>
      <c r="M189" s="638">
        <f t="shared" si="5"/>
        <v>13</v>
      </c>
      <c r="N189" s="639">
        <v>1</v>
      </c>
      <c r="O189" s="635" t="s">
        <v>2061</v>
      </c>
      <c r="P189" s="639">
        <f t="shared" si="4"/>
        <v>1</v>
      </c>
      <c r="Q189" s="640" t="str" cm="1">
        <f t="array" aca="1" ref="Q189" ca="1">IF(ISNUMBER(P189),IF(P189=100%,"CUMPLIDA",IF(AND(ISNUMBER(L189),ISNUMBER(INDIRECT("FECHA_"&amp;$B189,1))), IF(L189&lt;=INDIRECT("FECHA_"&amp;$B189,1),"INCUMPLIDA","PROCESO"), "VERIFICAR FECHA")),"SIN VALOR AVANCE")</f>
        <v>CUMPLIDA</v>
      </c>
    </row>
    <row r="190" spans="1:17" ht="180.75">
      <c r="A190" s="453" t="s">
        <v>18</v>
      </c>
      <c r="B190" s="454" t="s">
        <v>14</v>
      </c>
      <c r="C190" s="940"/>
      <c r="D190" s="940"/>
      <c r="E190" s="941"/>
      <c r="F190" s="941"/>
      <c r="G190" s="634" t="s">
        <v>2062</v>
      </c>
      <c r="H190" s="635" t="s">
        <v>2063</v>
      </c>
      <c r="I190" s="635" t="s">
        <v>2064</v>
      </c>
      <c r="J190" s="636">
        <v>2</v>
      </c>
      <c r="K190" s="637">
        <v>44501</v>
      </c>
      <c r="L190" s="637">
        <v>44681</v>
      </c>
      <c r="M190" s="638">
        <f t="shared" si="5"/>
        <v>25.714285714285715</v>
      </c>
      <c r="N190" s="639">
        <v>1</v>
      </c>
      <c r="O190" s="635" t="s">
        <v>2065</v>
      </c>
      <c r="P190" s="639">
        <f t="shared" si="4"/>
        <v>1</v>
      </c>
      <c r="Q190" s="640" t="str" cm="1">
        <f t="array" aca="1" ref="Q190" ca="1">IF(ISNUMBER(P190),IF(P190=100%,"CUMPLIDA",IF(AND(ISNUMBER(L190),ISNUMBER(INDIRECT("FECHA_"&amp;$B190,1))), IF(L190&lt;=INDIRECT("FECHA_"&amp;$B190,1),"INCUMPLIDA","PROCESO"), "VERIFICAR FECHA")),"SIN VALOR AVANCE")</f>
        <v>CUMPLIDA</v>
      </c>
    </row>
    <row r="191" spans="1:17" ht="90.75">
      <c r="A191" s="453" t="s">
        <v>18</v>
      </c>
      <c r="B191" s="454" t="s">
        <v>14</v>
      </c>
      <c r="C191" s="940"/>
      <c r="D191" s="940"/>
      <c r="E191" s="941"/>
      <c r="F191" s="941"/>
      <c r="G191" s="634" t="s">
        <v>2066</v>
      </c>
      <c r="H191" s="635" t="s">
        <v>2067</v>
      </c>
      <c r="I191" s="635" t="s">
        <v>2068</v>
      </c>
      <c r="J191" s="636">
        <v>1</v>
      </c>
      <c r="K191" s="637">
        <v>44501</v>
      </c>
      <c r="L191" s="637">
        <v>44681</v>
      </c>
      <c r="M191" s="638">
        <f t="shared" si="5"/>
        <v>25.714285714285715</v>
      </c>
      <c r="N191" s="639">
        <v>1</v>
      </c>
      <c r="O191" s="635" t="s">
        <v>2069</v>
      </c>
      <c r="P191" s="639">
        <f t="shared" si="4"/>
        <v>1</v>
      </c>
      <c r="Q191" s="640" t="str" cm="1">
        <f t="array" aca="1" ref="Q191" ca="1">IF(ISNUMBER(P191),IF(P191=100%,"CUMPLIDA",IF(AND(ISNUMBER(L191),ISNUMBER(INDIRECT("FECHA_"&amp;$B191,1))), IF(L191&lt;=INDIRECT("FECHA_"&amp;$B191,1),"INCUMPLIDA","PROCESO"), "VERIFICAR FECHA")),"SIN VALOR AVANCE")</f>
        <v>CUMPLIDA</v>
      </c>
    </row>
    <row r="192" spans="1:17" ht="195.75" customHeight="1">
      <c r="A192" s="453" t="s">
        <v>18</v>
      </c>
      <c r="B192" s="454" t="s">
        <v>14</v>
      </c>
      <c r="C192" s="940" t="s">
        <v>2070</v>
      </c>
      <c r="D192" s="940" t="s">
        <v>2071</v>
      </c>
      <c r="E192" s="941" t="s">
        <v>2072</v>
      </c>
      <c r="F192" s="941" t="s">
        <v>2073</v>
      </c>
      <c r="G192" s="634" t="s">
        <v>2074</v>
      </c>
      <c r="H192" s="635" t="s">
        <v>2075</v>
      </c>
      <c r="I192" s="635" t="s">
        <v>2076</v>
      </c>
      <c r="J192" s="636">
        <v>12</v>
      </c>
      <c r="K192" s="637">
        <v>44501</v>
      </c>
      <c r="L192" s="637">
        <v>44804</v>
      </c>
      <c r="M192" s="638">
        <f t="shared" si="5"/>
        <v>43.285714285714285</v>
      </c>
      <c r="N192" s="639">
        <v>1</v>
      </c>
      <c r="O192" s="635" t="s">
        <v>2077</v>
      </c>
      <c r="P192" s="639">
        <f t="shared" si="4"/>
        <v>1</v>
      </c>
      <c r="Q192" s="640" t="str" cm="1">
        <f t="array" aca="1" ref="Q192" ca="1">IF(ISNUMBER(P192),IF(P192=100%,"CUMPLIDA",IF(AND(ISNUMBER(L192),ISNUMBER(INDIRECT("FECHA_"&amp;$B192,1))), IF(L192&lt;=INDIRECT("FECHA_"&amp;$B192,1),"INCUMPLIDA","PROCESO"), "VERIFICAR FECHA")),"SIN VALOR AVANCE")</f>
        <v>CUMPLIDA</v>
      </c>
    </row>
    <row r="193" spans="1:17" ht="180.75" customHeight="1">
      <c r="A193" s="453" t="s">
        <v>18</v>
      </c>
      <c r="B193" s="454" t="s">
        <v>14</v>
      </c>
      <c r="C193" s="940"/>
      <c r="D193" s="940"/>
      <c r="E193" s="941"/>
      <c r="F193" s="941"/>
      <c r="G193" s="634" t="s">
        <v>2078</v>
      </c>
      <c r="H193" s="635" t="s">
        <v>2079</v>
      </c>
      <c r="I193" s="635" t="s">
        <v>2080</v>
      </c>
      <c r="J193" s="636">
        <v>8</v>
      </c>
      <c r="K193" s="637">
        <v>44501</v>
      </c>
      <c r="L193" s="637">
        <v>44682</v>
      </c>
      <c r="M193" s="638">
        <f t="shared" si="5"/>
        <v>25.857142857142858</v>
      </c>
      <c r="N193" s="639">
        <v>1</v>
      </c>
      <c r="O193" s="635" t="s">
        <v>2081</v>
      </c>
      <c r="P193" s="639">
        <f t="shared" si="4"/>
        <v>1</v>
      </c>
      <c r="Q193" s="640" t="str" cm="1">
        <f t="array" aca="1" ref="Q193" ca="1">IF(ISNUMBER(P193),IF(P193=100%,"CUMPLIDA",IF(AND(ISNUMBER(L193),ISNUMBER(INDIRECT("FECHA_"&amp;$B193,1))), IF(L193&lt;=INDIRECT("FECHA_"&amp;$B193,1),"INCUMPLIDA","PROCESO"), "VERIFICAR FECHA")),"SIN VALOR AVANCE")</f>
        <v>CUMPLIDA</v>
      </c>
    </row>
    <row r="194" spans="1:17" ht="90.75">
      <c r="A194" s="453" t="s">
        <v>18</v>
      </c>
      <c r="B194" s="454" t="s">
        <v>14</v>
      </c>
      <c r="C194" s="940"/>
      <c r="D194" s="940"/>
      <c r="E194" s="941"/>
      <c r="F194" s="941"/>
      <c r="G194" s="941" t="s">
        <v>2082</v>
      </c>
      <c r="H194" s="635" t="s">
        <v>2083</v>
      </c>
      <c r="I194" s="635" t="s">
        <v>2084</v>
      </c>
      <c r="J194" s="636">
        <v>1</v>
      </c>
      <c r="K194" s="637">
        <v>44562</v>
      </c>
      <c r="L194" s="637">
        <v>44620</v>
      </c>
      <c r="M194" s="638">
        <f t="shared" si="5"/>
        <v>8.2857142857142865</v>
      </c>
      <c r="N194" s="639">
        <v>1</v>
      </c>
      <c r="O194" s="635" t="s">
        <v>2085</v>
      </c>
      <c r="P194" s="639">
        <f t="shared" si="4"/>
        <v>1</v>
      </c>
      <c r="Q194" s="640" t="str" cm="1">
        <f t="array" aca="1" ref="Q194" ca="1">IF(ISNUMBER(P194),IF(P194=100%,"CUMPLIDA",IF(AND(ISNUMBER(L194),ISNUMBER(INDIRECT("FECHA_"&amp;$B194,1))), IF(L194&lt;=INDIRECT("FECHA_"&amp;$B194,1),"INCUMPLIDA","PROCESO"), "VERIFICAR FECHA")),"SIN VALOR AVANCE")</f>
        <v>CUMPLIDA</v>
      </c>
    </row>
    <row r="195" spans="1:17" ht="90.75">
      <c r="A195" s="453" t="s">
        <v>18</v>
      </c>
      <c r="B195" s="454" t="s">
        <v>14</v>
      </c>
      <c r="C195" s="940"/>
      <c r="D195" s="940"/>
      <c r="E195" s="941"/>
      <c r="F195" s="941"/>
      <c r="G195" s="941"/>
      <c r="H195" s="635" t="s">
        <v>2086</v>
      </c>
      <c r="I195" s="635" t="s">
        <v>2087</v>
      </c>
      <c r="J195" s="636">
        <v>1</v>
      </c>
      <c r="K195" s="637">
        <v>44621</v>
      </c>
      <c r="L195" s="637">
        <v>44681</v>
      </c>
      <c r="M195" s="638">
        <f t="shared" si="5"/>
        <v>8.5714285714285712</v>
      </c>
      <c r="N195" s="639">
        <v>1</v>
      </c>
      <c r="O195" s="635" t="s">
        <v>2085</v>
      </c>
      <c r="P195" s="639">
        <f t="shared" si="4"/>
        <v>1</v>
      </c>
      <c r="Q195" s="640" t="str" cm="1">
        <f t="array" aca="1" ref="Q195" ca="1">IF(ISNUMBER(P195),IF(P195=100%,"CUMPLIDA",IF(AND(ISNUMBER(L195),ISNUMBER(INDIRECT("FECHA_"&amp;$B195,1))), IF(L195&lt;=INDIRECT("FECHA_"&amp;$B195,1),"INCUMPLIDA","PROCESO"), "VERIFICAR FECHA")),"SIN VALOR AVANCE")</f>
        <v>CUMPLIDA</v>
      </c>
    </row>
    <row r="196" spans="1:17" ht="90.75">
      <c r="A196" s="453" t="s">
        <v>18</v>
      </c>
      <c r="B196" s="454" t="s">
        <v>14</v>
      </c>
      <c r="C196" s="940"/>
      <c r="D196" s="940"/>
      <c r="E196" s="941"/>
      <c r="F196" s="941"/>
      <c r="G196" s="941"/>
      <c r="H196" s="635" t="s">
        <v>2088</v>
      </c>
      <c r="I196" s="635" t="s">
        <v>2089</v>
      </c>
      <c r="J196" s="636">
        <v>1</v>
      </c>
      <c r="K196" s="637">
        <v>44682</v>
      </c>
      <c r="L196" s="637">
        <v>44803</v>
      </c>
      <c r="M196" s="638">
        <f t="shared" si="5"/>
        <v>17.285714285714285</v>
      </c>
      <c r="N196" s="639">
        <v>1</v>
      </c>
      <c r="O196" s="635" t="s">
        <v>2085</v>
      </c>
      <c r="P196" s="639">
        <f t="shared" si="4"/>
        <v>1</v>
      </c>
      <c r="Q196" s="640" t="str" cm="1">
        <f t="array" aca="1" ref="Q196" ca="1">IF(ISNUMBER(P196),IF(P196=100%,"CUMPLIDA",IF(AND(ISNUMBER(L196),ISNUMBER(INDIRECT("FECHA_"&amp;$B196,1))), IF(L196&lt;=INDIRECT("FECHA_"&amp;$B196,1),"INCUMPLIDA","PROCESO"), "VERIFICAR FECHA")),"SIN VALOR AVANCE")</f>
        <v>CUMPLIDA</v>
      </c>
    </row>
    <row r="197" spans="1:17" ht="90.75" customHeight="1">
      <c r="A197" s="453" t="s">
        <v>18</v>
      </c>
      <c r="B197" s="454" t="s">
        <v>14</v>
      </c>
      <c r="C197" s="940"/>
      <c r="D197" s="940"/>
      <c r="E197" s="941"/>
      <c r="F197" s="941"/>
      <c r="G197" s="941" t="s">
        <v>2090</v>
      </c>
      <c r="H197" s="635" t="s">
        <v>2091</v>
      </c>
      <c r="I197" s="635" t="s">
        <v>2092</v>
      </c>
      <c r="J197" s="636">
        <v>1</v>
      </c>
      <c r="K197" s="637">
        <v>44531</v>
      </c>
      <c r="L197" s="637">
        <v>44561</v>
      </c>
      <c r="M197" s="638">
        <f t="shared" si="5"/>
        <v>4.2857142857142856</v>
      </c>
      <c r="N197" s="639">
        <v>1</v>
      </c>
      <c r="O197" s="635" t="s">
        <v>2093</v>
      </c>
      <c r="P197" s="639">
        <f t="shared" si="4"/>
        <v>1</v>
      </c>
      <c r="Q197" s="640" t="str" cm="1">
        <f t="array" aca="1" ref="Q197" ca="1">IF(ISNUMBER(P197),IF(P197=100%,"CUMPLIDA",IF(AND(ISNUMBER(L197),ISNUMBER(INDIRECT("FECHA_"&amp;$B197,1))), IF(L197&lt;=INDIRECT("FECHA_"&amp;$B197,1),"INCUMPLIDA","PROCESO"), "VERIFICAR FECHA")),"SIN VALOR AVANCE")</f>
        <v>CUMPLIDA</v>
      </c>
    </row>
    <row r="198" spans="1:17" ht="90.75" customHeight="1">
      <c r="A198" s="453" t="s">
        <v>18</v>
      </c>
      <c r="B198" s="454" t="s">
        <v>14</v>
      </c>
      <c r="C198" s="940"/>
      <c r="D198" s="940"/>
      <c r="E198" s="941"/>
      <c r="F198" s="941"/>
      <c r="G198" s="941"/>
      <c r="H198" s="635" t="s">
        <v>2094</v>
      </c>
      <c r="I198" s="635" t="s">
        <v>1178</v>
      </c>
      <c r="J198" s="636">
        <v>2</v>
      </c>
      <c r="K198" s="637">
        <v>44564</v>
      </c>
      <c r="L198" s="637">
        <v>44592</v>
      </c>
      <c r="M198" s="638">
        <f t="shared" si="5"/>
        <v>4</v>
      </c>
      <c r="N198" s="639">
        <v>1</v>
      </c>
      <c r="O198" s="635" t="s">
        <v>2093</v>
      </c>
      <c r="P198" s="639">
        <f t="shared" si="4"/>
        <v>1</v>
      </c>
      <c r="Q198" s="640" t="str" cm="1">
        <f t="array" aca="1" ref="Q198" ca="1">IF(ISNUMBER(P198),IF(P198=100%,"CUMPLIDA",IF(AND(ISNUMBER(L198),ISNUMBER(INDIRECT("FECHA_"&amp;$B198,1))), IF(L198&lt;=INDIRECT("FECHA_"&amp;$B198,1),"INCUMPLIDA","PROCESO"), "VERIFICAR FECHA")),"SIN VALOR AVANCE")</f>
        <v>CUMPLIDA</v>
      </c>
    </row>
    <row r="199" spans="1:17" ht="90.75" customHeight="1">
      <c r="A199" s="453" t="s">
        <v>18</v>
      </c>
      <c r="B199" s="454" t="s">
        <v>14</v>
      </c>
      <c r="C199" s="940"/>
      <c r="D199" s="940"/>
      <c r="E199" s="941"/>
      <c r="F199" s="941"/>
      <c r="G199" s="634" t="s">
        <v>2095</v>
      </c>
      <c r="H199" s="635" t="s">
        <v>2096</v>
      </c>
      <c r="I199" s="635" t="s">
        <v>2097</v>
      </c>
      <c r="J199" s="636">
        <v>1</v>
      </c>
      <c r="K199" s="637">
        <v>44564</v>
      </c>
      <c r="L199" s="637">
        <v>44773</v>
      </c>
      <c r="M199" s="638">
        <f t="shared" si="5"/>
        <v>29.857142857142858</v>
      </c>
      <c r="N199" s="639">
        <v>1</v>
      </c>
      <c r="O199" s="635" t="s">
        <v>2093</v>
      </c>
      <c r="P199" s="639">
        <f t="shared" si="4"/>
        <v>1</v>
      </c>
      <c r="Q199" s="640" t="str" cm="1">
        <f t="array" aca="1" ref="Q199" ca="1">IF(ISNUMBER(P199),IF(P199=100%,"CUMPLIDA",IF(AND(ISNUMBER(L199),ISNUMBER(INDIRECT("FECHA_"&amp;$B199,1))), IF(L199&lt;=INDIRECT("FECHA_"&amp;$B199,1),"INCUMPLIDA","PROCESO"), "VERIFICAR FECHA")),"SIN VALOR AVANCE")</f>
        <v>CUMPLIDA</v>
      </c>
    </row>
    <row r="200" spans="1:17" ht="151.5" customHeight="1">
      <c r="A200" s="453" t="s">
        <v>18</v>
      </c>
      <c r="B200" s="454" t="s">
        <v>14</v>
      </c>
      <c r="C200" s="940" t="s">
        <v>2098</v>
      </c>
      <c r="D200" s="940" t="s">
        <v>2099</v>
      </c>
      <c r="E200" s="941" t="s">
        <v>2100</v>
      </c>
      <c r="F200" s="941" t="s">
        <v>2101</v>
      </c>
      <c r="G200" s="634" t="s">
        <v>2102</v>
      </c>
      <c r="H200" s="635" t="s">
        <v>2103</v>
      </c>
      <c r="I200" s="635" t="s">
        <v>2104</v>
      </c>
      <c r="J200" s="639">
        <v>1</v>
      </c>
      <c r="K200" s="637">
        <v>45566</v>
      </c>
      <c r="L200" s="637">
        <v>45838</v>
      </c>
      <c r="M200" s="638">
        <f t="shared" si="5"/>
        <v>38.857142857142854</v>
      </c>
      <c r="N200" s="639">
        <v>1</v>
      </c>
      <c r="O200" s="644" t="s">
        <v>2105</v>
      </c>
      <c r="P200" s="639">
        <f t="shared" si="4"/>
        <v>1</v>
      </c>
      <c r="Q200" s="640" t="str" cm="1">
        <f t="array" aca="1" ref="Q200" ca="1">IF(ISNUMBER(P200),IF(P200=100%,"CUMPLIDA",IF(AND(ISNUMBER(L200),ISNUMBER(INDIRECT("FECHA_"&amp;$B200,1))), IF(L200&lt;=INDIRECT("FECHA_"&amp;$B200,1),"INCUMPLIDA","PROCESO"), "VERIFICAR FECHA")),"SIN VALOR AVANCE")</f>
        <v>CUMPLIDA</v>
      </c>
    </row>
    <row r="201" spans="1:17" ht="255" customHeight="1">
      <c r="A201" s="453" t="s">
        <v>18</v>
      </c>
      <c r="B201" s="454" t="s">
        <v>14</v>
      </c>
      <c r="C201" s="940"/>
      <c r="D201" s="940"/>
      <c r="E201" s="941"/>
      <c r="F201" s="941"/>
      <c r="G201" s="634" t="s">
        <v>2106</v>
      </c>
      <c r="H201" s="635" t="s">
        <v>2107</v>
      </c>
      <c r="I201" s="635" t="s">
        <v>2108</v>
      </c>
      <c r="J201" s="636">
        <v>15</v>
      </c>
      <c r="K201" s="637">
        <v>45566</v>
      </c>
      <c r="L201" s="637">
        <v>45657</v>
      </c>
      <c r="M201" s="638">
        <f t="shared" si="5"/>
        <v>13</v>
      </c>
      <c r="N201" s="639">
        <v>1</v>
      </c>
      <c r="O201" s="644" t="s">
        <v>2109</v>
      </c>
      <c r="P201" s="639">
        <f t="shared" si="4"/>
        <v>1</v>
      </c>
      <c r="Q201" s="640" t="str" cm="1">
        <f t="array" aca="1" ref="Q201" ca="1">IF(ISNUMBER(P201),IF(P201=100%,"CUMPLIDA",IF(AND(ISNUMBER(L201),ISNUMBER(INDIRECT("FECHA_"&amp;$B201,1))), IF(L201&lt;=INDIRECT("FECHA_"&amp;$B201,1),"INCUMPLIDA","PROCESO"), "VERIFICAR FECHA")),"SIN VALOR AVANCE")</f>
        <v>CUMPLIDA</v>
      </c>
    </row>
    <row r="202" spans="1:17" ht="255">
      <c r="A202" s="453" t="s">
        <v>18</v>
      </c>
      <c r="B202" s="454" t="s">
        <v>14</v>
      </c>
      <c r="C202" s="940"/>
      <c r="D202" s="940"/>
      <c r="E202" s="941"/>
      <c r="F202" s="941"/>
      <c r="G202" s="634" t="s">
        <v>2110</v>
      </c>
      <c r="H202" s="635" t="s">
        <v>2111</v>
      </c>
      <c r="I202" s="635" t="s">
        <v>2112</v>
      </c>
      <c r="J202" s="639">
        <v>1</v>
      </c>
      <c r="K202" s="637">
        <v>45566</v>
      </c>
      <c r="L202" s="637">
        <v>45657</v>
      </c>
      <c r="M202" s="638">
        <f t="shared" si="5"/>
        <v>13</v>
      </c>
      <c r="N202" s="639">
        <v>1</v>
      </c>
      <c r="O202" s="644" t="s">
        <v>2113</v>
      </c>
      <c r="P202" s="639">
        <f t="shared" si="4"/>
        <v>1</v>
      </c>
      <c r="Q202" s="640" t="str" cm="1">
        <f t="array" aca="1" ref="Q202" ca="1">IF(ISNUMBER(P202),IF(P202=100%,"CUMPLIDA",IF(AND(ISNUMBER(L202),ISNUMBER(INDIRECT("FECHA_"&amp;$B202,1))), IF(L202&lt;=INDIRECT("FECHA_"&amp;$B202,1),"INCUMPLIDA","PROCESO"), "VERIFICAR FECHA")),"SIN VALOR AVANCE")</f>
        <v>CUMPLIDA</v>
      </c>
    </row>
    <row r="203" spans="1:17" ht="300" customHeight="1">
      <c r="A203" s="453" t="s">
        <v>18</v>
      </c>
      <c r="B203" s="454" t="s">
        <v>14</v>
      </c>
      <c r="C203" s="940"/>
      <c r="D203" s="940"/>
      <c r="E203" s="463" t="s">
        <v>2114</v>
      </c>
      <c r="F203" s="941"/>
      <c r="G203" s="634" t="s">
        <v>2115</v>
      </c>
      <c r="H203" s="635" t="s">
        <v>2116</v>
      </c>
      <c r="I203" s="635" t="s">
        <v>2117</v>
      </c>
      <c r="J203" s="636">
        <v>5</v>
      </c>
      <c r="K203" s="637">
        <v>45566</v>
      </c>
      <c r="L203" s="637">
        <v>45657</v>
      </c>
      <c r="M203" s="638">
        <f t="shared" si="5"/>
        <v>13</v>
      </c>
      <c r="N203" s="639">
        <v>1</v>
      </c>
      <c r="O203" s="635" t="s">
        <v>2118</v>
      </c>
      <c r="P203" s="639">
        <f t="shared" ref="P203:P237" si="6">IF(B203="ITRC",N203,N203/J203)</f>
        <v>1</v>
      </c>
      <c r="Q203" s="640" t="str" cm="1">
        <f t="array" aca="1" ref="Q203" ca="1">IF(ISNUMBER(P203),IF(P203=100%,"CUMPLIDA",IF(AND(ISNUMBER(L203),ISNUMBER(INDIRECT("FECHA_"&amp;$B203,1))), IF(L203&lt;=INDIRECT("FECHA_"&amp;$B203,1),"INCUMPLIDA","PROCESO"), "VERIFICAR FECHA")),"SIN VALOR AVANCE")</f>
        <v>CUMPLIDA</v>
      </c>
    </row>
    <row r="204" spans="1:17" ht="300" customHeight="1">
      <c r="A204" s="453" t="s">
        <v>18</v>
      </c>
      <c r="B204" s="454" t="s">
        <v>14</v>
      </c>
      <c r="C204" s="940"/>
      <c r="D204" s="940"/>
      <c r="E204" s="463" t="s">
        <v>2119</v>
      </c>
      <c r="F204" s="941"/>
      <c r="G204" s="634" t="s">
        <v>2115</v>
      </c>
      <c r="H204" s="635" t="s">
        <v>2116</v>
      </c>
      <c r="I204" s="635" t="s">
        <v>2117</v>
      </c>
      <c r="J204" s="636">
        <v>5</v>
      </c>
      <c r="K204" s="637">
        <v>45566</v>
      </c>
      <c r="L204" s="637">
        <v>45657</v>
      </c>
      <c r="M204" s="638">
        <f t="shared" si="5"/>
        <v>13</v>
      </c>
      <c r="N204" s="639">
        <v>1</v>
      </c>
      <c r="O204" s="635" t="s">
        <v>2118</v>
      </c>
      <c r="P204" s="639">
        <f t="shared" si="6"/>
        <v>1</v>
      </c>
      <c r="Q204" s="640" t="str" cm="1">
        <f t="array" aca="1" ref="Q204" ca="1">IF(ISNUMBER(P204),IF(P204=100%,"CUMPLIDA",IF(AND(ISNUMBER(L204),ISNUMBER(INDIRECT("FECHA_"&amp;$B204,1))), IF(L204&lt;=INDIRECT("FECHA_"&amp;$B204,1),"INCUMPLIDA","PROCESO"), "VERIFICAR FECHA")),"SIN VALOR AVANCE")</f>
        <v>CUMPLIDA</v>
      </c>
    </row>
    <row r="205" spans="1:17" ht="135">
      <c r="A205" s="453" t="s">
        <v>18</v>
      </c>
      <c r="B205" s="454" t="s">
        <v>14</v>
      </c>
      <c r="C205" s="940"/>
      <c r="D205" s="940"/>
      <c r="E205" s="941" t="s">
        <v>2120</v>
      </c>
      <c r="F205" s="941"/>
      <c r="G205" s="634" t="s">
        <v>2121</v>
      </c>
      <c r="H205" s="635" t="s">
        <v>2122</v>
      </c>
      <c r="I205" s="635" t="s">
        <v>2104</v>
      </c>
      <c r="J205" s="639">
        <v>1</v>
      </c>
      <c r="K205" s="637">
        <v>45566</v>
      </c>
      <c r="L205" s="637">
        <v>45838</v>
      </c>
      <c r="M205" s="638">
        <f t="shared" si="5"/>
        <v>38.857142857142854</v>
      </c>
      <c r="N205" s="639">
        <v>1</v>
      </c>
      <c r="O205" s="635" t="s">
        <v>2118</v>
      </c>
      <c r="P205" s="639">
        <f t="shared" si="6"/>
        <v>1</v>
      </c>
      <c r="Q205" s="640" t="str" cm="1">
        <f t="array" aca="1" ref="Q205" ca="1">IF(ISNUMBER(P205),IF(P205=100%,"CUMPLIDA",IF(AND(ISNUMBER(L205),ISNUMBER(INDIRECT("FECHA_"&amp;$B205,1))), IF(L205&lt;=INDIRECT("FECHA_"&amp;$B205,1),"INCUMPLIDA","PROCESO"), "VERIFICAR FECHA")),"SIN VALOR AVANCE")</f>
        <v>CUMPLIDA</v>
      </c>
    </row>
    <row r="206" spans="1:17" ht="255">
      <c r="A206" s="453" t="s">
        <v>18</v>
      </c>
      <c r="B206" s="454" t="s">
        <v>14</v>
      </c>
      <c r="C206" s="940"/>
      <c r="D206" s="940"/>
      <c r="E206" s="941"/>
      <c r="F206" s="941"/>
      <c r="G206" s="634" t="s">
        <v>2123</v>
      </c>
      <c r="H206" s="635" t="s">
        <v>2107</v>
      </c>
      <c r="I206" s="635" t="s">
        <v>2108</v>
      </c>
      <c r="J206" s="636">
        <v>15</v>
      </c>
      <c r="K206" s="637">
        <v>45566</v>
      </c>
      <c r="L206" s="637">
        <v>45657</v>
      </c>
      <c r="M206" s="638">
        <f t="shared" si="5"/>
        <v>13</v>
      </c>
      <c r="N206" s="639">
        <v>1</v>
      </c>
      <c r="O206" s="644" t="s">
        <v>2109</v>
      </c>
      <c r="P206" s="639">
        <f t="shared" si="6"/>
        <v>1</v>
      </c>
      <c r="Q206" s="640" t="str" cm="1">
        <f t="array" aca="1" ref="Q206" ca="1">IF(ISNUMBER(P206),IF(P206=100%,"CUMPLIDA",IF(AND(ISNUMBER(L206),ISNUMBER(INDIRECT("FECHA_"&amp;$B206,1))), IF(L206&lt;=INDIRECT("FECHA_"&amp;$B206,1),"INCUMPLIDA","PROCESO"), "VERIFICAR FECHA")),"SIN VALOR AVANCE")</f>
        <v>CUMPLIDA</v>
      </c>
    </row>
    <row r="207" spans="1:17" ht="255">
      <c r="A207" s="453" t="s">
        <v>18</v>
      </c>
      <c r="B207" s="454" t="s">
        <v>14</v>
      </c>
      <c r="C207" s="940"/>
      <c r="D207" s="940"/>
      <c r="E207" s="941"/>
      <c r="F207" s="941"/>
      <c r="G207" s="634" t="s">
        <v>2110</v>
      </c>
      <c r="H207" s="635" t="s">
        <v>2111</v>
      </c>
      <c r="I207" s="635" t="s">
        <v>2112</v>
      </c>
      <c r="J207" s="639">
        <v>1</v>
      </c>
      <c r="K207" s="637">
        <v>45566</v>
      </c>
      <c r="L207" s="637">
        <v>45657</v>
      </c>
      <c r="M207" s="638">
        <f t="shared" si="5"/>
        <v>13</v>
      </c>
      <c r="N207" s="639">
        <v>1</v>
      </c>
      <c r="O207" s="644" t="s">
        <v>2113</v>
      </c>
      <c r="P207" s="639">
        <f t="shared" si="6"/>
        <v>1</v>
      </c>
      <c r="Q207" s="640" t="str" cm="1">
        <f t="array" aca="1" ref="Q207" ca="1">IF(ISNUMBER(P207),IF(P207=100%,"CUMPLIDA",IF(AND(ISNUMBER(L207),ISNUMBER(INDIRECT("FECHA_"&amp;$B207,1))), IF(L207&lt;=INDIRECT("FECHA_"&amp;$B207,1),"INCUMPLIDA","PROCESO"), "VERIFICAR FECHA")),"SIN VALOR AVANCE")</f>
        <v>CUMPLIDA</v>
      </c>
    </row>
    <row r="208" spans="1:17" ht="300" customHeight="1">
      <c r="A208" s="453" t="s">
        <v>18</v>
      </c>
      <c r="B208" s="454" t="s">
        <v>14</v>
      </c>
      <c r="C208" s="940"/>
      <c r="D208" s="940"/>
      <c r="E208" s="941"/>
      <c r="F208" s="941"/>
      <c r="G208" s="634" t="s">
        <v>2115</v>
      </c>
      <c r="H208" s="635" t="s">
        <v>2116</v>
      </c>
      <c r="I208" s="635" t="s">
        <v>2117</v>
      </c>
      <c r="J208" s="636">
        <v>5</v>
      </c>
      <c r="K208" s="637">
        <v>45566</v>
      </c>
      <c r="L208" s="637">
        <v>45657</v>
      </c>
      <c r="M208" s="638">
        <f t="shared" ref="M208:M246" si="7">(L208-K208)/7</f>
        <v>13</v>
      </c>
      <c r="N208" s="639">
        <v>1</v>
      </c>
      <c r="O208" s="635" t="s">
        <v>2118</v>
      </c>
      <c r="P208" s="639">
        <f t="shared" si="6"/>
        <v>1</v>
      </c>
      <c r="Q208" s="640" t="str" cm="1">
        <f t="array" aca="1" ref="Q208" ca="1">IF(ISNUMBER(P208),IF(P208=100%,"CUMPLIDA",IF(AND(ISNUMBER(L208),ISNUMBER(INDIRECT("FECHA_"&amp;$B208,1))), IF(L208&lt;=INDIRECT("FECHA_"&amp;$B208,1),"INCUMPLIDA","PROCESO"), "VERIFICAR FECHA")),"SIN VALOR AVANCE")</f>
        <v>CUMPLIDA</v>
      </c>
    </row>
    <row r="209" spans="1:17" ht="150" customHeight="1">
      <c r="A209" s="453" t="s">
        <v>18</v>
      </c>
      <c r="B209" s="454" t="s">
        <v>14</v>
      </c>
      <c r="C209" s="940" t="s">
        <v>2124</v>
      </c>
      <c r="D209" s="940" t="s">
        <v>2125</v>
      </c>
      <c r="E209" s="941" t="s">
        <v>2126</v>
      </c>
      <c r="F209" s="941" t="s">
        <v>2127</v>
      </c>
      <c r="G209" s="634" t="s">
        <v>2128</v>
      </c>
      <c r="H209" s="635" t="s">
        <v>2129</v>
      </c>
      <c r="I209" s="635" t="s">
        <v>2130</v>
      </c>
      <c r="J209" s="636">
        <v>5</v>
      </c>
      <c r="K209" s="637">
        <v>45566</v>
      </c>
      <c r="L209" s="637">
        <v>45657</v>
      </c>
      <c r="M209" s="638">
        <f t="shared" si="7"/>
        <v>13</v>
      </c>
      <c r="N209" s="639">
        <v>1</v>
      </c>
      <c r="O209" s="635" t="s">
        <v>2118</v>
      </c>
      <c r="P209" s="639">
        <f t="shared" si="6"/>
        <v>1</v>
      </c>
      <c r="Q209" s="640" t="str" cm="1">
        <f t="array" aca="1" ref="Q209" ca="1">IF(ISNUMBER(P209),IF(P209=100%,"CUMPLIDA",IF(AND(ISNUMBER(L209),ISNUMBER(INDIRECT("FECHA_"&amp;$B209,1))), IF(L209&lt;=INDIRECT("FECHA_"&amp;$B209,1),"INCUMPLIDA","PROCESO"), "VERIFICAR FECHA")),"SIN VALOR AVANCE")</f>
        <v>CUMPLIDA</v>
      </c>
    </row>
    <row r="210" spans="1:17" ht="285" customHeight="1">
      <c r="A210" s="453" t="s">
        <v>18</v>
      </c>
      <c r="B210" s="454" t="s">
        <v>14</v>
      </c>
      <c r="C210" s="940"/>
      <c r="D210" s="940"/>
      <c r="E210" s="941"/>
      <c r="F210" s="941"/>
      <c r="G210" s="634" t="s">
        <v>2128</v>
      </c>
      <c r="H210" s="635" t="s">
        <v>2116</v>
      </c>
      <c r="I210" s="635" t="s">
        <v>2130</v>
      </c>
      <c r="J210" s="636">
        <v>5</v>
      </c>
      <c r="K210" s="637">
        <v>45566</v>
      </c>
      <c r="L210" s="637">
        <v>45657</v>
      </c>
      <c r="M210" s="638">
        <f t="shared" si="7"/>
        <v>13</v>
      </c>
      <c r="N210" s="639">
        <v>1</v>
      </c>
      <c r="O210" s="635" t="s">
        <v>2118</v>
      </c>
      <c r="P210" s="639">
        <f t="shared" si="6"/>
        <v>1</v>
      </c>
      <c r="Q210" s="640" t="str" cm="1">
        <f t="array" aca="1" ref="Q210" ca="1">IF(ISNUMBER(P210),IF(P210=100%,"CUMPLIDA",IF(AND(ISNUMBER(L210),ISNUMBER(INDIRECT("FECHA_"&amp;$B210,1))), IF(L210&lt;=INDIRECT("FECHA_"&amp;$B210,1),"INCUMPLIDA","PROCESO"), "VERIFICAR FECHA")),"SIN VALOR AVANCE")</f>
        <v>CUMPLIDA</v>
      </c>
    </row>
    <row r="211" spans="1:17" ht="285" customHeight="1">
      <c r="A211" s="453" t="s">
        <v>18</v>
      </c>
      <c r="B211" s="454" t="s">
        <v>14</v>
      </c>
      <c r="C211" s="940"/>
      <c r="D211" s="940"/>
      <c r="E211" s="941"/>
      <c r="F211" s="941"/>
      <c r="G211" s="634" t="s">
        <v>2131</v>
      </c>
      <c r="H211" s="635" t="s">
        <v>2129</v>
      </c>
      <c r="I211" s="635" t="s">
        <v>2130</v>
      </c>
      <c r="J211" s="636">
        <v>5</v>
      </c>
      <c r="K211" s="637">
        <v>45566</v>
      </c>
      <c r="L211" s="637">
        <v>45657</v>
      </c>
      <c r="M211" s="638">
        <f t="shared" si="7"/>
        <v>13</v>
      </c>
      <c r="N211" s="639">
        <v>1</v>
      </c>
      <c r="O211" s="635" t="s">
        <v>2118</v>
      </c>
      <c r="P211" s="639">
        <f t="shared" si="6"/>
        <v>1</v>
      </c>
      <c r="Q211" s="640" t="str" cm="1">
        <f t="array" aca="1" ref="Q211" ca="1">IF(ISNUMBER(P211),IF(P211=100%,"CUMPLIDA",IF(AND(ISNUMBER(L211),ISNUMBER(INDIRECT("FECHA_"&amp;$B211,1))), IF(L211&lt;=INDIRECT("FECHA_"&amp;$B211,1),"INCUMPLIDA","PROCESO"), "VERIFICAR FECHA")),"SIN VALOR AVANCE")</f>
        <v>CUMPLIDA</v>
      </c>
    </row>
    <row r="212" spans="1:17" ht="285" customHeight="1">
      <c r="A212" s="453" t="s">
        <v>18</v>
      </c>
      <c r="B212" s="454" t="s">
        <v>14</v>
      </c>
      <c r="C212" s="940"/>
      <c r="D212" s="940"/>
      <c r="E212" s="941"/>
      <c r="F212" s="941"/>
      <c r="G212" s="634" t="s">
        <v>2128</v>
      </c>
      <c r="H212" s="635" t="s">
        <v>2129</v>
      </c>
      <c r="I212" s="635" t="s">
        <v>2130</v>
      </c>
      <c r="J212" s="636">
        <v>5</v>
      </c>
      <c r="K212" s="637">
        <v>45566</v>
      </c>
      <c r="L212" s="637">
        <v>45657</v>
      </c>
      <c r="M212" s="638">
        <f t="shared" si="7"/>
        <v>13</v>
      </c>
      <c r="N212" s="639">
        <v>1</v>
      </c>
      <c r="O212" s="635" t="s">
        <v>2118</v>
      </c>
      <c r="P212" s="639">
        <f t="shared" si="6"/>
        <v>1</v>
      </c>
      <c r="Q212" s="640" t="str" cm="1">
        <f t="array" aca="1" ref="Q212" ca="1">IF(ISNUMBER(P212),IF(P212=100%,"CUMPLIDA",IF(AND(ISNUMBER(L212),ISNUMBER(INDIRECT("FECHA_"&amp;$B212,1))), IF(L212&lt;=INDIRECT("FECHA_"&amp;$B212,1),"INCUMPLIDA","PROCESO"), "VERIFICAR FECHA")),"SIN VALOR AVANCE")</f>
        <v>CUMPLIDA</v>
      </c>
    </row>
    <row r="213" spans="1:17" ht="150" customHeight="1">
      <c r="A213" s="453" t="s">
        <v>18</v>
      </c>
      <c r="B213" s="454" t="s">
        <v>14</v>
      </c>
      <c r="C213" s="940"/>
      <c r="D213" s="940"/>
      <c r="E213" s="941" t="s">
        <v>2132</v>
      </c>
      <c r="F213" s="941"/>
      <c r="G213" s="634" t="s">
        <v>2128</v>
      </c>
      <c r="H213" s="635" t="s">
        <v>2129</v>
      </c>
      <c r="I213" s="635" t="s">
        <v>2130</v>
      </c>
      <c r="J213" s="636">
        <v>5</v>
      </c>
      <c r="K213" s="637">
        <v>45566</v>
      </c>
      <c r="L213" s="637">
        <v>45657</v>
      </c>
      <c r="M213" s="638">
        <f t="shared" si="7"/>
        <v>13</v>
      </c>
      <c r="N213" s="639">
        <v>1</v>
      </c>
      <c r="O213" s="635" t="s">
        <v>2118</v>
      </c>
      <c r="P213" s="639">
        <f t="shared" si="6"/>
        <v>1</v>
      </c>
      <c r="Q213" s="640" t="str" cm="1">
        <f t="array" aca="1" ref="Q213" ca="1">IF(ISNUMBER(P213),IF(P213=100%,"CUMPLIDA",IF(AND(ISNUMBER(L213),ISNUMBER(INDIRECT("FECHA_"&amp;$B213,1))), IF(L213&lt;=INDIRECT("FECHA_"&amp;$B213,1),"INCUMPLIDA","PROCESO"), "VERIFICAR FECHA")),"SIN VALOR AVANCE")</f>
        <v>CUMPLIDA</v>
      </c>
    </row>
    <row r="214" spans="1:17" ht="285" customHeight="1">
      <c r="A214" s="453" t="s">
        <v>18</v>
      </c>
      <c r="B214" s="454" t="s">
        <v>14</v>
      </c>
      <c r="C214" s="940"/>
      <c r="D214" s="940"/>
      <c r="E214" s="941"/>
      <c r="F214" s="941"/>
      <c r="G214" s="634" t="s">
        <v>2133</v>
      </c>
      <c r="H214" s="635" t="s">
        <v>2129</v>
      </c>
      <c r="I214" s="635" t="s">
        <v>2130</v>
      </c>
      <c r="J214" s="636">
        <v>5</v>
      </c>
      <c r="K214" s="637">
        <v>45566</v>
      </c>
      <c r="L214" s="637">
        <v>45657</v>
      </c>
      <c r="M214" s="638">
        <f t="shared" si="7"/>
        <v>13</v>
      </c>
      <c r="N214" s="639">
        <v>1</v>
      </c>
      <c r="O214" s="635" t="s">
        <v>2118</v>
      </c>
      <c r="P214" s="639">
        <f t="shared" si="6"/>
        <v>1</v>
      </c>
      <c r="Q214" s="640" t="str" cm="1">
        <f t="array" aca="1" ref="Q214" ca="1">IF(ISNUMBER(P214),IF(P214=100%,"CUMPLIDA",IF(AND(ISNUMBER(L214),ISNUMBER(INDIRECT("FECHA_"&amp;$B214,1))), IF(L214&lt;=INDIRECT("FECHA_"&amp;$B214,1),"INCUMPLIDA","PROCESO"), "VERIFICAR FECHA")),"SIN VALOR AVANCE")</f>
        <v>CUMPLIDA</v>
      </c>
    </row>
    <row r="215" spans="1:17" ht="285" customHeight="1">
      <c r="A215" s="453" t="s">
        <v>18</v>
      </c>
      <c r="B215" s="454" t="s">
        <v>14</v>
      </c>
      <c r="C215" s="940"/>
      <c r="D215" s="940"/>
      <c r="E215" s="941"/>
      <c r="F215" s="941"/>
      <c r="G215" s="634" t="s">
        <v>2128</v>
      </c>
      <c r="H215" s="635" t="s">
        <v>2129</v>
      </c>
      <c r="I215" s="635" t="s">
        <v>2130</v>
      </c>
      <c r="J215" s="636">
        <v>5</v>
      </c>
      <c r="K215" s="637">
        <v>45566</v>
      </c>
      <c r="L215" s="637">
        <v>45657</v>
      </c>
      <c r="M215" s="638">
        <f t="shared" si="7"/>
        <v>13</v>
      </c>
      <c r="N215" s="639">
        <v>1</v>
      </c>
      <c r="O215" s="635" t="s">
        <v>2118</v>
      </c>
      <c r="P215" s="639">
        <f t="shared" si="6"/>
        <v>1</v>
      </c>
      <c r="Q215" s="640" t="str" cm="1">
        <f t="array" aca="1" ref="Q215" ca="1">IF(ISNUMBER(P215),IF(P215=100%,"CUMPLIDA",IF(AND(ISNUMBER(L215),ISNUMBER(INDIRECT("FECHA_"&amp;$B215,1))), IF(L215&lt;=INDIRECT("FECHA_"&amp;$B215,1),"INCUMPLIDA","PROCESO"), "VERIFICAR FECHA")),"SIN VALOR AVANCE")</f>
        <v>CUMPLIDA</v>
      </c>
    </row>
    <row r="216" spans="1:17" ht="285" customHeight="1">
      <c r="A216" s="453" t="s">
        <v>18</v>
      </c>
      <c r="B216" s="454" t="s">
        <v>14</v>
      </c>
      <c r="C216" s="940"/>
      <c r="D216" s="940"/>
      <c r="E216" s="941" t="s">
        <v>2134</v>
      </c>
      <c r="F216" s="941"/>
      <c r="G216" s="634" t="s">
        <v>2128</v>
      </c>
      <c r="H216" s="635" t="s">
        <v>2129</v>
      </c>
      <c r="I216" s="635" t="s">
        <v>2130</v>
      </c>
      <c r="J216" s="636">
        <v>5</v>
      </c>
      <c r="K216" s="637">
        <v>45566</v>
      </c>
      <c r="L216" s="637">
        <v>45657</v>
      </c>
      <c r="M216" s="638">
        <f t="shared" si="7"/>
        <v>13</v>
      </c>
      <c r="N216" s="639">
        <v>1</v>
      </c>
      <c r="O216" s="635" t="s">
        <v>2118</v>
      </c>
      <c r="P216" s="639">
        <f t="shared" si="6"/>
        <v>1</v>
      </c>
      <c r="Q216" s="640" t="str" cm="1">
        <f t="array" aca="1" ref="Q216" ca="1">IF(ISNUMBER(P216),IF(P216=100%,"CUMPLIDA",IF(AND(ISNUMBER(L216),ISNUMBER(INDIRECT("FECHA_"&amp;$B216,1))), IF(L216&lt;=INDIRECT("FECHA_"&amp;$B216,1),"INCUMPLIDA","PROCESO"), "VERIFICAR FECHA")),"SIN VALOR AVANCE")</f>
        <v>CUMPLIDA</v>
      </c>
    </row>
    <row r="217" spans="1:17" ht="285" customHeight="1">
      <c r="A217" s="453" t="s">
        <v>18</v>
      </c>
      <c r="B217" s="454" t="s">
        <v>14</v>
      </c>
      <c r="C217" s="940"/>
      <c r="D217" s="940"/>
      <c r="E217" s="941"/>
      <c r="F217" s="941"/>
      <c r="G217" s="634" t="s">
        <v>2128</v>
      </c>
      <c r="H217" s="635" t="s">
        <v>2129</v>
      </c>
      <c r="I217" s="635" t="s">
        <v>2130</v>
      </c>
      <c r="J217" s="636">
        <v>5</v>
      </c>
      <c r="K217" s="637">
        <v>45566</v>
      </c>
      <c r="L217" s="637">
        <v>45657</v>
      </c>
      <c r="M217" s="638">
        <f t="shared" si="7"/>
        <v>13</v>
      </c>
      <c r="N217" s="639">
        <v>1</v>
      </c>
      <c r="O217" s="635" t="s">
        <v>2118</v>
      </c>
      <c r="P217" s="639">
        <f t="shared" si="6"/>
        <v>1</v>
      </c>
      <c r="Q217" s="640" t="str" cm="1">
        <f t="array" aca="1" ref="Q217" ca="1">IF(ISNUMBER(P217),IF(P217=100%,"CUMPLIDA",IF(AND(ISNUMBER(L217),ISNUMBER(INDIRECT("FECHA_"&amp;$B217,1))), IF(L217&lt;=INDIRECT("FECHA_"&amp;$B217,1),"INCUMPLIDA","PROCESO"), "VERIFICAR FECHA")),"SIN VALOR AVANCE")</f>
        <v>CUMPLIDA</v>
      </c>
    </row>
    <row r="218" spans="1:17" ht="285" customHeight="1">
      <c r="A218" s="453" t="s">
        <v>18</v>
      </c>
      <c r="B218" s="454" t="s">
        <v>14</v>
      </c>
      <c r="C218" s="940"/>
      <c r="D218" s="940"/>
      <c r="E218" s="941"/>
      <c r="F218" s="941"/>
      <c r="G218" s="634" t="s">
        <v>2128</v>
      </c>
      <c r="H218" s="635" t="s">
        <v>2129</v>
      </c>
      <c r="I218" s="635" t="s">
        <v>2130</v>
      </c>
      <c r="J218" s="636">
        <v>5</v>
      </c>
      <c r="K218" s="637">
        <v>45566</v>
      </c>
      <c r="L218" s="637">
        <v>45657</v>
      </c>
      <c r="M218" s="638">
        <f t="shared" si="7"/>
        <v>13</v>
      </c>
      <c r="N218" s="639">
        <v>1</v>
      </c>
      <c r="O218" s="635" t="s">
        <v>2118</v>
      </c>
      <c r="P218" s="639">
        <f t="shared" si="6"/>
        <v>1</v>
      </c>
      <c r="Q218" s="640" t="str" cm="1">
        <f t="array" aca="1" ref="Q218" ca="1">IF(ISNUMBER(P218),IF(P218=100%,"CUMPLIDA",IF(AND(ISNUMBER(L218),ISNUMBER(INDIRECT("FECHA_"&amp;$B218,1))), IF(L218&lt;=INDIRECT("FECHA_"&amp;$B218,1),"INCUMPLIDA","PROCESO"), "VERIFICAR FECHA")),"SIN VALOR AVANCE")</f>
        <v>CUMPLIDA</v>
      </c>
    </row>
    <row r="219" spans="1:17" ht="150" customHeight="1">
      <c r="A219" s="453" t="s">
        <v>18</v>
      </c>
      <c r="B219" s="454" t="s">
        <v>14</v>
      </c>
      <c r="C219" s="940"/>
      <c r="D219" s="940"/>
      <c r="E219" s="941" t="s">
        <v>2135</v>
      </c>
      <c r="F219" s="941"/>
      <c r="G219" s="634" t="s">
        <v>2128</v>
      </c>
      <c r="H219" s="635" t="s">
        <v>2116</v>
      </c>
      <c r="I219" s="635" t="s">
        <v>2117</v>
      </c>
      <c r="J219" s="636">
        <v>5</v>
      </c>
      <c r="K219" s="637">
        <v>45566</v>
      </c>
      <c r="L219" s="637">
        <v>45657</v>
      </c>
      <c r="M219" s="638">
        <f t="shared" si="7"/>
        <v>13</v>
      </c>
      <c r="N219" s="639">
        <v>1</v>
      </c>
      <c r="O219" s="635" t="s">
        <v>2118</v>
      </c>
      <c r="P219" s="639">
        <f t="shared" si="6"/>
        <v>1</v>
      </c>
      <c r="Q219" s="640" t="str" cm="1">
        <f t="array" aca="1" ref="Q219" ca="1">IF(ISNUMBER(P219),IF(P219=100%,"CUMPLIDA",IF(AND(ISNUMBER(L219),ISNUMBER(INDIRECT("FECHA_"&amp;$B219,1))), IF(L219&lt;=INDIRECT("FECHA_"&amp;$B219,1),"INCUMPLIDA","PROCESO"), "VERIFICAR FECHA")),"SIN VALOR AVANCE")</f>
        <v>CUMPLIDA</v>
      </c>
    </row>
    <row r="220" spans="1:17" ht="285" customHeight="1">
      <c r="A220" s="453" t="s">
        <v>18</v>
      </c>
      <c r="B220" s="454" t="s">
        <v>14</v>
      </c>
      <c r="C220" s="940"/>
      <c r="D220" s="940"/>
      <c r="E220" s="941"/>
      <c r="F220" s="941"/>
      <c r="G220" s="634" t="s">
        <v>2128</v>
      </c>
      <c r="H220" s="635" t="s">
        <v>2116</v>
      </c>
      <c r="I220" s="635" t="s">
        <v>2117</v>
      </c>
      <c r="J220" s="636">
        <v>5</v>
      </c>
      <c r="K220" s="637">
        <v>45566</v>
      </c>
      <c r="L220" s="637">
        <v>45657</v>
      </c>
      <c r="M220" s="638">
        <f t="shared" si="7"/>
        <v>13</v>
      </c>
      <c r="N220" s="639">
        <v>1</v>
      </c>
      <c r="O220" s="635" t="s">
        <v>2118</v>
      </c>
      <c r="P220" s="639">
        <f t="shared" si="6"/>
        <v>1</v>
      </c>
      <c r="Q220" s="640" t="str" cm="1">
        <f t="array" aca="1" ref="Q220" ca="1">IF(ISNUMBER(P220),IF(P220=100%,"CUMPLIDA",IF(AND(ISNUMBER(L220),ISNUMBER(INDIRECT("FECHA_"&amp;$B220,1))), IF(L220&lt;=INDIRECT("FECHA_"&amp;$B220,1),"INCUMPLIDA","PROCESO"), "VERIFICAR FECHA")),"SIN VALOR AVANCE")</f>
        <v>CUMPLIDA</v>
      </c>
    </row>
    <row r="221" spans="1:17" ht="285" customHeight="1">
      <c r="A221" s="453" t="s">
        <v>18</v>
      </c>
      <c r="B221" s="454" t="s">
        <v>14</v>
      </c>
      <c r="C221" s="940"/>
      <c r="D221" s="940"/>
      <c r="E221" s="941"/>
      <c r="F221" s="941"/>
      <c r="G221" s="634" t="s">
        <v>2128</v>
      </c>
      <c r="H221" s="635" t="s">
        <v>2116</v>
      </c>
      <c r="I221" s="635" t="s">
        <v>2117</v>
      </c>
      <c r="J221" s="636">
        <v>5</v>
      </c>
      <c r="K221" s="637">
        <v>45566</v>
      </c>
      <c r="L221" s="637">
        <v>45657</v>
      </c>
      <c r="M221" s="638">
        <f t="shared" si="7"/>
        <v>13</v>
      </c>
      <c r="N221" s="639">
        <v>1</v>
      </c>
      <c r="O221" s="635" t="s">
        <v>2118</v>
      </c>
      <c r="P221" s="639">
        <f t="shared" si="6"/>
        <v>1</v>
      </c>
      <c r="Q221" s="640" t="str" cm="1">
        <f t="array" aca="1" ref="Q221" ca="1">IF(ISNUMBER(P221),IF(P221=100%,"CUMPLIDA",IF(AND(ISNUMBER(L221),ISNUMBER(INDIRECT("FECHA_"&amp;$B221,1))), IF(L221&lt;=INDIRECT("FECHA_"&amp;$B221,1),"INCUMPLIDA","PROCESO"), "VERIFICAR FECHA")),"SIN VALOR AVANCE")</f>
        <v>CUMPLIDA</v>
      </c>
    </row>
    <row r="222" spans="1:17" ht="285" customHeight="1">
      <c r="A222" s="453" t="s">
        <v>18</v>
      </c>
      <c r="B222" s="454" t="s">
        <v>14</v>
      </c>
      <c r="C222" s="940"/>
      <c r="D222" s="940"/>
      <c r="E222" s="941" t="s">
        <v>2136</v>
      </c>
      <c r="F222" s="941"/>
      <c r="G222" s="634" t="s">
        <v>2128</v>
      </c>
      <c r="H222" s="635" t="s">
        <v>2116</v>
      </c>
      <c r="I222" s="635" t="s">
        <v>2117</v>
      </c>
      <c r="J222" s="636">
        <v>5</v>
      </c>
      <c r="K222" s="637">
        <v>45566</v>
      </c>
      <c r="L222" s="637">
        <v>45657</v>
      </c>
      <c r="M222" s="638">
        <f t="shared" si="7"/>
        <v>13</v>
      </c>
      <c r="N222" s="639">
        <v>1</v>
      </c>
      <c r="O222" s="635" t="s">
        <v>2118</v>
      </c>
      <c r="P222" s="639">
        <f t="shared" si="6"/>
        <v>1</v>
      </c>
      <c r="Q222" s="640" t="str" cm="1">
        <f t="array" aca="1" ref="Q222" ca="1">IF(ISNUMBER(P222),IF(P222=100%,"CUMPLIDA",IF(AND(ISNUMBER(L222),ISNUMBER(INDIRECT("FECHA_"&amp;$B222,1))), IF(L222&lt;=INDIRECT("FECHA_"&amp;$B222,1),"INCUMPLIDA","PROCESO"), "VERIFICAR FECHA")),"SIN VALOR AVANCE")</f>
        <v>CUMPLIDA</v>
      </c>
    </row>
    <row r="223" spans="1:17" ht="285" customHeight="1">
      <c r="A223" s="453" t="s">
        <v>18</v>
      </c>
      <c r="B223" s="454" t="s">
        <v>14</v>
      </c>
      <c r="C223" s="940"/>
      <c r="D223" s="940"/>
      <c r="E223" s="941"/>
      <c r="F223" s="941"/>
      <c r="G223" s="634" t="s">
        <v>2128</v>
      </c>
      <c r="H223" s="635" t="s">
        <v>2116</v>
      </c>
      <c r="I223" s="635" t="s">
        <v>2117</v>
      </c>
      <c r="J223" s="636">
        <v>5</v>
      </c>
      <c r="K223" s="637">
        <v>45566</v>
      </c>
      <c r="L223" s="637">
        <v>45657</v>
      </c>
      <c r="M223" s="638">
        <f t="shared" si="7"/>
        <v>13</v>
      </c>
      <c r="N223" s="639">
        <v>1</v>
      </c>
      <c r="O223" s="635" t="s">
        <v>2118</v>
      </c>
      <c r="P223" s="639">
        <f t="shared" si="6"/>
        <v>1</v>
      </c>
      <c r="Q223" s="640" t="str" cm="1">
        <f t="array" aca="1" ref="Q223" ca="1">IF(ISNUMBER(P223),IF(P223=100%,"CUMPLIDA",IF(AND(ISNUMBER(L223),ISNUMBER(INDIRECT("FECHA_"&amp;$B223,1))), IF(L223&lt;=INDIRECT("FECHA_"&amp;$B223,1),"INCUMPLIDA","PROCESO"), "VERIFICAR FECHA")),"SIN VALOR AVANCE")</f>
        <v>CUMPLIDA</v>
      </c>
    </row>
    <row r="224" spans="1:17" ht="285" customHeight="1">
      <c r="A224" s="453" t="s">
        <v>18</v>
      </c>
      <c r="B224" s="454" t="s">
        <v>14</v>
      </c>
      <c r="C224" s="940"/>
      <c r="D224" s="940"/>
      <c r="E224" s="941"/>
      <c r="F224" s="941"/>
      <c r="G224" s="634" t="s">
        <v>2128</v>
      </c>
      <c r="H224" s="635" t="s">
        <v>2116</v>
      </c>
      <c r="I224" s="635" t="s">
        <v>2117</v>
      </c>
      <c r="J224" s="636">
        <v>5</v>
      </c>
      <c r="K224" s="637">
        <v>45566</v>
      </c>
      <c r="L224" s="637">
        <v>45657</v>
      </c>
      <c r="M224" s="638">
        <f t="shared" si="7"/>
        <v>13</v>
      </c>
      <c r="N224" s="639">
        <v>1</v>
      </c>
      <c r="O224" s="635" t="s">
        <v>2118</v>
      </c>
      <c r="P224" s="639">
        <f t="shared" si="6"/>
        <v>1</v>
      </c>
      <c r="Q224" s="640" t="str" cm="1">
        <f t="array" aca="1" ref="Q224" ca="1">IF(ISNUMBER(P224),IF(P224=100%,"CUMPLIDA",IF(AND(ISNUMBER(L224),ISNUMBER(INDIRECT("FECHA_"&amp;$B224,1))), IF(L224&lt;=INDIRECT("FECHA_"&amp;$B224,1),"INCUMPLIDA","PROCESO"), "VERIFICAR FECHA")),"SIN VALOR AVANCE")</f>
        <v>CUMPLIDA</v>
      </c>
    </row>
    <row r="225" spans="1:18" ht="180" customHeight="1">
      <c r="A225" s="453" t="s">
        <v>18</v>
      </c>
      <c r="B225" s="454" t="s">
        <v>14</v>
      </c>
      <c r="C225" s="940"/>
      <c r="D225" s="940"/>
      <c r="E225" s="941" t="s">
        <v>2137</v>
      </c>
      <c r="F225" s="941"/>
      <c r="G225" s="647" t="s">
        <v>2138</v>
      </c>
      <c r="H225" s="648" t="s">
        <v>2139</v>
      </c>
      <c r="I225" s="635" t="s">
        <v>2140</v>
      </c>
      <c r="J225" s="636">
        <v>1</v>
      </c>
      <c r="K225" s="649">
        <v>45566</v>
      </c>
      <c r="L225" s="649">
        <v>45868</v>
      </c>
      <c r="M225" s="638">
        <f t="shared" si="7"/>
        <v>43.142857142857146</v>
      </c>
      <c r="N225" s="639">
        <v>0.5</v>
      </c>
      <c r="O225" s="635" t="s">
        <v>2141</v>
      </c>
      <c r="P225" s="639">
        <f t="shared" si="6"/>
        <v>0.5</v>
      </c>
      <c r="Q225" s="640" t="str" cm="1">
        <f t="array" aca="1" ref="Q225" ca="1">IF(ISNUMBER(P225),IF(P225=100%,"CUMPLIDA",IF(AND(ISNUMBER(L225),ISNUMBER(INDIRECT("FECHA_"&amp;$B225,1))), IF(L225&lt;=INDIRECT("FECHA_"&amp;$B225,1),"INCUMPLIDA","PROCESO"), "VERIFICAR FECHA")),"SIN VALOR AVANCE")</f>
        <v>PROCESO</v>
      </c>
    </row>
    <row r="226" spans="1:18" ht="75" customHeight="1">
      <c r="A226" s="453" t="s">
        <v>18</v>
      </c>
      <c r="B226" s="454" t="s">
        <v>14</v>
      </c>
      <c r="C226" s="940"/>
      <c r="D226" s="940"/>
      <c r="E226" s="941"/>
      <c r="F226" s="941"/>
      <c r="G226" s="647" t="s">
        <v>2142</v>
      </c>
      <c r="H226" s="648" t="s">
        <v>2143</v>
      </c>
      <c r="I226" s="635" t="s">
        <v>2144</v>
      </c>
      <c r="J226" s="636">
        <v>1</v>
      </c>
      <c r="K226" s="649">
        <v>45868</v>
      </c>
      <c r="L226" s="649">
        <v>45991</v>
      </c>
      <c r="M226" s="638">
        <f t="shared" si="7"/>
        <v>17.571428571428573</v>
      </c>
      <c r="N226" s="639">
        <v>0</v>
      </c>
      <c r="O226" s="635" t="s">
        <v>2141</v>
      </c>
      <c r="P226" s="639">
        <f t="shared" si="6"/>
        <v>0</v>
      </c>
      <c r="Q226" s="640" t="str" cm="1">
        <f t="array" aca="1" ref="Q226" ca="1">IF(ISNUMBER(P226),IF(P226=100%,"CUMPLIDA",IF(AND(ISNUMBER(L226),ISNUMBER(INDIRECT("FECHA_"&amp;$B226,1))), IF(L226&lt;=INDIRECT("FECHA_"&amp;$B226,1),"INCUMPLIDA","PROCESO"), "VERIFICAR FECHA")),"SIN VALOR AVANCE")</f>
        <v>PROCESO</v>
      </c>
    </row>
    <row r="227" spans="1:18" ht="90.75" customHeight="1">
      <c r="A227" s="453" t="s">
        <v>18</v>
      </c>
      <c r="B227" s="454" t="s">
        <v>14</v>
      </c>
      <c r="C227" s="940"/>
      <c r="D227" s="940"/>
      <c r="E227" s="941" t="s">
        <v>2145</v>
      </c>
      <c r="F227" s="941"/>
      <c r="G227" s="634" t="s">
        <v>2146</v>
      </c>
      <c r="H227" s="635" t="s">
        <v>2147</v>
      </c>
      <c r="I227" s="635" t="s">
        <v>2148</v>
      </c>
      <c r="J227" s="636">
        <v>1</v>
      </c>
      <c r="K227" s="637">
        <v>45566</v>
      </c>
      <c r="L227" s="637">
        <v>45657</v>
      </c>
      <c r="M227" s="638">
        <f t="shared" si="7"/>
        <v>13</v>
      </c>
      <c r="N227" s="639">
        <v>1</v>
      </c>
      <c r="O227" s="635" t="s">
        <v>2149</v>
      </c>
      <c r="P227" s="639">
        <f t="shared" si="6"/>
        <v>1</v>
      </c>
      <c r="Q227" s="640" t="str" cm="1">
        <f t="array" aca="1" ref="Q227" ca="1">IF(ISNUMBER(P227),IF(P227=100%,"CUMPLIDA",IF(AND(ISNUMBER(L227),ISNUMBER(INDIRECT("FECHA_"&amp;$B227,1))), IF(L227&lt;=INDIRECT("FECHA_"&amp;$B227,1),"INCUMPLIDA","PROCESO"), "VERIFICAR FECHA")),"SIN VALOR AVANCE")</f>
        <v>CUMPLIDA</v>
      </c>
    </row>
    <row r="228" spans="1:18" ht="285" customHeight="1">
      <c r="A228" s="453" t="s">
        <v>18</v>
      </c>
      <c r="B228" s="454" t="s">
        <v>14</v>
      </c>
      <c r="C228" s="940"/>
      <c r="D228" s="940"/>
      <c r="E228" s="941"/>
      <c r="F228" s="941"/>
      <c r="G228" s="634" t="s">
        <v>2128</v>
      </c>
      <c r="H228" s="635" t="s">
        <v>2116</v>
      </c>
      <c r="I228" s="635" t="s">
        <v>2117</v>
      </c>
      <c r="J228" s="636">
        <v>5</v>
      </c>
      <c r="K228" s="637">
        <v>45566</v>
      </c>
      <c r="L228" s="637">
        <v>45657</v>
      </c>
      <c r="M228" s="638">
        <f t="shared" si="7"/>
        <v>13</v>
      </c>
      <c r="N228" s="639">
        <v>1</v>
      </c>
      <c r="O228" s="635" t="s">
        <v>2118</v>
      </c>
      <c r="P228" s="639">
        <f t="shared" si="6"/>
        <v>1</v>
      </c>
      <c r="Q228" s="640" t="str" cm="1">
        <f t="array" aca="1" ref="Q228" ca="1">IF(ISNUMBER(P228),IF(P228=100%,"CUMPLIDA",IF(AND(ISNUMBER(L228),ISNUMBER(INDIRECT("FECHA_"&amp;$B228,1))), IF(L228&lt;=INDIRECT("FECHA_"&amp;$B228,1),"INCUMPLIDA","PROCESO"), "VERIFICAR FECHA")),"SIN VALOR AVANCE")</f>
        <v>CUMPLIDA</v>
      </c>
    </row>
    <row r="229" spans="1:18" ht="285" customHeight="1">
      <c r="A229" s="453" t="s">
        <v>18</v>
      </c>
      <c r="B229" s="454" t="s">
        <v>14</v>
      </c>
      <c r="C229" s="940"/>
      <c r="D229" s="940"/>
      <c r="E229" s="941"/>
      <c r="F229" s="941"/>
      <c r="G229" s="634" t="s">
        <v>2128</v>
      </c>
      <c r="H229" s="635" t="s">
        <v>2116</v>
      </c>
      <c r="I229" s="635" t="s">
        <v>2117</v>
      </c>
      <c r="J229" s="636">
        <v>5</v>
      </c>
      <c r="K229" s="637">
        <v>45566</v>
      </c>
      <c r="L229" s="637">
        <v>45657</v>
      </c>
      <c r="M229" s="638">
        <f t="shared" si="7"/>
        <v>13</v>
      </c>
      <c r="N229" s="639">
        <v>1</v>
      </c>
      <c r="O229" s="635" t="s">
        <v>2118</v>
      </c>
      <c r="P229" s="639">
        <f t="shared" si="6"/>
        <v>1</v>
      </c>
      <c r="Q229" s="640" t="str" cm="1">
        <f t="array" aca="1" ref="Q229" ca="1">IF(ISNUMBER(P229),IF(P229=100%,"CUMPLIDA",IF(AND(ISNUMBER(L229),ISNUMBER(INDIRECT("FECHA_"&amp;$B229,1))), IF(L229&lt;=INDIRECT("FECHA_"&amp;$B229,1),"INCUMPLIDA","PROCESO"), "VERIFICAR FECHA")),"SIN VALOR AVANCE")</f>
        <v>CUMPLIDA</v>
      </c>
    </row>
    <row r="230" spans="1:18" ht="150" customHeight="1">
      <c r="A230" s="453" t="s">
        <v>18</v>
      </c>
      <c r="B230" s="454" t="s">
        <v>14</v>
      </c>
      <c r="C230" s="940"/>
      <c r="D230" s="940"/>
      <c r="E230" s="941" t="s">
        <v>2150</v>
      </c>
      <c r="F230" s="941"/>
      <c r="G230" s="634" t="s">
        <v>2128</v>
      </c>
      <c r="H230" s="635" t="s">
        <v>2116</v>
      </c>
      <c r="I230" s="635" t="s">
        <v>2117</v>
      </c>
      <c r="J230" s="636">
        <v>5</v>
      </c>
      <c r="K230" s="637">
        <v>45566</v>
      </c>
      <c r="L230" s="637">
        <v>45657</v>
      </c>
      <c r="M230" s="638">
        <f t="shared" si="7"/>
        <v>13</v>
      </c>
      <c r="N230" s="639">
        <v>1</v>
      </c>
      <c r="O230" s="635" t="s">
        <v>2118</v>
      </c>
      <c r="P230" s="639">
        <f t="shared" si="6"/>
        <v>1</v>
      </c>
      <c r="Q230" s="640" t="str" cm="1">
        <f t="array" aca="1" ref="Q230" ca="1">IF(ISNUMBER(P230),IF(P230=100%,"CUMPLIDA",IF(AND(ISNUMBER(L230),ISNUMBER(INDIRECT("FECHA_"&amp;$B230,1))), IF(L230&lt;=INDIRECT("FECHA_"&amp;$B230,1),"INCUMPLIDA","PROCESO"), "VERIFICAR FECHA")),"SIN VALOR AVANCE")</f>
        <v>CUMPLIDA</v>
      </c>
    </row>
    <row r="231" spans="1:18" ht="285" customHeight="1">
      <c r="A231" s="453" t="s">
        <v>18</v>
      </c>
      <c r="B231" s="454" t="s">
        <v>14</v>
      </c>
      <c r="C231" s="940"/>
      <c r="D231" s="940"/>
      <c r="E231" s="941"/>
      <c r="F231" s="941"/>
      <c r="G231" s="634" t="s">
        <v>2128</v>
      </c>
      <c r="H231" s="635" t="s">
        <v>2116</v>
      </c>
      <c r="I231" s="635" t="s">
        <v>2117</v>
      </c>
      <c r="J231" s="636">
        <v>5</v>
      </c>
      <c r="K231" s="637">
        <v>45566</v>
      </c>
      <c r="L231" s="637">
        <v>45657</v>
      </c>
      <c r="M231" s="638">
        <f t="shared" si="7"/>
        <v>13</v>
      </c>
      <c r="N231" s="639">
        <v>1</v>
      </c>
      <c r="O231" s="635" t="s">
        <v>2118</v>
      </c>
      <c r="P231" s="639">
        <f t="shared" si="6"/>
        <v>1</v>
      </c>
      <c r="Q231" s="640" t="str" cm="1">
        <f t="array" aca="1" ref="Q231" ca="1">IF(ISNUMBER(P231),IF(P231=100%,"CUMPLIDA",IF(AND(ISNUMBER(L231),ISNUMBER(INDIRECT("FECHA_"&amp;$B231,1))), IF(L231&lt;=INDIRECT("FECHA_"&amp;$B231,1),"INCUMPLIDA","PROCESO"), "VERIFICAR FECHA")),"SIN VALOR AVANCE")</f>
        <v>CUMPLIDA</v>
      </c>
    </row>
    <row r="232" spans="1:18" ht="285" customHeight="1">
      <c r="A232" s="453" t="s">
        <v>18</v>
      </c>
      <c r="B232" s="454" t="s">
        <v>14</v>
      </c>
      <c r="C232" s="940"/>
      <c r="D232" s="940"/>
      <c r="E232" s="941"/>
      <c r="F232" s="941"/>
      <c r="G232" s="634" t="s">
        <v>2128</v>
      </c>
      <c r="H232" s="635" t="s">
        <v>2116</v>
      </c>
      <c r="I232" s="635" t="s">
        <v>2117</v>
      </c>
      <c r="J232" s="636">
        <v>5</v>
      </c>
      <c r="K232" s="637">
        <v>45566</v>
      </c>
      <c r="L232" s="637">
        <v>45657</v>
      </c>
      <c r="M232" s="638">
        <f t="shared" si="7"/>
        <v>13</v>
      </c>
      <c r="N232" s="639">
        <v>1</v>
      </c>
      <c r="O232" s="635" t="s">
        <v>2118</v>
      </c>
      <c r="P232" s="639">
        <f t="shared" si="6"/>
        <v>1</v>
      </c>
      <c r="Q232" s="640" t="str" cm="1">
        <f t="array" aca="1" ref="Q232" ca="1">IF(ISNUMBER(P232),IF(P232=100%,"CUMPLIDA",IF(AND(ISNUMBER(L232),ISNUMBER(INDIRECT("FECHA_"&amp;$B232,1))), IF(L232&lt;=INDIRECT("FECHA_"&amp;$B232,1),"INCUMPLIDA","PROCESO"), "VERIFICAR FECHA")),"SIN VALOR AVANCE")</f>
        <v>CUMPLIDA</v>
      </c>
    </row>
    <row r="233" spans="1:18" ht="285" customHeight="1">
      <c r="A233" s="453" t="s">
        <v>18</v>
      </c>
      <c r="B233" s="454" t="s">
        <v>14</v>
      </c>
      <c r="C233" s="940"/>
      <c r="D233" s="940"/>
      <c r="E233" s="941"/>
      <c r="F233" s="941"/>
      <c r="G233" s="634" t="s">
        <v>2128</v>
      </c>
      <c r="H233" s="635" t="s">
        <v>2116</v>
      </c>
      <c r="I233" s="635" t="s">
        <v>2117</v>
      </c>
      <c r="J233" s="636">
        <v>5</v>
      </c>
      <c r="K233" s="637">
        <v>45566</v>
      </c>
      <c r="L233" s="637">
        <v>45657</v>
      </c>
      <c r="M233" s="638">
        <f t="shared" si="7"/>
        <v>13</v>
      </c>
      <c r="N233" s="639">
        <v>1</v>
      </c>
      <c r="O233" s="635" t="s">
        <v>2118</v>
      </c>
      <c r="P233" s="639">
        <f t="shared" si="6"/>
        <v>1</v>
      </c>
      <c r="Q233" s="640" t="str" cm="1">
        <f t="array" aca="1" ref="Q233" ca="1">IF(ISNUMBER(P233),IF(P233=100%,"CUMPLIDA",IF(AND(ISNUMBER(L233),ISNUMBER(INDIRECT("FECHA_"&amp;$B233,1))), IF(L233&lt;=INDIRECT("FECHA_"&amp;$B233,1),"INCUMPLIDA","PROCESO"), "VERIFICAR FECHA")),"SIN VALOR AVANCE")</f>
        <v>CUMPLIDA</v>
      </c>
    </row>
    <row r="234" spans="1:18" ht="90.75" customHeight="1">
      <c r="A234" s="453" t="s">
        <v>18</v>
      </c>
      <c r="B234" s="454" t="s">
        <v>14</v>
      </c>
      <c r="C234" s="940" t="s">
        <v>2151</v>
      </c>
      <c r="D234" s="940" t="s">
        <v>2152</v>
      </c>
      <c r="E234" s="634" t="s">
        <v>2153</v>
      </c>
      <c r="F234" s="941" t="s">
        <v>2154</v>
      </c>
      <c r="G234" s="949" t="s">
        <v>2155</v>
      </c>
      <c r="H234" s="635" t="s">
        <v>2156</v>
      </c>
      <c r="I234" s="635" t="s">
        <v>2157</v>
      </c>
      <c r="J234" s="636">
        <v>1</v>
      </c>
      <c r="K234" s="637">
        <v>45548</v>
      </c>
      <c r="L234" s="650">
        <v>45925</v>
      </c>
      <c r="M234" s="638">
        <f t="shared" si="7"/>
        <v>53.857142857142854</v>
      </c>
      <c r="N234" s="639">
        <v>0.8</v>
      </c>
      <c r="O234" s="635" t="s">
        <v>2158</v>
      </c>
      <c r="P234" s="639">
        <f t="shared" si="6"/>
        <v>0.8</v>
      </c>
      <c r="Q234" s="640" t="str" cm="1">
        <f t="array" aca="1" ref="Q234" ca="1">IF(ISNUMBER(P234),IF(P234=100%,"CUMPLIDA",IF(AND(ISNUMBER(L234),ISNUMBER(INDIRECT("FECHA_"&amp;$B234,1))), IF(L234&lt;=INDIRECT("FECHA_"&amp;$B234,1),"INCUMPLIDA","PROCESO"), "VERIFICAR FECHA")),"SIN VALOR AVANCE")</f>
        <v>PROCESO</v>
      </c>
      <c r="R234" s="148" t="s">
        <v>4837</v>
      </c>
    </row>
    <row r="235" spans="1:18" ht="120" customHeight="1">
      <c r="A235" s="453" t="s">
        <v>18</v>
      </c>
      <c r="B235" s="454" t="s">
        <v>14</v>
      </c>
      <c r="C235" s="940"/>
      <c r="D235" s="940"/>
      <c r="E235" s="634" t="s">
        <v>2159</v>
      </c>
      <c r="F235" s="941"/>
      <c r="G235" s="949"/>
      <c r="H235" s="635" t="s">
        <v>2160</v>
      </c>
      <c r="I235" s="635" t="s">
        <v>2161</v>
      </c>
      <c r="J235" s="636">
        <v>1</v>
      </c>
      <c r="K235" s="637">
        <v>45597</v>
      </c>
      <c r="L235" s="650">
        <v>45925</v>
      </c>
      <c r="M235" s="638">
        <f t="shared" si="7"/>
        <v>46.857142857142854</v>
      </c>
      <c r="N235" s="639">
        <v>0.8</v>
      </c>
      <c r="O235" s="635" t="s">
        <v>2162</v>
      </c>
      <c r="P235" s="639">
        <f t="shared" si="6"/>
        <v>0.8</v>
      </c>
      <c r="Q235" s="640" t="str" cm="1">
        <f t="array" aca="1" ref="Q235" ca="1">IF(ISNUMBER(P235),IF(P235=100%,"CUMPLIDA",IF(AND(ISNUMBER(L235),ISNUMBER(INDIRECT("FECHA_"&amp;$B235,1))), IF(L235&lt;=INDIRECT("FECHA_"&amp;$B235,1),"INCUMPLIDA","PROCESO"), "VERIFICAR FECHA")),"SIN VALOR AVANCE")</f>
        <v>PROCESO</v>
      </c>
      <c r="R235" s="148"/>
    </row>
    <row r="236" spans="1:18" ht="105">
      <c r="A236" s="453" t="s">
        <v>18</v>
      </c>
      <c r="B236" s="454" t="s">
        <v>14</v>
      </c>
      <c r="C236" s="940"/>
      <c r="D236" s="940"/>
      <c r="E236" s="634" t="s">
        <v>2163</v>
      </c>
      <c r="F236" s="941"/>
      <c r="G236" s="949"/>
      <c r="H236" s="635" t="s">
        <v>2164</v>
      </c>
      <c r="I236" s="635" t="s">
        <v>2165</v>
      </c>
      <c r="J236" s="636">
        <v>1</v>
      </c>
      <c r="K236" s="637">
        <v>45566</v>
      </c>
      <c r="L236" s="650">
        <v>45925</v>
      </c>
      <c r="M236" s="638">
        <f t="shared" si="7"/>
        <v>51.285714285714285</v>
      </c>
      <c r="N236" s="639">
        <v>0.8</v>
      </c>
      <c r="O236" s="635" t="s">
        <v>2166</v>
      </c>
      <c r="P236" s="639">
        <f t="shared" si="6"/>
        <v>0.8</v>
      </c>
      <c r="Q236" s="640" t="str" cm="1">
        <f t="array" aca="1" ref="Q236" ca="1">IF(ISNUMBER(P236),IF(P236=100%,"CUMPLIDA",IF(AND(ISNUMBER(L236),ISNUMBER(INDIRECT("FECHA_"&amp;$B236,1))), IF(L236&lt;=INDIRECT("FECHA_"&amp;$B236,1),"INCUMPLIDA","PROCESO"), "VERIFICAR FECHA")),"SIN VALOR AVANCE")</f>
        <v>PROCESO</v>
      </c>
      <c r="R236" s="148"/>
    </row>
    <row r="237" spans="1:18" ht="105.75" customHeight="1">
      <c r="A237" s="453" t="s">
        <v>18</v>
      </c>
      <c r="B237" s="454" t="s">
        <v>14</v>
      </c>
      <c r="C237" s="940"/>
      <c r="D237" s="940"/>
      <c r="E237" s="941" t="s">
        <v>2167</v>
      </c>
      <c r="F237" s="941"/>
      <c r="G237" s="941" t="s">
        <v>2168</v>
      </c>
      <c r="H237" s="635" t="s">
        <v>2169</v>
      </c>
      <c r="I237" s="635" t="s">
        <v>2170</v>
      </c>
      <c r="J237" s="636">
        <v>1</v>
      </c>
      <c r="K237" s="637">
        <v>45658</v>
      </c>
      <c r="L237" s="637">
        <v>45992</v>
      </c>
      <c r="M237" s="638">
        <f t="shared" si="7"/>
        <v>47.714285714285715</v>
      </c>
      <c r="N237" s="639">
        <v>1</v>
      </c>
      <c r="O237" s="635" t="s">
        <v>2171</v>
      </c>
      <c r="P237" s="639">
        <f t="shared" si="6"/>
        <v>1</v>
      </c>
      <c r="Q237" s="640" t="str" cm="1">
        <f t="array" aca="1" ref="Q237" ca="1">IF(ISNUMBER(P237),IF(P237=100%,"CUMPLIDA",IF(AND(ISNUMBER(L237),ISNUMBER(INDIRECT("FECHA_"&amp;$B237,1))), IF(L237&lt;=INDIRECT("FECHA_"&amp;$B237,1),"INCUMPLIDA","PROCESO"), "VERIFICAR FECHA")),"SIN VALOR AVANCE")</f>
        <v>CUMPLIDA</v>
      </c>
      <c r="R237" s="148"/>
    </row>
    <row r="238" spans="1:18" ht="60.75" customHeight="1">
      <c r="A238" s="453" t="s">
        <v>18</v>
      </c>
      <c r="B238" s="454" t="s">
        <v>14</v>
      </c>
      <c r="C238" s="940"/>
      <c r="D238" s="940"/>
      <c r="E238" s="941"/>
      <c r="F238" s="941"/>
      <c r="G238" s="941"/>
      <c r="H238" s="635" t="s">
        <v>2172</v>
      </c>
      <c r="I238" s="635" t="s">
        <v>2173</v>
      </c>
      <c r="J238" s="636">
        <v>1</v>
      </c>
      <c r="K238" s="637">
        <v>45717</v>
      </c>
      <c r="L238" s="637">
        <v>45992</v>
      </c>
      <c r="M238" s="638">
        <f t="shared" si="7"/>
        <v>39.285714285714285</v>
      </c>
      <c r="N238" s="639">
        <v>1</v>
      </c>
      <c r="O238" s="635" t="s">
        <v>2174</v>
      </c>
      <c r="P238" s="639">
        <f>IF(B238="ITRC",N238,N238/J238)</f>
        <v>1</v>
      </c>
      <c r="Q238" s="640" t="str" cm="1">
        <f t="array" aca="1" ref="Q238" ca="1">IF(ISNUMBER(P238),IF(P238=100%,"CUMPLIDA",IF(AND(ISNUMBER(L238),ISNUMBER(INDIRECT("FECHA_"&amp;$B238,1))), IF(L238&lt;=INDIRECT("FECHA_"&amp;$B238,1),"INCUMPLIDA","PROCESO"), "VERIFICAR FECHA")),"SIN VALOR AVANCE")</f>
        <v>CUMPLIDA</v>
      </c>
      <c r="R238" s="148"/>
    </row>
    <row r="239" spans="1:18" ht="75.75" customHeight="1">
      <c r="A239" s="453" t="s">
        <v>18</v>
      </c>
      <c r="B239" s="454" t="s">
        <v>14</v>
      </c>
      <c r="C239" s="940"/>
      <c r="D239" s="940"/>
      <c r="E239" s="941" t="s">
        <v>2175</v>
      </c>
      <c r="F239" s="941"/>
      <c r="G239" s="941" t="s">
        <v>2176</v>
      </c>
      <c r="H239" s="635" t="s">
        <v>2177</v>
      </c>
      <c r="I239" s="642" t="s">
        <v>2178</v>
      </c>
      <c r="J239" s="636">
        <v>1</v>
      </c>
      <c r="K239" s="637">
        <v>45748</v>
      </c>
      <c r="L239" s="637">
        <v>46022</v>
      </c>
      <c r="M239" s="638">
        <f t="shared" si="7"/>
        <v>39.142857142857146</v>
      </c>
      <c r="N239" s="639">
        <v>1</v>
      </c>
      <c r="O239" s="635" t="s">
        <v>2179</v>
      </c>
      <c r="P239" s="639">
        <f t="shared" ref="P239:P246" si="8">IF(B239="ITRC",N239,N239/J239)</f>
        <v>1</v>
      </c>
      <c r="Q239" s="640" t="str" cm="1">
        <f t="array" aca="1" ref="Q239" ca="1">IF(ISNUMBER(P239),IF(P239=100%,"CUMPLIDA",IF(AND(ISNUMBER(L239),ISNUMBER(INDIRECT("FECHA_"&amp;$B239,1))), IF(L239&lt;=INDIRECT("FECHA_"&amp;$B239,1),"INCUMPLIDA","PROCESO"), "VERIFICAR FECHA")),"SIN VALOR AVANCE")</f>
        <v>CUMPLIDA</v>
      </c>
      <c r="R239" s="148"/>
    </row>
    <row r="240" spans="1:18" ht="105.75" customHeight="1">
      <c r="A240" s="453" t="s">
        <v>18</v>
      </c>
      <c r="B240" s="454" t="s">
        <v>14</v>
      </c>
      <c r="C240" s="940"/>
      <c r="D240" s="940"/>
      <c r="E240" s="941" t="s">
        <v>2175</v>
      </c>
      <c r="F240" s="941"/>
      <c r="G240" s="941"/>
      <c r="H240" s="635" t="s">
        <v>2180</v>
      </c>
      <c r="I240" s="635" t="s">
        <v>2181</v>
      </c>
      <c r="J240" s="636">
        <v>1</v>
      </c>
      <c r="K240" s="637">
        <v>45839</v>
      </c>
      <c r="L240" s="637">
        <v>46022</v>
      </c>
      <c r="M240" s="638">
        <f t="shared" si="7"/>
        <v>26.142857142857142</v>
      </c>
      <c r="N240" s="639">
        <v>1</v>
      </c>
      <c r="O240" s="635" t="s">
        <v>2171</v>
      </c>
      <c r="P240" s="639">
        <f t="shared" si="8"/>
        <v>1</v>
      </c>
      <c r="Q240" s="640" t="str" cm="1">
        <f t="array" aca="1" ref="Q240" ca="1">IF(ISNUMBER(P240),IF(P240=100%,"CUMPLIDA",IF(AND(ISNUMBER(L240),ISNUMBER(INDIRECT("FECHA_"&amp;$B240,1))), IF(L240&lt;=INDIRECT("FECHA_"&amp;$B240,1),"INCUMPLIDA","PROCESO"), "VERIFICAR FECHA")),"SIN VALOR AVANCE")</f>
        <v>CUMPLIDA</v>
      </c>
      <c r="R240" s="148"/>
    </row>
    <row r="241" spans="1:18" ht="120" customHeight="1">
      <c r="A241" s="453" t="s">
        <v>18</v>
      </c>
      <c r="B241" s="454" t="s">
        <v>14</v>
      </c>
      <c r="C241" s="940"/>
      <c r="D241" s="940"/>
      <c r="E241" s="941" t="s">
        <v>2182</v>
      </c>
      <c r="F241" s="941"/>
      <c r="G241" s="941"/>
      <c r="H241" s="635" t="s">
        <v>2183</v>
      </c>
      <c r="I241" s="635" t="s">
        <v>2184</v>
      </c>
      <c r="J241" s="636">
        <v>1</v>
      </c>
      <c r="K241" s="637">
        <v>45870</v>
      </c>
      <c r="L241" s="637">
        <v>46022</v>
      </c>
      <c r="M241" s="638">
        <f t="shared" si="7"/>
        <v>21.714285714285715</v>
      </c>
      <c r="N241" s="639">
        <v>1</v>
      </c>
      <c r="O241" s="635" t="s">
        <v>2174</v>
      </c>
      <c r="P241" s="639">
        <f t="shared" si="8"/>
        <v>1</v>
      </c>
      <c r="Q241" s="640" t="str" cm="1">
        <f t="array" aca="1" ref="Q241" ca="1">IF(ISNUMBER(P241),IF(P241=100%,"CUMPLIDA",IF(AND(ISNUMBER(L241),ISNUMBER(INDIRECT("FECHA_"&amp;$B241,1))), IF(L241&lt;=INDIRECT("FECHA_"&amp;$B241,1),"INCUMPLIDA","PROCESO"), "VERIFICAR FECHA")),"SIN VALOR AVANCE")</f>
        <v>CUMPLIDA</v>
      </c>
      <c r="R241" s="148"/>
    </row>
    <row r="242" spans="1:18" ht="90.75" customHeight="1">
      <c r="A242" s="453" t="s">
        <v>18</v>
      </c>
      <c r="B242" s="454" t="s">
        <v>14</v>
      </c>
      <c r="C242" s="940"/>
      <c r="D242" s="940"/>
      <c r="E242" s="941"/>
      <c r="F242" s="941"/>
      <c r="G242" s="941" t="s">
        <v>2185</v>
      </c>
      <c r="H242" s="635" t="s">
        <v>2186</v>
      </c>
      <c r="I242" s="942" t="s">
        <v>2187</v>
      </c>
      <c r="J242" s="636">
        <v>1</v>
      </c>
      <c r="K242" s="637">
        <v>45536</v>
      </c>
      <c r="L242" s="637">
        <v>45734</v>
      </c>
      <c r="M242" s="638">
        <f t="shared" si="7"/>
        <v>28.285714285714285</v>
      </c>
      <c r="N242" s="639">
        <v>1</v>
      </c>
      <c r="O242" s="635" t="s">
        <v>2158</v>
      </c>
      <c r="P242" s="639">
        <f t="shared" si="8"/>
        <v>1</v>
      </c>
      <c r="Q242" s="640" t="str" cm="1">
        <f t="array" aca="1" ref="Q242" ca="1">IF(ISNUMBER(P242),IF(P242=100%,"CUMPLIDA",IF(AND(ISNUMBER(L242),ISNUMBER(INDIRECT("FECHA_"&amp;$B242,1))), IF(L242&lt;=INDIRECT("FECHA_"&amp;$B242,1),"INCUMPLIDA","PROCESO"), "VERIFICAR FECHA")),"SIN VALOR AVANCE")</f>
        <v>CUMPLIDA</v>
      </c>
      <c r="R242" s="148"/>
    </row>
    <row r="243" spans="1:18" ht="105.75" customHeight="1">
      <c r="A243" s="453" t="s">
        <v>18</v>
      </c>
      <c r="B243" s="454" t="s">
        <v>14</v>
      </c>
      <c r="C243" s="940"/>
      <c r="D243" s="940"/>
      <c r="E243" s="941" t="s">
        <v>2188</v>
      </c>
      <c r="F243" s="941"/>
      <c r="G243" s="941"/>
      <c r="H243" s="635" t="s">
        <v>2189</v>
      </c>
      <c r="I243" s="942"/>
      <c r="J243" s="636">
        <v>1</v>
      </c>
      <c r="K243" s="637">
        <v>45643</v>
      </c>
      <c r="L243" s="637">
        <v>45734</v>
      </c>
      <c r="M243" s="638">
        <f t="shared" si="7"/>
        <v>13</v>
      </c>
      <c r="N243" s="639">
        <v>1</v>
      </c>
      <c r="O243" s="635" t="s">
        <v>2158</v>
      </c>
      <c r="P243" s="639">
        <f t="shared" si="8"/>
        <v>1</v>
      </c>
      <c r="Q243" s="640" t="str" cm="1">
        <f t="array" aca="1" ref="Q243" ca="1">IF(ISNUMBER(P243),IF(P243=100%,"CUMPLIDA",IF(AND(ISNUMBER(L243),ISNUMBER(INDIRECT("FECHA_"&amp;$B243,1))), IF(L243&lt;=INDIRECT("FECHA_"&amp;$B243,1),"INCUMPLIDA","PROCESO"), "VERIFICAR FECHA")),"SIN VALOR AVANCE")</f>
        <v>CUMPLIDA</v>
      </c>
      <c r="R243" s="148"/>
    </row>
    <row r="244" spans="1:18" ht="105.75" customHeight="1">
      <c r="A244" s="453" t="s">
        <v>18</v>
      </c>
      <c r="B244" s="454" t="s">
        <v>14</v>
      </c>
      <c r="C244" s="940"/>
      <c r="D244" s="940"/>
      <c r="E244" s="941"/>
      <c r="F244" s="941"/>
      <c r="G244" s="941"/>
      <c r="H244" s="635" t="s">
        <v>2190</v>
      </c>
      <c r="I244" s="942"/>
      <c r="J244" s="636">
        <v>1</v>
      </c>
      <c r="K244" s="637">
        <v>45536</v>
      </c>
      <c r="L244" s="637">
        <v>45734</v>
      </c>
      <c r="M244" s="638">
        <f t="shared" si="7"/>
        <v>28.285714285714285</v>
      </c>
      <c r="N244" s="639">
        <v>1</v>
      </c>
      <c r="O244" s="635" t="s">
        <v>2158</v>
      </c>
      <c r="P244" s="639">
        <f t="shared" si="8"/>
        <v>1</v>
      </c>
      <c r="Q244" s="640" t="str" cm="1">
        <f t="array" aca="1" ref="Q244" ca="1">IF(ISNUMBER(P244),IF(P244=100%,"CUMPLIDA",IF(AND(ISNUMBER(L244),ISNUMBER(INDIRECT("FECHA_"&amp;$B244,1))), IF(L244&lt;=INDIRECT("FECHA_"&amp;$B244,1),"INCUMPLIDA","PROCESO"), "VERIFICAR FECHA")),"SIN VALOR AVANCE")</f>
        <v>CUMPLIDA</v>
      </c>
      <c r="R244" s="148"/>
    </row>
    <row r="245" spans="1:18" ht="150" customHeight="1">
      <c r="A245" s="453" t="s">
        <v>18</v>
      </c>
      <c r="B245" s="454" t="s">
        <v>14</v>
      </c>
      <c r="C245" s="940"/>
      <c r="D245" s="940"/>
      <c r="E245" s="941" t="s">
        <v>2191</v>
      </c>
      <c r="F245" s="941"/>
      <c r="G245" s="941"/>
      <c r="H245" s="635" t="s">
        <v>2192</v>
      </c>
      <c r="I245" s="635" t="s">
        <v>2193</v>
      </c>
      <c r="J245" s="636">
        <v>1</v>
      </c>
      <c r="K245" s="637">
        <v>45643</v>
      </c>
      <c r="L245" s="637">
        <v>45734</v>
      </c>
      <c r="M245" s="638">
        <f t="shared" si="7"/>
        <v>13</v>
      </c>
      <c r="N245" s="639">
        <v>1</v>
      </c>
      <c r="O245" s="635" t="s">
        <v>2194</v>
      </c>
      <c r="P245" s="639">
        <f t="shared" si="8"/>
        <v>1</v>
      </c>
      <c r="Q245" s="640" t="str" cm="1">
        <f t="array" aca="1" ref="Q245" ca="1">IF(ISNUMBER(P245),IF(P245=100%,"CUMPLIDA",IF(AND(ISNUMBER(L245),ISNUMBER(INDIRECT("FECHA_"&amp;$B245,1))), IF(L245&lt;=INDIRECT("FECHA_"&amp;$B245,1),"INCUMPLIDA","PROCESO"), "VERIFICAR FECHA")),"SIN VALOR AVANCE")</f>
        <v>CUMPLIDA</v>
      </c>
      <c r="R245" s="148">
        <v>100</v>
      </c>
    </row>
    <row r="246" spans="1:18" ht="315">
      <c r="A246" s="453" t="s">
        <v>18</v>
      </c>
      <c r="B246" s="454" t="s">
        <v>14</v>
      </c>
      <c r="C246" s="940"/>
      <c r="D246" s="940"/>
      <c r="E246" s="941"/>
      <c r="F246" s="941"/>
      <c r="G246" s="941"/>
      <c r="H246" s="635" t="s">
        <v>2195</v>
      </c>
      <c r="I246" s="646" t="s">
        <v>2196</v>
      </c>
      <c r="J246" s="636">
        <v>1</v>
      </c>
      <c r="K246" s="637">
        <v>45717</v>
      </c>
      <c r="L246" s="637">
        <v>45734</v>
      </c>
      <c r="M246" s="638">
        <f t="shared" si="7"/>
        <v>2.4285714285714284</v>
      </c>
      <c r="N246" s="639">
        <v>1</v>
      </c>
      <c r="O246" s="635" t="s">
        <v>2166</v>
      </c>
      <c r="P246" s="639">
        <f t="shared" si="8"/>
        <v>1</v>
      </c>
      <c r="Q246" s="640" t="str" cm="1">
        <f t="array" aca="1" ref="Q246" ca="1">IF(ISNUMBER(P246),IF(P246=100%,"CUMPLIDA",IF(AND(ISNUMBER(L246),ISNUMBER(INDIRECT("FECHA_"&amp;$B246,1))), IF(L246&lt;=INDIRECT("FECHA_"&amp;$B246,1),"INCUMPLIDA","PROCESO"), "VERIFICAR FECHA")),"SIN VALOR AVANCE")</f>
        <v>CUMPLIDA</v>
      </c>
      <c r="R246" s="148">
        <v>100</v>
      </c>
    </row>
    <row r="247" spans="1:18" ht="58.5" customHeight="1">
      <c r="A247" s="453" t="s">
        <v>17</v>
      </c>
      <c r="B247" s="454" t="s">
        <v>14</v>
      </c>
      <c r="C247" s="940" t="s">
        <v>2813</v>
      </c>
      <c r="D247" s="940" t="s">
        <v>2814</v>
      </c>
      <c r="E247" s="941" t="s">
        <v>2815</v>
      </c>
      <c r="F247" s="941" t="s">
        <v>2816</v>
      </c>
      <c r="G247" s="634" t="s">
        <v>2817</v>
      </c>
      <c r="H247" s="635" t="s">
        <v>1679</v>
      </c>
      <c r="I247" s="635" t="s">
        <v>99</v>
      </c>
      <c r="J247" s="651">
        <v>1</v>
      </c>
      <c r="K247" s="649">
        <v>45323</v>
      </c>
      <c r="L247" s="649">
        <v>45747</v>
      </c>
      <c r="M247" s="638">
        <f t="shared" ref="M247:M289" si="9">(L247-K247)/7</f>
        <v>60.571428571428569</v>
      </c>
      <c r="N247" s="639">
        <v>1</v>
      </c>
      <c r="O247" s="635" t="s">
        <v>2818</v>
      </c>
      <c r="P247" s="639">
        <f t="shared" ref="P247:P273" si="10">IF(B247="ITRC",N247,N247/J247)</f>
        <v>1</v>
      </c>
      <c r="Q247" s="640" t="str" cm="1">
        <f t="array" aca="1" ref="Q247" ca="1">IF(ISNUMBER(P247),IF(P247=100%,"CUMPLIDA",IF(AND(ISNUMBER(L247),ISNUMBER(INDIRECT("FECHA_"&amp;$B247,1))), IF(L247&lt;=INDIRECT("FECHA_"&amp;$B247,1),"INCUMPLIDA","PROCESO"), "VERIFICAR FECHA")),"SIN VALOR AVANCE")</f>
        <v>CUMPLIDA</v>
      </c>
    </row>
    <row r="248" spans="1:18" ht="90.75" customHeight="1">
      <c r="A248" s="453" t="s">
        <v>17</v>
      </c>
      <c r="B248" s="454" t="s">
        <v>14</v>
      </c>
      <c r="C248" s="940"/>
      <c r="D248" s="940"/>
      <c r="E248" s="941"/>
      <c r="F248" s="941"/>
      <c r="G248" s="634" t="s">
        <v>2819</v>
      </c>
      <c r="H248" s="635" t="s">
        <v>101</v>
      </c>
      <c r="I248" s="635" t="s">
        <v>102</v>
      </c>
      <c r="J248" s="651">
        <v>1</v>
      </c>
      <c r="K248" s="649">
        <v>45323</v>
      </c>
      <c r="L248" s="649">
        <v>45747</v>
      </c>
      <c r="M248" s="638">
        <f t="shared" si="9"/>
        <v>60.571428571428569</v>
      </c>
      <c r="N248" s="639">
        <v>1</v>
      </c>
      <c r="O248" s="635" t="s">
        <v>2820</v>
      </c>
      <c r="P248" s="639">
        <f t="shared" si="10"/>
        <v>1</v>
      </c>
      <c r="Q248" s="640" t="str" cm="1">
        <f t="array" aca="1" ref="Q248" ca="1">IF(ISNUMBER(P248),IF(P248=100%,"CUMPLIDA",IF(AND(ISNUMBER(L248),ISNUMBER(INDIRECT("FECHA_"&amp;$B248,1))), IF(L248&lt;=INDIRECT("FECHA_"&amp;$B248,1),"INCUMPLIDA","PROCESO"), "VERIFICAR FECHA")),"SIN VALOR AVANCE")</f>
        <v>CUMPLIDA</v>
      </c>
    </row>
    <row r="249" spans="1:18" ht="90.75" customHeight="1">
      <c r="A249" s="453" t="s">
        <v>17</v>
      </c>
      <c r="B249" s="454" t="s">
        <v>14</v>
      </c>
      <c r="C249" s="940"/>
      <c r="D249" s="940"/>
      <c r="E249" s="941"/>
      <c r="F249" s="941"/>
      <c r="G249" s="634" t="s">
        <v>2821</v>
      </c>
      <c r="H249" s="635" t="s">
        <v>239</v>
      </c>
      <c r="I249" s="635" t="s">
        <v>240</v>
      </c>
      <c r="J249" s="651">
        <v>1</v>
      </c>
      <c r="K249" s="649">
        <v>45231</v>
      </c>
      <c r="L249" s="649">
        <v>45747</v>
      </c>
      <c r="M249" s="638">
        <f t="shared" si="9"/>
        <v>73.714285714285708</v>
      </c>
      <c r="N249" s="639">
        <v>1</v>
      </c>
      <c r="O249" s="635" t="s">
        <v>2820</v>
      </c>
      <c r="P249" s="639">
        <f t="shared" si="10"/>
        <v>1</v>
      </c>
      <c r="Q249" s="640" t="str" cm="1">
        <f t="array" aca="1" ref="Q249" ca="1">IF(ISNUMBER(P249),IF(P249=100%,"CUMPLIDA",IF(AND(ISNUMBER(L249),ISNUMBER(INDIRECT("FECHA_"&amp;$B249,1))), IF(L249&lt;=INDIRECT("FECHA_"&amp;$B249,1),"INCUMPLIDA","PROCESO"), "VERIFICAR FECHA")),"SIN VALOR AVANCE")</f>
        <v>CUMPLIDA</v>
      </c>
    </row>
    <row r="250" spans="1:18" ht="60.75">
      <c r="A250" s="453" t="s">
        <v>17</v>
      </c>
      <c r="B250" s="454" t="s">
        <v>14</v>
      </c>
      <c r="C250" s="940"/>
      <c r="D250" s="940"/>
      <c r="E250" s="941"/>
      <c r="F250" s="941"/>
      <c r="G250" s="634" t="s">
        <v>2822</v>
      </c>
      <c r="H250" s="635" t="s">
        <v>104</v>
      </c>
      <c r="I250" s="635" t="s">
        <v>105</v>
      </c>
      <c r="J250" s="651">
        <v>1</v>
      </c>
      <c r="K250" s="649">
        <v>45323</v>
      </c>
      <c r="L250" s="649">
        <v>45747</v>
      </c>
      <c r="M250" s="638">
        <f t="shared" si="9"/>
        <v>60.571428571428569</v>
      </c>
      <c r="N250" s="639">
        <v>1</v>
      </c>
      <c r="O250" s="635" t="s">
        <v>2818</v>
      </c>
      <c r="P250" s="639">
        <f t="shared" si="10"/>
        <v>1</v>
      </c>
      <c r="Q250" s="640" t="str" cm="1">
        <f t="array" aca="1" ref="Q250" ca="1">IF(ISNUMBER(P250),IF(P250=100%,"CUMPLIDA",IF(AND(ISNUMBER(L250),ISNUMBER(INDIRECT("FECHA_"&amp;$B250,1))), IF(L250&lt;=INDIRECT("FECHA_"&amp;$B250,1),"INCUMPLIDA","PROCESO"), "VERIFICAR FECHA")),"SIN VALOR AVANCE")</f>
        <v>CUMPLIDA</v>
      </c>
    </row>
    <row r="251" spans="1:18" ht="90.75" customHeight="1">
      <c r="A251" s="453" t="s">
        <v>17</v>
      </c>
      <c r="B251" s="454" t="s">
        <v>14</v>
      </c>
      <c r="C251" s="940"/>
      <c r="D251" s="940"/>
      <c r="E251" s="941"/>
      <c r="F251" s="941"/>
      <c r="G251" s="634" t="s">
        <v>2823</v>
      </c>
      <c r="H251" s="635" t="s">
        <v>106</v>
      </c>
      <c r="I251" s="635" t="s">
        <v>107</v>
      </c>
      <c r="J251" s="651">
        <v>1</v>
      </c>
      <c r="K251" s="649">
        <v>45231</v>
      </c>
      <c r="L251" s="649">
        <v>45747</v>
      </c>
      <c r="M251" s="638">
        <f t="shared" si="9"/>
        <v>73.714285714285708</v>
      </c>
      <c r="N251" s="639">
        <v>1</v>
      </c>
      <c r="O251" s="635" t="s">
        <v>2820</v>
      </c>
      <c r="P251" s="639">
        <f t="shared" si="10"/>
        <v>1</v>
      </c>
      <c r="Q251" s="640" t="str" cm="1">
        <f t="array" aca="1" ref="Q251" ca="1">IF(ISNUMBER(P251),IF(P251=100%,"CUMPLIDA",IF(AND(ISNUMBER(L251),ISNUMBER(INDIRECT("FECHA_"&amp;$B251,1))), IF(L251&lt;=INDIRECT("FECHA_"&amp;$B251,1),"INCUMPLIDA","PROCESO"), "VERIFICAR FECHA")),"SIN VALOR AVANCE")</f>
        <v>CUMPLIDA</v>
      </c>
    </row>
    <row r="252" spans="1:18" ht="195.75" customHeight="1">
      <c r="A252" s="453" t="s">
        <v>17</v>
      </c>
      <c r="B252" s="454" t="s">
        <v>14</v>
      </c>
      <c r="C252" s="940"/>
      <c r="D252" s="940"/>
      <c r="E252" s="941"/>
      <c r="F252" s="941"/>
      <c r="G252" s="634" t="s">
        <v>2824</v>
      </c>
      <c r="H252" s="635" t="s">
        <v>108</v>
      </c>
      <c r="I252" s="635" t="s">
        <v>109</v>
      </c>
      <c r="J252" s="651">
        <v>1</v>
      </c>
      <c r="K252" s="649">
        <v>45231</v>
      </c>
      <c r="L252" s="649">
        <v>45808</v>
      </c>
      <c r="M252" s="638">
        <f t="shared" si="9"/>
        <v>82.428571428571431</v>
      </c>
      <c r="N252" s="639">
        <v>1</v>
      </c>
      <c r="O252" s="635" t="s">
        <v>2825</v>
      </c>
      <c r="P252" s="639">
        <f t="shared" si="10"/>
        <v>1</v>
      </c>
      <c r="Q252" s="640" t="str" cm="1">
        <f t="array" aca="1" ref="Q252" ca="1">IF(ISNUMBER(P252),IF(P252=100%,"CUMPLIDA",IF(AND(ISNUMBER(L252),ISNUMBER(INDIRECT("FECHA_"&amp;$B252,1))), IF(L252&lt;=INDIRECT("FECHA_"&amp;$B252,1),"INCUMPLIDA","PROCESO"), "VERIFICAR FECHA")),"SIN VALOR AVANCE")</f>
        <v>CUMPLIDA</v>
      </c>
    </row>
    <row r="253" spans="1:18" ht="90.75" customHeight="1">
      <c r="A253" s="453" t="s">
        <v>17</v>
      </c>
      <c r="B253" s="454" t="s">
        <v>14</v>
      </c>
      <c r="C253" s="940"/>
      <c r="D253" s="940"/>
      <c r="E253" s="941"/>
      <c r="F253" s="941"/>
      <c r="G253" s="634" t="s">
        <v>2826</v>
      </c>
      <c r="H253" s="635" t="s">
        <v>111</v>
      </c>
      <c r="I253" s="635" t="s">
        <v>112</v>
      </c>
      <c r="J253" s="651">
        <v>7</v>
      </c>
      <c r="K253" s="649">
        <v>45809</v>
      </c>
      <c r="L253" s="649">
        <v>46387</v>
      </c>
      <c r="M253" s="638">
        <f t="shared" si="9"/>
        <v>82.571428571428569</v>
      </c>
      <c r="N253" s="639">
        <v>0</v>
      </c>
      <c r="O253" s="635" t="s">
        <v>2820</v>
      </c>
      <c r="P253" s="639">
        <f t="shared" si="10"/>
        <v>0</v>
      </c>
      <c r="Q253" s="640" t="str" cm="1">
        <f t="array" aca="1" ref="Q253" ca="1">IF(ISNUMBER(P253),IF(P253=100%,"CUMPLIDA",IF(AND(ISNUMBER(L253),ISNUMBER(INDIRECT("FECHA_"&amp;$B253,1))), IF(L253&lt;=INDIRECT("FECHA_"&amp;$B253,1),"INCUMPLIDA","PROCESO"), "VERIFICAR FECHA")),"SIN VALOR AVANCE")</f>
        <v>PROCESO</v>
      </c>
    </row>
    <row r="254" spans="1:18" ht="60.75">
      <c r="A254" s="453" t="s">
        <v>17</v>
      </c>
      <c r="B254" s="454" t="s">
        <v>14</v>
      </c>
      <c r="C254" s="940"/>
      <c r="D254" s="940"/>
      <c r="E254" s="941"/>
      <c r="F254" s="941"/>
      <c r="G254" s="634" t="s">
        <v>2827</v>
      </c>
      <c r="H254" s="635" t="s">
        <v>115</v>
      </c>
      <c r="I254" s="635" t="s">
        <v>116</v>
      </c>
      <c r="J254" s="651">
        <v>1</v>
      </c>
      <c r="K254" s="649">
        <v>45809</v>
      </c>
      <c r="L254" s="649">
        <v>46387</v>
      </c>
      <c r="M254" s="638">
        <f t="shared" si="9"/>
        <v>82.571428571428569</v>
      </c>
      <c r="N254" s="639">
        <v>0</v>
      </c>
      <c r="O254" s="635" t="s">
        <v>2818</v>
      </c>
      <c r="P254" s="639">
        <f t="shared" si="10"/>
        <v>0</v>
      </c>
      <c r="Q254" s="640" t="str" cm="1">
        <f t="array" aca="1" ref="Q254" ca="1">IF(ISNUMBER(P254),IF(P254=100%,"CUMPLIDA",IF(AND(ISNUMBER(L254),ISNUMBER(INDIRECT("FECHA_"&amp;$B254,1))), IF(L254&lt;=INDIRECT("FECHA_"&amp;$B254,1),"INCUMPLIDA","PROCESO"), "VERIFICAR FECHA")),"SIN VALOR AVANCE")</f>
        <v>PROCESO</v>
      </c>
    </row>
    <row r="255" spans="1:18" ht="195.75" customHeight="1">
      <c r="A255" s="453" t="s">
        <v>17</v>
      </c>
      <c r="B255" s="454" t="s">
        <v>14</v>
      </c>
      <c r="C255" s="940"/>
      <c r="D255" s="940"/>
      <c r="E255" s="941"/>
      <c r="F255" s="941"/>
      <c r="G255" s="634" t="s">
        <v>2828</v>
      </c>
      <c r="H255" s="635" t="s">
        <v>118</v>
      </c>
      <c r="I255" s="635" t="s">
        <v>119</v>
      </c>
      <c r="J255" s="651">
        <v>2</v>
      </c>
      <c r="K255" s="649">
        <v>45809</v>
      </c>
      <c r="L255" s="649">
        <v>46387</v>
      </c>
      <c r="M255" s="638">
        <f t="shared" si="9"/>
        <v>82.571428571428569</v>
      </c>
      <c r="N255" s="639">
        <v>0</v>
      </c>
      <c r="O255" s="635" t="s">
        <v>2825</v>
      </c>
      <c r="P255" s="639">
        <f t="shared" si="10"/>
        <v>0</v>
      </c>
      <c r="Q255" s="640" t="str" cm="1">
        <f t="array" aca="1" ref="Q255" ca="1">IF(ISNUMBER(P255),IF(P255=100%,"CUMPLIDA",IF(AND(ISNUMBER(L255),ISNUMBER(INDIRECT("FECHA_"&amp;$B255,1))), IF(L255&lt;=INDIRECT("FECHA_"&amp;$B255,1),"INCUMPLIDA","PROCESO"), "VERIFICAR FECHA")),"SIN VALOR AVANCE")</f>
        <v>PROCESO</v>
      </c>
    </row>
    <row r="256" spans="1:18" ht="165.75">
      <c r="A256" s="453" t="s">
        <v>17</v>
      </c>
      <c r="B256" s="454" t="s">
        <v>14</v>
      </c>
      <c r="C256" s="940"/>
      <c r="D256" s="940"/>
      <c r="E256" s="941"/>
      <c r="F256" s="941"/>
      <c r="G256" s="634" t="s">
        <v>2829</v>
      </c>
      <c r="H256" s="635" t="s">
        <v>2830</v>
      </c>
      <c r="I256" s="635" t="s">
        <v>2831</v>
      </c>
      <c r="J256" s="652">
        <v>1</v>
      </c>
      <c r="K256" s="649">
        <v>43831</v>
      </c>
      <c r="L256" s="649">
        <v>43876</v>
      </c>
      <c r="M256" s="638">
        <f t="shared" si="9"/>
        <v>6.4285714285714288</v>
      </c>
      <c r="N256" s="639">
        <v>1</v>
      </c>
      <c r="O256" s="635" t="s">
        <v>2832</v>
      </c>
      <c r="P256" s="639">
        <f t="shared" si="10"/>
        <v>1</v>
      </c>
      <c r="Q256" s="640" t="str" cm="1">
        <f t="array" aca="1" ref="Q256" ca="1">IF(ISNUMBER(P256),IF(P256=100%,"CUMPLIDA",IF(AND(ISNUMBER(L256),ISNUMBER(INDIRECT("FECHA_"&amp;$B256,1))), IF(L256&lt;=INDIRECT("FECHA_"&amp;$B256,1),"INCUMPLIDA","PROCESO"), "VERIFICAR FECHA")),"SIN VALOR AVANCE")</f>
        <v>CUMPLIDA</v>
      </c>
    </row>
    <row r="257" spans="1:17" ht="60.75">
      <c r="A257" s="453" t="s">
        <v>17</v>
      </c>
      <c r="B257" s="454" t="s">
        <v>14</v>
      </c>
      <c r="C257" s="940"/>
      <c r="D257" s="940"/>
      <c r="E257" s="941"/>
      <c r="F257" s="941"/>
      <c r="G257" s="634" t="s">
        <v>2833</v>
      </c>
      <c r="H257" s="635" t="s">
        <v>2834</v>
      </c>
      <c r="I257" s="635" t="s">
        <v>2835</v>
      </c>
      <c r="J257" s="652">
        <v>1</v>
      </c>
      <c r="K257" s="649">
        <v>43877</v>
      </c>
      <c r="L257" s="649">
        <v>43905</v>
      </c>
      <c r="M257" s="638">
        <f t="shared" si="9"/>
        <v>4</v>
      </c>
      <c r="N257" s="639">
        <v>1</v>
      </c>
      <c r="O257" s="635" t="s">
        <v>2836</v>
      </c>
      <c r="P257" s="639">
        <f t="shared" si="10"/>
        <v>1</v>
      </c>
      <c r="Q257" s="640" t="str" cm="1">
        <f t="array" aca="1" ref="Q257" ca="1">IF(ISNUMBER(P257),IF(P257=100%,"CUMPLIDA",IF(AND(ISNUMBER(L257),ISNUMBER(INDIRECT("FECHA_"&amp;$B257,1))), IF(L257&lt;=INDIRECT("FECHA_"&amp;$B257,1),"INCUMPLIDA","PROCESO"), "VERIFICAR FECHA")),"SIN VALOR AVANCE")</f>
        <v>CUMPLIDA</v>
      </c>
    </row>
    <row r="258" spans="1:17" ht="165.75">
      <c r="A258" s="453" t="s">
        <v>17</v>
      </c>
      <c r="B258" s="454" t="s">
        <v>14</v>
      </c>
      <c r="C258" s="940"/>
      <c r="D258" s="940"/>
      <c r="E258" s="941"/>
      <c r="F258" s="941"/>
      <c r="G258" s="634" t="s">
        <v>2837</v>
      </c>
      <c r="H258" s="635" t="s">
        <v>2838</v>
      </c>
      <c r="I258" s="635" t="s">
        <v>2839</v>
      </c>
      <c r="J258" s="652">
        <v>1</v>
      </c>
      <c r="K258" s="649">
        <v>43831</v>
      </c>
      <c r="L258" s="649">
        <v>44742</v>
      </c>
      <c r="M258" s="638">
        <f t="shared" si="9"/>
        <v>130.14285714285714</v>
      </c>
      <c r="N258" s="639">
        <v>1</v>
      </c>
      <c r="O258" s="635" t="s">
        <v>2840</v>
      </c>
      <c r="P258" s="639">
        <f t="shared" si="10"/>
        <v>1</v>
      </c>
      <c r="Q258" s="640" t="str" cm="1">
        <f t="array" aca="1" ref="Q258" ca="1">IF(ISNUMBER(P258),IF(P258=100%,"CUMPLIDA",IF(AND(ISNUMBER(L258),ISNUMBER(INDIRECT("FECHA_"&amp;$B258,1))), IF(L258&lt;=INDIRECT("FECHA_"&amp;$B258,1),"INCUMPLIDA","PROCESO"), "VERIFICAR FECHA")),"SIN VALOR AVANCE")</f>
        <v>CUMPLIDA</v>
      </c>
    </row>
    <row r="259" spans="1:17" ht="135.75">
      <c r="A259" s="453" t="s">
        <v>17</v>
      </c>
      <c r="B259" s="454" t="s">
        <v>14</v>
      </c>
      <c r="C259" s="940"/>
      <c r="D259" s="940"/>
      <c r="E259" s="941"/>
      <c r="F259" s="941"/>
      <c r="G259" s="634" t="s">
        <v>2841</v>
      </c>
      <c r="H259" s="635" t="s">
        <v>2842</v>
      </c>
      <c r="I259" s="635" t="s">
        <v>2843</v>
      </c>
      <c r="J259" s="652">
        <v>1</v>
      </c>
      <c r="K259" s="649">
        <v>43831</v>
      </c>
      <c r="L259" s="649">
        <v>43889</v>
      </c>
      <c r="M259" s="638">
        <f t="shared" si="9"/>
        <v>8.2857142857142865</v>
      </c>
      <c r="N259" s="639">
        <v>1</v>
      </c>
      <c r="O259" s="635" t="s">
        <v>2844</v>
      </c>
      <c r="P259" s="639">
        <f t="shared" si="10"/>
        <v>1</v>
      </c>
      <c r="Q259" s="640" t="str" cm="1">
        <f t="array" aca="1" ref="Q259" ca="1">IF(ISNUMBER(P259),IF(P259=100%,"CUMPLIDA",IF(AND(ISNUMBER(L259),ISNUMBER(INDIRECT("FECHA_"&amp;$B259,1))), IF(L259&lt;=INDIRECT("FECHA_"&amp;$B259,1),"INCUMPLIDA","PROCESO"), "VERIFICAR FECHA")),"SIN VALOR AVANCE")</f>
        <v>CUMPLIDA</v>
      </c>
    </row>
    <row r="260" spans="1:17" ht="93.75" customHeight="1">
      <c r="A260" s="453" t="s">
        <v>17</v>
      </c>
      <c r="B260" s="454" t="s">
        <v>14</v>
      </c>
      <c r="C260" s="940"/>
      <c r="D260" s="940"/>
      <c r="E260" s="941"/>
      <c r="F260" s="941"/>
      <c r="G260" s="634" t="s">
        <v>2845</v>
      </c>
      <c r="H260" s="635" t="s">
        <v>2846</v>
      </c>
      <c r="I260" s="635" t="s">
        <v>2847</v>
      </c>
      <c r="J260" s="652">
        <v>4</v>
      </c>
      <c r="K260" s="649">
        <v>43891</v>
      </c>
      <c r="L260" s="649">
        <v>44012</v>
      </c>
      <c r="M260" s="638">
        <f t="shared" si="9"/>
        <v>17.285714285714285</v>
      </c>
      <c r="N260" s="639">
        <v>1</v>
      </c>
      <c r="O260" s="635" t="s">
        <v>2848</v>
      </c>
      <c r="P260" s="639">
        <f t="shared" si="10"/>
        <v>1</v>
      </c>
      <c r="Q260" s="640" t="str" cm="1">
        <f t="array" aca="1" ref="Q260" ca="1">IF(ISNUMBER(P260),IF(P260=100%,"CUMPLIDA",IF(AND(ISNUMBER(L260),ISNUMBER(INDIRECT("FECHA_"&amp;$B260,1))), IF(L260&lt;=INDIRECT("FECHA_"&amp;$B260,1),"INCUMPLIDA","PROCESO"), "VERIFICAR FECHA")),"SIN VALOR AVANCE")</f>
        <v>CUMPLIDA</v>
      </c>
    </row>
    <row r="261" spans="1:17" ht="150.75" customHeight="1">
      <c r="A261" s="453" t="s">
        <v>17</v>
      </c>
      <c r="B261" s="454" t="s">
        <v>14</v>
      </c>
      <c r="C261" s="940"/>
      <c r="D261" s="940"/>
      <c r="E261" s="941"/>
      <c r="F261" s="941"/>
      <c r="G261" s="634" t="s">
        <v>2849</v>
      </c>
      <c r="H261" s="635" t="s">
        <v>2850</v>
      </c>
      <c r="I261" s="635" t="s">
        <v>1844</v>
      </c>
      <c r="J261" s="652">
        <v>1</v>
      </c>
      <c r="K261" s="649">
        <v>43831</v>
      </c>
      <c r="L261" s="649">
        <v>43861</v>
      </c>
      <c r="M261" s="638">
        <f t="shared" si="9"/>
        <v>4.2857142857142856</v>
      </c>
      <c r="N261" s="639">
        <v>1</v>
      </c>
      <c r="O261" s="635" t="s">
        <v>2851</v>
      </c>
      <c r="P261" s="639">
        <f t="shared" si="10"/>
        <v>1</v>
      </c>
      <c r="Q261" s="640" t="str" cm="1">
        <f t="array" aca="1" ref="Q261" ca="1">IF(ISNUMBER(P261),IF(P261=100%,"CUMPLIDA",IF(AND(ISNUMBER(L261),ISNUMBER(INDIRECT("FECHA_"&amp;$B261,1))), IF(L261&lt;=INDIRECT("FECHA_"&amp;$B261,1),"INCUMPLIDA","PROCESO"), "VERIFICAR FECHA")),"SIN VALOR AVANCE")</f>
        <v>CUMPLIDA</v>
      </c>
    </row>
    <row r="262" spans="1:17" ht="165">
      <c r="A262" s="453" t="s">
        <v>17</v>
      </c>
      <c r="B262" s="454" t="s">
        <v>14</v>
      </c>
      <c r="C262" s="940"/>
      <c r="D262" s="940"/>
      <c r="E262" s="941"/>
      <c r="F262" s="941"/>
      <c r="G262" s="634" t="s">
        <v>2852</v>
      </c>
      <c r="H262" s="635" t="s">
        <v>2853</v>
      </c>
      <c r="I262" s="635" t="s">
        <v>2854</v>
      </c>
      <c r="J262" s="652">
        <v>4</v>
      </c>
      <c r="K262" s="649">
        <v>43891</v>
      </c>
      <c r="L262" s="649">
        <v>44012</v>
      </c>
      <c r="M262" s="638">
        <f t="shared" si="9"/>
        <v>17.285714285714285</v>
      </c>
      <c r="N262" s="639">
        <v>1</v>
      </c>
      <c r="O262" s="635" t="s">
        <v>2848</v>
      </c>
      <c r="P262" s="639">
        <f t="shared" si="10"/>
        <v>1</v>
      </c>
      <c r="Q262" s="640" t="str" cm="1">
        <f t="array" aca="1" ref="Q262" ca="1">IF(ISNUMBER(P262),IF(P262=100%,"CUMPLIDA",IF(AND(ISNUMBER(L262),ISNUMBER(INDIRECT("FECHA_"&amp;$B262,1))), IF(L262&lt;=INDIRECT("FECHA_"&amp;$B262,1),"INCUMPLIDA","PROCESO"), "VERIFICAR FECHA")),"SIN VALOR AVANCE")</f>
        <v>CUMPLIDA</v>
      </c>
    </row>
    <row r="263" spans="1:17" ht="75">
      <c r="A263" s="453" t="s">
        <v>17</v>
      </c>
      <c r="B263" s="454" t="s">
        <v>14</v>
      </c>
      <c r="C263" s="940"/>
      <c r="D263" s="940"/>
      <c r="E263" s="941"/>
      <c r="F263" s="941"/>
      <c r="G263" s="634" t="s">
        <v>2855</v>
      </c>
      <c r="H263" s="635" t="s">
        <v>2846</v>
      </c>
      <c r="I263" s="635" t="s">
        <v>2847</v>
      </c>
      <c r="J263" s="652">
        <v>4</v>
      </c>
      <c r="K263" s="649">
        <v>43891</v>
      </c>
      <c r="L263" s="649">
        <v>44012</v>
      </c>
      <c r="M263" s="638">
        <f t="shared" si="9"/>
        <v>17.285714285714285</v>
      </c>
      <c r="N263" s="639">
        <v>1</v>
      </c>
      <c r="O263" s="635" t="s">
        <v>2848</v>
      </c>
      <c r="P263" s="639">
        <f t="shared" si="10"/>
        <v>1</v>
      </c>
      <c r="Q263" s="640" t="str" cm="1">
        <f t="array" aca="1" ref="Q263" ca="1">IF(ISNUMBER(P263),IF(P263=100%,"CUMPLIDA",IF(AND(ISNUMBER(L263),ISNUMBER(INDIRECT("FECHA_"&amp;$B263,1))), IF(L263&lt;=INDIRECT("FECHA_"&amp;$B263,1),"INCUMPLIDA","PROCESO"), "VERIFICAR FECHA")),"SIN VALOR AVANCE")</f>
        <v>CUMPLIDA</v>
      </c>
    </row>
    <row r="264" spans="1:17" ht="93.75" customHeight="1">
      <c r="A264" s="453" t="s">
        <v>17</v>
      </c>
      <c r="B264" s="454" t="s">
        <v>14</v>
      </c>
      <c r="C264" s="940"/>
      <c r="D264" s="940"/>
      <c r="E264" s="941"/>
      <c r="F264" s="941"/>
      <c r="G264" s="634" t="s">
        <v>2856</v>
      </c>
      <c r="H264" s="635" t="s">
        <v>2857</v>
      </c>
      <c r="I264" s="635" t="s">
        <v>2858</v>
      </c>
      <c r="J264" s="651">
        <v>1</v>
      </c>
      <c r="K264" s="649">
        <v>43831</v>
      </c>
      <c r="L264" s="649">
        <v>43860</v>
      </c>
      <c r="M264" s="638">
        <f t="shared" si="9"/>
        <v>4.1428571428571432</v>
      </c>
      <c r="N264" s="639">
        <v>1</v>
      </c>
      <c r="O264" s="644" t="s">
        <v>2859</v>
      </c>
      <c r="P264" s="639">
        <f t="shared" si="10"/>
        <v>1</v>
      </c>
      <c r="Q264" s="640" t="str" cm="1">
        <f t="array" aca="1" ref="Q264" ca="1">IF(ISNUMBER(P264),IF(P264=100%,"CUMPLIDA",IF(AND(ISNUMBER(L264),ISNUMBER(INDIRECT("FECHA_"&amp;$B264,1))), IF(L264&lt;=INDIRECT("FECHA_"&amp;$B264,1),"INCUMPLIDA","PROCESO"), "VERIFICAR FECHA")),"SIN VALOR AVANCE")</f>
        <v>CUMPLIDA</v>
      </c>
    </row>
    <row r="265" spans="1:17" ht="409.5" customHeight="1">
      <c r="A265" s="453" t="s">
        <v>17</v>
      </c>
      <c r="B265" s="454" t="s">
        <v>14</v>
      </c>
      <c r="C265" s="940"/>
      <c r="D265" s="940"/>
      <c r="E265" s="941"/>
      <c r="F265" s="941"/>
      <c r="G265" s="634" t="s">
        <v>2860</v>
      </c>
      <c r="H265" s="635" t="s">
        <v>2861</v>
      </c>
      <c r="I265" s="635" t="s">
        <v>2862</v>
      </c>
      <c r="J265" s="651">
        <v>1</v>
      </c>
      <c r="K265" s="649">
        <v>43862</v>
      </c>
      <c r="L265" s="649">
        <v>43889</v>
      </c>
      <c r="M265" s="638">
        <f t="shared" si="9"/>
        <v>3.8571428571428572</v>
      </c>
      <c r="N265" s="639">
        <v>1</v>
      </c>
      <c r="O265" s="635" t="s">
        <v>2863</v>
      </c>
      <c r="P265" s="639">
        <f t="shared" si="10"/>
        <v>1</v>
      </c>
      <c r="Q265" s="640" t="str" cm="1">
        <f t="array" aca="1" ref="Q265" ca="1">IF(ISNUMBER(P265),IF(P265=100%,"CUMPLIDA",IF(AND(ISNUMBER(L265),ISNUMBER(INDIRECT("FECHA_"&amp;$B265,1))), IF(L265&lt;=INDIRECT("FECHA_"&amp;$B265,1),"INCUMPLIDA","PROCESO"), "VERIFICAR FECHA")),"SIN VALOR AVANCE")</f>
        <v>CUMPLIDA</v>
      </c>
    </row>
    <row r="266" spans="1:17" ht="195.75">
      <c r="A266" s="453" t="s">
        <v>17</v>
      </c>
      <c r="B266" s="454" t="s">
        <v>14</v>
      </c>
      <c r="C266" s="940"/>
      <c r="D266" s="940"/>
      <c r="E266" s="941"/>
      <c r="F266" s="941"/>
      <c r="G266" s="634" t="s">
        <v>2864</v>
      </c>
      <c r="H266" s="635" t="s">
        <v>2865</v>
      </c>
      <c r="I266" s="635" t="s">
        <v>2866</v>
      </c>
      <c r="J266" s="651">
        <v>1</v>
      </c>
      <c r="K266" s="649">
        <v>43862</v>
      </c>
      <c r="L266" s="649">
        <v>43889</v>
      </c>
      <c r="M266" s="638">
        <f t="shared" si="9"/>
        <v>3.8571428571428572</v>
      </c>
      <c r="N266" s="639">
        <v>1</v>
      </c>
      <c r="O266" s="635" t="s">
        <v>2867</v>
      </c>
      <c r="P266" s="639">
        <f t="shared" si="10"/>
        <v>1</v>
      </c>
      <c r="Q266" s="640" t="str" cm="1">
        <f t="array" aca="1" ref="Q266" ca="1">IF(ISNUMBER(P266),IF(P266=100%,"CUMPLIDA",IF(AND(ISNUMBER(L266),ISNUMBER(INDIRECT("FECHA_"&amp;$B266,1))), IF(L266&lt;=INDIRECT("FECHA_"&amp;$B266,1),"INCUMPLIDA","PROCESO"), "VERIFICAR FECHA")),"SIN VALOR AVANCE")</f>
        <v>CUMPLIDA</v>
      </c>
    </row>
    <row r="267" spans="1:17" ht="210">
      <c r="A267" s="453" t="s">
        <v>17</v>
      </c>
      <c r="B267" s="454" t="s">
        <v>14</v>
      </c>
      <c r="C267" s="940"/>
      <c r="D267" s="940"/>
      <c r="E267" s="941"/>
      <c r="F267" s="941"/>
      <c r="G267" s="634" t="s">
        <v>2868</v>
      </c>
      <c r="H267" s="635" t="s">
        <v>2869</v>
      </c>
      <c r="I267" s="635" t="s">
        <v>1844</v>
      </c>
      <c r="J267" s="651">
        <v>1</v>
      </c>
      <c r="K267" s="649">
        <v>43831</v>
      </c>
      <c r="L267" s="649">
        <v>43889</v>
      </c>
      <c r="M267" s="638">
        <f t="shared" si="9"/>
        <v>8.2857142857142865</v>
      </c>
      <c r="N267" s="639">
        <v>1</v>
      </c>
      <c r="O267" s="635" t="s">
        <v>2870</v>
      </c>
      <c r="P267" s="639">
        <f t="shared" si="10"/>
        <v>1</v>
      </c>
      <c r="Q267" s="640" t="str" cm="1">
        <f t="array" aca="1" ref="Q267" ca="1">IF(ISNUMBER(P267),IF(P267=100%,"CUMPLIDA",IF(AND(ISNUMBER(L267),ISNUMBER(INDIRECT("FECHA_"&amp;$B267,1))), IF(L267&lt;=INDIRECT("FECHA_"&amp;$B267,1),"INCUMPLIDA","PROCESO"), "VERIFICAR FECHA")),"SIN VALOR AVANCE")</f>
        <v>CUMPLIDA</v>
      </c>
    </row>
    <row r="268" spans="1:17" ht="150.75">
      <c r="A268" s="453" t="s">
        <v>17</v>
      </c>
      <c r="B268" s="454" t="s">
        <v>14</v>
      </c>
      <c r="C268" s="940"/>
      <c r="D268" s="940"/>
      <c r="E268" s="941"/>
      <c r="F268" s="941"/>
      <c r="G268" s="634" t="s">
        <v>2871</v>
      </c>
      <c r="H268" s="635" t="s">
        <v>2872</v>
      </c>
      <c r="I268" s="635" t="s">
        <v>2873</v>
      </c>
      <c r="J268" s="651">
        <v>1</v>
      </c>
      <c r="K268" s="649">
        <v>43891</v>
      </c>
      <c r="L268" s="649">
        <v>44012</v>
      </c>
      <c r="M268" s="638">
        <f t="shared" si="9"/>
        <v>17.285714285714285</v>
      </c>
      <c r="N268" s="639">
        <v>1</v>
      </c>
      <c r="O268" s="635" t="s">
        <v>2870</v>
      </c>
      <c r="P268" s="639">
        <f t="shared" si="10"/>
        <v>1</v>
      </c>
      <c r="Q268" s="640" t="str" cm="1">
        <f t="array" aca="1" ref="Q268" ca="1">IF(ISNUMBER(P268),IF(P268=100%,"CUMPLIDA",IF(AND(ISNUMBER(L268),ISNUMBER(INDIRECT("FECHA_"&amp;$B268,1))), IF(L268&lt;=INDIRECT("FECHA_"&amp;$B268,1),"INCUMPLIDA","PROCESO"), "VERIFICAR FECHA")),"SIN VALOR AVANCE")</f>
        <v>CUMPLIDA</v>
      </c>
    </row>
    <row r="269" spans="1:17" ht="150.75">
      <c r="A269" s="453" t="s">
        <v>17</v>
      </c>
      <c r="B269" s="454" t="s">
        <v>14</v>
      </c>
      <c r="C269" s="940"/>
      <c r="D269" s="940"/>
      <c r="E269" s="941"/>
      <c r="F269" s="941"/>
      <c r="G269" s="634" t="s">
        <v>2874</v>
      </c>
      <c r="H269" s="635" t="s">
        <v>2875</v>
      </c>
      <c r="I269" s="635" t="s">
        <v>2876</v>
      </c>
      <c r="J269" s="651">
        <v>1</v>
      </c>
      <c r="K269" s="649">
        <v>44013</v>
      </c>
      <c r="L269" s="649">
        <v>44073</v>
      </c>
      <c r="M269" s="638">
        <f t="shared" si="9"/>
        <v>8.5714285714285712</v>
      </c>
      <c r="N269" s="639">
        <v>1</v>
      </c>
      <c r="O269" s="635" t="s">
        <v>2870</v>
      </c>
      <c r="P269" s="639">
        <f t="shared" si="10"/>
        <v>1</v>
      </c>
      <c r="Q269" s="640" t="str" cm="1">
        <f t="array" aca="1" ref="Q269" ca="1">IF(ISNUMBER(P269),IF(P269=100%,"CUMPLIDA",IF(AND(ISNUMBER(L269),ISNUMBER(INDIRECT("FECHA_"&amp;$B269,1))), IF(L269&lt;=INDIRECT("FECHA_"&amp;$B269,1),"INCUMPLIDA","PROCESO"), "VERIFICAR FECHA")),"SIN VALOR AVANCE")</f>
        <v>CUMPLIDA</v>
      </c>
    </row>
    <row r="270" spans="1:17" ht="90">
      <c r="A270" s="453" t="s">
        <v>17</v>
      </c>
      <c r="B270" s="454" t="s">
        <v>14</v>
      </c>
      <c r="C270" s="940"/>
      <c r="D270" s="940"/>
      <c r="E270" s="941"/>
      <c r="F270" s="941"/>
      <c r="G270" s="634" t="s">
        <v>2877</v>
      </c>
      <c r="H270" s="635" t="s">
        <v>2878</v>
      </c>
      <c r="I270" s="635" t="s">
        <v>2879</v>
      </c>
      <c r="J270" s="652">
        <v>1</v>
      </c>
      <c r="K270" s="649">
        <v>43831</v>
      </c>
      <c r="L270" s="649">
        <v>43889</v>
      </c>
      <c r="M270" s="638">
        <f t="shared" si="9"/>
        <v>8.2857142857142865</v>
      </c>
      <c r="N270" s="639">
        <v>1</v>
      </c>
      <c r="O270" s="635" t="s">
        <v>2848</v>
      </c>
      <c r="P270" s="639">
        <f t="shared" si="10"/>
        <v>1</v>
      </c>
      <c r="Q270" s="640" t="str" cm="1">
        <f t="array" aca="1" ref="Q270" ca="1">IF(ISNUMBER(P270),IF(P270=100%,"CUMPLIDA",IF(AND(ISNUMBER(L270),ISNUMBER(INDIRECT("FECHA_"&amp;$B270,1))), IF(L270&lt;=INDIRECT("FECHA_"&amp;$B270,1),"INCUMPLIDA","PROCESO"), "VERIFICAR FECHA")),"SIN VALOR AVANCE")</f>
        <v>CUMPLIDA</v>
      </c>
    </row>
    <row r="271" spans="1:17" ht="150.75">
      <c r="A271" s="453" t="s">
        <v>17</v>
      </c>
      <c r="B271" s="454" t="s">
        <v>14</v>
      </c>
      <c r="C271" s="940"/>
      <c r="D271" s="940"/>
      <c r="E271" s="941"/>
      <c r="F271" s="941"/>
      <c r="G271" s="634" t="s">
        <v>2880</v>
      </c>
      <c r="H271" s="635" t="s">
        <v>2881</v>
      </c>
      <c r="I271" s="635" t="s">
        <v>2882</v>
      </c>
      <c r="J271" s="652">
        <v>1</v>
      </c>
      <c r="K271" s="649">
        <v>43891</v>
      </c>
      <c r="L271" s="649">
        <v>44012</v>
      </c>
      <c r="M271" s="638">
        <f t="shared" si="9"/>
        <v>17.285714285714285</v>
      </c>
      <c r="N271" s="639">
        <v>1</v>
      </c>
      <c r="O271" s="635" t="s">
        <v>2883</v>
      </c>
      <c r="P271" s="639">
        <f t="shared" si="10"/>
        <v>1</v>
      </c>
      <c r="Q271" s="640" t="str" cm="1">
        <f t="array" aca="1" ref="Q271" ca="1">IF(ISNUMBER(P271),IF(P271=100%,"CUMPLIDA",IF(AND(ISNUMBER(L271),ISNUMBER(INDIRECT("FECHA_"&amp;$B271,1))), IF(L271&lt;=INDIRECT("FECHA_"&amp;$B271,1),"INCUMPLIDA","PROCESO"), "VERIFICAR FECHA")),"SIN VALOR AVANCE")</f>
        <v>CUMPLIDA</v>
      </c>
    </row>
    <row r="272" spans="1:17" ht="409.5" customHeight="1">
      <c r="A272" s="453" t="s">
        <v>17</v>
      </c>
      <c r="B272" s="454" t="s">
        <v>14</v>
      </c>
      <c r="C272" s="940" t="s">
        <v>2884</v>
      </c>
      <c r="D272" s="940" t="s">
        <v>1518</v>
      </c>
      <c r="E272" s="941" t="s">
        <v>2885</v>
      </c>
      <c r="F272" s="941" t="s">
        <v>2886</v>
      </c>
      <c r="G272" s="634" t="s">
        <v>2887</v>
      </c>
      <c r="H272" s="635" t="s">
        <v>2888</v>
      </c>
      <c r="I272" s="635" t="s">
        <v>168</v>
      </c>
      <c r="J272" s="651">
        <v>1</v>
      </c>
      <c r="K272" s="641">
        <v>43983</v>
      </c>
      <c r="L272" s="641">
        <v>44074</v>
      </c>
      <c r="M272" s="638">
        <f t="shared" si="9"/>
        <v>13</v>
      </c>
      <c r="N272" s="639">
        <v>1</v>
      </c>
      <c r="O272" s="635" t="s">
        <v>2889</v>
      </c>
      <c r="P272" s="639">
        <f t="shared" si="10"/>
        <v>1</v>
      </c>
      <c r="Q272" s="640" t="str" cm="1">
        <f t="array" aca="1" ref="Q272" ca="1">IF(ISNUMBER(P272),IF(P272=100%,"CUMPLIDA",IF(AND(ISNUMBER(L272),ISNUMBER(INDIRECT("FECHA_"&amp;$B272,1))), IF(L272&lt;=INDIRECT("FECHA_"&amp;$B272,1),"INCUMPLIDA","PROCESO"), "VERIFICAR FECHA")),"SIN VALOR AVANCE")</f>
        <v>CUMPLIDA</v>
      </c>
    </row>
    <row r="273" spans="1:17" ht="315.75" customHeight="1">
      <c r="A273" s="453" t="s">
        <v>17</v>
      </c>
      <c r="B273" s="454" t="s">
        <v>14</v>
      </c>
      <c r="C273" s="940"/>
      <c r="D273" s="940"/>
      <c r="E273" s="941"/>
      <c r="F273" s="941"/>
      <c r="G273" s="634" t="s">
        <v>2890</v>
      </c>
      <c r="H273" s="635" t="s">
        <v>2891</v>
      </c>
      <c r="I273" s="635" t="s">
        <v>2892</v>
      </c>
      <c r="J273" s="651">
        <v>2</v>
      </c>
      <c r="K273" s="641">
        <v>44075</v>
      </c>
      <c r="L273" s="641">
        <v>44228</v>
      </c>
      <c r="M273" s="638">
        <f t="shared" si="9"/>
        <v>21.857142857142858</v>
      </c>
      <c r="N273" s="639">
        <v>1</v>
      </c>
      <c r="O273" s="635" t="s">
        <v>2893</v>
      </c>
      <c r="P273" s="639">
        <f t="shared" si="10"/>
        <v>1</v>
      </c>
      <c r="Q273" s="640" t="str" cm="1">
        <f t="array" aca="1" ref="Q273" ca="1">IF(ISNUMBER(P273),IF(P273=100%,"CUMPLIDA",IF(AND(ISNUMBER(L273),ISNUMBER(INDIRECT("FECHA_"&amp;$B273,1))), IF(L273&lt;=INDIRECT("FECHA_"&amp;$B273,1),"INCUMPLIDA","PROCESO"), "VERIFICAR FECHA")),"SIN VALOR AVANCE")</f>
        <v>CUMPLIDA</v>
      </c>
    </row>
    <row r="274" spans="1:17" ht="105.75" customHeight="1">
      <c r="A274" s="453" t="s">
        <v>17</v>
      </c>
      <c r="B274" s="454" t="s">
        <v>14</v>
      </c>
      <c r="C274" s="940"/>
      <c r="D274" s="940"/>
      <c r="E274" s="941"/>
      <c r="F274" s="941"/>
      <c r="G274" s="634" t="s">
        <v>2894</v>
      </c>
      <c r="H274" s="635" t="s">
        <v>2895</v>
      </c>
      <c r="I274" s="635" t="s">
        <v>2896</v>
      </c>
      <c r="J274" s="651">
        <v>1</v>
      </c>
      <c r="K274" s="641">
        <v>44105</v>
      </c>
      <c r="L274" s="641">
        <v>44196</v>
      </c>
      <c r="M274" s="638">
        <f t="shared" si="9"/>
        <v>13</v>
      </c>
      <c r="N274" s="639">
        <v>1</v>
      </c>
      <c r="O274" s="635" t="s">
        <v>2889</v>
      </c>
      <c r="P274" s="639">
        <f t="shared" ref="P274:P289" si="11">IF(B274="ITRC",N274,N274/J274)</f>
        <v>1</v>
      </c>
      <c r="Q274" s="640" t="str" cm="1">
        <f t="array" aca="1" ref="Q274" ca="1">IF(ISNUMBER(P274),IF(P274=100%,"CUMPLIDA",IF(AND(ISNUMBER(L274),ISNUMBER(INDIRECT("FECHA_"&amp;$B274,1))), IF(L274&lt;=INDIRECT("FECHA_"&amp;$B274,1),"INCUMPLIDA","PROCESO"), "VERIFICAR FECHA")),"SIN VALOR AVANCE")</f>
        <v>CUMPLIDA</v>
      </c>
    </row>
    <row r="275" spans="1:17" ht="135.75" customHeight="1">
      <c r="A275" s="453" t="s">
        <v>17</v>
      </c>
      <c r="B275" s="454" t="s">
        <v>14</v>
      </c>
      <c r="C275" s="940"/>
      <c r="D275" s="940"/>
      <c r="E275" s="941"/>
      <c r="F275" s="941"/>
      <c r="G275" s="634" t="s">
        <v>2897</v>
      </c>
      <c r="H275" s="635" t="s">
        <v>2898</v>
      </c>
      <c r="I275" s="642" t="s">
        <v>2899</v>
      </c>
      <c r="J275" s="651">
        <v>1</v>
      </c>
      <c r="K275" s="641">
        <v>44197</v>
      </c>
      <c r="L275" s="641">
        <v>44530</v>
      </c>
      <c r="M275" s="638">
        <f t="shared" si="9"/>
        <v>47.571428571428569</v>
      </c>
      <c r="N275" s="639">
        <v>1</v>
      </c>
      <c r="O275" s="635" t="s">
        <v>2900</v>
      </c>
      <c r="P275" s="639">
        <f t="shared" si="11"/>
        <v>1</v>
      </c>
      <c r="Q275" s="640" t="str" cm="1">
        <f t="array" aca="1" ref="Q275" ca="1">IF(ISNUMBER(P275),IF(P275=100%,"CUMPLIDA",IF(AND(ISNUMBER(L275),ISNUMBER(INDIRECT("FECHA_"&amp;$B275,1))), IF(L275&lt;=INDIRECT("FECHA_"&amp;$B275,1),"INCUMPLIDA","PROCESO"), "VERIFICAR FECHA")),"SIN VALOR AVANCE")</f>
        <v>CUMPLIDA</v>
      </c>
    </row>
    <row r="276" spans="1:17" ht="90.75">
      <c r="A276" s="453" t="s">
        <v>17</v>
      </c>
      <c r="B276" s="454" t="s">
        <v>14</v>
      </c>
      <c r="C276" s="940"/>
      <c r="D276" s="940"/>
      <c r="E276" s="941"/>
      <c r="F276" s="941"/>
      <c r="G276" s="634" t="s">
        <v>2901</v>
      </c>
      <c r="H276" s="635" t="s">
        <v>2902</v>
      </c>
      <c r="I276" s="635" t="s">
        <v>2903</v>
      </c>
      <c r="J276" s="652">
        <v>1</v>
      </c>
      <c r="K276" s="641">
        <v>44013</v>
      </c>
      <c r="L276" s="641">
        <v>44195</v>
      </c>
      <c r="M276" s="638">
        <f t="shared" si="9"/>
        <v>26</v>
      </c>
      <c r="N276" s="639">
        <v>1</v>
      </c>
      <c r="O276" s="635" t="s">
        <v>2904</v>
      </c>
      <c r="P276" s="639">
        <f t="shared" si="11"/>
        <v>1</v>
      </c>
      <c r="Q276" s="640" t="str" cm="1">
        <f t="array" aca="1" ref="Q276" ca="1">IF(ISNUMBER(P276),IF(P276=100%,"CUMPLIDA",IF(AND(ISNUMBER(L276),ISNUMBER(INDIRECT("FECHA_"&amp;$B276,1))), IF(L276&lt;=INDIRECT("FECHA_"&amp;$B276,1),"INCUMPLIDA","PROCESO"), "VERIFICAR FECHA")),"SIN VALOR AVANCE")</f>
        <v>CUMPLIDA</v>
      </c>
    </row>
    <row r="277" spans="1:17" ht="60.75" customHeight="1">
      <c r="A277" s="453" t="s">
        <v>17</v>
      </c>
      <c r="B277" s="454" t="s">
        <v>14</v>
      </c>
      <c r="C277" s="940"/>
      <c r="D277" s="940"/>
      <c r="E277" s="941"/>
      <c r="F277" s="941"/>
      <c r="G277" s="634" t="s">
        <v>2905</v>
      </c>
      <c r="H277" s="635" t="s">
        <v>1679</v>
      </c>
      <c r="I277" s="635" t="s">
        <v>99</v>
      </c>
      <c r="J277" s="651">
        <v>1</v>
      </c>
      <c r="K277" s="641">
        <v>45352</v>
      </c>
      <c r="L277" s="641">
        <v>45747</v>
      </c>
      <c r="M277" s="638">
        <f t="shared" si="9"/>
        <v>56.428571428571431</v>
      </c>
      <c r="N277" s="639">
        <v>1</v>
      </c>
      <c r="O277" s="635" t="s">
        <v>2906</v>
      </c>
      <c r="P277" s="639">
        <f t="shared" si="11"/>
        <v>1</v>
      </c>
      <c r="Q277" s="640" t="str" cm="1">
        <f t="array" aca="1" ref="Q277" ca="1">IF(ISNUMBER(P277),IF(P277=100%,"CUMPLIDA",IF(AND(ISNUMBER(L277),ISNUMBER(INDIRECT("FECHA_"&amp;$B277,1))), IF(L277&lt;=INDIRECT("FECHA_"&amp;$B277,1),"INCUMPLIDA","PROCESO"), "VERIFICAR FECHA")),"SIN VALOR AVANCE")</f>
        <v>CUMPLIDA</v>
      </c>
    </row>
    <row r="278" spans="1:17" ht="60.75">
      <c r="A278" s="453" t="s">
        <v>17</v>
      </c>
      <c r="B278" s="454" t="s">
        <v>14</v>
      </c>
      <c r="C278" s="940"/>
      <c r="D278" s="940"/>
      <c r="E278" s="941"/>
      <c r="F278" s="941"/>
      <c r="G278" s="634" t="s">
        <v>2907</v>
      </c>
      <c r="H278" s="635" t="s">
        <v>101</v>
      </c>
      <c r="I278" s="635" t="s">
        <v>102</v>
      </c>
      <c r="J278" s="651">
        <v>1</v>
      </c>
      <c r="K278" s="641">
        <v>45352</v>
      </c>
      <c r="L278" s="641">
        <v>45747</v>
      </c>
      <c r="M278" s="638">
        <f t="shared" si="9"/>
        <v>56.428571428571431</v>
      </c>
      <c r="N278" s="639">
        <v>1</v>
      </c>
      <c r="O278" s="635" t="s">
        <v>2908</v>
      </c>
      <c r="P278" s="639">
        <f t="shared" si="11"/>
        <v>1</v>
      </c>
      <c r="Q278" s="640" t="str" cm="1">
        <f t="array" aca="1" ref="Q278" ca="1">IF(ISNUMBER(P278),IF(P278=100%,"CUMPLIDA",IF(AND(ISNUMBER(L278),ISNUMBER(INDIRECT("FECHA_"&amp;$B278,1))), IF(L278&lt;=INDIRECT("FECHA_"&amp;$B278,1),"INCUMPLIDA","PROCESO"), "VERIFICAR FECHA")),"SIN VALOR AVANCE")</f>
        <v>CUMPLIDA</v>
      </c>
    </row>
    <row r="279" spans="1:17" ht="60.75" customHeight="1">
      <c r="A279" s="453" t="s">
        <v>17</v>
      </c>
      <c r="B279" s="454" t="s">
        <v>14</v>
      </c>
      <c r="C279" s="940"/>
      <c r="D279" s="940"/>
      <c r="E279" s="941"/>
      <c r="F279" s="941"/>
      <c r="G279" s="634" t="s">
        <v>2909</v>
      </c>
      <c r="H279" s="635" t="s">
        <v>104</v>
      </c>
      <c r="I279" s="635" t="s">
        <v>105</v>
      </c>
      <c r="J279" s="651">
        <v>1</v>
      </c>
      <c r="K279" s="641">
        <v>45352</v>
      </c>
      <c r="L279" s="641">
        <v>45747</v>
      </c>
      <c r="M279" s="638">
        <f t="shared" si="9"/>
        <v>56.428571428571431</v>
      </c>
      <c r="N279" s="639">
        <v>1</v>
      </c>
      <c r="O279" s="635" t="s">
        <v>2906</v>
      </c>
      <c r="P279" s="639">
        <f t="shared" si="11"/>
        <v>1</v>
      </c>
      <c r="Q279" s="640" t="str" cm="1">
        <f t="array" aca="1" ref="Q279" ca="1">IF(ISNUMBER(P279),IF(P279=100%,"CUMPLIDA",IF(AND(ISNUMBER(L279),ISNUMBER(INDIRECT("FECHA_"&amp;$B279,1))), IF(L279&lt;=INDIRECT("FECHA_"&amp;$B279,1),"INCUMPLIDA","PROCESO"), "VERIFICAR FECHA")),"SIN VALOR AVANCE")</f>
        <v>CUMPLIDA</v>
      </c>
    </row>
    <row r="280" spans="1:17" ht="60.75">
      <c r="A280" s="453" t="s">
        <v>17</v>
      </c>
      <c r="B280" s="454" t="s">
        <v>14</v>
      </c>
      <c r="C280" s="940"/>
      <c r="D280" s="940"/>
      <c r="E280" s="941"/>
      <c r="F280" s="941"/>
      <c r="G280" s="634" t="s">
        <v>2910</v>
      </c>
      <c r="H280" s="635" t="s">
        <v>106</v>
      </c>
      <c r="I280" s="635" t="s">
        <v>107</v>
      </c>
      <c r="J280" s="651">
        <v>1</v>
      </c>
      <c r="K280" s="641">
        <v>45352</v>
      </c>
      <c r="L280" s="641">
        <v>45747</v>
      </c>
      <c r="M280" s="638">
        <f t="shared" si="9"/>
        <v>56.428571428571431</v>
      </c>
      <c r="N280" s="639">
        <v>1</v>
      </c>
      <c r="O280" s="635" t="s">
        <v>2908</v>
      </c>
      <c r="P280" s="639">
        <f t="shared" si="11"/>
        <v>1</v>
      </c>
      <c r="Q280" s="640" t="str" cm="1">
        <f t="array" aca="1" ref="Q280" ca="1">IF(ISNUMBER(P280),IF(P280=100%,"CUMPLIDA",IF(AND(ISNUMBER(L280),ISNUMBER(INDIRECT("FECHA_"&amp;$B280,1))), IF(L280&lt;=INDIRECT("FECHA_"&amp;$B280,1),"INCUMPLIDA","PROCESO"), "VERIFICAR FECHA")),"SIN VALOR AVANCE")</f>
        <v>CUMPLIDA</v>
      </c>
    </row>
    <row r="281" spans="1:17" ht="105.75">
      <c r="A281" s="453" t="s">
        <v>17</v>
      </c>
      <c r="B281" s="454" t="s">
        <v>14</v>
      </c>
      <c r="C281" s="940"/>
      <c r="D281" s="940"/>
      <c r="E281" s="941"/>
      <c r="F281" s="941"/>
      <c r="G281" s="634" t="s">
        <v>2911</v>
      </c>
      <c r="H281" s="635" t="s">
        <v>108</v>
      </c>
      <c r="I281" s="635" t="s">
        <v>109</v>
      </c>
      <c r="J281" s="651">
        <v>1</v>
      </c>
      <c r="K281" s="641">
        <v>45352</v>
      </c>
      <c r="L281" s="641">
        <v>45747</v>
      </c>
      <c r="M281" s="638">
        <f t="shared" si="9"/>
        <v>56.428571428571431</v>
      </c>
      <c r="N281" s="639">
        <v>1</v>
      </c>
      <c r="O281" s="635" t="s">
        <v>2912</v>
      </c>
      <c r="P281" s="639">
        <f t="shared" si="11"/>
        <v>1</v>
      </c>
      <c r="Q281" s="640" t="str" cm="1">
        <f t="array" aca="1" ref="Q281" ca="1">IF(ISNUMBER(P281),IF(P281=100%,"CUMPLIDA",IF(AND(ISNUMBER(L281),ISNUMBER(INDIRECT("FECHA_"&amp;$B281,1))), IF(L281&lt;=INDIRECT("FECHA_"&amp;$B281,1),"INCUMPLIDA","PROCESO"), "VERIFICAR FECHA")),"SIN VALOR AVANCE")</f>
        <v>CUMPLIDA</v>
      </c>
    </row>
    <row r="282" spans="1:17" ht="60.75" customHeight="1">
      <c r="A282" s="453" t="s">
        <v>17</v>
      </c>
      <c r="B282" s="454" t="s">
        <v>14</v>
      </c>
      <c r="C282" s="940"/>
      <c r="D282" s="940"/>
      <c r="E282" s="941"/>
      <c r="F282" s="941"/>
      <c r="G282" s="634" t="s">
        <v>2913</v>
      </c>
      <c r="H282" s="635" t="s">
        <v>111</v>
      </c>
      <c r="I282" s="635" t="s">
        <v>112</v>
      </c>
      <c r="J282" s="651">
        <v>3</v>
      </c>
      <c r="K282" s="641">
        <v>45748</v>
      </c>
      <c r="L282" s="641">
        <v>45930</v>
      </c>
      <c r="M282" s="638">
        <f t="shared" si="9"/>
        <v>26</v>
      </c>
      <c r="N282" s="639">
        <v>0.69499999999999995</v>
      </c>
      <c r="O282" s="635" t="s">
        <v>2908</v>
      </c>
      <c r="P282" s="639">
        <f t="shared" si="11"/>
        <v>0.69499999999999995</v>
      </c>
      <c r="Q282" s="640" t="str" cm="1">
        <f t="array" aca="1" ref="Q282" ca="1">IF(ISNUMBER(P282),IF(P282=100%,"CUMPLIDA",IF(AND(ISNUMBER(L282),ISNUMBER(INDIRECT("FECHA_"&amp;$B282,1))), IF(L282&lt;=INDIRECT("FECHA_"&amp;$B282,1),"INCUMPLIDA","PROCESO"), "VERIFICAR FECHA")),"SIN VALOR AVANCE")</f>
        <v>PROCESO</v>
      </c>
    </row>
    <row r="283" spans="1:17" ht="60.75">
      <c r="A283" s="453" t="s">
        <v>17</v>
      </c>
      <c r="B283" s="454" t="s">
        <v>14</v>
      </c>
      <c r="C283" s="940"/>
      <c r="D283" s="940"/>
      <c r="E283" s="941"/>
      <c r="F283" s="941"/>
      <c r="G283" s="634" t="s">
        <v>114</v>
      </c>
      <c r="H283" s="635" t="s">
        <v>115</v>
      </c>
      <c r="I283" s="635" t="s">
        <v>116</v>
      </c>
      <c r="J283" s="651">
        <v>1</v>
      </c>
      <c r="K283" s="641">
        <v>45748</v>
      </c>
      <c r="L283" s="641">
        <v>45930</v>
      </c>
      <c r="M283" s="638">
        <f t="shared" si="9"/>
        <v>26</v>
      </c>
      <c r="N283" s="639">
        <v>0</v>
      </c>
      <c r="O283" s="635" t="s">
        <v>2906</v>
      </c>
      <c r="P283" s="639">
        <f t="shared" si="11"/>
        <v>0</v>
      </c>
      <c r="Q283" s="640" t="str" cm="1">
        <f t="array" aca="1" ref="Q283" ca="1">IF(ISNUMBER(P283),IF(P283=100%,"CUMPLIDA",IF(AND(ISNUMBER(L283),ISNUMBER(INDIRECT("FECHA_"&amp;$B283,1))), IF(L283&lt;=INDIRECT("FECHA_"&amp;$B283,1),"INCUMPLIDA","PROCESO"), "VERIFICAR FECHA")),"SIN VALOR AVANCE")</f>
        <v>PROCESO</v>
      </c>
    </row>
    <row r="284" spans="1:17" ht="135" customHeight="1">
      <c r="A284" s="453" t="s">
        <v>17</v>
      </c>
      <c r="B284" s="454" t="s">
        <v>14</v>
      </c>
      <c r="C284" s="940"/>
      <c r="D284" s="940"/>
      <c r="E284" s="941"/>
      <c r="F284" s="941"/>
      <c r="G284" s="634" t="s">
        <v>117</v>
      </c>
      <c r="H284" s="635" t="s">
        <v>118</v>
      </c>
      <c r="I284" s="635" t="s">
        <v>119</v>
      </c>
      <c r="J284" s="651">
        <v>2</v>
      </c>
      <c r="K284" s="641">
        <v>45748</v>
      </c>
      <c r="L284" s="641">
        <v>45930</v>
      </c>
      <c r="M284" s="638">
        <f t="shared" si="9"/>
        <v>26</v>
      </c>
      <c r="N284" s="639">
        <v>0</v>
      </c>
      <c r="O284" s="635" t="s">
        <v>2912</v>
      </c>
      <c r="P284" s="639">
        <f t="shared" si="11"/>
        <v>0</v>
      </c>
      <c r="Q284" s="640" t="str" cm="1">
        <f t="array" aca="1" ref="Q284" ca="1">IF(ISNUMBER(P284),IF(P284=100%,"CUMPLIDA",IF(AND(ISNUMBER(L284),ISNUMBER(INDIRECT("FECHA_"&amp;$B284,1))), IF(L284&lt;=INDIRECT("FECHA_"&amp;$B284,1),"INCUMPLIDA","PROCESO"), "VERIFICAR FECHA")),"SIN VALOR AVANCE")</f>
        <v>PROCESO</v>
      </c>
    </row>
    <row r="285" spans="1:17" ht="150">
      <c r="A285" s="453" t="s">
        <v>17</v>
      </c>
      <c r="B285" s="454" t="s">
        <v>14</v>
      </c>
      <c r="C285" s="940"/>
      <c r="D285" s="940"/>
      <c r="E285" s="941"/>
      <c r="F285" s="941"/>
      <c r="G285" s="634" t="s">
        <v>2914</v>
      </c>
      <c r="H285" s="635" t="s">
        <v>2915</v>
      </c>
      <c r="I285" s="635" t="s">
        <v>2916</v>
      </c>
      <c r="J285" s="651">
        <v>4</v>
      </c>
      <c r="K285" s="641">
        <v>45047</v>
      </c>
      <c r="L285" s="641">
        <v>45473</v>
      </c>
      <c r="M285" s="638">
        <f t="shared" si="9"/>
        <v>60.857142857142854</v>
      </c>
      <c r="N285" s="639">
        <v>1</v>
      </c>
      <c r="O285" s="635" t="s">
        <v>2917</v>
      </c>
      <c r="P285" s="639">
        <f t="shared" si="11"/>
        <v>1</v>
      </c>
      <c r="Q285" s="640" t="str" cm="1">
        <f t="array" aca="1" ref="Q285" ca="1">IF(ISNUMBER(P285),IF(P285=100%,"CUMPLIDA",IF(AND(ISNUMBER(L285),ISNUMBER(INDIRECT("FECHA_"&amp;$B285,1))), IF(L285&lt;=INDIRECT("FECHA_"&amp;$B285,1),"INCUMPLIDA","PROCESO"), "VERIFICAR FECHA")),"SIN VALOR AVANCE")</f>
        <v>CUMPLIDA</v>
      </c>
    </row>
    <row r="286" spans="1:17" ht="90">
      <c r="A286" s="453" t="s">
        <v>17</v>
      </c>
      <c r="B286" s="454" t="s">
        <v>14</v>
      </c>
      <c r="C286" s="940"/>
      <c r="D286" s="940"/>
      <c r="E286" s="941"/>
      <c r="F286" s="941"/>
      <c r="G286" s="634" t="s">
        <v>2918</v>
      </c>
      <c r="H286" s="635" t="s">
        <v>2919</v>
      </c>
      <c r="I286" s="635" t="s">
        <v>2920</v>
      </c>
      <c r="J286" s="651">
        <v>2</v>
      </c>
      <c r="K286" s="641">
        <v>45047</v>
      </c>
      <c r="L286" s="641">
        <v>45473</v>
      </c>
      <c r="M286" s="638">
        <f t="shared" si="9"/>
        <v>60.857142857142854</v>
      </c>
      <c r="N286" s="639">
        <v>1</v>
      </c>
      <c r="O286" s="635" t="s">
        <v>2921</v>
      </c>
      <c r="P286" s="639">
        <f t="shared" si="11"/>
        <v>1</v>
      </c>
      <c r="Q286" s="640" t="str" cm="1">
        <f t="array" aca="1" ref="Q286" ca="1">IF(ISNUMBER(P286),IF(P286=100%,"CUMPLIDA",IF(AND(ISNUMBER(L286),ISNUMBER(INDIRECT("FECHA_"&amp;$B286,1))), IF(L286&lt;=INDIRECT("FECHA_"&amp;$B286,1),"INCUMPLIDA","PROCESO"), "VERIFICAR FECHA")),"SIN VALOR AVANCE")</f>
        <v>CUMPLIDA</v>
      </c>
    </row>
    <row r="287" spans="1:17" ht="60.75">
      <c r="A287" s="453" t="s">
        <v>17</v>
      </c>
      <c r="B287" s="454" t="s">
        <v>14</v>
      </c>
      <c r="C287" s="940"/>
      <c r="D287" s="940"/>
      <c r="E287" s="941"/>
      <c r="F287" s="941"/>
      <c r="G287" s="634" t="s">
        <v>2922</v>
      </c>
      <c r="H287" s="635" t="s">
        <v>2923</v>
      </c>
      <c r="I287" s="635" t="s">
        <v>255</v>
      </c>
      <c r="J287" s="651">
        <v>1</v>
      </c>
      <c r="K287" s="641">
        <v>43831</v>
      </c>
      <c r="L287" s="641">
        <v>44043</v>
      </c>
      <c r="M287" s="638">
        <f t="shared" si="9"/>
        <v>30.285714285714285</v>
      </c>
      <c r="N287" s="639">
        <v>1</v>
      </c>
      <c r="O287" s="635" t="s">
        <v>2924</v>
      </c>
      <c r="P287" s="639">
        <f t="shared" si="11"/>
        <v>1</v>
      </c>
      <c r="Q287" s="640" t="str" cm="1">
        <f t="array" aca="1" ref="Q287" ca="1">IF(ISNUMBER(P287),IF(P287=100%,"CUMPLIDA",IF(AND(ISNUMBER(L287),ISNUMBER(INDIRECT("FECHA_"&amp;$B287,1))), IF(L287&lt;=INDIRECT("FECHA_"&amp;$B287,1),"INCUMPLIDA","PROCESO"), "VERIFICAR FECHA")),"SIN VALOR AVANCE")</f>
        <v>CUMPLIDA</v>
      </c>
    </row>
    <row r="288" spans="1:17" ht="60.75">
      <c r="A288" s="453" t="s">
        <v>17</v>
      </c>
      <c r="B288" s="454" t="s">
        <v>14</v>
      </c>
      <c r="C288" s="940"/>
      <c r="D288" s="940"/>
      <c r="E288" s="941"/>
      <c r="F288" s="941"/>
      <c r="G288" s="634" t="s">
        <v>2925</v>
      </c>
      <c r="H288" s="635" t="s">
        <v>2926</v>
      </c>
      <c r="I288" s="635" t="s">
        <v>2839</v>
      </c>
      <c r="J288" s="653">
        <v>1</v>
      </c>
      <c r="K288" s="641">
        <v>43831</v>
      </c>
      <c r="L288" s="641">
        <v>44742</v>
      </c>
      <c r="M288" s="638">
        <f t="shared" si="9"/>
        <v>130.14285714285714</v>
      </c>
      <c r="N288" s="639">
        <v>1</v>
      </c>
      <c r="O288" s="635" t="s">
        <v>2927</v>
      </c>
      <c r="P288" s="639">
        <f t="shared" si="11"/>
        <v>1</v>
      </c>
      <c r="Q288" s="640" t="str" cm="1">
        <f t="array" aca="1" ref="Q288" ca="1">IF(ISNUMBER(P288),IF(P288=100%,"CUMPLIDA",IF(AND(ISNUMBER(L288),ISNUMBER(INDIRECT("FECHA_"&amp;$B288,1))), IF(L288&lt;=INDIRECT("FECHA_"&amp;$B288,1),"INCUMPLIDA","PROCESO"), "VERIFICAR FECHA")),"SIN VALOR AVANCE")</f>
        <v>CUMPLIDA</v>
      </c>
    </row>
    <row r="289" spans="1:17" ht="150.75">
      <c r="A289" s="453" t="s">
        <v>17</v>
      </c>
      <c r="B289" s="454" t="s">
        <v>14</v>
      </c>
      <c r="C289" s="940"/>
      <c r="D289" s="940"/>
      <c r="E289" s="941"/>
      <c r="F289" s="941"/>
      <c r="G289" s="634" t="s">
        <v>2928</v>
      </c>
      <c r="H289" s="635" t="s">
        <v>2929</v>
      </c>
      <c r="I289" s="635" t="s">
        <v>2930</v>
      </c>
      <c r="J289" s="653">
        <v>1</v>
      </c>
      <c r="K289" s="641">
        <v>43936</v>
      </c>
      <c r="L289" s="641">
        <v>44043</v>
      </c>
      <c r="M289" s="638">
        <f t="shared" si="9"/>
        <v>15.285714285714286</v>
      </c>
      <c r="N289" s="639">
        <v>1</v>
      </c>
      <c r="O289" s="635" t="s">
        <v>2931</v>
      </c>
      <c r="P289" s="639">
        <f t="shared" si="11"/>
        <v>1</v>
      </c>
      <c r="Q289" s="640" t="str" cm="1">
        <f t="array" aca="1" ref="Q289" ca="1">IF(ISNUMBER(P289),IF(P289=100%,"CUMPLIDA",IF(AND(ISNUMBER(L289),ISNUMBER(INDIRECT("FECHA_"&amp;$B289,1))), IF(L289&lt;=INDIRECT("FECHA_"&amp;$B289,1),"INCUMPLIDA","PROCESO"), "VERIFICAR FECHA")),"SIN VALOR AVANCE")</f>
        <v>CUMPLIDA</v>
      </c>
    </row>
    <row r="290" spans="1:17" ht="195">
      <c r="A290" s="453" t="s">
        <v>17</v>
      </c>
      <c r="B290" s="454" t="s">
        <v>14</v>
      </c>
      <c r="C290" s="940"/>
      <c r="D290" s="940"/>
      <c r="E290" s="941"/>
      <c r="F290" s="941"/>
      <c r="G290" s="634" t="s">
        <v>2932</v>
      </c>
      <c r="H290" s="654" t="s">
        <v>2933</v>
      </c>
      <c r="I290" s="654" t="s">
        <v>2934</v>
      </c>
      <c r="J290" s="651">
        <v>1</v>
      </c>
      <c r="K290" s="655">
        <v>43936</v>
      </c>
      <c r="L290" s="655">
        <v>43982</v>
      </c>
      <c r="M290" s="638">
        <f>(L290-K290)/7</f>
        <v>6.5714285714285712</v>
      </c>
      <c r="N290" s="639">
        <v>1</v>
      </c>
      <c r="O290" s="635" t="s">
        <v>2935</v>
      </c>
      <c r="P290" s="639">
        <f>IF(B290="ITRC",N290,N290/J290)</f>
        <v>1</v>
      </c>
      <c r="Q290" s="640" t="str" cm="1">
        <f t="array" aca="1" ref="Q290" ca="1">IF(ISNUMBER(P290),IF(P290=100%,"CUMPLIDA",IF(AND(ISNUMBER(L290),ISNUMBER(INDIRECT("FECHA_"&amp;$B290,1))), IF(L290&lt;=INDIRECT("FECHA_"&amp;$B290,1),"INCUMPLIDA","PROCESO"), "VERIFICAR FECHA")),"SIN VALOR AVANCE")</f>
        <v>CUMPLIDA</v>
      </c>
    </row>
    <row r="291" spans="1:17" ht="150.75" customHeight="1">
      <c r="A291" s="453" t="s">
        <v>17</v>
      </c>
      <c r="B291" s="454" t="s">
        <v>14</v>
      </c>
      <c r="C291" s="940" t="s">
        <v>2936</v>
      </c>
      <c r="D291" s="940" t="s">
        <v>1518</v>
      </c>
      <c r="E291" s="941" t="s">
        <v>2937</v>
      </c>
      <c r="F291" s="941" t="s">
        <v>2938</v>
      </c>
      <c r="G291" s="634" t="s">
        <v>2939</v>
      </c>
      <c r="H291" s="635" t="s">
        <v>2940</v>
      </c>
      <c r="I291" s="635" t="s">
        <v>2941</v>
      </c>
      <c r="J291" s="636">
        <v>40</v>
      </c>
      <c r="K291" s="637">
        <v>44256</v>
      </c>
      <c r="L291" s="637">
        <v>44834</v>
      </c>
      <c r="M291" s="638">
        <f t="shared" ref="M291:M331" si="12">(L291-K291)/7</f>
        <v>82.571428571428569</v>
      </c>
      <c r="N291" s="639">
        <v>1</v>
      </c>
      <c r="O291" s="635" t="s">
        <v>2942</v>
      </c>
      <c r="P291" s="639">
        <f t="shared" ref="P291:P340" si="13">IF(B291="ITRC",N291,N291/J291)</f>
        <v>1</v>
      </c>
      <c r="Q291" s="640" t="str" cm="1">
        <f t="array" aca="1" ref="Q291" ca="1">IF(ISNUMBER(P291),IF(P291=100%,"CUMPLIDA",IF(AND(ISNUMBER(L291),ISNUMBER(INDIRECT("FECHA_"&amp;$B291,1))), IF(L291&lt;=INDIRECT("FECHA_"&amp;$B291,1),"INCUMPLIDA","PROCESO"), "VERIFICAR FECHA")),"SIN VALOR AVANCE")</f>
        <v>CUMPLIDA</v>
      </c>
    </row>
    <row r="292" spans="1:17" ht="135.75">
      <c r="A292" s="453" t="s">
        <v>17</v>
      </c>
      <c r="B292" s="454" t="s">
        <v>14</v>
      </c>
      <c r="C292" s="940"/>
      <c r="D292" s="940"/>
      <c r="E292" s="941"/>
      <c r="F292" s="941"/>
      <c r="G292" s="634" t="s">
        <v>2943</v>
      </c>
      <c r="H292" s="635" t="s">
        <v>2944</v>
      </c>
      <c r="I292" s="635" t="s">
        <v>2945</v>
      </c>
      <c r="J292" s="636">
        <v>1</v>
      </c>
      <c r="K292" s="637">
        <v>44075</v>
      </c>
      <c r="L292" s="637">
        <v>44926</v>
      </c>
      <c r="M292" s="638">
        <f t="shared" si="12"/>
        <v>121.57142857142857</v>
      </c>
      <c r="N292" s="639">
        <v>1</v>
      </c>
      <c r="O292" s="635" t="s">
        <v>2946</v>
      </c>
      <c r="P292" s="639">
        <f t="shared" si="13"/>
        <v>1</v>
      </c>
      <c r="Q292" s="640" t="str" cm="1">
        <f t="array" aca="1" ref="Q292" ca="1">IF(ISNUMBER(P292),IF(P292=100%,"CUMPLIDA",IF(AND(ISNUMBER(L292),ISNUMBER(INDIRECT("FECHA_"&amp;$B292,1))), IF(L292&lt;=INDIRECT("FECHA_"&amp;$B292,1),"INCUMPLIDA","PROCESO"), "VERIFICAR FECHA")),"SIN VALOR AVANCE")</f>
        <v>CUMPLIDA</v>
      </c>
    </row>
    <row r="293" spans="1:17" ht="135.75">
      <c r="A293" s="453" t="s">
        <v>17</v>
      </c>
      <c r="B293" s="454" t="s">
        <v>14</v>
      </c>
      <c r="C293" s="940"/>
      <c r="D293" s="940"/>
      <c r="E293" s="941"/>
      <c r="F293" s="941"/>
      <c r="G293" s="634" t="s">
        <v>2947</v>
      </c>
      <c r="H293" s="635" t="s">
        <v>2948</v>
      </c>
      <c r="I293" s="635" t="s">
        <v>2949</v>
      </c>
      <c r="J293" s="636">
        <v>1</v>
      </c>
      <c r="K293" s="637">
        <v>44136</v>
      </c>
      <c r="L293" s="637">
        <v>44286</v>
      </c>
      <c r="M293" s="638">
        <f t="shared" si="12"/>
        <v>21.428571428571427</v>
      </c>
      <c r="N293" s="639">
        <v>1</v>
      </c>
      <c r="O293" s="635" t="s">
        <v>2950</v>
      </c>
      <c r="P293" s="639">
        <f t="shared" si="13"/>
        <v>1</v>
      </c>
      <c r="Q293" s="640" t="str" cm="1">
        <f t="array" aca="1" ref="Q293" ca="1">IF(ISNUMBER(P293),IF(P293=100%,"CUMPLIDA",IF(AND(ISNUMBER(L293),ISNUMBER(INDIRECT("FECHA_"&amp;$B293,1))), IF(L293&lt;=INDIRECT("FECHA_"&amp;$B293,1),"INCUMPLIDA","PROCESO"), "VERIFICAR FECHA")),"SIN VALOR AVANCE")</f>
        <v>CUMPLIDA</v>
      </c>
    </row>
    <row r="294" spans="1:17" ht="165" customHeight="1">
      <c r="A294" s="453" t="s">
        <v>17</v>
      </c>
      <c r="B294" s="454" t="s">
        <v>14</v>
      </c>
      <c r="C294" s="940"/>
      <c r="D294" s="940"/>
      <c r="E294" s="941"/>
      <c r="F294" s="941"/>
      <c r="G294" s="634" t="s">
        <v>2951</v>
      </c>
      <c r="H294" s="635" t="s">
        <v>2952</v>
      </c>
      <c r="I294" s="635" t="s">
        <v>2953</v>
      </c>
      <c r="J294" s="636">
        <v>1</v>
      </c>
      <c r="K294" s="637">
        <v>44044</v>
      </c>
      <c r="L294" s="637">
        <v>44196</v>
      </c>
      <c r="M294" s="638">
        <f t="shared" si="12"/>
        <v>21.714285714285715</v>
      </c>
      <c r="N294" s="639">
        <v>1</v>
      </c>
      <c r="O294" s="635" t="s">
        <v>2946</v>
      </c>
      <c r="P294" s="639">
        <f t="shared" si="13"/>
        <v>1</v>
      </c>
      <c r="Q294" s="640" t="str" cm="1">
        <f t="array" aca="1" ref="Q294" ca="1">IF(ISNUMBER(P294),IF(P294=100%,"CUMPLIDA",IF(AND(ISNUMBER(L294),ISNUMBER(INDIRECT("FECHA_"&amp;$B294,1))), IF(L294&lt;=INDIRECT("FECHA_"&amp;$B294,1),"INCUMPLIDA","PROCESO"), "VERIFICAR FECHA")),"SIN VALOR AVANCE")</f>
        <v>CUMPLIDA</v>
      </c>
    </row>
    <row r="295" spans="1:17" ht="135.75">
      <c r="A295" s="453" t="s">
        <v>17</v>
      </c>
      <c r="B295" s="454" t="s">
        <v>14</v>
      </c>
      <c r="C295" s="940"/>
      <c r="D295" s="940"/>
      <c r="E295" s="941"/>
      <c r="F295" s="941"/>
      <c r="G295" s="634" t="s">
        <v>2954</v>
      </c>
      <c r="H295" s="635" t="s">
        <v>2955</v>
      </c>
      <c r="I295" s="635" t="s">
        <v>2956</v>
      </c>
      <c r="J295" s="636">
        <v>2</v>
      </c>
      <c r="K295" s="637">
        <v>44197</v>
      </c>
      <c r="L295" s="637">
        <v>44926</v>
      </c>
      <c r="M295" s="638">
        <f t="shared" si="12"/>
        <v>104.14285714285714</v>
      </c>
      <c r="N295" s="639">
        <v>1</v>
      </c>
      <c r="O295" s="635" t="s">
        <v>2946</v>
      </c>
      <c r="P295" s="639">
        <f t="shared" si="13"/>
        <v>1</v>
      </c>
      <c r="Q295" s="640" t="str" cm="1">
        <f t="array" aca="1" ref="Q295" ca="1">IF(ISNUMBER(P295),IF(P295=100%,"CUMPLIDA",IF(AND(ISNUMBER(L295),ISNUMBER(INDIRECT("FECHA_"&amp;$B295,1))), IF(L295&lt;=INDIRECT("FECHA_"&amp;$B295,1),"INCUMPLIDA","PROCESO"), "VERIFICAR FECHA")),"SIN VALOR AVANCE")</f>
        <v>CUMPLIDA</v>
      </c>
    </row>
    <row r="296" spans="1:17" ht="165.75" customHeight="1">
      <c r="A296" s="453" t="s">
        <v>17</v>
      </c>
      <c r="B296" s="454" t="s">
        <v>14</v>
      </c>
      <c r="C296" s="940"/>
      <c r="D296" s="940"/>
      <c r="E296" s="941"/>
      <c r="F296" s="941"/>
      <c r="G296" s="941" t="s">
        <v>2957</v>
      </c>
      <c r="H296" s="635" t="s">
        <v>2958</v>
      </c>
      <c r="I296" s="635" t="s">
        <v>2959</v>
      </c>
      <c r="J296" s="636">
        <v>1</v>
      </c>
      <c r="K296" s="637">
        <v>44378</v>
      </c>
      <c r="L296" s="637">
        <v>44408</v>
      </c>
      <c r="M296" s="638">
        <f t="shared" si="12"/>
        <v>4.2857142857142856</v>
      </c>
      <c r="N296" s="639">
        <v>1</v>
      </c>
      <c r="O296" s="635" t="s">
        <v>2946</v>
      </c>
      <c r="P296" s="639">
        <f t="shared" si="13"/>
        <v>1</v>
      </c>
      <c r="Q296" s="640" t="str" cm="1">
        <f t="array" aca="1" ref="Q296" ca="1">IF(ISNUMBER(P296),IF(P296=100%,"CUMPLIDA",IF(AND(ISNUMBER(L296),ISNUMBER(INDIRECT("FECHA_"&amp;$B296,1))), IF(L296&lt;=INDIRECT("FECHA_"&amp;$B296,1),"INCUMPLIDA","PROCESO"), "VERIFICAR FECHA")),"SIN VALOR AVANCE")</f>
        <v>CUMPLIDA</v>
      </c>
    </row>
    <row r="297" spans="1:17" ht="135.75" customHeight="1">
      <c r="A297" s="453" t="s">
        <v>17</v>
      </c>
      <c r="B297" s="454" t="s">
        <v>14</v>
      </c>
      <c r="C297" s="940"/>
      <c r="D297" s="940"/>
      <c r="E297" s="941" t="s">
        <v>2960</v>
      </c>
      <c r="F297" s="941"/>
      <c r="G297" s="941"/>
      <c r="H297" s="635" t="s">
        <v>2958</v>
      </c>
      <c r="I297" s="635" t="s">
        <v>2961</v>
      </c>
      <c r="J297" s="636">
        <v>1</v>
      </c>
      <c r="K297" s="637">
        <v>44409</v>
      </c>
      <c r="L297" s="637">
        <v>44561</v>
      </c>
      <c r="M297" s="638">
        <f t="shared" si="12"/>
        <v>21.714285714285715</v>
      </c>
      <c r="N297" s="639">
        <v>1</v>
      </c>
      <c r="O297" s="635" t="s">
        <v>2946</v>
      </c>
      <c r="P297" s="639">
        <f t="shared" si="13"/>
        <v>1</v>
      </c>
      <c r="Q297" s="640" t="str" cm="1">
        <f t="array" aca="1" ref="Q297" ca="1">IF(ISNUMBER(P297),IF(P297=100%,"CUMPLIDA",IF(AND(ISNUMBER(L297),ISNUMBER(INDIRECT("FECHA_"&amp;$B297,1))), IF(L297&lt;=INDIRECT("FECHA_"&amp;$B297,1),"INCUMPLIDA","PROCESO"), "VERIFICAR FECHA")),"SIN VALOR AVANCE")</f>
        <v>CUMPLIDA</v>
      </c>
    </row>
    <row r="298" spans="1:17" ht="135.75">
      <c r="A298" s="453" t="s">
        <v>17</v>
      </c>
      <c r="B298" s="454" t="s">
        <v>14</v>
      </c>
      <c r="C298" s="940"/>
      <c r="D298" s="940"/>
      <c r="E298" s="941"/>
      <c r="F298" s="941"/>
      <c r="G298" s="941"/>
      <c r="H298" s="635" t="s">
        <v>2958</v>
      </c>
      <c r="I298" s="635" t="s">
        <v>2962</v>
      </c>
      <c r="J298" s="636">
        <v>1</v>
      </c>
      <c r="K298" s="637">
        <v>44743</v>
      </c>
      <c r="L298" s="637">
        <v>44773</v>
      </c>
      <c r="M298" s="638">
        <f t="shared" si="12"/>
        <v>4.2857142857142856</v>
      </c>
      <c r="N298" s="639">
        <v>1</v>
      </c>
      <c r="O298" s="635" t="s">
        <v>2946</v>
      </c>
      <c r="P298" s="639">
        <f t="shared" si="13"/>
        <v>1</v>
      </c>
      <c r="Q298" s="640" t="str" cm="1">
        <f t="array" aca="1" ref="Q298" ca="1">IF(ISNUMBER(P298),IF(P298=100%,"CUMPLIDA",IF(AND(ISNUMBER(L298),ISNUMBER(INDIRECT("FECHA_"&amp;$B298,1))), IF(L298&lt;=INDIRECT("FECHA_"&amp;$B298,1),"INCUMPLIDA","PROCESO"), "VERIFICAR FECHA")),"SIN VALOR AVANCE")</f>
        <v>CUMPLIDA</v>
      </c>
    </row>
    <row r="299" spans="1:17" ht="135.75">
      <c r="A299" s="453" t="s">
        <v>17</v>
      </c>
      <c r="B299" s="454" t="s">
        <v>14</v>
      </c>
      <c r="C299" s="940"/>
      <c r="D299" s="940"/>
      <c r="E299" s="941"/>
      <c r="F299" s="941"/>
      <c r="G299" s="941"/>
      <c r="H299" s="635" t="s">
        <v>2958</v>
      </c>
      <c r="I299" s="635" t="s">
        <v>2961</v>
      </c>
      <c r="J299" s="636">
        <v>1</v>
      </c>
      <c r="K299" s="637">
        <v>44774</v>
      </c>
      <c r="L299" s="637">
        <v>44926</v>
      </c>
      <c r="M299" s="638">
        <f t="shared" si="12"/>
        <v>21.714285714285715</v>
      </c>
      <c r="N299" s="639">
        <v>1</v>
      </c>
      <c r="O299" s="635" t="s">
        <v>2946</v>
      </c>
      <c r="P299" s="639">
        <f t="shared" si="13"/>
        <v>1</v>
      </c>
      <c r="Q299" s="640" t="str" cm="1">
        <f t="array" aca="1" ref="Q299" ca="1">IF(ISNUMBER(P299),IF(P299=100%,"CUMPLIDA",IF(AND(ISNUMBER(L299),ISNUMBER(INDIRECT("FECHA_"&amp;$B299,1))), IF(L299&lt;=INDIRECT("FECHA_"&amp;$B299,1),"INCUMPLIDA","PROCESO"), "VERIFICAR FECHA")),"SIN VALOR AVANCE")</f>
        <v>CUMPLIDA</v>
      </c>
    </row>
    <row r="300" spans="1:17" ht="135.75">
      <c r="A300" s="453" t="s">
        <v>17</v>
      </c>
      <c r="B300" s="454" t="s">
        <v>14</v>
      </c>
      <c r="C300" s="940"/>
      <c r="D300" s="940"/>
      <c r="E300" s="941"/>
      <c r="F300" s="941"/>
      <c r="G300" s="634" t="s">
        <v>2963</v>
      </c>
      <c r="H300" s="635" t="s">
        <v>2964</v>
      </c>
      <c r="I300" s="635" t="s">
        <v>2965</v>
      </c>
      <c r="J300" s="636">
        <v>1</v>
      </c>
      <c r="K300" s="637">
        <v>43800</v>
      </c>
      <c r="L300" s="637">
        <v>44316</v>
      </c>
      <c r="M300" s="638">
        <f t="shared" si="12"/>
        <v>73.714285714285708</v>
      </c>
      <c r="N300" s="639">
        <v>1</v>
      </c>
      <c r="O300" s="635" t="s">
        <v>2950</v>
      </c>
      <c r="P300" s="639">
        <f t="shared" si="13"/>
        <v>1</v>
      </c>
      <c r="Q300" s="640" t="str" cm="1">
        <f t="array" aca="1" ref="Q300" ca="1">IF(ISNUMBER(P300),IF(P300=100%,"CUMPLIDA",IF(AND(ISNUMBER(L300),ISNUMBER(INDIRECT("FECHA_"&amp;$B300,1))), IF(L300&lt;=INDIRECT("FECHA_"&amp;$B300,1),"INCUMPLIDA","PROCESO"), "VERIFICAR FECHA")),"SIN VALOR AVANCE")</f>
        <v>CUMPLIDA</v>
      </c>
    </row>
    <row r="301" spans="1:17" ht="90.75">
      <c r="A301" s="453" t="s">
        <v>17</v>
      </c>
      <c r="B301" s="454" t="s">
        <v>14</v>
      </c>
      <c r="C301" s="940"/>
      <c r="D301" s="940"/>
      <c r="E301" s="941"/>
      <c r="F301" s="941"/>
      <c r="G301" s="941" t="s">
        <v>2966</v>
      </c>
      <c r="H301" s="635" t="s">
        <v>2967</v>
      </c>
      <c r="I301" s="635" t="s">
        <v>2968</v>
      </c>
      <c r="J301" s="636">
        <v>4</v>
      </c>
      <c r="K301" s="637">
        <v>44197</v>
      </c>
      <c r="L301" s="637">
        <v>44926</v>
      </c>
      <c r="M301" s="638">
        <f t="shared" si="12"/>
        <v>104.14285714285714</v>
      </c>
      <c r="N301" s="639">
        <v>1</v>
      </c>
      <c r="O301" s="635" t="s">
        <v>2969</v>
      </c>
      <c r="P301" s="639">
        <f t="shared" si="13"/>
        <v>1</v>
      </c>
      <c r="Q301" s="640" t="str" cm="1">
        <f t="array" aca="1" ref="Q301" ca="1">IF(ISNUMBER(P301),IF(P301=100%,"CUMPLIDA",IF(AND(ISNUMBER(L301),ISNUMBER(INDIRECT("FECHA_"&amp;$B301,1))), IF(L301&lt;=INDIRECT("FECHA_"&amp;$B301,1),"INCUMPLIDA","PROCESO"), "VERIFICAR FECHA")),"SIN VALOR AVANCE")</f>
        <v>CUMPLIDA</v>
      </c>
    </row>
    <row r="302" spans="1:17" ht="150.75">
      <c r="A302" s="453" t="s">
        <v>17</v>
      </c>
      <c r="B302" s="454" t="s">
        <v>14</v>
      </c>
      <c r="C302" s="940"/>
      <c r="D302" s="940"/>
      <c r="E302" s="941"/>
      <c r="F302" s="941"/>
      <c r="G302" s="941"/>
      <c r="H302" s="635" t="s">
        <v>2967</v>
      </c>
      <c r="I302" s="635" t="s">
        <v>2968</v>
      </c>
      <c r="J302" s="636">
        <v>2</v>
      </c>
      <c r="K302" s="637">
        <v>44197</v>
      </c>
      <c r="L302" s="637">
        <v>44561</v>
      </c>
      <c r="M302" s="638">
        <f t="shared" si="12"/>
        <v>52</v>
      </c>
      <c r="N302" s="639">
        <v>1</v>
      </c>
      <c r="O302" s="635" t="s">
        <v>2970</v>
      </c>
      <c r="P302" s="639">
        <f t="shared" si="13"/>
        <v>1</v>
      </c>
      <c r="Q302" s="640" t="str" cm="1">
        <f t="array" aca="1" ref="Q302" ca="1">IF(ISNUMBER(P302),IF(P302=100%,"CUMPLIDA",IF(AND(ISNUMBER(L302),ISNUMBER(INDIRECT("FECHA_"&amp;$B302,1))), IF(L302&lt;=INDIRECT("FECHA_"&amp;$B302,1),"INCUMPLIDA","PROCESO"), "VERIFICAR FECHA")),"SIN VALOR AVANCE")</f>
        <v>CUMPLIDA</v>
      </c>
    </row>
    <row r="303" spans="1:17" ht="135.75" customHeight="1">
      <c r="A303" s="453" t="s">
        <v>17</v>
      </c>
      <c r="B303" s="454" t="s">
        <v>14</v>
      </c>
      <c r="C303" s="940"/>
      <c r="D303" s="940"/>
      <c r="E303" s="941" t="s">
        <v>2971</v>
      </c>
      <c r="F303" s="941"/>
      <c r="G303" s="941"/>
      <c r="H303" s="635" t="s">
        <v>2967</v>
      </c>
      <c r="I303" s="635" t="s">
        <v>2968</v>
      </c>
      <c r="J303" s="636">
        <v>2</v>
      </c>
      <c r="K303" s="637">
        <v>44197</v>
      </c>
      <c r="L303" s="637">
        <v>44561</v>
      </c>
      <c r="M303" s="638">
        <f t="shared" si="12"/>
        <v>52</v>
      </c>
      <c r="N303" s="639">
        <v>1</v>
      </c>
      <c r="O303" s="635" t="s">
        <v>2972</v>
      </c>
      <c r="P303" s="639">
        <f t="shared" si="13"/>
        <v>1</v>
      </c>
      <c r="Q303" s="640" t="str" cm="1">
        <f t="array" aca="1" ref="Q303" ca="1">IF(ISNUMBER(P303),IF(P303=100%,"CUMPLIDA",IF(AND(ISNUMBER(L303),ISNUMBER(INDIRECT("FECHA_"&amp;$B303,1))), IF(L303&lt;=INDIRECT("FECHA_"&amp;$B303,1),"INCUMPLIDA","PROCESO"), "VERIFICAR FECHA")),"SIN VALOR AVANCE")</f>
        <v>CUMPLIDA</v>
      </c>
    </row>
    <row r="304" spans="1:17" ht="135.75">
      <c r="A304" s="453" t="s">
        <v>17</v>
      </c>
      <c r="B304" s="454" t="s">
        <v>14</v>
      </c>
      <c r="C304" s="940"/>
      <c r="D304" s="940"/>
      <c r="E304" s="941"/>
      <c r="F304" s="941"/>
      <c r="G304" s="941"/>
      <c r="H304" s="635" t="s">
        <v>2967</v>
      </c>
      <c r="I304" s="635" t="s">
        <v>2968</v>
      </c>
      <c r="J304" s="636">
        <v>2</v>
      </c>
      <c r="K304" s="637">
        <v>44197</v>
      </c>
      <c r="L304" s="637">
        <v>44561</v>
      </c>
      <c r="M304" s="638">
        <f t="shared" si="12"/>
        <v>52</v>
      </c>
      <c r="N304" s="639">
        <v>1</v>
      </c>
      <c r="O304" s="635" t="s">
        <v>2973</v>
      </c>
      <c r="P304" s="639">
        <f t="shared" si="13"/>
        <v>1</v>
      </c>
      <c r="Q304" s="640" t="str" cm="1">
        <f t="array" aca="1" ref="Q304" ca="1">IF(ISNUMBER(P304),IF(P304=100%,"CUMPLIDA",IF(AND(ISNUMBER(L304),ISNUMBER(INDIRECT("FECHA_"&amp;$B304,1))), IF(L304&lt;=INDIRECT("FECHA_"&amp;$B304,1),"INCUMPLIDA","PROCESO"), "VERIFICAR FECHA")),"SIN VALOR AVANCE")</f>
        <v>CUMPLIDA</v>
      </c>
    </row>
    <row r="305" spans="1:18" ht="135.75">
      <c r="A305" s="453" t="s">
        <v>17</v>
      </c>
      <c r="B305" s="454" t="s">
        <v>14</v>
      </c>
      <c r="C305" s="940"/>
      <c r="D305" s="940"/>
      <c r="E305" s="941"/>
      <c r="F305" s="941"/>
      <c r="G305" s="634" t="s">
        <v>2974</v>
      </c>
      <c r="H305" s="635" t="s">
        <v>2975</v>
      </c>
      <c r="I305" s="635" t="s">
        <v>2965</v>
      </c>
      <c r="J305" s="636">
        <v>1</v>
      </c>
      <c r="K305" s="637">
        <v>43800</v>
      </c>
      <c r="L305" s="637">
        <v>44316</v>
      </c>
      <c r="M305" s="638">
        <f t="shared" si="12"/>
        <v>73.714285714285708</v>
      </c>
      <c r="N305" s="639">
        <v>1</v>
      </c>
      <c r="O305" s="635" t="s">
        <v>2950</v>
      </c>
      <c r="P305" s="639">
        <f t="shared" si="13"/>
        <v>1</v>
      </c>
      <c r="Q305" s="640" t="str" cm="1">
        <f t="array" aca="1" ref="Q305" ca="1">IF(ISNUMBER(P305),IF(P305=100%,"CUMPLIDA",IF(AND(ISNUMBER(L305),ISNUMBER(INDIRECT("FECHA_"&amp;$B305,1))), IF(L305&lt;=INDIRECT("FECHA_"&amp;$B305,1),"INCUMPLIDA","PROCESO"), "VERIFICAR FECHA")),"SIN VALOR AVANCE")</f>
        <v>CUMPLIDA</v>
      </c>
    </row>
    <row r="306" spans="1:18" ht="135.75">
      <c r="A306" s="453" t="s">
        <v>17</v>
      </c>
      <c r="B306" s="454" t="s">
        <v>14</v>
      </c>
      <c r="C306" s="940"/>
      <c r="D306" s="940"/>
      <c r="E306" s="941"/>
      <c r="F306" s="941"/>
      <c r="G306" s="634" t="s">
        <v>2976</v>
      </c>
      <c r="H306" s="635" t="s">
        <v>2977</v>
      </c>
      <c r="I306" s="635" t="s">
        <v>2965</v>
      </c>
      <c r="J306" s="636">
        <v>1</v>
      </c>
      <c r="K306" s="637">
        <v>43800</v>
      </c>
      <c r="L306" s="637">
        <v>44377</v>
      </c>
      <c r="M306" s="638">
        <f t="shared" si="12"/>
        <v>82.428571428571431</v>
      </c>
      <c r="N306" s="639">
        <v>1</v>
      </c>
      <c r="O306" s="635" t="s">
        <v>2950</v>
      </c>
      <c r="P306" s="639">
        <f t="shared" si="13"/>
        <v>1</v>
      </c>
      <c r="Q306" s="640" t="str" cm="1">
        <f t="array" aca="1" ref="Q306" ca="1">IF(ISNUMBER(P306),IF(P306=100%,"CUMPLIDA",IF(AND(ISNUMBER(L306),ISNUMBER(INDIRECT("FECHA_"&amp;$B306,1))), IF(L306&lt;=INDIRECT("FECHA_"&amp;$B306,1),"INCUMPLIDA","PROCESO"), "VERIFICAR FECHA")),"SIN VALOR AVANCE")</f>
        <v>CUMPLIDA</v>
      </c>
    </row>
    <row r="307" spans="1:18" ht="135.75">
      <c r="A307" s="453" t="s">
        <v>17</v>
      </c>
      <c r="B307" s="454" t="s">
        <v>14</v>
      </c>
      <c r="C307" s="940"/>
      <c r="D307" s="940"/>
      <c r="E307" s="941"/>
      <c r="F307" s="941"/>
      <c r="G307" s="941" t="s">
        <v>2978</v>
      </c>
      <c r="H307" s="635" t="s">
        <v>2979</v>
      </c>
      <c r="I307" s="635" t="s">
        <v>2965</v>
      </c>
      <c r="J307" s="636">
        <v>1</v>
      </c>
      <c r="K307" s="637">
        <v>43800</v>
      </c>
      <c r="L307" s="637">
        <v>44377</v>
      </c>
      <c r="M307" s="638">
        <f t="shared" si="12"/>
        <v>82.428571428571431</v>
      </c>
      <c r="N307" s="639">
        <v>1</v>
      </c>
      <c r="O307" s="635" t="s">
        <v>2950</v>
      </c>
      <c r="P307" s="639">
        <f t="shared" si="13"/>
        <v>1</v>
      </c>
      <c r="Q307" s="640" t="str" cm="1">
        <f t="array" aca="1" ref="Q307" ca="1">IF(ISNUMBER(P307),IF(P307=100%,"CUMPLIDA",IF(AND(ISNUMBER(L307),ISNUMBER(INDIRECT("FECHA_"&amp;$B307,1))), IF(L307&lt;=INDIRECT("FECHA_"&amp;$B307,1),"INCUMPLIDA","PROCESO"), "VERIFICAR FECHA")),"SIN VALOR AVANCE")</f>
        <v>CUMPLIDA</v>
      </c>
    </row>
    <row r="308" spans="1:18" ht="135.75">
      <c r="A308" s="453" t="s">
        <v>17</v>
      </c>
      <c r="B308" s="454" t="s">
        <v>14</v>
      </c>
      <c r="C308" s="940"/>
      <c r="D308" s="940"/>
      <c r="E308" s="941"/>
      <c r="F308" s="941"/>
      <c r="G308" s="941"/>
      <c r="H308" s="635" t="s">
        <v>2980</v>
      </c>
      <c r="I308" s="635" t="s">
        <v>2965</v>
      </c>
      <c r="J308" s="636">
        <v>1</v>
      </c>
      <c r="K308" s="637">
        <v>43800</v>
      </c>
      <c r="L308" s="637">
        <v>44377</v>
      </c>
      <c r="M308" s="638">
        <f t="shared" si="12"/>
        <v>82.428571428571431</v>
      </c>
      <c r="N308" s="639">
        <v>1</v>
      </c>
      <c r="O308" s="635" t="s">
        <v>2950</v>
      </c>
      <c r="P308" s="639">
        <f t="shared" si="13"/>
        <v>1</v>
      </c>
      <c r="Q308" s="640" t="str" cm="1">
        <f t="array" aca="1" ref="Q308" ca="1">IF(ISNUMBER(P308),IF(P308=100%,"CUMPLIDA",IF(AND(ISNUMBER(L308),ISNUMBER(INDIRECT("FECHA_"&amp;$B308,1))), IF(L308&lt;=INDIRECT("FECHA_"&amp;$B308,1),"INCUMPLIDA","PROCESO"), "VERIFICAR FECHA")),"SIN VALOR AVANCE")</f>
        <v>CUMPLIDA</v>
      </c>
    </row>
    <row r="309" spans="1:18" ht="135.75">
      <c r="A309" s="453" t="s">
        <v>17</v>
      </c>
      <c r="B309" s="454" t="s">
        <v>14</v>
      </c>
      <c r="C309" s="940"/>
      <c r="D309" s="940"/>
      <c r="E309" s="941"/>
      <c r="F309" s="941"/>
      <c r="G309" s="634" t="s">
        <v>2981</v>
      </c>
      <c r="H309" s="635" t="s">
        <v>2982</v>
      </c>
      <c r="I309" s="635" t="s">
        <v>2965</v>
      </c>
      <c r="J309" s="636">
        <v>1</v>
      </c>
      <c r="K309" s="637">
        <v>43800</v>
      </c>
      <c r="L309" s="637">
        <v>44377</v>
      </c>
      <c r="M309" s="638">
        <f t="shared" si="12"/>
        <v>82.428571428571431</v>
      </c>
      <c r="N309" s="639">
        <v>1</v>
      </c>
      <c r="O309" s="635" t="s">
        <v>2950</v>
      </c>
      <c r="P309" s="639">
        <f t="shared" si="13"/>
        <v>1</v>
      </c>
      <c r="Q309" s="640" t="str" cm="1">
        <f t="array" aca="1" ref="Q309" ca="1">IF(ISNUMBER(P309),IF(P309=100%,"CUMPLIDA",IF(AND(ISNUMBER(L309),ISNUMBER(INDIRECT("FECHA_"&amp;$B309,1))), IF(L309&lt;=INDIRECT("FECHA_"&amp;$B309,1),"INCUMPLIDA","PROCESO"), "VERIFICAR FECHA")),"SIN VALOR AVANCE")</f>
        <v>CUMPLIDA</v>
      </c>
    </row>
    <row r="310" spans="1:18" ht="150.75" customHeight="1">
      <c r="A310" s="453" t="s">
        <v>17</v>
      </c>
      <c r="B310" s="454" t="s">
        <v>14</v>
      </c>
      <c r="C310" s="940" t="s">
        <v>2983</v>
      </c>
      <c r="D310" s="940" t="s">
        <v>2984</v>
      </c>
      <c r="E310" s="941" t="s">
        <v>2985</v>
      </c>
      <c r="F310" s="941" t="s">
        <v>2986</v>
      </c>
      <c r="G310" s="634" t="s">
        <v>2238</v>
      </c>
      <c r="H310" s="635" t="s">
        <v>2987</v>
      </c>
      <c r="I310" s="635" t="s">
        <v>92</v>
      </c>
      <c r="J310" s="636">
        <v>1</v>
      </c>
      <c r="K310" s="637">
        <v>45231</v>
      </c>
      <c r="L310" s="637">
        <v>45504</v>
      </c>
      <c r="M310" s="638">
        <f t="shared" si="12"/>
        <v>39</v>
      </c>
      <c r="N310" s="639">
        <v>1</v>
      </c>
      <c r="O310" s="635" t="s">
        <v>2988</v>
      </c>
      <c r="P310" s="639">
        <f t="shared" si="13"/>
        <v>1</v>
      </c>
      <c r="Q310" s="640" t="str" cm="1">
        <f t="array" aca="1" ref="Q310" ca="1">IF(ISNUMBER(P310),IF(P310=100%,"CUMPLIDA",IF(AND(ISNUMBER(L310),ISNUMBER(INDIRECT("FECHA_"&amp;$B310,1))), IF(L310&lt;=INDIRECT("FECHA_"&amp;$B310,1),"INCUMPLIDA","PROCESO"), "VERIFICAR FECHA")),"SIN VALOR AVANCE")</f>
        <v>CUMPLIDA</v>
      </c>
    </row>
    <row r="311" spans="1:18" ht="105.75">
      <c r="A311" s="453" t="s">
        <v>17</v>
      </c>
      <c r="B311" s="454" t="s">
        <v>14</v>
      </c>
      <c r="C311" s="940"/>
      <c r="D311" s="940"/>
      <c r="E311" s="941"/>
      <c r="F311" s="941"/>
      <c r="G311" s="634" t="s">
        <v>2241</v>
      </c>
      <c r="H311" s="635" t="s">
        <v>99</v>
      </c>
      <c r="I311" s="635" t="s">
        <v>99</v>
      </c>
      <c r="J311" s="636">
        <v>1</v>
      </c>
      <c r="K311" s="641">
        <v>45352</v>
      </c>
      <c r="L311" s="641">
        <v>45747</v>
      </c>
      <c r="M311" s="638">
        <f t="shared" si="12"/>
        <v>56.428571428571431</v>
      </c>
      <c r="N311" s="639">
        <v>1</v>
      </c>
      <c r="O311" s="635" t="s">
        <v>210</v>
      </c>
      <c r="P311" s="639">
        <f t="shared" si="13"/>
        <v>1</v>
      </c>
      <c r="Q311" s="640" t="str" cm="1">
        <f t="array" aca="1" ref="Q311" ca="1">IF(ISNUMBER(P311),IF(P311=100%,"CUMPLIDA",IF(AND(ISNUMBER(L311),ISNUMBER(INDIRECT("FECHA_"&amp;$B311,1))), IF(L311&lt;=INDIRECT("FECHA_"&amp;$B311,1),"INCUMPLIDA","PROCESO"), "VERIFICAR FECHA")),"SIN VALOR AVANCE")</f>
        <v>CUMPLIDA</v>
      </c>
    </row>
    <row r="312" spans="1:18" ht="60.75">
      <c r="A312" s="453" t="s">
        <v>17</v>
      </c>
      <c r="B312" s="454" t="s">
        <v>14</v>
      </c>
      <c r="C312" s="940"/>
      <c r="D312" s="940"/>
      <c r="E312" s="941"/>
      <c r="F312" s="941"/>
      <c r="G312" s="634" t="s">
        <v>2243</v>
      </c>
      <c r="H312" s="635" t="s">
        <v>102</v>
      </c>
      <c r="I312" s="635" t="s">
        <v>102</v>
      </c>
      <c r="J312" s="636">
        <v>1</v>
      </c>
      <c r="K312" s="641">
        <v>45352</v>
      </c>
      <c r="L312" s="641">
        <v>45747</v>
      </c>
      <c r="M312" s="638">
        <f t="shared" si="12"/>
        <v>56.428571428571431</v>
      </c>
      <c r="N312" s="639">
        <v>1</v>
      </c>
      <c r="O312" s="635" t="s">
        <v>2989</v>
      </c>
      <c r="P312" s="639">
        <f t="shared" si="13"/>
        <v>1</v>
      </c>
      <c r="Q312" s="640" t="str" cm="1">
        <f t="array" aca="1" ref="Q312" ca="1">IF(ISNUMBER(P312),IF(P312=100%,"CUMPLIDA",IF(AND(ISNUMBER(L312),ISNUMBER(INDIRECT("FECHA_"&amp;$B312,1))), IF(L312&lt;=INDIRECT("FECHA_"&amp;$B312,1),"INCUMPLIDA","PROCESO"), "VERIFICAR FECHA")),"SIN VALOR AVANCE")</f>
        <v>CUMPLIDA</v>
      </c>
    </row>
    <row r="313" spans="1:18" ht="105.75">
      <c r="A313" s="453" t="s">
        <v>17</v>
      </c>
      <c r="B313" s="454" t="s">
        <v>14</v>
      </c>
      <c r="C313" s="940"/>
      <c r="D313" s="940"/>
      <c r="E313" s="941"/>
      <c r="F313" s="941"/>
      <c r="G313" s="634" t="s">
        <v>2822</v>
      </c>
      <c r="H313" s="635" t="s">
        <v>105</v>
      </c>
      <c r="I313" s="635" t="s">
        <v>105</v>
      </c>
      <c r="J313" s="636">
        <v>1</v>
      </c>
      <c r="K313" s="641">
        <v>45352</v>
      </c>
      <c r="L313" s="641">
        <v>45747</v>
      </c>
      <c r="M313" s="638">
        <f t="shared" si="12"/>
        <v>56.428571428571431</v>
      </c>
      <c r="N313" s="639">
        <v>1</v>
      </c>
      <c r="O313" s="635" t="s">
        <v>210</v>
      </c>
      <c r="P313" s="639">
        <f t="shared" si="13"/>
        <v>1</v>
      </c>
      <c r="Q313" s="640" t="str" cm="1">
        <f t="array" aca="1" ref="Q313" ca="1">IF(ISNUMBER(P313),IF(P313=100%,"CUMPLIDA",IF(AND(ISNUMBER(L313),ISNUMBER(INDIRECT("FECHA_"&amp;$B313,1))), IF(L313&lt;=INDIRECT("FECHA_"&amp;$B313,1),"INCUMPLIDA","PROCESO"), "VERIFICAR FECHA")),"SIN VALOR AVANCE")</f>
        <v>CUMPLIDA</v>
      </c>
    </row>
    <row r="314" spans="1:18" ht="60.75">
      <c r="A314" s="453" t="s">
        <v>17</v>
      </c>
      <c r="B314" s="454" t="s">
        <v>14</v>
      </c>
      <c r="C314" s="940"/>
      <c r="D314" s="940"/>
      <c r="E314" s="941"/>
      <c r="F314" s="941"/>
      <c r="G314" s="634" t="s">
        <v>2823</v>
      </c>
      <c r="H314" s="635" t="s">
        <v>107</v>
      </c>
      <c r="I314" s="635" t="s">
        <v>107</v>
      </c>
      <c r="J314" s="636">
        <v>1</v>
      </c>
      <c r="K314" s="641">
        <v>45352</v>
      </c>
      <c r="L314" s="641">
        <v>45747</v>
      </c>
      <c r="M314" s="638">
        <f t="shared" si="12"/>
        <v>56.428571428571431</v>
      </c>
      <c r="N314" s="639">
        <v>1</v>
      </c>
      <c r="O314" s="635" t="s">
        <v>2989</v>
      </c>
      <c r="P314" s="639">
        <f t="shared" si="13"/>
        <v>1</v>
      </c>
      <c r="Q314" s="640" t="str" cm="1">
        <f t="array" aca="1" ref="Q314" ca="1">IF(ISNUMBER(P314),IF(P314=100%,"CUMPLIDA",IF(AND(ISNUMBER(L314),ISNUMBER(INDIRECT("FECHA_"&amp;$B314,1))), IF(L314&lt;=INDIRECT("FECHA_"&amp;$B314,1),"INCUMPLIDA","PROCESO"), "VERIFICAR FECHA")),"SIN VALOR AVANCE")</f>
        <v>CUMPLIDA</v>
      </c>
    </row>
    <row r="315" spans="1:18" ht="60.75">
      <c r="A315" s="453" t="s">
        <v>17</v>
      </c>
      <c r="B315" s="454" t="s">
        <v>14</v>
      </c>
      <c r="C315" s="940"/>
      <c r="D315" s="940"/>
      <c r="E315" s="941"/>
      <c r="F315" s="941"/>
      <c r="G315" s="634" t="s">
        <v>2824</v>
      </c>
      <c r="H315" s="635" t="s">
        <v>109</v>
      </c>
      <c r="I315" s="635" t="s">
        <v>109</v>
      </c>
      <c r="J315" s="636">
        <v>1</v>
      </c>
      <c r="K315" s="641">
        <v>45352</v>
      </c>
      <c r="L315" s="641">
        <v>45747</v>
      </c>
      <c r="M315" s="638">
        <f t="shared" si="12"/>
        <v>56.428571428571431</v>
      </c>
      <c r="N315" s="639">
        <v>1</v>
      </c>
      <c r="O315" s="635" t="s">
        <v>2989</v>
      </c>
      <c r="P315" s="639">
        <f t="shared" si="13"/>
        <v>1</v>
      </c>
      <c r="Q315" s="640" t="str" cm="1">
        <f t="array" aca="1" ref="Q315" ca="1">IF(ISNUMBER(P315),IF(P315=100%,"CUMPLIDA",IF(AND(ISNUMBER(L315),ISNUMBER(INDIRECT("FECHA_"&amp;$B315,1))), IF(L315&lt;=INDIRECT("FECHA_"&amp;$B315,1),"INCUMPLIDA","PROCESO"), "VERIFICAR FECHA")),"SIN VALOR AVANCE")</f>
        <v>CUMPLIDA</v>
      </c>
      <c r="R315" s="447" t="s">
        <v>4839</v>
      </c>
    </row>
    <row r="316" spans="1:18" ht="105.75">
      <c r="A316" s="453" t="s">
        <v>17</v>
      </c>
      <c r="B316" s="454" t="s">
        <v>14</v>
      </c>
      <c r="C316" s="940"/>
      <c r="D316" s="940"/>
      <c r="E316" s="941"/>
      <c r="F316" s="941"/>
      <c r="G316" s="634" t="s">
        <v>2826</v>
      </c>
      <c r="H316" s="635" t="s">
        <v>112</v>
      </c>
      <c r="I316" s="635" t="s">
        <v>112</v>
      </c>
      <c r="J316" s="636">
        <v>2</v>
      </c>
      <c r="K316" s="641">
        <v>45748</v>
      </c>
      <c r="L316" s="641">
        <v>45930</v>
      </c>
      <c r="M316" s="638">
        <f t="shared" si="12"/>
        <v>26</v>
      </c>
      <c r="N316" s="639">
        <v>0.69499999999999995</v>
      </c>
      <c r="O316" s="635" t="s">
        <v>210</v>
      </c>
      <c r="P316" s="639">
        <f t="shared" si="13"/>
        <v>0.69499999999999995</v>
      </c>
      <c r="Q316" s="640" t="str" cm="1">
        <f t="array" aca="1" ref="Q316" ca="1">IF(ISNUMBER(P316),IF(P316=100%,"CUMPLIDA",IF(AND(ISNUMBER(L316),ISNUMBER(INDIRECT("FECHA_"&amp;$B316,1))), IF(L316&lt;=INDIRECT("FECHA_"&amp;$B316,1),"INCUMPLIDA","PROCESO"), "VERIFICAR FECHA")),"SIN VALOR AVANCE")</f>
        <v>PROCESO</v>
      </c>
    </row>
    <row r="317" spans="1:18" ht="105.75">
      <c r="A317" s="453" t="s">
        <v>17</v>
      </c>
      <c r="B317" s="454" t="s">
        <v>14</v>
      </c>
      <c r="C317" s="940"/>
      <c r="D317" s="940"/>
      <c r="E317" s="941"/>
      <c r="F317" s="941"/>
      <c r="G317" s="634" t="s">
        <v>2827</v>
      </c>
      <c r="H317" s="635" t="s">
        <v>116</v>
      </c>
      <c r="I317" s="635" t="s">
        <v>116</v>
      </c>
      <c r="J317" s="636">
        <v>1</v>
      </c>
      <c r="K317" s="641">
        <v>45748</v>
      </c>
      <c r="L317" s="641">
        <v>45930</v>
      </c>
      <c r="M317" s="638">
        <f t="shared" si="12"/>
        <v>26</v>
      </c>
      <c r="N317" s="639">
        <v>0</v>
      </c>
      <c r="O317" s="635" t="s">
        <v>210</v>
      </c>
      <c r="P317" s="639">
        <f t="shared" si="13"/>
        <v>0</v>
      </c>
      <c r="Q317" s="640" t="str" cm="1">
        <f t="array" aca="1" ref="Q317" ca="1">IF(ISNUMBER(P317),IF(P317=100%,"CUMPLIDA",IF(AND(ISNUMBER(L317),ISNUMBER(INDIRECT("FECHA_"&amp;$B317,1))), IF(L317&lt;=INDIRECT("FECHA_"&amp;$B317,1),"INCUMPLIDA","PROCESO"), "VERIFICAR FECHA")),"SIN VALOR AVANCE")</f>
        <v>PROCESO</v>
      </c>
    </row>
    <row r="318" spans="1:18" ht="150.75">
      <c r="A318" s="453" t="s">
        <v>17</v>
      </c>
      <c r="B318" s="454" t="s">
        <v>14</v>
      </c>
      <c r="C318" s="940"/>
      <c r="D318" s="940"/>
      <c r="E318" s="941"/>
      <c r="F318" s="941"/>
      <c r="G318" s="634" t="s">
        <v>2828</v>
      </c>
      <c r="H318" s="635" t="s">
        <v>119</v>
      </c>
      <c r="I318" s="635" t="s">
        <v>119</v>
      </c>
      <c r="J318" s="636">
        <v>2</v>
      </c>
      <c r="K318" s="641">
        <v>45748</v>
      </c>
      <c r="L318" s="641">
        <v>45930</v>
      </c>
      <c r="M318" s="638">
        <f t="shared" si="12"/>
        <v>26</v>
      </c>
      <c r="N318" s="639">
        <v>0</v>
      </c>
      <c r="O318" s="635" t="s">
        <v>2988</v>
      </c>
      <c r="P318" s="639">
        <f t="shared" si="13"/>
        <v>0</v>
      </c>
      <c r="Q318" s="640" t="str" cm="1">
        <f t="array" aca="1" ref="Q318" ca="1">IF(ISNUMBER(P318),IF(P318=100%,"CUMPLIDA",IF(AND(ISNUMBER(L318),ISNUMBER(INDIRECT("FECHA_"&amp;$B318,1))), IF(L318&lt;=INDIRECT("FECHA_"&amp;$B318,1),"INCUMPLIDA","PROCESO"), "VERIFICAR FECHA")),"SIN VALOR AVANCE")</f>
        <v>PROCESO</v>
      </c>
    </row>
    <row r="319" spans="1:18" ht="75.75">
      <c r="A319" s="453" t="s">
        <v>17</v>
      </c>
      <c r="B319" s="454" t="s">
        <v>14</v>
      </c>
      <c r="C319" s="940"/>
      <c r="D319" s="940"/>
      <c r="E319" s="941"/>
      <c r="F319" s="941"/>
      <c r="G319" s="634" t="s">
        <v>2990</v>
      </c>
      <c r="H319" s="635" t="s">
        <v>2991</v>
      </c>
      <c r="I319" s="635" t="s">
        <v>2992</v>
      </c>
      <c r="J319" s="636">
        <v>1</v>
      </c>
      <c r="K319" s="637">
        <v>45048</v>
      </c>
      <c r="L319" s="637">
        <v>45291</v>
      </c>
      <c r="M319" s="638">
        <f t="shared" si="12"/>
        <v>34.714285714285715</v>
      </c>
      <c r="N319" s="639">
        <v>1</v>
      </c>
      <c r="O319" s="635" t="s">
        <v>2993</v>
      </c>
      <c r="P319" s="639">
        <f t="shared" si="13"/>
        <v>1</v>
      </c>
      <c r="Q319" s="640" t="str" cm="1">
        <f t="array" aca="1" ref="Q319" ca="1">IF(ISNUMBER(P319),IF(P319=100%,"CUMPLIDA",IF(AND(ISNUMBER(L319),ISNUMBER(INDIRECT("FECHA_"&amp;$B319,1))), IF(L319&lt;=INDIRECT("FECHA_"&amp;$B319,1),"INCUMPLIDA","PROCESO"), "VERIFICAR FECHA")),"SIN VALOR AVANCE")</f>
        <v>CUMPLIDA</v>
      </c>
    </row>
    <row r="320" spans="1:18" ht="165">
      <c r="A320" s="453" t="s">
        <v>17</v>
      </c>
      <c r="B320" s="454" t="s">
        <v>14</v>
      </c>
      <c r="C320" s="940"/>
      <c r="D320" s="940"/>
      <c r="E320" s="941"/>
      <c r="F320" s="941"/>
      <c r="G320" s="634" t="s">
        <v>2994</v>
      </c>
      <c r="H320" s="635" t="s">
        <v>2995</v>
      </c>
      <c r="I320" s="635" t="s">
        <v>2996</v>
      </c>
      <c r="J320" s="636">
        <v>4</v>
      </c>
      <c r="K320" s="637">
        <v>45078</v>
      </c>
      <c r="L320" s="637">
        <v>45473</v>
      </c>
      <c r="M320" s="638">
        <f t="shared" si="12"/>
        <v>56.428571428571431</v>
      </c>
      <c r="N320" s="639">
        <v>1</v>
      </c>
      <c r="O320" s="635" t="s">
        <v>2997</v>
      </c>
      <c r="P320" s="639">
        <f t="shared" si="13"/>
        <v>1</v>
      </c>
      <c r="Q320" s="640" t="str" cm="1">
        <f t="array" aca="1" ref="Q320" ca="1">IF(ISNUMBER(P320),IF(P320=100%,"CUMPLIDA",IF(AND(ISNUMBER(L320),ISNUMBER(INDIRECT("FECHA_"&amp;$B320,1))), IF(L320&lt;=INDIRECT("FECHA_"&amp;$B320,1),"INCUMPLIDA","PROCESO"), "VERIFICAR FECHA")),"SIN VALOR AVANCE")</f>
        <v>CUMPLIDA</v>
      </c>
    </row>
    <row r="321" spans="1:17" ht="120.75">
      <c r="A321" s="453" t="s">
        <v>17</v>
      </c>
      <c r="B321" s="454" t="s">
        <v>14</v>
      </c>
      <c r="C321" s="940"/>
      <c r="D321" s="940"/>
      <c r="E321" s="941"/>
      <c r="F321" s="941"/>
      <c r="G321" s="634" t="s">
        <v>2998</v>
      </c>
      <c r="H321" s="635" t="s">
        <v>2999</v>
      </c>
      <c r="I321" s="635" t="s">
        <v>2996</v>
      </c>
      <c r="J321" s="636">
        <v>4</v>
      </c>
      <c r="K321" s="637">
        <v>45078</v>
      </c>
      <c r="L321" s="637">
        <v>45473</v>
      </c>
      <c r="M321" s="638">
        <f t="shared" si="12"/>
        <v>56.428571428571431</v>
      </c>
      <c r="N321" s="639">
        <v>1</v>
      </c>
      <c r="O321" s="635" t="s">
        <v>3000</v>
      </c>
      <c r="P321" s="639">
        <f t="shared" si="13"/>
        <v>1</v>
      </c>
      <c r="Q321" s="640" t="str" cm="1">
        <f t="array" aca="1" ref="Q321" ca="1">IF(ISNUMBER(P321),IF(P321=100%,"CUMPLIDA",IF(AND(ISNUMBER(L321),ISNUMBER(INDIRECT("FECHA_"&amp;$B321,1))), IF(L321&lt;=INDIRECT("FECHA_"&amp;$B321,1),"INCUMPLIDA","PROCESO"), "VERIFICAR FECHA")),"SIN VALOR AVANCE")</f>
        <v>CUMPLIDA</v>
      </c>
    </row>
    <row r="322" spans="1:17" ht="120">
      <c r="A322" s="453" t="s">
        <v>17</v>
      </c>
      <c r="B322" s="454" t="s">
        <v>14</v>
      </c>
      <c r="C322" s="940"/>
      <c r="D322" s="940"/>
      <c r="E322" s="941"/>
      <c r="F322" s="941"/>
      <c r="G322" s="634" t="s">
        <v>3001</v>
      </c>
      <c r="H322" s="635" t="s">
        <v>3002</v>
      </c>
      <c r="I322" s="635" t="s">
        <v>3003</v>
      </c>
      <c r="J322" s="636">
        <v>1</v>
      </c>
      <c r="K322" s="637">
        <v>45048</v>
      </c>
      <c r="L322" s="637">
        <v>45291</v>
      </c>
      <c r="M322" s="638">
        <f t="shared" si="12"/>
        <v>34.714285714285715</v>
      </c>
      <c r="N322" s="639">
        <v>1</v>
      </c>
      <c r="O322" s="635" t="s">
        <v>3004</v>
      </c>
      <c r="P322" s="639">
        <f t="shared" si="13"/>
        <v>1</v>
      </c>
      <c r="Q322" s="640" t="str" cm="1">
        <f t="array" aca="1" ref="Q322" ca="1">IF(ISNUMBER(P322),IF(P322=100%,"CUMPLIDA",IF(AND(ISNUMBER(L322),ISNUMBER(INDIRECT("FECHA_"&amp;$B322,1))), IF(L322&lt;=INDIRECT("FECHA_"&amp;$B322,1),"INCUMPLIDA","PROCESO"), "VERIFICAR FECHA")),"SIN VALOR AVANCE")</f>
        <v>CUMPLIDA</v>
      </c>
    </row>
    <row r="323" spans="1:17" ht="165">
      <c r="A323" s="453" t="s">
        <v>17</v>
      </c>
      <c r="B323" s="454" t="s">
        <v>14</v>
      </c>
      <c r="C323" s="940"/>
      <c r="D323" s="940"/>
      <c r="E323" s="941"/>
      <c r="F323" s="941"/>
      <c r="G323" s="634" t="s">
        <v>3005</v>
      </c>
      <c r="H323" s="635" t="s">
        <v>3006</v>
      </c>
      <c r="I323" s="635" t="s">
        <v>3007</v>
      </c>
      <c r="J323" s="636">
        <v>1</v>
      </c>
      <c r="K323" s="637">
        <v>45047</v>
      </c>
      <c r="L323" s="637">
        <v>45504</v>
      </c>
      <c r="M323" s="638">
        <f t="shared" si="12"/>
        <v>65.285714285714292</v>
      </c>
      <c r="N323" s="639">
        <v>1</v>
      </c>
      <c r="O323" s="635" t="s">
        <v>3008</v>
      </c>
      <c r="P323" s="639">
        <f t="shared" si="13"/>
        <v>1</v>
      </c>
      <c r="Q323" s="640" t="str" cm="1">
        <f t="array" aca="1" ref="Q323" ca="1">IF(ISNUMBER(P323),IF(P323=100%,"CUMPLIDA",IF(AND(ISNUMBER(L323),ISNUMBER(INDIRECT("FECHA_"&amp;$B323,1))), IF(L323&lt;=INDIRECT("FECHA_"&amp;$B323,1),"INCUMPLIDA","PROCESO"), "VERIFICAR FECHA")),"SIN VALOR AVANCE")</f>
        <v>CUMPLIDA</v>
      </c>
    </row>
    <row r="324" spans="1:17" ht="120" customHeight="1">
      <c r="A324" s="453" t="s">
        <v>17</v>
      </c>
      <c r="B324" s="454" t="s">
        <v>14</v>
      </c>
      <c r="C324" s="940"/>
      <c r="D324" s="940"/>
      <c r="E324" s="941"/>
      <c r="F324" s="941"/>
      <c r="G324" s="634" t="s">
        <v>3009</v>
      </c>
      <c r="H324" s="635" t="s">
        <v>3010</v>
      </c>
      <c r="I324" s="635" t="s">
        <v>3011</v>
      </c>
      <c r="J324" s="636">
        <v>2</v>
      </c>
      <c r="K324" s="637">
        <v>45047</v>
      </c>
      <c r="L324" s="637">
        <v>45473</v>
      </c>
      <c r="M324" s="638">
        <f t="shared" si="12"/>
        <v>60.857142857142854</v>
      </c>
      <c r="N324" s="639">
        <v>1</v>
      </c>
      <c r="O324" s="635" t="s">
        <v>3012</v>
      </c>
      <c r="P324" s="639">
        <f t="shared" si="13"/>
        <v>1</v>
      </c>
      <c r="Q324" s="640" t="str" cm="1">
        <f t="array" aca="1" ref="Q324" ca="1">IF(ISNUMBER(P324),IF(P324=100%,"CUMPLIDA",IF(AND(ISNUMBER(L324),ISNUMBER(INDIRECT("FECHA_"&amp;$B324,1))), IF(L324&lt;=INDIRECT("FECHA_"&amp;$B324,1),"INCUMPLIDA","PROCESO"), "VERIFICAR FECHA")),"SIN VALOR AVANCE")</f>
        <v>CUMPLIDA</v>
      </c>
    </row>
    <row r="325" spans="1:17" ht="60">
      <c r="A325" s="453" t="s">
        <v>17</v>
      </c>
      <c r="B325" s="454" t="s">
        <v>14</v>
      </c>
      <c r="C325" s="940"/>
      <c r="D325" s="940"/>
      <c r="E325" s="941"/>
      <c r="F325" s="941"/>
      <c r="G325" s="634" t="s">
        <v>3013</v>
      </c>
      <c r="H325" s="635" t="s">
        <v>3014</v>
      </c>
      <c r="I325" s="635" t="s">
        <v>3015</v>
      </c>
      <c r="J325" s="636">
        <v>1</v>
      </c>
      <c r="K325" s="637">
        <v>44879</v>
      </c>
      <c r="L325" s="637">
        <v>45458</v>
      </c>
      <c r="M325" s="638">
        <f t="shared" si="12"/>
        <v>82.714285714285708</v>
      </c>
      <c r="N325" s="639">
        <v>1</v>
      </c>
      <c r="O325" s="635" t="s">
        <v>3016</v>
      </c>
      <c r="P325" s="639">
        <f t="shared" si="13"/>
        <v>1</v>
      </c>
      <c r="Q325" s="640" t="str" cm="1">
        <f t="array" aca="1" ref="Q325" ca="1">IF(ISNUMBER(P325),IF(P325=100%,"CUMPLIDA",IF(AND(ISNUMBER(L325),ISNUMBER(INDIRECT("FECHA_"&amp;$B325,1))), IF(L325&lt;=INDIRECT("FECHA_"&amp;$B325,1),"INCUMPLIDA","PROCESO"), "VERIFICAR FECHA")),"SIN VALOR AVANCE")</f>
        <v>CUMPLIDA</v>
      </c>
    </row>
    <row r="326" spans="1:17" ht="60">
      <c r="A326" s="453" t="s">
        <v>17</v>
      </c>
      <c r="B326" s="454" t="s">
        <v>14</v>
      </c>
      <c r="C326" s="940"/>
      <c r="D326" s="940"/>
      <c r="E326" s="941"/>
      <c r="F326" s="941"/>
      <c r="G326" s="634" t="s">
        <v>3017</v>
      </c>
      <c r="H326" s="635" t="s">
        <v>3018</v>
      </c>
      <c r="I326" s="635" t="s">
        <v>3019</v>
      </c>
      <c r="J326" s="636">
        <v>3</v>
      </c>
      <c r="K326" s="637">
        <v>45323</v>
      </c>
      <c r="L326" s="637">
        <v>47087</v>
      </c>
      <c r="M326" s="638">
        <f t="shared" si="12"/>
        <v>252</v>
      </c>
      <c r="N326" s="639">
        <v>0.2</v>
      </c>
      <c r="O326" s="635" t="s">
        <v>3016</v>
      </c>
      <c r="P326" s="639">
        <f t="shared" si="13"/>
        <v>0.2</v>
      </c>
      <c r="Q326" s="640" t="str" cm="1">
        <f t="array" aca="1" ref="Q326" ca="1">IF(ISNUMBER(P326),IF(P326=100%,"CUMPLIDA",IF(AND(ISNUMBER(L326),ISNUMBER(INDIRECT("FECHA_"&amp;$B326,1))), IF(L326&lt;=INDIRECT("FECHA_"&amp;$B326,1),"INCUMPLIDA","PROCESO"), "VERIFICAR FECHA")),"SIN VALOR AVANCE")</f>
        <v>PROCESO</v>
      </c>
    </row>
    <row r="327" spans="1:17" ht="72" customHeight="1">
      <c r="A327" s="453" t="s">
        <v>17</v>
      </c>
      <c r="B327" s="454" t="s">
        <v>14</v>
      </c>
      <c r="C327" s="940"/>
      <c r="D327" s="940"/>
      <c r="E327" s="941"/>
      <c r="F327" s="941"/>
      <c r="G327" s="634" t="s">
        <v>3020</v>
      </c>
      <c r="H327" s="635" t="s">
        <v>3021</v>
      </c>
      <c r="I327" s="635" t="s">
        <v>3022</v>
      </c>
      <c r="J327" s="636">
        <v>1</v>
      </c>
      <c r="K327" s="637">
        <v>44972</v>
      </c>
      <c r="L327" s="637">
        <v>45747</v>
      </c>
      <c r="M327" s="638">
        <f t="shared" si="12"/>
        <v>110.71428571428571</v>
      </c>
      <c r="N327" s="639">
        <v>0</v>
      </c>
      <c r="O327" s="635" t="s">
        <v>3016</v>
      </c>
      <c r="P327" s="639">
        <f t="shared" si="13"/>
        <v>0</v>
      </c>
      <c r="Q327" s="640" t="str" cm="1">
        <f t="array" aca="1" ref="Q327" ca="1">IF(ISNUMBER(P327),IF(P327=100%,"CUMPLIDA",IF(AND(ISNUMBER(L327),ISNUMBER(INDIRECT("FECHA_"&amp;$B327,1))), IF(L327&lt;=INDIRECT("FECHA_"&amp;$B327,1),"INCUMPLIDA","PROCESO"), "VERIFICAR FECHA")),"SIN VALOR AVANCE")</f>
        <v>INCUMPLIDA</v>
      </c>
    </row>
    <row r="328" spans="1:17" ht="180">
      <c r="A328" s="453" t="s">
        <v>17</v>
      </c>
      <c r="B328" s="454" t="s">
        <v>14</v>
      </c>
      <c r="C328" s="940"/>
      <c r="D328" s="940"/>
      <c r="E328" s="941"/>
      <c r="F328" s="941"/>
      <c r="G328" s="634" t="s">
        <v>3023</v>
      </c>
      <c r="H328" s="635" t="s">
        <v>3024</v>
      </c>
      <c r="I328" s="635" t="s">
        <v>3022</v>
      </c>
      <c r="J328" s="636" t="s">
        <v>3025</v>
      </c>
      <c r="K328" s="637">
        <v>44835</v>
      </c>
      <c r="L328" s="637">
        <v>46022</v>
      </c>
      <c r="M328" s="638">
        <f t="shared" si="12"/>
        <v>169.57142857142858</v>
      </c>
      <c r="N328" s="639">
        <v>0.6</v>
      </c>
      <c r="O328" s="635" t="s">
        <v>3026</v>
      </c>
      <c r="P328" s="639">
        <f t="shared" si="13"/>
        <v>0.6</v>
      </c>
      <c r="Q328" s="640" t="str" cm="1">
        <f t="array" aca="1" ref="Q328" ca="1">IF(ISNUMBER(P328),IF(P328=100%,"CUMPLIDA",IF(AND(ISNUMBER(L328),ISNUMBER(INDIRECT("FECHA_"&amp;$B328,1))), IF(L328&lt;=INDIRECT("FECHA_"&amp;$B328,1),"INCUMPLIDA","PROCESO"), "VERIFICAR FECHA")),"SIN VALOR AVANCE")</f>
        <v>PROCESO</v>
      </c>
    </row>
    <row r="329" spans="1:17" ht="75">
      <c r="A329" s="453" t="s">
        <v>17</v>
      </c>
      <c r="B329" s="454" t="s">
        <v>14</v>
      </c>
      <c r="C329" s="940"/>
      <c r="D329" s="940"/>
      <c r="E329" s="941"/>
      <c r="F329" s="941"/>
      <c r="G329" s="634" t="s">
        <v>3027</v>
      </c>
      <c r="H329" s="635" t="s">
        <v>3028</v>
      </c>
      <c r="I329" s="635" t="s">
        <v>3029</v>
      </c>
      <c r="J329" s="636">
        <v>1</v>
      </c>
      <c r="K329" s="637">
        <v>44927</v>
      </c>
      <c r="L329" s="637">
        <v>45291</v>
      </c>
      <c r="M329" s="638">
        <f t="shared" si="12"/>
        <v>52</v>
      </c>
      <c r="N329" s="639">
        <v>1</v>
      </c>
      <c r="O329" s="635" t="s">
        <v>3026</v>
      </c>
      <c r="P329" s="639">
        <f t="shared" si="13"/>
        <v>1</v>
      </c>
      <c r="Q329" s="640" t="str" cm="1">
        <f t="array" aca="1" ref="Q329" ca="1">IF(ISNUMBER(P329),IF(P329=100%,"CUMPLIDA",IF(AND(ISNUMBER(L329),ISNUMBER(INDIRECT("FECHA_"&amp;$B329,1))), IF(L329&lt;=INDIRECT("FECHA_"&amp;$B329,1),"INCUMPLIDA","PROCESO"), "VERIFICAR FECHA")),"SIN VALOR AVANCE")</f>
        <v>CUMPLIDA</v>
      </c>
    </row>
    <row r="330" spans="1:17" ht="105.75">
      <c r="A330" s="453" t="s">
        <v>17</v>
      </c>
      <c r="B330" s="454" t="s">
        <v>14</v>
      </c>
      <c r="C330" s="940"/>
      <c r="D330" s="940"/>
      <c r="E330" s="941"/>
      <c r="F330" s="941"/>
      <c r="G330" s="634" t="s">
        <v>3030</v>
      </c>
      <c r="H330" s="635" t="s">
        <v>99</v>
      </c>
      <c r="I330" s="635" t="s">
        <v>99</v>
      </c>
      <c r="J330" s="636">
        <v>1</v>
      </c>
      <c r="K330" s="641">
        <v>45352</v>
      </c>
      <c r="L330" s="641">
        <v>45747</v>
      </c>
      <c r="M330" s="638">
        <f t="shared" si="12"/>
        <v>56.428571428571431</v>
      </c>
      <c r="N330" s="639">
        <v>1</v>
      </c>
      <c r="O330" s="635" t="s">
        <v>210</v>
      </c>
      <c r="P330" s="639">
        <f t="shared" si="13"/>
        <v>1</v>
      </c>
      <c r="Q330" s="640" t="str" cm="1">
        <f t="array" aca="1" ref="Q330" ca="1">IF(ISNUMBER(P330),IF(P330=100%,"CUMPLIDA",IF(AND(ISNUMBER(L330),ISNUMBER(INDIRECT("FECHA_"&amp;$B330,1))), IF(L330&lt;=INDIRECT("FECHA_"&amp;$B330,1),"INCUMPLIDA","PROCESO"), "VERIFICAR FECHA")),"SIN VALOR AVANCE")</f>
        <v>CUMPLIDA</v>
      </c>
    </row>
    <row r="331" spans="1:17" ht="60.75">
      <c r="A331" s="453" t="s">
        <v>17</v>
      </c>
      <c r="B331" s="454" t="s">
        <v>14</v>
      </c>
      <c r="C331" s="940"/>
      <c r="D331" s="940"/>
      <c r="E331" s="941"/>
      <c r="F331" s="941"/>
      <c r="G331" s="634" t="s">
        <v>3031</v>
      </c>
      <c r="H331" s="635" t="s">
        <v>102</v>
      </c>
      <c r="I331" s="635" t="s">
        <v>102</v>
      </c>
      <c r="J331" s="636">
        <v>1</v>
      </c>
      <c r="K331" s="637">
        <v>45323</v>
      </c>
      <c r="L331" s="637">
        <v>45747</v>
      </c>
      <c r="M331" s="638">
        <f t="shared" si="12"/>
        <v>60.571428571428569</v>
      </c>
      <c r="N331" s="639">
        <v>1</v>
      </c>
      <c r="O331" s="635" t="s">
        <v>2989</v>
      </c>
      <c r="P331" s="639">
        <f t="shared" si="13"/>
        <v>1</v>
      </c>
      <c r="Q331" s="640" t="str" cm="1">
        <f t="array" aca="1" ref="Q331" ca="1">IF(ISNUMBER(P331),IF(P331=100%,"CUMPLIDA",IF(AND(ISNUMBER(L331),ISNUMBER(INDIRECT("FECHA_"&amp;$B331,1))), IF(L331&lt;=INDIRECT("FECHA_"&amp;$B331,1),"INCUMPLIDA","PROCESO"), "VERIFICAR FECHA")),"SIN VALOR AVANCE")</f>
        <v>CUMPLIDA</v>
      </c>
    </row>
    <row r="332" spans="1:17" ht="60.75">
      <c r="A332" s="453" t="s">
        <v>17</v>
      </c>
      <c r="B332" s="454" t="s">
        <v>14</v>
      </c>
      <c r="C332" s="940"/>
      <c r="D332" s="940"/>
      <c r="E332" s="941"/>
      <c r="F332" s="941"/>
      <c r="G332" s="634" t="s">
        <v>3032</v>
      </c>
      <c r="H332" s="635" t="s">
        <v>240</v>
      </c>
      <c r="I332" s="635" t="s">
        <v>240</v>
      </c>
      <c r="J332" s="636">
        <v>1</v>
      </c>
      <c r="K332" s="637">
        <v>45231</v>
      </c>
      <c r="L332" s="637">
        <v>45747</v>
      </c>
      <c r="M332" s="638">
        <f>(L332-K332)/7</f>
        <v>73.714285714285708</v>
      </c>
      <c r="N332" s="639">
        <v>1</v>
      </c>
      <c r="O332" s="635" t="s">
        <v>2989</v>
      </c>
      <c r="P332" s="639">
        <f t="shared" si="13"/>
        <v>1</v>
      </c>
      <c r="Q332" s="640" t="str" cm="1">
        <f t="array" aca="1" ref="Q332" ca="1">IF(ISNUMBER(P332),IF(P332=100%,"CUMPLIDA",IF(AND(ISNUMBER(L332),ISNUMBER(INDIRECT("FECHA_"&amp;#REF!,1))), IF(L332&lt;=INDIRECT("FECHA_"&amp;#REF!,1),"INCUMPLIDA","PROCESO"), "VERIFICAR FECHA")),"SIN VALOR AVANCE")</f>
        <v>CUMPLIDA</v>
      </c>
    </row>
    <row r="333" spans="1:17" ht="105.75">
      <c r="A333" s="453" t="s">
        <v>17</v>
      </c>
      <c r="B333" s="454" t="s">
        <v>14</v>
      </c>
      <c r="C333" s="940"/>
      <c r="D333" s="940"/>
      <c r="E333" s="941"/>
      <c r="F333" s="941"/>
      <c r="G333" s="634" t="s">
        <v>3033</v>
      </c>
      <c r="H333" s="635" t="s">
        <v>105</v>
      </c>
      <c r="I333" s="635" t="s">
        <v>105</v>
      </c>
      <c r="J333" s="636">
        <v>1</v>
      </c>
      <c r="K333" s="641">
        <v>45352</v>
      </c>
      <c r="L333" s="641">
        <v>45747</v>
      </c>
      <c r="M333" s="638">
        <f>(L333-K333)/7</f>
        <v>56.428571428571431</v>
      </c>
      <c r="N333" s="639">
        <v>1</v>
      </c>
      <c r="O333" s="635" t="s">
        <v>210</v>
      </c>
      <c r="P333" s="639">
        <f t="shared" si="13"/>
        <v>1</v>
      </c>
      <c r="Q333" s="640" t="str" cm="1">
        <f t="array" aca="1" ref="Q333" ca="1">IF(ISNUMBER(P333),IF(P333=100%,"CUMPLIDA",IF(AND(ISNUMBER(L333),ISNUMBER(INDIRECT("FECHA_"&amp;#REF!,1))), IF(L333&lt;=INDIRECT("FECHA_"&amp;#REF!,1),"INCUMPLIDA","PROCESO"), "VERIFICAR FECHA")),"SIN VALOR AVANCE")</f>
        <v>CUMPLIDA</v>
      </c>
    </row>
    <row r="334" spans="1:17" ht="60.75">
      <c r="A334" s="453" t="s">
        <v>17</v>
      </c>
      <c r="B334" s="454" t="s">
        <v>14</v>
      </c>
      <c r="C334" s="940"/>
      <c r="D334" s="940"/>
      <c r="E334" s="941"/>
      <c r="F334" s="941"/>
      <c r="G334" s="634" t="s">
        <v>3034</v>
      </c>
      <c r="H334" s="635" t="s">
        <v>107</v>
      </c>
      <c r="I334" s="635" t="s">
        <v>107</v>
      </c>
      <c r="J334" s="636">
        <v>1</v>
      </c>
      <c r="K334" s="637">
        <v>45231</v>
      </c>
      <c r="L334" s="637">
        <v>45747</v>
      </c>
      <c r="M334" s="638">
        <f>(L334-K334)/7</f>
        <v>73.714285714285708</v>
      </c>
      <c r="N334" s="639">
        <v>1</v>
      </c>
      <c r="O334" s="635" t="s">
        <v>2989</v>
      </c>
      <c r="P334" s="639">
        <f t="shared" si="13"/>
        <v>1</v>
      </c>
      <c r="Q334" s="640" t="str" cm="1">
        <f t="array" aca="1" ref="Q334" ca="1">IF(ISNUMBER(P334),IF(P334=100%,"CUMPLIDA",IF(AND(ISNUMBER(L334),ISNUMBER(INDIRECT("FECHA_"&amp;#REF!,1))), IF(L334&lt;=INDIRECT("FECHA_"&amp;#REF!,1),"INCUMPLIDA","PROCESO"), "VERIFICAR FECHA")),"SIN VALOR AVANCE")</f>
        <v>CUMPLIDA</v>
      </c>
    </row>
    <row r="335" spans="1:17" ht="180.75" customHeight="1">
      <c r="A335" s="453" t="s">
        <v>17</v>
      </c>
      <c r="B335" s="454" t="s">
        <v>14</v>
      </c>
      <c r="C335" s="940"/>
      <c r="D335" s="940"/>
      <c r="E335" s="941"/>
      <c r="F335" s="941"/>
      <c r="G335" s="634" t="s">
        <v>3035</v>
      </c>
      <c r="H335" s="635" t="s">
        <v>109</v>
      </c>
      <c r="I335" s="635" t="s">
        <v>109</v>
      </c>
      <c r="J335" s="636">
        <v>1</v>
      </c>
      <c r="K335" s="637">
        <v>45231</v>
      </c>
      <c r="L335" s="637">
        <v>45808</v>
      </c>
      <c r="M335" s="638">
        <f t="shared" ref="M335" si="14">(L335-K335)/7</f>
        <v>82.428571428571431</v>
      </c>
      <c r="N335" s="639">
        <v>1</v>
      </c>
      <c r="O335" s="635" t="s">
        <v>2988</v>
      </c>
      <c r="P335" s="639">
        <f t="shared" si="13"/>
        <v>1</v>
      </c>
      <c r="Q335" s="640" t="str" cm="1">
        <f t="array" aca="1" ref="Q335" ca="1">IF(ISNUMBER(P335),IF(P335=100%,"CUMPLIDA",IF(AND(ISNUMBER(L335),ISNUMBER(INDIRECT("FECHA_"&amp;$B335,1))), IF(L335&lt;=INDIRECT("FECHA_"&amp;$B335,1),"INCUMPLIDA","PROCESO"), "VERIFICAR FECHA")),"SIN VALOR AVANCE")</f>
        <v>CUMPLIDA</v>
      </c>
    </row>
    <row r="336" spans="1:17" ht="60.75">
      <c r="A336" s="453" t="s">
        <v>17</v>
      </c>
      <c r="B336" s="454" t="s">
        <v>14</v>
      </c>
      <c r="C336" s="940"/>
      <c r="D336" s="940"/>
      <c r="E336" s="941"/>
      <c r="F336" s="941"/>
      <c r="G336" s="634" t="s">
        <v>3036</v>
      </c>
      <c r="H336" s="635" t="s">
        <v>112</v>
      </c>
      <c r="I336" s="635" t="s">
        <v>112</v>
      </c>
      <c r="J336" s="636">
        <v>3</v>
      </c>
      <c r="K336" s="637">
        <v>46204</v>
      </c>
      <c r="L336" s="637">
        <v>46477</v>
      </c>
      <c r="M336" s="638">
        <f>(L336-K336)/7</f>
        <v>39</v>
      </c>
      <c r="N336" s="639">
        <v>0</v>
      </c>
      <c r="O336" s="635" t="s">
        <v>2989</v>
      </c>
      <c r="P336" s="639">
        <f t="shared" si="13"/>
        <v>0</v>
      </c>
      <c r="Q336" s="640" t="str" cm="1">
        <f t="array" aca="1" ref="Q336" ca="1">IF(ISNUMBER(P336),IF(P336=100%,"CUMPLIDA",IF(AND(ISNUMBER(L336),ISNUMBER(INDIRECT("FECHA_"&amp;$B336,1))), IF(L336&lt;=INDIRECT("FECHA_"&amp;$B336,1),"INCUMPLIDA","PROCESO"), "VERIFICAR FECHA")),"SIN VALOR AVANCE")</f>
        <v>PROCESO</v>
      </c>
    </row>
    <row r="337" spans="1:17" ht="105.75" customHeight="1">
      <c r="A337" s="453" t="s">
        <v>17</v>
      </c>
      <c r="B337" s="454" t="s">
        <v>14</v>
      </c>
      <c r="C337" s="940"/>
      <c r="D337" s="940"/>
      <c r="E337" s="941"/>
      <c r="F337" s="941"/>
      <c r="G337" s="634" t="s">
        <v>3037</v>
      </c>
      <c r="H337" s="635" t="s">
        <v>116</v>
      </c>
      <c r="I337" s="635" t="s">
        <v>116</v>
      </c>
      <c r="J337" s="636">
        <v>1</v>
      </c>
      <c r="K337" s="637">
        <v>46204</v>
      </c>
      <c r="L337" s="637">
        <v>46477</v>
      </c>
      <c r="M337" s="638">
        <f>(L337-K337)/7</f>
        <v>39</v>
      </c>
      <c r="N337" s="639">
        <v>0</v>
      </c>
      <c r="O337" s="635" t="s">
        <v>210</v>
      </c>
      <c r="P337" s="639">
        <f t="shared" si="13"/>
        <v>0</v>
      </c>
      <c r="Q337" s="640" t="str" cm="1">
        <f t="array" aca="1" ref="Q337" ca="1">IF(ISNUMBER(P337),IF(P337=100%,"CUMPLIDA",IF(AND(ISNUMBER(L337),ISNUMBER(INDIRECT("FECHA_"&amp;$B337,1))), IF(L337&lt;=INDIRECT("FECHA_"&amp;$B337,1),"INCUMPLIDA","PROCESO"), "VERIFICAR FECHA")),"SIN VALOR AVANCE")</f>
        <v>PROCESO</v>
      </c>
    </row>
    <row r="338" spans="1:17" ht="105.75" customHeight="1">
      <c r="A338" s="453" t="s">
        <v>17</v>
      </c>
      <c r="B338" s="454" t="s">
        <v>14</v>
      </c>
      <c r="C338" s="940"/>
      <c r="D338" s="940"/>
      <c r="E338" s="941"/>
      <c r="F338" s="941"/>
      <c r="G338" s="634" t="s">
        <v>3038</v>
      </c>
      <c r="H338" s="635" t="s">
        <v>119</v>
      </c>
      <c r="I338" s="635" t="s">
        <v>119</v>
      </c>
      <c r="J338" s="636">
        <v>2</v>
      </c>
      <c r="K338" s="641">
        <v>45748</v>
      </c>
      <c r="L338" s="641">
        <v>45930</v>
      </c>
      <c r="M338" s="638">
        <f t="shared" ref="M338" si="15">(L338-K338)/7</f>
        <v>26</v>
      </c>
      <c r="N338" s="639">
        <v>0</v>
      </c>
      <c r="O338" s="635" t="s">
        <v>2988</v>
      </c>
      <c r="P338" s="639">
        <f t="shared" si="13"/>
        <v>0</v>
      </c>
      <c r="Q338" s="640" t="str" cm="1">
        <f t="array" aca="1" ref="Q338" ca="1">IF(ISNUMBER(P338),IF(P338=100%,"CUMPLIDA",IF(AND(ISNUMBER(L338),ISNUMBER(INDIRECT("FECHA_"&amp;$B338,1))), IF(L338&lt;=INDIRECT("FECHA_"&amp;$B338,1),"INCUMPLIDA","PROCESO"), "VERIFICAR FECHA")),"SIN VALOR AVANCE")</f>
        <v>PROCESO</v>
      </c>
    </row>
    <row r="339" spans="1:17" ht="90" customHeight="1">
      <c r="A339" s="453" t="s">
        <v>17</v>
      </c>
      <c r="B339" s="454" t="s">
        <v>14</v>
      </c>
      <c r="C339" s="940"/>
      <c r="D339" s="940"/>
      <c r="E339" s="941"/>
      <c r="F339" s="941"/>
      <c r="G339" s="634" t="s">
        <v>3039</v>
      </c>
      <c r="H339" s="635" t="s">
        <v>3040</v>
      </c>
      <c r="I339" s="635" t="s">
        <v>3007</v>
      </c>
      <c r="J339" s="636">
        <v>1</v>
      </c>
      <c r="K339" s="637">
        <v>45047</v>
      </c>
      <c r="L339" s="637">
        <v>45138</v>
      </c>
      <c r="M339" s="638">
        <f>(L339-K339)/7</f>
        <v>13</v>
      </c>
      <c r="N339" s="639">
        <v>1</v>
      </c>
      <c r="O339" s="635" t="s">
        <v>3008</v>
      </c>
      <c r="P339" s="639">
        <f t="shared" si="13"/>
        <v>1</v>
      </c>
      <c r="Q339" s="640" t="str" cm="1">
        <f t="array" aca="1" ref="Q339" ca="1">IF(ISNUMBER(P339),IF(P339=100%,"CUMPLIDA",IF(AND(ISNUMBER(L339),ISNUMBER(INDIRECT("FECHA_"&amp;$B339,1))), IF(L339&lt;=INDIRECT("FECHA_"&amp;$B339,1),"INCUMPLIDA","PROCESO"), "VERIFICAR FECHA")),"SIN VALOR AVANCE")</f>
        <v>CUMPLIDA</v>
      </c>
    </row>
    <row r="340" spans="1:17" ht="105.75" customHeight="1">
      <c r="A340" s="453" t="s">
        <v>17</v>
      </c>
      <c r="B340" s="454" t="s">
        <v>14</v>
      </c>
      <c r="C340" s="940"/>
      <c r="D340" s="940"/>
      <c r="E340" s="941"/>
      <c r="F340" s="941"/>
      <c r="G340" s="634" t="s">
        <v>3041</v>
      </c>
      <c r="H340" s="635" t="s">
        <v>3042</v>
      </c>
      <c r="I340" s="635" t="s">
        <v>3011</v>
      </c>
      <c r="J340" s="636">
        <v>2</v>
      </c>
      <c r="K340" s="637">
        <v>45047</v>
      </c>
      <c r="L340" s="637">
        <v>45473</v>
      </c>
      <c r="M340" s="638">
        <f>(L340-K340)/7</f>
        <v>60.857142857142854</v>
      </c>
      <c r="N340" s="639">
        <v>1</v>
      </c>
      <c r="O340" s="635" t="s">
        <v>3012</v>
      </c>
      <c r="P340" s="639">
        <f t="shared" si="13"/>
        <v>1</v>
      </c>
      <c r="Q340" s="640" t="str" cm="1">
        <f t="array" aca="1" ref="Q340" ca="1">IF(ISNUMBER(P340),IF(P340=100%,"CUMPLIDA",IF(AND(ISNUMBER(L340),ISNUMBER(INDIRECT("FECHA_"&amp;$B340,1))), IF(L340&lt;=INDIRECT("FECHA_"&amp;$B340,1),"INCUMPLIDA","PROCESO"), "VERIFICAR FECHA")),"SIN VALOR AVANCE")</f>
        <v>CUMPLIDA</v>
      </c>
    </row>
    <row r="341" spans="1:17" ht="45.75">
      <c r="A341" s="453" t="s">
        <v>17</v>
      </c>
      <c r="B341" s="454" t="s">
        <v>14</v>
      </c>
      <c r="C341" s="940"/>
      <c r="D341" s="940"/>
      <c r="E341" s="941"/>
      <c r="F341" s="941"/>
      <c r="G341" s="634" t="s">
        <v>3043</v>
      </c>
      <c r="H341" s="635" t="s">
        <v>112</v>
      </c>
      <c r="I341" s="635" t="s">
        <v>112</v>
      </c>
      <c r="J341" s="636">
        <v>9</v>
      </c>
      <c r="K341" s="637">
        <v>45809</v>
      </c>
      <c r="L341" s="637">
        <v>46660</v>
      </c>
      <c r="M341" s="638">
        <f>(L341-K341)/7</f>
        <v>121.57142857142857</v>
      </c>
      <c r="N341" s="639">
        <v>0</v>
      </c>
      <c r="O341" s="635" t="s">
        <v>3044</v>
      </c>
      <c r="P341" s="639">
        <f>IF(B342="ITRC",N341,N341/J341)</f>
        <v>0</v>
      </c>
      <c r="Q341" s="640" t="str" cm="1">
        <f t="array" aca="1" ref="Q341" ca="1">IF(ISNUMBER(P341),IF(P341=100%,"CUMPLIDA",IF(AND(ISNUMBER(L341),ISNUMBER(INDIRECT("FECHA_"&amp;$B342,1))), IF(L341&lt;=INDIRECT("FECHA_"&amp;$B342,1),"INCUMPLIDA","PROCESO"), "VERIFICAR FECHA")),"SIN VALOR AVANCE")</f>
        <v>PROCESO</v>
      </c>
    </row>
    <row r="342" spans="1:17" ht="105.75">
      <c r="A342" s="453" t="s">
        <v>17</v>
      </c>
      <c r="B342" s="454" t="s">
        <v>14</v>
      </c>
      <c r="C342" s="940"/>
      <c r="D342" s="940"/>
      <c r="E342" s="941"/>
      <c r="F342" s="941"/>
      <c r="G342" s="634" t="s">
        <v>3045</v>
      </c>
      <c r="H342" s="635" t="s">
        <v>116</v>
      </c>
      <c r="I342" s="635" t="s">
        <v>116</v>
      </c>
      <c r="J342" s="636">
        <v>1</v>
      </c>
      <c r="K342" s="637">
        <v>45809</v>
      </c>
      <c r="L342" s="637">
        <v>46660</v>
      </c>
      <c r="M342" s="638">
        <f>(L342-K342)/7</f>
        <v>121.57142857142857</v>
      </c>
      <c r="N342" s="639">
        <v>0</v>
      </c>
      <c r="O342" s="635" t="s">
        <v>210</v>
      </c>
      <c r="P342" s="639">
        <f>IF(B343="ITRC",N342,N342/J342)</f>
        <v>0</v>
      </c>
      <c r="Q342" s="640" t="str" cm="1">
        <f t="array" aca="1" ref="Q342" ca="1">IF(ISNUMBER(P342),IF(P342=100%,"CUMPLIDA",IF(AND(ISNUMBER(L342),ISNUMBER(INDIRECT("FECHA_"&amp;$B343,1))), IF(L342&lt;=INDIRECT("FECHA_"&amp;$B343,1),"INCUMPLIDA","PROCESO"), "VERIFICAR FECHA")),"SIN VALOR AVANCE")</f>
        <v>PROCESO</v>
      </c>
    </row>
    <row r="343" spans="1:17" ht="150.75">
      <c r="A343" s="453" t="s">
        <v>17</v>
      </c>
      <c r="B343" s="454" t="s">
        <v>14</v>
      </c>
      <c r="C343" s="940"/>
      <c r="D343" s="940"/>
      <c r="E343" s="941"/>
      <c r="F343" s="941"/>
      <c r="G343" s="634" t="s">
        <v>3046</v>
      </c>
      <c r="H343" s="635" t="s">
        <v>119</v>
      </c>
      <c r="I343" s="635" t="s">
        <v>119</v>
      </c>
      <c r="J343" s="636">
        <v>2</v>
      </c>
      <c r="K343" s="637">
        <v>46204</v>
      </c>
      <c r="L343" s="637">
        <v>46477</v>
      </c>
      <c r="M343" s="638">
        <f>(L343-K343)/7</f>
        <v>39</v>
      </c>
      <c r="N343" s="639">
        <v>0</v>
      </c>
      <c r="O343" s="635" t="s">
        <v>2988</v>
      </c>
      <c r="P343" s="639">
        <f t="shared" ref="P343:P361" si="16">IF(B343="ITRC",N343,N343/J343)</f>
        <v>0</v>
      </c>
      <c r="Q343" s="640" t="str" cm="1">
        <f t="array" aca="1" ref="Q343" ca="1">IF(ISNUMBER(P343),IF(P343=100%,"CUMPLIDA",IF(AND(ISNUMBER(L343),ISNUMBER(INDIRECT("FECHA_"&amp;$B343,1))), IF(L343&lt;=INDIRECT("FECHA_"&amp;$B343,1),"INCUMPLIDA","PROCESO"), "VERIFICAR FECHA")),"SIN VALOR AVANCE")</f>
        <v>PROCESO</v>
      </c>
    </row>
    <row r="344" spans="1:17" ht="195" customHeight="1">
      <c r="A344" s="453" t="s">
        <v>17</v>
      </c>
      <c r="B344" s="454" t="s">
        <v>14</v>
      </c>
      <c r="C344" s="940"/>
      <c r="D344" s="940"/>
      <c r="E344" s="941"/>
      <c r="F344" s="941"/>
      <c r="G344" s="634" t="s">
        <v>3047</v>
      </c>
      <c r="H344" s="635" t="s">
        <v>3048</v>
      </c>
      <c r="I344" s="635" t="s">
        <v>3049</v>
      </c>
      <c r="J344" s="639">
        <v>1</v>
      </c>
      <c r="K344" s="641">
        <v>44958</v>
      </c>
      <c r="L344" s="641">
        <v>45352</v>
      </c>
      <c r="M344" s="638">
        <f t="shared" ref="M344:M407" si="17">(L344-K344)/7</f>
        <v>56.285714285714285</v>
      </c>
      <c r="N344" s="639">
        <v>1</v>
      </c>
      <c r="O344" s="635" t="s">
        <v>3050</v>
      </c>
      <c r="P344" s="639">
        <f t="shared" si="16"/>
        <v>1</v>
      </c>
      <c r="Q344" s="640" t="str" cm="1">
        <f t="array" aca="1" ref="Q344" ca="1">IF(ISNUMBER(P344),IF(P344=100%,"CUMPLIDA",IF(AND(ISNUMBER(L344),ISNUMBER(INDIRECT("FECHA_"&amp;$B344,1))), IF(L344&lt;=INDIRECT("FECHA_"&amp;$B344,1),"INCUMPLIDA","PROCESO"), "VERIFICAR FECHA")),"SIN VALOR AVANCE")</f>
        <v>CUMPLIDA</v>
      </c>
    </row>
    <row r="345" spans="1:17" ht="120">
      <c r="A345" s="453" t="s">
        <v>17</v>
      </c>
      <c r="B345" s="454" t="s">
        <v>14</v>
      </c>
      <c r="C345" s="940"/>
      <c r="D345" s="940"/>
      <c r="E345" s="941"/>
      <c r="F345" s="941"/>
      <c r="G345" s="634" t="s">
        <v>3051</v>
      </c>
      <c r="H345" s="635" t="s">
        <v>3052</v>
      </c>
      <c r="I345" s="635" t="s">
        <v>3053</v>
      </c>
      <c r="J345" s="639">
        <v>1</v>
      </c>
      <c r="K345" s="641">
        <v>44986</v>
      </c>
      <c r="L345" s="641">
        <v>45077</v>
      </c>
      <c r="M345" s="638">
        <f t="shared" si="17"/>
        <v>13</v>
      </c>
      <c r="N345" s="639">
        <v>1</v>
      </c>
      <c r="O345" s="635" t="s">
        <v>3050</v>
      </c>
      <c r="P345" s="639">
        <f t="shared" si="16"/>
        <v>1</v>
      </c>
      <c r="Q345" s="640" t="str" cm="1">
        <f t="array" aca="1" ref="Q345" ca="1">IF(ISNUMBER(P345),IF(P345=100%,"CUMPLIDA",IF(AND(ISNUMBER(L345),ISNUMBER(INDIRECT("FECHA_"&amp;$B345,1))), IF(L345&lt;=INDIRECT("FECHA_"&amp;$B345,1),"INCUMPLIDA","PROCESO"), "VERIFICAR FECHA")),"SIN VALOR AVANCE")</f>
        <v>CUMPLIDA</v>
      </c>
    </row>
    <row r="346" spans="1:17" ht="60.75">
      <c r="A346" s="453" t="s">
        <v>17</v>
      </c>
      <c r="B346" s="454" t="s">
        <v>14</v>
      </c>
      <c r="C346" s="940"/>
      <c r="D346" s="940"/>
      <c r="E346" s="941"/>
      <c r="F346" s="941"/>
      <c r="G346" s="634" t="s">
        <v>3054</v>
      </c>
      <c r="H346" s="635" t="s">
        <v>3055</v>
      </c>
      <c r="I346" s="635" t="s">
        <v>3056</v>
      </c>
      <c r="J346" s="639">
        <v>1</v>
      </c>
      <c r="K346" s="641">
        <v>44986</v>
      </c>
      <c r="L346" s="641">
        <v>45352</v>
      </c>
      <c r="M346" s="638">
        <f t="shared" si="17"/>
        <v>52.285714285714285</v>
      </c>
      <c r="N346" s="639">
        <v>1</v>
      </c>
      <c r="O346" s="635" t="s">
        <v>3057</v>
      </c>
      <c r="P346" s="639">
        <f t="shared" si="16"/>
        <v>1</v>
      </c>
      <c r="Q346" s="640" t="str" cm="1">
        <f t="array" aca="1" ref="Q346" ca="1">IF(ISNUMBER(P346),IF(P346=100%,"CUMPLIDA",IF(AND(ISNUMBER(L346),ISNUMBER(INDIRECT("FECHA_"&amp;$B346,1))), IF(L346&lt;=INDIRECT("FECHA_"&amp;$B346,1),"INCUMPLIDA","PROCESO"), "VERIFICAR FECHA")),"SIN VALOR AVANCE")</f>
        <v>CUMPLIDA</v>
      </c>
    </row>
    <row r="347" spans="1:17" ht="116.25" customHeight="1">
      <c r="A347" s="453" t="s">
        <v>17</v>
      </c>
      <c r="B347" s="454" t="s">
        <v>14</v>
      </c>
      <c r="C347" s="940"/>
      <c r="D347" s="940"/>
      <c r="E347" s="941"/>
      <c r="F347" s="941"/>
      <c r="G347" s="634" t="s">
        <v>3058</v>
      </c>
      <c r="H347" s="635" t="s">
        <v>3059</v>
      </c>
      <c r="I347" s="635" t="s">
        <v>3060</v>
      </c>
      <c r="J347" s="639">
        <v>1</v>
      </c>
      <c r="K347" s="641">
        <v>45047</v>
      </c>
      <c r="L347" s="641">
        <v>45352</v>
      </c>
      <c r="M347" s="638">
        <f t="shared" si="17"/>
        <v>43.571428571428569</v>
      </c>
      <c r="N347" s="639">
        <v>1</v>
      </c>
      <c r="O347" s="635" t="s">
        <v>3061</v>
      </c>
      <c r="P347" s="639">
        <f t="shared" si="16"/>
        <v>1</v>
      </c>
      <c r="Q347" s="640" t="str" cm="1">
        <f t="array" aca="1" ref="Q347" ca="1">IF(ISNUMBER(P347),IF(P347=100%,"CUMPLIDA",IF(AND(ISNUMBER(L347),ISNUMBER(INDIRECT("FECHA_"&amp;$B347,1))), IF(L347&lt;=INDIRECT("FECHA_"&amp;$B347,1),"INCUMPLIDA","PROCESO"), "VERIFICAR FECHA")),"SIN VALOR AVANCE")</f>
        <v>CUMPLIDA</v>
      </c>
    </row>
    <row r="348" spans="1:17" ht="120">
      <c r="A348" s="453" t="s">
        <v>17</v>
      </c>
      <c r="B348" s="454" t="s">
        <v>14</v>
      </c>
      <c r="C348" s="940"/>
      <c r="D348" s="940"/>
      <c r="E348" s="941"/>
      <c r="F348" s="941"/>
      <c r="G348" s="634" t="s">
        <v>3062</v>
      </c>
      <c r="H348" s="635" t="s">
        <v>3063</v>
      </c>
      <c r="I348" s="635" t="s">
        <v>3064</v>
      </c>
      <c r="J348" s="639">
        <v>1</v>
      </c>
      <c r="K348" s="641">
        <v>45078</v>
      </c>
      <c r="L348" s="641">
        <v>45291</v>
      </c>
      <c r="M348" s="638">
        <f t="shared" si="17"/>
        <v>30.428571428571427</v>
      </c>
      <c r="N348" s="639">
        <v>1</v>
      </c>
      <c r="O348" s="635" t="s">
        <v>3057</v>
      </c>
      <c r="P348" s="639">
        <f t="shared" si="16"/>
        <v>1</v>
      </c>
      <c r="Q348" s="640" t="str" cm="1">
        <f t="array" aca="1" ref="Q348" ca="1">IF(ISNUMBER(P348),IF(P348=100%,"CUMPLIDA",IF(AND(ISNUMBER(L348),ISNUMBER(INDIRECT("FECHA_"&amp;$B348,1))), IF(L348&lt;=INDIRECT("FECHA_"&amp;$B348,1),"INCUMPLIDA","PROCESO"), "VERIFICAR FECHA")),"SIN VALOR AVANCE")</f>
        <v>CUMPLIDA</v>
      </c>
    </row>
    <row r="349" spans="1:17" ht="165" customHeight="1">
      <c r="A349" s="453" t="s">
        <v>17</v>
      </c>
      <c r="B349" s="454" t="s">
        <v>14</v>
      </c>
      <c r="C349" s="940"/>
      <c r="D349" s="940"/>
      <c r="E349" s="941"/>
      <c r="F349" s="941"/>
      <c r="G349" s="634" t="s">
        <v>3065</v>
      </c>
      <c r="H349" s="635" t="s">
        <v>3066</v>
      </c>
      <c r="I349" s="635" t="s">
        <v>3067</v>
      </c>
      <c r="J349" s="639">
        <v>1</v>
      </c>
      <c r="K349" s="641">
        <v>45078</v>
      </c>
      <c r="L349" s="641">
        <v>45352</v>
      </c>
      <c r="M349" s="638">
        <f t="shared" si="17"/>
        <v>39.142857142857146</v>
      </c>
      <c r="N349" s="639">
        <v>1</v>
      </c>
      <c r="O349" s="635" t="s">
        <v>3050</v>
      </c>
      <c r="P349" s="639">
        <f t="shared" si="16"/>
        <v>1</v>
      </c>
      <c r="Q349" s="640" t="str" cm="1">
        <f t="array" aca="1" ref="Q349" ca="1">IF(ISNUMBER(P349),IF(P349=100%,"CUMPLIDA",IF(AND(ISNUMBER(L349),ISNUMBER(INDIRECT("FECHA_"&amp;$B349,1))), IF(L349&lt;=INDIRECT("FECHA_"&amp;$B349,1),"INCUMPLIDA","PROCESO"), "VERIFICAR FECHA")),"SIN VALOR AVANCE")</f>
        <v>CUMPLIDA</v>
      </c>
    </row>
    <row r="350" spans="1:17" ht="135" customHeight="1">
      <c r="A350" s="453" t="s">
        <v>17</v>
      </c>
      <c r="B350" s="454" t="s">
        <v>14</v>
      </c>
      <c r="C350" s="940" t="s">
        <v>3068</v>
      </c>
      <c r="D350" s="940" t="s">
        <v>3069</v>
      </c>
      <c r="E350" s="634" t="s">
        <v>3070</v>
      </c>
      <c r="F350" s="941" t="s">
        <v>3071</v>
      </c>
      <c r="G350" s="634" t="s">
        <v>3072</v>
      </c>
      <c r="H350" s="635" t="s">
        <v>3073</v>
      </c>
      <c r="I350" s="635" t="s">
        <v>3074</v>
      </c>
      <c r="J350" s="636">
        <v>1</v>
      </c>
      <c r="K350" s="641">
        <v>44805</v>
      </c>
      <c r="L350" s="641">
        <v>44864</v>
      </c>
      <c r="M350" s="638">
        <f t="shared" si="17"/>
        <v>8.4285714285714288</v>
      </c>
      <c r="N350" s="639">
        <v>1</v>
      </c>
      <c r="O350" s="635" t="s">
        <v>3075</v>
      </c>
      <c r="P350" s="639">
        <f t="shared" si="16"/>
        <v>1</v>
      </c>
      <c r="Q350" s="640" t="str" cm="1">
        <f t="array" aca="1" ref="Q350" ca="1">IF(ISNUMBER(P350),IF(P350=100%,"CUMPLIDA",IF(AND(ISNUMBER(L350),ISNUMBER(INDIRECT("FECHA_"&amp;$B350,1))), IF(L350&lt;=INDIRECT("FECHA_"&amp;$B350,1),"INCUMPLIDA","PROCESO"), "VERIFICAR FECHA")),"SIN VALOR AVANCE")</f>
        <v>CUMPLIDA</v>
      </c>
    </row>
    <row r="351" spans="1:17" ht="105" customHeight="1">
      <c r="A351" s="453" t="s">
        <v>17</v>
      </c>
      <c r="B351" s="454" t="s">
        <v>14</v>
      </c>
      <c r="C351" s="940"/>
      <c r="D351" s="940"/>
      <c r="E351" s="634" t="s">
        <v>3076</v>
      </c>
      <c r="F351" s="941"/>
      <c r="G351" s="634" t="s">
        <v>3077</v>
      </c>
      <c r="H351" s="635" t="s">
        <v>3078</v>
      </c>
      <c r="I351" s="635" t="s">
        <v>3079</v>
      </c>
      <c r="J351" s="636">
        <v>2</v>
      </c>
      <c r="K351" s="641">
        <v>44805</v>
      </c>
      <c r="L351" s="641">
        <v>44925</v>
      </c>
      <c r="M351" s="638">
        <f t="shared" si="17"/>
        <v>17.142857142857142</v>
      </c>
      <c r="N351" s="639">
        <v>1</v>
      </c>
      <c r="O351" s="635" t="s">
        <v>3075</v>
      </c>
      <c r="P351" s="639">
        <f t="shared" si="16"/>
        <v>1</v>
      </c>
      <c r="Q351" s="640" t="str" cm="1">
        <f t="array" aca="1" ref="Q351" ca="1">IF(ISNUMBER(P351),IF(P351=100%,"CUMPLIDA",IF(AND(ISNUMBER(L351),ISNUMBER(INDIRECT("FECHA_"&amp;$B351,1))), IF(L351&lt;=INDIRECT("FECHA_"&amp;$B351,1),"INCUMPLIDA","PROCESO"), "VERIFICAR FECHA")),"SIN VALOR AVANCE")</f>
        <v>CUMPLIDA</v>
      </c>
    </row>
    <row r="352" spans="1:17" ht="150" customHeight="1">
      <c r="A352" s="453" t="s">
        <v>17</v>
      </c>
      <c r="B352" s="454" t="s">
        <v>14</v>
      </c>
      <c r="C352" s="940"/>
      <c r="D352" s="940"/>
      <c r="E352" s="634" t="s">
        <v>3080</v>
      </c>
      <c r="F352" s="941"/>
      <c r="G352" s="634" t="s">
        <v>3081</v>
      </c>
      <c r="H352" s="635" t="s">
        <v>98</v>
      </c>
      <c r="I352" s="635" t="s">
        <v>99</v>
      </c>
      <c r="J352" s="636">
        <v>1</v>
      </c>
      <c r="K352" s="641">
        <v>45352</v>
      </c>
      <c r="L352" s="641">
        <v>45747</v>
      </c>
      <c r="M352" s="638">
        <f t="shared" si="17"/>
        <v>56.428571428571431</v>
      </c>
      <c r="N352" s="639">
        <v>1</v>
      </c>
      <c r="O352" s="635" t="s">
        <v>2921</v>
      </c>
      <c r="P352" s="639">
        <f t="shared" si="16"/>
        <v>1</v>
      </c>
      <c r="Q352" s="640" t="str" cm="1">
        <f t="array" aca="1" ref="Q352" ca="1">IF(ISNUMBER(P352),IF(P352=100%,"CUMPLIDA",IF(AND(ISNUMBER(L352),ISNUMBER(INDIRECT("FECHA_"&amp;$B352,1))), IF(L352&lt;=INDIRECT("FECHA_"&amp;$B352,1),"INCUMPLIDA","PROCESO"), "VERIFICAR FECHA")),"SIN VALOR AVANCE")</f>
        <v>CUMPLIDA</v>
      </c>
    </row>
    <row r="353" spans="1:17" ht="240" customHeight="1">
      <c r="A353" s="453" t="s">
        <v>17</v>
      </c>
      <c r="B353" s="454" t="s">
        <v>14</v>
      </c>
      <c r="C353" s="940"/>
      <c r="D353" s="940"/>
      <c r="E353" s="634" t="s">
        <v>3082</v>
      </c>
      <c r="F353" s="941"/>
      <c r="G353" s="634" t="s">
        <v>3083</v>
      </c>
      <c r="H353" s="635" t="s">
        <v>101</v>
      </c>
      <c r="I353" s="635" t="s">
        <v>102</v>
      </c>
      <c r="J353" s="636">
        <v>1</v>
      </c>
      <c r="K353" s="641">
        <v>45352</v>
      </c>
      <c r="L353" s="641">
        <v>45747</v>
      </c>
      <c r="M353" s="638">
        <f t="shared" si="17"/>
        <v>56.428571428571431</v>
      </c>
      <c r="N353" s="639">
        <v>1</v>
      </c>
      <c r="O353" s="635" t="s">
        <v>3084</v>
      </c>
      <c r="P353" s="639">
        <f t="shared" si="16"/>
        <v>1</v>
      </c>
      <c r="Q353" s="640" t="str" cm="1">
        <f t="array" aca="1" ref="Q353" ca="1">IF(ISNUMBER(P353),IF(P353=100%,"CUMPLIDA",IF(AND(ISNUMBER(L353),ISNUMBER(INDIRECT("FECHA_"&amp;$B353,1))), IF(L353&lt;=INDIRECT("FECHA_"&amp;$B353,1),"INCUMPLIDA","PROCESO"), "VERIFICAR FECHA")),"SIN VALOR AVANCE")</f>
        <v>CUMPLIDA</v>
      </c>
    </row>
    <row r="354" spans="1:17" ht="45.75" customHeight="1">
      <c r="A354" s="453" t="s">
        <v>17</v>
      </c>
      <c r="B354" s="454" t="s">
        <v>14</v>
      </c>
      <c r="C354" s="940"/>
      <c r="D354" s="940"/>
      <c r="E354" s="941" t="s">
        <v>3085</v>
      </c>
      <c r="F354" s="941"/>
      <c r="G354" s="634" t="s">
        <v>2245</v>
      </c>
      <c r="H354" s="635" t="s">
        <v>104</v>
      </c>
      <c r="I354" s="635" t="s">
        <v>105</v>
      </c>
      <c r="J354" s="636">
        <v>1</v>
      </c>
      <c r="K354" s="641">
        <v>45352</v>
      </c>
      <c r="L354" s="641">
        <v>45747</v>
      </c>
      <c r="M354" s="638">
        <f t="shared" si="17"/>
        <v>56.428571428571431</v>
      </c>
      <c r="N354" s="639">
        <v>1</v>
      </c>
      <c r="O354" s="635" t="s">
        <v>2921</v>
      </c>
      <c r="P354" s="639">
        <f t="shared" si="16"/>
        <v>1</v>
      </c>
      <c r="Q354" s="640" t="str" cm="1">
        <f t="array" aca="1" ref="Q354" ca="1">IF(ISNUMBER(P354),IF(P354=100%,"CUMPLIDA",IF(AND(ISNUMBER(L354),ISNUMBER(INDIRECT("FECHA_"&amp;$B354,1))), IF(L354&lt;=INDIRECT("FECHA_"&amp;$B354,1),"INCUMPLIDA","PROCESO"), "VERIFICAR FECHA")),"SIN VALOR AVANCE")</f>
        <v>CUMPLIDA</v>
      </c>
    </row>
    <row r="355" spans="1:17" ht="45.75">
      <c r="A355" s="453" t="s">
        <v>17</v>
      </c>
      <c r="B355" s="454" t="s">
        <v>14</v>
      </c>
      <c r="C355" s="940"/>
      <c r="D355" s="940"/>
      <c r="E355" s="941"/>
      <c r="F355" s="941"/>
      <c r="G355" s="634" t="s">
        <v>2246</v>
      </c>
      <c r="H355" s="635" t="s">
        <v>106</v>
      </c>
      <c r="I355" s="635" t="s">
        <v>107</v>
      </c>
      <c r="J355" s="636">
        <v>1</v>
      </c>
      <c r="K355" s="641">
        <v>45352</v>
      </c>
      <c r="L355" s="641">
        <v>45747</v>
      </c>
      <c r="M355" s="638">
        <f t="shared" si="17"/>
        <v>56.428571428571431</v>
      </c>
      <c r="N355" s="639">
        <v>1</v>
      </c>
      <c r="O355" s="635" t="s">
        <v>3084</v>
      </c>
      <c r="P355" s="639">
        <f t="shared" si="16"/>
        <v>1</v>
      </c>
      <c r="Q355" s="640" t="str" cm="1">
        <f t="array" aca="1" ref="Q355" ca="1">IF(ISNUMBER(P355),IF(P355=100%,"CUMPLIDA",IF(AND(ISNUMBER(L355),ISNUMBER(INDIRECT("FECHA_"&amp;$B355,1))), IF(L355&lt;=INDIRECT("FECHA_"&amp;$B355,1),"INCUMPLIDA","PROCESO"), "VERIFICAR FECHA")),"SIN VALOR AVANCE")</f>
        <v>CUMPLIDA</v>
      </c>
    </row>
    <row r="356" spans="1:17" ht="105.75">
      <c r="A356" s="453" t="s">
        <v>17</v>
      </c>
      <c r="B356" s="454" t="s">
        <v>14</v>
      </c>
      <c r="C356" s="940"/>
      <c r="D356" s="940"/>
      <c r="E356" s="941"/>
      <c r="F356" s="941"/>
      <c r="G356" s="634" t="s">
        <v>2247</v>
      </c>
      <c r="H356" s="635" t="s">
        <v>108</v>
      </c>
      <c r="I356" s="635" t="s">
        <v>109</v>
      </c>
      <c r="J356" s="636">
        <v>1</v>
      </c>
      <c r="K356" s="641">
        <v>45352</v>
      </c>
      <c r="L356" s="641">
        <v>45747</v>
      </c>
      <c r="M356" s="638">
        <f t="shared" si="17"/>
        <v>56.428571428571431</v>
      </c>
      <c r="N356" s="639">
        <v>1</v>
      </c>
      <c r="O356" s="635" t="s">
        <v>3086</v>
      </c>
      <c r="P356" s="639">
        <f t="shared" si="16"/>
        <v>1</v>
      </c>
      <c r="Q356" s="640" t="str" cm="1">
        <f t="array" aca="1" ref="Q356" ca="1">IF(ISNUMBER(P356),IF(P356=100%,"CUMPLIDA",IF(AND(ISNUMBER(L356),ISNUMBER(INDIRECT("FECHA_"&amp;$B356,1))), IF(L356&lt;=INDIRECT("FECHA_"&amp;$B356,1),"INCUMPLIDA","PROCESO"), "VERIFICAR FECHA")),"SIN VALOR AVANCE")</f>
        <v>CUMPLIDA</v>
      </c>
    </row>
    <row r="357" spans="1:17" ht="45.75" customHeight="1">
      <c r="A357" s="453" t="s">
        <v>17</v>
      </c>
      <c r="B357" s="454" t="s">
        <v>14</v>
      </c>
      <c r="C357" s="940"/>
      <c r="D357" s="940"/>
      <c r="E357" s="941" t="s">
        <v>3087</v>
      </c>
      <c r="F357" s="941"/>
      <c r="G357" s="634" t="s">
        <v>2249</v>
      </c>
      <c r="H357" s="635" t="s">
        <v>111</v>
      </c>
      <c r="I357" s="635" t="s">
        <v>112</v>
      </c>
      <c r="J357" s="636">
        <v>2</v>
      </c>
      <c r="K357" s="641">
        <v>45748</v>
      </c>
      <c r="L357" s="641">
        <v>45930</v>
      </c>
      <c r="M357" s="638">
        <f t="shared" si="17"/>
        <v>26</v>
      </c>
      <c r="N357" s="639">
        <v>0.69499999999999995</v>
      </c>
      <c r="O357" s="635" t="s">
        <v>3084</v>
      </c>
      <c r="P357" s="639">
        <f t="shared" si="16"/>
        <v>0.69499999999999995</v>
      </c>
      <c r="Q357" s="640" t="str" cm="1">
        <f t="array" aca="1" ref="Q357" ca="1">IF(ISNUMBER(P357),IF(P357=100%,"CUMPLIDA",IF(AND(ISNUMBER(L357),ISNUMBER(INDIRECT("FECHA_"&amp;$B357,1))), IF(L357&lt;=INDIRECT("FECHA_"&amp;$B357,1),"INCUMPLIDA","PROCESO"), "VERIFICAR FECHA")),"SIN VALOR AVANCE")</f>
        <v>PROCESO</v>
      </c>
    </row>
    <row r="358" spans="1:17" ht="60">
      <c r="A358" s="453" t="s">
        <v>17</v>
      </c>
      <c r="B358" s="454" t="s">
        <v>14</v>
      </c>
      <c r="C358" s="940"/>
      <c r="D358" s="940"/>
      <c r="E358" s="941"/>
      <c r="F358" s="941"/>
      <c r="G358" s="634" t="s">
        <v>2250</v>
      </c>
      <c r="H358" s="635" t="s">
        <v>115</v>
      </c>
      <c r="I358" s="635" t="s">
        <v>116</v>
      </c>
      <c r="J358" s="636">
        <v>1</v>
      </c>
      <c r="K358" s="641">
        <v>45748</v>
      </c>
      <c r="L358" s="641">
        <v>45930</v>
      </c>
      <c r="M358" s="638">
        <f t="shared" si="17"/>
        <v>26</v>
      </c>
      <c r="N358" s="639">
        <v>0</v>
      </c>
      <c r="O358" s="635" t="s">
        <v>2921</v>
      </c>
      <c r="P358" s="639">
        <f t="shared" si="16"/>
        <v>0</v>
      </c>
      <c r="Q358" s="640" t="str" cm="1">
        <f t="array" aca="1" ref="Q358" ca="1">IF(ISNUMBER(P358),IF(P358=100%,"CUMPLIDA",IF(AND(ISNUMBER(L358),ISNUMBER(INDIRECT("FECHA_"&amp;$B358,1))), IF(L358&lt;=INDIRECT("FECHA_"&amp;$B358,1),"INCUMPLIDA","PROCESO"), "VERIFICAR FECHA")),"SIN VALOR AVANCE")</f>
        <v>PROCESO</v>
      </c>
    </row>
    <row r="359" spans="1:17" ht="135" customHeight="1">
      <c r="A359" s="453" t="s">
        <v>17</v>
      </c>
      <c r="B359" s="454" t="s">
        <v>14</v>
      </c>
      <c r="C359" s="940"/>
      <c r="D359" s="940"/>
      <c r="E359" s="941"/>
      <c r="F359" s="941"/>
      <c r="G359" s="634" t="s">
        <v>2251</v>
      </c>
      <c r="H359" s="635" t="s">
        <v>118</v>
      </c>
      <c r="I359" s="635" t="s">
        <v>119</v>
      </c>
      <c r="J359" s="636">
        <v>2</v>
      </c>
      <c r="K359" s="641">
        <v>45748</v>
      </c>
      <c r="L359" s="641">
        <v>45930</v>
      </c>
      <c r="M359" s="638">
        <f t="shared" si="17"/>
        <v>26</v>
      </c>
      <c r="N359" s="639">
        <v>0</v>
      </c>
      <c r="O359" s="635" t="s">
        <v>3086</v>
      </c>
      <c r="P359" s="639">
        <f t="shared" si="16"/>
        <v>0</v>
      </c>
      <c r="Q359" s="640" t="str" cm="1">
        <f t="array" aca="1" ref="Q359" ca="1">IF(ISNUMBER(P359),IF(P359=100%,"CUMPLIDA",IF(AND(ISNUMBER(L359),ISNUMBER(INDIRECT("FECHA_"&amp;$B359,1))), IF(L359&lt;=INDIRECT("FECHA_"&amp;$B359,1),"INCUMPLIDA","PROCESO"), "VERIFICAR FECHA")),"SIN VALOR AVANCE")</f>
        <v>PROCESO</v>
      </c>
    </row>
    <row r="360" spans="1:17" ht="45.75" customHeight="1">
      <c r="A360" s="453" t="s">
        <v>17</v>
      </c>
      <c r="B360" s="454" t="s">
        <v>14</v>
      </c>
      <c r="C360" s="940"/>
      <c r="D360" s="940"/>
      <c r="E360" s="941" t="s">
        <v>3088</v>
      </c>
      <c r="F360" s="941"/>
      <c r="G360" s="634" t="s">
        <v>3089</v>
      </c>
      <c r="H360" s="635" t="s">
        <v>1679</v>
      </c>
      <c r="I360" s="635" t="s">
        <v>99</v>
      </c>
      <c r="J360" s="636">
        <v>1</v>
      </c>
      <c r="K360" s="641">
        <v>45352</v>
      </c>
      <c r="L360" s="641">
        <v>45747</v>
      </c>
      <c r="M360" s="638">
        <f t="shared" si="17"/>
        <v>56.428571428571431</v>
      </c>
      <c r="N360" s="639">
        <v>1</v>
      </c>
      <c r="O360" s="635" t="s">
        <v>2921</v>
      </c>
      <c r="P360" s="639">
        <f t="shared" si="16"/>
        <v>1</v>
      </c>
      <c r="Q360" s="640" t="str" cm="1">
        <f t="array" aca="1" ref="Q360" ca="1">IF(ISNUMBER(P360),IF(P360=100%,"CUMPLIDA",IF(AND(ISNUMBER(L360),ISNUMBER(INDIRECT("FECHA_"&amp;$B360,1))), IF(L360&lt;=INDIRECT("FECHA_"&amp;$B360,1),"INCUMPLIDA","PROCESO"), "VERIFICAR FECHA")),"SIN VALOR AVANCE")</f>
        <v>CUMPLIDA</v>
      </c>
    </row>
    <row r="361" spans="1:17" ht="45.75">
      <c r="A361" s="453" t="s">
        <v>17</v>
      </c>
      <c r="B361" s="454" t="s">
        <v>14</v>
      </c>
      <c r="C361" s="940"/>
      <c r="D361" s="940"/>
      <c r="E361" s="941"/>
      <c r="F361" s="941"/>
      <c r="G361" s="634" t="s">
        <v>3090</v>
      </c>
      <c r="H361" s="635" t="s">
        <v>101</v>
      </c>
      <c r="I361" s="635" t="s">
        <v>102</v>
      </c>
      <c r="J361" s="636">
        <v>1</v>
      </c>
      <c r="K361" s="641">
        <v>45352</v>
      </c>
      <c r="L361" s="641">
        <v>45747</v>
      </c>
      <c r="M361" s="638">
        <f t="shared" si="17"/>
        <v>56.428571428571431</v>
      </c>
      <c r="N361" s="639">
        <v>1</v>
      </c>
      <c r="O361" s="635" t="s">
        <v>3084</v>
      </c>
      <c r="P361" s="639">
        <f t="shared" si="16"/>
        <v>1</v>
      </c>
      <c r="Q361" s="640" t="str" cm="1">
        <f t="array" aca="1" ref="Q361" ca="1">IF(ISNUMBER(P361),IF(P361=100%,"CUMPLIDA",IF(AND(ISNUMBER(L361),ISNUMBER(INDIRECT("FECHA_"&amp;$B361,1))), IF(L361&lt;=INDIRECT("FECHA_"&amp;$B361,1),"INCUMPLIDA","PROCESO"), "VERIFICAR FECHA")),"SIN VALOR AVANCE")</f>
        <v>CUMPLIDA</v>
      </c>
    </row>
    <row r="362" spans="1:17" ht="45.75" customHeight="1">
      <c r="A362" s="453" t="s">
        <v>17</v>
      </c>
      <c r="B362" s="454" t="s">
        <v>14</v>
      </c>
      <c r="C362" s="940"/>
      <c r="D362" s="940"/>
      <c r="E362" s="941" t="s">
        <v>3091</v>
      </c>
      <c r="F362" s="941"/>
      <c r="G362" s="634" t="s">
        <v>3092</v>
      </c>
      <c r="H362" s="635" t="s">
        <v>104</v>
      </c>
      <c r="I362" s="635" t="s">
        <v>105</v>
      </c>
      <c r="J362" s="636">
        <v>1</v>
      </c>
      <c r="K362" s="641">
        <v>45352</v>
      </c>
      <c r="L362" s="641">
        <v>45747</v>
      </c>
      <c r="M362" s="638">
        <f t="shared" si="17"/>
        <v>56.428571428571431</v>
      </c>
      <c r="N362" s="639">
        <v>1</v>
      </c>
      <c r="O362" s="635" t="s">
        <v>2921</v>
      </c>
      <c r="P362" s="639">
        <v>1</v>
      </c>
      <c r="Q362" s="640" t="str" cm="1">
        <f t="array" aca="1" ref="Q362" ca="1">IF(ISNUMBER(P362),IF(P362=100%,"CUMPLIDA",IF(AND(ISNUMBER(L362),ISNUMBER(INDIRECT("FECHA_"&amp;$B362,1))), IF(L362&lt;=INDIRECT("FECHA_"&amp;$B362,1),"INCUMPLIDA","PROCESO"), "VERIFICAR FECHA")),"SIN VALOR AVANCE")</f>
        <v>CUMPLIDA</v>
      </c>
    </row>
    <row r="363" spans="1:17" ht="45.75">
      <c r="A363" s="453" t="s">
        <v>17</v>
      </c>
      <c r="B363" s="454" t="s">
        <v>14</v>
      </c>
      <c r="C363" s="940"/>
      <c r="D363" s="940"/>
      <c r="E363" s="941"/>
      <c r="F363" s="941"/>
      <c r="G363" s="634" t="s">
        <v>3093</v>
      </c>
      <c r="H363" s="635" t="s">
        <v>106</v>
      </c>
      <c r="I363" s="635" t="s">
        <v>107</v>
      </c>
      <c r="J363" s="636">
        <v>1</v>
      </c>
      <c r="K363" s="641">
        <v>45352</v>
      </c>
      <c r="L363" s="641">
        <v>45747</v>
      </c>
      <c r="M363" s="638">
        <f t="shared" si="17"/>
        <v>56.428571428571431</v>
      </c>
      <c r="N363" s="639">
        <v>1</v>
      </c>
      <c r="O363" s="635" t="s">
        <v>3084</v>
      </c>
      <c r="P363" s="639">
        <v>1</v>
      </c>
      <c r="Q363" s="640" t="str" cm="1">
        <f t="array" aca="1" ref="Q363" ca="1">IF(ISNUMBER(P363),IF(P363=100%,"CUMPLIDA",IF(AND(ISNUMBER(L363),ISNUMBER(INDIRECT("FECHA_"&amp;$B363,1))), IF(L363&lt;=INDIRECT("FECHA_"&amp;$B363,1),"INCUMPLIDA","PROCESO"), "VERIFICAR FECHA")),"SIN VALOR AVANCE")</f>
        <v>CUMPLIDA</v>
      </c>
    </row>
    <row r="364" spans="1:17" ht="105.75">
      <c r="A364" s="453" t="s">
        <v>17</v>
      </c>
      <c r="B364" s="454" t="s">
        <v>14</v>
      </c>
      <c r="C364" s="940"/>
      <c r="D364" s="940"/>
      <c r="E364" s="941"/>
      <c r="F364" s="941"/>
      <c r="G364" s="634" t="s">
        <v>3094</v>
      </c>
      <c r="H364" s="635" t="s">
        <v>108</v>
      </c>
      <c r="I364" s="635" t="s">
        <v>109</v>
      </c>
      <c r="J364" s="636">
        <v>1</v>
      </c>
      <c r="K364" s="641">
        <v>45352</v>
      </c>
      <c r="L364" s="641">
        <v>45747</v>
      </c>
      <c r="M364" s="638">
        <f t="shared" si="17"/>
        <v>56.428571428571431</v>
      </c>
      <c r="N364" s="639">
        <v>1</v>
      </c>
      <c r="O364" s="635" t="s">
        <v>3086</v>
      </c>
      <c r="P364" s="639">
        <v>1</v>
      </c>
      <c r="Q364" s="640" t="str" cm="1">
        <f t="array" aca="1" ref="Q364" ca="1">IF(ISNUMBER(P364),IF(P364=100%,"CUMPLIDA",IF(AND(ISNUMBER(L364),ISNUMBER(INDIRECT("FECHA_"&amp;$B364,1))), IF(L364&lt;=INDIRECT("FECHA_"&amp;$B364,1),"INCUMPLIDA","PROCESO"), "VERIFICAR FECHA")),"SIN VALOR AVANCE")</f>
        <v>CUMPLIDA</v>
      </c>
    </row>
    <row r="365" spans="1:17" ht="45.75">
      <c r="A365" s="453" t="s">
        <v>17</v>
      </c>
      <c r="B365" s="454" t="s">
        <v>14</v>
      </c>
      <c r="C365" s="940"/>
      <c r="D365" s="940"/>
      <c r="E365" s="941"/>
      <c r="F365" s="941"/>
      <c r="G365" s="634" t="s">
        <v>3095</v>
      </c>
      <c r="H365" s="635" t="s">
        <v>111</v>
      </c>
      <c r="I365" s="635" t="s">
        <v>112</v>
      </c>
      <c r="J365" s="636">
        <v>2</v>
      </c>
      <c r="K365" s="641">
        <v>45748</v>
      </c>
      <c r="L365" s="641">
        <v>45930</v>
      </c>
      <c r="M365" s="638">
        <f t="shared" si="17"/>
        <v>26</v>
      </c>
      <c r="N365" s="639">
        <v>0.69499999999999995</v>
      </c>
      <c r="O365" s="635" t="s">
        <v>3084</v>
      </c>
      <c r="P365" s="639">
        <f t="shared" ref="P365:P412" si="18">IF(B365="ITRC",N365,N365/J365)</f>
        <v>0.69499999999999995</v>
      </c>
      <c r="Q365" s="640" t="str" cm="1">
        <f t="array" aca="1" ref="Q365" ca="1">IF(ISNUMBER(P365),IF(P365=100%,"CUMPLIDA",IF(AND(ISNUMBER(L365),ISNUMBER(INDIRECT("FECHA_"&amp;$B365,1))), IF(L365&lt;=INDIRECT("FECHA_"&amp;$B365,1),"INCUMPLIDA","PROCESO"), "VERIFICAR FECHA")),"SIN VALOR AVANCE")</f>
        <v>PROCESO</v>
      </c>
    </row>
    <row r="366" spans="1:17" ht="60">
      <c r="A366" s="453" t="s">
        <v>17</v>
      </c>
      <c r="B366" s="454" t="s">
        <v>14</v>
      </c>
      <c r="C366" s="940"/>
      <c r="D366" s="940"/>
      <c r="E366" s="941"/>
      <c r="F366" s="941"/>
      <c r="G366" s="634" t="s">
        <v>3096</v>
      </c>
      <c r="H366" s="635" t="s">
        <v>115</v>
      </c>
      <c r="I366" s="635" t="s">
        <v>116</v>
      </c>
      <c r="J366" s="636">
        <v>1</v>
      </c>
      <c r="K366" s="641">
        <v>45748</v>
      </c>
      <c r="L366" s="641">
        <v>45930</v>
      </c>
      <c r="M366" s="638">
        <f t="shared" si="17"/>
        <v>26</v>
      </c>
      <c r="N366" s="639">
        <v>0</v>
      </c>
      <c r="O366" s="635" t="s">
        <v>2921</v>
      </c>
      <c r="P366" s="639">
        <f t="shared" si="18"/>
        <v>0</v>
      </c>
      <c r="Q366" s="640" t="str" cm="1">
        <f t="array" aca="1" ref="Q366" ca="1">IF(ISNUMBER(P366),IF(P366=100%,"CUMPLIDA",IF(AND(ISNUMBER(L366),ISNUMBER(INDIRECT("FECHA_"&amp;$B366,1))), IF(L366&lt;=INDIRECT("FECHA_"&amp;$B366,1),"INCUMPLIDA","PROCESO"), "VERIFICAR FECHA")),"SIN VALOR AVANCE")</f>
        <v>PROCESO</v>
      </c>
    </row>
    <row r="367" spans="1:17" ht="135" customHeight="1">
      <c r="A367" s="453" t="s">
        <v>17</v>
      </c>
      <c r="B367" s="454" t="s">
        <v>14</v>
      </c>
      <c r="C367" s="940"/>
      <c r="D367" s="940"/>
      <c r="E367" s="941"/>
      <c r="F367" s="941"/>
      <c r="G367" s="634" t="s">
        <v>3097</v>
      </c>
      <c r="H367" s="635" t="s">
        <v>118</v>
      </c>
      <c r="I367" s="635" t="s">
        <v>119</v>
      </c>
      <c r="J367" s="636">
        <v>2</v>
      </c>
      <c r="K367" s="641">
        <v>45748</v>
      </c>
      <c r="L367" s="641">
        <v>45930</v>
      </c>
      <c r="M367" s="638">
        <f t="shared" si="17"/>
        <v>26</v>
      </c>
      <c r="N367" s="639">
        <v>0</v>
      </c>
      <c r="O367" s="635" t="s">
        <v>3086</v>
      </c>
      <c r="P367" s="639">
        <f t="shared" si="18"/>
        <v>0</v>
      </c>
      <c r="Q367" s="640" t="str" cm="1">
        <f t="array" aca="1" ref="Q367" ca="1">IF(ISNUMBER(P367),IF(P367=100%,"CUMPLIDA",IF(AND(ISNUMBER(L367),ISNUMBER(INDIRECT("FECHA_"&amp;$B367,1))), IF(L367&lt;=INDIRECT("FECHA_"&amp;$B367,1),"INCUMPLIDA","PROCESO"), "VERIFICAR FECHA")),"SIN VALOR AVANCE")</f>
        <v>PROCESO</v>
      </c>
    </row>
    <row r="368" spans="1:17" ht="45.75">
      <c r="A368" s="453" t="s">
        <v>17</v>
      </c>
      <c r="B368" s="454" t="s">
        <v>14</v>
      </c>
      <c r="C368" s="940"/>
      <c r="D368" s="940"/>
      <c r="E368" s="941"/>
      <c r="F368" s="941"/>
      <c r="G368" s="634" t="s">
        <v>3098</v>
      </c>
      <c r="H368" s="635" t="s">
        <v>1679</v>
      </c>
      <c r="I368" s="635" t="s">
        <v>99</v>
      </c>
      <c r="J368" s="636">
        <v>1</v>
      </c>
      <c r="K368" s="641">
        <v>45352</v>
      </c>
      <c r="L368" s="641">
        <v>45747</v>
      </c>
      <c r="M368" s="638">
        <f t="shared" si="17"/>
        <v>56.428571428571431</v>
      </c>
      <c r="N368" s="639">
        <v>1</v>
      </c>
      <c r="O368" s="635" t="s">
        <v>2921</v>
      </c>
      <c r="P368" s="639">
        <f t="shared" si="18"/>
        <v>1</v>
      </c>
      <c r="Q368" s="640" t="str" cm="1">
        <f t="array" aca="1" ref="Q368" ca="1">IF(ISNUMBER(P368),IF(P368=100%,"CUMPLIDA",IF(AND(ISNUMBER(L368),ISNUMBER(INDIRECT("FECHA_"&amp;$B368,1))), IF(L368&lt;=INDIRECT("FECHA_"&amp;$B368,1),"INCUMPLIDA","PROCESO"), "VERIFICAR FECHA")),"SIN VALOR AVANCE")</f>
        <v>CUMPLIDA</v>
      </c>
    </row>
    <row r="369" spans="1:17" ht="45.75">
      <c r="A369" s="453" t="s">
        <v>17</v>
      </c>
      <c r="B369" s="454" t="s">
        <v>14</v>
      </c>
      <c r="C369" s="940"/>
      <c r="D369" s="940"/>
      <c r="E369" s="941"/>
      <c r="F369" s="941"/>
      <c r="G369" s="634" t="s">
        <v>3099</v>
      </c>
      <c r="H369" s="635" t="s">
        <v>101</v>
      </c>
      <c r="I369" s="635" t="s">
        <v>102</v>
      </c>
      <c r="J369" s="636">
        <v>1</v>
      </c>
      <c r="K369" s="641">
        <v>45352</v>
      </c>
      <c r="L369" s="641">
        <v>45747</v>
      </c>
      <c r="M369" s="638">
        <f t="shared" si="17"/>
        <v>56.428571428571431</v>
      </c>
      <c r="N369" s="639">
        <v>1</v>
      </c>
      <c r="O369" s="635" t="s">
        <v>3084</v>
      </c>
      <c r="P369" s="639">
        <f t="shared" si="18"/>
        <v>1</v>
      </c>
      <c r="Q369" s="640" t="str" cm="1">
        <f t="array" aca="1" ref="Q369" ca="1">IF(ISNUMBER(P369),IF(P369=100%,"CUMPLIDA",IF(AND(ISNUMBER(L369),ISNUMBER(INDIRECT("FECHA_"&amp;$B369,1))), IF(L369&lt;=INDIRECT("FECHA_"&amp;$B369,1),"INCUMPLIDA","PROCESO"), "VERIFICAR FECHA")),"SIN VALOR AVANCE")</f>
        <v>CUMPLIDA</v>
      </c>
    </row>
    <row r="370" spans="1:17" ht="45.75">
      <c r="A370" s="453" t="s">
        <v>17</v>
      </c>
      <c r="B370" s="454" t="s">
        <v>14</v>
      </c>
      <c r="C370" s="940"/>
      <c r="D370" s="940"/>
      <c r="E370" s="941"/>
      <c r="F370" s="941"/>
      <c r="G370" s="634" t="s">
        <v>3100</v>
      </c>
      <c r="H370" s="635" t="s">
        <v>104</v>
      </c>
      <c r="I370" s="635" t="s">
        <v>105</v>
      </c>
      <c r="J370" s="636">
        <v>1</v>
      </c>
      <c r="K370" s="641">
        <v>45352</v>
      </c>
      <c r="L370" s="641">
        <v>45747</v>
      </c>
      <c r="M370" s="638">
        <f t="shared" si="17"/>
        <v>56.428571428571431</v>
      </c>
      <c r="N370" s="639">
        <v>1</v>
      </c>
      <c r="O370" s="635" t="s">
        <v>2921</v>
      </c>
      <c r="P370" s="639">
        <f t="shared" si="18"/>
        <v>1</v>
      </c>
      <c r="Q370" s="640" t="str" cm="1">
        <f t="array" aca="1" ref="Q370" ca="1">IF(ISNUMBER(P370),IF(P370=100%,"CUMPLIDA",IF(AND(ISNUMBER(L370),ISNUMBER(INDIRECT("FECHA_"&amp;$B370,1))), IF(L370&lt;=INDIRECT("FECHA_"&amp;$B370,1),"INCUMPLIDA","PROCESO"), "VERIFICAR FECHA")),"SIN VALOR AVANCE")</f>
        <v>CUMPLIDA</v>
      </c>
    </row>
    <row r="371" spans="1:17" ht="45.75">
      <c r="A371" s="453" t="s">
        <v>17</v>
      </c>
      <c r="B371" s="454" t="s">
        <v>14</v>
      </c>
      <c r="C371" s="940"/>
      <c r="D371" s="940"/>
      <c r="E371" s="941"/>
      <c r="F371" s="941"/>
      <c r="G371" s="634" t="s">
        <v>1606</v>
      </c>
      <c r="H371" s="635" t="s">
        <v>106</v>
      </c>
      <c r="I371" s="635" t="s">
        <v>107</v>
      </c>
      <c r="J371" s="636">
        <v>1</v>
      </c>
      <c r="K371" s="641">
        <v>45352</v>
      </c>
      <c r="L371" s="641">
        <v>45747</v>
      </c>
      <c r="M371" s="638">
        <f t="shared" si="17"/>
        <v>56.428571428571431</v>
      </c>
      <c r="N371" s="639">
        <v>1</v>
      </c>
      <c r="O371" s="635" t="s">
        <v>3084</v>
      </c>
      <c r="P371" s="639">
        <f t="shared" si="18"/>
        <v>1</v>
      </c>
      <c r="Q371" s="640" t="str" cm="1">
        <f t="array" aca="1" ref="Q371" ca="1">IF(ISNUMBER(P371),IF(P371=100%,"CUMPLIDA",IF(AND(ISNUMBER(L371),ISNUMBER(INDIRECT("FECHA_"&amp;$B371,1))), IF(L371&lt;=INDIRECT("FECHA_"&amp;$B371,1),"INCUMPLIDA","PROCESO"), "VERIFICAR FECHA")),"SIN VALOR AVANCE")</f>
        <v>CUMPLIDA</v>
      </c>
    </row>
    <row r="372" spans="1:17" ht="105.75">
      <c r="A372" s="453" t="s">
        <v>17</v>
      </c>
      <c r="B372" s="454" t="s">
        <v>14</v>
      </c>
      <c r="C372" s="940"/>
      <c r="D372" s="940"/>
      <c r="E372" s="941"/>
      <c r="F372" s="941"/>
      <c r="G372" s="634" t="s">
        <v>3101</v>
      </c>
      <c r="H372" s="635" t="s">
        <v>108</v>
      </c>
      <c r="I372" s="635" t="s">
        <v>109</v>
      </c>
      <c r="J372" s="636">
        <v>1</v>
      </c>
      <c r="K372" s="641">
        <v>45352</v>
      </c>
      <c r="L372" s="641">
        <v>45747</v>
      </c>
      <c r="M372" s="638">
        <f t="shared" si="17"/>
        <v>56.428571428571431</v>
      </c>
      <c r="N372" s="639">
        <v>1</v>
      </c>
      <c r="O372" s="635" t="s">
        <v>3086</v>
      </c>
      <c r="P372" s="639">
        <f t="shared" si="18"/>
        <v>1</v>
      </c>
      <c r="Q372" s="640" t="str" cm="1">
        <f t="array" aca="1" ref="Q372" ca="1">IF(ISNUMBER(P372),IF(P372=100%,"CUMPLIDA",IF(AND(ISNUMBER(L372),ISNUMBER(INDIRECT("FECHA_"&amp;$B372,1))), IF(L372&lt;=INDIRECT("FECHA_"&amp;$B372,1),"INCUMPLIDA","PROCESO"), "VERIFICAR FECHA")),"SIN VALOR AVANCE")</f>
        <v>CUMPLIDA</v>
      </c>
    </row>
    <row r="373" spans="1:17" ht="45.75">
      <c r="A373" s="453" t="s">
        <v>17</v>
      </c>
      <c r="B373" s="454" t="s">
        <v>14</v>
      </c>
      <c r="C373" s="940"/>
      <c r="D373" s="940"/>
      <c r="E373" s="941"/>
      <c r="F373" s="941"/>
      <c r="G373" s="634" t="s">
        <v>3102</v>
      </c>
      <c r="H373" s="635" t="s">
        <v>111</v>
      </c>
      <c r="I373" s="635" t="s">
        <v>112</v>
      </c>
      <c r="J373" s="636">
        <v>2</v>
      </c>
      <c r="K373" s="641">
        <v>45748</v>
      </c>
      <c r="L373" s="641">
        <v>45930</v>
      </c>
      <c r="M373" s="638">
        <f t="shared" si="17"/>
        <v>26</v>
      </c>
      <c r="N373" s="639">
        <v>0.69499999999999995</v>
      </c>
      <c r="O373" s="635" t="s">
        <v>3084</v>
      </c>
      <c r="P373" s="639">
        <f t="shared" si="18"/>
        <v>0.69499999999999995</v>
      </c>
      <c r="Q373" s="640" t="str" cm="1">
        <f t="array" aca="1" ref="Q373" ca="1">IF(ISNUMBER(P373),IF(P373=100%,"CUMPLIDA",IF(AND(ISNUMBER(L373),ISNUMBER(INDIRECT("FECHA_"&amp;$B373,1))), IF(L373&lt;=INDIRECT("FECHA_"&amp;$B373,1),"INCUMPLIDA","PROCESO"), "VERIFICAR FECHA")),"SIN VALOR AVANCE")</f>
        <v>PROCESO</v>
      </c>
    </row>
    <row r="374" spans="1:17" ht="60">
      <c r="A374" s="453" t="s">
        <v>17</v>
      </c>
      <c r="B374" s="454" t="s">
        <v>14</v>
      </c>
      <c r="C374" s="940"/>
      <c r="D374" s="940"/>
      <c r="E374" s="941"/>
      <c r="F374" s="941"/>
      <c r="G374" s="634" t="s">
        <v>3103</v>
      </c>
      <c r="H374" s="635" t="s">
        <v>115</v>
      </c>
      <c r="I374" s="635" t="s">
        <v>116</v>
      </c>
      <c r="J374" s="636">
        <v>1</v>
      </c>
      <c r="K374" s="641">
        <v>45748</v>
      </c>
      <c r="L374" s="641">
        <v>45930</v>
      </c>
      <c r="M374" s="638">
        <f t="shared" si="17"/>
        <v>26</v>
      </c>
      <c r="N374" s="639">
        <v>0</v>
      </c>
      <c r="O374" s="635" t="s">
        <v>2921</v>
      </c>
      <c r="P374" s="639">
        <f t="shared" si="18"/>
        <v>0</v>
      </c>
      <c r="Q374" s="640" t="str" cm="1">
        <f t="array" aca="1" ref="Q374" ca="1">IF(ISNUMBER(P374),IF(P374=100%,"CUMPLIDA",IF(AND(ISNUMBER(L374),ISNUMBER(INDIRECT("FECHA_"&amp;$B374,1))), IF(L374&lt;=INDIRECT("FECHA_"&amp;$B374,1),"INCUMPLIDA","PROCESO"), "VERIFICAR FECHA")),"SIN VALOR AVANCE")</f>
        <v>PROCESO</v>
      </c>
    </row>
    <row r="375" spans="1:17" ht="135" customHeight="1">
      <c r="A375" s="453" t="s">
        <v>17</v>
      </c>
      <c r="B375" s="454" t="s">
        <v>14</v>
      </c>
      <c r="C375" s="940"/>
      <c r="D375" s="940"/>
      <c r="E375" s="941"/>
      <c r="F375" s="941"/>
      <c r="G375" s="634" t="s">
        <v>3104</v>
      </c>
      <c r="H375" s="635" t="s">
        <v>118</v>
      </c>
      <c r="I375" s="635" t="s">
        <v>119</v>
      </c>
      <c r="J375" s="636">
        <v>2</v>
      </c>
      <c r="K375" s="641">
        <v>45748</v>
      </c>
      <c r="L375" s="641">
        <v>45930</v>
      </c>
      <c r="M375" s="638">
        <f t="shared" si="17"/>
        <v>26</v>
      </c>
      <c r="N375" s="639">
        <v>0</v>
      </c>
      <c r="O375" s="635" t="s">
        <v>3086</v>
      </c>
      <c r="P375" s="639">
        <f t="shared" si="18"/>
        <v>0</v>
      </c>
      <c r="Q375" s="640" t="str" cm="1">
        <f t="array" aca="1" ref="Q375" ca="1">IF(ISNUMBER(P375),IF(P375=100%,"CUMPLIDA",IF(AND(ISNUMBER(L375),ISNUMBER(INDIRECT("FECHA_"&amp;$B375,1))), IF(L375&lt;=INDIRECT("FECHA_"&amp;$B375,1),"INCUMPLIDA","PROCESO"), "VERIFICAR FECHA")),"SIN VALOR AVANCE")</f>
        <v>PROCESO</v>
      </c>
    </row>
    <row r="376" spans="1:17" ht="90">
      <c r="A376" s="453" t="s">
        <v>17</v>
      </c>
      <c r="B376" s="454" t="s">
        <v>14</v>
      </c>
      <c r="C376" s="940"/>
      <c r="D376" s="940"/>
      <c r="E376" s="941"/>
      <c r="F376" s="941"/>
      <c r="G376" s="634" t="s">
        <v>3105</v>
      </c>
      <c r="H376" s="635" t="s">
        <v>3106</v>
      </c>
      <c r="I376" s="635" t="s">
        <v>3107</v>
      </c>
      <c r="J376" s="636">
        <v>1</v>
      </c>
      <c r="K376" s="641">
        <v>44805</v>
      </c>
      <c r="L376" s="641">
        <v>44864</v>
      </c>
      <c r="M376" s="638">
        <f t="shared" si="17"/>
        <v>8.4285714285714288</v>
      </c>
      <c r="N376" s="639">
        <v>1</v>
      </c>
      <c r="O376" s="635" t="s">
        <v>3108</v>
      </c>
      <c r="P376" s="639">
        <f t="shared" si="18"/>
        <v>1</v>
      </c>
      <c r="Q376" s="640" t="str" cm="1">
        <f t="array" aca="1" ref="Q376" ca="1">IF(ISNUMBER(P376),IF(P376=100%,"CUMPLIDA",IF(AND(ISNUMBER(L376),ISNUMBER(INDIRECT("FECHA_"&amp;$B376,1))), IF(L376&lt;=INDIRECT("FECHA_"&amp;$B376,1),"INCUMPLIDA","PROCESO"), "VERIFICAR FECHA")),"SIN VALOR AVANCE")</f>
        <v>CUMPLIDA</v>
      </c>
    </row>
    <row r="377" spans="1:17" ht="45.75">
      <c r="A377" s="453" t="s">
        <v>17</v>
      </c>
      <c r="B377" s="454" t="s">
        <v>14</v>
      </c>
      <c r="C377" s="940"/>
      <c r="D377" s="940"/>
      <c r="E377" s="941"/>
      <c r="F377" s="941"/>
      <c r="G377" s="634" t="s">
        <v>3109</v>
      </c>
      <c r="H377" s="635" t="s">
        <v>1679</v>
      </c>
      <c r="I377" s="635" t="s">
        <v>99</v>
      </c>
      <c r="J377" s="636">
        <v>1</v>
      </c>
      <c r="K377" s="641">
        <v>45352</v>
      </c>
      <c r="L377" s="641">
        <v>45747</v>
      </c>
      <c r="M377" s="638">
        <f t="shared" si="17"/>
        <v>56.428571428571431</v>
      </c>
      <c r="N377" s="639">
        <v>1</v>
      </c>
      <c r="O377" s="635" t="s">
        <v>2921</v>
      </c>
      <c r="P377" s="639">
        <f t="shared" si="18"/>
        <v>1</v>
      </c>
      <c r="Q377" s="640" t="str" cm="1">
        <f t="array" aca="1" ref="Q377" ca="1">IF(ISNUMBER(P377),IF(P377=100%,"CUMPLIDA",IF(AND(ISNUMBER(L377),ISNUMBER(INDIRECT("FECHA_"&amp;$B377,1))), IF(L377&lt;=INDIRECT("FECHA_"&amp;$B377,1),"INCUMPLIDA","PROCESO"), "VERIFICAR FECHA")),"SIN VALOR AVANCE")</f>
        <v>CUMPLIDA</v>
      </c>
    </row>
    <row r="378" spans="1:17" ht="45.75">
      <c r="A378" s="453" t="s">
        <v>17</v>
      </c>
      <c r="B378" s="454" t="s">
        <v>14</v>
      </c>
      <c r="C378" s="940"/>
      <c r="D378" s="940"/>
      <c r="E378" s="941"/>
      <c r="F378" s="941"/>
      <c r="G378" s="634" t="s">
        <v>3110</v>
      </c>
      <c r="H378" s="635" t="s">
        <v>101</v>
      </c>
      <c r="I378" s="635" t="s">
        <v>102</v>
      </c>
      <c r="J378" s="636">
        <v>1</v>
      </c>
      <c r="K378" s="641">
        <v>45352</v>
      </c>
      <c r="L378" s="641">
        <v>45747</v>
      </c>
      <c r="M378" s="638">
        <f t="shared" si="17"/>
        <v>56.428571428571431</v>
      </c>
      <c r="N378" s="639">
        <v>1</v>
      </c>
      <c r="O378" s="635" t="s">
        <v>3084</v>
      </c>
      <c r="P378" s="639">
        <f t="shared" si="18"/>
        <v>1</v>
      </c>
      <c r="Q378" s="640" t="str" cm="1">
        <f t="array" aca="1" ref="Q378" ca="1">IF(ISNUMBER(P378),IF(P378=100%,"CUMPLIDA",IF(AND(ISNUMBER(L378),ISNUMBER(INDIRECT("FECHA_"&amp;$B378,1))), IF(L378&lt;=INDIRECT("FECHA_"&amp;$B378,1),"INCUMPLIDA","PROCESO"), "VERIFICAR FECHA")),"SIN VALOR AVANCE")</f>
        <v>CUMPLIDA</v>
      </c>
    </row>
    <row r="379" spans="1:17" ht="45.75">
      <c r="A379" s="453" t="s">
        <v>17</v>
      </c>
      <c r="B379" s="454" t="s">
        <v>14</v>
      </c>
      <c r="C379" s="940"/>
      <c r="D379" s="940"/>
      <c r="E379" s="941"/>
      <c r="F379" s="941"/>
      <c r="G379" s="634" t="s">
        <v>3111</v>
      </c>
      <c r="H379" s="635" t="s">
        <v>104</v>
      </c>
      <c r="I379" s="635" t="s">
        <v>105</v>
      </c>
      <c r="J379" s="636">
        <v>1</v>
      </c>
      <c r="K379" s="641">
        <v>45352</v>
      </c>
      <c r="L379" s="641">
        <v>45747</v>
      </c>
      <c r="M379" s="638">
        <f t="shared" si="17"/>
        <v>56.428571428571431</v>
      </c>
      <c r="N379" s="639">
        <v>1</v>
      </c>
      <c r="O379" s="635" t="s">
        <v>2921</v>
      </c>
      <c r="P379" s="639">
        <f t="shared" si="18"/>
        <v>1</v>
      </c>
      <c r="Q379" s="640" t="str" cm="1">
        <f t="array" aca="1" ref="Q379" ca="1">IF(ISNUMBER(P379),IF(P379=100%,"CUMPLIDA",IF(AND(ISNUMBER(L379),ISNUMBER(INDIRECT("FECHA_"&amp;$B379,1))), IF(L379&lt;=INDIRECT("FECHA_"&amp;$B379,1),"INCUMPLIDA","PROCESO"), "VERIFICAR FECHA")),"SIN VALOR AVANCE")</f>
        <v>CUMPLIDA</v>
      </c>
    </row>
    <row r="380" spans="1:17" ht="45.75">
      <c r="A380" s="453" t="s">
        <v>17</v>
      </c>
      <c r="B380" s="454" t="s">
        <v>14</v>
      </c>
      <c r="C380" s="940"/>
      <c r="D380" s="940"/>
      <c r="E380" s="941"/>
      <c r="F380" s="941"/>
      <c r="G380" s="634" t="s">
        <v>3112</v>
      </c>
      <c r="H380" s="635" t="s">
        <v>106</v>
      </c>
      <c r="I380" s="635" t="s">
        <v>107</v>
      </c>
      <c r="J380" s="636">
        <v>1</v>
      </c>
      <c r="K380" s="641">
        <v>45352</v>
      </c>
      <c r="L380" s="641">
        <v>45747</v>
      </c>
      <c r="M380" s="638">
        <f t="shared" si="17"/>
        <v>56.428571428571431</v>
      </c>
      <c r="N380" s="639">
        <v>1</v>
      </c>
      <c r="O380" s="635" t="s">
        <v>3084</v>
      </c>
      <c r="P380" s="639">
        <f t="shared" si="18"/>
        <v>1</v>
      </c>
      <c r="Q380" s="640" t="str" cm="1">
        <f t="array" aca="1" ref="Q380" ca="1">IF(ISNUMBER(P380),IF(P380=100%,"CUMPLIDA",IF(AND(ISNUMBER(L380),ISNUMBER(INDIRECT("FECHA_"&amp;$B380,1))), IF(L380&lt;=INDIRECT("FECHA_"&amp;$B380,1),"INCUMPLIDA","PROCESO"), "VERIFICAR FECHA")),"SIN VALOR AVANCE")</f>
        <v>CUMPLIDA</v>
      </c>
    </row>
    <row r="381" spans="1:17" ht="105.75">
      <c r="A381" s="453" t="s">
        <v>17</v>
      </c>
      <c r="B381" s="454" t="s">
        <v>14</v>
      </c>
      <c r="C381" s="940"/>
      <c r="D381" s="940"/>
      <c r="E381" s="941"/>
      <c r="F381" s="941"/>
      <c r="G381" s="634" t="s">
        <v>3113</v>
      </c>
      <c r="H381" s="635" t="s">
        <v>108</v>
      </c>
      <c r="I381" s="635" t="s">
        <v>109</v>
      </c>
      <c r="J381" s="636">
        <v>1</v>
      </c>
      <c r="K381" s="641">
        <v>45352</v>
      </c>
      <c r="L381" s="641">
        <v>45747</v>
      </c>
      <c r="M381" s="638">
        <f t="shared" si="17"/>
        <v>56.428571428571431</v>
      </c>
      <c r="N381" s="639">
        <v>1</v>
      </c>
      <c r="O381" s="635" t="s">
        <v>3086</v>
      </c>
      <c r="P381" s="639">
        <f t="shared" si="18"/>
        <v>1</v>
      </c>
      <c r="Q381" s="640" t="str" cm="1">
        <f t="array" aca="1" ref="Q381" ca="1">IF(ISNUMBER(P381),IF(P381=100%,"CUMPLIDA",IF(AND(ISNUMBER(L381),ISNUMBER(INDIRECT("FECHA_"&amp;$B381,1))), IF(L381&lt;=INDIRECT("FECHA_"&amp;$B381,1),"INCUMPLIDA","PROCESO"), "VERIFICAR FECHA")),"SIN VALOR AVANCE")</f>
        <v>CUMPLIDA</v>
      </c>
    </row>
    <row r="382" spans="1:17" ht="45.75">
      <c r="A382" s="453" t="s">
        <v>17</v>
      </c>
      <c r="B382" s="454" t="s">
        <v>14</v>
      </c>
      <c r="C382" s="940"/>
      <c r="D382" s="940"/>
      <c r="E382" s="941"/>
      <c r="F382" s="941"/>
      <c r="G382" s="634" t="s">
        <v>3114</v>
      </c>
      <c r="H382" s="635" t="s">
        <v>111</v>
      </c>
      <c r="I382" s="635" t="s">
        <v>112</v>
      </c>
      <c r="J382" s="636">
        <v>2</v>
      </c>
      <c r="K382" s="641">
        <v>45748</v>
      </c>
      <c r="L382" s="641">
        <v>45930</v>
      </c>
      <c r="M382" s="638">
        <f t="shared" si="17"/>
        <v>26</v>
      </c>
      <c r="N382" s="639">
        <v>0.69499999999999995</v>
      </c>
      <c r="O382" s="635" t="s">
        <v>3084</v>
      </c>
      <c r="P382" s="639">
        <f t="shared" si="18"/>
        <v>0.69499999999999995</v>
      </c>
      <c r="Q382" s="640" t="str" cm="1">
        <f t="array" aca="1" ref="Q382" ca="1">IF(ISNUMBER(P382),IF(P382=100%,"CUMPLIDA",IF(AND(ISNUMBER(L382),ISNUMBER(INDIRECT("FECHA_"&amp;$B382,1))), IF(L382&lt;=INDIRECT("FECHA_"&amp;$B382,1),"INCUMPLIDA","PROCESO"), "VERIFICAR FECHA")),"SIN VALOR AVANCE")</f>
        <v>PROCESO</v>
      </c>
    </row>
    <row r="383" spans="1:17" ht="60">
      <c r="A383" s="453" t="s">
        <v>17</v>
      </c>
      <c r="B383" s="454" t="s">
        <v>14</v>
      </c>
      <c r="C383" s="940"/>
      <c r="D383" s="940"/>
      <c r="E383" s="941"/>
      <c r="F383" s="941"/>
      <c r="G383" s="634" t="s">
        <v>3115</v>
      </c>
      <c r="H383" s="635" t="s">
        <v>115</v>
      </c>
      <c r="I383" s="635" t="s">
        <v>116</v>
      </c>
      <c r="J383" s="636">
        <v>1</v>
      </c>
      <c r="K383" s="641">
        <v>45748</v>
      </c>
      <c r="L383" s="641">
        <v>45930</v>
      </c>
      <c r="M383" s="638">
        <f t="shared" si="17"/>
        <v>26</v>
      </c>
      <c r="N383" s="639">
        <v>0</v>
      </c>
      <c r="O383" s="635" t="s">
        <v>2921</v>
      </c>
      <c r="P383" s="639">
        <f t="shared" si="18"/>
        <v>0</v>
      </c>
      <c r="Q383" s="640" t="str" cm="1">
        <f t="array" aca="1" ref="Q383" ca="1">IF(ISNUMBER(P383),IF(P383=100%,"CUMPLIDA",IF(AND(ISNUMBER(L383),ISNUMBER(INDIRECT("FECHA_"&amp;$B383,1))), IF(L383&lt;=INDIRECT("FECHA_"&amp;$B383,1),"INCUMPLIDA","PROCESO"), "VERIFICAR FECHA")),"SIN VALOR AVANCE")</f>
        <v>PROCESO</v>
      </c>
    </row>
    <row r="384" spans="1:17" ht="135" customHeight="1">
      <c r="A384" s="453" t="s">
        <v>17</v>
      </c>
      <c r="B384" s="454" t="s">
        <v>14</v>
      </c>
      <c r="C384" s="940"/>
      <c r="D384" s="940"/>
      <c r="E384" s="941"/>
      <c r="F384" s="941"/>
      <c r="G384" s="634" t="s">
        <v>3116</v>
      </c>
      <c r="H384" s="635" t="s">
        <v>118</v>
      </c>
      <c r="I384" s="635" t="s">
        <v>119</v>
      </c>
      <c r="J384" s="636">
        <v>2</v>
      </c>
      <c r="K384" s="641">
        <v>45748</v>
      </c>
      <c r="L384" s="641">
        <v>45930</v>
      </c>
      <c r="M384" s="638">
        <f t="shared" si="17"/>
        <v>26</v>
      </c>
      <c r="N384" s="639">
        <v>0</v>
      </c>
      <c r="O384" s="635" t="s">
        <v>3086</v>
      </c>
      <c r="P384" s="639">
        <f t="shared" si="18"/>
        <v>0</v>
      </c>
      <c r="Q384" s="640" t="str" cm="1">
        <f t="array" aca="1" ref="Q384" ca="1">IF(ISNUMBER(P384),IF(P384=100%,"CUMPLIDA",IF(AND(ISNUMBER(L384),ISNUMBER(INDIRECT("FECHA_"&amp;$B384,1))), IF(L384&lt;=INDIRECT("FECHA_"&amp;$B384,1),"INCUMPLIDA","PROCESO"), "VERIFICAR FECHA")),"SIN VALOR AVANCE")</f>
        <v>PROCESO</v>
      </c>
    </row>
    <row r="385" spans="1:17" ht="375" customHeight="1">
      <c r="A385" s="453" t="s">
        <v>17</v>
      </c>
      <c r="B385" s="454" t="s">
        <v>14</v>
      </c>
      <c r="C385" s="940" t="s">
        <v>3117</v>
      </c>
      <c r="D385" s="940" t="s">
        <v>1737</v>
      </c>
      <c r="E385" s="634" t="s">
        <v>3118</v>
      </c>
      <c r="F385" s="941" t="s">
        <v>3119</v>
      </c>
      <c r="G385" s="463" t="s">
        <v>3120</v>
      </c>
      <c r="H385" s="646" t="s">
        <v>3121</v>
      </c>
      <c r="I385" s="646" t="s">
        <v>3122</v>
      </c>
      <c r="J385" s="645">
        <v>1</v>
      </c>
      <c r="K385" s="637">
        <v>44825</v>
      </c>
      <c r="L385" s="637">
        <v>45107</v>
      </c>
      <c r="M385" s="638">
        <f t="shared" si="17"/>
        <v>40.285714285714285</v>
      </c>
      <c r="N385" s="639">
        <v>1</v>
      </c>
      <c r="O385" s="635" t="s">
        <v>3123</v>
      </c>
      <c r="P385" s="639">
        <f t="shared" si="18"/>
        <v>1</v>
      </c>
      <c r="Q385" s="640" t="str" cm="1">
        <f t="array" aca="1" ref="Q385" ca="1">IF(ISNUMBER(P385),IF(P385=100%,"CUMPLIDA",IF(AND(ISNUMBER(L385),ISNUMBER(INDIRECT("FECHA_"&amp;$B385,1))), IF(L385&lt;=INDIRECT("FECHA_"&amp;$B385,1),"INCUMPLIDA","PROCESO"), "VERIFICAR FECHA")),"SIN VALOR AVANCE")</f>
        <v>CUMPLIDA</v>
      </c>
    </row>
    <row r="386" spans="1:17" ht="315" customHeight="1">
      <c r="A386" s="453" t="s">
        <v>17</v>
      </c>
      <c r="B386" s="454" t="s">
        <v>14</v>
      </c>
      <c r="C386" s="940"/>
      <c r="D386" s="940"/>
      <c r="E386" s="634" t="s">
        <v>3124</v>
      </c>
      <c r="F386" s="941"/>
      <c r="G386" s="463" t="s">
        <v>3125</v>
      </c>
      <c r="H386" s="646" t="s">
        <v>3121</v>
      </c>
      <c r="I386" s="646" t="s">
        <v>3122</v>
      </c>
      <c r="J386" s="645">
        <v>1</v>
      </c>
      <c r="K386" s="637">
        <v>44825</v>
      </c>
      <c r="L386" s="637">
        <v>45107</v>
      </c>
      <c r="M386" s="638">
        <f t="shared" si="17"/>
        <v>40.285714285714285</v>
      </c>
      <c r="N386" s="639">
        <v>1</v>
      </c>
      <c r="O386" s="635" t="s">
        <v>3123</v>
      </c>
      <c r="P386" s="639">
        <f t="shared" si="18"/>
        <v>1</v>
      </c>
      <c r="Q386" s="640" t="str" cm="1">
        <f t="array" aca="1" ref="Q386" ca="1">IF(ISNUMBER(P386),IF(P386=100%,"CUMPLIDA",IF(AND(ISNUMBER(L386),ISNUMBER(INDIRECT("FECHA_"&amp;$B386,1))), IF(L386&lt;=INDIRECT("FECHA_"&amp;$B386,1),"INCUMPLIDA","PROCESO"), "VERIFICAR FECHA")),"SIN VALOR AVANCE")</f>
        <v>CUMPLIDA</v>
      </c>
    </row>
    <row r="387" spans="1:17" ht="90" customHeight="1">
      <c r="A387" s="453" t="s">
        <v>17</v>
      </c>
      <c r="B387" s="454" t="s">
        <v>14</v>
      </c>
      <c r="C387" s="940"/>
      <c r="D387" s="940"/>
      <c r="E387" s="949" t="s">
        <v>3126</v>
      </c>
      <c r="F387" s="941"/>
      <c r="G387" s="463" t="s">
        <v>3127</v>
      </c>
      <c r="H387" s="635" t="s">
        <v>3128</v>
      </c>
      <c r="I387" s="646" t="s">
        <v>3129</v>
      </c>
      <c r="J387" s="639">
        <v>1</v>
      </c>
      <c r="K387" s="637">
        <v>44958</v>
      </c>
      <c r="L387" s="637">
        <v>45291</v>
      </c>
      <c r="M387" s="638">
        <f t="shared" si="17"/>
        <v>47.571428571428569</v>
      </c>
      <c r="N387" s="639">
        <v>1</v>
      </c>
      <c r="O387" s="635" t="s">
        <v>3130</v>
      </c>
      <c r="P387" s="639">
        <f t="shared" si="18"/>
        <v>1</v>
      </c>
      <c r="Q387" s="640" t="str" cm="1">
        <f t="array" aca="1" ref="Q387" ca="1">IF(ISNUMBER(P387),IF(P387=100%,"CUMPLIDA",IF(AND(ISNUMBER(L387),ISNUMBER(INDIRECT("FECHA_"&amp;$B387,1))), IF(L387&lt;=INDIRECT("FECHA_"&amp;$B387,1),"INCUMPLIDA","PROCESO"), "VERIFICAR FECHA")),"SIN VALOR AVANCE")</f>
        <v>CUMPLIDA</v>
      </c>
    </row>
    <row r="388" spans="1:17" ht="225">
      <c r="A388" s="453" t="s">
        <v>17</v>
      </c>
      <c r="B388" s="454" t="s">
        <v>14</v>
      </c>
      <c r="C388" s="940"/>
      <c r="D388" s="940"/>
      <c r="E388" s="949"/>
      <c r="F388" s="941"/>
      <c r="G388" s="463" t="s">
        <v>3131</v>
      </c>
      <c r="H388" s="646" t="s">
        <v>3132</v>
      </c>
      <c r="I388" s="646" t="s">
        <v>3129</v>
      </c>
      <c r="J388" s="639">
        <v>1</v>
      </c>
      <c r="K388" s="637">
        <v>44941</v>
      </c>
      <c r="L388" s="637">
        <v>45092</v>
      </c>
      <c r="M388" s="638">
        <f t="shared" si="17"/>
        <v>21.571428571428573</v>
      </c>
      <c r="N388" s="639">
        <v>1</v>
      </c>
      <c r="O388" s="635" t="s">
        <v>3130</v>
      </c>
      <c r="P388" s="639">
        <f t="shared" si="18"/>
        <v>1</v>
      </c>
      <c r="Q388" s="640" t="str" cm="1">
        <f t="array" aca="1" ref="Q388" ca="1">IF(ISNUMBER(P388),IF(P388=100%,"CUMPLIDA",IF(AND(ISNUMBER(L388),ISNUMBER(INDIRECT("FECHA_"&amp;$B388,1))), IF(L388&lt;=INDIRECT("FECHA_"&amp;$B388,1),"INCUMPLIDA","PROCESO"), "VERIFICAR FECHA")),"SIN VALOR AVANCE")</f>
        <v>CUMPLIDA</v>
      </c>
    </row>
    <row r="389" spans="1:17" ht="135" customHeight="1">
      <c r="A389" s="453" t="s">
        <v>17</v>
      </c>
      <c r="B389" s="454" t="s">
        <v>14</v>
      </c>
      <c r="C389" s="940" t="s">
        <v>3133</v>
      </c>
      <c r="D389" s="940" t="s">
        <v>1737</v>
      </c>
      <c r="E389" s="941" t="s">
        <v>3134</v>
      </c>
      <c r="F389" s="941" t="s">
        <v>3135</v>
      </c>
      <c r="G389" s="634" t="s">
        <v>3136</v>
      </c>
      <c r="H389" s="635" t="s">
        <v>3137</v>
      </c>
      <c r="I389" s="635" t="s">
        <v>3138</v>
      </c>
      <c r="J389" s="645">
        <v>2</v>
      </c>
      <c r="K389" s="637">
        <v>45047</v>
      </c>
      <c r="L389" s="637">
        <v>45322</v>
      </c>
      <c r="M389" s="638">
        <f t="shared" si="17"/>
        <v>39.285714285714285</v>
      </c>
      <c r="N389" s="639">
        <v>1</v>
      </c>
      <c r="O389" s="635" t="s">
        <v>3139</v>
      </c>
      <c r="P389" s="639">
        <f t="shared" si="18"/>
        <v>1</v>
      </c>
      <c r="Q389" s="640" t="str" cm="1">
        <f t="array" aca="1" ref="Q389" ca="1">IF(ISNUMBER(P389),IF(P389=100%,"CUMPLIDA",IF(AND(ISNUMBER(L389),ISNUMBER(INDIRECT("FECHA_"&amp;$B389,1))), IF(L389&lt;=INDIRECT("FECHA_"&amp;$B389,1),"INCUMPLIDA","PROCESO"), "VERIFICAR FECHA")),"SIN VALOR AVANCE")</f>
        <v>CUMPLIDA</v>
      </c>
    </row>
    <row r="390" spans="1:17" ht="315">
      <c r="A390" s="453" t="s">
        <v>17</v>
      </c>
      <c r="B390" s="454" t="s">
        <v>14</v>
      </c>
      <c r="C390" s="940"/>
      <c r="D390" s="940"/>
      <c r="E390" s="941"/>
      <c r="F390" s="941"/>
      <c r="G390" s="634" t="s">
        <v>3140</v>
      </c>
      <c r="H390" s="635" t="s">
        <v>3141</v>
      </c>
      <c r="I390" s="635" t="s">
        <v>3142</v>
      </c>
      <c r="J390" s="645">
        <v>4</v>
      </c>
      <c r="K390" s="637">
        <v>45047</v>
      </c>
      <c r="L390" s="637">
        <v>45322</v>
      </c>
      <c r="M390" s="638">
        <f t="shared" si="17"/>
        <v>39.285714285714285</v>
      </c>
      <c r="N390" s="639">
        <v>1</v>
      </c>
      <c r="O390" s="635" t="s">
        <v>3143</v>
      </c>
      <c r="P390" s="639">
        <f t="shared" si="18"/>
        <v>1</v>
      </c>
      <c r="Q390" s="640" t="str" cm="1">
        <f t="array" aca="1" ref="Q390" ca="1">IF(ISNUMBER(P390),IF(P390=100%,"CUMPLIDA",IF(AND(ISNUMBER(L390),ISNUMBER(INDIRECT("FECHA_"&amp;$B390,1))), IF(L390&lt;=INDIRECT("FECHA_"&amp;$B390,1),"INCUMPLIDA","PROCESO"), "VERIFICAR FECHA")),"SIN VALOR AVANCE")</f>
        <v>CUMPLIDA</v>
      </c>
    </row>
    <row r="391" spans="1:17" ht="180" customHeight="1">
      <c r="A391" s="453" t="s">
        <v>17</v>
      </c>
      <c r="B391" s="454" t="s">
        <v>14</v>
      </c>
      <c r="C391" s="940"/>
      <c r="D391" s="940"/>
      <c r="E391" s="941"/>
      <c r="F391" s="941"/>
      <c r="G391" s="634" t="s">
        <v>3144</v>
      </c>
      <c r="H391" s="635" t="s">
        <v>3145</v>
      </c>
      <c r="I391" s="635" t="s">
        <v>3146</v>
      </c>
      <c r="J391" s="645">
        <v>1</v>
      </c>
      <c r="K391" s="637">
        <v>45169</v>
      </c>
      <c r="L391" s="637">
        <v>45291</v>
      </c>
      <c r="M391" s="638">
        <f t="shared" si="17"/>
        <v>17.428571428571427</v>
      </c>
      <c r="N391" s="639">
        <v>1</v>
      </c>
      <c r="O391" s="635" t="s">
        <v>3147</v>
      </c>
      <c r="P391" s="639">
        <f t="shared" si="18"/>
        <v>1</v>
      </c>
      <c r="Q391" s="640" t="str" cm="1">
        <f t="array" aca="1" ref="Q391" ca="1">IF(ISNUMBER(P391),IF(P391=100%,"CUMPLIDA",IF(AND(ISNUMBER(L391),ISNUMBER(INDIRECT("FECHA_"&amp;$B391,1))), IF(L391&lt;=INDIRECT("FECHA_"&amp;$B391,1),"INCUMPLIDA","PROCESO"), "VERIFICAR FECHA")),"SIN VALOR AVANCE")</f>
        <v>CUMPLIDA</v>
      </c>
    </row>
    <row r="392" spans="1:17" ht="135" customHeight="1">
      <c r="A392" s="453" t="s">
        <v>17</v>
      </c>
      <c r="B392" s="454" t="s">
        <v>14</v>
      </c>
      <c r="C392" s="940"/>
      <c r="D392" s="940"/>
      <c r="E392" s="941" t="s">
        <v>3148</v>
      </c>
      <c r="F392" s="941"/>
      <c r="G392" s="634" t="s">
        <v>3136</v>
      </c>
      <c r="H392" s="635" t="s">
        <v>3137</v>
      </c>
      <c r="I392" s="635" t="s">
        <v>3138</v>
      </c>
      <c r="J392" s="645">
        <v>2</v>
      </c>
      <c r="K392" s="637">
        <v>45047</v>
      </c>
      <c r="L392" s="637">
        <v>45322</v>
      </c>
      <c r="M392" s="638">
        <f t="shared" si="17"/>
        <v>39.285714285714285</v>
      </c>
      <c r="N392" s="639">
        <v>1</v>
      </c>
      <c r="O392" s="635" t="s">
        <v>3149</v>
      </c>
      <c r="P392" s="639">
        <f t="shared" si="18"/>
        <v>1</v>
      </c>
      <c r="Q392" s="640" t="str" cm="1">
        <f t="array" aca="1" ref="Q392" ca="1">IF(ISNUMBER(P392),IF(P392=100%,"CUMPLIDA",IF(AND(ISNUMBER(L392),ISNUMBER(INDIRECT("FECHA_"&amp;$B392,1))), IF(L392&lt;=INDIRECT("FECHA_"&amp;$B392,1),"INCUMPLIDA","PROCESO"), "VERIFICAR FECHA")),"SIN VALOR AVANCE")</f>
        <v>CUMPLIDA</v>
      </c>
    </row>
    <row r="393" spans="1:17" ht="315">
      <c r="A393" s="453" t="s">
        <v>17</v>
      </c>
      <c r="B393" s="454" t="s">
        <v>14</v>
      </c>
      <c r="C393" s="940"/>
      <c r="D393" s="940"/>
      <c r="E393" s="941"/>
      <c r="F393" s="941"/>
      <c r="G393" s="634" t="s">
        <v>3150</v>
      </c>
      <c r="H393" s="635" t="s">
        <v>3141</v>
      </c>
      <c r="I393" s="635" t="s">
        <v>3142</v>
      </c>
      <c r="J393" s="645">
        <v>4</v>
      </c>
      <c r="K393" s="637">
        <v>45047</v>
      </c>
      <c r="L393" s="637">
        <v>45322</v>
      </c>
      <c r="M393" s="638">
        <f t="shared" si="17"/>
        <v>39.285714285714285</v>
      </c>
      <c r="N393" s="639">
        <v>1</v>
      </c>
      <c r="O393" s="635" t="s">
        <v>3149</v>
      </c>
      <c r="P393" s="639">
        <f t="shared" si="18"/>
        <v>1</v>
      </c>
      <c r="Q393" s="640" t="str" cm="1">
        <f t="array" aca="1" ref="Q393" ca="1">IF(ISNUMBER(P393),IF(P393=100%,"CUMPLIDA",IF(AND(ISNUMBER(L393),ISNUMBER(INDIRECT("FECHA_"&amp;$B393,1))), IF(L393&lt;=INDIRECT("FECHA_"&amp;$B393,1),"INCUMPLIDA","PROCESO"), "VERIFICAR FECHA")),"SIN VALOR AVANCE")</f>
        <v>CUMPLIDA</v>
      </c>
    </row>
    <row r="394" spans="1:17" ht="180" customHeight="1">
      <c r="A394" s="453" t="s">
        <v>17</v>
      </c>
      <c r="B394" s="454" t="s">
        <v>14</v>
      </c>
      <c r="C394" s="940"/>
      <c r="D394" s="940"/>
      <c r="E394" s="941"/>
      <c r="F394" s="941"/>
      <c r="G394" s="634" t="s">
        <v>3144</v>
      </c>
      <c r="H394" s="635" t="s">
        <v>3145</v>
      </c>
      <c r="I394" s="635" t="s">
        <v>3151</v>
      </c>
      <c r="J394" s="645">
        <v>1</v>
      </c>
      <c r="K394" s="637">
        <v>45169</v>
      </c>
      <c r="L394" s="637">
        <v>45322</v>
      </c>
      <c r="M394" s="638">
        <f t="shared" si="17"/>
        <v>21.857142857142858</v>
      </c>
      <c r="N394" s="639">
        <v>1</v>
      </c>
      <c r="O394" s="635" t="s">
        <v>3149</v>
      </c>
      <c r="P394" s="639">
        <f t="shared" si="18"/>
        <v>1</v>
      </c>
      <c r="Q394" s="640" t="str" cm="1">
        <f t="array" aca="1" ref="Q394" ca="1">IF(ISNUMBER(P394),IF(P394=100%,"CUMPLIDA",IF(AND(ISNUMBER(L394),ISNUMBER(INDIRECT("FECHA_"&amp;$B394,1))), IF(L394&lt;=INDIRECT("FECHA_"&amp;$B394,1),"INCUMPLIDA","PROCESO"), "VERIFICAR FECHA")),"SIN VALOR AVANCE")</f>
        <v>CUMPLIDA</v>
      </c>
    </row>
    <row r="395" spans="1:17" ht="360" customHeight="1">
      <c r="A395" s="453" t="s">
        <v>17</v>
      </c>
      <c r="B395" s="454" t="s">
        <v>14</v>
      </c>
      <c r="C395" s="940"/>
      <c r="D395" s="940"/>
      <c r="E395" s="941" t="s">
        <v>3152</v>
      </c>
      <c r="F395" s="941"/>
      <c r="G395" s="634" t="s">
        <v>3136</v>
      </c>
      <c r="H395" s="635" t="s">
        <v>3153</v>
      </c>
      <c r="I395" s="635" t="s">
        <v>3138</v>
      </c>
      <c r="J395" s="645">
        <v>2</v>
      </c>
      <c r="K395" s="637">
        <v>45047</v>
      </c>
      <c r="L395" s="637">
        <v>45322</v>
      </c>
      <c r="M395" s="638">
        <f t="shared" si="17"/>
        <v>39.285714285714285</v>
      </c>
      <c r="N395" s="639">
        <v>1</v>
      </c>
      <c r="O395" s="635" t="s">
        <v>3149</v>
      </c>
      <c r="P395" s="639">
        <f t="shared" si="18"/>
        <v>1</v>
      </c>
      <c r="Q395" s="640" t="str" cm="1">
        <f t="array" aca="1" ref="Q395" ca="1">IF(ISNUMBER(P395),IF(P395=100%,"CUMPLIDA",IF(AND(ISNUMBER(L395),ISNUMBER(INDIRECT("FECHA_"&amp;$B395,1))), IF(L395&lt;=INDIRECT("FECHA_"&amp;$B395,1),"INCUMPLIDA","PROCESO"), "VERIFICAR FECHA")),"SIN VALOR AVANCE")</f>
        <v>CUMPLIDA</v>
      </c>
    </row>
    <row r="396" spans="1:17" ht="195">
      <c r="A396" s="453" t="s">
        <v>17</v>
      </c>
      <c r="B396" s="454" t="s">
        <v>14</v>
      </c>
      <c r="C396" s="940"/>
      <c r="D396" s="940"/>
      <c r="E396" s="941"/>
      <c r="F396" s="941"/>
      <c r="G396" s="634" t="s">
        <v>3154</v>
      </c>
      <c r="H396" s="635" t="s">
        <v>3145</v>
      </c>
      <c r="I396" s="635" t="s">
        <v>3155</v>
      </c>
      <c r="J396" s="645">
        <v>1</v>
      </c>
      <c r="K396" s="637">
        <v>45169</v>
      </c>
      <c r="L396" s="637">
        <v>45322</v>
      </c>
      <c r="M396" s="638">
        <f t="shared" si="17"/>
        <v>21.857142857142858</v>
      </c>
      <c r="N396" s="639">
        <v>1</v>
      </c>
      <c r="O396" s="635" t="s">
        <v>3149</v>
      </c>
      <c r="P396" s="639">
        <f t="shared" si="18"/>
        <v>1</v>
      </c>
      <c r="Q396" s="640" t="str" cm="1">
        <f t="array" aca="1" ref="Q396" ca="1">IF(ISNUMBER(P396),IF(P396=100%,"CUMPLIDA",IF(AND(ISNUMBER(L396),ISNUMBER(INDIRECT("FECHA_"&amp;$B396,1))), IF(L396&lt;=INDIRECT("FECHA_"&amp;$B396,1),"INCUMPLIDA","PROCESO"), "VERIFICAR FECHA")),"SIN VALOR AVANCE")</f>
        <v>CUMPLIDA</v>
      </c>
    </row>
    <row r="397" spans="1:17" ht="180" customHeight="1">
      <c r="A397" s="453" t="s">
        <v>17</v>
      </c>
      <c r="B397" s="454" t="s">
        <v>14</v>
      </c>
      <c r="C397" s="940"/>
      <c r="D397" s="940"/>
      <c r="E397" s="634" t="s">
        <v>3156</v>
      </c>
      <c r="F397" s="941"/>
      <c r="G397" s="634" t="s">
        <v>3157</v>
      </c>
      <c r="H397" s="635" t="s">
        <v>3158</v>
      </c>
      <c r="I397" s="656" t="s">
        <v>3159</v>
      </c>
      <c r="J397" s="645">
        <v>1</v>
      </c>
      <c r="K397" s="637">
        <v>45169</v>
      </c>
      <c r="L397" s="637">
        <v>45322</v>
      </c>
      <c r="M397" s="638">
        <f t="shared" si="17"/>
        <v>21.857142857142858</v>
      </c>
      <c r="N397" s="639">
        <v>1</v>
      </c>
      <c r="O397" s="635" t="s">
        <v>3149</v>
      </c>
      <c r="P397" s="639">
        <f t="shared" si="18"/>
        <v>1</v>
      </c>
      <c r="Q397" s="640" t="str" cm="1">
        <f t="array" aca="1" ref="Q397" ca="1">IF(ISNUMBER(P397),IF(P397=100%,"CUMPLIDA",IF(AND(ISNUMBER(L397),ISNUMBER(INDIRECT("FECHA_"&amp;$B397,1))), IF(L397&lt;=INDIRECT("FECHA_"&amp;$B397,1),"INCUMPLIDA","PROCESO"), "VERIFICAR FECHA")),"SIN VALOR AVANCE")</f>
        <v>CUMPLIDA</v>
      </c>
    </row>
    <row r="398" spans="1:17" ht="165.75" customHeight="1">
      <c r="A398" s="453" t="s">
        <v>17</v>
      </c>
      <c r="B398" s="454" t="s">
        <v>14</v>
      </c>
      <c r="C398" s="940"/>
      <c r="D398" s="940"/>
      <c r="E398" s="941" t="s">
        <v>3160</v>
      </c>
      <c r="F398" s="941"/>
      <c r="G398" s="634" t="s">
        <v>3161</v>
      </c>
      <c r="H398" s="635" t="s">
        <v>3162</v>
      </c>
      <c r="I398" s="656" t="s">
        <v>3163</v>
      </c>
      <c r="J398" s="645">
        <v>1</v>
      </c>
      <c r="K398" s="637">
        <v>45047</v>
      </c>
      <c r="L398" s="637">
        <v>45169</v>
      </c>
      <c r="M398" s="638">
        <f t="shared" si="17"/>
        <v>17.428571428571427</v>
      </c>
      <c r="N398" s="639">
        <v>1</v>
      </c>
      <c r="O398" s="635" t="s">
        <v>3164</v>
      </c>
      <c r="P398" s="639">
        <f t="shared" si="18"/>
        <v>1</v>
      </c>
      <c r="Q398" s="640" t="str" cm="1">
        <f t="array" aca="1" ref="Q398" ca="1">IF(ISNUMBER(P398),IF(P398=100%,"CUMPLIDA",IF(AND(ISNUMBER(L398),ISNUMBER(INDIRECT("FECHA_"&amp;$B398,1))), IF(L398&lt;=INDIRECT("FECHA_"&amp;$B398,1),"INCUMPLIDA","PROCESO"), "VERIFICAR FECHA")),"SIN VALOR AVANCE")</f>
        <v>CUMPLIDA</v>
      </c>
    </row>
    <row r="399" spans="1:17" ht="180" customHeight="1">
      <c r="A399" s="453" t="s">
        <v>17</v>
      </c>
      <c r="B399" s="454" t="s">
        <v>14</v>
      </c>
      <c r="C399" s="940"/>
      <c r="D399" s="940"/>
      <c r="E399" s="941"/>
      <c r="F399" s="941"/>
      <c r="G399" s="634" t="s">
        <v>3165</v>
      </c>
      <c r="H399" s="635" t="s">
        <v>3166</v>
      </c>
      <c r="I399" s="656" t="s">
        <v>3167</v>
      </c>
      <c r="J399" s="645">
        <v>1</v>
      </c>
      <c r="K399" s="637">
        <v>45169</v>
      </c>
      <c r="L399" s="637">
        <v>45565</v>
      </c>
      <c r="M399" s="638">
        <f t="shared" si="17"/>
        <v>56.571428571428569</v>
      </c>
      <c r="N399" s="639">
        <v>1</v>
      </c>
      <c r="O399" s="635" t="s">
        <v>3149</v>
      </c>
      <c r="P399" s="639">
        <f t="shared" si="18"/>
        <v>1</v>
      </c>
      <c r="Q399" s="640" t="str" cm="1">
        <f t="array" aca="1" ref="Q399" ca="1">IF(ISNUMBER(P399),IF(P399=100%,"CUMPLIDA",IF(AND(ISNUMBER(L399),ISNUMBER(INDIRECT("FECHA_"&amp;$B399,1))), IF(L399&lt;=INDIRECT("FECHA_"&amp;$B399,1),"INCUMPLIDA","PROCESO"), "VERIFICAR FECHA")),"SIN VALOR AVANCE")</f>
        <v>CUMPLIDA</v>
      </c>
    </row>
    <row r="400" spans="1:17" ht="165.75" customHeight="1">
      <c r="A400" s="453" t="s">
        <v>17</v>
      </c>
      <c r="B400" s="454" t="s">
        <v>14</v>
      </c>
      <c r="C400" s="940"/>
      <c r="D400" s="940"/>
      <c r="E400" s="941" t="s">
        <v>3168</v>
      </c>
      <c r="F400" s="941"/>
      <c r="G400" s="634" t="s">
        <v>3169</v>
      </c>
      <c r="H400" s="635" t="s">
        <v>3170</v>
      </c>
      <c r="I400" s="656" t="s">
        <v>3171</v>
      </c>
      <c r="J400" s="645">
        <v>1</v>
      </c>
      <c r="K400" s="637">
        <v>45047</v>
      </c>
      <c r="L400" s="637">
        <v>45107</v>
      </c>
      <c r="M400" s="638">
        <f t="shared" si="17"/>
        <v>8.5714285714285712</v>
      </c>
      <c r="N400" s="639">
        <v>1</v>
      </c>
      <c r="O400" s="635" t="s">
        <v>3164</v>
      </c>
      <c r="P400" s="639">
        <f t="shared" si="18"/>
        <v>1</v>
      </c>
      <c r="Q400" s="640" t="str" cm="1">
        <f t="array" aca="1" ref="Q400" ca="1">IF(ISNUMBER(P400),IF(P400=100%,"CUMPLIDA",IF(AND(ISNUMBER(L400),ISNUMBER(INDIRECT("FECHA_"&amp;$B400,1))), IF(L400&lt;=INDIRECT("FECHA_"&amp;$B400,1),"INCUMPLIDA","PROCESO"), "VERIFICAR FECHA")),"SIN VALOR AVANCE")</f>
        <v>CUMPLIDA</v>
      </c>
    </row>
    <row r="401" spans="1:17" ht="135">
      <c r="A401" s="453" t="s">
        <v>17</v>
      </c>
      <c r="B401" s="454" t="s">
        <v>14</v>
      </c>
      <c r="C401" s="940"/>
      <c r="D401" s="940"/>
      <c r="E401" s="941"/>
      <c r="F401" s="941"/>
      <c r="G401" s="634" t="s">
        <v>3172</v>
      </c>
      <c r="H401" s="635" t="s">
        <v>3173</v>
      </c>
      <c r="I401" s="656" t="s">
        <v>3174</v>
      </c>
      <c r="J401" s="645">
        <v>2</v>
      </c>
      <c r="K401" s="637">
        <v>45017</v>
      </c>
      <c r="L401" s="649">
        <v>45473</v>
      </c>
      <c r="M401" s="638">
        <f t="shared" si="17"/>
        <v>65.142857142857139</v>
      </c>
      <c r="N401" s="639">
        <v>1</v>
      </c>
      <c r="O401" s="635" t="s">
        <v>2921</v>
      </c>
      <c r="P401" s="639">
        <f t="shared" si="18"/>
        <v>1</v>
      </c>
      <c r="Q401" s="640" t="str" cm="1">
        <f t="array" aca="1" ref="Q401" ca="1">IF(ISNUMBER(P401),IF(P401=100%,"CUMPLIDA",IF(AND(ISNUMBER(L401),ISNUMBER(INDIRECT("FECHA_"&amp;$B401,1))), IF(L401&lt;=INDIRECT("FECHA_"&amp;$B401,1),"INCUMPLIDA","PROCESO"), "VERIFICAR FECHA")),"SIN VALOR AVANCE")</f>
        <v>CUMPLIDA</v>
      </c>
    </row>
    <row r="402" spans="1:17" ht="90" customHeight="1">
      <c r="A402" s="453" t="s">
        <v>17</v>
      </c>
      <c r="B402" s="454" t="s">
        <v>14</v>
      </c>
      <c r="C402" s="940"/>
      <c r="D402" s="940"/>
      <c r="E402" s="941"/>
      <c r="F402" s="941"/>
      <c r="G402" s="634" t="s">
        <v>3175</v>
      </c>
      <c r="H402" s="635" t="s">
        <v>3176</v>
      </c>
      <c r="I402" s="656" t="s">
        <v>3177</v>
      </c>
      <c r="J402" s="645">
        <v>2</v>
      </c>
      <c r="K402" s="637">
        <v>45199</v>
      </c>
      <c r="L402" s="641">
        <v>45565</v>
      </c>
      <c r="M402" s="638">
        <f t="shared" si="17"/>
        <v>52.285714285714285</v>
      </c>
      <c r="N402" s="639">
        <v>1</v>
      </c>
      <c r="O402" s="635" t="s">
        <v>3149</v>
      </c>
      <c r="P402" s="639">
        <f t="shared" si="18"/>
        <v>1</v>
      </c>
      <c r="Q402" s="640" t="str" cm="1">
        <f t="array" aca="1" ref="Q402" ca="1">IF(ISNUMBER(P402),IF(P402=100%,"CUMPLIDA",IF(AND(ISNUMBER(L402),ISNUMBER(INDIRECT("FECHA_"&amp;$B402,1))), IF(L402&lt;=INDIRECT("FECHA_"&amp;$B402,1),"INCUMPLIDA","PROCESO"), "VERIFICAR FECHA")),"SIN VALOR AVANCE")</f>
        <v>CUMPLIDA</v>
      </c>
    </row>
    <row r="403" spans="1:17" ht="165.75" customHeight="1">
      <c r="A403" s="453" t="s">
        <v>17</v>
      </c>
      <c r="B403" s="454" t="s">
        <v>14</v>
      </c>
      <c r="C403" s="940"/>
      <c r="D403" s="940"/>
      <c r="E403" s="941" t="s">
        <v>3178</v>
      </c>
      <c r="F403" s="941"/>
      <c r="G403" s="634" t="s">
        <v>3179</v>
      </c>
      <c r="H403" s="635" t="s">
        <v>3180</v>
      </c>
      <c r="I403" s="656" t="s">
        <v>3181</v>
      </c>
      <c r="J403" s="645">
        <v>1</v>
      </c>
      <c r="K403" s="637">
        <v>45047</v>
      </c>
      <c r="L403" s="637">
        <v>45169</v>
      </c>
      <c r="M403" s="638">
        <f t="shared" si="17"/>
        <v>17.428571428571427</v>
      </c>
      <c r="N403" s="639">
        <v>1</v>
      </c>
      <c r="O403" s="635" t="s">
        <v>3164</v>
      </c>
      <c r="P403" s="639">
        <f t="shared" si="18"/>
        <v>1</v>
      </c>
      <c r="Q403" s="640" t="str" cm="1">
        <f t="array" aca="1" ref="Q403" ca="1">IF(ISNUMBER(P403),IF(P403=100%,"CUMPLIDA",IF(AND(ISNUMBER(L403),ISNUMBER(INDIRECT("FECHA_"&amp;$B403,1))), IF(L403&lt;=INDIRECT("FECHA_"&amp;$B403,1),"INCUMPLIDA","PROCESO"), "VERIFICAR FECHA")),"SIN VALOR AVANCE")</f>
        <v>CUMPLIDA</v>
      </c>
    </row>
    <row r="404" spans="1:17" ht="90" customHeight="1">
      <c r="A404" s="453" t="s">
        <v>17</v>
      </c>
      <c r="B404" s="454" t="s">
        <v>14</v>
      </c>
      <c r="C404" s="940"/>
      <c r="D404" s="940"/>
      <c r="E404" s="941"/>
      <c r="F404" s="941"/>
      <c r="G404" s="634" t="s">
        <v>3175</v>
      </c>
      <c r="H404" s="635" t="s">
        <v>3176</v>
      </c>
      <c r="I404" s="656" t="s">
        <v>3177</v>
      </c>
      <c r="J404" s="645">
        <v>2</v>
      </c>
      <c r="K404" s="637">
        <v>45199</v>
      </c>
      <c r="L404" s="637">
        <v>45565</v>
      </c>
      <c r="M404" s="638">
        <f t="shared" si="17"/>
        <v>52.285714285714285</v>
      </c>
      <c r="N404" s="639">
        <v>1</v>
      </c>
      <c r="O404" s="635" t="s">
        <v>3149</v>
      </c>
      <c r="P404" s="639">
        <f t="shared" si="18"/>
        <v>1</v>
      </c>
      <c r="Q404" s="640" t="str" cm="1">
        <f t="array" aca="1" ref="Q404" ca="1">IF(ISNUMBER(P404),IF(P404=100%,"CUMPLIDA",IF(AND(ISNUMBER(L404),ISNUMBER(INDIRECT("FECHA_"&amp;$B404,1))), IF(L404&lt;=INDIRECT("FECHA_"&amp;$B404,1),"INCUMPLIDA","PROCESO"), "VERIFICAR FECHA")),"SIN VALOR AVANCE")</f>
        <v>CUMPLIDA</v>
      </c>
    </row>
    <row r="405" spans="1:17" ht="180">
      <c r="A405" s="453" t="s">
        <v>17</v>
      </c>
      <c r="B405" s="454" t="s">
        <v>14</v>
      </c>
      <c r="C405" s="940"/>
      <c r="D405" s="940"/>
      <c r="E405" s="941"/>
      <c r="F405" s="941"/>
      <c r="G405" s="634" t="s">
        <v>3182</v>
      </c>
      <c r="H405" s="635" t="s">
        <v>3183</v>
      </c>
      <c r="I405" s="656" t="s">
        <v>3184</v>
      </c>
      <c r="J405" s="645">
        <v>1</v>
      </c>
      <c r="K405" s="637">
        <v>45199</v>
      </c>
      <c r="L405" s="637">
        <v>45351</v>
      </c>
      <c r="M405" s="638">
        <f t="shared" si="17"/>
        <v>21.714285714285715</v>
      </c>
      <c r="N405" s="639">
        <v>1</v>
      </c>
      <c r="O405" s="635" t="s">
        <v>3149</v>
      </c>
      <c r="P405" s="639">
        <f t="shared" si="18"/>
        <v>1</v>
      </c>
      <c r="Q405" s="640" t="str" cm="1">
        <f t="array" aca="1" ref="Q405" ca="1">IF(ISNUMBER(P405),IF(P405=100%,"CUMPLIDA",IF(AND(ISNUMBER(L405),ISNUMBER(INDIRECT("FECHA_"&amp;$B405,1))), IF(L405&lt;=INDIRECT("FECHA_"&amp;$B405,1),"INCUMPLIDA","PROCESO"), "VERIFICAR FECHA")),"SIN VALOR AVANCE")</f>
        <v>CUMPLIDA</v>
      </c>
    </row>
    <row r="406" spans="1:17" ht="180" customHeight="1">
      <c r="A406" s="453" t="s">
        <v>17</v>
      </c>
      <c r="B406" s="454" t="s">
        <v>14</v>
      </c>
      <c r="C406" s="940"/>
      <c r="D406" s="940"/>
      <c r="E406" s="941" t="s">
        <v>3185</v>
      </c>
      <c r="F406" s="941"/>
      <c r="G406" s="634" t="s">
        <v>3186</v>
      </c>
      <c r="H406" s="635" t="s">
        <v>3187</v>
      </c>
      <c r="I406" s="656" t="s">
        <v>3188</v>
      </c>
      <c r="J406" s="645">
        <v>1</v>
      </c>
      <c r="K406" s="637">
        <v>45047</v>
      </c>
      <c r="L406" s="637">
        <v>45199</v>
      </c>
      <c r="M406" s="638">
        <f t="shared" si="17"/>
        <v>21.714285714285715</v>
      </c>
      <c r="N406" s="639">
        <v>1</v>
      </c>
      <c r="O406" s="635" t="s">
        <v>3149</v>
      </c>
      <c r="P406" s="639">
        <f t="shared" si="18"/>
        <v>1</v>
      </c>
      <c r="Q406" s="640" t="str" cm="1">
        <f t="array" aca="1" ref="Q406" ca="1">IF(ISNUMBER(P406),IF(P406=100%,"CUMPLIDA",IF(AND(ISNUMBER(L406),ISNUMBER(INDIRECT("FECHA_"&amp;$B406,1))), IF(L406&lt;=INDIRECT("FECHA_"&amp;$B406,1),"INCUMPLIDA","PROCESO"), "VERIFICAR FECHA")),"SIN VALOR AVANCE")</f>
        <v>CUMPLIDA</v>
      </c>
    </row>
    <row r="407" spans="1:17" ht="90">
      <c r="A407" s="453" t="s">
        <v>17</v>
      </c>
      <c r="B407" s="454" t="s">
        <v>14</v>
      </c>
      <c r="C407" s="940"/>
      <c r="D407" s="940"/>
      <c r="E407" s="941"/>
      <c r="F407" s="941"/>
      <c r="G407" s="634" t="s">
        <v>3189</v>
      </c>
      <c r="H407" s="635" t="s">
        <v>3190</v>
      </c>
      <c r="I407" s="656" t="s">
        <v>3191</v>
      </c>
      <c r="J407" s="645">
        <v>1</v>
      </c>
      <c r="K407" s="637">
        <v>45200</v>
      </c>
      <c r="L407" s="637">
        <v>45808</v>
      </c>
      <c r="M407" s="638">
        <f t="shared" si="17"/>
        <v>86.857142857142861</v>
      </c>
      <c r="N407" s="639">
        <v>1</v>
      </c>
      <c r="O407" s="635" t="s">
        <v>2921</v>
      </c>
      <c r="P407" s="639">
        <f t="shared" si="18"/>
        <v>1</v>
      </c>
      <c r="Q407" s="640" t="str" cm="1">
        <f t="array" aca="1" ref="Q407" ca="1">IF(ISNUMBER(P407),IF(P407=100%,"CUMPLIDA",IF(AND(ISNUMBER(L407),ISNUMBER(INDIRECT("FECHA_"&amp;$B407,1))), IF(L407&lt;=INDIRECT("FECHA_"&amp;$B407,1),"INCUMPLIDA","PROCESO"), "VERIFICAR FECHA")),"SIN VALOR AVANCE")</f>
        <v>CUMPLIDA</v>
      </c>
    </row>
    <row r="408" spans="1:17" ht="105" customHeight="1">
      <c r="A408" s="453" t="s">
        <v>17</v>
      </c>
      <c r="B408" s="454" t="s">
        <v>14</v>
      </c>
      <c r="C408" s="940"/>
      <c r="D408" s="940"/>
      <c r="E408" s="941"/>
      <c r="F408" s="941"/>
      <c r="G408" s="634" t="s">
        <v>3192</v>
      </c>
      <c r="H408" s="635" t="s">
        <v>3193</v>
      </c>
      <c r="I408" s="656" t="s">
        <v>3194</v>
      </c>
      <c r="J408" s="645">
        <v>1</v>
      </c>
      <c r="K408" s="637">
        <v>45295</v>
      </c>
      <c r="L408" s="637">
        <v>45991</v>
      </c>
      <c r="M408" s="638">
        <f>(L408-K408)/7</f>
        <v>99.428571428571431</v>
      </c>
      <c r="N408" s="639">
        <v>0.32400000000000001</v>
      </c>
      <c r="O408" s="635" t="s">
        <v>3195</v>
      </c>
      <c r="P408" s="639">
        <f t="shared" si="18"/>
        <v>0.32400000000000001</v>
      </c>
      <c r="Q408" s="640" t="str" cm="1">
        <f t="array" aca="1" ref="Q408" ca="1">IF(ISNUMBER(P408),IF(P408=100%,"CUMPLIDA",IF(AND(ISNUMBER(L408),ISNUMBER(INDIRECT("FECHA_"&amp;$B408,1))), IF(L408&lt;=INDIRECT("FECHA_"&amp;$B408,1),"INCUMPLIDA","PROCESO"), "VERIFICAR FECHA")),"SIN VALOR AVANCE")</f>
        <v>PROCESO</v>
      </c>
    </row>
    <row r="409" spans="1:17" ht="60.75" customHeight="1">
      <c r="A409" s="453" t="s">
        <v>17</v>
      </c>
      <c r="B409" s="454" t="s">
        <v>14</v>
      </c>
      <c r="C409" s="940" t="s">
        <v>3196</v>
      </c>
      <c r="D409" s="940" t="s">
        <v>1737</v>
      </c>
      <c r="E409" s="941" t="s">
        <v>3197</v>
      </c>
      <c r="F409" s="941" t="s">
        <v>3198</v>
      </c>
      <c r="G409" s="634" t="s">
        <v>3199</v>
      </c>
      <c r="H409" s="635" t="s">
        <v>3200</v>
      </c>
      <c r="I409" s="635" t="s">
        <v>3201</v>
      </c>
      <c r="J409" s="645">
        <v>1</v>
      </c>
      <c r="K409" s="637">
        <v>45108</v>
      </c>
      <c r="L409" s="637">
        <v>45199</v>
      </c>
      <c r="M409" s="638">
        <f t="shared" ref="M409:M473" si="19">(L409-K409)/7</f>
        <v>13</v>
      </c>
      <c r="N409" s="639">
        <v>1</v>
      </c>
      <c r="O409" s="635" t="s">
        <v>3202</v>
      </c>
      <c r="P409" s="639">
        <f t="shared" si="18"/>
        <v>1</v>
      </c>
      <c r="Q409" s="640" t="str" cm="1">
        <f t="array" aca="1" ref="Q409" ca="1">IF(ISNUMBER(P409),IF(P409=100%,"CUMPLIDA",IF(AND(ISNUMBER(L409),ISNUMBER(INDIRECT("FECHA_"&amp;$B409,1))), IF(L409&lt;=INDIRECT("FECHA_"&amp;$B409,1),"INCUMPLIDA","PROCESO"), "VERIFICAR FECHA")),"SIN VALOR AVANCE")</f>
        <v>CUMPLIDA</v>
      </c>
    </row>
    <row r="410" spans="1:17" ht="90">
      <c r="A410" s="453" t="s">
        <v>17</v>
      </c>
      <c r="B410" s="454" t="s">
        <v>14</v>
      </c>
      <c r="C410" s="940"/>
      <c r="D410" s="940"/>
      <c r="E410" s="941"/>
      <c r="F410" s="941"/>
      <c r="G410" s="634" t="s">
        <v>3203</v>
      </c>
      <c r="H410" s="635" t="s">
        <v>3204</v>
      </c>
      <c r="I410" s="635" t="s">
        <v>3205</v>
      </c>
      <c r="J410" s="645">
        <v>2</v>
      </c>
      <c r="K410" s="637">
        <v>45200</v>
      </c>
      <c r="L410" s="637">
        <v>45473</v>
      </c>
      <c r="M410" s="638">
        <f t="shared" si="19"/>
        <v>39</v>
      </c>
      <c r="N410" s="639">
        <v>1</v>
      </c>
      <c r="O410" s="635" t="s">
        <v>3206</v>
      </c>
      <c r="P410" s="639">
        <f t="shared" si="18"/>
        <v>1</v>
      </c>
      <c r="Q410" s="640" t="str" cm="1">
        <f t="array" aca="1" ref="Q410" ca="1">IF(ISNUMBER(P410),IF(P410=100%,"CUMPLIDA",IF(AND(ISNUMBER(L410),ISNUMBER(INDIRECT("FECHA_"&amp;$B410,1))), IF(L410&lt;=INDIRECT("FECHA_"&amp;$B410,1),"INCUMPLIDA","PROCESO"), "VERIFICAR FECHA")),"SIN VALOR AVANCE")</f>
        <v>CUMPLIDA</v>
      </c>
    </row>
    <row r="411" spans="1:17" ht="60" customHeight="1">
      <c r="A411" s="453" t="s">
        <v>17</v>
      </c>
      <c r="B411" s="454" t="s">
        <v>14</v>
      </c>
      <c r="C411" s="940"/>
      <c r="D411" s="940"/>
      <c r="E411" s="941"/>
      <c r="F411" s="941"/>
      <c r="G411" s="634" t="s">
        <v>3207</v>
      </c>
      <c r="H411" s="635" t="s">
        <v>3208</v>
      </c>
      <c r="I411" s="635" t="s">
        <v>3209</v>
      </c>
      <c r="J411" s="653">
        <v>1</v>
      </c>
      <c r="K411" s="637">
        <v>45292</v>
      </c>
      <c r="L411" s="637">
        <v>45657</v>
      </c>
      <c r="M411" s="638">
        <f t="shared" si="19"/>
        <v>52.142857142857146</v>
      </c>
      <c r="N411" s="639">
        <v>1</v>
      </c>
      <c r="O411" s="635" t="s">
        <v>3210</v>
      </c>
      <c r="P411" s="639">
        <f t="shared" si="18"/>
        <v>1</v>
      </c>
      <c r="Q411" s="640" t="str" cm="1">
        <f t="array" aca="1" ref="Q411" ca="1">IF(ISNUMBER(P411),IF(P411=100%,"CUMPLIDA",IF(AND(ISNUMBER(L411),ISNUMBER(INDIRECT("FECHA_"&amp;$B411,1))), IF(L411&lt;=INDIRECT("FECHA_"&amp;$B411,1),"INCUMPLIDA","PROCESO"), "VERIFICAR FECHA")),"SIN VALOR AVANCE")</f>
        <v>CUMPLIDA</v>
      </c>
    </row>
    <row r="412" spans="1:17" ht="150" customHeight="1">
      <c r="A412" s="453" t="s">
        <v>17</v>
      </c>
      <c r="B412" s="454" t="s">
        <v>14</v>
      </c>
      <c r="C412" s="940"/>
      <c r="D412" s="940"/>
      <c r="E412" s="941" t="s">
        <v>3211</v>
      </c>
      <c r="F412" s="941"/>
      <c r="G412" s="634" t="s">
        <v>3212</v>
      </c>
      <c r="H412" s="635" t="s">
        <v>3213</v>
      </c>
      <c r="I412" s="635" t="s">
        <v>3214</v>
      </c>
      <c r="J412" s="645">
        <v>3</v>
      </c>
      <c r="K412" s="637">
        <v>45078</v>
      </c>
      <c r="L412" s="637">
        <v>45627</v>
      </c>
      <c r="M412" s="638">
        <f t="shared" si="19"/>
        <v>78.428571428571431</v>
      </c>
      <c r="N412" s="639">
        <v>1</v>
      </c>
      <c r="O412" s="635" t="s">
        <v>3215</v>
      </c>
      <c r="P412" s="639">
        <f t="shared" si="18"/>
        <v>1</v>
      </c>
      <c r="Q412" s="640" t="str" cm="1">
        <f t="array" aca="1" ref="Q412" ca="1">IF(ISNUMBER(P412),IF(P412=100%,"CUMPLIDA",IF(AND(ISNUMBER(L412),ISNUMBER(INDIRECT("FECHA_"&amp;$B412,1))), IF(L412&lt;=INDIRECT("FECHA_"&amp;$B412,1),"INCUMPLIDA","PROCESO"), "VERIFICAR FECHA")),"SIN VALOR AVANCE")</f>
        <v>CUMPLIDA</v>
      </c>
    </row>
    <row r="413" spans="1:17" ht="115.5" customHeight="1">
      <c r="A413" s="453" t="s">
        <v>17</v>
      </c>
      <c r="B413" s="454" t="s">
        <v>14</v>
      </c>
      <c r="C413" s="940"/>
      <c r="D413" s="940"/>
      <c r="E413" s="941"/>
      <c r="F413" s="941"/>
      <c r="G413" s="634" t="s">
        <v>3216</v>
      </c>
      <c r="H413" s="635" t="s">
        <v>3213</v>
      </c>
      <c r="I413" s="635" t="s">
        <v>3217</v>
      </c>
      <c r="J413" s="645">
        <v>3</v>
      </c>
      <c r="K413" s="637">
        <v>45597</v>
      </c>
      <c r="L413" s="637">
        <v>45961</v>
      </c>
      <c r="M413" s="638">
        <f t="shared" si="19"/>
        <v>52</v>
      </c>
      <c r="N413" s="639">
        <v>0.32</v>
      </c>
      <c r="O413" s="635" t="s">
        <v>3218</v>
      </c>
      <c r="P413" s="639">
        <v>0.1</v>
      </c>
      <c r="Q413" s="640" t="str" cm="1">
        <f t="array" aca="1" ref="Q413" ca="1">IF(ISNUMBER(P413),IF(P413=100%,"CUMPLIDA",IF(AND(ISNUMBER(L413),ISNUMBER(INDIRECT("FECHA_"&amp;$B413,1))), IF(L413&lt;=INDIRECT("FECHA_"&amp;$B413,1),"INCUMPLIDA","PROCESO"), "VERIFICAR FECHA")),"SIN VALOR AVANCE")</f>
        <v>PROCESO</v>
      </c>
    </row>
    <row r="414" spans="1:17" ht="150" customHeight="1">
      <c r="A414" s="453" t="s">
        <v>17</v>
      </c>
      <c r="B414" s="454" t="s">
        <v>14</v>
      </c>
      <c r="C414" s="940"/>
      <c r="D414" s="940"/>
      <c r="E414" s="941"/>
      <c r="F414" s="941"/>
      <c r="G414" s="634" t="s">
        <v>3219</v>
      </c>
      <c r="H414" s="635" t="s">
        <v>3220</v>
      </c>
      <c r="I414" s="635" t="s">
        <v>3221</v>
      </c>
      <c r="J414" s="645">
        <v>1</v>
      </c>
      <c r="K414" s="637">
        <v>45078</v>
      </c>
      <c r="L414" s="637">
        <v>45199</v>
      </c>
      <c r="M414" s="638">
        <f t="shared" si="19"/>
        <v>17.285714285714285</v>
      </c>
      <c r="N414" s="639">
        <v>1</v>
      </c>
      <c r="O414" s="635" t="s">
        <v>3202</v>
      </c>
      <c r="P414" s="639">
        <f t="shared" ref="P414:P431" si="20">IF(B414="ITRC",N414,N414/J414)</f>
        <v>1</v>
      </c>
      <c r="Q414" s="640" t="str" cm="1">
        <f t="array" aca="1" ref="Q414" ca="1">IF(ISNUMBER(P414),IF(P414=100%,"CUMPLIDA",IF(AND(ISNUMBER(L414),ISNUMBER(INDIRECT("FECHA_"&amp;$B414,1))), IF(L414&lt;=INDIRECT("FECHA_"&amp;$B414,1),"INCUMPLIDA","PROCESO"), "VERIFICAR FECHA")),"SIN VALOR AVANCE")</f>
        <v>CUMPLIDA</v>
      </c>
    </row>
    <row r="415" spans="1:17" ht="150">
      <c r="A415" s="453" t="s">
        <v>17</v>
      </c>
      <c r="B415" s="454" t="s">
        <v>14</v>
      </c>
      <c r="C415" s="940"/>
      <c r="D415" s="940"/>
      <c r="E415" s="941"/>
      <c r="F415" s="941"/>
      <c r="G415" s="634" t="s">
        <v>3222</v>
      </c>
      <c r="H415" s="635" t="s">
        <v>3223</v>
      </c>
      <c r="I415" s="635" t="s">
        <v>3224</v>
      </c>
      <c r="J415" s="645">
        <v>1</v>
      </c>
      <c r="K415" s="637">
        <v>45170</v>
      </c>
      <c r="L415" s="637">
        <v>45473</v>
      </c>
      <c r="M415" s="638">
        <f t="shared" si="19"/>
        <v>43.285714285714285</v>
      </c>
      <c r="N415" s="639">
        <v>1</v>
      </c>
      <c r="O415" s="635" t="s">
        <v>3225</v>
      </c>
      <c r="P415" s="639">
        <f t="shared" si="20"/>
        <v>1</v>
      </c>
      <c r="Q415" s="640" t="str" cm="1">
        <f t="array" aca="1" ref="Q415" ca="1">IF(ISNUMBER(P415),IF(P415=100%,"CUMPLIDA",IF(AND(ISNUMBER(L415),ISNUMBER(INDIRECT("FECHA_"&amp;$B415,1))), IF(L415&lt;=INDIRECT("FECHA_"&amp;$B415,1),"INCUMPLIDA","PROCESO"), "VERIFICAR FECHA")),"SIN VALOR AVANCE")</f>
        <v>CUMPLIDA</v>
      </c>
    </row>
    <row r="416" spans="1:17" ht="150" customHeight="1">
      <c r="A416" s="453" t="s">
        <v>17</v>
      </c>
      <c r="B416" s="454" t="s">
        <v>14</v>
      </c>
      <c r="C416" s="940"/>
      <c r="D416" s="940"/>
      <c r="E416" s="941"/>
      <c r="F416" s="941"/>
      <c r="G416" s="634" t="s">
        <v>3226</v>
      </c>
      <c r="H416" s="635" t="s">
        <v>3227</v>
      </c>
      <c r="I416" s="635" t="s">
        <v>3228</v>
      </c>
      <c r="J416" s="645">
        <v>5</v>
      </c>
      <c r="K416" s="637">
        <v>45231</v>
      </c>
      <c r="L416" s="637">
        <v>45626</v>
      </c>
      <c r="M416" s="638">
        <f t="shared" si="19"/>
        <v>56.428571428571431</v>
      </c>
      <c r="N416" s="639">
        <v>1</v>
      </c>
      <c r="O416" s="635" t="s">
        <v>3202</v>
      </c>
      <c r="P416" s="639">
        <f t="shared" si="20"/>
        <v>1</v>
      </c>
      <c r="Q416" s="640" t="str" cm="1">
        <f t="array" aca="1" ref="Q416" ca="1">IF(ISNUMBER(P416),IF(P416=100%,"CUMPLIDA",IF(AND(ISNUMBER(L416),ISNUMBER(INDIRECT("FECHA_"&amp;$B416,1))), IF(L416&lt;=INDIRECT("FECHA_"&amp;$B416,1),"INCUMPLIDA","PROCESO"), "VERIFICAR FECHA")),"SIN VALOR AVANCE")</f>
        <v>CUMPLIDA</v>
      </c>
    </row>
    <row r="417" spans="1:18" ht="90" customHeight="1">
      <c r="A417" s="453" t="s">
        <v>17</v>
      </c>
      <c r="B417" s="454" t="s">
        <v>14</v>
      </c>
      <c r="C417" s="940"/>
      <c r="D417" s="940"/>
      <c r="E417" s="941" t="s">
        <v>3229</v>
      </c>
      <c r="F417" s="941"/>
      <c r="G417" s="634" t="s">
        <v>3230</v>
      </c>
      <c r="H417" s="635" t="s">
        <v>3231</v>
      </c>
      <c r="I417" s="635" t="s">
        <v>3232</v>
      </c>
      <c r="J417" s="645">
        <v>4</v>
      </c>
      <c r="K417" s="637">
        <v>45474</v>
      </c>
      <c r="L417" s="637">
        <v>45473</v>
      </c>
      <c r="M417" s="638">
        <f t="shared" si="19"/>
        <v>-0.14285714285714285</v>
      </c>
      <c r="N417" s="639">
        <v>1</v>
      </c>
      <c r="O417" s="635" t="s">
        <v>3233</v>
      </c>
      <c r="P417" s="639">
        <f t="shared" si="20"/>
        <v>1</v>
      </c>
      <c r="Q417" s="640" t="str" cm="1">
        <f t="array" aca="1" ref="Q417" ca="1">IF(ISNUMBER(P417),IF(P417=100%,"CUMPLIDA",IF(AND(ISNUMBER(L417),ISNUMBER(INDIRECT("FECHA_"&amp;$B417,1))), IF(L417&lt;=INDIRECT("FECHA_"&amp;$B417,1),"INCUMPLIDA","PROCESO"), "VERIFICAR FECHA")),"SIN VALOR AVANCE")</f>
        <v>CUMPLIDA</v>
      </c>
    </row>
    <row r="418" spans="1:18" ht="75.75">
      <c r="A418" s="453" t="s">
        <v>17</v>
      </c>
      <c r="B418" s="454" t="s">
        <v>14</v>
      </c>
      <c r="C418" s="940"/>
      <c r="D418" s="940"/>
      <c r="E418" s="941"/>
      <c r="F418" s="941"/>
      <c r="G418" s="634" t="s">
        <v>3234</v>
      </c>
      <c r="H418" s="635" t="s">
        <v>2987</v>
      </c>
      <c r="I418" s="635" t="s">
        <v>92</v>
      </c>
      <c r="J418" s="645">
        <v>1</v>
      </c>
      <c r="K418" s="637">
        <v>45231</v>
      </c>
      <c r="L418" s="637">
        <v>45504</v>
      </c>
      <c r="M418" s="638">
        <f t="shared" si="19"/>
        <v>39</v>
      </c>
      <c r="N418" s="639">
        <v>1</v>
      </c>
      <c r="O418" s="635" t="s">
        <v>3235</v>
      </c>
      <c r="P418" s="639">
        <f t="shared" si="20"/>
        <v>1</v>
      </c>
      <c r="Q418" s="640" t="str" cm="1">
        <f t="array" aca="1" ref="Q418" ca="1">IF(ISNUMBER(P418),IF(P418=100%,"CUMPLIDA",IF(AND(ISNUMBER(L418),ISNUMBER(INDIRECT("FECHA_"&amp;$B418,1))), IF(L418&lt;=INDIRECT("FECHA_"&amp;$B418,1),"INCUMPLIDA","PROCESO"), "VERIFICAR FECHA")),"SIN VALOR AVANCE")</f>
        <v>CUMPLIDA</v>
      </c>
    </row>
    <row r="419" spans="1:18" ht="45">
      <c r="A419" s="453" t="s">
        <v>17</v>
      </c>
      <c r="B419" s="454" t="s">
        <v>14</v>
      </c>
      <c r="C419" s="940"/>
      <c r="D419" s="940"/>
      <c r="E419" s="941"/>
      <c r="F419" s="941"/>
      <c r="G419" s="634" t="s">
        <v>3236</v>
      </c>
      <c r="H419" s="635" t="s">
        <v>1679</v>
      </c>
      <c r="I419" s="635" t="s">
        <v>99</v>
      </c>
      <c r="J419" s="645">
        <v>1</v>
      </c>
      <c r="K419" s="641">
        <v>45323</v>
      </c>
      <c r="L419" s="641">
        <v>45747</v>
      </c>
      <c r="M419" s="638">
        <f t="shared" si="19"/>
        <v>60.571428571428569</v>
      </c>
      <c r="N419" s="639">
        <v>1</v>
      </c>
      <c r="O419" s="635" t="s">
        <v>3237</v>
      </c>
      <c r="P419" s="639">
        <f t="shared" si="20"/>
        <v>1</v>
      </c>
      <c r="Q419" s="640" t="str" cm="1">
        <f t="array" aca="1" ref="Q419" ca="1">IF(ISNUMBER(P419),IF(P419=100%,"CUMPLIDA",IF(AND(ISNUMBER(L419),ISNUMBER(INDIRECT("FECHA_"&amp;$B419,1))), IF(L419&lt;=INDIRECT("FECHA_"&amp;$B419,1),"INCUMPLIDA","PROCESO"), "VERIFICAR FECHA")),"SIN VALOR AVANCE")</f>
        <v>CUMPLIDA</v>
      </c>
      <c r="R419" s="448" t="s">
        <v>4838</v>
      </c>
    </row>
    <row r="420" spans="1:18" ht="30.75" customHeight="1">
      <c r="A420" s="453" t="s">
        <v>17</v>
      </c>
      <c r="B420" s="454" t="s">
        <v>14</v>
      </c>
      <c r="C420" s="940"/>
      <c r="D420" s="940"/>
      <c r="E420" s="941"/>
      <c r="F420" s="941"/>
      <c r="G420" s="634" t="s">
        <v>3238</v>
      </c>
      <c r="H420" s="635" t="s">
        <v>101</v>
      </c>
      <c r="I420" s="635" t="s">
        <v>102</v>
      </c>
      <c r="J420" s="645">
        <v>1</v>
      </c>
      <c r="K420" s="641">
        <v>45323</v>
      </c>
      <c r="L420" s="641">
        <v>45747</v>
      </c>
      <c r="M420" s="638">
        <f t="shared" si="19"/>
        <v>60.571428571428569</v>
      </c>
      <c r="N420" s="639">
        <v>1</v>
      </c>
      <c r="O420" s="635" t="s">
        <v>3239</v>
      </c>
      <c r="P420" s="639">
        <f t="shared" si="20"/>
        <v>1</v>
      </c>
      <c r="Q420" s="640" t="str" cm="1">
        <f t="array" aca="1" ref="Q420" ca="1">IF(ISNUMBER(P420),IF(P420=100%,"CUMPLIDA",IF(AND(ISNUMBER(L420),ISNUMBER(INDIRECT("FECHA_"&amp;$B420,1))), IF(L420&lt;=INDIRECT("FECHA_"&amp;$B420,1),"INCUMPLIDA","PROCESO"), "VERIFICAR FECHA")),"SIN VALOR AVANCE")</f>
        <v>CUMPLIDA</v>
      </c>
    </row>
    <row r="421" spans="1:18" ht="45">
      <c r="A421" s="453" t="s">
        <v>17</v>
      </c>
      <c r="B421" s="454" t="s">
        <v>14</v>
      </c>
      <c r="C421" s="940"/>
      <c r="D421" s="940"/>
      <c r="E421" s="941"/>
      <c r="F421" s="941"/>
      <c r="G421" s="634" t="s">
        <v>3240</v>
      </c>
      <c r="H421" s="635" t="s">
        <v>239</v>
      </c>
      <c r="I421" s="635" t="s">
        <v>240</v>
      </c>
      <c r="J421" s="645">
        <v>1</v>
      </c>
      <c r="K421" s="641">
        <v>45231</v>
      </c>
      <c r="L421" s="641">
        <v>45747</v>
      </c>
      <c r="M421" s="638">
        <f t="shared" si="19"/>
        <v>73.714285714285708</v>
      </c>
      <c r="N421" s="639">
        <v>1</v>
      </c>
      <c r="O421" s="635" t="s">
        <v>3239</v>
      </c>
      <c r="P421" s="639">
        <f t="shared" si="20"/>
        <v>1</v>
      </c>
      <c r="Q421" s="640" t="str" cm="1">
        <f t="array" aca="1" ref="Q421" ca="1">IF(ISNUMBER(P421),IF(P421=100%,"CUMPLIDA",IF(AND(ISNUMBER(L421),ISNUMBER(INDIRECT("FECHA_"&amp;$B421,1))), IF(L421&lt;=INDIRECT("FECHA_"&amp;$B421,1),"INCUMPLIDA","PROCESO"), "VERIFICAR FECHA")),"SIN VALOR AVANCE")</f>
        <v>CUMPLIDA</v>
      </c>
    </row>
    <row r="422" spans="1:18" ht="45">
      <c r="A422" s="453" t="s">
        <v>17</v>
      </c>
      <c r="B422" s="454" t="s">
        <v>14</v>
      </c>
      <c r="C422" s="940"/>
      <c r="D422" s="940"/>
      <c r="E422" s="941"/>
      <c r="F422" s="941"/>
      <c r="G422" s="634" t="s">
        <v>3092</v>
      </c>
      <c r="H422" s="635" t="s">
        <v>104</v>
      </c>
      <c r="I422" s="635" t="s">
        <v>105</v>
      </c>
      <c r="J422" s="645">
        <v>1</v>
      </c>
      <c r="K422" s="641">
        <v>45323</v>
      </c>
      <c r="L422" s="641">
        <v>45747</v>
      </c>
      <c r="M422" s="638">
        <f t="shared" si="19"/>
        <v>60.571428571428569</v>
      </c>
      <c r="N422" s="639">
        <v>1</v>
      </c>
      <c r="O422" s="635" t="s">
        <v>3237</v>
      </c>
      <c r="P422" s="639">
        <f t="shared" si="20"/>
        <v>1</v>
      </c>
      <c r="Q422" s="640" t="str" cm="1">
        <f t="array" aca="1" ref="Q422" ca="1">IF(ISNUMBER(P422),IF(P422=100%,"CUMPLIDA",IF(AND(ISNUMBER(L422),ISNUMBER(INDIRECT("FECHA_"&amp;$B422,1))), IF(L422&lt;=INDIRECT("FECHA_"&amp;$B422,1),"INCUMPLIDA","PROCESO"), "VERIFICAR FECHA")),"SIN VALOR AVANCE")</f>
        <v>CUMPLIDA</v>
      </c>
    </row>
    <row r="423" spans="1:18" ht="45">
      <c r="A423" s="453" t="s">
        <v>17</v>
      </c>
      <c r="B423" s="454" t="s">
        <v>14</v>
      </c>
      <c r="C423" s="940"/>
      <c r="D423" s="940"/>
      <c r="E423" s="941"/>
      <c r="F423" s="941"/>
      <c r="G423" s="634" t="s">
        <v>3093</v>
      </c>
      <c r="H423" s="635" t="s">
        <v>106</v>
      </c>
      <c r="I423" s="635" t="s">
        <v>107</v>
      </c>
      <c r="J423" s="645">
        <v>1</v>
      </c>
      <c r="K423" s="641">
        <v>45231</v>
      </c>
      <c r="L423" s="641">
        <v>45747</v>
      </c>
      <c r="M423" s="638">
        <f t="shared" si="19"/>
        <v>73.714285714285708</v>
      </c>
      <c r="N423" s="639">
        <v>1</v>
      </c>
      <c r="O423" s="635" t="s">
        <v>3241</v>
      </c>
      <c r="P423" s="639">
        <f t="shared" si="20"/>
        <v>1</v>
      </c>
      <c r="Q423" s="640" t="str" cm="1">
        <f t="array" aca="1" ref="Q423" ca="1">IF(ISNUMBER(P423),IF(P423=100%,"CUMPLIDA",IF(AND(ISNUMBER(L423),ISNUMBER(INDIRECT("FECHA_"&amp;$B423,1))), IF(L423&lt;=INDIRECT("FECHA_"&amp;$B423,1),"INCUMPLIDA","PROCESO"), "VERIFICAR FECHA")),"SIN VALOR AVANCE")</f>
        <v>CUMPLIDA</v>
      </c>
    </row>
    <row r="424" spans="1:18" ht="60.75">
      <c r="A424" s="453" t="s">
        <v>17</v>
      </c>
      <c r="B424" s="454" t="s">
        <v>14</v>
      </c>
      <c r="C424" s="940"/>
      <c r="D424" s="940"/>
      <c r="E424" s="941"/>
      <c r="F424" s="941"/>
      <c r="G424" s="634" t="s">
        <v>3094</v>
      </c>
      <c r="H424" s="635" t="s">
        <v>108</v>
      </c>
      <c r="I424" s="635" t="s">
        <v>109</v>
      </c>
      <c r="J424" s="645">
        <v>1</v>
      </c>
      <c r="K424" s="641">
        <v>45231</v>
      </c>
      <c r="L424" s="641">
        <v>45808</v>
      </c>
      <c r="M424" s="638">
        <f t="shared" si="19"/>
        <v>82.428571428571431</v>
      </c>
      <c r="N424" s="639">
        <v>1</v>
      </c>
      <c r="O424" s="635" t="s">
        <v>3242</v>
      </c>
      <c r="P424" s="639">
        <f t="shared" si="20"/>
        <v>1</v>
      </c>
      <c r="Q424" s="640" t="str" cm="1">
        <f t="array" aca="1" ref="Q424" ca="1">IF(ISNUMBER(P424),IF(P424=100%,"CUMPLIDA",IF(AND(ISNUMBER(L424),ISNUMBER(INDIRECT("FECHA_"&amp;$B424,1))), IF(L424&lt;=INDIRECT("FECHA_"&amp;$B424,1),"INCUMPLIDA","PROCESO"), "VERIFICAR FECHA")),"SIN VALOR AVANCE")</f>
        <v>CUMPLIDA</v>
      </c>
    </row>
    <row r="425" spans="1:18" ht="30">
      <c r="A425" s="453" t="s">
        <v>17</v>
      </c>
      <c r="B425" s="454" t="s">
        <v>14</v>
      </c>
      <c r="C425" s="940"/>
      <c r="D425" s="940"/>
      <c r="E425" s="941"/>
      <c r="F425" s="941"/>
      <c r="G425" s="634" t="s">
        <v>3095</v>
      </c>
      <c r="H425" s="635" t="s">
        <v>111</v>
      </c>
      <c r="I425" s="635" t="s">
        <v>112</v>
      </c>
      <c r="J425" s="645">
        <v>2</v>
      </c>
      <c r="K425" s="641">
        <v>45839</v>
      </c>
      <c r="L425" s="641">
        <v>46022</v>
      </c>
      <c r="M425" s="638">
        <f t="shared" si="19"/>
        <v>26.142857142857142</v>
      </c>
      <c r="N425" s="639">
        <v>0</v>
      </c>
      <c r="O425" s="635" t="s">
        <v>3243</v>
      </c>
      <c r="P425" s="639">
        <f t="shared" si="20"/>
        <v>0</v>
      </c>
      <c r="Q425" s="640" t="str" cm="1">
        <f t="array" aca="1" ref="Q425" ca="1">IF(ISNUMBER(P425),IF(P425=100%,"CUMPLIDA",IF(AND(ISNUMBER(L425),ISNUMBER(INDIRECT("FECHA_"&amp;$B425,1))), IF(L425&lt;=INDIRECT("FECHA_"&amp;$B425,1),"INCUMPLIDA","PROCESO"), "VERIFICAR FECHA")),"SIN VALOR AVANCE")</f>
        <v>PROCESO</v>
      </c>
    </row>
    <row r="426" spans="1:18" ht="60">
      <c r="A426" s="453" t="s">
        <v>17</v>
      </c>
      <c r="B426" s="454" t="s">
        <v>14</v>
      </c>
      <c r="C426" s="940"/>
      <c r="D426" s="940"/>
      <c r="E426" s="941"/>
      <c r="F426" s="941"/>
      <c r="G426" s="634" t="s">
        <v>3096</v>
      </c>
      <c r="H426" s="635" t="s">
        <v>115</v>
      </c>
      <c r="I426" s="635" t="s">
        <v>116</v>
      </c>
      <c r="J426" s="645">
        <v>1</v>
      </c>
      <c r="K426" s="641">
        <v>45839</v>
      </c>
      <c r="L426" s="641">
        <v>46022</v>
      </c>
      <c r="M426" s="638">
        <f t="shared" si="19"/>
        <v>26.142857142857142</v>
      </c>
      <c r="N426" s="639">
        <v>0</v>
      </c>
      <c r="O426" s="635" t="s">
        <v>3237</v>
      </c>
      <c r="P426" s="639">
        <f t="shared" si="20"/>
        <v>0</v>
      </c>
      <c r="Q426" s="640" t="str" cm="1">
        <f t="array" aca="1" ref="Q426" ca="1">IF(ISNUMBER(P426),IF(P426=100%,"CUMPLIDA",IF(AND(ISNUMBER(L426),ISNUMBER(INDIRECT("FECHA_"&amp;$B426,1))), IF(L426&lt;=INDIRECT("FECHA_"&amp;$B426,1),"INCUMPLIDA","PROCESO"), "VERIFICAR FECHA")),"SIN VALOR AVANCE")</f>
        <v>PROCESO</v>
      </c>
    </row>
    <row r="427" spans="1:18" ht="135" customHeight="1">
      <c r="A427" s="453" t="s">
        <v>17</v>
      </c>
      <c r="B427" s="454" t="s">
        <v>14</v>
      </c>
      <c r="C427" s="940"/>
      <c r="D427" s="940"/>
      <c r="E427" s="941"/>
      <c r="F427" s="941"/>
      <c r="G427" s="634" t="s">
        <v>3097</v>
      </c>
      <c r="H427" s="635" t="s">
        <v>118</v>
      </c>
      <c r="I427" s="635" t="s">
        <v>119</v>
      </c>
      <c r="J427" s="645">
        <v>2</v>
      </c>
      <c r="K427" s="641">
        <v>45839</v>
      </c>
      <c r="L427" s="641">
        <v>46022</v>
      </c>
      <c r="M427" s="638">
        <f t="shared" si="19"/>
        <v>26.142857142857142</v>
      </c>
      <c r="N427" s="639">
        <v>0</v>
      </c>
      <c r="O427" s="635" t="s">
        <v>3242</v>
      </c>
      <c r="P427" s="639">
        <f t="shared" si="20"/>
        <v>0</v>
      </c>
      <c r="Q427" s="640" t="str" cm="1">
        <f t="array" aca="1" ref="Q427" ca="1">IF(ISNUMBER(P427),IF(P427=100%,"CUMPLIDA",IF(AND(ISNUMBER(L427),ISNUMBER(INDIRECT("FECHA_"&amp;$B427,1))), IF(L427&lt;=INDIRECT("FECHA_"&amp;$B427,1),"INCUMPLIDA","PROCESO"), "VERIFICAR FECHA")),"SIN VALOR AVANCE")</f>
        <v>PROCESO</v>
      </c>
    </row>
    <row r="428" spans="1:18" ht="75.75">
      <c r="A428" s="453" t="s">
        <v>17</v>
      </c>
      <c r="B428" s="454" t="s">
        <v>14</v>
      </c>
      <c r="C428" s="940"/>
      <c r="D428" s="940"/>
      <c r="E428" s="941"/>
      <c r="F428" s="941"/>
      <c r="G428" s="634" t="s">
        <v>3234</v>
      </c>
      <c r="H428" s="635" t="s">
        <v>2987</v>
      </c>
      <c r="I428" s="635" t="s">
        <v>92</v>
      </c>
      <c r="J428" s="645">
        <v>1</v>
      </c>
      <c r="K428" s="637">
        <v>45231</v>
      </c>
      <c r="L428" s="637">
        <v>45504</v>
      </c>
      <c r="M428" s="638">
        <f t="shared" si="19"/>
        <v>39</v>
      </c>
      <c r="N428" s="639">
        <v>1</v>
      </c>
      <c r="O428" s="635" t="s">
        <v>3235</v>
      </c>
      <c r="P428" s="639">
        <f t="shared" si="20"/>
        <v>1</v>
      </c>
      <c r="Q428" s="640" t="str" cm="1">
        <f t="array" aca="1" ref="Q428" ca="1">IF(ISNUMBER(P428),IF(P428=100%,"CUMPLIDA",IF(AND(ISNUMBER(L428),ISNUMBER(INDIRECT("FECHA_"&amp;$B428,1))), IF(L428&lt;=INDIRECT("FECHA_"&amp;$B428,1),"INCUMPLIDA","PROCESO"), "VERIFICAR FECHA")),"SIN VALOR AVANCE")</f>
        <v>CUMPLIDA</v>
      </c>
    </row>
    <row r="429" spans="1:18" ht="45">
      <c r="A429" s="453" t="s">
        <v>17</v>
      </c>
      <c r="B429" s="454" t="s">
        <v>14</v>
      </c>
      <c r="C429" s="940"/>
      <c r="D429" s="940"/>
      <c r="E429" s="941"/>
      <c r="F429" s="941"/>
      <c r="G429" s="634" t="s">
        <v>3236</v>
      </c>
      <c r="H429" s="635" t="s">
        <v>1679</v>
      </c>
      <c r="I429" s="635" t="s">
        <v>99</v>
      </c>
      <c r="J429" s="645">
        <v>1</v>
      </c>
      <c r="K429" s="641">
        <v>45323</v>
      </c>
      <c r="L429" s="641">
        <v>45747</v>
      </c>
      <c r="M429" s="638">
        <f t="shared" si="19"/>
        <v>60.571428571428569</v>
      </c>
      <c r="N429" s="639">
        <v>1</v>
      </c>
      <c r="O429" s="635" t="s">
        <v>3237</v>
      </c>
      <c r="P429" s="639">
        <f t="shared" si="20"/>
        <v>1</v>
      </c>
      <c r="Q429" s="640" t="str" cm="1">
        <f t="array" aca="1" ref="Q429" ca="1">IF(ISNUMBER(P429),IF(P429=100%,"CUMPLIDA",IF(AND(ISNUMBER(L429),ISNUMBER(INDIRECT("FECHA_"&amp;$B429,1))), IF(L429&lt;=INDIRECT("FECHA_"&amp;$B429,1),"INCUMPLIDA","PROCESO"), "VERIFICAR FECHA")),"SIN VALOR AVANCE")</f>
        <v>CUMPLIDA</v>
      </c>
    </row>
    <row r="430" spans="1:18" ht="30.75" customHeight="1">
      <c r="A430" s="453" t="s">
        <v>17</v>
      </c>
      <c r="B430" s="454" t="s">
        <v>14</v>
      </c>
      <c r="C430" s="940"/>
      <c r="D430" s="940"/>
      <c r="E430" s="941"/>
      <c r="F430" s="941"/>
      <c r="G430" s="634" t="s">
        <v>3238</v>
      </c>
      <c r="H430" s="635" t="s">
        <v>101</v>
      </c>
      <c r="I430" s="635" t="s">
        <v>102</v>
      </c>
      <c r="J430" s="645">
        <v>1</v>
      </c>
      <c r="K430" s="641">
        <v>45323</v>
      </c>
      <c r="L430" s="641">
        <v>45747</v>
      </c>
      <c r="M430" s="638">
        <f t="shared" si="19"/>
        <v>60.571428571428569</v>
      </c>
      <c r="N430" s="639">
        <v>1</v>
      </c>
      <c r="O430" s="635" t="s">
        <v>3239</v>
      </c>
      <c r="P430" s="639">
        <f t="shared" si="20"/>
        <v>1</v>
      </c>
      <c r="Q430" s="640" t="str" cm="1">
        <f t="array" aca="1" ref="Q430" ca="1">IF(ISNUMBER(P430),IF(P430=100%,"CUMPLIDA",IF(AND(ISNUMBER(L430),ISNUMBER(INDIRECT("FECHA_"&amp;$B430,1))), IF(L430&lt;=INDIRECT("FECHA_"&amp;$B430,1),"INCUMPLIDA","PROCESO"), "VERIFICAR FECHA")),"SIN VALOR AVANCE")</f>
        <v>CUMPLIDA</v>
      </c>
    </row>
    <row r="431" spans="1:18" ht="45">
      <c r="A431" s="453" t="s">
        <v>17</v>
      </c>
      <c r="B431" s="454" t="s">
        <v>14</v>
      </c>
      <c r="C431" s="940"/>
      <c r="D431" s="940"/>
      <c r="E431" s="941"/>
      <c r="F431" s="941"/>
      <c r="G431" s="634" t="s">
        <v>3240</v>
      </c>
      <c r="H431" s="635" t="s">
        <v>239</v>
      </c>
      <c r="I431" s="635" t="s">
        <v>240</v>
      </c>
      <c r="J431" s="645">
        <v>1</v>
      </c>
      <c r="K431" s="641">
        <v>45231</v>
      </c>
      <c r="L431" s="641">
        <v>45747</v>
      </c>
      <c r="M431" s="638">
        <f t="shared" si="19"/>
        <v>73.714285714285708</v>
      </c>
      <c r="N431" s="639">
        <v>1</v>
      </c>
      <c r="O431" s="635" t="s">
        <v>3239</v>
      </c>
      <c r="P431" s="639">
        <f t="shared" si="20"/>
        <v>1</v>
      </c>
      <c r="Q431" s="640" t="str" cm="1">
        <f t="array" aca="1" ref="Q431" ca="1">IF(ISNUMBER(P431),IF(P431=100%,"CUMPLIDA",IF(AND(ISNUMBER(L431),ISNUMBER(INDIRECT("FECHA_"&amp;$B431,1))), IF(L431&lt;=INDIRECT("FECHA_"&amp;$B431,1),"INCUMPLIDA","PROCESO"), "VERIFICAR FECHA")),"SIN VALOR AVANCE")</f>
        <v>CUMPLIDA</v>
      </c>
    </row>
    <row r="432" spans="1:18" ht="45">
      <c r="A432" s="453" t="s">
        <v>17</v>
      </c>
      <c r="B432" s="454" t="s">
        <v>14</v>
      </c>
      <c r="C432" s="940"/>
      <c r="D432" s="940"/>
      <c r="E432" s="941"/>
      <c r="F432" s="941"/>
      <c r="G432" s="634" t="s">
        <v>3092</v>
      </c>
      <c r="H432" s="635" t="s">
        <v>104</v>
      </c>
      <c r="I432" s="635" t="s">
        <v>105</v>
      </c>
      <c r="J432" s="645">
        <v>1</v>
      </c>
      <c r="K432" s="641">
        <v>45323</v>
      </c>
      <c r="L432" s="641">
        <v>45747</v>
      </c>
      <c r="M432" s="638">
        <f t="shared" si="19"/>
        <v>60.571428571428569</v>
      </c>
      <c r="N432" s="639">
        <v>1</v>
      </c>
      <c r="O432" s="635" t="s">
        <v>3244</v>
      </c>
      <c r="P432" s="639">
        <v>1</v>
      </c>
      <c r="Q432" s="640" t="str" cm="1">
        <f t="array" aca="1" ref="Q432" ca="1">IF(ISNUMBER(P432),IF(P432=100%,"CUMPLIDA",IF(AND(ISNUMBER(L432),ISNUMBER(INDIRECT("FECHA_"&amp;$B432,1))), IF(L432&lt;=INDIRECT("FECHA_"&amp;$B432,1),"INCUMPLIDA","PROCESO"), "VERIFICAR FECHA")),"SIN VALOR AVANCE")</f>
        <v>CUMPLIDA</v>
      </c>
    </row>
    <row r="433" spans="1:17" ht="45">
      <c r="A433" s="453" t="s">
        <v>17</v>
      </c>
      <c r="B433" s="454" t="s">
        <v>14</v>
      </c>
      <c r="C433" s="940"/>
      <c r="D433" s="940"/>
      <c r="E433" s="941"/>
      <c r="F433" s="941"/>
      <c r="G433" s="634" t="s">
        <v>3093</v>
      </c>
      <c r="H433" s="635" t="s">
        <v>106</v>
      </c>
      <c r="I433" s="635" t="s">
        <v>107</v>
      </c>
      <c r="J433" s="645">
        <v>1</v>
      </c>
      <c r="K433" s="641">
        <v>45231</v>
      </c>
      <c r="L433" s="641">
        <v>45747</v>
      </c>
      <c r="M433" s="638">
        <f t="shared" si="19"/>
        <v>73.714285714285708</v>
      </c>
      <c r="N433" s="639">
        <v>1</v>
      </c>
      <c r="O433" s="635" t="s">
        <v>3239</v>
      </c>
      <c r="P433" s="639">
        <v>1</v>
      </c>
      <c r="Q433" s="640" t="str" cm="1">
        <f t="array" aca="1" ref="Q433" ca="1">IF(ISNUMBER(P433),IF(P433=100%,"CUMPLIDA",IF(AND(ISNUMBER(L433),ISNUMBER(INDIRECT("FECHA_"&amp;$B433,1))), IF(L433&lt;=INDIRECT("FECHA_"&amp;$B433,1),"INCUMPLIDA","PROCESO"), "VERIFICAR FECHA")),"SIN VALOR AVANCE")</f>
        <v>CUMPLIDA</v>
      </c>
    </row>
    <row r="434" spans="1:17" ht="60.75">
      <c r="A434" s="453" t="s">
        <v>17</v>
      </c>
      <c r="B434" s="454" t="s">
        <v>14</v>
      </c>
      <c r="C434" s="940"/>
      <c r="D434" s="940"/>
      <c r="E434" s="941"/>
      <c r="F434" s="941"/>
      <c r="G434" s="634" t="s">
        <v>3094</v>
      </c>
      <c r="H434" s="635" t="s">
        <v>108</v>
      </c>
      <c r="I434" s="635" t="s">
        <v>109</v>
      </c>
      <c r="J434" s="645">
        <v>1</v>
      </c>
      <c r="K434" s="641">
        <v>45231</v>
      </c>
      <c r="L434" s="641">
        <v>45808</v>
      </c>
      <c r="M434" s="638">
        <f t="shared" si="19"/>
        <v>82.428571428571431</v>
      </c>
      <c r="N434" s="639">
        <v>1</v>
      </c>
      <c r="O434" s="635" t="s">
        <v>3245</v>
      </c>
      <c r="P434" s="639">
        <f t="shared" ref="P434:P452" si="21">IF(B434="ITRC",N434,N434/J434)</f>
        <v>1</v>
      </c>
      <c r="Q434" s="640" t="str" cm="1">
        <f t="array" aca="1" ref="Q434" ca="1">IF(ISNUMBER(P434),IF(P434=100%,"CUMPLIDA",IF(AND(ISNUMBER(L434),ISNUMBER(INDIRECT("FECHA_"&amp;$B434,1))), IF(L434&lt;=INDIRECT("FECHA_"&amp;$B434,1),"INCUMPLIDA","PROCESO"), "VERIFICAR FECHA")),"SIN VALOR AVANCE")</f>
        <v>CUMPLIDA</v>
      </c>
    </row>
    <row r="435" spans="1:17" ht="30.75">
      <c r="A435" s="453" t="s">
        <v>17</v>
      </c>
      <c r="B435" s="454" t="s">
        <v>14</v>
      </c>
      <c r="C435" s="940"/>
      <c r="D435" s="940"/>
      <c r="E435" s="941"/>
      <c r="F435" s="941"/>
      <c r="G435" s="634" t="s">
        <v>3095</v>
      </c>
      <c r="H435" s="635" t="s">
        <v>111</v>
      </c>
      <c r="I435" s="635" t="s">
        <v>112</v>
      </c>
      <c r="J435" s="645">
        <v>2</v>
      </c>
      <c r="K435" s="641">
        <v>45839</v>
      </c>
      <c r="L435" s="641">
        <v>46022</v>
      </c>
      <c r="M435" s="638">
        <f t="shared" si="19"/>
        <v>26.142857142857142</v>
      </c>
      <c r="N435" s="639">
        <v>0</v>
      </c>
      <c r="O435" s="635" t="s">
        <v>3239</v>
      </c>
      <c r="P435" s="639">
        <f t="shared" si="21"/>
        <v>0</v>
      </c>
      <c r="Q435" s="640" t="str" cm="1">
        <f t="array" aca="1" ref="Q435" ca="1">IF(ISNUMBER(P435),IF(P435=100%,"CUMPLIDA",IF(AND(ISNUMBER(L435),ISNUMBER(INDIRECT("FECHA_"&amp;$B435,1))), IF(L435&lt;=INDIRECT("FECHA_"&amp;$B435,1),"INCUMPLIDA","PROCESO"), "VERIFICAR FECHA")),"SIN VALOR AVANCE")</f>
        <v>PROCESO</v>
      </c>
    </row>
    <row r="436" spans="1:17" ht="60">
      <c r="A436" s="453" t="s">
        <v>17</v>
      </c>
      <c r="B436" s="454" t="s">
        <v>14</v>
      </c>
      <c r="C436" s="940"/>
      <c r="D436" s="940"/>
      <c r="E436" s="941"/>
      <c r="F436" s="941"/>
      <c r="G436" s="634" t="s">
        <v>3096</v>
      </c>
      <c r="H436" s="635" t="s">
        <v>115</v>
      </c>
      <c r="I436" s="635" t="s">
        <v>116</v>
      </c>
      <c r="J436" s="645">
        <v>1</v>
      </c>
      <c r="K436" s="641">
        <v>45839</v>
      </c>
      <c r="L436" s="641">
        <v>46022</v>
      </c>
      <c r="M436" s="638">
        <f t="shared" si="19"/>
        <v>26.142857142857142</v>
      </c>
      <c r="N436" s="639">
        <v>0</v>
      </c>
      <c r="O436" s="635" t="s">
        <v>3244</v>
      </c>
      <c r="P436" s="639">
        <f t="shared" si="21"/>
        <v>0</v>
      </c>
      <c r="Q436" s="640" t="str" cm="1">
        <f t="array" aca="1" ref="Q436" ca="1">IF(ISNUMBER(P436),IF(P436=100%,"CUMPLIDA",IF(AND(ISNUMBER(L436),ISNUMBER(INDIRECT("FECHA_"&amp;$B436,1))), IF(L436&lt;=INDIRECT("FECHA_"&amp;$B436,1),"INCUMPLIDA","PROCESO"), "VERIFICAR FECHA")),"SIN VALOR AVANCE")</f>
        <v>PROCESO</v>
      </c>
    </row>
    <row r="437" spans="1:17" ht="135" customHeight="1">
      <c r="A437" s="453" t="s">
        <v>17</v>
      </c>
      <c r="B437" s="454" t="s">
        <v>14</v>
      </c>
      <c r="C437" s="940"/>
      <c r="D437" s="940"/>
      <c r="E437" s="941"/>
      <c r="F437" s="941"/>
      <c r="G437" s="634" t="s">
        <v>3097</v>
      </c>
      <c r="H437" s="635" t="s">
        <v>118</v>
      </c>
      <c r="I437" s="635" t="s">
        <v>119</v>
      </c>
      <c r="J437" s="645">
        <v>2</v>
      </c>
      <c r="K437" s="641">
        <v>45839</v>
      </c>
      <c r="L437" s="641">
        <v>46022</v>
      </c>
      <c r="M437" s="638">
        <f t="shared" si="19"/>
        <v>26.142857142857142</v>
      </c>
      <c r="N437" s="639">
        <v>0</v>
      </c>
      <c r="O437" s="635" t="s">
        <v>3245</v>
      </c>
      <c r="P437" s="639">
        <f t="shared" si="21"/>
        <v>0</v>
      </c>
      <c r="Q437" s="640" t="str" cm="1">
        <f t="array" aca="1" ref="Q437" ca="1">IF(ISNUMBER(P437),IF(P437=100%,"CUMPLIDA",IF(AND(ISNUMBER(L437),ISNUMBER(INDIRECT("FECHA_"&amp;$B437,1))), IF(L437&lt;=INDIRECT("FECHA_"&amp;$B437,1),"INCUMPLIDA","PROCESO"), "VERIFICAR FECHA")),"SIN VALOR AVANCE")</f>
        <v>PROCESO</v>
      </c>
    </row>
    <row r="438" spans="1:17" ht="90" customHeight="1">
      <c r="A438" s="453" t="s">
        <v>17</v>
      </c>
      <c r="B438" s="454" t="s">
        <v>14</v>
      </c>
      <c r="C438" s="940"/>
      <c r="D438" s="940"/>
      <c r="E438" s="941" t="s">
        <v>3246</v>
      </c>
      <c r="F438" s="941"/>
      <c r="G438" s="634" t="s">
        <v>3247</v>
      </c>
      <c r="H438" s="635" t="s">
        <v>3248</v>
      </c>
      <c r="I438" s="635" t="s">
        <v>3249</v>
      </c>
      <c r="J438" s="645">
        <v>2</v>
      </c>
      <c r="K438" s="637">
        <v>45108</v>
      </c>
      <c r="L438" s="637">
        <v>45169</v>
      </c>
      <c r="M438" s="638">
        <f t="shared" si="19"/>
        <v>8.7142857142857135</v>
      </c>
      <c r="N438" s="639">
        <v>1</v>
      </c>
      <c r="O438" s="635" t="s">
        <v>3250</v>
      </c>
      <c r="P438" s="639">
        <f t="shared" si="21"/>
        <v>1</v>
      </c>
      <c r="Q438" s="640" t="str" cm="1">
        <f t="array" aca="1" ref="Q438" ca="1">IF(ISNUMBER(P438),IF(P438=100%,"CUMPLIDA",IF(AND(ISNUMBER(L438),ISNUMBER(INDIRECT("FECHA_"&amp;$B438,1))), IF(L438&lt;=INDIRECT("FECHA_"&amp;$B438,1),"INCUMPLIDA","PROCESO"), "VERIFICAR FECHA")),"SIN VALOR AVANCE")</f>
        <v>CUMPLIDA</v>
      </c>
    </row>
    <row r="439" spans="1:17" ht="195">
      <c r="A439" s="453" t="s">
        <v>17</v>
      </c>
      <c r="B439" s="454" t="s">
        <v>14</v>
      </c>
      <c r="C439" s="940"/>
      <c r="D439" s="940"/>
      <c r="E439" s="941"/>
      <c r="F439" s="941"/>
      <c r="G439" s="634" t="s">
        <v>3251</v>
      </c>
      <c r="H439" s="635" t="s">
        <v>3252</v>
      </c>
      <c r="I439" s="635" t="s">
        <v>3253</v>
      </c>
      <c r="J439" s="645">
        <v>2</v>
      </c>
      <c r="K439" s="637">
        <v>45170</v>
      </c>
      <c r="L439" s="637">
        <v>45291</v>
      </c>
      <c r="M439" s="638">
        <f t="shared" si="19"/>
        <v>17.285714285714285</v>
      </c>
      <c r="N439" s="639">
        <v>1</v>
      </c>
      <c r="O439" s="635" t="s">
        <v>3250</v>
      </c>
      <c r="P439" s="639">
        <f t="shared" si="21"/>
        <v>1</v>
      </c>
      <c r="Q439" s="640" t="str" cm="1">
        <f t="array" aca="1" ref="Q439" ca="1">IF(ISNUMBER(P439),IF(P439=100%,"CUMPLIDA",IF(AND(ISNUMBER(L439),ISNUMBER(INDIRECT("FECHA_"&amp;$B439,1))), IF(L439&lt;=INDIRECT("FECHA_"&amp;$B439,1),"INCUMPLIDA","PROCESO"), "VERIFICAR FECHA")),"SIN VALOR AVANCE")</f>
        <v>CUMPLIDA</v>
      </c>
    </row>
    <row r="440" spans="1:17" ht="60.75">
      <c r="A440" s="453" t="s">
        <v>17</v>
      </c>
      <c r="B440" s="454" t="s">
        <v>14</v>
      </c>
      <c r="C440" s="940"/>
      <c r="D440" s="940"/>
      <c r="E440" s="941"/>
      <c r="F440" s="941"/>
      <c r="G440" s="634" t="s">
        <v>3234</v>
      </c>
      <c r="H440" s="635" t="s">
        <v>2987</v>
      </c>
      <c r="I440" s="635" t="s">
        <v>92</v>
      </c>
      <c r="J440" s="645">
        <v>1</v>
      </c>
      <c r="K440" s="637">
        <v>45231</v>
      </c>
      <c r="L440" s="637">
        <v>45504</v>
      </c>
      <c r="M440" s="638">
        <f t="shared" si="19"/>
        <v>39</v>
      </c>
      <c r="N440" s="639">
        <v>1</v>
      </c>
      <c r="O440" s="635" t="s">
        <v>3254</v>
      </c>
      <c r="P440" s="639">
        <f t="shared" si="21"/>
        <v>1</v>
      </c>
      <c r="Q440" s="640" t="str" cm="1">
        <f t="array" aca="1" ref="Q440" ca="1">IF(ISNUMBER(P440),IF(P440=100%,"CUMPLIDA",IF(AND(ISNUMBER(L440),ISNUMBER(INDIRECT("FECHA_"&amp;$B440,1))), IF(L440&lt;=INDIRECT("FECHA_"&amp;$B440,1),"INCUMPLIDA","PROCESO"), "VERIFICAR FECHA")),"SIN VALOR AVANCE")</f>
        <v>CUMPLIDA</v>
      </c>
    </row>
    <row r="441" spans="1:17" ht="45">
      <c r="A441" s="453" t="s">
        <v>17</v>
      </c>
      <c r="B441" s="454" t="s">
        <v>14</v>
      </c>
      <c r="C441" s="940"/>
      <c r="D441" s="940"/>
      <c r="E441" s="941"/>
      <c r="F441" s="941"/>
      <c r="G441" s="634" t="s">
        <v>3236</v>
      </c>
      <c r="H441" s="635" t="s">
        <v>1679</v>
      </c>
      <c r="I441" s="635" t="s">
        <v>99</v>
      </c>
      <c r="J441" s="645">
        <v>1</v>
      </c>
      <c r="K441" s="641">
        <v>45323</v>
      </c>
      <c r="L441" s="641">
        <v>45747</v>
      </c>
      <c r="M441" s="638">
        <f t="shared" si="19"/>
        <v>60.571428571428569</v>
      </c>
      <c r="N441" s="639">
        <v>1</v>
      </c>
      <c r="O441" s="635" t="s">
        <v>3237</v>
      </c>
      <c r="P441" s="639">
        <f t="shared" si="21"/>
        <v>1</v>
      </c>
      <c r="Q441" s="640" t="str" cm="1">
        <f t="array" aca="1" ref="Q441" ca="1">IF(ISNUMBER(P441),IF(P441=100%,"CUMPLIDA",IF(AND(ISNUMBER(L441),ISNUMBER(INDIRECT("FECHA_"&amp;$B441,1))), IF(L441&lt;=INDIRECT("FECHA_"&amp;$B441,1),"INCUMPLIDA","PROCESO"), "VERIFICAR FECHA")),"SIN VALOR AVANCE")</f>
        <v>CUMPLIDA</v>
      </c>
    </row>
    <row r="442" spans="1:17" ht="30.75" customHeight="1">
      <c r="A442" s="453" t="s">
        <v>17</v>
      </c>
      <c r="B442" s="454" t="s">
        <v>14</v>
      </c>
      <c r="C442" s="940"/>
      <c r="D442" s="940"/>
      <c r="E442" s="941"/>
      <c r="F442" s="941"/>
      <c r="G442" s="634" t="s">
        <v>3238</v>
      </c>
      <c r="H442" s="635" t="s">
        <v>101</v>
      </c>
      <c r="I442" s="635" t="s">
        <v>102</v>
      </c>
      <c r="J442" s="645">
        <v>1</v>
      </c>
      <c r="K442" s="641">
        <v>45323</v>
      </c>
      <c r="L442" s="641">
        <v>45747</v>
      </c>
      <c r="M442" s="638">
        <f t="shared" si="19"/>
        <v>60.571428571428569</v>
      </c>
      <c r="N442" s="639">
        <v>1</v>
      </c>
      <c r="O442" s="635" t="s">
        <v>3239</v>
      </c>
      <c r="P442" s="639">
        <f t="shared" si="21"/>
        <v>1</v>
      </c>
      <c r="Q442" s="640" t="str" cm="1">
        <f t="array" aca="1" ref="Q442" ca="1">IF(ISNUMBER(P442),IF(P442=100%,"CUMPLIDA",IF(AND(ISNUMBER(L442),ISNUMBER(INDIRECT("FECHA_"&amp;$B442,1))), IF(L442&lt;=INDIRECT("FECHA_"&amp;$B442,1),"INCUMPLIDA","PROCESO"), "VERIFICAR FECHA")),"SIN VALOR AVANCE")</f>
        <v>CUMPLIDA</v>
      </c>
    </row>
    <row r="443" spans="1:17" ht="45">
      <c r="A443" s="453" t="s">
        <v>17</v>
      </c>
      <c r="B443" s="454" t="s">
        <v>14</v>
      </c>
      <c r="C443" s="940"/>
      <c r="D443" s="940"/>
      <c r="E443" s="941"/>
      <c r="F443" s="941"/>
      <c r="G443" s="634" t="s">
        <v>3240</v>
      </c>
      <c r="H443" s="635" t="s">
        <v>239</v>
      </c>
      <c r="I443" s="635" t="s">
        <v>240</v>
      </c>
      <c r="J443" s="645">
        <v>1</v>
      </c>
      <c r="K443" s="641">
        <v>45231</v>
      </c>
      <c r="L443" s="641">
        <v>45747</v>
      </c>
      <c r="M443" s="638">
        <f t="shared" si="19"/>
        <v>73.714285714285708</v>
      </c>
      <c r="N443" s="639">
        <v>1</v>
      </c>
      <c r="O443" s="635" t="s">
        <v>3239</v>
      </c>
      <c r="P443" s="639">
        <f t="shared" si="21"/>
        <v>1</v>
      </c>
      <c r="Q443" s="640" t="str" cm="1">
        <f t="array" aca="1" ref="Q443" ca="1">IF(ISNUMBER(P443),IF(P443=100%,"CUMPLIDA",IF(AND(ISNUMBER(L443),ISNUMBER(INDIRECT("FECHA_"&amp;$B443,1))), IF(L443&lt;=INDIRECT("FECHA_"&amp;$B443,1),"INCUMPLIDA","PROCESO"), "VERIFICAR FECHA")),"SIN VALOR AVANCE")</f>
        <v>CUMPLIDA</v>
      </c>
    </row>
    <row r="444" spans="1:17" ht="45">
      <c r="A444" s="453" t="s">
        <v>17</v>
      </c>
      <c r="B444" s="454" t="s">
        <v>14</v>
      </c>
      <c r="C444" s="940"/>
      <c r="D444" s="940"/>
      <c r="E444" s="941"/>
      <c r="F444" s="941"/>
      <c r="G444" s="634" t="s">
        <v>3092</v>
      </c>
      <c r="H444" s="635" t="s">
        <v>104</v>
      </c>
      <c r="I444" s="635" t="s">
        <v>105</v>
      </c>
      <c r="J444" s="645">
        <v>1</v>
      </c>
      <c r="K444" s="641">
        <v>45323</v>
      </c>
      <c r="L444" s="641">
        <v>45747</v>
      </c>
      <c r="M444" s="638">
        <f t="shared" si="19"/>
        <v>60.571428571428569</v>
      </c>
      <c r="N444" s="639">
        <v>1</v>
      </c>
      <c r="O444" s="635" t="s">
        <v>3237</v>
      </c>
      <c r="P444" s="639">
        <f t="shared" si="21"/>
        <v>1</v>
      </c>
      <c r="Q444" s="640" t="str" cm="1">
        <f t="array" aca="1" ref="Q444" ca="1">IF(ISNUMBER(P444),IF(P444=100%,"CUMPLIDA",IF(AND(ISNUMBER(L444),ISNUMBER(INDIRECT("FECHA_"&amp;$B444,1))), IF(L444&lt;=INDIRECT("FECHA_"&amp;$B444,1),"INCUMPLIDA","PROCESO"), "VERIFICAR FECHA")),"SIN VALOR AVANCE")</f>
        <v>CUMPLIDA</v>
      </c>
    </row>
    <row r="445" spans="1:17" ht="45">
      <c r="A445" s="453" t="s">
        <v>17</v>
      </c>
      <c r="B445" s="454" t="s">
        <v>14</v>
      </c>
      <c r="C445" s="940"/>
      <c r="D445" s="940"/>
      <c r="E445" s="941"/>
      <c r="F445" s="941"/>
      <c r="G445" s="634" t="s">
        <v>3093</v>
      </c>
      <c r="H445" s="635" t="s">
        <v>106</v>
      </c>
      <c r="I445" s="635" t="s">
        <v>107</v>
      </c>
      <c r="J445" s="645">
        <v>1</v>
      </c>
      <c r="K445" s="641">
        <v>45231</v>
      </c>
      <c r="L445" s="641">
        <v>45747</v>
      </c>
      <c r="M445" s="638">
        <f t="shared" si="19"/>
        <v>73.714285714285708</v>
      </c>
      <c r="N445" s="639">
        <v>1</v>
      </c>
      <c r="O445" s="635" t="s">
        <v>3239</v>
      </c>
      <c r="P445" s="639">
        <f t="shared" si="21"/>
        <v>1</v>
      </c>
      <c r="Q445" s="640" t="str" cm="1">
        <f t="array" aca="1" ref="Q445" ca="1">IF(ISNUMBER(P445),IF(P445=100%,"CUMPLIDA",IF(AND(ISNUMBER(L445),ISNUMBER(INDIRECT("FECHA_"&amp;$B445,1))), IF(L445&lt;=INDIRECT("FECHA_"&amp;$B445,1),"INCUMPLIDA","PROCESO"), "VERIFICAR FECHA")),"SIN VALOR AVANCE")</f>
        <v>CUMPLIDA</v>
      </c>
    </row>
    <row r="446" spans="1:17" ht="60.75">
      <c r="A446" s="453" t="s">
        <v>17</v>
      </c>
      <c r="B446" s="454" t="s">
        <v>14</v>
      </c>
      <c r="C446" s="940"/>
      <c r="D446" s="940"/>
      <c r="E446" s="941"/>
      <c r="F446" s="941"/>
      <c r="G446" s="634" t="s">
        <v>3094</v>
      </c>
      <c r="H446" s="635" t="s">
        <v>108</v>
      </c>
      <c r="I446" s="635" t="s">
        <v>109</v>
      </c>
      <c r="J446" s="645">
        <v>1</v>
      </c>
      <c r="K446" s="641">
        <v>45231</v>
      </c>
      <c r="L446" s="641">
        <v>45808</v>
      </c>
      <c r="M446" s="638">
        <f t="shared" si="19"/>
        <v>82.428571428571431</v>
      </c>
      <c r="N446" s="639">
        <v>1</v>
      </c>
      <c r="O446" s="635" t="s">
        <v>3242</v>
      </c>
      <c r="P446" s="639">
        <f t="shared" si="21"/>
        <v>1</v>
      </c>
      <c r="Q446" s="640" t="str" cm="1">
        <f t="array" aca="1" ref="Q446" ca="1">IF(ISNUMBER(P446),IF(P446=100%,"CUMPLIDA",IF(AND(ISNUMBER(L446),ISNUMBER(INDIRECT("FECHA_"&amp;$B446,1))), IF(L446&lt;=INDIRECT("FECHA_"&amp;$B446,1),"INCUMPLIDA","PROCESO"), "VERIFICAR FECHA")),"SIN VALOR AVANCE")</f>
        <v>CUMPLIDA</v>
      </c>
    </row>
    <row r="447" spans="1:17" ht="30.75">
      <c r="A447" s="453" t="s">
        <v>17</v>
      </c>
      <c r="B447" s="454" t="s">
        <v>14</v>
      </c>
      <c r="C447" s="940"/>
      <c r="D447" s="940"/>
      <c r="E447" s="941"/>
      <c r="F447" s="941"/>
      <c r="G447" s="634" t="s">
        <v>3095</v>
      </c>
      <c r="H447" s="635" t="s">
        <v>111</v>
      </c>
      <c r="I447" s="635" t="s">
        <v>112</v>
      </c>
      <c r="J447" s="645">
        <v>2</v>
      </c>
      <c r="K447" s="641">
        <v>45839</v>
      </c>
      <c r="L447" s="641">
        <v>46022</v>
      </c>
      <c r="M447" s="638">
        <f t="shared" si="19"/>
        <v>26.142857142857142</v>
      </c>
      <c r="N447" s="639">
        <v>0</v>
      </c>
      <c r="O447" s="635" t="s">
        <v>3239</v>
      </c>
      <c r="P447" s="639">
        <f t="shared" si="21"/>
        <v>0</v>
      </c>
      <c r="Q447" s="640" t="str" cm="1">
        <f t="array" aca="1" ref="Q447" ca="1">IF(ISNUMBER(P447),IF(P447=100%,"CUMPLIDA",IF(AND(ISNUMBER(L447),ISNUMBER(INDIRECT("FECHA_"&amp;$B447,1))), IF(L447&lt;=INDIRECT("FECHA_"&amp;$B447,1),"INCUMPLIDA","PROCESO"), "VERIFICAR FECHA")),"SIN VALOR AVANCE")</f>
        <v>PROCESO</v>
      </c>
    </row>
    <row r="448" spans="1:17" ht="60">
      <c r="A448" s="453" t="s">
        <v>17</v>
      </c>
      <c r="B448" s="454" t="s">
        <v>14</v>
      </c>
      <c r="C448" s="940"/>
      <c r="D448" s="940"/>
      <c r="E448" s="941"/>
      <c r="F448" s="941"/>
      <c r="G448" s="634" t="s">
        <v>3096</v>
      </c>
      <c r="H448" s="635" t="s">
        <v>115</v>
      </c>
      <c r="I448" s="635" t="s">
        <v>116</v>
      </c>
      <c r="J448" s="645">
        <v>1</v>
      </c>
      <c r="K448" s="641">
        <v>45839</v>
      </c>
      <c r="L448" s="641">
        <v>46022</v>
      </c>
      <c r="M448" s="638">
        <f t="shared" si="19"/>
        <v>26.142857142857142</v>
      </c>
      <c r="N448" s="639">
        <v>0</v>
      </c>
      <c r="O448" s="635" t="s">
        <v>3237</v>
      </c>
      <c r="P448" s="639">
        <f t="shared" si="21"/>
        <v>0</v>
      </c>
      <c r="Q448" s="640" t="str" cm="1">
        <f t="array" aca="1" ref="Q448" ca="1">IF(ISNUMBER(P448),IF(P448=100%,"CUMPLIDA",IF(AND(ISNUMBER(L448),ISNUMBER(INDIRECT("FECHA_"&amp;$B448,1))), IF(L448&lt;=INDIRECT("FECHA_"&amp;$B448,1),"INCUMPLIDA","PROCESO"), "VERIFICAR FECHA")),"SIN VALOR AVANCE")</f>
        <v>PROCESO</v>
      </c>
    </row>
    <row r="449" spans="1:18" ht="135" customHeight="1">
      <c r="A449" s="453" t="s">
        <v>17</v>
      </c>
      <c r="B449" s="454" t="s">
        <v>14</v>
      </c>
      <c r="C449" s="940"/>
      <c r="D449" s="940"/>
      <c r="E449" s="941"/>
      <c r="F449" s="941"/>
      <c r="G449" s="634" t="s">
        <v>3097</v>
      </c>
      <c r="H449" s="635" t="s">
        <v>118</v>
      </c>
      <c r="I449" s="635" t="s">
        <v>119</v>
      </c>
      <c r="J449" s="645">
        <v>2</v>
      </c>
      <c r="K449" s="641">
        <v>45839</v>
      </c>
      <c r="L449" s="641">
        <v>46022</v>
      </c>
      <c r="M449" s="638">
        <f t="shared" si="19"/>
        <v>26.142857142857142</v>
      </c>
      <c r="N449" s="639">
        <v>0</v>
      </c>
      <c r="O449" s="635" t="s">
        <v>3242</v>
      </c>
      <c r="P449" s="639">
        <f t="shared" si="21"/>
        <v>0</v>
      </c>
      <c r="Q449" s="640" t="str" cm="1">
        <f t="array" aca="1" ref="Q449" ca="1">IF(ISNUMBER(P449),IF(P449=100%,"CUMPLIDA",IF(AND(ISNUMBER(L449),ISNUMBER(INDIRECT("FECHA_"&amp;$B449,1))), IF(L449&lt;=INDIRECT("FECHA_"&amp;$B449,1),"INCUMPLIDA","PROCESO"), "VERIFICAR FECHA")),"SIN VALOR AVANCE")</f>
        <v>PROCESO</v>
      </c>
    </row>
    <row r="450" spans="1:18" ht="60.75" customHeight="1">
      <c r="A450" s="453" t="s">
        <v>17</v>
      </c>
      <c r="B450" s="454" t="s">
        <v>14</v>
      </c>
      <c r="C450" s="940"/>
      <c r="D450" s="940"/>
      <c r="E450" s="949" t="s">
        <v>3255</v>
      </c>
      <c r="F450" s="941"/>
      <c r="G450" s="634" t="s">
        <v>3256</v>
      </c>
      <c r="H450" s="635" t="s">
        <v>3257</v>
      </c>
      <c r="I450" s="635" t="s">
        <v>3258</v>
      </c>
      <c r="J450" s="645">
        <v>6</v>
      </c>
      <c r="K450" s="637">
        <v>45108</v>
      </c>
      <c r="L450" s="637">
        <v>45291</v>
      </c>
      <c r="M450" s="638">
        <f t="shared" si="19"/>
        <v>26.142857142857142</v>
      </c>
      <c r="N450" s="639">
        <v>1</v>
      </c>
      <c r="O450" s="635" t="s">
        <v>3233</v>
      </c>
      <c r="P450" s="639">
        <f t="shared" si="21"/>
        <v>1</v>
      </c>
      <c r="Q450" s="640" t="str" cm="1">
        <f t="array" aca="1" ref="Q450" ca="1">IF(ISNUMBER(P450),IF(P450=100%,"CUMPLIDA",IF(AND(ISNUMBER(L450),ISNUMBER(INDIRECT("FECHA_"&amp;$B450,1))), IF(L450&lt;=INDIRECT("FECHA_"&amp;$B450,1),"INCUMPLIDA","PROCESO"), "VERIFICAR FECHA")),"SIN VALOR AVANCE")</f>
        <v>CUMPLIDA</v>
      </c>
    </row>
    <row r="451" spans="1:18" ht="60.75">
      <c r="A451" s="453" t="s">
        <v>17</v>
      </c>
      <c r="B451" s="454" t="s">
        <v>14</v>
      </c>
      <c r="C451" s="940"/>
      <c r="D451" s="940"/>
      <c r="E451" s="949"/>
      <c r="F451" s="941"/>
      <c r="G451" s="634" t="s">
        <v>3234</v>
      </c>
      <c r="H451" s="635" t="s">
        <v>2987</v>
      </c>
      <c r="I451" s="635" t="s">
        <v>92</v>
      </c>
      <c r="J451" s="645">
        <v>1</v>
      </c>
      <c r="K451" s="637">
        <v>45231</v>
      </c>
      <c r="L451" s="637">
        <v>45504</v>
      </c>
      <c r="M451" s="638">
        <f t="shared" si="19"/>
        <v>39</v>
      </c>
      <c r="N451" s="639">
        <v>1</v>
      </c>
      <c r="O451" s="635" t="s">
        <v>3254</v>
      </c>
      <c r="P451" s="639">
        <f t="shared" si="21"/>
        <v>1</v>
      </c>
      <c r="Q451" s="640" t="str" cm="1">
        <f t="array" aca="1" ref="Q451" ca="1">IF(ISNUMBER(P451),IF(P451=100%,"CUMPLIDA",IF(AND(ISNUMBER(L451),ISNUMBER(INDIRECT("FECHA_"&amp;$B451,1))), IF(L451&lt;=INDIRECT("FECHA_"&amp;$B451,1),"INCUMPLIDA","PROCESO"), "VERIFICAR FECHA")),"SIN VALOR AVANCE")</f>
        <v>CUMPLIDA</v>
      </c>
    </row>
    <row r="452" spans="1:18" ht="45">
      <c r="A452" s="453" t="s">
        <v>17</v>
      </c>
      <c r="B452" s="454" t="s">
        <v>14</v>
      </c>
      <c r="C452" s="940"/>
      <c r="D452" s="940"/>
      <c r="E452" s="949"/>
      <c r="F452" s="941"/>
      <c r="G452" s="634" t="s">
        <v>3236</v>
      </c>
      <c r="H452" s="635" t="s">
        <v>1679</v>
      </c>
      <c r="I452" s="635" t="s">
        <v>99</v>
      </c>
      <c r="J452" s="645">
        <v>1</v>
      </c>
      <c r="K452" s="641">
        <v>45323</v>
      </c>
      <c r="L452" s="641">
        <v>45747</v>
      </c>
      <c r="M452" s="638">
        <f t="shared" si="19"/>
        <v>60.571428571428569</v>
      </c>
      <c r="N452" s="639">
        <v>1</v>
      </c>
      <c r="O452" s="635" t="s">
        <v>3237</v>
      </c>
      <c r="P452" s="639">
        <f t="shared" si="21"/>
        <v>1</v>
      </c>
      <c r="Q452" s="640" t="str" cm="1">
        <f t="array" aca="1" ref="Q452" ca="1">IF(ISNUMBER(P452),IF(P452=100%,"CUMPLIDA",IF(AND(ISNUMBER(L452),ISNUMBER(INDIRECT("FECHA_"&amp;$B452,1))), IF(L452&lt;=INDIRECT("FECHA_"&amp;$B452,1),"INCUMPLIDA","PROCESO"), "VERIFICAR FECHA")),"SIN VALOR AVANCE")</f>
        <v>CUMPLIDA</v>
      </c>
      <c r="R452" s="448" t="s">
        <v>4840</v>
      </c>
    </row>
    <row r="453" spans="1:18" ht="30.75" customHeight="1">
      <c r="A453" s="453" t="s">
        <v>17</v>
      </c>
      <c r="B453" s="454" t="s">
        <v>14</v>
      </c>
      <c r="C453" s="940"/>
      <c r="D453" s="940"/>
      <c r="E453" s="949"/>
      <c r="F453" s="941"/>
      <c r="G453" s="634" t="s">
        <v>3238</v>
      </c>
      <c r="H453" s="635" t="s">
        <v>101</v>
      </c>
      <c r="I453" s="635" t="s">
        <v>102</v>
      </c>
      <c r="J453" s="645">
        <v>1</v>
      </c>
      <c r="K453" s="641">
        <v>45323</v>
      </c>
      <c r="L453" s="641">
        <v>45747</v>
      </c>
      <c r="M453" s="638">
        <f t="shared" si="19"/>
        <v>60.571428571428569</v>
      </c>
      <c r="N453" s="639">
        <v>1</v>
      </c>
      <c r="O453" s="635" t="s">
        <v>3239</v>
      </c>
      <c r="P453" s="639">
        <v>1</v>
      </c>
      <c r="Q453" s="640" t="str" cm="1">
        <f t="array" aca="1" ref="Q453" ca="1">IF(ISNUMBER(P453),IF(P453=100%,"CUMPLIDA",IF(AND(ISNUMBER(L453),ISNUMBER(INDIRECT("FECHA_"&amp;$B453,1))), IF(L453&lt;=INDIRECT("FECHA_"&amp;$B453,1),"INCUMPLIDA","PROCESO"), "VERIFICAR FECHA")),"SIN VALOR AVANCE")</f>
        <v>CUMPLIDA</v>
      </c>
      <c r="R453" s="448" t="s">
        <v>4840</v>
      </c>
    </row>
    <row r="454" spans="1:18" ht="45">
      <c r="A454" s="453" t="s">
        <v>17</v>
      </c>
      <c r="B454" s="454" t="s">
        <v>14</v>
      </c>
      <c r="C454" s="940"/>
      <c r="D454" s="940"/>
      <c r="E454" s="949"/>
      <c r="F454" s="941"/>
      <c r="G454" s="634" t="s">
        <v>3240</v>
      </c>
      <c r="H454" s="635" t="s">
        <v>239</v>
      </c>
      <c r="I454" s="635" t="s">
        <v>240</v>
      </c>
      <c r="J454" s="645">
        <v>1</v>
      </c>
      <c r="K454" s="641">
        <v>45231</v>
      </c>
      <c r="L454" s="641">
        <v>45747</v>
      </c>
      <c r="M454" s="638">
        <f t="shared" si="19"/>
        <v>73.714285714285708</v>
      </c>
      <c r="N454" s="639">
        <v>1</v>
      </c>
      <c r="O454" s="635" t="s">
        <v>3239</v>
      </c>
      <c r="P454" s="639">
        <v>1</v>
      </c>
      <c r="Q454" s="640" t="str" cm="1">
        <f t="array" aca="1" ref="Q454" ca="1">IF(ISNUMBER(P454),IF(P454=100%,"CUMPLIDA",IF(AND(ISNUMBER(L454),ISNUMBER(INDIRECT("FECHA_"&amp;$B454,1))), IF(L454&lt;=INDIRECT("FECHA_"&amp;$B454,1),"INCUMPLIDA","PROCESO"), "VERIFICAR FECHA")),"SIN VALOR AVANCE")</f>
        <v>CUMPLIDA</v>
      </c>
      <c r="R454" s="448" t="s">
        <v>4840</v>
      </c>
    </row>
    <row r="455" spans="1:18" ht="45">
      <c r="A455" s="453" t="s">
        <v>17</v>
      </c>
      <c r="B455" s="454" t="s">
        <v>14</v>
      </c>
      <c r="C455" s="940"/>
      <c r="D455" s="940"/>
      <c r="E455" s="949"/>
      <c r="F455" s="941"/>
      <c r="G455" s="634" t="s">
        <v>3092</v>
      </c>
      <c r="H455" s="635" t="s">
        <v>104</v>
      </c>
      <c r="I455" s="635" t="s">
        <v>105</v>
      </c>
      <c r="J455" s="645">
        <v>1</v>
      </c>
      <c r="K455" s="641">
        <v>45323</v>
      </c>
      <c r="L455" s="641">
        <v>45747</v>
      </c>
      <c r="M455" s="638">
        <f t="shared" si="19"/>
        <v>60.571428571428569</v>
      </c>
      <c r="N455" s="639">
        <v>1</v>
      </c>
      <c r="O455" s="635" t="s">
        <v>3237</v>
      </c>
      <c r="P455" s="639">
        <v>1</v>
      </c>
      <c r="Q455" s="640" t="str" cm="1">
        <f t="array" aca="1" ref="Q455" ca="1">IF(ISNUMBER(P455),IF(P455=100%,"CUMPLIDA",IF(AND(ISNUMBER(L455),ISNUMBER(INDIRECT("FECHA_"&amp;$B455,1))), IF(L455&lt;=INDIRECT("FECHA_"&amp;$B455,1),"INCUMPLIDA","PROCESO"), "VERIFICAR FECHA")),"SIN VALOR AVANCE")</f>
        <v>CUMPLIDA</v>
      </c>
      <c r="R455" s="448" t="s">
        <v>4840</v>
      </c>
    </row>
    <row r="456" spans="1:18" ht="45">
      <c r="A456" s="453" t="s">
        <v>17</v>
      </c>
      <c r="B456" s="454" t="s">
        <v>14</v>
      </c>
      <c r="C456" s="940"/>
      <c r="D456" s="940"/>
      <c r="E456" s="949"/>
      <c r="F456" s="941"/>
      <c r="G456" s="634" t="s">
        <v>3093</v>
      </c>
      <c r="H456" s="635" t="s">
        <v>106</v>
      </c>
      <c r="I456" s="635" t="s">
        <v>107</v>
      </c>
      <c r="J456" s="645">
        <v>1</v>
      </c>
      <c r="K456" s="641">
        <v>45231</v>
      </c>
      <c r="L456" s="641">
        <v>45747</v>
      </c>
      <c r="M456" s="638">
        <f t="shared" si="19"/>
        <v>73.714285714285708</v>
      </c>
      <c r="N456" s="639">
        <v>1</v>
      </c>
      <c r="O456" s="635" t="s">
        <v>3239</v>
      </c>
      <c r="P456" s="639">
        <v>1</v>
      </c>
      <c r="Q456" s="640" t="str" cm="1">
        <f t="array" aca="1" ref="Q456" ca="1">IF(ISNUMBER(P456),IF(P456=100%,"CUMPLIDA",IF(AND(ISNUMBER(L456),ISNUMBER(INDIRECT("FECHA_"&amp;$B456,1))), IF(L456&lt;=INDIRECT("FECHA_"&amp;$B456,1),"INCUMPLIDA","PROCESO"), "VERIFICAR FECHA")),"SIN VALOR AVANCE")</f>
        <v>CUMPLIDA</v>
      </c>
      <c r="R456" s="448" t="s">
        <v>4840</v>
      </c>
    </row>
    <row r="457" spans="1:18" ht="60.75">
      <c r="A457" s="453" t="s">
        <v>17</v>
      </c>
      <c r="B457" s="454" t="s">
        <v>14</v>
      </c>
      <c r="C457" s="940"/>
      <c r="D457" s="940"/>
      <c r="E457" s="949"/>
      <c r="F457" s="941"/>
      <c r="G457" s="634" t="s">
        <v>3094</v>
      </c>
      <c r="H457" s="635" t="s">
        <v>108</v>
      </c>
      <c r="I457" s="635" t="s">
        <v>109</v>
      </c>
      <c r="J457" s="645">
        <v>1</v>
      </c>
      <c r="K457" s="641">
        <v>45231</v>
      </c>
      <c r="L457" s="641">
        <v>45808</v>
      </c>
      <c r="M457" s="638">
        <f t="shared" si="19"/>
        <v>82.428571428571431</v>
      </c>
      <c r="N457" s="639">
        <v>1</v>
      </c>
      <c r="O457" s="635" t="s">
        <v>3242</v>
      </c>
      <c r="P457" s="639">
        <f t="shared" ref="P457:P522" si="22">IF(B457="ITRC",N457,N457/J457)</f>
        <v>1</v>
      </c>
      <c r="Q457" s="640" t="str" cm="1">
        <f t="array" aca="1" ref="Q457" ca="1">IF(ISNUMBER(P457),IF(P457=100%,"CUMPLIDA",IF(AND(ISNUMBER(L457),ISNUMBER(INDIRECT("FECHA_"&amp;$B457,1))), IF(L457&lt;=INDIRECT("FECHA_"&amp;$B457,1),"INCUMPLIDA","PROCESO"), "VERIFICAR FECHA")),"SIN VALOR AVANCE")</f>
        <v>CUMPLIDA</v>
      </c>
    </row>
    <row r="458" spans="1:18" ht="30.75">
      <c r="A458" s="453" t="s">
        <v>17</v>
      </c>
      <c r="B458" s="454" t="s">
        <v>14</v>
      </c>
      <c r="C458" s="940"/>
      <c r="D458" s="940"/>
      <c r="E458" s="949"/>
      <c r="F458" s="941"/>
      <c r="G458" s="634" t="s">
        <v>3095</v>
      </c>
      <c r="H458" s="635" t="s">
        <v>111</v>
      </c>
      <c r="I458" s="635" t="s">
        <v>112</v>
      </c>
      <c r="J458" s="645">
        <v>2</v>
      </c>
      <c r="K458" s="641">
        <v>45839</v>
      </c>
      <c r="L458" s="641">
        <v>46022</v>
      </c>
      <c r="M458" s="638">
        <f t="shared" si="19"/>
        <v>26.142857142857142</v>
      </c>
      <c r="N458" s="639">
        <v>0</v>
      </c>
      <c r="O458" s="635" t="s">
        <v>3239</v>
      </c>
      <c r="P458" s="639">
        <f t="shared" si="22"/>
        <v>0</v>
      </c>
      <c r="Q458" s="640" t="str" cm="1">
        <f t="array" aca="1" ref="Q458" ca="1">IF(ISNUMBER(P458),IF(P458=100%,"CUMPLIDA",IF(AND(ISNUMBER(L458),ISNUMBER(INDIRECT("FECHA_"&amp;$B458,1))), IF(L458&lt;=INDIRECT("FECHA_"&amp;$B458,1),"INCUMPLIDA","PROCESO"), "VERIFICAR FECHA")),"SIN VALOR AVANCE")</f>
        <v>PROCESO</v>
      </c>
    </row>
    <row r="459" spans="1:18" ht="60">
      <c r="A459" s="453" t="s">
        <v>17</v>
      </c>
      <c r="B459" s="454" t="s">
        <v>14</v>
      </c>
      <c r="C459" s="940"/>
      <c r="D459" s="940"/>
      <c r="E459" s="949"/>
      <c r="F459" s="941"/>
      <c r="G459" s="634" t="s">
        <v>3096</v>
      </c>
      <c r="H459" s="635" t="s">
        <v>115</v>
      </c>
      <c r="I459" s="635" t="s">
        <v>116</v>
      </c>
      <c r="J459" s="645">
        <v>1</v>
      </c>
      <c r="K459" s="641">
        <v>45839</v>
      </c>
      <c r="L459" s="641">
        <v>46022</v>
      </c>
      <c r="M459" s="638">
        <f t="shared" si="19"/>
        <v>26.142857142857142</v>
      </c>
      <c r="N459" s="639">
        <v>0</v>
      </c>
      <c r="O459" s="635" t="s">
        <v>3237</v>
      </c>
      <c r="P459" s="639">
        <f t="shared" si="22"/>
        <v>0</v>
      </c>
      <c r="Q459" s="640" t="str" cm="1">
        <f t="array" aca="1" ref="Q459" ca="1">IF(ISNUMBER(P459),IF(P459=100%,"CUMPLIDA",IF(AND(ISNUMBER(L459),ISNUMBER(INDIRECT("FECHA_"&amp;$B459,1))), IF(L459&lt;=INDIRECT("FECHA_"&amp;$B459,1),"INCUMPLIDA","PROCESO"), "VERIFICAR FECHA")),"SIN VALOR AVANCE")</f>
        <v>PROCESO</v>
      </c>
    </row>
    <row r="460" spans="1:18" ht="135" customHeight="1">
      <c r="A460" s="453" t="s">
        <v>17</v>
      </c>
      <c r="B460" s="454" t="s">
        <v>14</v>
      </c>
      <c r="C460" s="940"/>
      <c r="D460" s="940"/>
      <c r="E460" s="949"/>
      <c r="F460" s="941"/>
      <c r="G460" s="634" t="s">
        <v>3097</v>
      </c>
      <c r="H460" s="635" t="s">
        <v>118</v>
      </c>
      <c r="I460" s="635" t="s">
        <v>119</v>
      </c>
      <c r="J460" s="645">
        <v>2</v>
      </c>
      <c r="K460" s="641">
        <v>45839</v>
      </c>
      <c r="L460" s="641">
        <v>46022</v>
      </c>
      <c r="M460" s="638">
        <f t="shared" si="19"/>
        <v>26.142857142857142</v>
      </c>
      <c r="N460" s="639">
        <v>0</v>
      </c>
      <c r="O460" s="635" t="s">
        <v>3242</v>
      </c>
      <c r="P460" s="639">
        <f t="shared" si="22"/>
        <v>0</v>
      </c>
      <c r="Q460" s="640" t="str" cm="1">
        <f t="array" aca="1" ref="Q460" ca="1">IF(ISNUMBER(P460),IF(P460=100%,"CUMPLIDA",IF(AND(ISNUMBER(L460),ISNUMBER(INDIRECT("FECHA_"&amp;$B460,1))), IF(L460&lt;=INDIRECT("FECHA_"&amp;$B460,1),"INCUMPLIDA","PROCESO"), "VERIFICAR FECHA")),"SIN VALOR AVANCE")</f>
        <v>PROCESO</v>
      </c>
    </row>
    <row r="461" spans="1:18" ht="90" customHeight="1">
      <c r="A461" s="453" t="s">
        <v>17</v>
      </c>
      <c r="B461" s="454" t="s">
        <v>14</v>
      </c>
      <c r="C461" s="940"/>
      <c r="D461" s="940"/>
      <c r="E461" s="949" t="s">
        <v>3259</v>
      </c>
      <c r="F461" s="941"/>
      <c r="G461" s="634" t="s">
        <v>3260</v>
      </c>
      <c r="H461" s="635" t="s">
        <v>3261</v>
      </c>
      <c r="I461" s="635" t="s">
        <v>3262</v>
      </c>
      <c r="J461" s="645">
        <v>1</v>
      </c>
      <c r="K461" s="637">
        <v>45108</v>
      </c>
      <c r="L461" s="637">
        <v>45657</v>
      </c>
      <c r="M461" s="638">
        <f t="shared" si="19"/>
        <v>78.428571428571431</v>
      </c>
      <c r="N461" s="639">
        <v>1</v>
      </c>
      <c r="O461" s="635" t="s">
        <v>3233</v>
      </c>
      <c r="P461" s="639">
        <f t="shared" si="22"/>
        <v>1</v>
      </c>
      <c r="Q461" s="640" t="str" cm="1">
        <f t="array" aca="1" ref="Q461" ca="1">IF(ISNUMBER(P461),IF(P461=100%,"CUMPLIDA",IF(AND(ISNUMBER(L461),ISNUMBER(INDIRECT("FECHA_"&amp;$B461,1))), IF(L461&lt;=INDIRECT("FECHA_"&amp;$B461,1),"INCUMPLIDA","PROCESO"), "VERIFICAR FECHA")),"SIN VALOR AVANCE")</f>
        <v>CUMPLIDA</v>
      </c>
    </row>
    <row r="462" spans="1:18" ht="105" customHeight="1">
      <c r="A462" s="453" t="s">
        <v>17</v>
      </c>
      <c r="B462" s="454" t="s">
        <v>14</v>
      </c>
      <c r="C462" s="940"/>
      <c r="D462" s="940"/>
      <c r="E462" s="949"/>
      <c r="F462" s="941"/>
      <c r="G462" s="634" t="s">
        <v>3263</v>
      </c>
      <c r="H462" s="635" t="s">
        <v>3264</v>
      </c>
      <c r="I462" s="635" t="s">
        <v>3265</v>
      </c>
      <c r="J462" s="645">
        <v>2</v>
      </c>
      <c r="K462" s="637">
        <v>45108</v>
      </c>
      <c r="L462" s="637">
        <v>45291</v>
      </c>
      <c r="M462" s="638">
        <f t="shared" si="19"/>
        <v>26.142857142857142</v>
      </c>
      <c r="N462" s="639">
        <v>1</v>
      </c>
      <c r="O462" s="635" t="s">
        <v>3202</v>
      </c>
      <c r="P462" s="639">
        <f t="shared" si="22"/>
        <v>1</v>
      </c>
      <c r="Q462" s="640" t="str" cm="1">
        <f t="array" aca="1" ref="Q462" ca="1">IF(ISNUMBER(P462),IF(P462=100%,"CUMPLIDA",IF(AND(ISNUMBER(L462),ISNUMBER(INDIRECT("FECHA_"&amp;$B462,1))), IF(L462&lt;=INDIRECT("FECHA_"&amp;$B462,1),"INCUMPLIDA","PROCESO"), "VERIFICAR FECHA")),"SIN VALOR AVANCE")</f>
        <v>CUMPLIDA</v>
      </c>
    </row>
    <row r="463" spans="1:18" ht="105" customHeight="1">
      <c r="A463" s="453" t="s">
        <v>17</v>
      </c>
      <c r="B463" s="454" t="s">
        <v>14</v>
      </c>
      <c r="C463" s="940"/>
      <c r="D463" s="940"/>
      <c r="E463" s="949" t="s">
        <v>3266</v>
      </c>
      <c r="F463" s="941"/>
      <c r="G463" s="634" t="s">
        <v>3267</v>
      </c>
      <c r="H463" s="635" t="s">
        <v>3268</v>
      </c>
      <c r="I463" s="635" t="s">
        <v>3269</v>
      </c>
      <c r="J463" s="645">
        <v>1</v>
      </c>
      <c r="K463" s="637">
        <v>45108</v>
      </c>
      <c r="L463" s="637">
        <v>45199</v>
      </c>
      <c r="M463" s="638">
        <f t="shared" si="19"/>
        <v>13</v>
      </c>
      <c r="N463" s="639">
        <v>1</v>
      </c>
      <c r="O463" s="635" t="s">
        <v>3202</v>
      </c>
      <c r="P463" s="639">
        <f t="shared" si="22"/>
        <v>1</v>
      </c>
      <c r="Q463" s="640" t="str" cm="1">
        <f t="array" aca="1" ref="Q463" ca="1">IF(ISNUMBER(P463),IF(P463=100%,"CUMPLIDA",IF(AND(ISNUMBER(L463),ISNUMBER(INDIRECT("FECHA_"&amp;$B463,1))), IF(L463&lt;=INDIRECT("FECHA_"&amp;$B463,1),"INCUMPLIDA","PROCESO"), "VERIFICAR FECHA")),"SIN VALOR AVANCE")</f>
        <v>CUMPLIDA</v>
      </c>
    </row>
    <row r="464" spans="1:18" ht="135" customHeight="1">
      <c r="A464" s="453" t="s">
        <v>17</v>
      </c>
      <c r="B464" s="454" t="s">
        <v>14</v>
      </c>
      <c r="C464" s="940"/>
      <c r="D464" s="940"/>
      <c r="E464" s="949"/>
      <c r="F464" s="941"/>
      <c r="G464" s="634" t="s">
        <v>3270</v>
      </c>
      <c r="H464" s="635" t="s">
        <v>3271</v>
      </c>
      <c r="I464" s="635" t="s">
        <v>3272</v>
      </c>
      <c r="J464" s="645">
        <v>1</v>
      </c>
      <c r="K464" s="637">
        <v>45139</v>
      </c>
      <c r="L464" s="637">
        <v>45291</v>
      </c>
      <c r="M464" s="638">
        <f t="shared" si="19"/>
        <v>21.714285714285715</v>
      </c>
      <c r="N464" s="639">
        <v>1</v>
      </c>
      <c r="O464" s="635" t="s">
        <v>3202</v>
      </c>
      <c r="P464" s="639">
        <f t="shared" si="22"/>
        <v>1</v>
      </c>
      <c r="Q464" s="640" t="str" cm="1">
        <f t="array" aca="1" ref="Q464" ca="1">IF(ISNUMBER(P464),IF(P464=100%,"CUMPLIDA",IF(AND(ISNUMBER(L464),ISNUMBER(INDIRECT("FECHA_"&amp;$B464,1))), IF(L464&lt;=INDIRECT("FECHA_"&amp;$B464,1),"INCUMPLIDA","PROCESO"), "VERIFICAR FECHA")),"SIN VALOR AVANCE")</f>
        <v>CUMPLIDA</v>
      </c>
    </row>
    <row r="465" spans="1:17" ht="240.75" customHeight="1">
      <c r="A465" s="453" t="s">
        <v>17</v>
      </c>
      <c r="B465" s="454" t="s">
        <v>14</v>
      </c>
      <c r="C465" s="940" t="s">
        <v>3273</v>
      </c>
      <c r="D465" s="940" t="s">
        <v>1737</v>
      </c>
      <c r="E465" s="941" t="s">
        <v>3274</v>
      </c>
      <c r="F465" s="941" t="s">
        <v>3275</v>
      </c>
      <c r="G465" s="634" t="s">
        <v>3276</v>
      </c>
      <c r="H465" s="635" t="s">
        <v>3277</v>
      </c>
      <c r="I465" s="646" t="s">
        <v>3278</v>
      </c>
      <c r="J465" s="645" t="s">
        <v>3279</v>
      </c>
      <c r="K465" s="637">
        <v>45536</v>
      </c>
      <c r="L465" s="637">
        <v>45900</v>
      </c>
      <c r="M465" s="638">
        <f t="shared" si="19"/>
        <v>52</v>
      </c>
      <c r="N465" s="639">
        <v>0.6</v>
      </c>
      <c r="O465" s="635" t="s">
        <v>3280</v>
      </c>
      <c r="P465" s="639">
        <f t="shared" si="22"/>
        <v>0.6</v>
      </c>
      <c r="Q465" s="640" t="str" cm="1">
        <f t="array" aca="1" ref="Q465" ca="1">IF(ISNUMBER(P465),IF(P465=100%,"CUMPLIDA",IF(AND(ISNUMBER(L465),ISNUMBER(INDIRECT("FECHA_"&amp;$B465,1))), IF(L465&lt;=INDIRECT("FECHA_"&amp;$B465,1),"INCUMPLIDA","PROCESO"), "VERIFICAR FECHA")),"SIN VALOR AVANCE")</f>
        <v>PROCESO</v>
      </c>
    </row>
    <row r="466" spans="1:17" ht="165">
      <c r="A466" s="453" t="s">
        <v>17</v>
      </c>
      <c r="B466" s="454" t="s">
        <v>14</v>
      </c>
      <c r="C466" s="940"/>
      <c r="D466" s="940"/>
      <c r="E466" s="941"/>
      <c r="F466" s="941"/>
      <c r="G466" s="634" t="s">
        <v>3281</v>
      </c>
      <c r="H466" s="635" t="s">
        <v>3282</v>
      </c>
      <c r="I466" s="646" t="s">
        <v>3283</v>
      </c>
      <c r="J466" s="645">
        <v>1</v>
      </c>
      <c r="K466" s="637">
        <v>45413</v>
      </c>
      <c r="L466" s="637">
        <v>45657</v>
      </c>
      <c r="M466" s="638">
        <f t="shared" si="19"/>
        <v>34.857142857142854</v>
      </c>
      <c r="N466" s="639">
        <v>1</v>
      </c>
      <c r="O466" s="635" t="s">
        <v>3284</v>
      </c>
      <c r="P466" s="639">
        <f t="shared" si="22"/>
        <v>1</v>
      </c>
      <c r="Q466" s="640" t="str" cm="1">
        <f t="array" aca="1" ref="Q466" ca="1">IF(ISNUMBER(P466),IF(P466=100%,"CUMPLIDA",IF(AND(ISNUMBER(L466),ISNUMBER(INDIRECT("FECHA_"&amp;$B466,1))), IF(L466&lt;=INDIRECT("FECHA_"&amp;$B466,1),"INCUMPLIDA","PROCESO"), "VERIFICAR FECHA")),"SIN VALOR AVANCE")</f>
        <v>CUMPLIDA</v>
      </c>
    </row>
    <row r="467" spans="1:17" ht="240" customHeight="1">
      <c r="A467" s="453" t="s">
        <v>17</v>
      </c>
      <c r="B467" s="454" t="s">
        <v>14</v>
      </c>
      <c r="C467" s="940"/>
      <c r="D467" s="940"/>
      <c r="E467" s="941" t="s">
        <v>3285</v>
      </c>
      <c r="F467" s="941"/>
      <c r="G467" s="634" t="s">
        <v>3286</v>
      </c>
      <c r="H467" s="635" t="s">
        <v>3287</v>
      </c>
      <c r="I467" s="635" t="s">
        <v>3288</v>
      </c>
      <c r="J467" s="645">
        <v>3</v>
      </c>
      <c r="K467" s="637">
        <v>45383</v>
      </c>
      <c r="L467" s="637">
        <v>45657</v>
      </c>
      <c r="M467" s="638">
        <f t="shared" si="19"/>
        <v>39.142857142857146</v>
      </c>
      <c r="N467" s="639">
        <v>1</v>
      </c>
      <c r="O467" s="635" t="s">
        <v>3289</v>
      </c>
      <c r="P467" s="639">
        <f t="shared" si="22"/>
        <v>1</v>
      </c>
      <c r="Q467" s="640" t="str" cm="1">
        <f t="array" aca="1" ref="Q467" ca="1">IF(ISNUMBER(P467),IF(P467=100%,"CUMPLIDA",IF(AND(ISNUMBER(L467),ISNUMBER(INDIRECT("FECHA_"&amp;$B467,1))), IF(L467&lt;=INDIRECT("FECHA_"&amp;$B467,1),"INCUMPLIDA","PROCESO"), "VERIFICAR FECHA")),"SIN VALOR AVANCE")</f>
        <v>CUMPLIDA</v>
      </c>
    </row>
    <row r="468" spans="1:17" ht="150">
      <c r="A468" s="453" t="s">
        <v>17</v>
      </c>
      <c r="B468" s="454" t="s">
        <v>14</v>
      </c>
      <c r="C468" s="940"/>
      <c r="D468" s="940"/>
      <c r="E468" s="941"/>
      <c r="F468" s="941"/>
      <c r="G468" s="634" t="s">
        <v>3290</v>
      </c>
      <c r="H468" s="635" t="s">
        <v>3291</v>
      </c>
      <c r="I468" s="635" t="s">
        <v>3292</v>
      </c>
      <c r="J468" s="645">
        <v>1</v>
      </c>
      <c r="K468" s="637">
        <v>45383</v>
      </c>
      <c r="L468" s="637">
        <v>45961</v>
      </c>
      <c r="M468" s="638">
        <f t="shared" si="19"/>
        <v>82.571428571428569</v>
      </c>
      <c r="N468" s="639">
        <v>0.27</v>
      </c>
      <c r="O468" s="635" t="s">
        <v>3293</v>
      </c>
      <c r="P468" s="639">
        <f t="shared" si="22"/>
        <v>0.27</v>
      </c>
      <c r="Q468" s="640" t="str" cm="1">
        <f t="array" aca="1" ref="Q468" ca="1">IF(ISNUMBER(P468),IF(P468=100%,"CUMPLIDA",IF(AND(ISNUMBER(L468),ISNUMBER(INDIRECT("FECHA_"&amp;$B468,1))), IF(L468&lt;=INDIRECT("FECHA_"&amp;$B468,1),"INCUMPLIDA","PROCESO"), "VERIFICAR FECHA")),"SIN VALOR AVANCE")</f>
        <v>PROCESO</v>
      </c>
    </row>
    <row r="469" spans="1:17" ht="345" customHeight="1">
      <c r="A469" s="453" t="s">
        <v>17</v>
      </c>
      <c r="B469" s="454" t="s">
        <v>14</v>
      </c>
      <c r="C469" s="940"/>
      <c r="D469" s="940"/>
      <c r="E469" s="941"/>
      <c r="F469" s="941"/>
      <c r="G469" s="634" t="s">
        <v>3294</v>
      </c>
      <c r="H469" s="635" t="s">
        <v>3295</v>
      </c>
      <c r="I469" s="635" t="s">
        <v>3296</v>
      </c>
      <c r="J469" s="645">
        <v>3</v>
      </c>
      <c r="K469" s="637">
        <v>45383</v>
      </c>
      <c r="L469" s="637">
        <v>45838</v>
      </c>
      <c r="M469" s="638">
        <f t="shared" si="19"/>
        <v>65</v>
      </c>
      <c r="N469" s="639">
        <v>1</v>
      </c>
      <c r="O469" s="635" t="s">
        <v>3297</v>
      </c>
      <c r="P469" s="639">
        <f t="shared" si="22"/>
        <v>1</v>
      </c>
      <c r="Q469" s="640" t="str" cm="1">
        <f t="array" aca="1" ref="Q469" ca="1">IF(ISNUMBER(P469),IF(P469=100%,"CUMPLIDA",IF(AND(ISNUMBER(L469),ISNUMBER(INDIRECT("FECHA_"&amp;$B469,1))), IF(L469&lt;=INDIRECT("FECHA_"&amp;$B469,1),"INCUMPLIDA","PROCESO"), "VERIFICAR FECHA")),"SIN VALOR AVANCE")</f>
        <v>CUMPLIDA</v>
      </c>
    </row>
    <row r="470" spans="1:17" ht="210" customHeight="1">
      <c r="A470" s="453" t="s">
        <v>17</v>
      </c>
      <c r="B470" s="454" t="s">
        <v>14</v>
      </c>
      <c r="C470" s="940"/>
      <c r="D470" s="940"/>
      <c r="E470" s="941" t="s">
        <v>3298</v>
      </c>
      <c r="F470" s="941"/>
      <c r="G470" s="634" t="s">
        <v>3299</v>
      </c>
      <c r="H470" s="635" t="s">
        <v>3300</v>
      </c>
      <c r="I470" s="635" t="s">
        <v>3301</v>
      </c>
      <c r="J470" s="645" t="s">
        <v>3302</v>
      </c>
      <c r="K470" s="637">
        <v>45413</v>
      </c>
      <c r="L470" s="637">
        <v>45961</v>
      </c>
      <c r="M470" s="638">
        <f t="shared" si="19"/>
        <v>78.285714285714292</v>
      </c>
      <c r="N470" s="639">
        <v>0.55000000000000004</v>
      </c>
      <c r="O470" s="635" t="s">
        <v>3293</v>
      </c>
      <c r="P470" s="639">
        <f t="shared" si="22"/>
        <v>0.55000000000000004</v>
      </c>
      <c r="Q470" s="640" t="str" cm="1">
        <f t="array" aca="1" ref="Q470" ca="1">IF(ISNUMBER(P470),IF(P470=100%,"CUMPLIDA",IF(AND(ISNUMBER(L470),ISNUMBER(INDIRECT("FECHA_"&amp;$B470,1))), IF(L470&lt;=INDIRECT("FECHA_"&amp;$B470,1),"INCUMPLIDA","PROCESO"), "VERIFICAR FECHA")),"SIN VALOR AVANCE")</f>
        <v>PROCESO</v>
      </c>
    </row>
    <row r="471" spans="1:17" ht="165">
      <c r="A471" s="453" t="s">
        <v>17</v>
      </c>
      <c r="B471" s="454" t="s">
        <v>14</v>
      </c>
      <c r="C471" s="940"/>
      <c r="D471" s="940"/>
      <c r="E471" s="941"/>
      <c r="F471" s="941"/>
      <c r="G471" s="634" t="s">
        <v>3303</v>
      </c>
      <c r="H471" s="635" t="s">
        <v>3304</v>
      </c>
      <c r="I471" s="635" t="s">
        <v>3283</v>
      </c>
      <c r="J471" s="645">
        <v>1</v>
      </c>
      <c r="K471" s="637">
        <v>45413</v>
      </c>
      <c r="L471" s="637">
        <v>45657</v>
      </c>
      <c r="M471" s="638">
        <f t="shared" si="19"/>
        <v>34.857142857142854</v>
      </c>
      <c r="N471" s="639">
        <v>1</v>
      </c>
      <c r="O471" s="635" t="s">
        <v>3284</v>
      </c>
      <c r="P471" s="639">
        <f t="shared" si="22"/>
        <v>1</v>
      </c>
      <c r="Q471" s="640" t="str" cm="1">
        <f t="array" aca="1" ref="Q471" ca="1">IF(ISNUMBER(P471),IF(P471=100%,"CUMPLIDA",IF(AND(ISNUMBER(L471),ISNUMBER(INDIRECT("FECHA_"&amp;$B471,1))), IF(L471&lt;=INDIRECT("FECHA_"&amp;$B471,1),"INCUMPLIDA","PROCESO"), "VERIFICAR FECHA")),"SIN VALOR AVANCE")</f>
        <v>CUMPLIDA</v>
      </c>
    </row>
    <row r="472" spans="1:17" ht="75.75" customHeight="1">
      <c r="A472" s="453" t="s">
        <v>17</v>
      </c>
      <c r="B472" s="454" t="s">
        <v>14</v>
      </c>
      <c r="C472" s="940"/>
      <c r="D472" s="940"/>
      <c r="E472" s="941" t="s">
        <v>3305</v>
      </c>
      <c r="F472" s="941"/>
      <c r="G472" s="634" t="s">
        <v>3306</v>
      </c>
      <c r="H472" s="635" t="s">
        <v>3307</v>
      </c>
      <c r="I472" s="635" t="s">
        <v>3308</v>
      </c>
      <c r="J472" s="645">
        <v>1</v>
      </c>
      <c r="K472" s="637">
        <v>45413</v>
      </c>
      <c r="L472" s="637">
        <v>45535</v>
      </c>
      <c r="M472" s="638">
        <f t="shared" si="19"/>
        <v>17.428571428571427</v>
      </c>
      <c r="N472" s="639">
        <v>1</v>
      </c>
      <c r="O472" s="635" t="s">
        <v>3289</v>
      </c>
      <c r="P472" s="639">
        <f t="shared" si="22"/>
        <v>1</v>
      </c>
      <c r="Q472" s="640" t="str" cm="1">
        <f t="array" aca="1" ref="Q472" ca="1">IF(ISNUMBER(P472),IF(P472=100%,"CUMPLIDA",IF(AND(ISNUMBER(L472),ISNUMBER(INDIRECT("FECHA_"&amp;$B472,1))), IF(L472&lt;=INDIRECT("FECHA_"&amp;$B472,1),"INCUMPLIDA","PROCESO"), "VERIFICAR FECHA")),"SIN VALOR AVANCE")</f>
        <v>CUMPLIDA</v>
      </c>
    </row>
    <row r="473" spans="1:17" ht="75">
      <c r="A473" s="453" t="s">
        <v>17</v>
      </c>
      <c r="B473" s="454" t="s">
        <v>14</v>
      </c>
      <c r="C473" s="940"/>
      <c r="D473" s="940"/>
      <c r="E473" s="941"/>
      <c r="F473" s="941"/>
      <c r="G473" s="634" t="s">
        <v>3309</v>
      </c>
      <c r="H473" s="635" t="s">
        <v>3310</v>
      </c>
      <c r="I473" s="635" t="s">
        <v>2843</v>
      </c>
      <c r="J473" s="645">
        <v>1</v>
      </c>
      <c r="K473" s="637">
        <v>45413</v>
      </c>
      <c r="L473" s="637">
        <v>45535</v>
      </c>
      <c r="M473" s="638">
        <f t="shared" si="19"/>
        <v>17.428571428571427</v>
      </c>
      <c r="N473" s="639">
        <v>1</v>
      </c>
      <c r="O473" s="635" t="s">
        <v>3311</v>
      </c>
      <c r="P473" s="639">
        <f t="shared" si="22"/>
        <v>1</v>
      </c>
      <c r="Q473" s="640" t="str" cm="1">
        <f t="array" aca="1" ref="Q473" ca="1">IF(ISNUMBER(P473),IF(P473=100%,"CUMPLIDA",IF(AND(ISNUMBER(L473),ISNUMBER(INDIRECT("FECHA_"&amp;$B473,1))), IF(L473&lt;=INDIRECT("FECHA_"&amp;$B473,1),"INCUMPLIDA","PROCESO"), "VERIFICAR FECHA")),"SIN VALOR AVANCE")</f>
        <v>CUMPLIDA</v>
      </c>
    </row>
    <row r="474" spans="1:17" ht="180">
      <c r="A474" s="453" t="s">
        <v>17</v>
      </c>
      <c r="B474" s="454" t="s">
        <v>14</v>
      </c>
      <c r="C474" s="940"/>
      <c r="D474" s="940"/>
      <c r="E474" s="941"/>
      <c r="F474" s="941"/>
      <c r="G474" s="634" t="s">
        <v>3312</v>
      </c>
      <c r="H474" s="635" t="s">
        <v>3313</v>
      </c>
      <c r="I474" s="635" t="s">
        <v>3314</v>
      </c>
      <c r="J474" s="645">
        <v>3</v>
      </c>
      <c r="K474" s="637">
        <v>45413</v>
      </c>
      <c r="L474" s="637">
        <v>45657</v>
      </c>
      <c r="M474" s="638">
        <f t="shared" ref="M474:M484" si="23">(L474-K474)/7</f>
        <v>34.857142857142854</v>
      </c>
      <c r="N474" s="639">
        <v>1</v>
      </c>
      <c r="O474" s="635" t="s">
        <v>3289</v>
      </c>
      <c r="P474" s="639">
        <f t="shared" si="22"/>
        <v>1</v>
      </c>
      <c r="Q474" s="640" t="str" cm="1">
        <f t="array" aca="1" ref="Q474" ca="1">IF(ISNUMBER(P474),IF(P474=100%,"CUMPLIDA",IF(AND(ISNUMBER(L474),ISNUMBER(INDIRECT("FECHA_"&amp;$B474,1))), IF(L474&lt;=INDIRECT("FECHA_"&amp;$B474,1),"INCUMPLIDA","PROCESO"), "VERIFICAR FECHA")),"SIN VALOR AVANCE")</f>
        <v>CUMPLIDA</v>
      </c>
    </row>
    <row r="475" spans="1:17" ht="150" customHeight="1">
      <c r="A475" s="453" t="s">
        <v>17</v>
      </c>
      <c r="B475" s="454" t="s">
        <v>14</v>
      </c>
      <c r="C475" s="940"/>
      <c r="D475" s="940"/>
      <c r="E475" s="941" t="s">
        <v>3315</v>
      </c>
      <c r="F475" s="941"/>
      <c r="G475" s="634" t="s">
        <v>3316</v>
      </c>
      <c r="H475" s="635" t="s">
        <v>3317</v>
      </c>
      <c r="I475" s="635" t="s">
        <v>3318</v>
      </c>
      <c r="J475" s="645">
        <v>4</v>
      </c>
      <c r="K475" s="637">
        <v>45413</v>
      </c>
      <c r="L475" s="637">
        <v>45535</v>
      </c>
      <c r="M475" s="638">
        <f t="shared" si="23"/>
        <v>17.428571428571427</v>
      </c>
      <c r="N475" s="639">
        <v>1</v>
      </c>
      <c r="O475" s="635" t="s">
        <v>3319</v>
      </c>
      <c r="P475" s="639">
        <f t="shared" si="22"/>
        <v>1</v>
      </c>
      <c r="Q475" s="640" t="str" cm="1">
        <f t="array" aca="1" ref="Q475" ca="1">IF(ISNUMBER(P475),IF(P475=100%,"CUMPLIDA",IF(AND(ISNUMBER(L475),ISNUMBER(INDIRECT("FECHA_"&amp;$B475,1))), IF(L475&lt;=INDIRECT("FECHA_"&amp;$B475,1),"INCUMPLIDA","PROCESO"), "VERIFICAR FECHA")),"SIN VALOR AVANCE")</f>
        <v>CUMPLIDA</v>
      </c>
    </row>
    <row r="476" spans="1:17" ht="105">
      <c r="A476" s="453" t="s">
        <v>17</v>
      </c>
      <c r="B476" s="454" t="s">
        <v>14</v>
      </c>
      <c r="C476" s="940"/>
      <c r="D476" s="940"/>
      <c r="E476" s="941"/>
      <c r="F476" s="941"/>
      <c r="G476" s="634" t="s">
        <v>3320</v>
      </c>
      <c r="H476" s="635" t="s">
        <v>3321</v>
      </c>
      <c r="I476" s="635" t="s">
        <v>3322</v>
      </c>
      <c r="J476" s="645">
        <v>5</v>
      </c>
      <c r="K476" s="637">
        <v>45413</v>
      </c>
      <c r="L476" s="637">
        <v>45626</v>
      </c>
      <c r="M476" s="638">
        <f t="shared" si="23"/>
        <v>30.428571428571427</v>
      </c>
      <c r="N476" s="639">
        <v>1</v>
      </c>
      <c r="O476" s="635" t="s">
        <v>3289</v>
      </c>
      <c r="P476" s="639">
        <f t="shared" si="22"/>
        <v>1</v>
      </c>
      <c r="Q476" s="640" t="str" cm="1">
        <f t="array" aca="1" ref="Q476" ca="1">IF(ISNUMBER(P476),IF(P476=100%,"CUMPLIDA",IF(AND(ISNUMBER(L476),ISNUMBER(INDIRECT("FECHA_"&amp;$B476,1))), IF(L476&lt;=INDIRECT("FECHA_"&amp;$B476,1),"INCUMPLIDA","PROCESO"), "VERIFICAR FECHA")),"SIN VALOR AVANCE")</f>
        <v>CUMPLIDA</v>
      </c>
    </row>
    <row r="477" spans="1:17" ht="90" customHeight="1">
      <c r="A477" s="453" t="s">
        <v>17</v>
      </c>
      <c r="B477" s="454" t="s">
        <v>14</v>
      </c>
      <c r="C477" s="940"/>
      <c r="D477" s="940"/>
      <c r="E477" s="941" t="s">
        <v>3323</v>
      </c>
      <c r="F477" s="941"/>
      <c r="G477" s="634" t="s">
        <v>3324</v>
      </c>
      <c r="H477" s="635" t="s">
        <v>3325</v>
      </c>
      <c r="I477" s="635" t="s">
        <v>3326</v>
      </c>
      <c r="J477" s="645">
        <v>1</v>
      </c>
      <c r="K477" s="637">
        <v>45413</v>
      </c>
      <c r="L477" s="637">
        <v>45565</v>
      </c>
      <c r="M477" s="638">
        <f t="shared" si="23"/>
        <v>21.714285714285715</v>
      </c>
      <c r="N477" s="639">
        <v>1</v>
      </c>
      <c r="O477" s="635" t="s">
        <v>3289</v>
      </c>
      <c r="P477" s="639">
        <f t="shared" si="22"/>
        <v>1</v>
      </c>
      <c r="Q477" s="640" t="str" cm="1">
        <f t="array" aca="1" ref="Q477" ca="1">IF(ISNUMBER(P477),IF(P477=100%,"CUMPLIDA",IF(AND(ISNUMBER(L477),ISNUMBER(INDIRECT("FECHA_"&amp;$B477,1))), IF(L477&lt;=INDIRECT("FECHA_"&amp;$B477,1),"INCUMPLIDA","PROCESO"), "VERIFICAR FECHA")),"SIN VALOR AVANCE")</f>
        <v>CUMPLIDA</v>
      </c>
    </row>
    <row r="478" spans="1:17" ht="75.75" customHeight="1">
      <c r="A478" s="453" t="s">
        <v>17</v>
      </c>
      <c r="B478" s="454" t="s">
        <v>14</v>
      </c>
      <c r="C478" s="940"/>
      <c r="D478" s="940"/>
      <c r="E478" s="941"/>
      <c r="F478" s="941"/>
      <c r="G478" s="634" t="s">
        <v>3327</v>
      </c>
      <c r="H478" s="635" t="s">
        <v>3328</v>
      </c>
      <c r="I478" s="635" t="s">
        <v>3329</v>
      </c>
      <c r="J478" s="645">
        <v>3</v>
      </c>
      <c r="K478" s="637">
        <v>45413</v>
      </c>
      <c r="L478" s="637">
        <v>45657</v>
      </c>
      <c r="M478" s="638">
        <f t="shared" si="23"/>
        <v>34.857142857142854</v>
      </c>
      <c r="N478" s="639">
        <v>1</v>
      </c>
      <c r="O478" s="635" t="s">
        <v>3289</v>
      </c>
      <c r="P478" s="639">
        <f t="shared" si="22"/>
        <v>1</v>
      </c>
      <c r="Q478" s="640" t="str" cm="1">
        <f t="array" aca="1" ref="Q478" ca="1">IF(ISNUMBER(P478),IF(P478=100%,"CUMPLIDA",IF(AND(ISNUMBER(L478),ISNUMBER(INDIRECT("FECHA_"&amp;$B478,1))), IF(L478&lt;=INDIRECT("FECHA_"&amp;$B478,1),"INCUMPLIDA","PROCESO"), "VERIFICAR FECHA")),"SIN VALOR AVANCE")</f>
        <v>CUMPLIDA</v>
      </c>
    </row>
    <row r="479" spans="1:17" ht="135.75">
      <c r="A479" s="453" t="s">
        <v>17</v>
      </c>
      <c r="B479" s="454" t="s">
        <v>14</v>
      </c>
      <c r="C479" s="940"/>
      <c r="D479" s="940"/>
      <c r="E479" s="941"/>
      <c r="F479" s="941"/>
      <c r="G479" s="634" t="s">
        <v>3330</v>
      </c>
      <c r="H479" s="635" t="s">
        <v>3331</v>
      </c>
      <c r="I479" s="635" t="s">
        <v>3332</v>
      </c>
      <c r="J479" s="645" t="s">
        <v>3333</v>
      </c>
      <c r="K479" s="657">
        <v>45413</v>
      </c>
      <c r="L479" s="658">
        <v>45961</v>
      </c>
      <c r="M479" s="638">
        <f t="shared" si="23"/>
        <v>78.285714285714292</v>
      </c>
      <c r="N479" s="639">
        <v>0.2</v>
      </c>
      <c r="O479" s="635" t="s">
        <v>3293</v>
      </c>
      <c r="P479" s="639">
        <f t="shared" si="22"/>
        <v>0.2</v>
      </c>
      <c r="Q479" s="640" t="str" cm="1">
        <f t="array" aca="1" ref="Q479" ca="1">IF(ISNUMBER(P479),IF(P479=100%,"CUMPLIDA",IF(AND(ISNUMBER(L479),ISNUMBER(INDIRECT("FECHA_"&amp;$B479,1))), IF(L479&lt;=INDIRECT("FECHA_"&amp;$B479,1),"INCUMPLIDA","PROCESO"), "VERIFICAR FECHA")),"SIN VALOR AVANCE")</f>
        <v>PROCESO</v>
      </c>
    </row>
    <row r="480" spans="1:17" ht="135.75">
      <c r="A480" s="453" t="s">
        <v>17</v>
      </c>
      <c r="B480" s="454" t="s">
        <v>14</v>
      </c>
      <c r="C480" s="940"/>
      <c r="D480" s="940"/>
      <c r="E480" s="634" t="s">
        <v>3334</v>
      </c>
      <c r="F480" s="941"/>
      <c r="G480" s="634" t="s">
        <v>3335</v>
      </c>
      <c r="H480" s="656" t="s">
        <v>3336</v>
      </c>
      <c r="I480" s="656" t="s">
        <v>3337</v>
      </c>
      <c r="J480" s="659" t="s">
        <v>3338</v>
      </c>
      <c r="K480" s="637">
        <v>45413</v>
      </c>
      <c r="L480" s="637">
        <v>45961</v>
      </c>
      <c r="M480" s="638">
        <f t="shared" si="23"/>
        <v>78.285714285714292</v>
      </c>
      <c r="N480" s="639">
        <v>0.3</v>
      </c>
      <c r="O480" s="635" t="s">
        <v>3293</v>
      </c>
      <c r="P480" s="639">
        <f t="shared" si="22"/>
        <v>0.3</v>
      </c>
      <c r="Q480" s="640" t="str" cm="1">
        <f t="array" aca="1" ref="Q480" ca="1">IF(ISNUMBER(P480),IF(P480=100%,"CUMPLIDA",IF(AND(ISNUMBER(L480),ISNUMBER(INDIRECT("FECHA_"&amp;$B480,1))), IF(L480&lt;=INDIRECT("FECHA_"&amp;$B480,1),"INCUMPLIDA","PROCESO"), "VERIFICAR FECHA")),"SIN VALOR AVANCE")</f>
        <v>PROCESO</v>
      </c>
    </row>
    <row r="481" spans="1:18" ht="180">
      <c r="A481" s="453" t="s">
        <v>17</v>
      </c>
      <c r="B481" s="454" t="s">
        <v>14</v>
      </c>
      <c r="C481" s="940"/>
      <c r="D481" s="940"/>
      <c r="E481" s="634" t="s">
        <v>3339</v>
      </c>
      <c r="F481" s="941"/>
      <c r="G481" s="634" t="s">
        <v>3340</v>
      </c>
      <c r="H481" s="635" t="s">
        <v>3336</v>
      </c>
      <c r="I481" s="635" t="s">
        <v>3341</v>
      </c>
      <c r="J481" s="645" t="s">
        <v>3342</v>
      </c>
      <c r="K481" s="637">
        <v>45413</v>
      </c>
      <c r="L481" s="637">
        <v>45961</v>
      </c>
      <c r="M481" s="638">
        <f t="shared" si="23"/>
        <v>78.285714285714292</v>
      </c>
      <c r="N481" s="639">
        <v>0.9</v>
      </c>
      <c r="O481" s="635" t="s">
        <v>3343</v>
      </c>
      <c r="P481" s="639">
        <f t="shared" si="22"/>
        <v>0.9</v>
      </c>
      <c r="Q481" s="640" t="str" cm="1">
        <f t="array" aca="1" ref="Q481" ca="1">IF(ISNUMBER(P481),IF(P481=100%,"CUMPLIDA",IF(AND(ISNUMBER(L481),ISNUMBER(INDIRECT("FECHA_"&amp;$B481,1))), IF(L481&lt;=INDIRECT("FECHA_"&amp;$B481,1),"INCUMPLIDA","PROCESO"), "VERIFICAR FECHA")),"SIN VALOR AVANCE")</f>
        <v>PROCESO</v>
      </c>
    </row>
    <row r="482" spans="1:18" ht="360" customHeight="1">
      <c r="A482" s="453" t="s">
        <v>17</v>
      </c>
      <c r="B482" s="454" t="s">
        <v>14</v>
      </c>
      <c r="C482" s="940" t="s">
        <v>3273</v>
      </c>
      <c r="D482" s="940" t="s">
        <v>3344</v>
      </c>
      <c r="E482" s="941" t="s">
        <v>3345</v>
      </c>
      <c r="F482" s="941" t="s">
        <v>3346</v>
      </c>
      <c r="G482" s="634" t="s">
        <v>3347</v>
      </c>
      <c r="H482" s="635" t="s">
        <v>3348</v>
      </c>
      <c r="I482" s="635" t="s">
        <v>3349</v>
      </c>
      <c r="J482" s="645">
        <v>3</v>
      </c>
      <c r="K482" s="637">
        <v>45444</v>
      </c>
      <c r="L482" s="637">
        <v>46022</v>
      </c>
      <c r="M482" s="638">
        <f t="shared" si="23"/>
        <v>82.571428571428569</v>
      </c>
      <c r="N482" s="639">
        <v>0</v>
      </c>
      <c r="O482" s="635" t="s">
        <v>3350</v>
      </c>
      <c r="P482" s="639">
        <f t="shared" si="22"/>
        <v>0</v>
      </c>
      <c r="Q482" s="640" t="str" cm="1">
        <f t="array" aca="1" ref="Q482" ca="1">IF(ISNUMBER(P482),IF(P482=100%,"CUMPLIDA",IF(AND(ISNUMBER(L482),ISNUMBER(INDIRECT("FECHA_"&amp;$B482,1))), IF(L482&lt;=INDIRECT("FECHA_"&amp;$B482,1),"INCUMPLIDA","PROCESO"), "VERIFICAR FECHA")),"SIN VALOR AVANCE")</f>
        <v>PROCESO</v>
      </c>
    </row>
    <row r="483" spans="1:18" ht="225">
      <c r="A483" s="453" t="s">
        <v>17</v>
      </c>
      <c r="B483" s="454" t="s">
        <v>14</v>
      </c>
      <c r="C483" s="940"/>
      <c r="D483" s="940"/>
      <c r="E483" s="941"/>
      <c r="F483" s="941"/>
      <c r="G483" s="634" t="s">
        <v>3351</v>
      </c>
      <c r="H483" s="635" t="s">
        <v>3352</v>
      </c>
      <c r="I483" s="635" t="s">
        <v>3353</v>
      </c>
      <c r="J483" s="660" t="s">
        <v>3354</v>
      </c>
      <c r="K483" s="641">
        <v>45413</v>
      </c>
      <c r="L483" s="641">
        <v>45961</v>
      </c>
      <c r="M483" s="638">
        <f t="shared" si="23"/>
        <v>78.285714285714292</v>
      </c>
      <c r="N483" s="639">
        <v>0.69499999999999995</v>
      </c>
      <c r="O483" s="635" t="s">
        <v>3355</v>
      </c>
      <c r="P483" s="639">
        <f t="shared" si="22"/>
        <v>0.69499999999999995</v>
      </c>
      <c r="Q483" s="640" t="str" cm="1">
        <f t="array" aca="1" ref="Q483" ca="1">IF(ISNUMBER(P483),IF(P483=100%,"CUMPLIDA",IF(AND(ISNUMBER(L483),ISNUMBER(INDIRECT("FECHA_"&amp;$B483,1))), IF(L483&lt;=INDIRECT("FECHA_"&amp;$B483,1),"INCUMPLIDA","PROCESO"), "VERIFICAR FECHA")),"SIN VALOR AVANCE")</f>
        <v>PROCESO</v>
      </c>
    </row>
    <row r="484" spans="1:18" ht="165" customHeight="1">
      <c r="A484" s="453" t="s">
        <v>17</v>
      </c>
      <c r="B484" s="454" t="s">
        <v>14</v>
      </c>
      <c r="C484" s="940"/>
      <c r="D484" s="940"/>
      <c r="E484" s="941"/>
      <c r="F484" s="941"/>
      <c r="G484" s="634" t="s">
        <v>3356</v>
      </c>
      <c r="H484" s="635" t="s">
        <v>3357</v>
      </c>
      <c r="I484" s="635" t="s">
        <v>3358</v>
      </c>
      <c r="J484" s="645">
        <v>1</v>
      </c>
      <c r="K484" s="637">
        <v>45474</v>
      </c>
      <c r="L484" s="637">
        <v>45716</v>
      </c>
      <c r="M484" s="638">
        <f t="shared" si="23"/>
        <v>34.571428571428569</v>
      </c>
      <c r="N484" s="639">
        <v>1</v>
      </c>
      <c r="O484" s="635" t="s">
        <v>3359</v>
      </c>
      <c r="P484" s="639">
        <f t="shared" si="22"/>
        <v>1</v>
      </c>
      <c r="Q484" s="640" t="str" cm="1">
        <f t="array" aca="1" ref="Q484" ca="1">IF(ISNUMBER(P484),IF(P484=100%,"CUMPLIDA",IF(AND(ISNUMBER(L484),ISNUMBER(INDIRECT("FECHA_"&amp;$B484,1))), IF(L484&lt;=INDIRECT("FECHA_"&amp;$B484,1),"INCUMPLIDA","PROCESO"), "VERIFICAR FECHA")),"SIN VALOR AVANCE")</f>
        <v>CUMPLIDA</v>
      </c>
    </row>
    <row r="485" spans="1:18" ht="165">
      <c r="A485" s="453" t="s">
        <v>17</v>
      </c>
      <c r="B485" s="454" t="s">
        <v>14</v>
      </c>
      <c r="C485" s="940"/>
      <c r="D485" s="940"/>
      <c r="E485" s="941"/>
      <c r="F485" s="941"/>
      <c r="G485" s="634" t="s">
        <v>3360</v>
      </c>
      <c r="H485" s="635" t="s">
        <v>3304</v>
      </c>
      <c r="I485" s="635" t="s">
        <v>3361</v>
      </c>
      <c r="J485" s="645">
        <v>1</v>
      </c>
      <c r="K485" s="637">
        <v>45294</v>
      </c>
      <c r="L485" s="637">
        <v>45657</v>
      </c>
      <c r="M485" s="638">
        <f>(L485-K485)/7</f>
        <v>51.857142857142854</v>
      </c>
      <c r="N485" s="639">
        <v>1</v>
      </c>
      <c r="O485" s="635" t="s">
        <v>3362</v>
      </c>
      <c r="P485" s="639">
        <f t="shared" si="22"/>
        <v>1</v>
      </c>
      <c r="Q485" s="640" t="str" cm="1">
        <f t="array" aca="1" ref="Q485" ca="1">IF(ISNUMBER(P485),IF(P485=100%,"CUMPLIDA",IF(AND(ISNUMBER(L485),ISNUMBER(INDIRECT("FECHA_"&amp;$B485,1))), IF(L485&lt;=INDIRECT("FECHA_"&amp;$B485,1),"INCUMPLIDA","PROCESO"), "VERIFICAR FECHA")),"SIN VALOR AVANCE")</f>
        <v>CUMPLIDA</v>
      </c>
    </row>
    <row r="486" spans="1:18" ht="114.75" customHeight="1">
      <c r="A486" s="453" t="s">
        <v>17</v>
      </c>
      <c r="B486" s="454" t="s">
        <v>14</v>
      </c>
      <c r="C486" s="940" t="s">
        <v>3363</v>
      </c>
      <c r="D486" s="940" t="s">
        <v>1737</v>
      </c>
      <c r="E486" s="941" t="s">
        <v>3364</v>
      </c>
      <c r="F486" s="941" t="s">
        <v>3365</v>
      </c>
      <c r="G486" s="634" t="s">
        <v>3366</v>
      </c>
      <c r="H486" s="635" t="s">
        <v>3367</v>
      </c>
      <c r="I486" s="635" t="s">
        <v>3368</v>
      </c>
      <c r="J486" s="645">
        <v>1</v>
      </c>
      <c r="K486" s="637">
        <v>45413</v>
      </c>
      <c r="L486" s="637">
        <v>45747</v>
      </c>
      <c r="M486" s="638">
        <f t="shared" ref="M486:M504" si="24">(L486-K486)/7</f>
        <v>47.714285714285715</v>
      </c>
      <c r="N486" s="639">
        <v>1</v>
      </c>
      <c r="O486" s="635" t="s">
        <v>3075</v>
      </c>
      <c r="P486" s="639">
        <f t="shared" si="22"/>
        <v>1</v>
      </c>
      <c r="Q486" s="640" t="str" cm="1">
        <f t="array" aca="1" ref="Q486" ca="1">IF(ISNUMBER(P486),IF(P486=100%,"CUMPLIDA",IF(AND(ISNUMBER(L486),ISNUMBER(INDIRECT("FECHA_"&amp;$B486,1))), IF(L486&lt;=INDIRECT("FECHA_"&amp;$B486,1),"INCUMPLIDA","PROCESO"), "VERIFICAR FECHA")),"SIN VALOR AVANCE")</f>
        <v>CUMPLIDA</v>
      </c>
    </row>
    <row r="487" spans="1:18" ht="195.75">
      <c r="A487" s="453" t="s">
        <v>17</v>
      </c>
      <c r="B487" s="454" t="s">
        <v>14</v>
      </c>
      <c r="C487" s="940"/>
      <c r="D487" s="940"/>
      <c r="E487" s="941"/>
      <c r="F487" s="941"/>
      <c r="G487" s="634" t="s">
        <v>3369</v>
      </c>
      <c r="H487" s="635" t="s">
        <v>3370</v>
      </c>
      <c r="I487" s="635" t="s">
        <v>3371</v>
      </c>
      <c r="J487" s="645">
        <v>1</v>
      </c>
      <c r="K487" s="637">
        <v>45596</v>
      </c>
      <c r="L487" s="637">
        <v>46112</v>
      </c>
      <c r="M487" s="638">
        <f t="shared" si="24"/>
        <v>73.714285714285708</v>
      </c>
      <c r="N487" s="639">
        <v>0</v>
      </c>
      <c r="O487" s="635" t="s">
        <v>3075</v>
      </c>
      <c r="P487" s="639">
        <f t="shared" si="22"/>
        <v>0</v>
      </c>
      <c r="Q487" s="640" t="str" cm="1">
        <f t="array" aca="1" ref="Q487" ca="1">IF(ISNUMBER(P487),IF(P487=100%,"CUMPLIDA",IF(AND(ISNUMBER(L487),ISNUMBER(INDIRECT("FECHA_"&amp;$B487,1))), IF(L487&lt;=INDIRECT("FECHA_"&amp;$B487,1),"INCUMPLIDA","PROCESO"), "VERIFICAR FECHA")),"SIN VALOR AVANCE")</f>
        <v>PROCESO</v>
      </c>
      <c r="R487" s="447" t="s">
        <v>4841</v>
      </c>
    </row>
    <row r="488" spans="1:18" ht="84.75" customHeight="1">
      <c r="A488" s="453" t="s">
        <v>17</v>
      </c>
      <c r="B488" s="454" t="s">
        <v>14</v>
      </c>
      <c r="C488" s="940"/>
      <c r="D488" s="940"/>
      <c r="E488" s="941"/>
      <c r="F488" s="941"/>
      <c r="G488" s="634" t="s">
        <v>3372</v>
      </c>
      <c r="H488" s="635" t="s">
        <v>3373</v>
      </c>
      <c r="I488" s="661" t="s">
        <v>3374</v>
      </c>
      <c r="J488" s="645">
        <v>1</v>
      </c>
      <c r="K488" s="637">
        <v>45779</v>
      </c>
      <c r="L488" s="637">
        <v>45961</v>
      </c>
      <c r="M488" s="638">
        <f t="shared" si="24"/>
        <v>26</v>
      </c>
      <c r="N488" s="639">
        <v>0</v>
      </c>
      <c r="O488" s="635" t="s">
        <v>3075</v>
      </c>
      <c r="P488" s="639">
        <f t="shared" si="22"/>
        <v>0</v>
      </c>
      <c r="Q488" s="640" t="str" cm="1">
        <f t="array" aca="1" ref="Q488" ca="1">IF(ISNUMBER(P488),IF(P488=100%,"CUMPLIDA",IF(AND(ISNUMBER(L488),ISNUMBER(INDIRECT("FECHA_"&amp;$B488,1))), IF(L488&lt;=INDIRECT("FECHA_"&amp;$B488,1),"INCUMPLIDA","PROCESO"), "VERIFICAR FECHA")),"SIN VALOR AVANCE")</f>
        <v>PROCESO</v>
      </c>
      <c r="R488" s="186"/>
    </row>
    <row r="489" spans="1:18" ht="178.5" customHeight="1">
      <c r="A489" s="453" t="s">
        <v>17</v>
      </c>
      <c r="B489" s="454" t="s">
        <v>14</v>
      </c>
      <c r="C489" s="940"/>
      <c r="D489" s="940"/>
      <c r="E489" s="941"/>
      <c r="F489" s="941"/>
      <c r="G489" s="634" t="s">
        <v>3375</v>
      </c>
      <c r="H489" s="635" t="s">
        <v>3376</v>
      </c>
      <c r="I489" s="635" t="s">
        <v>3377</v>
      </c>
      <c r="J489" s="645">
        <v>1</v>
      </c>
      <c r="K489" s="637">
        <v>45413</v>
      </c>
      <c r="L489" s="637">
        <v>45747</v>
      </c>
      <c r="M489" s="638">
        <f t="shared" si="24"/>
        <v>47.714285714285715</v>
      </c>
      <c r="N489" s="639">
        <v>1</v>
      </c>
      <c r="O489" s="635" t="s">
        <v>3075</v>
      </c>
      <c r="P489" s="639">
        <f t="shared" si="22"/>
        <v>1</v>
      </c>
      <c r="Q489" s="640" t="str" cm="1">
        <f t="array" aca="1" ref="Q489" ca="1">IF(ISNUMBER(P489),IF(P489=100%,"CUMPLIDA",IF(AND(ISNUMBER(L489),ISNUMBER(INDIRECT("FECHA_"&amp;$B489,1))), IF(L489&lt;=INDIRECT("FECHA_"&amp;$B489,1),"INCUMPLIDA","PROCESO"), "VERIFICAR FECHA")),"SIN VALOR AVANCE")</f>
        <v>CUMPLIDA</v>
      </c>
    </row>
    <row r="490" spans="1:18" ht="255">
      <c r="A490" s="453" t="s">
        <v>17</v>
      </c>
      <c r="B490" s="454" t="s">
        <v>14</v>
      </c>
      <c r="C490" s="940"/>
      <c r="D490" s="940"/>
      <c r="E490" s="941"/>
      <c r="F490" s="941"/>
      <c r="G490" s="634" t="s">
        <v>3378</v>
      </c>
      <c r="H490" s="635" t="s">
        <v>3379</v>
      </c>
      <c r="I490" s="635" t="s">
        <v>3380</v>
      </c>
      <c r="J490" s="645">
        <v>1</v>
      </c>
      <c r="K490" s="637">
        <v>45414</v>
      </c>
      <c r="L490" s="637">
        <v>45899</v>
      </c>
      <c r="M490" s="638">
        <f t="shared" si="24"/>
        <v>69.285714285714292</v>
      </c>
      <c r="N490" s="639">
        <v>0.5</v>
      </c>
      <c r="O490" s="635" t="s">
        <v>3381</v>
      </c>
      <c r="P490" s="639">
        <f t="shared" si="22"/>
        <v>0.5</v>
      </c>
      <c r="Q490" s="640" t="str" cm="1">
        <f t="array" aca="1" ref="Q490" ca="1">IF(ISNUMBER(P490),IF(P490=100%,"CUMPLIDA",IF(AND(ISNUMBER(L490),ISNUMBER(INDIRECT("FECHA_"&amp;$B490,1))), IF(L490&lt;=INDIRECT("FECHA_"&amp;$B490,1),"INCUMPLIDA","PROCESO"), "VERIFICAR FECHA")),"SIN VALOR AVANCE")</f>
        <v>PROCESO</v>
      </c>
    </row>
    <row r="491" spans="1:18" ht="146.25" customHeight="1">
      <c r="A491" s="453" t="s">
        <v>17</v>
      </c>
      <c r="B491" s="454" t="s">
        <v>14</v>
      </c>
      <c r="C491" s="940"/>
      <c r="D491" s="940"/>
      <c r="E491" s="941"/>
      <c r="F491" s="941"/>
      <c r="G491" s="634" t="s">
        <v>3382</v>
      </c>
      <c r="H491" s="635" t="s">
        <v>3383</v>
      </c>
      <c r="I491" s="635" t="s">
        <v>3384</v>
      </c>
      <c r="J491" s="645">
        <v>1</v>
      </c>
      <c r="K491" s="637">
        <v>45413</v>
      </c>
      <c r="L491" s="637">
        <v>45747</v>
      </c>
      <c r="M491" s="638">
        <f t="shared" si="24"/>
        <v>47.714285714285715</v>
      </c>
      <c r="N491" s="639">
        <v>1</v>
      </c>
      <c r="O491" s="635" t="s">
        <v>3075</v>
      </c>
      <c r="P491" s="639">
        <f t="shared" si="22"/>
        <v>1</v>
      </c>
      <c r="Q491" s="640" t="str" cm="1">
        <f t="array" aca="1" ref="Q491" ca="1">IF(ISNUMBER(P491),IF(P491=100%,"CUMPLIDA",IF(AND(ISNUMBER(L491),ISNUMBER(INDIRECT("FECHA_"&amp;$B491,1))), IF(L491&lt;=INDIRECT("FECHA_"&amp;$B491,1),"INCUMPLIDA","PROCESO"), "VERIFICAR FECHA")),"SIN VALOR AVANCE")</f>
        <v>CUMPLIDA</v>
      </c>
      <c r="R491" s="449" t="s">
        <v>4841</v>
      </c>
    </row>
    <row r="492" spans="1:18" ht="118.5" customHeight="1">
      <c r="A492" s="453" t="s">
        <v>17</v>
      </c>
      <c r="B492" s="454" t="s">
        <v>14</v>
      </c>
      <c r="C492" s="940"/>
      <c r="D492" s="940"/>
      <c r="E492" s="941"/>
      <c r="F492" s="941"/>
      <c r="G492" s="634" t="s">
        <v>3385</v>
      </c>
      <c r="H492" s="635" t="s">
        <v>3386</v>
      </c>
      <c r="I492" s="635" t="s">
        <v>3387</v>
      </c>
      <c r="J492" s="645">
        <v>1</v>
      </c>
      <c r="K492" s="637">
        <v>45413</v>
      </c>
      <c r="L492" s="637">
        <v>45838</v>
      </c>
      <c r="M492" s="638">
        <f t="shared" si="24"/>
        <v>60.714285714285715</v>
      </c>
      <c r="N492" s="639">
        <v>1</v>
      </c>
      <c r="O492" s="635" t="s">
        <v>3075</v>
      </c>
      <c r="P492" s="639">
        <f t="shared" si="22"/>
        <v>1</v>
      </c>
      <c r="Q492" s="640" t="str" cm="1">
        <f t="array" aca="1" ref="Q492" ca="1">IF(ISNUMBER(P492),IF(P492=100%,"CUMPLIDA",IF(AND(ISNUMBER(L492),ISNUMBER(INDIRECT("FECHA_"&amp;$B492,1))), IF(L492&lt;=INDIRECT("FECHA_"&amp;$B492,1),"INCUMPLIDA","PROCESO"), "VERIFICAR FECHA")),"SIN VALOR AVANCE")</f>
        <v>CUMPLIDA</v>
      </c>
    </row>
    <row r="493" spans="1:18" ht="375" customHeight="1">
      <c r="A493" s="453" t="s">
        <v>17</v>
      </c>
      <c r="B493" s="454" t="s">
        <v>14</v>
      </c>
      <c r="C493" s="940"/>
      <c r="D493" s="940"/>
      <c r="E493" s="941"/>
      <c r="F493" s="941"/>
      <c r="G493" s="634" t="s">
        <v>3388</v>
      </c>
      <c r="H493" s="635" t="s">
        <v>3389</v>
      </c>
      <c r="I493" s="635" t="s">
        <v>3390</v>
      </c>
      <c r="J493" s="645">
        <v>7</v>
      </c>
      <c r="K493" s="637">
        <v>45413</v>
      </c>
      <c r="L493" s="637">
        <v>45657</v>
      </c>
      <c r="M493" s="638">
        <f t="shared" si="24"/>
        <v>34.857142857142854</v>
      </c>
      <c r="N493" s="639">
        <v>1</v>
      </c>
      <c r="O493" s="635" t="s">
        <v>3391</v>
      </c>
      <c r="P493" s="639">
        <f t="shared" si="22"/>
        <v>1</v>
      </c>
      <c r="Q493" s="640" t="str" cm="1">
        <f t="array" aca="1" ref="Q493" ca="1">IF(ISNUMBER(P493),IF(P493=100%,"CUMPLIDA",IF(AND(ISNUMBER(L493),ISNUMBER(INDIRECT("FECHA_"&amp;$B493,1))), IF(L493&lt;=INDIRECT("FECHA_"&amp;$B493,1),"INCUMPLIDA","PROCESO"), "VERIFICAR FECHA")),"SIN VALOR AVANCE")</f>
        <v>CUMPLIDA</v>
      </c>
    </row>
    <row r="494" spans="1:18" ht="105" customHeight="1">
      <c r="A494" s="453" t="s">
        <v>17</v>
      </c>
      <c r="B494" s="454" t="s">
        <v>14</v>
      </c>
      <c r="C494" s="940"/>
      <c r="D494" s="940"/>
      <c r="E494" s="949" t="s">
        <v>3392</v>
      </c>
      <c r="F494" s="941"/>
      <c r="G494" s="634" t="s">
        <v>3393</v>
      </c>
      <c r="H494" s="635" t="s">
        <v>3394</v>
      </c>
      <c r="I494" s="635" t="s">
        <v>3368</v>
      </c>
      <c r="J494" s="645">
        <v>1</v>
      </c>
      <c r="K494" s="637">
        <v>45383</v>
      </c>
      <c r="L494" s="637">
        <v>45747</v>
      </c>
      <c r="M494" s="638">
        <f t="shared" si="24"/>
        <v>52</v>
      </c>
      <c r="N494" s="639">
        <v>1</v>
      </c>
      <c r="O494" s="635" t="s">
        <v>3075</v>
      </c>
      <c r="P494" s="639">
        <f t="shared" si="22"/>
        <v>1</v>
      </c>
      <c r="Q494" s="640" t="str" cm="1">
        <f t="array" aca="1" ref="Q494" ca="1">IF(ISNUMBER(P494),IF(P494=100%,"CUMPLIDA",IF(AND(ISNUMBER(L494),ISNUMBER(INDIRECT("FECHA_"&amp;$B494,1))), IF(L494&lt;=INDIRECT("FECHA_"&amp;$B494,1),"INCUMPLIDA","PROCESO"), "VERIFICAR FECHA")),"SIN VALOR AVANCE")</f>
        <v>CUMPLIDA</v>
      </c>
      <c r="R494" s="448" t="s">
        <v>4840</v>
      </c>
    </row>
    <row r="495" spans="1:18" ht="240">
      <c r="A495" s="453" t="s">
        <v>17</v>
      </c>
      <c r="B495" s="454" t="s">
        <v>14</v>
      </c>
      <c r="C495" s="940"/>
      <c r="D495" s="940"/>
      <c r="E495" s="949"/>
      <c r="F495" s="941"/>
      <c r="G495" s="634" t="s">
        <v>3395</v>
      </c>
      <c r="H495" s="635" t="s">
        <v>3396</v>
      </c>
      <c r="I495" s="635" t="s">
        <v>3371</v>
      </c>
      <c r="J495" s="645">
        <v>1</v>
      </c>
      <c r="K495" s="637">
        <v>45596</v>
      </c>
      <c r="L495" s="637">
        <v>46112</v>
      </c>
      <c r="M495" s="638">
        <f t="shared" si="24"/>
        <v>73.714285714285708</v>
      </c>
      <c r="N495" s="639">
        <v>0</v>
      </c>
      <c r="O495" s="635" t="s">
        <v>3075</v>
      </c>
      <c r="P495" s="639">
        <f t="shared" si="22"/>
        <v>0</v>
      </c>
      <c r="Q495" s="640" t="str" cm="1">
        <f t="array" aca="1" ref="Q495" ca="1">IF(ISNUMBER(P495),IF(P495=100%,"CUMPLIDA",IF(AND(ISNUMBER(L495),ISNUMBER(INDIRECT("FECHA_"&amp;$B495,1))), IF(L495&lt;=INDIRECT("FECHA_"&amp;$B495,1),"INCUMPLIDA","PROCESO"), "VERIFICAR FECHA")),"SIN VALOR AVANCE")</f>
        <v>PROCESO</v>
      </c>
      <c r="R495" s="448" t="s">
        <v>4840</v>
      </c>
    </row>
    <row r="496" spans="1:18" ht="90">
      <c r="A496" s="453" t="s">
        <v>17</v>
      </c>
      <c r="B496" s="454" t="s">
        <v>14</v>
      </c>
      <c r="C496" s="940"/>
      <c r="D496" s="940"/>
      <c r="E496" s="463"/>
      <c r="F496" s="941"/>
      <c r="G496" s="634" t="s">
        <v>3397</v>
      </c>
      <c r="H496" s="635" t="s">
        <v>3398</v>
      </c>
      <c r="I496" s="635" t="s">
        <v>3399</v>
      </c>
      <c r="J496" s="645">
        <v>1</v>
      </c>
      <c r="K496" s="637">
        <v>45779</v>
      </c>
      <c r="L496" s="637">
        <v>45961</v>
      </c>
      <c r="M496" s="638">
        <f t="shared" si="24"/>
        <v>26</v>
      </c>
      <c r="N496" s="639">
        <v>0</v>
      </c>
      <c r="O496" s="635" t="s">
        <v>3075</v>
      </c>
      <c r="P496" s="639">
        <f t="shared" si="22"/>
        <v>0</v>
      </c>
      <c r="Q496" s="640" t="str" cm="1">
        <f t="array" aca="1" ref="Q496" ca="1">IF(ISNUMBER(P496),IF(P496=100%,"CUMPLIDA",IF(AND(ISNUMBER(L496),ISNUMBER(INDIRECT("FECHA_"&amp;$B496,1))), IF(L496&lt;=INDIRECT("FECHA_"&amp;$B496,1),"INCUMPLIDA","PROCESO"), "VERIFICAR FECHA")),"SIN VALOR AVANCE")</f>
        <v>PROCESO</v>
      </c>
      <c r="R496" s="149"/>
    </row>
    <row r="497" spans="1:18" ht="135" customHeight="1">
      <c r="A497" s="453" t="s">
        <v>17</v>
      </c>
      <c r="B497" s="454" t="s">
        <v>14</v>
      </c>
      <c r="C497" s="940"/>
      <c r="D497" s="940"/>
      <c r="E497" s="941" t="s">
        <v>3400</v>
      </c>
      <c r="F497" s="941"/>
      <c r="G497" s="634" t="s">
        <v>3378</v>
      </c>
      <c r="H497" s="635" t="s">
        <v>3379</v>
      </c>
      <c r="I497" s="635" t="s">
        <v>3380</v>
      </c>
      <c r="J497" s="645">
        <v>1</v>
      </c>
      <c r="K497" s="637">
        <v>45414</v>
      </c>
      <c r="L497" s="637">
        <v>45899</v>
      </c>
      <c r="M497" s="638">
        <f t="shared" si="24"/>
        <v>69.285714285714292</v>
      </c>
      <c r="N497" s="639">
        <v>0</v>
      </c>
      <c r="O497" s="635" t="s">
        <v>3381</v>
      </c>
      <c r="P497" s="639">
        <f t="shared" si="22"/>
        <v>0</v>
      </c>
      <c r="Q497" s="640" t="str" cm="1">
        <f t="array" aca="1" ref="Q497" ca="1">IF(ISNUMBER(P497),IF(P497=100%,"CUMPLIDA",IF(AND(ISNUMBER(L497),ISNUMBER(INDIRECT("FECHA_"&amp;$B497,1))), IF(L497&lt;=INDIRECT("FECHA_"&amp;$B497,1),"INCUMPLIDA","PROCESO"), "VERIFICAR FECHA")),"SIN VALOR AVANCE")</f>
        <v>PROCESO</v>
      </c>
    </row>
    <row r="498" spans="1:18" ht="195">
      <c r="A498" s="453" t="s">
        <v>17</v>
      </c>
      <c r="B498" s="454" t="s">
        <v>14</v>
      </c>
      <c r="C498" s="940"/>
      <c r="D498" s="940"/>
      <c r="E498" s="941"/>
      <c r="F498" s="941"/>
      <c r="G498" s="634" t="s">
        <v>3401</v>
      </c>
      <c r="H498" s="635" t="s">
        <v>3402</v>
      </c>
      <c r="I498" s="635" t="s">
        <v>3403</v>
      </c>
      <c r="J498" s="645">
        <v>6</v>
      </c>
      <c r="K498" s="637">
        <v>45413</v>
      </c>
      <c r="L498" s="637">
        <v>45596</v>
      </c>
      <c r="M498" s="638">
        <f t="shared" si="24"/>
        <v>26.142857142857142</v>
      </c>
      <c r="N498" s="639">
        <v>1</v>
      </c>
      <c r="O498" s="635" t="s">
        <v>3404</v>
      </c>
      <c r="P498" s="639">
        <f t="shared" si="22"/>
        <v>1</v>
      </c>
      <c r="Q498" s="640" t="str" cm="1">
        <f t="array" aca="1" ref="Q498" ca="1">IF(ISNUMBER(P498),IF(P498=100%,"CUMPLIDA",IF(AND(ISNUMBER(L498),ISNUMBER(INDIRECT("FECHA_"&amp;$B498,1))), IF(L498&lt;=INDIRECT("FECHA_"&amp;$B498,1),"INCUMPLIDA","PROCESO"), "VERIFICAR FECHA")),"SIN VALOR AVANCE")</f>
        <v>CUMPLIDA</v>
      </c>
    </row>
    <row r="499" spans="1:18" ht="135" customHeight="1">
      <c r="A499" s="453" t="s">
        <v>17</v>
      </c>
      <c r="B499" s="454" t="s">
        <v>14</v>
      </c>
      <c r="C499" s="940"/>
      <c r="D499" s="940"/>
      <c r="E499" s="949" t="s">
        <v>3405</v>
      </c>
      <c r="F499" s="941"/>
      <c r="G499" s="634" t="s">
        <v>3378</v>
      </c>
      <c r="H499" s="635" t="s">
        <v>3379</v>
      </c>
      <c r="I499" s="635" t="s">
        <v>3380</v>
      </c>
      <c r="J499" s="645">
        <v>1</v>
      </c>
      <c r="K499" s="637">
        <v>45414</v>
      </c>
      <c r="L499" s="637">
        <v>45899</v>
      </c>
      <c r="M499" s="638">
        <f t="shared" si="24"/>
        <v>69.285714285714292</v>
      </c>
      <c r="N499" s="639">
        <v>0</v>
      </c>
      <c r="O499" s="635" t="s">
        <v>3381</v>
      </c>
      <c r="P499" s="639">
        <f t="shared" si="22"/>
        <v>0</v>
      </c>
      <c r="Q499" s="640" t="str" cm="1">
        <f t="array" aca="1" ref="Q499" ca="1">IF(ISNUMBER(P499),IF(P499=100%,"CUMPLIDA",IF(AND(ISNUMBER(L499),ISNUMBER(INDIRECT("FECHA_"&amp;$B499,1))), IF(L499&lt;=INDIRECT("FECHA_"&amp;$B499,1),"INCUMPLIDA","PROCESO"), "VERIFICAR FECHA")),"SIN VALOR AVANCE")</f>
        <v>PROCESO</v>
      </c>
    </row>
    <row r="500" spans="1:18" ht="135.75">
      <c r="A500" s="453" t="s">
        <v>17</v>
      </c>
      <c r="B500" s="454" t="s">
        <v>14</v>
      </c>
      <c r="C500" s="940"/>
      <c r="D500" s="940"/>
      <c r="E500" s="949"/>
      <c r="F500" s="941"/>
      <c r="G500" s="634" t="s">
        <v>3406</v>
      </c>
      <c r="H500" s="635" t="s">
        <v>3407</v>
      </c>
      <c r="I500" s="646" t="s">
        <v>3408</v>
      </c>
      <c r="J500" s="645">
        <v>1</v>
      </c>
      <c r="K500" s="637">
        <v>45327</v>
      </c>
      <c r="L500" s="637">
        <v>45777</v>
      </c>
      <c r="M500" s="638">
        <f t="shared" si="24"/>
        <v>64.285714285714292</v>
      </c>
      <c r="N500" s="639">
        <v>1</v>
      </c>
      <c r="O500" s="635" t="s">
        <v>3409</v>
      </c>
      <c r="P500" s="639">
        <f t="shared" si="22"/>
        <v>1</v>
      </c>
      <c r="Q500" s="640" t="str" cm="1">
        <f t="array" aca="1" ref="Q500" ca="1">IF(ISNUMBER(P500),IF(P500=100%,"CUMPLIDA",IF(AND(ISNUMBER(L500),ISNUMBER(INDIRECT("FECHA_"&amp;$B500,1))), IF(L500&lt;=INDIRECT("FECHA_"&amp;$B500,1),"INCUMPLIDA","PROCESO"), "VERIFICAR FECHA")),"SIN VALOR AVANCE")</f>
        <v>CUMPLIDA</v>
      </c>
    </row>
    <row r="501" spans="1:18" ht="75" customHeight="1">
      <c r="A501" s="453" t="s">
        <v>17</v>
      </c>
      <c r="B501" s="454" t="s">
        <v>14</v>
      </c>
      <c r="C501" s="940"/>
      <c r="D501" s="940"/>
      <c r="E501" s="949" t="s">
        <v>3410</v>
      </c>
      <c r="F501" s="941"/>
      <c r="G501" s="634" t="s">
        <v>3411</v>
      </c>
      <c r="H501" s="635" t="s">
        <v>3412</v>
      </c>
      <c r="I501" s="646" t="s">
        <v>3413</v>
      </c>
      <c r="J501" s="645">
        <v>1</v>
      </c>
      <c r="K501" s="637">
        <v>45442</v>
      </c>
      <c r="L501" s="637">
        <v>45626</v>
      </c>
      <c r="M501" s="638">
        <f t="shared" si="24"/>
        <v>26.285714285714285</v>
      </c>
      <c r="N501" s="639">
        <v>1</v>
      </c>
      <c r="O501" s="635" t="s">
        <v>3414</v>
      </c>
      <c r="P501" s="639">
        <f t="shared" si="22"/>
        <v>1</v>
      </c>
      <c r="Q501" s="640" t="str" cm="1">
        <f t="array" aca="1" ref="Q501" ca="1">IF(ISNUMBER(P501),IF(P501=100%,"CUMPLIDA",IF(AND(ISNUMBER(L501),ISNUMBER(INDIRECT("FECHA_"&amp;$B501,1))), IF(L501&lt;=INDIRECT("FECHA_"&amp;$B501,1),"INCUMPLIDA","PROCESO"), "VERIFICAR FECHA")),"SIN VALOR AVANCE")</f>
        <v>CUMPLIDA</v>
      </c>
    </row>
    <row r="502" spans="1:18" ht="99.75" customHeight="1">
      <c r="A502" s="453" t="s">
        <v>17</v>
      </c>
      <c r="B502" s="454" t="s">
        <v>14</v>
      </c>
      <c r="C502" s="940"/>
      <c r="D502" s="940"/>
      <c r="E502" s="949"/>
      <c r="F502" s="941"/>
      <c r="G502" s="634" t="s">
        <v>3415</v>
      </c>
      <c r="H502" s="635" t="s">
        <v>3416</v>
      </c>
      <c r="I502" s="646" t="s">
        <v>3417</v>
      </c>
      <c r="J502" s="645">
        <v>1</v>
      </c>
      <c r="K502" s="637">
        <v>45442</v>
      </c>
      <c r="L502" s="637">
        <v>45626</v>
      </c>
      <c r="M502" s="638">
        <f t="shared" si="24"/>
        <v>26.285714285714285</v>
      </c>
      <c r="N502" s="639">
        <v>1</v>
      </c>
      <c r="O502" s="635" t="s">
        <v>3418</v>
      </c>
      <c r="P502" s="639">
        <f t="shared" si="22"/>
        <v>1</v>
      </c>
      <c r="Q502" s="640" t="str" cm="1">
        <f t="array" aca="1" ref="Q502" ca="1">IF(ISNUMBER(P502),IF(P502=100%,"CUMPLIDA",IF(AND(ISNUMBER(L502),ISNUMBER(INDIRECT("FECHA_"&amp;$B502,1))), IF(L502&lt;=INDIRECT("FECHA_"&amp;$B502,1),"INCUMPLIDA","PROCESO"), "VERIFICAR FECHA")),"SIN VALOR AVANCE")</f>
        <v>CUMPLIDA</v>
      </c>
    </row>
    <row r="503" spans="1:18" ht="270">
      <c r="A503" s="453" t="s">
        <v>17</v>
      </c>
      <c r="B503" s="454" t="s">
        <v>14</v>
      </c>
      <c r="C503" s="940"/>
      <c r="D503" s="940"/>
      <c r="E503" s="463" t="s">
        <v>3419</v>
      </c>
      <c r="F503" s="941"/>
      <c r="G503" s="634" t="s">
        <v>3420</v>
      </c>
      <c r="H503" s="635" t="s">
        <v>3421</v>
      </c>
      <c r="I503" s="635" t="s">
        <v>3422</v>
      </c>
      <c r="J503" s="645">
        <v>3</v>
      </c>
      <c r="K503" s="637">
        <v>45413</v>
      </c>
      <c r="L503" s="637">
        <v>45687</v>
      </c>
      <c r="M503" s="638">
        <f t="shared" si="24"/>
        <v>39.142857142857146</v>
      </c>
      <c r="N503" s="639">
        <v>1</v>
      </c>
      <c r="O503" s="635" t="s">
        <v>3423</v>
      </c>
      <c r="P503" s="639">
        <f t="shared" si="22"/>
        <v>1</v>
      </c>
      <c r="Q503" s="640" t="str" cm="1">
        <f t="array" aca="1" ref="Q503" ca="1">IF(ISNUMBER(P503),IF(P503=100%,"CUMPLIDA",IF(AND(ISNUMBER(L503),ISNUMBER(INDIRECT("FECHA_"&amp;$B503,1))), IF(L503&lt;=INDIRECT("FECHA_"&amp;$B503,1),"INCUMPLIDA","PROCESO"), "VERIFICAR FECHA")),"SIN VALOR AVANCE")</f>
        <v>CUMPLIDA</v>
      </c>
    </row>
    <row r="504" spans="1:18" ht="207" customHeight="1">
      <c r="A504" s="453" t="s">
        <v>17</v>
      </c>
      <c r="B504" s="454" t="s">
        <v>14</v>
      </c>
      <c r="C504" s="940"/>
      <c r="D504" s="940"/>
      <c r="E504" s="463" t="s">
        <v>3424</v>
      </c>
      <c r="F504" s="941"/>
      <c r="G504" s="634" t="s">
        <v>3425</v>
      </c>
      <c r="H504" s="635" t="s">
        <v>3426</v>
      </c>
      <c r="I504" s="635" t="s">
        <v>3427</v>
      </c>
      <c r="J504" s="645">
        <v>1</v>
      </c>
      <c r="K504" s="637">
        <v>45413</v>
      </c>
      <c r="L504" s="637">
        <v>45565</v>
      </c>
      <c r="M504" s="638">
        <f t="shared" si="24"/>
        <v>21.714285714285715</v>
      </c>
      <c r="N504" s="639">
        <v>1</v>
      </c>
      <c r="O504" s="635" t="s">
        <v>3428</v>
      </c>
      <c r="P504" s="639">
        <f t="shared" si="22"/>
        <v>1</v>
      </c>
      <c r="Q504" s="640" t="str" cm="1">
        <f t="array" aca="1" ref="Q504" ca="1">IF(ISNUMBER(P504),IF(P504=100%,"CUMPLIDA",IF(AND(ISNUMBER(L504),ISNUMBER(INDIRECT("FECHA_"&amp;$B504,1))), IF(L504&lt;=INDIRECT("FECHA_"&amp;$B504,1),"INCUMPLIDA","PROCESO"), "VERIFICAR FECHA")),"SIN VALOR AVANCE")</f>
        <v>CUMPLIDA</v>
      </c>
    </row>
    <row r="505" spans="1:18" ht="195" customHeight="1">
      <c r="A505" s="453" t="s">
        <v>17</v>
      </c>
      <c r="B505" s="454" t="s">
        <v>14</v>
      </c>
      <c r="C505" s="940"/>
      <c r="D505" s="940"/>
      <c r="E505" s="463" t="s">
        <v>3429</v>
      </c>
      <c r="F505" s="941"/>
      <c r="G505" s="634" t="s">
        <v>3430</v>
      </c>
      <c r="H505" s="635" t="s">
        <v>3367</v>
      </c>
      <c r="I505" s="635" t="s">
        <v>3431</v>
      </c>
      <c r="J505" s="645">
        <v>1</v>
      </c>
      <c r="K505" s="637">
        <v>45565</v>
      </c>
      <c r="L505" s="637">
        <v>45747</v>
      </c>
      <c r="M505" s="638">
        <f>(L505-K505)/7</f>
        <v>26</v>
      </c>
      <c r="N505" s="639">
        <v>1</v>
      </c>
      <c r="O505" s="635" t="s">
        <v>2921</v>
      </c>
      <c r="P505" s="639">
        <f t="shared" si="22"/>
        <v>1</v>
      </c>
      <c r="Q505" s="640" t="str" cm="1">
        <f t="array" aca="1" ref="Q505" ca="1">IF(ISNUMBER(P505),IF(P505=100%,"CUMPLIDA",IF(AND(ISNUMBER(L505),ISNUMBER(INDIRECT("FECHA_"&amp;$B505,1))), IF(L505&lt;=INDIRECT("FECHA_"&amp;$B505,1),"INCUMPLIDA","PROCESO"), "VERIFICAR FECHA")),"SIN VALOR AVANCE")</f>
        <v>CUMPLIDA</v>
      </c>
      <c r="R505" s="448" t="s">
        <v>4840</v>
      </c>
    </row>
    <row r="506" spans="1:18" ht="149.25" customHeight="1">
      <c r="A506" s="453" t="s">
        <v>17</v>
      </c>
      <c r="B506" s="454" t="s">
        <v>14</v>
      </c>
      <c r="C506" s="940" t="s">
        <v>3432</v>
      </c>
      <c r="D506" s="940" t="s">
        <v>3433</v>
      </c>
      <c r="E506" s="941" t="s">
        <v>3434</v>
      </c>
      <c r="F506" s="941" t="s">
        <v>3435</v>
      </c>
      <c r="G506" s="634" t="s">
        <v>3436</v>
      </c>
      <c r="H506" s="635" t="s">
        <v>3437</v>
      </c>
      <c r="I506" s="635" t="s">
        <v>3438</v>
      </c>
      <c r="J506" s="645">
        <v>1</v>
      </c>
      <c r="K506" s="637">
        <v>45536</v>
      </c>
      <c r="L506" s="637">
        <v>45687</v>
      </c>
      <c r="M506" s="638">
        <f t="shared" ref="M506:M569" si="25">(L506-K506)/7</f>
        <v>21.571428571428573</v>
      </c>
      <c r="N506" s="639">
        <v>1</v>
      </c>
      <c r="O506" s="635" t="s">
        <v>3439</v>
      </c>
      <c r="P506" s="639">
        <f t="shared" si="22"/>
        <v>1</v>
      </c>
      <c r="Q506" s="640" t="str" cm="1">
        <f t="array" aca="1" ref="Q506" ca="1">IF(ISNUMBER(P506),IF(P506=100%,"CUMPLIDA",IF(AND(ISNUMBER(L506),ISNUMBER(INDIRECT("FECHA_"&amp;$B506,1))), IF(L506&lt;=INDIRECT("FECHA_"&amp;$B506,1),"INCUMPLIDA","PROCESO"), "VERIFICAR FECHA")),"SIN VALOR AVANCE")</f>
        <v>CUMPLIDA</v>
      </c>
    </row>
    <row r="507" spans="1:18" ht="240" customHeight="1">
      <c r="A507" s="453" t="s">
        <v>17</v>
      </c>
      <c r="B507" s="454" t="s">
        <v>14</v>
      </c>
      <c r="C507" s="940"/>
      <c r="D507" s="940"/>
      <c r="E507" s="941"/>
      <c r="F507" s="941"/>
      <c r="G507" s="634" t="s">
        <v>3440</v>
      </c>
      <c r="H507" s="635" t="s">
        <v>3441</v>
      </c>
      <c r="I507" s="635" t="s">
        <v>3442</v>
      </c>
      <c r="J507" s="645">
        <v>12</v>
      </c>
      <c r="K507" s="637">
        <v>45658</v>
      </c>
      <c r="L507" s="637">
        <v>46022</v>
      </c>
      <c r="M507" s="638">
        <f t="shared" si="25"/>
        <v>52</v>
      </c>
      <c r="N507" s="639">
        <v>0.25</v>
      </c>
      <c r="O507" s="635" t="s">
        <v>3443</v>
      </c>
      <c r="P507" s="639">
        <f t="shared" si="22"/>
        <v>0.25</v>
      </c>
      <c r="Q507" s="640" t="str" cm="1">
        <f t="array" aca="1" ref="Q507" ca="1">IF(ISNUMBER(P507),IF(P507=100%,"CUMPLIDA",IF(AND(ISNUMBER(L507),ISNUMBER(INDIRECT("FECHA_"&amp;$B507,1))), IF(L507&lt;=INDIRECT("FECHA_"&amp;$B507,1),"INCUMPLIDA","PROCESO"), "VERIFICAR FECHA")),"SIN VALOR AVANCE")</f>
        <v>PROCESO</v>
      </c>
    </row>
    <row r="508" spans="1:18" ht="105">
      <c r="A508" s="453" t="s">
        <v>17</v>
      </c>
      <c r="B508" s="454" t="s">
        <v>14</v>
      </c>
      <c r="C508" s="940"/>
      <c r="D508" s="940"/>
      <c r="E508" s="941"/>
      <c r="F508" s="941"/>
      <c r="G508" s="634" t="s">
        <v>3444</v>
      </c>
      <c r="H508" s="635" t="s">
        <v>3445</v>
      </c>
      <c r="I508" s="635" t="s">
        <v>3446</v>
      </c>
      <c r="J508" s="645">
        <v>1</v>
      </c>
      <c r="K508" s="637">
        <v>45536</v>
      </c>
      <c r="L508" s="637">
        <v>45656</v>
      </c>
      <c r="M508" s="638">
        <f t="shared" si="25"/>
        <v>17.142857142857142</v>
      </c>
      <c r="N508" s="639">
        <v>1</v>
      </c>
      <c r="O508" s="635" t="s">
        <v>3439</v>
      </c>
      <c r="P508" s="639">
        <f t="shared" si="22"/>
        <v>1</v>
      </c>
      <c r="Q508" s="640" t="str" cm="1">
        <f t="array" aca="1" ref="Q508" ca="1">IF(ISNUMBER(P508),IF(P508=100%,"CUMPLIDA",IF(AND(ISNUMBER(L508),ISNUMBER(INDIRECT("FECHA_"&amp;$B508,1))), IF(L508&lt;=INDIRECT("FECHA_"&amp;$B508,1),"INCUMPLIDA","PROCESO"), "VERIFICAR FECHA")),"SIN VALOR AVANCE")</f>
        <v>CUMPLIDA</v>
      </c>
    </row>
    <row r="509" spans="1:18" ht="375" customHeight="1">
      <c r="A509" s="453" t="s">
        <v>17</v>
      </c>
      <c r="B509" s="454" t="s">
        <v>14</v>
      </c>
      <c r="C509" s="940"/>
      <c r="D509" s="940"/>
      <c r="E509" s="941"/>
      <c r="F509" s="941"/>
      <c r="G509" s="634" t="s">
        <v>3447</v>
      </c>
      <c r="H509" s="635" t="s">
        <v>3448</v>
      </c>
      <c r="I509" s="635" t="s">
        <v>3449</v>
      </c>
      <c r="J509" s="645">
        <v>12</v>
      </c>
      <c r="K509" s="637">
        <v>45658</v>
      </c>
      <c r="L509" s="637">
        <v>46022</v>
      </c>
      <c r="M509" s="638">
        <f t="shared" si="25"/>
        <v>52</v>
      </c>
      <c r="N509" s="639">
        <v>0.25</v>
      </c>
      <c r="O509" s="635" t="s">
        <v>3443</v>
      </c>
      <c r="P509" s="639">
        <f t="shared" si="22"/>
        <v>0.25</v>
      </c>
      <c r="Q509" s="640" t="str" cm="1">
        <f t="array" aca="1" ref="Q509" ca="1">IF(ISNUMBER(P509),IF(P509=100%,"CUMPLIDA",IF(AND(ISNUMBER(L509),ISNUMBER(INDIRECT("FECHA_"&amp;$B509,1))), IF(L509&lt;=INDIRECT("FECHA_"&amp;$B509,1),"INCUMPLIDA","PROCESO"), "VERIFICAR FECHA")),"SIN VALOR AVANCE")</f>
        <v>PROCESO</v>
      </c>
    </row>
    <row r="510" spans="1:18" ht="240" customHeight="1">
      <c r="A510" s="453" t="s">
        <v>17</v>
      </c>
      <c r="B510" s="454" t="s">
        <v>14</v>
      </c>
      <c r="C510" s="940"/>
      <c r="D510" s="940"/>
      <c r="E510" s="941"/>
      <c r="F510" s="941"/>
      <c r="G510" s="634" t="s">
        <v>3450</v>
      </c>
      <c r="H510" s="635" t="s">
        <v>3451</v>
      </c>
      <c r="I510" s="635" t="s">
        <v>3452</v>
      </c>
      <c r="J510" s="645">
        <v>6</v>
      </c>
      <c r="K510" s="637">
        <v>45595</v>
      </c>
      <c r="L510" s="637">
        <v>46052</v>
      </c>
      <c r="M510" s="638">
        <f t="shared" si="25"/>
        <v>65.285714285714292</v>
      </c>
      <c r="N510" s="639">
        <v>0.67</v>
      </c>
      <c r="O510" s="635" t="s">
        <v>3439</v>
      </c>
      <c r="P510" s="639">
        <f t="shared" si="22"/>
        <v>0.67</v>
      </c>
      <c r="Q510" s="640" t="str" cm="1">
        <f t="array" aca="1" ref="Q510" ca="1">IF(ISNUMBER(P510),IF(P510=100%,"CUMPLIDA",IF(AND(ISNUMBER(L510),ISNUMBER(INDIRECT("FECHA_"&amp;$B510,1))), IF(L510&lt;=INDIRECT("FECHA_"&amp;$B510,1),"INCUMPLIDA","PROCESO"), "VERIFICAR FECHA")),"SIN VALOR AVANCE")</f>
        <v>PROCESO</v>
      </c>
    </row>
    <row r="511" spans="1:18" ht="120" customHeight="1">
      <c r="A511" s="453" t="s">
        <v>17</v>
      </c>
      <c r="B511" s="454" t="s">
        <v>14</v>
      </c>
      <c r="C511" s="940"/>
      <c r="D511" s="940"/>
      <c r="E511" s="941" t="s">
        <v>3453</v>
      </c>
      <c r="F511" s="941"/>
      <c r="G511" s="634" t="s">
        <v>3454</v>
      </c>
      <c r="H511" s="635" t="s">
        <v>3455</v>
      </c>
      <c r="I511" s="635" t="s">
        <v>3456</v>
      </c>
      <c r="J511" s="645">
        <v>6</v>
      </c>
      <c r="K511" s="637">
        <v>45658</v>
      </c>
      <c r="L511" s="637">
        <v>46233</v>
      </c>
      <c r="M511" s="638">
        <f t="shared" si="25"/>
        <v>82.142857142857139</v>
      </c>
      <c r="N511" s="639">
        <v>0.33</v>
      </c>
      <c r="O511" s="635" t="s">
        <v>3457</v>
      </c>
      <c r="P511" s="639">
        <f t="shared" si="22"/>
        <v>0.33</v>
      </c>
      <c r="Q511" s="640" t="str" cm="1">
        <f t="array" aca="1" ref="Q511" ca="1">IF(ISNUMBER(P511),IF(P511=100%,"CUMPLIDA",IF(AND(ISNUMBER(L511),ISNUMBER(INDIRECT("FECHA_"&amp;$B511,1))), IF(L511&lt;=INDIRECT("FECHA_"&amp;$B511,1),"INCUMPLIDA","PROCESO"), "VERIFICAR FECHA")),"SIN VALOR AVANCE")</f>
        <v>PROCESO</v>
      </c>
    </row>
    <row r="512" spans="1:18" ht="103.5" customHeight="1">
      <c r="A512" s="453" t="s">
        <v>17</v>
      </c>
      <c r="B512" s="454" t="s">
        <v>14</v>
      </c>
      <c r="C512" s="940"/>
      <c r="D512" s="940"/>
      <c r="E512" s="941"/>
      <c r="F512" s="941"/>
      <c r="G512" s="634" t="s">
        <v>3458</v>
      </c>
      <c r="H512" s="635" t="s">
        <v>3459</v>
      </c>
      <c r="I512" s="635" t="s">
        <v>3460</v>
      </c>
      <c r="J512" s="645">
        <v>6</v>
      </c>
      <c r="K512" s="637">
        <v>45566</v>
      </c>
      <c r="L512" s="637">
        <v>46142</v>
      </c>
      <c r="M512" s="638">
        <f t="shared" si="25"/>
        <v>82.285714285714292</v>
      </c>
      <c r="N512" s="639">
        <v>0.5</v>
      </c>
      <c r="O512" s="635" t="s">
        <v>3457</v>
      </c>
      <c r="P512" s="639">
        <f t="shared" si="22"/>
        <v>0.5</v>
      </c>
      <c r="Q512" s="640" t="str" cm="1">
        <f t="array" aca="1" ref="Q512" ca="1">IF(ISNUMBER(P512),IF(P512=100%,"CUMPLIDA",IF(AND(ISNUMBER(L512),ISNUMBER(INDIRECT("FECHA_"&amp;$B512,1))), IF(L512&lt;=INDIRECT("FECHA_"&amp;$B512,1),"INCUMPLIDA","PROCESO"), "VERIFICAR FECHA")),"SIN VALOR AVANCE")</f>
        <v>PROCESO</v>
      </c>
    </row>
    <row r="513" spans="1:17" ht="135">
      <c r="A513" s="453" t="s">
        <v>17</v>
      </c>
      <c r="B513" s="454" t="s">
        <v>14</v>
      </c>
      <c r="C513" s="940"/>
      <c r="D513" s="940"/>
      <c r="E513" s="941"/>
      <c r="F513" s="941"/>
      <c r="G513" s="634" t="s">
        <v>3461</v>
      </c>
      <c r="H513" s="635" t="s">
        <v>3462</v>
      </c>
      <c r="I513" s="635" t="s">
        <v>3463</v>
      </c>
      <c r="J513" s="645">
        <v>6</v>
      </c>
      <c r="K513" s="637">
        <v>45658</v>
      </c>
      <c r="L513" s="637">
        <v>46233</v>
      </c>
      <c r="M513" s="638">
        <f t="shared" si="25"/>
        <v>82.142857142857139</v>
      </c>
      <c r="N513" s="639">
        <v>0.5</v>
      </c>
      <c r="O513" s="635" t="s">
        <v>3457</v>
      </c>
      <c r="P513" s="639">
        <f t="shared" si="22"/>
        <v>0.5</v>
      </c>
      <c r="Q513" s="640" t="str" cm="1">
        <f t="array" aca="1" ref="Q513" ca="1">IF(ISNUMBER(P513),IF(P513=100%,"CUMPLIDA",IF(AND(ISNUMBER(L513),ISNUMBER(INDIRECT("FECHA_"&amp;$B513,1))), IF(L513&lt;=INDIRECT("FECHA_"&amp;$B513,1),"INCUMPLIDA","PROCESO"), "VERIFICAR FECHA")),"SIN VALOR AVANCE")</f>
        <v>PROCESO</v>
      </c>
    </row>
    <row r="514" spans="1:17" ht="150">
      <c r="A514" s="453" t="s">
        <v>17</v>
      </c>
      <c r="B514" s="454" t="s">
        <v>14</v>
      </c>
      <c r="C514" s="940"/>
      <c r="D514" s="940"/>
      <c r="E514" s="941"/>
      <c r="F514" s="941"/>
      <c r="G514" s="634" t="s">
        <v>3464</v>
      </c>
      <c r="H514" s="635" t="s">
        <v>3465</v>
      </c>
      <c r="I514" s="635" t="s">
        <v>3466</v>
      </c>
      <c r="J514" s="645">
        <v>1</v>
      </c>
      <c r="K514" s="637">
        <v>45536</v>
      </c>
      <c r="L514" s="641">
        <v>45838</v>
      </c>
      <c r="M514" s="638">
        <f t="shared" si="25"/>
        <v>43.142857142857146</v>
      </c>
      <c r="N514" s="639">
        <v>1</v>
      </c>
      <c r="O514" s="635" t="s">
        <v>3457</v>
      </c>
      <c r="P514" s="639">
        <f t="shared" si="22"/>
        <v>1</v>
      </c>
      <c r="Q514" s="640" t="str" cm="1">
        <f t="array" aca="1" ref="Q514" ca="1">IF(ISNUMBER(P514),IF(P514=100%,"CUMPLIDA",IF(AND(ISNUMBER(L514),ISNUMBER(INDIRECT("FECHA_"&amp;$B514,1))), IF(L514&lt;=INDIRECT("FECHA_"&amp;$B514,1),"INCUMPLIDA","PROCESO"), "VERIFICAR FECHA")),"SIN VALOR AVANCE")</f>
        <v>CUMPLIDA</v>
      </c>
    </row>
    <row r="515" spans="1:17" ht="180">
      <c r="A515" s="453" t="s">
        <v>17</v>
      </c>
      <c r="B515" s="454" t="s">
        <v>14</v>
      </c>
      <c r="C515" s="940"/>
      <c r="D515" s="940"/>
      <c r="E515" s="941"/>
      <c r="F515" s="941"/>
      <c r="G515" s="634" t="s">
        <v>3467</v>
      </c>
      <c r="H515" s="635" t="s">
        <v>3468</v>
      </c>
      <c r="I515" s="635" t="s">
        <v>3469</v>
      </c>
      <c r="J515" s="645">
        <v>2</v>
      </c>
      <c r="K515" s="637">
        <v>45536</v>
      </c>
      <c r="L515" s="637">
        <v>45658</v>
      </c>
      <c r="M515" s="638">
        <f t="shared" si="25"/>
        <v>17.428571428571427</v>
      </c>
      <c r="N515" s="639">
        <v>1</v>
      </c>
      <c r="O515" s="635" t="s">
        <v>3439</v>
      </c>
      <c r="P515" s="639">
        <f t="shared" si="22"/>
        <v>1</v>
      </c>
      <c r="Q515" s="640" t="str" cm="1">
        <f t="array" aca="1" ref="Q515" ca="1">IF(ISNUMBER(P515),IF(P515=100%,"CUMPLIDA",IF(AND(ISNUMBER(L515),ISNUMBER(INDIRECT("FECHA_"&amp;$B515,1))), IF(L515&lt;=INDIRECT("FECHA_"&amp;$B515,1),"INCUMPLIDA","PROCESO"), "VERIFICAR FECHA")),"SIN VALOR AVANCE")</f>
        <v>CUMPLIDA</v>
      </c>
    </row>
    <row r="516" spans="1:17" ht="345" customHeight="1">
      <c r="A516" s="453" t="s">
        <v>17</v>
      </c>
      <c r="B516" s="454" t="s">
        <v>14</v>
      </c>
      <c r="C516" s="940"/>
      <c r="D516" s="940"/>
      <c r="E516" s="941"/>
      <c r="F516" s="941"/>
      <c r="G516" s="634" t="s">
        <v>3470</v>
      </c>
      <c r="H516" s="635" t="s">
        <v>3471</v>
      </c>
      <c r="I516" s="635" t="s">
        <v>3472</v>
      </c>
      <c r="J516" s="645">
        <v>6</v>
      </c>
      <c r="K516" s="637">
        <v>45658</v>
      </c>
      <c r="L516" s="637">
        <v>46203</v>
      </c>
      <c r="M516" s="638">
        <f t="shared" si="25"/>
        <v>77.857142857142861</v>
      </c>
      <c r="N516" s="639">
        <v>0.33</v>
      </c>
      <c r="O516" s="635" t="s">
        <v>3457</v>
      </c>
      <c r="P516" s="639">
        <f t="shared" si="22"/>
        <v>0.33</v>
      </c>
      <c r="Q516" s="640" t="str" cm="1">
        <f t="array" aca="1" ref="Q516" ca="1">IF(ISNUMBER(P516),IF(P516=100%,"CUMPLIDA",IF(AND(ISNUMBER(L516),ISNUMBER(INDIRECT("FECHA_"&amp;$B516,1))), IF(L516&lt;=INDIRECT("FECHA_"&amp;$B516,1),"INCUMPLIDA","PROCESO"), "VERIFICAR FECHA")),"SIN VALOR AVANCE")</f>
        <v>PROCESO</v>
      </c>
    </row>
    <row r="517" spans="1:17" ht="240">
      <c r="A517" s="453" t="s">
        <v>17</v>
      </c>
      <c r="B517" s="454" t="s">
        <v>14</v>
      </c>
      <c r="C517" s="940"/>
      <c r="D517" s="940"/>
      <c r="E517" s="941" t="s">
        <v>3473</v>
      </c>
      <c r="F517" s="941"/>
      <c r="G517" s="634" t="s">
        <v>3474</v>
      </c>
      <c r="H517" s="635" t="s">
        <v>3475</v>
      </c>
      <c r="I517" s="635" t="s">
        <v>3476</v>
      </c>
      <c r="J517" s="645">
        <v>6</v>
      </c>
      <c r="K517" s="637">
        <v>45658</v>
      </c>
      <c r="L517" s="637">
        <v>46234</v>
      </c>
      <c r="M517" s="638">
        <f t="shared" si="25"/>
        <v>82.285714285714292</v>
      </c>
      <c r="N517" s="639">
        <v>0.33</v>
      </c>
      <c r="O517" s="635" t="s">
        <v>3457</v>
      </c>
      <c r="P517" s="639">
        <f t="shared" si="22"/>
        <v>0.33</v>
      </c>
      <c r="Q517" s="640" t="str" cm="1">
        <f t="array" aca="1" ref="Q517" ca="1">IF(ISNUMBER(P517),IF(P517=100%,"CUMPLIDA",IF(AND(ISNUMBER(L517),ISNUMBER(INDIRECT("FECHA_"&amp;$B517,1))), IF(L517&lt;=INDIRECT("FECHA_"&amp;$B517,1),"INCUMPLIDA","PROCESO"), "VERIFICAR FECHA")),"SIN VALOR AVANCE")</f>
        <v>PROCESO</v>
      </c>
    </row>
    <row r="518" spans="1:17" ht="150">
      <c r="A518" s="453" t="s">
        <v>17</v>
      </c>
      <c r="B518" s="454" t="s">
        <v>14</v>
      </c>
      <c r="C518" s="940"/>
      <c r="D518" s="940"/>
      <c r="E518" s="941"/>
      <c r="F518" s="941"/>
      <c r="G518" s="634" t="s">
        <v>3464</v>
      </c>
      <c r="H518" s="635" t="s">
        <v>3465</v>
      </c>
      <c r="I518" s="635" t="s">
        <v>3466</v>
      </c>
      <c r="J518" s="645">
        <v>1</v>
      </c>
      <c r="K518" s="637">
        <v>45536</v>
      </c>
      <c r="L518" s="641">
        <v>45838</v>
      </c>
      <c r="M518" s="638">
        <f t="shared" si="25"/>
        <v>43.142857142857146</v>
      </c>
      <c r="N518" s="639">
        <v>1</v>
      </c>
      <c r="O518" s="635" t="s">
        <v>3457</v>
      </c>
      <c r="P518" s="639">
        <f t="shared" si="22"/>
        <v>1</v>
      </c>
      <c r="Q518" s="640" t="str" cm="1">
        <f t="array" aca="1" ref="Q518" ca="1">IF(ISNUMBER(P518),IF(P518=100%,"CUMPLIDA",IF(AND(ISNUMBER(L518),ISNUMBER(INDIRECT("FECHA_"&amp;$B518,1))), IF(L518&lt;=INDIRECT("FECHA_"&amp;$B518,1),"INCUMPLIDA","PROCESO"), "VERIFICAR FECHA")),"SIN VALOR AVANCE")</f>
        <v>CUMPLIDA</v>
      </c>
    </row>
    <row r="519" spans="1:17" ht="409.5">
      <c r="A519" s="453" t="s">
        <v>17</v>
      </c>
      <c r="B519" s="454" t="s">
        <v>14</v>
      </c>
      <c r="C519" s="940"/>
      <c r="D519" s="940"/>
      <c r="E519" s="941" t="s">
        <v>3477</v>
      </c>
      <c r="F519" s="941"/>
      <c r="G519" s="634" t="s">
        <v>3478</v>
      </c>
      <c r="H519" s="635" t="s">
        <v>3479</v>
      </c>
      <c r="I519" s="635" t="s">
        <v>3480</v>
      </c>
      <c r="J519" s="645">
        <v>27</v>
      </c>
      <c r="K519" s="637">
        <v>45323</v>
      </c>
      <c r="L519" s="637">
        <v>47483</v>
      </c>
      <c r="M519" s="638">
        <f t="shared" si="25"/>
        <v>308.57142857142856</v>
      </c>
      <c r="N519" s="639">
        <v>0.3</v>
      </c>
      <c r="O519" s="635" t="s">
        <v>3481</v>
      </c>
      <c r="P519" s="639">
        <f t="shared" si="22"/>
        <v>0.3</v>
      </c>
      <c r="Q519" s="640" t="str" cm="1">
        <f t="array" aca="1" ref="Q519" ca="1">IF(ISNUMBER(P519),IF(P519=100%,"CUMPLIDA",IF(AND(ISNUMBER(L519),ISNUMBER(INDIRECT("FECHA_"&amp;$B519,1))), IF(L519&lt;=INDIRECT("FECHA_"&amp;$B519,1),"INCUMPLIDA","PROCESO"), "VERIFICAR FECHA")),"SIN VALOR AVANCE")</f>
        <v>PROCESO</v>
      </c>
    </row>
    <row r="520" spans="1:17" ht="300">
      <c r="A520" s="453" t="s">
        <v>17</v>
      </c>
      <c r="B520" s="454" t="s">
        <v>14</v>
      </c>
      <c r="C520" s="940"/>
      <c r="D520" s="940"/>
      <c r="E520" s="941"/>
      <c r="F520" s="941"/>
      <c r="G520" s="634" t="s">
        <v>3482</v>
      </c>
      <c r="H520" s="635" t="s">
        <v>3483</v>
      </c>
      <c r="I520" s="635" t="s">
        <v>3484</v>
      </c>
      <c r="J520" s="645">
        <v>2</v>
      </c>
      <c r="K520" s="641">
        <v>45536</v>
      </c>
      <c r="L520" s="641">
        <v>45626</v>
      </c>
      <c r="M520" s="638">
        <f t="shared" si="25"/>
        <v>12.857142857142858</v>
      </c>
      <c r="N520" s="639">
        <v>1</v>
      </c>
      <c r="O520" s="635" t="s">
        <v>3457</v>
      </c>
      <c r="P520" s="639">
        <f t="shared" si="22"/>
        <v>1</v>
      </c>
      <c r="Q520" s="640" t="str" cm="1">
        <f t="array" aca="1" ref="Q520" ca="1">IF(ISNUMBER(P520),IF(P520=100%,"CUMPLIDA",IF(AND(ISNUMBER(L520),ISNUMBER(INDIRECT("FECHA_"&amp;$B520,1))), IF(L520&lt;=INDIRECT("FECHA_"&amp;$B520,1),"INCUMPLIDA","PROCESO"), "VERIFICAR FECHA")),"SIN VALOR AVANCE")</f>
        <v>CUMPLIDA</v>
      </c>
    </row>
    <row r="521" spans="1:17" ht="210">
      <c r="A521" s="453" t="s">
        <v>17</v>
      </c>
      <c r="B521" s="454" t="s">
        <v>14</v>
      </c>
      <c r="C521" s="940"/>
      <c r="D521" s="940"/>
      <c r="E521" s="941"/>
      <c r="F521" s="941"/>
      <c r="G521" s="634" t="s">
        <v>3485</v>
      </c>
      <c r="H521" s="635" t="s">
        <v>3486</v>
      </c>
      <c r="I521" s="635" t="s">
        <v>3487</v>
      </c>
      <c r="J521" s="645">
        <v>1</v>
      </c>
      <c r="K521" s="637">
        <v>45536</v>
      </c>
      <c r="L521" s="637">
        <v>45868</v>
      </c>
      <c r="M521" s="638">
        <f t="shared" si="25"/>
        <v>47.428571428571431</v>
      </c>
      <c r="N521" s="639">
        <v>0.5</v>
      </c>
      <c r="O521" s="635" t="s">
        <v>3457</v>
      </c>
      <c r="P521" s="639">
        <f t="shared" si="22"/>
        <v>0.5</v>
      </c>
      <c r="Q521" s="640" t="str" cm="1">
        <f t="array" aca="1" ref="Q521" ca="1">IF(ISNUMBER(P521),IF(P521=100%,"CUMPLIDA",IF(AND(ISNUMBER(L521),ISNUMBER(INDIRECT("FECHA_"&amp;$B521,1))), IF(L521&lt;=INDIRECT("FECHA_"&amp;$B521,1),"INCUMPLIDA","PROCESO"), "VERIFICAR FECHA")),"SIN VALOR AVANCE")</f>
        <v>PROCESO</v>
      </c>
    </row>
    <row r="522" spans="1:17" ht="210">
      <c r="A522" s="453" t="s">
        <v>17</v>
      </c>
      <c r="B522" s="454" t="s">
        <v>14</v>
      </c>
      <c r="C522" s="940"/>
      <c r="D522" s="940"/>
      <c r="E522" s="463" t="s">
        <v>3488</v>
      </c>
      <c r="F522" s="941"/>
      <c r="G522" s="634" t="s">
        <v>3489</v>
      </c>
      <c r="H522" s="635" t="s">
        <v>3486</v>
      </c>
      <c r="I522" s="635" t="s">
        <v>3487</v>
      </c>
      <c r="J522" s="645">
        <v>1</v>
      </c>
      <c r="K522" s="637">
        <v>45536</v>
      </c>
      <c r="L522" s="637">
        <v>45868</v>
      </c>
      <c r="M522" s="638">
        <f t="shared" si="25"/>
        <v>47.428571428571431</v>
      </c>
      <c r="N522" s="639">
        <v>0.5</v>
      </c>
      <c r="O522" s="635" t="s">
        <v>3457</v>
      </c>
      <c r="P522" s="639">
        <f t="shared" si="22"/>
        <v>0.5</v>
      </c>
      <c r="Q522" s="640" t="str" cm="1">
        <f t="array" aca="1" ref="Q522" ca="1">IF(ISNUMBER(P522),IF(P522=100%,"CUMPLIDA",IF(AND(ISNUMBER(L522),ISNUMBER(INDIRECT("FECHA_"&amp;$B522,1))), IF(L522&lt;=INDIRECT("FECHA_"&amp;$B522,1),"INCUMPLIDA","PROCESO"), "VERIFICAR FECHA")),"SIN VALOR AVANCE")</f>
        <v>PROCESO</v>
      </c>
    </row>
    <row r="523" spans="1:17" ht="45.75" customHeight="1">
      <c r="A523" s="453" t="s">
        <v>17</v>
      </c>
      <c r="B523" s="454" t="s">
        <v>14</v>
      </c>
      <c r="C523" s="940"/>
      <c r="D523" s="940"/>
      <c r="E523" s="941" t="s">
        <v>3490</v>
      </c>
      <c r="F523" s="941"/>
      <c r="G523" s="634" t="s">
        <v>3491</v>
      </c>
      <c r="H523" s="635" t="s">
        <v>3492</v>
      </c>
      <c r="I523" s="646" t="s">
        <v>1844</v>
      </c>
      <c r="J523" s="645">
        <v>1</v>
      </c>
      <c r="K523" s="637">
        <v>45536</v>
      </c>
      <c r="L523" s="637">
        <v>45626</v>
      </c>
      <c r="M523" s="638">
        <f t="shared" si="25"/>
        <v>12.857142857142858</v>
      </c>
      <c r="N523" s="639">
        <v>1</v>
      </c>
      <c r="O523" s="635" t="s">
        <v>3439</v>
      </c>
      <c r="P523" s="639">
        <f t="shared" ref="P523:P540" si="26">IF(B523="ITRC",N523,N523/J523)</f>
        <v>1</v>
      </c>
      <c r="Q523" s="640" t="str" cm="1">
        <f t="array" aca="1" ref="Q523" ca="1">IF(ISNUMBER(P523),IF(P523=100%,"CUMPLIDA",IF(AND(ISNUMBER(L523),ISNUMBER(INDIRECT("FECHA_"&amp;$B523,1))), IF(L523&lt;=INDIRECT("FECHA_"&amp;$B523,1),"INCUMPLIDA","PROCESO"), "VERIFICAR FECHA")),"SIN VALOR AVANCE")</f>
        <v>CUMPLIDA</v>
      </c>
    </row>
    <row r="524" spans="1:17" ht="60">
      <c r="A524" s="453" t="s">
        <v>17</v>
      </c>
      <c r="B524" s="454" t="s">
        <v>14</v>
      </c>
      <c r="C524" s="940"/>
      <c r="D524" s="940"/>
      <c r="E524" s="941"/>
      <c r="F524" s="941"/>
      <c r="G524" s="634" t="s">
        <v>3493</v>
      </c>
      <c r="H524" s="635" t="s">
        <v>3494</v>
      </c>
      <c r="I524" s="635" t="s">
        <v>3495</v>
      </c>
      <c r="J524" s="645">
        <v>1</v>
      </c>
      <c r="K524" s="637">
        <v>45536</v>
      </c>
      <c r="L524" s="637">
        <v>45746</v>
      </c>
      <c r="M524" s="638">
        <f t="shared" si="25"/>
        <v>30</v>
      </c>
      <c r="N524" s="639">
        <v>1</v>
      </c>
      <c r="O524" s="635" t="s">
        <v>3439</v>
      </c>
      <c r="P524" s="639">
        <f t="shared" si="26"/>
        <v>1</v>
      </c>
      <c r="Q524" s="640" t="str" cm="1">
        <f t="array" aca="1" ref="Q524" ca="1">IF(ISNUMBER(P524),IF(P524=100%,"CUMPLIDA",IF(AND(ISNUMBER(L524),ISNUMBER(INDIRECT("FECHA_"&amp;$B524,1))), IF(L524&lt;=INDIRECT("FECHA_"&amp;$B524,1),"INCUMPLIDA","PROCESO"), "VERIFICAR FECHA")),"SIN VALOR AVANCE")</f>
        <v>CUMPLIDA</v>
      </c>
    </row>
    <row r="525" spans="1:17" ht="150" customHeight="1">
      <c r="A525" s="453" t="s">
        <v>17</v>
      </c>
      <c r="B525" s="454" t="s">
        <v>14</v>
      </c>
      <c r="C525" s="940"/>
      <c r="D525" s="940"/>
      <c r="E525" s="941" t="s">
        <v>3496</v>
      </c>
      <c r="F525" s="941"/>
      <c r="G525" s="634" t="s">
        <v>3497</v>
      </c>
      <c r="H525" s="635" t="s">
        <v>3498</v>
      </c>
      <c r="I525" s="635" t="s">
        <v>3499</v>
      </c>
      <c r="J525" s="645">
        <v>2</v>
      </c>
      <c r="K525" s="637">
        <v>45566</v>
      </c>
      <c r="L525" s="637">
        <v>45687</v>
      </c>
      <c r="M525" s="638">
        <f t="shared" si="25"/>
        <v>17.285714285714285</v>
      </c>
      <c r="N525" s="639">
        <v>1</v>
      </c>
      <c r="O525" s="635" t="s">
        <v>3457</v>
      </c>
      <c r="P525" s="639">
        <f t="shared" si="26"/>
        <v>1</v>
      </c>
      <c r="Q525" s="640" t="str" cm="1">
        <f t="array" aca="1" ref="Q525" ca="1">IF(ISNUMBER(P525),IF(P525=100%,"CUMPLIDA",IF(AND(ISNUMBER(L525),ISNUMBER(INDIRECT("FECHA_"&amp;$B525,1))), IF(L525&lt;=INDIRECT("FECHA_"&amp;$B525,1),"INCUMPLIDA","PROCESO"), "VERIFICAR FECHA")),"SIN VALOR AVANCE")</f>
        <v>CUMPLIDA</v>
      </c>
    </row>
    <row r="526" spans="1:17" ht="210">
      <c r="A526" s="453" t="s">
        <v>17</v>
      </c>
      <c r="B526" s="454" t="s">
        <v>14</v>
      </c>
      <c r="C526" s="940"/>
      <c r="D526" s="940"/>
      <c r="E526" s="941"/>
      <c r="F526" s="941"/>
      <c r="G526" s="634" t="s">
        <v>3489</v>
      </c>
      <c r="H526" s="635" t="s">
        <v>3486</v>
      </c>
      <c r="I526" s="635" t="s">
        <v>3487</v>
      </c>
      <c r="J526" s="645">
        <v>1</v>
      </c>
      <c r="K526" s="637">
        <v>45536</v>
      </c>
      <c r="L526" s="637">
        <v>45868</v>
      </c>
      <c r="M526" s="638">
        <f t="shared" si="25"/>
        <v>47.428571428571431</v>
      </c>
      <c r="N526" s="639">
        <v>0.5</v>
      </c>
      <c r="O526" s="635" t="s">
        <v>3457</v>
      </c>
      <c r="P526" s="639">
        <f t="shared" si="26"/>
        <v>0.5</v>
      </c>
      <c r="Q526" s="640" t="str" cm="1">
        <f t="array" aca="1" ref="Q526" ca="1">IF(ISNUMBER(P526),IF(P526=100%,"CUMPLIDA",IF(AND(ISNUMBER(L526),ISNUMBER(INDIRECT("FECHA_"&amp;$B526,1))), IF(L526&lt;=INDIRECT("FECHA_"&amp;$B526,1),"INCUMPLIDA","PROCESO"), "VERIFICAR FECHA")),"SIN VALOR AVANCE")</f>
        <v>PROCESO</v>
      </c>
    </row>
    <row r="527" spans="1:17" ht="409.5">
      <c r="A527" s="453" t="s">
        <v>17</v>
      </c>
      <c r="B527" s="454" t="s">
        <v>14</v>
      </c>
      <c r="C527" s="940"/>
      <c r="D527" s="940"/>
      <c r="E527" s="634" t="s">
        <v>3500</v>
      </c>
      <c r="F527" s="941"/>
      <c r="G527" s="463" t="s">
        <v>3501</v>
      </c>
      <c r="H527" s="635" t="s">
        <v>3502</v>
      </c>
      <c r="I527" s="635" t="s">
        <v>3503</v>
      </c>
      <c r="J527" s="645">
        <v>3</v>
      </c>
      <c r="K527" s="637">
        <v>45536</v>
      </c>
      <c r="L527" s="637">
        <v>45626</v>
      </c>
      <c r="M527" s="638">
        <f t="shared" si="25"/>
        <v>12.857142857142858</v>
      </c>
      <c r="N527" s="639">
        <v>1</v>
      </c>
      <c r="O527" s="635" t="s">
        <v>3504</v>
      </c>
      <c r="P527" s="639">
        <f t="shared" si="26"/>
        <v>1</v>
      </c>
      <c r="Q527" s="640" t="str" cm="1">
        <f t="array" aca="1" ref="Q527" ca="1">IF(ISNUMBER(P527),IF(P527=100%,"CUMPLIDA",IF(AND(ISNUMBER(L527),ISNUMBER(INDIRECT("FECHA_"&amp;$B527,1))), IF(L527&lt;=INDIRECT("FECHA_"&amp;$B527,1),"INCUMPLIDA","PROCESO"), "VERIFICAR FECHA")),"SIN VALOR AVANCE")</f>
        <v>CUMPLIDA</v>
      </c>
    </row>
    <row r="528" spans="1:17" ht="255" customHeight="1">
      <c r="A528" s="453" t="s">
        <v>17</v>
      </c>
      <c r="B528" s="454" t="s">
        <v>14</v>
      </c>
      <c r="C528" s="940"/>
      <c r="D528" s="940"/>
      <c r="E528" s="463" t="s">
        <v>3505</v>
      </c>
      <c r="F528" s="941"/>
      <c r="G528" s="634" t="s">
        <v>3497</v>
      </c>
      <c r="H528" s="635" t="s">
        <v>3498</v>
      </c>
      <c r="I528" s="635" t="s">
        <v>3499</v>
      </c>
      <c r="J528" s="645">
        <v>2</v>
      </c>
      <c r="K528" s="637">
        <v>45566</v>
      </c>
      <c r="L528" s="637">
        <v>45687</v>
      </c>
      <c r="M528" s="638">
        <f t="shared" si="25"/>
        <v>17.285714285714285</v>
      </c>
      <c r="N528" s="639">
        <v>1</v>
      </c>
      <c r="O528" s="635" t="s">
        <v>3457</v>
      </c>
      <c r="P528" s="639">
        <f t="shared" si="26"/>
        <v>1</v>
      </c>
      <c r="Q528" s="640" t="str" cm="1">
        <f t="array" aca="1" ref="Q528" ca="1">IF(ISNUMBER(P528),IF(P528=100%,"CUMPLIDA",IF(AND(ISNUMBER(L528),ISNUMBER(INDIRECT("FECHA_"&amp;$B528,1))), IF(L528&lt;=INDIRECT("FECHA_"&amp;$B528,1),"INCUMPLIDA","PROCESO"), "VERIFICAR FECHA")),"SIN VALOR AVANCE")</f>
        <v>CUMPLIDA</v>
      </c>
    </row>
    <row r="529" spans="1:17" ht="240" customHeight="1">
      <c r="A529" s="453" t="s">
        <v>17</v>
      </c>
      <c r="B529" s="454" t="s">
        <v>14</v>
      </c>
      <c r="C529" s="940"/>
      <c r="D529" s="940"/>
      <c r="E529" s="634" t="s">
        <v>3506</v>
      </c>
      <c r="F529" s="941"/>
      <c r="G529" s="634" t="s">
        <v>3507</v>
      </c>
      <c r="H529" s="635" t="s">
        <v>3508</v>
      </c>
      <c r="I529" s="635" t="s">
        <v>3509</v>
      </c>
      <c r="J529" s="645">
        <v>5</v>
      </c>
      <c r="K529" s="637">
        <v>45595</v>
      </c>
      <c r="L529" s="637">
        <v>45960</v>
      </c>
      <c r="M529" s="638">
        <f t="shared" si="25"/>
        <v>52.142857142857146</v>
      </c>
      <c r="N529" s="639">
        <v>0.6</v>
      </c>
      <c r="O529" s="635" t="s">
        <v>3510</v>
      </c>
      <c r="P529" s="639">
        <f t="shared" si="26"/>
        <v>0.6</v>
      </c>
      <c r="Q529" s="640" t="str" cm="1">
        <f t="array" aca="1" ref="Q529" ca="1">IF(ISNUMBER(P529),IF(P529=100%,"CUMPLIDA",IF(AND(ISNUMBER(L529),ISNUMBER(INDIRECT("FECHA_"&amp;$B529,1))), IF(L529&lt;=INDIRECT("FECHA_"&amp;$B529,1),"INCUMPLIDA","PROCESO"), "VERIFICAR FECHA")),"SIN VALOR AVANCE")</f>
        <v>PROCESO</v>
      </c>
    </row>
    <row r="530" spans="1:17" ht="409.5" customHeight="1">
      <c r="A530" s="453" t="s">
        <v>17</v>
      </c>
      <c r="B530" s="454" t="s">
        <v>14</v>
      </c>
      <c r="C530" s="940"/>
      <c r="D530" s="940"/>
      <c r="E530" s="634" t="s">
        <v>3511</v>
      </c>
      <c r="F530" s="941"/>
      <c r="G530" s="634" t="s">
        <v>3489</v>
      </c>
      <c r="H530" s="635" t="s">
        <v>3486</v>
      </c>
      <c r="I530" s="635" t="s">
        <v>3487</v>
      </c>
      <c r="J530" s="645">
        <v>1</v>
      </c>
      <c r="K530" s="637">
        <v>45536</v>
      </c>
      <c r="L530" s="637">
        <v>45868</v>
      </c>
      <c r="M530" s="638">
        <f t="shared" si="25"/>
        <v>47.428571428571431</v>
      </c>
      <c r="N530" s="639">
        <v>0.5</v>
      </c>
      <c r="O530" s="635" t="s">
        <v>3457</v>
      </c>
      <c r="P530" s="639">
        <f t="shared" si="26"/>
        <v>0.5</v>
      </c>
      <c r="Q530" s="640" t="str" cm="1">
        <f t="array" aca="1" ref="Q530" ca="1">IF(ISNUMBER(P530),IF(P530=100%,"CUMPLIDA",IF(AND(ISNUMBER(L530),ISNUMBER(INDIRECT("FECHA_"&amp;$B530,1))), IF(L530&lt;=INDIRECT("FECHA_"&amp;$B530,1),"INCUMPLIDA","PROCESO"), "VERIFICAR FECHA")),"SIN VALOR AVANCE")</f>
        <v>PROCESO</v>
      </c>
    </row>
    <row r="531" spans="1:17" ht="180.75" customHeight="1">
      <c r="A531" s="453" t="s">
        <v>17</v>
      </c>
      <c r="B531" s="454" t="s">
        <v>14</v>
      </c>
      <c r="C531" s="940" t="s">
        <v>3512</v>
      </c>
      <c r="D531" s="940" t="s">
        <v>3513</v>
      </c>
      <c r="E531" s="941" t="s">
        <v>3514</v>
      </c>
      <c r="F531" s="941" t="s">
        <v>3515</v>
      </c>
      <c r="G531" s="634" t="s">
        <v>3516</v>
      </c>
      <c r="H531" s="646" t="s">
        <v>3517</v>
      </c>
      <c r="I531" s="646" t="s">
        <v>3517</v>
      </c>
      <c r="J531" s="645">
        <v>1</v>
      </c>
      <c r="K531" s="637">
        <v>45658</v>
      </c>
      <c r="L531" s="637">
        <v>46387</v>
      </c>
      <c r="M531" s="638">
        <f t="shared" si="25"/>
        <v>104.14285714285714</v>
      </c>
      <c r="N531" s="639">
        <v>0</v>
      </c>
      <c r="O531" s="635" t="s">
        <v>3518</v>
      </c>
      <c r="P531" s="639">
        <f t="shared" si="26"/>
        <v>0</v>
      </c>
      <c r="Q531" s="640" t="str" cm="1">
        <f t="array" aca="1" ref="Q531" ca="1">IF(ISNUMBER(P531),IF(P531=100%,"CUMPLIDA",IF(AND(ISNUMBER(L531),ISNUMBER(INDIRECT("FECHA_"&amp;$B531,1))), IF(L531&lt;=INDIRECT("FECHA_"&amp;$B531,1),"INCUMPLIDA","PROCESO"), "VERIFICAR FECHA")),"SIN VALOR AVANCE")</f>
        <v>PROCESO</v>
      </c>
    </row>
    <row r="532" spans="1:17" ht="409.5">
      <c r="A532" s="453" t="s">
        <v>17</v>
      </c>
      <c r="B532" s="454" t="s">
        <v>14</v>
      </c>
      <c r="C532" s="940"/>
      <c r="D532" s="940"/>
      <c r="E532" s="941"/>
      <c r="F532" s="941"/>
      <c r="G532" s="634" t="s">
        <v>3519</v>
      </c>
      <c r="H532" s="635" t="s">
        <v>3479</v>
      </c>
      <c r="I532" s="635" t="s">
        <v>3480</v>
      </c>
      <c r="J532" s="645">
        <v>27</v>
      </c>
      <c r="K532" s="637">
        <v>45323</v>
      </c>
      <c r="L532" s="637">
        <v>47483</v>
      </c>
      <c r="M532" s="638">
        <f t="shared" si="25"/>
        <v>308.57142857142856</v>
      </c>
      <c r="N532" s="639">
        <v>0.25</v>
      </c>
      <c r="O532" s="635" t="s">
        <v>3518</v>
      </c>
      <c r="P532" s="639">
        <f t="shared" si="26"/>
        <v>0.25</v>
      </c>
      <c r="Q532" s="640" t="str" cm="1">
        <f t="array" aca="1" ref="Q532" ca="1">IF(ISNUMBER(P532),IF(P532=100%,"CUMPLIDA",IF(AND(ISNUMBER(L532),ISNUMBER(INDIRECT("FECHA_"&amp;$B532,1))), IF(L532&lt;=INDIRECT("FECHA_"&amp;$B532,1),"INCUMPLIDA","PROCESO"), "VERIFICAR FECHA")),"SIN VALOR AVANCE")</f>
        <v>PROCESO</v>
      </c>
    </row>
    <row r="533" spans="1:17" ht="409.5">
      <c r="A533" s="453" t="s">
        <v>17</v>
      </c>
      <c r="B533" s="454" t="s">
        <v>14</v>
      </c>
      <c r="C533" s="940"/>
      <c r="D533" s="940"/>
      <c r="E533" s="941" t="s">
        <v>3520</v>
      </c>
      <c r="F533" s="941"/>
      <c r="G533" s="634" t="s">
        <v>3521</v>
      </c>
      <c r="H533" s="635" t="s">
        <v>3479</v>
      </c>
      <c r="I533" s="635" t="s">
        <v>3480</v>
      </c>
      <c r="J533" s="645">
        <v>27</v>
      </c>
      <c r="K533" s="637">
        <v>45323</v>
      </c>
      <c r="L533" s="637">
        <v>47483</v>
      </c>
      <c r="M533" s="638">
        <f t="shared" si="25"/>
        <v>308.57142857142856</v>
      </c>
      <c r="N533" s="639">
        <v>0.35</v>
      </c>
      <c r="O533" s="635" t="s">
        <v>3522</v>
      </c>
      <c r="P533" s="639">
        <f t="shared" si="26"/>
        <v>0.35</v>
      </c>
      <c r="Q533" s="640" t="str" cm="1">
        <f t="array" aca="1" ref="Q533" ca="1">IF(ISNUMBER(P533),IF(P533=100%,"CUMPLIDA",IF(AND(ISNUMBER(L533),ISNUMBER(INDIRECT("FECHA_"&amp;$B533,1))), IF(L533&lt;=INDIRECT("FECHA_"&amp;$B533,1),"INCUMPLIDA","PROCESO"), "VERIFICAR FECHA")),"SIN VALOR AVANCE")</f>
        <v>PROCESO</v>
      </c>
    </row>
    <row r="534" spans="1:17" ht="270" customHeight="1">
      <c r="A534" s="453" t="s">
        <v>17</v>
      </c>
      <c r="B534" s="454" t="s">
        <v>14</v>
      </c>
      <c r="C534" s="940"/>
      <c r="D534" s="940"/>
      <c r="E534" s="941"/>
      <c r="F534" s="941"/>
      <c r="G534" s="463" t="s">
        <v>3523</v>
      </c>
      <c r="H534" s="635" t="s">
        <v>3524</v>
      </c>
      <c r="I534" s="635" t="s">
        <v>3525</v>
      </c>
      <c r="J534" s="645" t="s">
        <v>3526</v>
      </c>
      <c r="K534" s="637">
        <v>45597</v>
      </c>
      <c r="L534" s="637">
        <v>45809</v>
      </c>
      <c r="M534" s="638">
        <f t="shared" si="25"/>
        <v>30.285714285714285</v>
      </c>
      <c r="N534" s="639">
        <v>1</v>
      </c>
      <c r="O534" s="635" t="s">
        <v>3527</v>
      </c>
      <c r="P534" s="639">
        <f t="shared" si="26"/>
        <v>1</v>
      </c>
      <c r="Q534" s="640" t="str" cm="1">
        <f t="array" aca="1" ref="Q534" ca="1">IF(ISNUMBER(P534),IF(P534=100%,"CUMPLIDA",IF(AND(ISNUMBER(L534),ISNUMBER(INDIRECT("FECHA_"&amp;$B534,1))), IF(L534&lt;=INDIRECT("FECHA_"&amp;$B534,1),"INCUMPLIDA","PROCESO"), "VERIFICAR FECHA")),"SIN VALOR AVANCE")</f>
        <v>CUMPLIDA</v>
      </c>
    </row>
    <row r="535" spans="1:17" ht="409.5">
      <c r="A535" s="453" t="s">
        <v>17</v>
      </c>
      <c r="B535" s="454" t="s">
        <v>14</v>
      </c>
      <c r="C535" s="940"/>
      <c r="D535" s="940"/>
      <c r="E535" s="941" t="s">
        <v>3528</v>
      </c>
      <c r="F535" s="941"/>
      <c r="G535" s="634" t="s">
        <v>3529</v>
      </c>
      <c r="H535" s="635" t="s">
        <v>3479</v>
      </c>
      <c r="I535" s="635" t="s">
        <v>3480</v>
      </c>
      <c r="J535" s="645">
        <v>27</v>
      </c>
      <c r="K535" s="637">
        <v>45323</v>
      </c>
      <c r="L535" s="637">
        <v>47483</v>
      </c>
      <c r="M535" s="638">
        <f t="shared" si="25"/>
        <v>308.57142857142856</v>
      </c>
      <c r="N535" s="639">
        <v>0.35</v>
      </c>
      <c r="O535" s="635" t="s">
        <v>3530</v>
      </c>
      <c r="P535" s="639">
        <f t="shared" si="26"/>
        <v>0.35</v>
      </c>
      <c r="Q535" s="640" t="str" cm="1">
        <f t="array" aca="1" ref="Q535" ca="1">IF(ISNUMBER(P535),IF(P535=100%,"CUMPLIDA",IF(AND(ISNUMBER(L535),ISNUMBER(INDIRECT("FECHA_"&amp;$B535,1))), IF(L535&lt;=INDIRECT("FECHA_"&amp;$B535,1),"INCUMPLIDA","PROCESO"), "VERIFICAR FECHA")),"SIN VALOR AVANCE")</f>
        <v>PROCESO</v>
      </c>
    </row>
    <row r="536" spans="1:17" ht="150">
      <c r="A536" s="453" t="s">
        <v>17</v>
      </c>
      <c r="B536" s="454" t="s">
        <v>14</v>
      </c>
      <c r="C536" s="940"/>
      <c r="D536" s="940"/>
      <c r="E536" s="941"/>
      <c r="F536" s="941"/>
      <c r="G536" s="463" t="s">
        <v>3531</v>
      </c>
      <c r="H536" s="635" t="s">
        <v>3532</v>
      </c>
      <c r="I536" s="635" t="s">
        <v>3533</v>
      </c>
      <c r="J536" s="645">
        <v>4</v>
      </c>
      <c r="K536" s="637">
        <v>45597</v>
      </c>
      <c r="L536" s="637">
        <v>45838</v>
      </c>
      <c r="M536" s="638">
        <f t="shared" si="25"/>
        <v>34.428571428571431</v>
      </c>
      <c r="N536" s="639">
        <v>1</v>
      </c>
      <c r="O536" s="635" t="s">
        <v>3527</v>
      </c>
      <c r="P536" s="639">
        <f t="shared" si="26"/>
        <v>1</v>
      </c>
      <c r="Q536" s="640" t="str" cm="1">
        <f t="array" aca="1" ref="Q536" ca="1">IF(ISNUMBER(P536),IF(P536=100%,"CUMPLIDA",IF(AND(ISNUMBER(L536),ISNUMBER(INDIRECT("FECHA_"&amp;$B536,1))), IF(L536&lt;=INDIRECT("FECHA_"&amp;$B536,1),"INCUMPLIDA","PROCESO"), "VERIFICAR FECHA")),"SIN VALOR AVANCE")</f>
        <v>CUMPLIDA</v>
      </c>
    </row>
    <row r="537" spans="1:17" ht="210">
      <c r="A537" s="453" t="s">
        <v>17</v>
      </c>
      <c r="B537" s="454" t="s">
        <v>14</v>
      </c>
      <c r="C537" s="940"/>
      <c r="D537" s="940"/>
      <c r="E537" s="941"/>
      <c r="F537" s="941"/>
      <c r="G537" s="634" t="s">
        <v>3534</v>
      </c>
      <c r="H537" s="635" t="s">
        <v>3535</v>
      </c>
      <c r="I537" s="635" t="s">
        <v>3536</v>
      </c>
      <c r="J537" s="645" t="s">
        <v>3537</v>
      </c>
      <c r="K537" s="637">
        <v>45505</v>
      </c>
      <c r="L537" s="637">
        <v>45657</v>
      </c>
      <c r="M537" s="638">
        <f t="shared" si="25"/>
        <v>21.714285714285715</v>
      </c>
      <c r="N537" s="639">
        <v>1</v>
      </c>
      <c r="O537" s="635" t="s">
        <v>3538</v>
      </c>
      <c r="P537" s="639">
        <f t="shared" si="26"/>
        <v>1</v>
      </c>
      <c r="Q537" s="640" t="str" cm="1">
        <f t="array" aca="1" ref="Q537" ca="1">IF(ISNUMBER(P537),IF(P537=100%,"CUMPLIDA",IF(AND(ISNUMBER(L537),ISNUMBER(INDIRECT("FECHA_"&amp;$B537,1))), IF(L537&lt;=INDIRECT("FECHA_"&amp;$B537,1),"INCUMPLIDA","PROCESO"), "VERIFICAR FECHA")),"SIN VALOR AVANCE")</f>
        <v>CUMPLIDA</v>
      </c>
    </row>
    <row r="538" spans="1:17" ht="409.5">
      <c r="A538" s="453" t="s">
        <v>17</v>
      </c>
      <c r="B538" s="454" t="s">
        <v>14</v>
      </c>
      <c r="C538" s="940"/>
      <c r="D538" s="940"/>
      <c r="E538" s="941" t="s">
        <v>3539</v>
      </c>
      <c r="F538" s="941"/>
      <c r="G538" s="634" t="s">
        <v>3540</v>
      </c>
      <c r="H538" s="635" t="s">
        <v>3479</v>
      </c>
      <c r="I538" s="635" t="s">
        <v>3480</v>
      </c>
      <c r="J538" s="645">
        <v>27</v>
      </c>
      <c r="K538" s="637">
        <v>45323</v>
      </c>
      <c r="L538" s="637">
        <v>47483</v>
      </c>
      <c r="M538" s="638">
        <f t="shared" si="25"/>
        <v>308.57142857142856</v>
      </c>
      <c r="N538" s="639">
        <v>0.35</v>
      </c>
      <c r="O538" s="635" t="s">
        <v>3541</v>
      </c>
      <c r="P538" s="639">
        <f t="shared" si="26"/>
        <v>0.35</v>
      </c>
      <c r="Q538" s="640" t="str" cm="1">
        <f t="array" aca="1" ref="Q538" ca="1">IF(ISNUMBER(P538),IF(P538=100%,"CUMPLIDA",IF(AND(ISNUMBER(L538),ISNUMBER(INDIRECT("FECHA_"&amp;$B538,1))), IF(L538&lt;=INDIRECT("FECHA_"&amp;$B538,1),"INCUMPLIDA","PROCESO"), "VERIFICAR FECHA")),"SIN VALOR AVANCE")</f>
        <v>PROCESO</v>
      </c>
    </row>
    <row r="539" spans="1:17" ht="165" customHeight="1">
      <c r="A539" s="453" t="s">
        <v>17</v>
      </c>
      <c r="B539" s="454" t="s">
        <v>14</v>
      </c>
      <c r="C539" s="940"/>
      <c r="D539" s="940"/>
      <c r="E539" s="941"/>
      <c r="F539" s="941"/>
      <c r="G539" s="634" t="s">
        <v>3542</v>
      </c>
      <c r="H539" s="635" t="s">
        <v>3543</v>
      </c>
      <c r="I539" s="635" t="s">
        <v>3544</v>
      </c>
      <c r="J539" s="645" t="s">
        <v>3545</v>
      </c>
      <c r="K539" s="637">
        <v>45597</v>
      </c>
      <c r="L539" s="637">
        <v>45838</v>
      </c>
      <c r="M539" s="638">
        <f t="shared" si="25"/>
        <v>34.428571428571431</v>
      </c>
      <c r="N539" s="639">
        <v>1</v>
      </c>
      <c r="O539" s="635" t="s">
        <v>3527</v>
      </c>
      <c r="P539" s="639">
        <f t="shared" si="26"/>
        <v>1</v>
      </c>
      <c r="Q539" s="640" t="str" cm="1">
        <f t="array" aca="1" ref="Q539" ca="1">IF(ISNUMBER(P539),IF(P539=100%,"CUMPLIDA",IF(AND(ISNUMBER(L539),ISNUMBER(INDIRECT("FECHA_"&amp;$B539,1))), IF(L539&lt;=INDIRECT("FECHA_"&amp;$B539,1),"INCUMPLIDA","PROCESO"), "VERIFICAR FECHA")),"SIN VALOR AVANCE")</f>
        <v>CUMPLIDA</v>
      </c>
    </row>
    <row r="540" spans="1:17" ht="90.75" customHeight="1">
      <c r="A540" s="453" t="s">
        <v>17</v>
      </c>
      <c r="B540" s="454" t="s">
        <v>14</v>
      </c>
      <c r="C540" s="940"/>
      <c r="D540" s="940"/>
      <c r="E540" s="941"/>
      <c r="F540" s="941"/>
      <c r="G540" s="634" t="s">
        <v>3546</v>
      </c>
      <c r="H540" s="635" t="s">
        <v>3547</v>
      </c>
      <c r="I540" s="635" t="s">
        <v>3548</v>
      </c>
      <c r="J540" s="639">
        <v>1</v>
      </c>
      <c r="K540" s="637">
        <v>45597</v>
      </c>
      <c r="L540" s="637">
        <v>45868</v>
      </c>
      <c r="M540" s="638">
        <f t="shared" si="25"/>
        <v>38.714285714285715</v>
      </c>
      <c r="N540" s="639">
        <v>0.7</v>
      </c>
      <c r="O540" s="635" t="s">
        <v>3527</v>
      </c>
      <c r="P540" s="639">
        <f t="shared" si="26"/>
        <v>0.7</v>
      </c>
      <c r="Q540" s="640" t="str" cm="1">
        <f t="array" aca="1" ref="Q540" ca="1">IF(ISNUMBER(P540),IF(P540=100%,"CUMPLIDA",IF(AND(ISNUMBER(L540),ISNUMBER(INDIRECT("FECHA_"&amp;$B540,1))), IF(L540&lt;=INDIRECT("FECHA_"&amp;$B540,1),"INCUMPLIDA","PROCESO"), "VERIFICAR FECHA")),"SIN VALOR AVANCE")</f>
        <v>PROCESO</v>
      </c>
    </row>
    <row r="541" spans="1:17" ht="195.75" customHeight="1">
      <c r="A541" s="453" t="s">
        <v>17</v>
      </c>
      <c r="B541" s="454" t="s">
        <v>14</v>
      </c>
      <c r="C541" s="940"/>
      <c r="D541" s="940"/>
      <c r="E541" s="941" t="s">
        <v>3549</v>
      </c>
      <c r="F541" s="941"/>
      <c r="G541" s="634" t="s">
        <v>3550</v>
      </c>
      <c r="H541" s="646" t="s">
        <v>3551</v>
      </c>
      <c r="I541" s="635" t="s">
        <v>3552</v>
      </c>
      <c r="J541" s="645">
        <v>1</v>
      </c>
      <c r="K541" s="637">
        <v>45597</v>
      </c>
      <c r="L541" s="662">
        <v>45991</v>
      </c>
      <c r="M541" s="638">
        <f t="shared" si="25"/>
        <v>56.285714285714285</v>
      </c>
      <c r="N541" s="639">
        <v>0</v>
      </c>
      <c r="O541" s="635" t="s">
        <v>3553</v>
      </c>
      <c r="P541" s="639">
        <f>IF(B541="ITRC",N541,N541/J541)</f>
        <v>0</v>
      </c>
      <c r="Q541" s="640" t="str" cm="1">
        <f t="array" aca="1" ref="Q541" ca="1">IF(ISNUMBER(P541),IF(P541=100%,"CUMPLIDA",IF(AND(ISNUMBER(L541),ISNUMBER(INDIRECT("FECHA_"&amp;$B541,1))), IF(L541&lt;=INDIRECT("FECHA_"&amp;$B541,1),"INCUMPLIDA","PROCESO"), "VERIFICAR FECHA")),"SIN VALOR AVANCE")</f>
        <v>PROCESO</v>
      </c>
    </row>
    <row r="542" spans="1:17" ht="390">
      <c r="A542" s="453" t="s">
        <v>17</v>
      </c>
      <c r="B542" s="454" t="s">
        <v>14</v>
      </c>
      <c r="C542" s="940"/>
      <c r="D542" s="940"/>
      <c r="E542" s="941"/>
      <c r="F542" s="941"/>
      <c r="G542" s="634" t="s">
        <v>3554</v>
      </c>
      <c r="H542" s="656" t="s">
        <v>3555</v>
      </c>
      <c r="I542" s="656" t="s">
        <v>3556</v>
      </c>
      <c r="J542" s="645" t="s">
        <v>3557</v>
      </c>
      <c r="K542" s="637">
        <v>45323</v>
      </c>
      <c r="L542" s="637">
        <v>47483</v>
      </c>
      <c r="M542" s="638">
        <f t="shared" si="25"/>
        <v>308.57142857142856</v>
      </c>
      <c r="N542" s="639">
        <v>0.35</v>
      </c>
      <c r="O542" s="635" t="s">
        <v>3518</v>
      </c>
      <c r="P542" s="639">
        <f>IF(B543="ITRC",N542,N542/J542)</f>
        <v>0.35</v>
      </c>
      <c r="Q542" s="640" t="str" cm="1">
        <f t="array" aca="1" ref="Q542" ca="1">IF(ISNUMBER(P542),IF(P542=100%,"CUMPLIDA",IF(AND(ISNUMBER(L542),ISNUMBER(INDIRECT("FECHA_"&amp;$B542,1))), IF(L542&lt;=INDIRECT("FECHA_"&amp;$B542,1),"INCUMPLIDA","PROCESO"), "VERIFICAR FECHA")),"SIN VALOR AVANCE")</f>
        <v>PROCESO</v>
      </c>
    </row>
    <row r="543" spans="1:17" ht="195" customHeight="1">
      <c r="A543" s="453" t="s">
        <v>17</v>
      </c>
      <c r="B543" s="454" t="s">
        <v>14</v>
      </c>
      <c r="C543" s="940"/>
      <c r="D543" s="940"/>
      <c r="E543" s="941"/>
      <c r="F543" s="941"/>
      <c r="G543" s="647" t="s">
        <v>3558</v>
      </c>
      <c r="H543" s="656" t="s">
        <v>3559</v>
      </c>
      <c r="I543" s="656" t="s">
        <v>3560</v>
      </c>
      <c r="J543" s="645" t="s">
        <v>3561</v>
      </c>
      <c r="K543" s="650">
        <v>45597</v>
      </c>
      <c r="L543" s="662">
        <v>45991</v>
      </c>
      <c r="M543" s="638">
        <f t="shared" si="25"/>
        <v>56.285714285714285</v>
      </c>
      <c r="N543" s="639">
        <v>0</v>
      </c>
      <c r="O543" s="635" t="s">
        <v>3518</v>
      </c>
      <c r="P543" s="639">
        <f>IF(B544="ITRC",N543,N543/J543)</f>
        <v>0</v>
      </c>
      <c r="Q543" s="640" t="str" cm="1">
        <f t="array" aca="1" ref="Q543" ca="1">IF(ISNUMBER(P543),IF(P543=100%,"CUMPLIDA",IF(AND(ISNUMBER(L543),ISNUMBER(INDIRECT("FECHA_"&amp;$B543,1))), IF(L543&lt;=INDIRECT("FECHA_"&amp;$B543,1),"INCUMPLIDA","PROCESO"), "VERIFICAR FECHA")),"SIN VALOR AVANCE")</f>
        <v>PROCESO</v>
      </c>
    </row>
    <row r="544" spans="1:17" ht="135" customHeight="1">
      <c r="A544" s="453" t="s">
        <v>17</v>
      </c>
      <c r="B544" s="454" t="s">
        <v>14</v>
      </c>
      <c r="C544" s="940" t="s">
        <v>3562</v>
      </c>
      <c r="D544" s="940" t="s">
        <v>3513</v>
      </c>
      <c r="E544" s="950" t="s">
        <v>3563</v>
      </c>
      <c r="F544" s="941" t="s">
        <v>3564</v>
      </c>
      <c r="G544" s="647" t="s">
        <v>3565</v>
      </c>
      <c r="H544" s="635" t="s">
        <v>3566</v>
      </c>
      <c r="I544" s="635" t="s">
        <v>3567</v>
      </c>
      <c r="J544" s="645">
        <v>2</v>
      </c>
      <c r="K544" s="637">
        <v>45698</v>
      </c>
      <c r="L544" s="637">
        <v>46022</v>
      </c>
      <c r="M544" s="638">
        <f t="shared" si="25"/>
        <v>46.285714285714285</v>
      </c>
      <c r="N544" s="639">
        <v>0.6</v>
      </c>
      <c r="O544" s="466" t="s">
        <v>3568</v>
      </c>
      <c r="P544" s="639">
        <f t="shared" ref="P544:P607" si="27">IF(B544="ITRC",N544,N544/J544)</f>
        <v>0.6</v>
      </c>
      <c r="Q544" s="640" t="str" cm="1">
        <f t="array" aca="1" ref="Q544" ca="1">IF(ISNUMBER(P544),IF(P544=100%,"CUMPLIDA",IF(AND(ISNUMBER(L544),ISNUMBER(INDIRECT("FECHA_"&amp;$B544,1))), IF(L544&lt;=INDIRECT("FECHA_"&amp;$B544,1),"INCUMPLIDA","PROCESO"), "VERIFICAR FECHA")),"SIN VALOR AVANCE")</f>
        <v>PROCESO</v>
      </c>
    </row>
    <row r="545" spans="1:17" ht="300">
      <c r="A545" s="453" t="s">
        <v>17</v>
      </c>
      <c r="B545" s="454" t="s">
        <v>14</v>
      </c>
      <c r="C545" s="940"/>
      <c r="D545" s="940"/>
      <c r="E545" s="950"/>
      <c r="F545" s="941"/>
      <c r="G545" s="634" t="s">
        <v>3569</v>
      </c>
      <c r="H545" s="635" t="s">
        <v>3570</v>
      </c>
      <c r="I545" s="635" t="s">
        <v>3571</v>
      </c>
      <c r="J545" s="645">
        <v>1</v>
      </c>
      <c r="K545" s="637">
        <v>45722</v>
      </c>
      <c r="L545" s="637">
        <v>46022</v>
      </c>
      <c r="M545" s="638">
        <f t="shared" si="25"/>
        <v>42.857142857142854</v>
      </c>
      <c r="N545" s="639">
        <v>0</v>
      </c>
      <c r="O545" s="466" t="s">
        <v>3568</v>
      </c>
      <c r="P545" s="639">
        <f t="shared" si="27"/>
        <v>0</v>
      </c>
      <c r="Q545" s="640" t="str" cm="1">
        <f t="array" aca="1" ref="Q545" ca="1">IF(ISNUMBER(P545),IF(P545=100%,"CUMPLIDA",IF(AND(ISNUMBER(L545),ISNUMBER(INDIRECT("FECHA_"&amp;$B545,1))), IF(L545&lt;=INDIRECT("FECHA_"&amp;$B545,1),"INCUMPLIDA","PROCESO"), "VERIFICAR FECHA")),"SIN VALOR AVANCE")</f>
        <v>PROCESO</v>
      </c>
    </row>
    <row r="546" spans="1:17" ht="165">
      <c r="A546" s="453" t="s">
        <v>17</v>
      </c>
      <c r="B546" s="454" t="s">
        <v>14</v>
      </c>
      <c r="C546" s="940"/>
      <c r="D546" s="940"/>
      <c r="E546" s="950"/>
      <c r="F546" s="941"/>
      <c r="G546" s="634" t="s">
        <v>3572</v>
      </c>
      <c r="H546" s="635" t="s">
        <v>3573</v>
      </c>
      <c r="I546" s="646" t="s">
        <v>3574</v>
      </c>
      <c r="J546" s="645">
        <v>1</v>
      </c>
      <c r="K546" s="637">
        <v>45698</v>
      </c>
      <c r="L546" s="637">
        <v>46022</v>
      </c>
      <c r="M546" s="638">
        <f t="shared" si="25"/>
        <v>46.285714285714285</v>
      </c>
      <c r="N546" s="639">
        <v>0</v>
      </c>
      <c r="O546" s="466" t="s">
        <v>3575</v>
      </c>
      <c r="P546" s="639">
        <f t="shared" si="27"/>
        <v>0</v>
      </c>
      <c r="Q546" s="640" t="str" cm="1">
        <f t="array" aca="1" ref="Q546" ca="1">IF(ISNUMBER(P546),IF(P546=100%,"CUMPLIDA",IF(AND(ISNUMBER(L546),ISNUMBER(INDIRECT("FECHA_"&amp;$B546,1))), IF(L546&lt;=INDIRECT("FECHA_"&amp;$B546,1),"INCUMPLIDA","PROCESO"), "VERIFICAR FECHA")),"SIN VALOR AVANCE")</f>
        <v>PROCESO</v>
      </c>
    </row>
    <row r="547" spans="1:17" ht="215.25" customHeight="1">
      <c r="A547" s="453" t="s">
        <v>17</v>
      </c>
      <c r="B547" s="454" t="s">
        <v>14</v>
      </c>
      <c r="C547" s="940"/>
      <c r="D547" s="940"/>
      <c r="E547" s="950" t="s">
        <v>3576</v>
      </c>
      <c r="F547" s="941"/>
      <c r="G547" s="463" t="s">
        <v>3577</v>
      </c>
      <c r="H547" s="635" t="s">
        <v>3578</v>
      </c>
      <c r="I547" s="635" t="s">
        <v>3579</v>
      </c>
      <c r="J547" s="645">
        <v>1</v>
      </c>
      <c r="K547" s="637">
        <v>45698</v>
      </c>
      <c r="L547" s="637">
        <v>45747</v>
      </c>
      <c r="M547" s="638">
        <f t="shared" si="25"/>
        <v>7</v>
      </c>
      <c r="N547" s="639">
        <v>1</v>
      </c>
      <c r="O547" s="663" t="s">
        <v>3580</v>
      </c>
      <c r="P547" s="639">
        <f t="shared" si="27"/>
        <v>1</v>
      </c>
      <c r="Q547" s="640" t="str" cm="1">
        <f t="array" aca="1" ref="Q547" ca="1">IF(ISNUMBER(P547),IF(P547=100%,"CUMPLIDA",IF(AND(ISNUMBER(L547),ISNUMBER(INDIRECT("FECHA_"&amp;$B547,1))), IF(L547&lt;=INDIRECT("FECHA_"&amp;$B547,1),"INCUMPLIDA","PROCESO"), "VERIFICAR FECHA")),"SIN VALOR AVANCE")</f>
        <v>CUMPLIDA</v>
      </c>
    </row>
    <row r="548" spans="1:17" ht="180">
      <c r="A548" s="453" t="s">
        <v>17</v>
      </c>
      <c r="B548" s="454" t="s">
        <v>14</v>
      </c>
      <c r="C548" s="940"/>
      <c r="D548" s="940"/>
      <c r="E548" s="950"/>
      <c r="F548" s="941"/>
      <c r="G548" s="463" t="s">
        <v>3581</v>
      </c>
      <c r="H548" s="635" t="s">
        <v>3582</v>
      </c>
      <c r="I548" s="635" t="s">
        <v>3583</v>
      </c>
      <c r="J548" s="645">
        <v>2</v>
      </c>
      <c r="K548" s="637">
        <v>45719</v>
      </c>
      <c r="L548" s="637">
        <v>46022</v>
      </c>
      <c r="M548" s="638">
        <f t="shared" si="25"/>
        <v>43.285714285714285</v>
      </c>
      <c r="N548" s="639">
        <v>0.6</v>
      </c>
      <c r="O548" s="663" t="s">
        <v>3584</v>
      </c>
      <c r="P548" s="639">
        <f t="shared" si="27"/>
        <v>0.6</v>
      </c>
      <c r="Q548" s="640" t="str" cm="1">
        <f t="array" aca="1" ref="Q548" ca="1">IF(ISNUMBER(P548),IF(P548=100%,"CUMPLIDA",IF(AND(ISNUMBER(L548),ISNUMBER(INDIRECT("FECHA_"&amp;$B548,1))), IF(L548&lt;=INDIRECT("FECHA_"&amp;$B548,1),"INCUMPLIDA","PROCESO"), "VERIFICAR FECHA")),"SIN VALOR AVANCE")</f>
        <v>PROCESO</v>
      </c>
    </row>
    <row r="549" spans="1:17" ht="300.75" customHeight="1">
      <c r="A549" s="453" t="s">
        <v>17</v>
      </c>
      <c r="B549" s="454" t="s">
        <v>14</v>
      </c>
      <c r="C549" s="940"/>
      <c r="D549" s="940"/>
      <c r="E549" s="950" t="s">
        <v>3585</v>
      </c>
      <c r="F549" s="941"/>
      <c r="G549" s="647" t="s">
        <v>3586</v>
      </c>
      <c r="H549" s="635" t="s">
        <v>3587</v>
      </c>
      <c r="I549" s="656" t="s">
        <v>3588</v>
      </c>
      <c r="J549" s="645">
        <v>1</v>
      </c>
      <c r="K549" s="637">
        <v>45698</v>
      </c>
      <c r="L549" s="637">
        <v>46022</v>
      </c>
      <c r="M549" s="638">
        <f t="shared" si="25"/>
        <v>46.285714285714285</v>
      </c>
      <c r="N549" s="639">
        <v>0</v>
      </c>
      <c r="O549" s="656" t="s">
        <v>3589</v>
      </c>
      <c r="P549" s="639">
        <f t="shared" si="27"/>
        <v>0</v>
      </c>
      <c r="Q549" s="640" t="str" cm="1">
        <f t="array" aca="1" ref="Q549" ca="1">IF(ISNUMBER(P549),IF(P549=100%,"CUMPLIDA",IF(AND(ISNUMBER(L549),ISNUMBER(INDIRECT("FECHA_"&amp;$B549,1))), IF(L549&lt;=INDIRECT("FECHA_"&amp;$B549,1),"INCUMPLIDA","PROCESO"), "VERIFICAR FECHA")),"SIN VALOR AVANCE")</f>
        <v>PROCESO</v>
      </c>
    </row>
    <row r="550" spans="1:17" ht="225">
      <c r="A550" s="453" t="s">
        <v>17</v>
      </c>
      <c r="B550" s="454" t="s">
        <v>14</v>
      </c>
      <c r="C550" s="940"/>
      <c r="D550" s="940"/>
      <c r="E550" s="950"/>
      <c r="F550" s="941"/>
      <c r="G550" s="634" t="s">
        <v>3590</v>
      </c>
      <c r="H550" s="635" t="s">
        <v>3591</v>
      </c>
      <c r="I550" s="635" t="s">
        <v>3592</v>
      </c>
      <c r="J550" s="645">
        <v>1</v>
      </c>
      <c r="K550" s="637">
        <v>45698</v>
      </c>
      <c r="L550" s="637">
        <v>46022</v>
      </c>
      <c r="M550" s="638">
        <f t="shared" si="25"/>
        <v>46.285714285714285</v>
      </c>
      <c r="N550" s="639">
        <v>0.4</v>
      </c>
      <c r="O550" s="656" t="s">
        <v>3589</v>
      </c>
      <c r="P550" s="639">
        <f t="shared" si="27"/>
        <v>0.4</v>
      </c>
      <c r="Q550" s="640" t="str" cm="1">
        <f t="array" aca="1" ref="Q550" ca="1">IF(ISNUMBER(P550),IF(P550=100%,"CUMPLIDA",IF(AND(ISNUMBER(L550),ISNUMBER(INDIRECT("FECHA_"&amp;$B550,1))), IF(L550&lt;=INDIRECT("FECHA_"&amp;$B550,1),"INCUMPLIDA","PROCESO"), "VERIFICAR FECHA")),"SIN VALOR AVANCE")</f>
        <v>PROCESO</v>
      </c>
    </row>
    <row r="551" spans="1:17" ht="409.5">
      <c r="A551" s="453" t="s">
        <v>17</v>
      </c>
      <c r="B551" s="454" t="s">
        <v>14</v>
      </c>
      <c r="C551" s="940"/>
      <c r="D551" s="940"/>
      <c r="E551" s="950"/>
      <c r="F551" s="941"/>
      <c r="G551" s="634" t="s">
        <v>3593</v>
      </c>
      <c r="H551" s="635" t="s">
        <v>3594</v>
      </c>
      <c r="I551" s="635" t="s">
        <v>3595</v>
      </c>
      <c r="J551" s="645">
        <v>1</v>
      </c>
      <c r="K551" s="637">
        <v>45698</v>
      </c>
      <c r="L551" s="637">
        <v>46022</v>
      </c>
      <c r="M551" s="638">
        <f t="shared" si="25"/>
        <v>46.285714285714285</v>
      </c>
      <c r="N551" s="639">
        <v>0</v>
      </c>
      <c r="O551" s="656" t="s">
        <v>3596</v>
      </c>
      <c r="P551" s="639">
        <f t="shared" si="27"/>
        <v>0</v>
      </c>
      <c r="Q551" s="640" t="str" cm="1">
        <f t="array" aca="1" ref="Q551" ca="1">IF(ISNUMBER(P551),IF(P551=100%,"CUMPLIDA",IF(AND(ISNUMBER(L551),ISNUMBER(INDIRECT("FECHA_"&amp;$B551,1))), IF(L551&lt;=INDIRECT("FECHA_"&amp;$B551,1),"INCUMPLIDA","PROCESO"), "VERIFICAR FECHA")),"SIN VALOR AVANCE")</f>
        <v>PROCESO</v>
      </c>
    </row>
    <row r="552" spans="1:17" ht="315" customHeight="1">
      <c r="A552" s="453" t="s">
        <v>17</v>
      </c>
      <c r="B552" s="454" t="s">
        <v>14</v>
      </c>
      <c r="C552" s="940"/>
      <c r="D552" s="940"/>
      <c r="E552" s="950" t="s">
        <v>3597</v>
      </c>
      <c r="F552" s="941"/>
      <c r="G552" s="647" t="s">
        <v>3598</v>
      </c>
      <c r="H552" s="635" t="s">
        <v>3599</v>
      </c>
      <c r="I552" s="656" t="s">
        <v>3600</v>
      </c>
      <c r="J552" s="645">
        <v>1</v>
      </c>
      <c r="K552" s="650">
        <v>45698</v>
      </c>
      <c r="L552" s="650">
        <v>46022</v>
      </c>
      <c r="M552" s="638">
        <f t="shared" si="25"/>
        <v>46.285714285714285</v>
      </c>
      <c r="N552" s="639">
        <v>0.25</v>
      </c>
      <c r="O552" s="656" t="s">
        <v>3589</v>
      </c>
      <c r="P552" s="639">
        <f t="shared" si="27"/>
        <v>0.25</v>
      </c>
      <c r="Q552" s="640" t="str" cm="1">
        <f t="array" aca="1" ref="Q552" ca="1">IF(ISNUMBER(P552),IF(P552=100%,"CUMPLIDA",IF(AND(ISNUMBER(L552),ISNUMBER(INDIRECT("FECHA_"&amp;$B552,1))), IF(L552&lt;=INDIRECT("FECHA_"&amp;$B552,1),"INCUMPLIDA","PROCESO"), "VERIFICAR FECHA")),"SIN VALOR AVANCE")</f>
        <v>PROCESO</v>
      </c>
    </row>
    <row r="553" spans="1:17" ht="225" customHeight="1">
      <c r="A553" s="453" t="s">
        <v>17</v>
      </c>
      <c r="B553" s="454" t="s">
        <v>14</v>
      </c>
      <c r="C553" s="940"/>
      <c r="D553" s="940"/>
      <c r="E553" s="950"/>
      <c r="F553" s="941"/>
      <c r="G553" s="647" t="s">
        <v>3601</v>
      </c>
      <c r="H553" s="635" t="s">
        <v>3602</v>
      </c>
      <c r="I553" s="635" t="s">
        <v>3603</v>
      </c>
      <c r="J553" s="645">
        <v>1</v>
      </c>
      <c r="K553" s="649">
        <v>45698</v>
      </c>
      <c r="L553" s="649">
        <v>46022</v>
      </c>
      <c r="M553" s="638">
        <f t="shared" si="25"/>
        <v>46.285714285714285</v>
      </c>
      <c r="N553" s="639">
        <v>0.25</v>
      </c>
      <c r="O553" s="656" t="s">
        <v>3589</v>
      </c>
      <c r="P553" s="639">
        <f t="shared" si="27"/>
        <v>0.25</v>
      </c>
      <c r="Q553" s="640" t="str" cm="1">
        <f t="array" aca="1" ref="Q553" ca="1">IF(ISNUMBER(P553),IF(P553=100%,"CUMPLIDA",IF(AND(ISNUMBER(L553),ISNUMBER(INDIRECT("FECHA_"&amp;$B553,1))), IF(L553&lt;=INDIRECT("FECHA_"&amp;$B553,1),"INCUMPLIDA","PROCESO"), "VERIFICAR FECHA")),"SIN VALOR AVANCE")</f>
        <v>PROCESO</v>
      </c>
    </row>
    <row r="554" spans="1:17" ht="372" customHeight="1">
      <c r="A554" s="453" t="s">
        <v>17</v>
      </c>
      <c r="B554" s="454" t="s">
        <v>14</v>
      </c>
      <c r="C554" s="940"/>
      <c r="D554" s="940"/>
      <c r="E554" s="950" t="s">
        <v>3604</v>
      </c>
      <c r="F554" s="941"/>
      <c r="G554" s="647" t="s">
        <v>3605</v>
      </c>
      <c r="H554" s="635" t="s">
        <v>3606</v>
      </c>
      <c r="I554" s="656" t="s">
        <v>3607</v>
      </c>
      <c r="J554" s="645">
        <v>1</v>
      </c>
      <c r="K554" s="650">
        <v>45698</v>
      </c>
      <c r="L554" s="650">
        <v>45900</v>
      </c>
      <c r="M554" s="638">
        <f t="shared" si="25"/>
        <v>28.857142857142858</v>
      </c>
      <c r="N554" s="639">
        <v>0.7</v>
      </c>
      <c r="O554" s="656" t="s">
        <v>3608</v>
      </c>
      <c r="P554" s="639">
        <f t="shared" si="27"/>
        <v>0.7</v>
      </c>
      <c r="Q554" s="640" t="str" cm="1">
        <f t="array" aca="1" ref="Q554" ca="1">IF(ISNUMBER(P554),IF(P554=100%,"CUMPLIDA",IF(AND(ISNUMBER(L554),ISNUMBER(INDIRECT("FECHA_"&amp;$B554,1))), IF(L554&lt;=INDIRECT("FECHA_"&amp;$B554,1),"INCUMPLIDA","PROCESO"), "VERIFICAR FECHA")),"SIN VALOR AVANCE")</f>
        <v>PROCESO</v>
      </c>
    </row>
    <row r="555" spans="1:17" ht="255">
      <c r="A555" s="453" t="s">
        <v>17</v>
      </c>
      <c r="B555" s="454" t="s">
        <v>14</v>
      </c>
      <c r="C555" s="940"/>
      <c r="D555" s="940"/>
      <c r="E555" s="950"/>
      <c r="F555" s="941"/>
      <c r="G555" s="634" t="s">
        <v>3609</v>
      </c>
      <c r="H555" s="635" t="s">
        <v>3610</v>
      </c>
      <c r="I555" s="635" t="s">
        <v>3607</v>
      </c>
      <c r="J555" s="645">
        <v>1</v>
      </c>
      <c r="K555" s="649">
        <v>45698</v>
      </c>
      <c r="L555" s="649">
        <v>45900</v>
      </c>
      <c r="M555" s="638">
        <f t="shared" si="25"/>
        <v>28.857142857142858</v>
      </c>
      <c r="N555" s="639">
        <v>1</v>
      </c>
      <c r="O555" s="635" t="s">
        <v>3611</v>
      </c>
      <c r="P555" s="639">
        <f t="shared" si="27"/>
        <v>1</v>
      </c>
      <c r="Q555" s="640" t="str" cm="1">
        <f t="array" aca="1" ref="Q555" ca="1">IF(ISNUMBER(P555),IF(P555=100%,"CUMPLIDA",IF(AND(ISNUMBER(L555),ISNUMBER(INDIRECT("FECHA_"&amp;$B555,1))), IF(L555&lt;=INDIRECT("FECHA_"&amp;$B555,1),"INCUMPLIDA","PROCESO"), "VERIFICAR FECHA")),"SIN VALOR AVANCE")</f>
        <v>CUMPLIDA</v>
      </c>
    </row>
    <row r="556" spans="1:17" ht="405" customHeight="1">
      <c r="A556" s="453" t="s">
        <v>17</v>
      </c>
      <c r="B556" s="454" t="s">
        <v>14</v>
      </c>
      <c r="C556" s="940"/>
      <c r="D556" s="940"/>
      <c r="E556" s="950"/>
      <c r="F556" s="941"/>
      <c r="G556" s="634" t="s">
        <v>3612</v>
      </c>
      <c r="H556" s="635" t="s">
        <v>3613</v>
      </c>
      <c r="I556" s="635" t="s">
        <v>3614</v>
      </c>
      <c r="J556" s="645">
        <v>1</v>
      </c>
      <c r="K556" s="649">
        <v>45332</v>
      </c>
      <c r="L556" s="649">
        <v>45900</v>
      </c>
      <c r="M556" s="638">
        <f t="shared" si="25"/>
        <v>81.142857142857139</v>
      </c>
      <c r="N556" s="639">
        <v>0.7</v>
      </c>
      <c r="O556" s="635" t="s">
        <v>3615</v>
      </c>
      <c r="P556" s="639">
        <f t="shared" si="27"/>
        <v>0.7</v>
      </c>
      <c r="Q556" s="640" t="str" cm="1">
        <f t="array" aca="1" ref="Q556" ca="1">IF(ISNUMBER(P556),IF(P556=100%,"CUMPLIDA",IF(AND(ISNUMBER(L556),ISNUMBER(INDIRECT("FECHA_"&amp;$B556,1))), IF(L556&lt;=INDIRECT("FECHA_"&amp;$B556,1),"INCUMPLIDA","PROCESO"), "VERIFICAR FECHA")),"SIN VALOR AVANCE")</f>
        <v>PROCESO</v>
      </c>
    </row>
    <row r="557" spans="1:17" ht="240" customHeight="1">
      <c r="A557" s="453" t="s">
        <v>17</v>
      </c>
      <c r="B557" s="454" t="s">
        <v>14</v>
      </c>
      <c r="C557" s="940"/>
      <c r="D557" s="940"/>
      <c r="E557" s="950"/>
      <c r="F557" s="941"/>
      <c r="G557" s="647" t="s">
        <v>3616</v>
      </c>
      <c r="H557" s="635" t="s">
        <v>3617</v>
      </c>
      <c r="I557" s="656" t="s">
        <v>3618</v>
      </c>
      <c r="J557" s="645">
        <v>1</v>
      </c>
      <c r="K557" s="649">
        <v>45332</v>
      </c>
      <c r="L557" s="649">
        <v>45900</v>
      </c>
      <c r="M557" s="638">
        <f t="shared" si="25"/>
        <v>81.142857142857139</v>
      </c>
      <c r="N557" s="639">
        <v>0.7</v>
      </c>
      <c r="O557" s="656" t="s">
        <v>3619</v>
      </c>
      <c r="P557" s="639">
        <f t="shared" si="27"/>
        <v>0.7</v>
      </c>
      <c r="Q557" s="640" t="str" cm="1">
        <f t="array" aca="1" ref="Q557" ca="1">IF(ISNUMBER(P557),IF(P557=100%,"CUMPLIDA",IF(AND(ISNUMBER(L557),ISNUMBER(INDIRECT("FECHA_"&amp;$B557,1))), IF(L557&lt;=INDIRECT("FECHA_"&amp;$B557,1),"INCUMPLIDA","PROCESO"), "VERIFICAR FECHA")),"SIN VALOR AVANCE")</f>
        <v>PROCESO</v>
      </c>
    </row>
    <row r="558" spans="1:17" ht="165">
      <c r="A558" s="453" t="s">
        <v>17</v>
      </c>
      <c r="B558" s="454" t="s">
        <v>14</v>
      </c>
      <c r="C558" s="940"/>
      <c r="D558" s="940"/>
      <c r="E558" s="950"/>
      <c r="F558" s="941"/>
      <c r="G558" s="647" t="s">
        <v>3620</v>
      </c>
      <c r="H558" s="635" t="s">
        <v>3621</v>
      </c>
      <c r="I558" s="656" t="s">
        <v>3618</v>
      </c>
      <c r="J558" s="645">
        <v>1</v>
      </c>
      <c r="K558" s="649">
        <v>45332</v>
      </c>
      <c r="L558" s="649">
        <v>45900</v>
      </c>
      <c r="M558" s="638">
        <f t="shared" si="25"/>
        <v>81.142857142857139</v>
      </c>
      <c r="N558" s="639">
        <v>0.2</v>
      </c>
      <c r="O558" s="656" t="s">
        <v>3622</v>
      </c>
      <c r="P558" s="639">
        <f t="shared" si="27"/>
        <v>0.2</v>
      </c>
      <c r="Q558" s="640" t="str" cm="1">
        <f t="array" aca="1" ref="Q558" ca="1">IF(ISNUMBER(P558),IF(P558=100%,"CUMPLIDA",IF(AND(ISNUMBER(L558),ISNUMBER(INDIRECT("FECHA_"&amp;$B558,1))), IF(L558&lt;=INDIRECT("FECHA_"&amp;$B558,1),"INCUMPLIDA","PROCESO"), "VERIFICAR FECHA")),"SIN VALOR AVANCE")</f>
        <v>PROCESO</v>
      </c>
    </row>
    <row r="559" spans="1:17" ht="270">
      <c r="A559" s="453" t="s">
        <v>17</v>
      </c>
      <c r="B559" s="454" t="s">
        <v>14</v>
      </c>
      <c r="C559" s="940"/>
      <c r="D559" s="940"/>
      <c r="E559" s="950"/>
      <c r="F559" s="941"/>
      <c r="G559" s="647" t="s">
        <v>3623</v>
      </c>
      <c r="H559" s="635" t="s">
        <v>3624</v>
      </c>
      <c r="I559" s="656" t="s">
        <v>3625</v>
      </c>
      <c r="J559" s="645">
        <v>3</v>
      </c>
      <c r="K559" s="649">
        <v>45717</v>
      </c>
      <c r="L559" s="649">
        <v>46022</v>
      </c>
      <c r="M559" s="638">
        <f t="shared" si="25"/>
        <v>43.571428571428569</v>
      </c>
      <c r="N559" s="639">
        <v>0.1</v>
      </c>
      <c r="O559" s="656" t="s">
        <v>3619</v>
      </c>
      <c r="P559" s="639">
        <f t="shared" si="27"/>
        <v>0.1</v>
      </c>
      <c r="Q559" s="640" t="str" cm="1">
        <f t="array" aca="1" ref="Q559" ca="1">IF(ISNUMBER(P559),IF(P559=100%,"CUMPLIDA",IF(AND(ISNUMBER(L559),ISNUMBER(INDIRECT("FECHA_"&amp;$B559,1))), IF(L559&lt;=INDIRECT("FECHA_"&amp;$B559,1),"INCUMPLIDA","PROCESO"), "VERIFICAR FECHA")),"SIN VALOR AVANCE")</f>
        <v>PROCESO</v>
      </c>
    </row>
    <row r="560" spans="1:17" ht="195" customHeight="1">
      <c r="A560" s="453" t="s">
        <v>17</v>
      </c>
      <c r="B560" s="454" t="s">
        <v>14</v>
      </c>
      <c r="C560" s="940"/>
      <c r="D560" s="940"/>
      <c r="E560" s="950"/>
      <c r="F560" s="941"/>
      <c r="G560" s="647" t="s">
        <v>3626</v>
      </c>
      <c r="H560" s="635" t="s">
        <v>3627</v>
      </c>
      <c r="I560" s="656" t="s">
        <v>3625</v>
      </c>
      <c r="J560" s="645">
        <v>3</v>
      </c>
      <c r="K560" s="649">
        <v>45717</v>
      </c>
      <c r="L560" s="649">
        <v>46022</v>
      </c>
      <c r="M560" s="638">
        <f t="shared" si="25"/>
        <v>43.571428571428569</v>
      </c>
      <c r="N560" s="639">
        <v>0.1</v>
      </c>
      <c r="O560" s="656" t="s">
        <v>3619</v>
      </c>
      <c r="P560" s="639">
        <f t="shared" si="27"/>
        <v>0.1</v>
      </c>
      <c r="Q560" s="640" t="str" cm="1">
        <f t="array" aca="1" ref="Q560" ca="1">IF(ISNUMBER(P560),IF(P560=100%,"CUMPLIDA",IF(AND(ISNUMBER(L560),ISNUMBER(INDIRECT("FECHA_"&amp;$B560,1))), IF(L560&lt;=INDIRECT("FECHA_"&amp;$B560,1),"INCUMPLIDA","PROCESO"), "VERIFICAR FECHA")),"SIN VALOR AVANCE")</f>
        <v>PROCESO</v>
      </c>
    </row>
    <row r="561" spans="1:17" ht="225" customHeight="1">
      <c r="A561" s="453" t="s">
        <v>17</v>
      </c>
      <c r="B561" s="454" t="s">
        <v>14</v>
      </c>
      <c r="C561" s="940"/>
      <c r="D561" s="940"/>
      <c r="E561" s="950"/>
      <c r="F561" s="941"/>
      <c r="G561" s="647" t="s">
        <v>3628</v>
      </c>
      <c r="H561" s="635" t="s">
        <v>3629</v>
      </c>
      <c r="I561" s="656" t="s">
        <v>3630</v>
      </c>
      <c r="J561" s="645">
        <v>1</v>
      </c>
      <c r="K561" s="649">
        <v>45698</v>
      </c>
      <c r="L561" s="649">
        <v>45838</v>
      </c>
      <c r="M561" s="638">
        <f t="shared" si="25"/>
        <v>20</v>
      </c>
      <c r="N561" s="639">
        <v>1</v>
      </c>
      <c r="O561" s="656" t="s">
        <v>3631</v>
      </c>
      <c r="P561" s="639">
        <f t="shared" si="27"/>
        <v>1</v>
      </c>
      <c r="Q561" s="640" t="str" cm="1">
        <f t="array" aca="1" ref="Q561" ca="1">IF(ISNUMBER(P561),IF(P561=100%,"CUMPLIDA",IF(AND(ISNUMBER(L561),ISNUMBER(INDIRECT("FECHA_"&amp;$B561,1))), IF(L561&lt;=INDIRECT("FECHA_"&amp;$B561,1),"INCUMPLIDA","PROCESO"), "VERIFICAR FECHA")),"SIN VALOR AVANCE")</f>
        <v>CUMPLIDA</v>
      </c>
    </row>
    <row r="562" spans="1:17" ht="186.75" customHeight="1">
      <c r="A562" s="453" t="s">
        <v>17</v>
      </c>
      <c r="B562" s="454" t="s">
        <v>14</v>
      </c>
      <c r="C562" s="940"/>
      <c r="D562" s="940"/>
      <c r="E562" s="950" t="s">
        <v>3632</v>
      </c>
      <c r="F562" s="941"/>
      <c r="G562" s="647" t="s">
        <v>3633</v>
      </c>
      <c r="H562" s="635" t="s">
        <v>3634</v>
      </c>
      <c r="I562" s="656" t="s">
        <v>3630</v>
      </c>
      <c r="J562" s="645">
        <v>1</v>
      </c>
      <c r="K562" s="649">
        <v>45703</v>
      </c>
      <c r="L562" s="649">
        <v>45838</v>
      </c>
      <c r="M562" s="638">
        <f t="shared" si="25"/>
        <v>19.285714285714285</v>
      </c>
      <c r="N562" s="639">
        <v>1</v>
      </c>
      <c r="O562" s="656" t="s">
        <v>3631</v>
      </c>
      <c r="P562" s="639">
        <f t="shared" si="27"/>
        <v>1</v>
      </c>
      <c r="Q562" s="640" t="str" cm="1">
        <f t="array" aca="1" ref="Q562" ca="1">IF(ISNUMBER(P562),IF(P562=100%,"CUMPLIDA",IF(AND(ISNUMBER(L562),ISNUMBER(INDIRECT("FECHA_"&amp;$B562,1))), IF(L562&lt;=INDIRECT("FECHA_"&amp;$B562,1),"INCUMPLIDA","PROCESO"), "VERIFICAR FECHA")),"SIN VALOR AVANCE")</f>
        <v>CUMPLIDA</v>
      </c>
    </row>
    <row r="563" spans="1:17" ht="135" customHeight="1">
      <c r="A563" s="453" t="s">
        <v>17</v>
      </c>
      <c r="B563" s="454" t="s">
        <v>14</v>
      </c>
      <c r="C563" s="940"/>
      <c r="D563" s="940"/>
      <c r="E563" s="950"/>
      <c r="F563" s="941"/>
      <c r="G563" s="647" t="s">
        <v>3635</v>
      </c>
      <c r="H563" s="635" t="s">
        <v>3636</v>
      </c>
      <c r="I563" s="656" t="s">
        <v>3637</v>
      </c>
      <c r="J563" s="645">
        <v>2</v>
      </c>
      <c r="K563" s="649">
        <v>45703</v>
      </c>
      <c r="L563" s="649">
        <v>45777</v>
      </c>
      <c r="M563" s="638">
        <f t="shared" si="25"/>
        <v>10.571428571428571</v>
      </c>
      <c r="N563" s="639">
        <v>1</v>
      </c>
      <c r="O563" s="656" t="s">
        <v>3631</v>
      </c>
      <c r="P563" s="639">
        <f t="shared" si="27"/>
        <v>1</v>
      </c>
      <c r="Q563" s="640" t="str" cm="1">
        <f t="array" aca="1" ref="Q563" ca="1">IF(ISNUMBER(P563),IF(P563=100%,"CUMPLIDA",IF(AND(ISNUMBER(L563),ISNUMBER(INDIRECT("FECHA_"&amp;$B563,1))), IF(L563&lt;=INDIRECT("FECHA_"&amp;$B563,1),"INCUMPLIDA","PROCESO"), "VERIFICAR FECHA")),"SIN VALOR AVANCE")</f>
        <v>CUMPLIDA</v>
      </c>
    </row>
    <row r="564" spans="1:17" ht="174" customHeight="1">
      <c r="A564" s="453" t="s">
        <v>17</v>
      </c>
      <c r="B564" s="454" t="s">
        <v>14</v>
      </c>
      <c r="C564" s="940"/>
      <c r="D564" s="940"/>
      <c r="E564" s="950"/>
      <c r="F564" s="941"/>
      <c r="G564" s="647" t="s">
        <v>3638</v>
      </c>
      <c r="H564" s="635" t="s">
        <v>3639</v>
      </c>
      <c r="I564" s="656" t="s">
        <v>3637</v>
      </c>
      <c r="J564" s="645">
        <v>2</v>
      </c>
      <c r="K564" s="649">
        <v>45839</v>
      </c>
      <c r="L564" s="649">
        <v>45869</v>
      </c>
      <c r="M564" s="638">
        <f t="shared" si="25"/>
        <v>4.2857142857142856</v>
      </c>
      <c r="N564" s="639">
        <v>0</v>
      </c>
      <c r="O564" s="656" t="s">
        <v>3631</v>
      </c>
      <c r="P564" s="639">
        <f t="shared" si="27"/>
        <v>0</v>
      </c>
      <c r="Q564" s="640" t="str" cm="1">
        <f t="array" aca="1" ref="Q564" ca="1">IF(ISNUMBER(P564),IF(P564=100%,"CUMPLIDA",IF(AND(ISNUMBER(L564),ISNUMBER(INDIRECT("FECHA_"&amp;$B564,1))), IF(L564&lt;=INDIRECT("FECHA_"&amp;$B564,1),"INCUMPLIDA","PROCESO"), "VERIFICAR FECHA")),"SIN VALOR AVANCE")</f>
        <v>PROCESO</v>
      </c>
    </row>
    <row r="565" spans="1:17" ht="243.75" customHeight="1">
      <c r="A565" s="453" t="s">
        <v>17</v>
      </c>
      <c r="B565" s="454" t="s">
        <v>14</v>
      </c>
      <c r="C565" s="940"/>
      <c r="D565" s="940"/>
      <c r="E565" s="950" t="s">
        <v>3640</v>
      </c>
      <c r="F565" s="941"/>
      <c r="G565" s="647" t="s">
        <v>3641</v>
      </c>
      <c r="H565" s="635" t="s">
        <v>3642</v>
      </c>
      <c r="I565" s="656" t="s">
        <v>3643</v>
      </c>
      <c r="J565" s="645">
        <v>1</v>
      </c>
      <c r="K565" s="649">
        <v>45698</v>
      </c>
      <c r="L565" s="649">
        <v>45869</v>
      </c>
      <c r="M565" s="638">
        <f t="shared" si="25"/>
        <v>24.428571428571427</v>
      </c>
      <c r="N565" s="639">
        <v>0.65</v>
      </c>
      <c r="O565" s="656" t="s">
        <v>3644</v>
      </c>
      <c r="P565" s="639">
        <f t="shared" si="27"/>
        <v>0.65</v>
      </c>
      <c r="Q565" s="640" t="str" cm="1">
        <f t="array" aca="1" ref="Q565" ca="1">IF(ISNUMBER(P565),IF(P565=100%,"CUMPLIDA",IF(AND(ISNUMBER(L565),ISNUMBER(INDIRECT("FECHA_"&amp;$B565,1))), IF(L565&lt;=INDIRECT("FECHA_"&amp;$B565,1),"INCUMPLIDA","PROCESO"), "VERIFICAR FECHA")),"SIN VALOR AVANCE")</f>
        <v>PROCESO</v>
      </c>
    </row>
    <row r="566" spans="1:17" ht="135" customHeight="1">
      <c r="A566" s="453" t="s">
        <v>17</v>
      </c>
      <c r="B566" s="454" t="s">
        <v>14</v>
      </c>
      <c r="C566" s="940"/>
      <c r="D566" s="940"/>
      <c r="E566" s="950"/>
      <c r="F566" s="941"/>
      <c r="G566" s="647" t="s">
        <v>3645</v>
      </c>
      <c r="H566" s="635" t="s">
        <v>3646</v>
      </c>
      <c r="I566" s="656" t="s">
        <v>3647</v>
      </c>
      <c r="J566" s="645">
        <v>1</v>
      </c>
      <c r="K566" s="649">
        <v>45870</v>
      </c>
      <c r="L566" s="649">
        <v>45930</v>
      </c>
      <c r="M566" s="638">
        <f t="shared" si="25"/>
        <v>8.5714285714285712</v>
      </c>
      <c r="N566" s="639">
        <v>0.9</v>
      </c>
      <c r="O566" s="635" t="s">
        <v>3648</v>
      </c>
      <c r="P566" s="639">
        <f t="shared" si="27"/>
        <v>0.9</v>
      </c>
      <c r="Q566" s="640" t="str" cm="1">
        <f t="array" aca="1" ref="Q566" ca="1">IF(ISNUMBER(P566),IF(P566=100%,"CUMPLIDA",IF(AND(ISNUMBER(L566),ISNUMBER(INDIRECT("FECHA_"&amp;$B566,1))), IF(L566&lt;=INDIRECT("FECHA_"&amp;$B566,1),"INCUMPLIDA","PROCESO"), "VERIFICAR FECHA")),"SIN VALOR AVANCE")</f>
        <v>PROCESO</v>
      </c>
    </row>
    <row r="567" spans="1:17" ht="240">
      <c r="A567" s="453" t="s">
        <v>17</v>
      </c>
      <c r="B567" s="454" t="s">
        <v>14</v>
      </c>
      <c r="C567" s="940"/>
      <c r="D567" s="940"/>
      <c r="E567" s="950"/>
      <c r="F567" s="941"/>
      <c r="G567" s="647" t="s">
        <v>3649</v>
      </c>
      <c r="H567" s="635" t="s">
        <v>3650</v>
      </c>
      <c r="I567" s="656" t="s">
        <v>3651</v>
      </c>
      <c r="J567" s="645">
        <v>2</v>
      </c>
      <c r="K567" s="649">
        <v>45931</v>
      </c>
      <c r="L567" s="649">
        <v>46053</v>
      </c>
      <c r="M567" s="638">
        <f t="shared" si="25"/>
        <v>17.428571428571427</v>
      </c>
      <c r="N567" s="639">
        <v>0.1</v>
      </c>
      <c r="O567" s="635" t="s">
        <v>3652</v>
      </c>
      <c r="P567" s="639">
        <f t="shared" si="27"/>
        <v>0.1</v>
      </c>
      <c r="Q567" s="640" t="str" cm="1">
        <f t="array" aca="1" ref="Q567" ca="1">IF(ISNUMBER(P567),IF(P567=100%,"CUMPLIDA",IF(AND(ISNUMBER(L567),ISNUMBER(INDIRECT("FECHA_"&amp;$B567,1))), IF(L567&lt;=INDIRECT("FECHA_"&amp;$B567,1),"INCUMPLIDA","PROCESO"), "VERIFICAR FECHA")),"SIN VALOR AVANCE")</f>
        <v>PROCESO</v>
      </c>
    </row>
    <row r="568" spans="1:17" ht="240" customHeight="1">
      <c r="A568" s="453" t="s">
        <v>17</v>
      </c>
      <c r="B568" s="454" t="s">
        <v>14</v>
      </c>
      <c r="C568" s="940"/>
      <c r="D568" s="940"/>
      <c r="E568" s="950"/>
      <c r="F568" s="941"/>
      <c r="G568" s="647" t="s">
        <v>3653</v>
      </c>
      <c r="H568" s="635" t="s">
        <v>3654</v>
      </c>
      <c r="I568" s="656" t="s">
        <v>3655</v>
      </c>
      <c r="J568" s="645">
        <v>3</v>
      </c>
      <c r="K568" s="649">
        <v>45698</v>
      </c>
      <c r="L568" s="649">
        <v>46203</v>
      </c>
      <c r="M568" s="638">
        <f t="shared" si="25"/>
        <v>72.142857142857139</v>
      </c>
      <c r="N568" s="639">
        <v>0.1</v>
      </c>
      <c r="O568" s="635" t="s">
        <v>3656</v>
      </c>
      <c r="P568" s="639">
        <f t="shared" si="27"/>
        <v>0.1</v>
      </c>
      <c r="Q568" s="640" t="str" cm="1">
        <f t="array" aca="1" ref="Q568" ca="1">IF(ISNUMBER(P568),IF(P568=100%,"CUMPLIDA",IF(AND(ISNUMBER(L568),ISNUMBER(INDIRECT("FECHA_"&amp;$B568,1))), IF(L568&lt;=INDIRECT("FECHA_"&amp;$B568,1),"INCUMPLIDA","PROCESO"), "VERIFICAR FECHA")),"SIN VALOR AVANCE")</f>
        <v>PROCESO</v>
      </c>
    </row>
    <row r="569" spans="1:17" ht="409.5">
      <c r="A569" s="453" t="s">
        <v>17</v>
      </c>
      <c r="B569" s="454" t="s">
        <v>14</v>
      </c>
      <c r="C569" s="940"/>
      <c r="D569" s="940"/>
      <c r="E569" s="950"/>
      <c r="F569" s="941"/>
      <c r="G569" s="647" t="s">
        <v>3657</v>
      </c>
      <c r="H569" s="635" t="s">
        <v>3658</v>
      </c>
      <c r="I569" s="656" t="s">
        <v>3659</v>
      </c>
      <c r="J569" s="645">
        <v>11</v>
      </c>
      <c r="K569" s="649">
        <v>45698</v>
      </c>
      <c r="L569" s="649">
        <v>46022</v>
      </c>
      <c r="M569" s="638">
        <f t="shared" si="25"/>
        <v>46.285714285714285</v>
      </c>
      <c r="N569" s="639">
        <v>0.15</v>
      </c>
      <c r="O569" s="635" t="s">
        <v>3660</v>
      </c>
      <c r="P569" s="639">
        <f t="shared" si="27"/>
        <v>0.15</v>
      </c>
      <c r="Q569" s="640" t="str" cm="1">
        <f t="array" aca="1" ref="Q569" ca="1">IF(ISNUMBER(P569),IF(P569=100%,"CUMPLIDA",IF(AND(ISNUMBER(L569),ISNUMBER(INDIRECT("FECHA_"&amp;$B569,1))), IF(L569&lt;=INDIRECT("FECHA_"&amp;$B569,1),"INCUMPLIDA","PROCESO"), "VERIFICAR FECHA")),"SIN VALOR AVANCE")</f>
        <v>PROCESO</v>
      </c>
    </row>
    <row r="570" spans="1:17" ht="135">
      <c r="A570" s="453" t="s">
        <v>17</v>
      </c>
      <c r="B570" s="454" t="s">
        <v>14</v>
      </c>
      <c r="C570" s="940"/>
      <c r="D570" s="940"/>
      <c r="E570" s="950"/>
      <c r="F570" s="941"/>
      <c r="G570" s="634" t="s">
        <v>3661</v>
      </c>
      <c r="H570" s="635" t="s">
        <v>3662</v>
      </c>
      <c r="I570" s="635" t="s">
        <v>3663</v>
      </c>
      <c r="J570" s="645">
        <v>1</v>
      </c>
      <c r="K570" s="649">
        <v>45698</v>
      </c>
      <c r="L570" s="649">
        <v>45869</v>
      </c>
      <c r="M570" s="638">
        <f t="shared" ref="M570:M633" si="28">(L570-K570)/7</f>
        <v>24.428571428571427</v>
      </c>
      <c r="N570" s="639">
        <v>0.5</v>
      </c>
      <c r="O570" s="635" t="s">
        <v>3664</v>
      </c>
      <c r="P570" s="639">
        <f t="shared" si="27"/>
        <v>0.5</v>
      </c>
      <c r="Q570" s="640" t="str" cm="1">
        <f t="array" aca="1" ref="Q570" ca="1">IF(ISNUMBER(P570),IF(P570=100%,"CUMPLIDA",IF(AND(ISNUMBER(L570),ISNUMBER(INDIRECT("FECHA_"&amp;$B570,1))), IF(L570&lt;=INDIRECT("FECHA_"&amp;$B570,1),"INCUMPLIDA","PROCESO"), "VERIFICAR FECHA")),"SIN VALOR AVANCE")</f>
        <v>PROCESO</v>
      </c>
    </row>
    <row r="571" spans="1:17" ht="215.25" customHeight="1">
      <c r="A571" s="453" t="s">
        <v>17</v>
      </c>
      <c r="B571" s="454" t="s">
        <v>14</v>
      </c>
      <c r="C571" s="940"/>
      <c r="D571" s="940"/>
      <c r="E571" s="950" t="s">
        <v>3665</v>
      </c>
      <c r="F571" s="941"/>
      <c r="G571" s="647" t="s">
        <v>3641</v>
      </c>
      <c r="H571" s="635" t="s">
        <v>3666</v>
      </c>
      <c r="I571" s="656" t="s">
        <v>3643</v>
      </c>
      <c r="J571" s="645">
        <v>1</v>
      </c>
      <c r="K571" s="649">
        <v>45698</v>
      </c>
      <c r="L571" s="649">
        <v>45869</v>
      </c>
      <c r="M571" s="638">
        <f t="shared" si="28"/>
        <v>24.428571428571427</v>
      </c>
      <c r="N571" s="639">
        <v>0.65</v>
      </c>
      <c r="O571" s="656" t="s">
        <v>3667</v>
      </c>
      <c r="P571" s="639">
        <f t="shared" si="27"/>
        <v>0.65</v>
      </c>
      <c r="Q571" s="640" t="str" cm="1">
        <f t="array" aca="1" ref="Q571" ca="1">IF(ISNUMBER(P571),IF(P571=100%,"CUMPLIDA",IF(AND(ISNUMBER(L571),ISNUMBER(INDIRECT("FECHA_"&amp;$B571,1))), IF(L571&lt;=INDIRECT("FECHA_"&amp;$B571,1),"INCUMPLIDA","PROCESO"), "VERIFICAR FECHA")),"SIN VALOR AVANCE")</f>
        <v>PROCESO</v>
      </c>
    </row>
    <row r="572" spans="1:17" ht="105.75">
      <c r="A572" s="453" t="s">
        <v>17</v>
      </c>
      <c r="B572" s="454" t="s">
        <v>14</v>
      </c>
      <c r="C572" s="940"/>
      <c r="D572" s="940"/>
      <c r="E572" s="950"/>
      <c r="F572" s="941"/>
      <c r="G572" s="647" t="s">
        <v>3645</v>
      </c>
      <c r="H572" s="635" t="s">
        <v>3668</v>
      </c>
      <c r="I572" s="656" t="s">
        <v>3647</v>
      </c>
      <c r="J572" s="645">
        <v>1</v>
      </c>
      <c r="K572" s="649">
        <v>45870</v>
      </c>
      <c r="L572" s="649">
        <v>45930</v>
      </c>
      <c r="M572" s="638">
        <f t="shared" si="28"/>
        <v>8.5714285714285712</v>
      </c>
      <c r="N572" s="639">
        <v>0.9</v>
      </c>
      <c r="O572" s="635" t="s">
        <v>3648</v>
      </c>
      <c r="P572" s="639">
        <f t="shared" si="27"/>
        <v>0.9</v>
      </c>
      <c r="Q572" s="640" t="str" cm="1">
        <f t="array" aca="1" ref="Q572" ca="1">IF(ISNUMBER(P572),IF(P572=100%,"CUMPLIDA",IF(AND(ISNUMBER(L572),ISNUMBER(INDIRECT("FECHA_"&amp;$B572,1))), IF(L572&lt;=INDIRECT("FECHA_"&amp;$B572,1),"INCUMPLIDA","PROCESO"), "VERIFICAR FECHA")),"SIN VALOR AVANCE")</f>
        <v>PROCESO</v>
      </c>
    </row>
    <row r="573" spans="1:17" ht="225">
      <c r="A573" s="453" t="s">
        <v>17</v>
      </c>
      <c r="B573" s="454" t="s">
        <v>14</v>
      </c>
      <c r="C573" s="940"/>
      <c r="D573" s="940"/>
      <c r="E573" s="950"/>
      <c r="F573" s="941"/>
      <c r="G573" s="647" t="s">
        <v>3649</v>
      </c>
      <c r="H573" s="635" t="s">
        <v>3669</v>
      </c>
      <c r="I573" s="656" t="s">
        <v>3651</v>
      </c>
      <c r="J573" s="645">
        <v>2</v>
      </c>
      <c r="K573" s="649">
        <v>45931</v>
      </c>
      <c r="L573" s="649">
        <v>46053</v>
      </c>
      <c r="M573" s="638">
        <f t="shared" si="28"/>
        <v>17.428571428571427</v>
      </c>
      <c r="N573" s="639">
        <v>0.1</v>
      </c>
      <c r="O573" s="635" t="s">
        <v>3670</v>
      </c>
      <c r="P573" s="639">
        <f t="shared" si="27"/>
        <v>0.1</v>
      </c>
      <c r="Q573" s="640" t="str" cm="1">
        <f t="array" aca="1" ref="Q573" ca="1">IF(ISNUMBER(P573),IF(P573=100%,"CUMPLIDA",IF(AND(ISNUMBER(L573),ISNUMBER(INDIRECT("FECHA_"&amp;$B573,1))), IF(L573&lt;=INDIRECT("FECHA_"&amp;$B573,1),"INCUMPLIDA","PROCESO"), "VERIFICAR FECHA")),"SIN VALOR AVANCE")</f>
        <v>PROCESO</v>
      </c>
    </row>
    <row r="574" spans="1:17" ht="240" customHeight="1">
      <c r="A574" s="453" t="s">
        <v>17</v>
      </c>
      <c r="B574" s="454" t="s">
        <v>14</v>
      </c>
      <c r="C574" s="940"/>
      <c r="D574" s="940"/>
      <c r="E574" s="950"/>
      <c r="F574" s="941"/>
      <c r="G574" s="647" t="s">
        <v>3671</v>
      </c>
      <c r="H574" s="635" t="s">
        <v>3672</v>
      </c>
      <c r="I574" s="656" t="s">
        <v>3655</v>
      </c>
      <c r="J574" s="645">
        <v>3</v>
      </c>
      <c r="K574" s="649">
        <v>45698</v>
      </c>
      <c r="L574" s="649">
        <v>46203</v>
      </c>
      <c r="M574" s="638">
        <f t="shared" si="28"/>
        <v>72.142857142857139</v>
      </c>
      <c r="N574" s="639">
        <v>0.1</v>
      </c>
      <c r="O574" s="635" t="s">
        <v>3673</v>
      </c>
      <c r="P574" s="639">
        <f t="shared" si="27"/>
        <v>0.1</v>
      </c>
      <c r="Q574" s="640" t="str" cm="1">
        <f t="array" aca="1" ref="Q574" ca="1">IF(ISNUMBER(P574),IF(P574=100%,"CUMPLIDA",IF(AND(ISNUMBER(L574),ISNUMBER(INDIRECT("FECHA_"&amp;$B574,1))), IF(L574&lt;=INDIRECT("FECHA_"&amp;$B574,1),"INCUMPLIDA","PROCESO"), "VERIFICAR FECHA")),"SIN VALOR AVANCE")</f>
        <v>PROCESO</v>
      </c>
    </row>
    <row r="575" spans="1:17" ht="409.5">
      <c r="A575" s="453" t="s">
        <v>17</v>
      </c>
      <c r="B575" s="454" t="s">
        <v>14</v>
      </c>
      <c r="C575" s="940"/>
      <c r="D575" s="940"/>
      <c r="E575" s="950"/>
      <c r="F575" s="941"/>
      <c r="G575" s="647" t="s">
        <v>3657</v>
      </c>
      <c r="H575" s="635" t="s">
        <v>3674</v>
      </c>
      <c r="I575" s="656" t="s">
        <v>3659</v>
      </c>
      <c r="J575" s="645">
        <v>11</v>
      </c>
      <c r="K575" s="649">
        <v>45698</v>
      </c>
      <c r="L575" s="649">
        <v>46022</v>
      </c>
      <c r="M575" s="638">
        <f t="shared" si="28"/>
        <v>46.285714285714285</v>
      </c>
      <c r="N575" s="639">
        <v>0.15</v>
      </c>
      <c r="O575" s="635" t="s">
        <v>3660</v>
      </c>
      <c r="P575" s="639">
        <f t="shared" si="27"/>
        <v>0.15</v>
      </c>
      <c r="Q575" s="640" t="str" cm="1">
        <f t="array" aca="1" ref="Q575" ca="1">IF(ISNUMBER(P575),IF(P575=100%,"CUMPLIDA",IF(AND(ISNUMBER(L575),ISNUMBER(INDIRECT("FECHA_"&amp;$B575,1))), IF(L575&lt;=INDIRECT("FECHA_"&amp;$B575,1),"INCUMPLIDA","PROCESO"), "VERIFICAR FECHA")),"SIN VALOR AVANCE")</f>
        <v>PROCESO</v>
      </c>
    </row>
    <row r="576" spans="1:17" ht="135">
      <c r="A576" s="453" t="s">
        <v>17</v>
      </c>
      <c r="B576" s="454" t="s">
        <v>14</v>
      </c>
      <c r="C576" s="940"/>
      <c r="D576" s="940"/>
      <c r="E576" s="950"/>
      <c r="F576" s="941"/>
      <c r="G576" s="634" t="s">
        <v>3675</v>
      </c>
      <c r="H576" s="635" t="s">
        <v>3676</v>
      </c>
      <c r="I576" s="635" t="s">
        <v>3677</v>
      </c>
      <c r="J576" s="645">
        <v>1</v>
      </c>
      <c r="K576" s="649">
        <v>45698</v>
      </c>
      <c r="L576" s="649">
        <v>45868</v>
      </c>
      <c r="M576" s="638">
        <f t="shared" si="28"/>
        <v>24.285714285714285</v>
      </c>
      <c r="N576" s="639">
        <v>1</v>
      </c>
      <c r="O576" s="635" t="s">
        <v>3670</v>
      </c>
      <c r="P576" s="639">
        <f t="shared" si="27"/>
        <v>1</v>
      </c>
      <c r="Q576" s="640" t="str" cm="1">
        <f t="array" aca="1" ref="Q576" ca="1">IF(ISNUMBER(P576),IF(P576=100%,"CUMPLIDA",IF(AND(ISNUMBER(L576),ISNUMBER(INDIRECT("FECHA_"&amp;$B576,1))), IF(L576&lt;=INDIRECT("FECHA_"&amp;$B576,1),"INCUMPLIDA","PROCESO"), "VERIFICAR FECHA")),"SIN VALOR AVANCE")</f>
        <v>CUMPLIDA</v>
      </c>
    </row>
    <row r="577" spans="1:17" ht="90">
      <c r="A577" s="453" t="s">
        <v>17</v>
      </c>
      <c r="B577" s="454" t="s">
        <v>14</v>
      </c>
      <c r="C577" s="940"/>
      <c r="D577" s="940"/>
      <c r="E577" s="950"/>
      <c r="F577" s="941"/>
      <c r="G577" s="634" t="s">
        <v>3678</v>
      </c>
      <c r="H577" s="635" t="s">
        <v>3679</v>
      </c>
      <c r="I577" s="635" t="s">
        <v>3680</v>
      </c>
      <c r="J577" s="645">
        <v>5</v>
      </c>
      <c r="K577" s="649">
        <v>45870</v>
      </c>
      <c r="L577" s="649">
        <v>46021</v>
      </c>
      <c r="M577" s="638">
        <f t="shared" si="28"/>
        <v>21.571428571428573</v>
      </c>
      <c r="N577" s="639">
        <v>0</v>
      </c>
      <c r="O577" s="635" t="s">
        <v>3670</v>
      </c>
      <c r="P577" s="639">
        <f t="shared" si="27"/>
        <v>0</v>
      </c>
      <c r="Q577" s="640" t="str" cm="1">
        <f t="array" aca="1" ref="Q577" ca="1">IF(ISNUMBER(P577),IF(P577=100%,"CUMPLIDA",IF(AND(ISNUMBER(L577),ISNUMBER(INDIRECT("FECHA_"&amp;$B577,1))), IF(L577&lt;=INDIRECT("FECHA_"&amp;$B577,1),"INCUMPLIDA","PROCESO"), "VERIFICAR FECHA")),"SIN VALOR AVANCE")</f>
        <v>PROCESO</v>
      </c>
    </row>
    <row r="578" spans="1:17" ht="400.5" customHeight="1">
      <c r="A578" s="453" t="s">
        <v>17</v>
      </c>
      <c r="B578" s="454" t="s">
        <v>14</v>
      </c>
      <c r="C578" s="940"/>
      <c r="D578" s="940"/>
      <c r="E578" s="950" t="s">
        <v>3681</v>
      </c>
      <c r="F578" s="941"/>
      <c r="G578" s="647" t="s">
        <v>3682</v>
      </c>
      <c r="H578" s="635" t="s">
        <v>3683</v>
      </c>
      <c r="I578" s="656" t="s">
        <v>3684</v>
      </c>
      <c r="J578" s="645">
        <v>3</v>
      </c>
      <c r="K578" s="649">
        <v>45717</v>
      </c>
      <c r="L578" s="649">
        <v>45808</v>
      </c>
      <c r="M578" s="638">
        <f t="shared" si="28"/>
        <v>13</v>
      </c>
      <c r="N578" s="639">
        <v>1</v>
      </c>
      <c r="O578" s="656" t="s">
        <v>3685</v>
      </c>
      <c r="P578" s="639">
        <f t="shared" si="27"/>
        <v>1</v>
      </c>
      <c r="Q578" s="640" t="str" cm="1">
        <f t="array" aca="1" ref="Q578" ca="1">IF(ISNUMBER(P578),IF(P578=100%,"CUMPLIDA",IF(AND(ISNUMBER(L578),ISNUMBER(INDIRECT("FECHA_"&amp;$B578,1))), IF(L578&lt;=INDIRECT("FECHA_"&amp;$B578,1),"INCUMPLIDA","PROCESO"), "VERIFICAR FECHA")),"SIN VALOR AVANCE")</f>
        <v>CUMPLIDA</v>
      </c>
    </row>
    <row r="579" spans="1:17" ht="270" customHeight="1">
      <c r="A579" s="453" t="s">
        <v>17</v>
      </c>
      <c r="B579" s="454" t="s">
        <v>14</v>
      </c>
      <c r="C579" s="940"/>
      <c r="D579" s="940"/>
      <c r="E579" s="950"/>
      <c r="F579" s="941"/>
      <c r="G579" s="647" t="s">
        <v>3686</v>
      </c>
      <c r="H579" s="635" t="s">
        <v>3687</v>
      </c>
      <c r="I579" s="656" t="s">
        <v>3688</v>
      </c>
      <c r="J579" s="645">
        <v>2</v>
      </c>
      <c r="K579" s="649">
        <v>45698</v>
      </c>
      <c r="L579" s="649">
        <v>45746</v>
      </c>
      <c r="M579" s="638">
        <f t="shared" si="28"/>
        <v>6.8571428571428568</v>
      </c>
      <c r="N579" s="639">
        <v>1</v>
      </c>
      <c r="O579" s="656" t="s">
        <v>3652</v>
      </c>
      <c r="P579" s="639">
        <f t="shared" si="27"/>
        <v>1</v>
      </c>
      <c r="Q579" s="640" t="str" cm="1">
        <f t="array" aca="1" ref="Q579" ca="1">IF(ISNUMBER(P579),IF(P579=100%,"CUMPLIDA",IF(AND(ISNUMBER(L579),ISNUMBER(INDIRECT("FECHA_"&amp;$B579,1))), IF(L579&lt;=INDIRECT("FECHA_"&amp;$B579,1),"INCUMPLIDA","PROCESO"), "VERIFICAR FECHA")),"SIN VALOR AVANCE")</f>
        <v>CUMPLIDA</v>
      </c>
    </row>
    <row r="580" spans="1:17" ht="106.5" customHeight="1">
      <c r="A580" s="453" t="s">
        <v>17</v>
      </c>
      <c r="B580" s="454" t="s">
        <v>14</v>
      </c>
      <c r="C580" s="940"/>
      <c r="D580" s="940"/>
      <c r="E580" s="950"/>
      <c r="F580" s="941"/>
      <c r="G580" s="647" t="s">
        <v>3689</v>
      </c>
      <c r="H580" s="635" t="s">
        <v>3690</v>
      </c>
      <c r="I580" s="664" t="s">
        <v>3691</v>
      </c>
      <c r="J580" s="645">
        <v>1</v>
      </c>
      <c r="K580" s="649">
        <v>45748</v>
      </c>
      <c r="L580" s="649">
        <v>45777</v>
      </c>
      <c r="M580" s="638">
        <f t="shared" si="28"/>
        <v>4.1428571428571432</v>
      </c>
      <c r="N580" s="639">
        <v>1</v>
      </c>
      <c r="O580" s="656" t="s">
        <v>3652</v>
      </c>
      <c r="P580" s="639">
        <f t="shared" si="27"/>
        <v>1</v>
      </c>
      <c r="Q580" s="640" t="str" cm="1">
        <f t="array" aca="1" ref="Q580" ca="1">IF(ISNUMBER(P580),IF(P580=100%,"CUMPLIDA",IF(AND(ISNUMBER(L580),ISNUMBER(INDIRECT("FECHA_"&amp;$B580,1))), IF(L580&lt;=INDIRECT("FECHA_"&amp;$B580,1),"INCUMPLIDA","PROCESO"), "VERIFICAR FECHA")),"SIN VALOR AVANCE")</f>
        <v>CUMPLIDA</v>
      </c>
    </row>
    <row r="581" spans="1:17" ht="165" customHeight="1">
      <c r="A581" s="453" t="s">
        <v>17</v>
      </c>
      <c r="B581" s="454" t="s">
        <v>14</v>
      </c>
      <c r="C581" s="940"/>
      <c r="D581" s="940"/>
      <c r="E581" s="950"/>
      <c r="F581" s="941"/>
      <c r="G581" s="647" t="s">
        <v>3692</v>
      </c>
      <c r="H581" s="646" t="s">
        <v>3693</v>
      </c>
      <c r="I581" s="664" t="s">
        <v>3694</v>
      </c>
      <c r="J581" s="645">
        <v>2</v>
      </c>
      <c r="K581" s="649">
        <v>45778</v>
      </c>
      <c r="L581" s="649">
        <v>45853</v>
      </c>
      <c r="M581" s="638">
        <f t="shared" si="28"/>
        <v>10.714285714285714</v>
      </c>
      <c r="N581" s="639">
        <v>0.30380000000000001</v>
      </c>
      <c r="O581" s="656" t="s">
        <v>3652</v>
      </c>
      <c r="P581" s="639">
        <f t="shared" si="27"/>
        <v>0.30380000000000001</v>
      </c>
      <c r="Q581" s="640" t="str" cm="1">
        <f t="array" aca="1" ref="Q581" ca="1">IF(ISNUMBER(P581),IF(P581=100%,"CUMPLIDA",IF(AND(ISNUMBER(L581),ISNUMBER(INDIRECT("FECHA_"&amp;$B581,1))), IF(L581&lt;=INDIRECT("FECHA_"&amp;$B581,1),"INCUMPLIDA","PROCESO"), "VERIFICAR FECHA")),"SIN VALOR AVANCE")</f>
        <v>PROCESO</v>
      </c>
    </row>
    <row r="582" spans="1:17" ht="270" customHeight="1">
      <c r="A582" s="453" t="s">
        <v>17</v>
      </c>
      <c r="B582" s="454" t="s">
        <v>14</v>
      </c>
      <c r="C582" s="940"/>
      <c r="D582" s="940"/>
      <c r="E582" s="647" t="s">
        <v>3695</v>
      </c>
      <c r="F582" s="941"/>
      <c r="G582" s="647" t="s">
        <v>3696</v>
      </c>
      <c r="H582" s="656" t="s">
        <v>3697</v>
      </c>
      <c r="I582" s="664" t="s">
        <v>3698</v>
      </c>
      <c r="J582" s="645">
        <v>1</v>
      </c>
      <c r="K582" s="649">
        <v>45931</v>
      </c>
      <c r="L582" s="649">
        <v>46053</v>
      </c>
      <c r="M582" s="638">
        <f t="shared" si="28"/>
        <v>17.428571428571427</v>
      </c>
      <c r="N582" s="639">
        <v>0.5</v>
      </c>
      <c r="O582" s="656" t="s">
        <v>3652</v>
      </c>
      <c r="P582" s="639">
        <f t="shared" si="27"/>
        <v>0.5</v>
      </c>
      <c r="Q582" s="640" t="str" cm="1">
        <f t="array" aca="1" ref="Q582" ca="1">IF(ISNUMBER(P582),IF(P582=100%,"CUMPLIDA",IF(AND(ISNUMBER(L582),ISNUMBER(INDIRECT("FECHA_"&amp;$B582,1))), IF(L582&lt;=INDIRECT("FECHA_"&amp;$B582,1),"INCUMPLIDA","PROCESO"), "VERIFICAR FECHA")),"SIN VALOR AVANCE")</f>
        <v>PROCESO</v>
      </c>
    </row>
    <row r="583" spans="1:17" ht="105" customHeight="1">
      <c r="A583" s="453" t="s">
        <v>17</v>
      </c>
      <c r="B583" s="454" t="s">
        <v>14</v>
      </c>
      <c r="C583" s="940" t="s">
        <v>3699</v>
      </c>
      <c r="D583" s="940" t="s">
        <v>1737</v>
      </c>
      <c r="E583" s="950" t="s">
        <v>3700</v>
      </c>
      <c r="F583" s="940" t="s">
        <v>3701</v>
      </c>
      <c r="G583" s="647" t="s">
        <v>3702</v>
      </c>
      <c r="H583" s="656" t="s">
        <v>3703</v>
      </c>
      <c r="I583" s="656" t="s">
        <v>3704</v>
      </c>
      <c r="J583" s="645">
        <v>1</v>
      </c>
      <c r="K583" s="649">
        <v>45853</v>
      </c>
      <c r="L583" s="649">
        <v>46022</v>
      </c>
      <c r="M583" s="638">
        <f t="shared" si="28"/>
        <v>24.142857142857142</v>
      </c>
      <c r="N583" s="639">
        <v>0</v>
      </c>
      <c r="O583" s="656" t="s">
        <v>3705</v>
      </c>
      <c r="P583" s="639">
        <f t="shared" si="27"/>
        <v>0</v>
      </c>
      <c r="Q583" s="640" t="str" cm="1">
        <f t="array" aca="1" ref="Q583" ca="1">IF(ISNUMBER(P583),IF(P583=100%,"CUMPLIDA",IF(AND(ISNUMBER(L583),ISNUMBER(INDIRECT("FECHA_"&amp;$B583,1))), IF(L583&lt;=INDIRECT("FECHA_"&amp;$B583,1),"INCUMPLIDA","PROCESO"), "VERIFICAR FECHA")),"SIN VALOR AVANCE")</f>
        <v>PROCESO</v>
      </c>
    </row>
    <row r="584" spans="1:17" ht="285" customHeight="1">
      <c r="A584" s="453" t="s">
        <v>17</v>
      </c>
      <c r="B584" s="454" t="s">
        <v>14</v>
      </c>
      <c r="C584" s="940"/>
      <c r="D584" s="940"/>
      <c r="E584" s="950"/>
      <c r="F584" s="940"/>
      <c r="G584" s="647" t="s">
        <v>3706</v>
      </c>
      <c r="H584" s="656" t="s">
        <v>3707</v>
      </c>
      <c r="I584" s="656" t="s">
        <v>3708</v>
      </c>
      <c r="J584" s="645">
        <v>6</v>
      </c>
      <c r="K584" s="649">
        <v>45839</v>
      </c>
      <c r="L584" s="649">
        <v>46204</v>
      </c>
      <c r="M584" s="638">
        <f t="shared" si="28"/>
        <v>52.142857142857146</v>
      </c>
      <c r="N584" s="639">
        <v>0</v>
      </c>
      <c r="O584" s="656" t="s">
        <v>3709</v>
      </c>
      <c r="P584" s="639">
        <f t="shared" si="27"/>
        <v>0</v>
      </c>
      <c r="Q584" s="640" t="str" cm="1">
        <f t="array" aca="1" ref="Q584" ca="1">IF(ISNUMBER(P584),IF(P584=100%,"CUMPLIDA",IF(AND(ISNUMBER(L584),ISNUMBER(INDIRECT("FECHA_"&amp;$B584,1))), IF(L584&lt;=INDIRECT("FECHA_"&amp;$B584,1),"INCUMPLIDA","PROCESO"), "VERIFICAR FECHA")),"SIN VALOR AVANCE")</f>
        <v>PROCESO</v>
      </c>
    </row>
    <row r="585" spans="1:17" ht="228" customHeight="1">
      <c r="A585" s="453" t="s">
        <v>17</v>
      </c>
      <c r="B585" s="454" t="s">
        <v>14</v>
      </c>
      <c r="C585" s="940"/>
      <c r="D585" s="940"/>
      <c r="E585" s="950" t="s">
        <v>3710</v>
      </c>
      <c r="F585" s="940"/>
      <c r="G585" s="647" t="s">
        <v>3711</v>
      </c>
      <c r="H585" s="656" t="s">
        <v>3712</v>
      </c>
      <c r="I585" s="656" t="s">
        <v>3713</v>
      </c>
      <c r="J585" s="645">
        <v>1</v>
      </c>
      <c r="K585" s="649">
        <v>45839</v>
      </c>
      <c r="L585" s="649">
        <v>46204</v>
      </c>
      <c r="M585" s="638">
        <f t="shared" si="28"/>
        <v>52.142857142857146</v>
      </c>
      <c r="N585" s="639">
        <v>0</v>
      </c>
      <c r="O585" s="656" t="s">
        <v>3714</v>
      </c>
      <c r="P585" s="639">
        <f t="shared" si="27"/>
        <v>0</v>
      </c>
      <c r="Q585" s="640" t="str" cm="1">
        <f t="array" aca="1" ref="Q585" ca="1">IF(ISNUMBER(P585),IF(P585=100%,"CUMPLIDA",IF(AND(ISNUMBER(L585),ISNUMBER(INDIRECT("FECHA_"&amp;$B585,1))), IF(L585&lt;=INDIRECT("FECHA_"&amp;$B585,1),"INCUMPLIDA","PROCESO"), "VERIFICAR FECHA")),"SIN VALOR AVANCE")</f>
        <v>PROCESO</v>
      </c>
    </row>
    <row r="586" spans="1:17" ht="75" customHeight="1">
      <c r="A586" s="453" t="s">
        <v>17</v>
      </c>
      <c r="B586" s="454" t="s">
        <v>14</v>
      </c>
      <c r="C586" s="940"/>
      <c r="D586" s="940"/>
      <c r="E586" s="950"/>
      <c r="F586" s="940"/>
      <c r="G586" s="647" t="s">
        <v>3715</v>
      </c>
      <c r="H586" s="656" t="s">
        <v>3716</v>
      </c>
      <c r="I586" s="656" t="s">
        <v>3717</v>
      </c>
      <c r="J586" s="645">
        <v>1</v>
      </c>
      <c r="K586" s="649">
        <v>45839</v>
      </c>
      <c r="L586" s="649">
        <v>46204</v>
      </c>
      <c r="M586" s="638">
        <f t="shared" si="28"/>
        <v>52.142857142857146</v>
      </c>
      <c r="N586" s="639">
        <v>0</v>
      </c>
      <c r="O586" s="656" t="s">
        <v>3718</v>
      </c>
      <c r="P586" s="639">
        <f t="shared" si="27"/>
        <v>0</v>
      </c>
      <c r="Q586" s="640" t="str" cm="1">
        <f t="array" aca="1" ref="Q586" ca="1">IF(ISNUMBER(P586),IF(P586=100%,"CUMPLIDA",IF(AND(ISNUMBER(L586),ISNUMBER(INDIRECT("FECHA_"&amp;$B586,1))), IF(L586&lt;=INDIRECT("FECHA_"&amp;$B586,1),"INCUMPLIDA","PROCESO"), "VERIFICAR FECHA")),"SIN VALOR AVANCE")</f>
        <v>PROCESO</v>
      </c>
    </row>
    <row r="587" spans="1:17" ht="229.5" customHeight="1">
      <c r="A587" s="453" t="s">
        <v>17</v>
      </c>
      <c r="B587" s="454" t="s">
        <v>14</v>
      </c>
      <c r="C587" s="940"/>
      <c r="D587" s="940"/>
      <c r="E587" s="950" t="s">
        <v>3719</v>
      </c>
      <c r="F587" s="940"/>
      <c r="G587" s="647" t="s">
        <v>3720</v>
      </c>
      <c r="H587" s="656" t="s">
        <v>3721</v>
      </c>
      <c r="I587" s="656" t="s">
        <v>3722</v>
      </c>
      <c r="J587" s="645">
        <v>10</v>
      </c>
      <c r="K587" s="649">
        <v>45839</v>
      </c>
      <c r="L587" s="649">
        <v>47483</v>
      </c>
      <c r="M587" s="638">
        <f t="shared" si="28"/>
        <v>234.85714285714286</v>
      </c>
      <c r="N587" s="639">
        <v>0</v>
      </c>
      <c r="O587" s="656" t="s">
        <v>3723</v>
      </c>
      <c r="P587" s="639">
        <f t="shared" si="27"/>
        <v>0</v>
      </c>
      <c r="Q587" s="640" t="str" cm="1">
        <f t="array" aca="1" ref="Q587" ca="1">IF(ISNUMBER(P587),IF(P587=100%,"CUMPLIDA",IF(AND(ISNUMBER(L587),ISNUMBER(INDIRECT("FECHA_"&amp;$B587,1))), IF(L587&lt;=INDIRECT("FECHA_"&amp;$B587,1),"INCUMPLIDA","PROCESO"), "VERIFICAR FECHA")),"SIN VALOR AVANCE")</f>
        <v>PROCESO</v>
      </c>
    </row>
    <row r="588" spans="1:17" ht="138.75" customHeight="1">
      <c r="A588" s="453" t="s">
        <v>17</v>
      </c>
      <c r="B588" s="454" t="s">
        <v>14</v>
      </c>
      <c r="C588" s="940"/>
      <c r="D588" s="940"/>
      <c r="E588" s="950"/>
      <c r="F588" s="940"/>
      <c r="G588" s="647" t="s">
        <v>3724</v>
      </c>
      <c r="H588" s="656" t="s">
        <v>3725</v>
      </c>
      <c r="I588" s="656" t="s">
        <v>3726</v>
      </c>
      <c r="J588" s="645">
        <v>1</v>
      </c>
      <c r="K588" s="649">
        <v>45839</v>
      </c>
      <c r="L588" s="649">
        <v>45930</v>
      </c>
      <c r="M588" s="638">
        <f t="shared" si="28"/>
        <v>13</v>
      </c>
      <c r="N588" s="639">
        <v>0</v>
      </c>
      <c r="O588" s="656" t="s">
        <v>3727</v>
      </c>
      <c r="P588" s="639">
        <f t="shared" si="27"/>
        <v>0</v>
      </c>
      <c r="Q588" s="640" t="str" cm="1">
        <f t="array" aca="1" ref="Q588" ca="1">IF(ISNUMBER(P588),IF(P588=100%,"CUMPLIDA",IF(AND(ISNUMBER(L588),ISNUMBER(INDIRECT("FECHA_"&amp;$B588,1))), IF(L588&lt;=INDIRECT("FECHA_"&amp;$B588,1),"INCUMPLIDA","PROCESO"), "VERIFICAR FECHA")),"SIN VALOR AVANCE")</f>
        <v>PROCESO</v>
      </c>
    </row>
    <row r="589" spans="1:17" ht="215.25" customHeight="1">
      <c r="A589" s="453" t="s">
        <v>17</v>
      </c>
      <c r="B589" s="454" t="s">
        <v>14</v>
      </c>
      <c r="C589" s="940"/>
      <c r="D589" s="940"/>
      <c r="E589" s="950" t="s">
        <v>3728</v>
      </c>
      <c r="F589" s="940"/>
      <c r="G589" s="950" t="s">
        <v>3729</v>
      </c>
      <c r="H589" s="656" t="s">
        <v>3730</v>
      </c>
      <c r="I589" s="656" t="s">
        <v>3731</v>
      </c>
      <c r="J589" s="645">
        <v>2</v>
      </c>
      <c r="K589" s="649">
        <v>45839</v>
      </c>
      <c r="L589" s="649">
        <v>46021</v>
      </c>
      <c r="M589" s="638">
        <f t="shared" si="28"/>
        <v>26</v>
      </c>
      <c r="N589" s="639">
        <v>0</v>
      </c>
      <c r="O589" s="656" t="s">
        <v>3732</v>
      </c>
      <c r="P589" s="639">
        <f t="shared" si="27"/>
        <v>0</v>
      </c>
      <c r="Q589" s="640" t="str" cm="1">
        <f t="array" aca="1" ref="Q589" ca="1">IF(ISNUMBER(P589),IF(P589=100%,"CUMPLIDA",IF(AND(ISNUMBER(L589),ISNUMBER(INDIRECT("FECHA_"&amp;$B589,1))), IF(L589&lt;=INDIRECT("FECHA_"&amp;$B589,1),"INCUMPLIDA","PROCESO"), "VERIFICAR FECHA")),"SIN VALOR AVANCE")</f>
        <v>PROCESO</v>
      </c>
    </row>
    <row r="590" spans="1:17" ht="120" customHeight="1">
      <c r="A590" s="453" t="s">
        <v>17</v>
      </c>
      <c r="B590" s="454" t="s">
        <v>14</v>
      </c>
      <c r="C590" s="940"/>
      <c r="D590" s="940"/>
      <c r="E590" s="950"/>
      <c r="F590" s="940"/>
      <c r="G590" s="950"/>
      <c r="H590" s="656" t="s">
        <v>3733</v>
      </c>
      <c r="I590" s="656" t="s">
        <v>3734</v>
      </c>
      <c r="J590" s="645">
        <v>2</v>
      </c>
      <c r="K590" s="649">
        <v>45839</v>
      </c>
      <c r="L590" s="649">
        <v>46021</v>
      </c>
      <c r="M590" s="638">
        <f t="shared" si="28"/>
        <v>26</v>
      </c>
      <c r="N590" s="639">
        <v>0</v>
      </c>
      <c r="O590" s="656" t="s">
        <v>3735</v>
      </c>
      <c r="P590" s="639">
        <f t="shared" si="27"/>
        <v>0</v>
      </c>
      <c r="Q590" s="640" t="str" cm="1">
        <f t="array" aca="1" ref="Q590" ca="1">IF(ISNUMBER(P590),IF(P590=100%,"CUMPLIDA",IF(AND(ISNUMBER(L590),ISNUMBER(INDIRECT("FECHA_"&amp;$B590,1))), IF(L590&lt;=INDIRECT("FECHA_"&amp;$B590,1),"INCUMPLIDA","PROCESO"), "VERIFICAR FECHA")),"SIN VALOR AVANCE")</f>
        <v>PROCESO</v>
      </c>
    </row>
    <row r="591" spans="1:17" ht="409.6" customHeight="1">
      <c r="A591" s="453" t="s">
        <v>17</v>
      </c>
      <c r="B591" s="454" t="s">
        <v>14</v>
      </c>
      <c r="C591" s="940"/>
      <c r="D591" s="940"/>
      <c r="E591" s="950" t="s">
        <v>3736</v>
      </c>
      <c r="F591" s="940"/>
      <c r="G591" s="647" t="s">
        <v>3737</v>
      </c>
      <c r="H591" s="656" t="s">
        <v>3721</v>
      </c>
      <c r="I591" s="656" t="s">
        <v>3722</v>
      </c>
      <c r="J591" s="645">
        <v>10</v>
      </c>
      <c r="K591" s="649">
        <v>45839</v>
      </c>
      <c r="L591" s="649">
        <v>47483</v>
      </c>
      <c r="M591" s="638">
        <f t="shared" si="28"/>
        <v>234.85714285714286</v>
      </c>
      <c r="N591" s="639">
        <v>0</v>
      </c>
      <c r="O591" s="656" t="s">
        <v>3738</v>
      </c>
      <c r="P591" s="639">
        <f t="shared" si="27"/>
        <v>0</v>
      </c>
      <c r="Q591" s="640" t="str" cm="1">
        <f t="array" aca="1" ref="Q591" ca="1">IF(ISNUMBER(P591),IF(P591=100%,"CUMPLIDA",IF(AND(ISNUMBER(L591),ISNUMBER(INDIRECT("FECHA_"&amp;$B591,1))), IF(L591&lt;=INDIRECT("FECHA_"&amp;$B591,1),"INCUMPLIDA","PROCESO"), "VERIFICAR FECHA")),"SIN VALOR AVANCE")</f>
        <v>PROCESO</v>
      </c>
    </row>
    <row r="592" spans="1:17" ht="165">
      <c r="A592" s="453" t="s">
        <v>17</v>
      </c>
      <c r="B592" s="454" t="s">
        <v>14</v>
      </c>
      <c r="C592" s="940"/>
      <c r="D592" s="940"/>
      <c r="E592" s="950"/>
      <c r="F592" s="940"/>
      <c r="G592" s="647" t="s">
        <v>3739</v>
      </c>
      <c r="H592" s="656" t="s">
        <v>3740</v>
      </c>
      <c r="I592" s="656" t="s">
        <v>3741</v>
      </c>
      <c r="J592" s="645">
        <v>6</v>
      </c>
      <c r="K592" s="649">
        <v>45839</v>
      </c>
      <c r="L592" s="649">
        <v>46204</v>
      </c>
      <c r="M592" s="638">
        <f t="shared" si="28"/>
        <v>52.142857142857146</v>
      </c>
      <c r="N592" s="639">
        <v>0</v>
      </c>
      <c r="O592" s="656" t="s">
        <v>3742</v>
      </c>
      <c r="P592" s="639">
        <f t="shared" si="27"/>
        <v>0</v>
      </c>
      <c r="Q592" s="640" t="str" cm="1">
        <f t="array" aca="1" ref="Q592" ca="1">IF(ISNUMBER(P592),IF(P592=100%,"CUMPLIDA",IF(AND(ISNUMBER(L592),ISNUMBER(INDIRECT("FECHA_"&amp;$B592,1))), IF(L592&lt;=INDIRECT("FECHA_"&amp;$B592,1),"INCUMPLIDA","PROCESO"), "VERIFICAR FECHA")),"SIN VALOR AVANCE")</f>
        <v>PROCESO</v>
      </c>
    </row>
    <row r="593" spans="1:17" ht="409.6" customHeight="1">
      <c r="A593" s="453" t="s">
        <v>17</v>
      </c>
      <c r="B593" s="454" t="s">
        <v>14</v>
      </c>
      <c r="C593" s="940"/>
      <c r="D593" s="940"/>
      <c r="E593" s="950" t="s">
        <v>3743</v>
      </c>
      <c r="F593" s="940"/>
      <c r="G593" s="647" t="s">
        <v>3744</v>
      </c>
      <c r="H593" s="656" t="s">
        <v>3745</v>
      </c>
      <c r="I593" s="656" t="s">
        <v>3746</v>
      </c>
      <c r="J593" s="645">
        <v>1</v>
      </c>
      <c r="K593" s="649">
        <v>45839</v>
      </c>
      <c r="L593" s="649">
        <v>46022</v>
      </c>
      <c r="M593" s="638">
        <f t="shared" si="28"/>
        <v>26.142857142857142</v>
      </c>
      <c r="N593" s="639">
        <v>0</v>
      </c>
      <c r="O593" s="656" t="s">
        <v>3747</v>
      </c>
      <c r="P593" s="639">
        <f t="shared" si="27"/>
        <v>0</v>
      </c>
      <c r="Q593" s="640" t="str" cm="1">
        <f t="array" aca="1" ref="Q593" ca="1">IF(ISNUMBER(P593),IF(P593=100%,"CUMPLIDA",IF(AND(ISNUMBER(L593),ISNUMBER(INDIRECT("FECHA_"&amp;$B593,1))), IF(L593&lt;=INDIRECT("FECHA_"&amp;$B593,1),"INCUMPLIDA","PROCESO"), "VERIFICAR FECHA")),"SIN VALOR AVANCE")</f>
        <v>PROCESO</v>
      </c>
    </row>
    <row r="594" spans="1:17" ht="180">
      <c r="A594" s="453" t="s">
        <v>17</v>
      </c>
      <c r="B594" s="454" t="s">
        <v>14</v>
      </c>
      <c r="C594" s="940"/>
      <c r="D594" s="940"/>
      <c r="E594" s="950"/>
      <c r="F594" s="940"/>
      <c r="G594" s="647" t="s">
        <v>3748</v>
      </c>
      <c r="H594" s="656" t="s">
        <v>3749</v>
      </c>
      <c r="I594" s="656" t="s">
        <v>3750</v>
      </c>
      <c r="J594" s="645">
        <v>1</v>
      </c>
      <c r="K594" s="649">
        <v>45839</v>
      </c>
      <c r="L594" s="649">
        <v>46022</v>
      </c>
      <c r="M594" s="638">
        <f t="shared" si="28"/>
        <v>26.142857142857142</v>
      </c>
      <c r="N594" s="639">
        <v>0</v>
      </c>
      <c r="O594" s="656" t="s">
        <v>3751</v>
      </c>
      <c r="P594" s="639">
        <f t="shared" si="27"/>
        <v>0</v>
      </c>
      <c r="Q594" s="640" t="str" cm="1">
        <f t="array" aca="1" ref="Q594" ca="1">IF(ISNUMBER(P594),IF(P594=100%,"CUMPLIDA",IF(AND(ISNUMBER(L594),ISNUMBER(INDIRECT("FECHA_"&amp;$B594,1))), IF(L594&lt;=INDIRECT("FECHA_"&amp;$B594,1),"INCUMPLIDA","PROCESO"), "VERIFICAR FECHA")),"SIN VALOR AVANCE")</f>
        <v>PROCESO</v>
      </c>
    </row>
    <row r="595" spans="1:17" ht="201" customHeight="1">
      <c r="A595" s="453" t="s">
        <v>17</v>
      </c>
      <c r="B595" s="454" t="s">
        <v>14</v>
      </c>
      <c r="C595" s="940"/>
      <c r="D595" s="940"/>
      <c r="E595" s="950" t="s">
        <v>3752</v>
      </c>
      <c r="F595" s="940"/>
      <c r="G595" s="647" t="s">
        <v>3753</v>
      </c>
      <c r="H595" s="656" t="s">
        <v>3740</v>
      </c>
      <c r="I595" s="656" t="s">
        <v>3741</v>
      </c>
      <c r="J595" s="645">
        <v>6</v>
      </c>
      <c r="K595" s="649">
        <v>45839</v>
      </c>
      <c r="L595" s="649">
        <v>46204</v>
      </c>
      <c r="M595" s="638">
        <f t="shared" si="28"/>
        <v>52.142857142857146</v>
      </c>
      <c r="N595" s="639">
        <v>0</v>
      </c>
      <c r="O595" s="656" t="s">
        <v>3754</v>
      </c>
      <c r="P595" s="639">
        <f t="shared" si="27"/>
        <v>0</v>
      </c>
      <c r="Q595" s="640" t="str" cm="1">
        <f t="array" aca="1" ref="Q595" ca="1">IF(ISNUMBER(P595),IF(P595=100%,"CUMPLIDA",IF(AND(ISNUMBER(L595),ISNUMBER(INDIRECT("FECHA_"&amp;$B595,1))), IF(L595&lt;=INDIRECT("FECHA_"&amp;$B595,1),"INCUMPLIDA","PROCESO"), "VERIFICAR FECHA")),"SIN VALOR AVANCE")</f>
        <v>PROCESO</v>
      </c>
    </row>
    <row r="596" spans="1:17" ht="225">
      <c r="A596" s="453" t="s">
        <v>17</v>
      </c>
      <c r="B596" s="454" t="s">
        <v>14</v>
      </c>
      <c r="C596" s="940"/>
      <c r="D596" s="940"/>
      <c r="E596" s="950"/>
      <c r="F596" s="940"/>
      <c r="G596" s="647" t="s">
        <v>3755</v>
      </c>
      <c r="H596" s="656" t="s">
        <v>3756</v>
      </c>
      <c r="I596" s="656" t="s">
        <v>3757</v>
      </c>
      <c r="J596" s="645">
        <v>2</v>
      </c>
      <c r="K596" s="649">
        <v>45839</v>
      </c>
      <c r="L596" s="649">
        <v>46204</v>
      </c>
      <c r="M596" s="638">
        <f t="shared" si="28"/>
        <v>52.142857142857146</v>
      </c>
      <c r="N596" s="639">
        <v>0</v>
      </c>
      <c r="O596" s="656" t="s">
        <v>3747</v>
      </c>
      <c r="P596" s="639">
        <f t="shared" si="27"/>
        <v>0</v>
      </c>
      <c r="Q596" s="640" t="str" cm="1">
        <f t="array" aca="1" ref="Q596" ca="1">IF(ISNUMBER(P596),IF(P596=100%,"CUMPLIDA",IF(AND(ISNUMBER(L596),ISNUMBER(INDIRECT("FECHA_"&amp;$B596,1))), IF(L596&lt;=INDIRECT("FECHA_"&amp;$B596,1),"INCUMPLIDA","PROCESO"), "VERIFICAR FECHA")),"SIN VALOR AVANCE")</f>
        <v>PROCESO</v>
      </c>
    </row>
    <row r="597" spans="1:17" ht="195">
      <c r="A597" s="453" t="s">
        <v>17</v>
      </c>
      <c r="B597" s="454" t="s">
        <v>14</v>
      </c>
      <c r="C597" s="940"/>
      <c r="D597" s="940"/>
      <c r="E597" s="950"/>
      <c r="F597" s="940"/>
      <c r="G597" s="647" t="s">
        <v>3758</v>
      </c>
      <c r="H597" s="656" t="s">
        <v>3759</v>
      </c>
      <c r="I597" s="656" t="s">
        <v>3760</v>
      </c>
      <c r="J597" s="645">
        <v>1</v>
      </c>
      <c r="K597" s="649">
        <v>45839</v>
      </c>
      <c r="L597" s="649">
        <v>46022</v>
      </c>
      <c r="M597" s="638">
        <f t="shared" si="28"/>
        <v>26.142857142857142</v>
      </c>
      <c r="N597" s="639">
        <v>0</v>
      </c>
      <c r="O597" s="656" t="s">
        <v>3751</v>
      </c>
      <c r="P597" s="639">
        <f t="shared" si="27"/>
        <v>0</v>
      </c>
      <c r="Q597" s="640" t="str" cm="1">
        <f t="array" aca="1" ref="Q597" ca="1">IF(ISNUMBER(P597),IF(P597=100%,"CUMPLIDA",IF(AND(ISNUMBER(L597),ISNUMBER(INDIRECT("FECHA_"&amp;$B597,1))), IF(L597&lt;=INDIRECT("FECHA_"&amp;$B597,1),"INCUMPLIDA","PROCESO"), "VERIFICAR FECHA")),"SIN VALOR AVANCE")</f>
        <v>PROCESO</v>
      </c>
    </row>
    <row r="598" spans="1:17" ht="240">
      <c r="A598" s="453" t="s">
        <v>17</v>
      </c>
      <c r="B598" s="454" t="s">
        <v>14</v>
      </c>
      <c r="C598" s="940"/>
      <c r="D598" s="940"/>
      <c r="E598" s="647" t="s">
        <v>3761</v>
      </c>
      <c r="F598" s="940"/>
      <c r="G598" s="647" t="s">
        <v>3762</v>
      </c>
      <c r="H598" s="656" t="s">
        <v>3763</v>
      </c>
      <c r="I598" s="656" t="s">
        <v>3764</v>
      </c>
      <c r="J598" s="645">
        <v>3</v>
      </c>
      <c r="K598" s="649">
        <v>45839</v>
      </c>
      <c r="L598" s="649">
        <v>46022</v>
      </c>
      <c r="M598" s="638">
        <f t="shared" si="28"/>
        <v>26.142857142857142</v>
      </c>
      <c r="N598" s="639">
        <v>0</v>
      </c>
      <c r="O598" s="656" t="s">
        <v>3765</v>
      </c>
      <c r="P598" s="639">
        <f t="shared" si="27"/>
        <v>0</v>
      </c>
      <c r="Q598" s="640" t="str" cm="1">
        <f t="array" aca="1" ref="Q598" ca="1">IF(ISNUMBER(P598),IF(P598=100%,"CUMPLIDA",IF(AND(ISNUMBER(L598),ISNUMBER(INDIRECT("FECHA_"&amp;$B598,1))), IF(L598&lt;=INDIRECT("FECHA_"&amp;$B598,1),"INCUMPLIDA","PROCESO"), "VERIFICAR FECHA")),"SIN VALOR AVANCE")</f>
        <v>PROCESO</v>
      </c>
    </row>
    <row r="599" spans="1:17" ht="105" customHeight="1">
      <c r="A599" s="453" t="s">
        <v>17</v>
      </c>
      <c r="B599" s="454" t="s">
        <v>14</v>
      </c>
      <c r="C599" s="940" t="s">
        <v>3766</v>
      </c>
      <c r="D599" s="940" t="s">
        <v>1737</v>
      </c>
      <c r="E599" s="951" t="s">
        <v>3767</v>
      </c>
      <c r="F599" s="940" t="s">
        <v>3768</v>
      </c>
      <c r="G599" s="647" t="s">
        <v>3769</v>
      </c>
      <c r="H599" s="665" t="s">
        <v>3770</v>
      </c>
      <c r="I599" s="656" t="s">
        <v>3771</v>
      </c>
      <c r="J599" s="645">
        <v>1</v>
      </c>
      <c r="K599" s="666">
        <v>45824</v>
      </c>
      <c r="L599" s="666">
        <v>46007</v>
      </c>
      <c r="M599" s="638">
        <f t="shared" si="28"/>
        <v>26.142857142857142</v>
      </c>
      <c r="N599" s="639">
        <v>0</v>
      </c>
      <c r="O599" s="667" t="s">
        <v>3772</v>
      </c>
      <c r="P599" s="639">
        <f t="shared" si="27"/>
        <v>0</v>
      </c>
      <c r="Q599" s="640" t="str" cm="1">
        <f t="array" aca="1" ref="Q599" ca="1">IF(ISNUMBER(P599),IF(P599=100%,"CUMPLIDA",IF(AND(ISNUMBER(L599),ISNUMBER(INDIRECT("FECHA_"&amp;$B599,1))), IF(L599&lt;=INDIRECT("FECHA_"&amp;$B599,1),"INCUMPLIDA","PROCESO"), "VERIFICAR FECHA")),"SIN VALOR AVANCE")</f>
        <v>PROCESO</v>
      </c>
    </row>
    <row r="600" spans="1:17" ht="103.5" customHeight="1">
      <c r="A600" s="453" t="s">
        <v>17</v>
      </c>
      <c r="B600" s="454" t="s">
        <v>14</v>
      </c>
      <c r="C600" s="940"/>
      <c r="D600" s="940"/>
      <c r="E600" s="951"/>
      <c r="F600" s="940"/>
      <c r="G600" s="647" t="s">
        <v>3773</v>
      </c>
      <c r="H600" s="665" t="s">
        <v>3774</v>
      </c>
      <c r="I600" s="668" t="s">
        <v>3775</v>
      </c>
      <c r="J600" s="645">
        <v>1</v>
      </c>
      <c r="K600" s="666">
        <v>45824</v>
      </c>
      <c r="L600" s="666">
        <v>46007</v>
      </c>
      <c r="M600" s="638">
        <f t="shared" si="28"/>
        <v>26.142857142857142</v>
      </c>
      <c r="N600" s="639">
        <v>0</v>
      </c>
      <c r="O600" s="667" t="s">
        <v>3772</v>
      </c>
      <c r="P600" s="639">
        <f t="shared" si="27"/>
        <v>0</v>
      </c>
      <c r="Q600" s="640" t="str" cm="1">
        <f t="array" aca="1" ref="Q600" ca="1">IF(ISNUMBER(P600),IF(P600=100%,"CUMPLIDA",IF(AND(ISNUMBER(L600),ISNUMBER(INDIRECT("FECHA_"&amp;$B600,1))), IF(L600&lt;=INDIRECT("FECHA_"&amp;$B600,1),"INCUMPLIDA","PROCESO"), "VERIFICAR FECHA")),"SIN VALOR AVANCE")</f>
        <v>PROCESO</v>
      </c>
    </row>
    <row r="601" spans="1:17" ht="409.6" customHeight="1">
      <c r="A601" s="453" t="s">
        <v>17</v>
      </c>
      <c r="B601" s="454" t="s">
        <v>14</v>
      </c>
      <c r="C601" s="940"/>
      <c r="D601" s="940"/>
      <c r="E601" s="951" t="s">
        <v>3776</v>
      </c>
      <c r="F601" s="940"/>
      <c r="G601" s="634" t="s">
        <v>3777</v>
      </c>
      <c r="H601" s="634" t="s">
        <v>3778</v>
      </c>
      <c r="I601" s="635" t="s">
        <v>112</v>
      </c>
      <c r="J601" s="645">
        <v>2</v>
      </c>
      <c r="K601" s="666">
        <v>45839</v>
      </c>
      <c r="L601" s="666">
        <v>46568</v>
      </c>
      <c r="M601" s="638">
        <f t="shared" si="28"/>
        <v>104.14285714285714</v>
      </c>
      <c r="N601" s="639">
        <v>0</v>
      </c>
      <c r="O601" s="667" t="s">
        <v>3779</v>
      </c>
      <c r="P601" s="639">
        <f t="shared" si="27"/>
        <v>0</v>
      </c>
      <c r="Q601" s="640" t="str" cm="1">
        <f t="array" aca="1" ref="Q601" ca="1">IF(ISNUMBER(P601),IF(P601=100%,"CUMPLIDA",IF(AND(ISNUMBER(L601),ISNUMBER(INDIRECT("FECHA_"&amp;$B601,1))), IF(L601&lt;=INDIRECT("FECHA_"&amp;$B601,1),"INCUMPLIDA","PROCESO"), "VERIFICAR FECHA")),"SIN VALOR AVANCE")</f>
        <v>PROCESO</v>
      </c>
    </row>
    <row r="602" spans="1:17" ht="105.75">
      <c r="A602" s="453" t="s">
        <v>17</v>
      </c>
      <c r="B602" s="454" t="s">
        <v>14</v>
      </c>
      <c r="C602" s="940"/>
      <c r="D602" s="940"/>
      <c r="E602" s="951"/>
      <c r="F602" s="940"/>
      <c r="G602" s="634" t="s">
        <v>3780</v>
      </c>
      <c r="H602" s="634" t="s">
        <v>3781</v>
      </c>
      <c r="I602" s="635" t="s">
        <v>3782</v>
      </c>
      <c r="J602" s="645">
        <v>1</v>
      </c>
      <c r="K602" s="666">
        <v>45839</v>
      </c>
      <c r="L602" s="666">
        <v>46568</v>
      </c>
      <c r="M602" s="638">
        <f t="shared" si="28"/>
        <v>104.14285714285714</v>
      </c>
      <c r="N602" s="639">
        <v>0</v>
      </c>
      <c r="O602" s="667" t="s">
        <v>3779</v>
      </c>
      <c r="P602" s="639">
        <f t="shared" si="27"/>
        <v>0</v>
      </c>
      <c r="Q602" s="640" t="str" cm="1">
        <f t="array" aca="1" ref="Q602" ca="1">IF(ISNUMBER(P602),IF(P602=100%,"CUMPLIDA",IF(AND(ISNUMBER(L602),ISNUMBER(INDIRECT("FECHA_"&amp;$B602,1))), IF(L602&lt;=INDIRECT("FECHA_"&amp;$B602,1),"INCUMPLIDA","PROCESO"), "VERIFICAR FECHA")),"SIN VALOR AVANCE")</f>
        <v>PROCESO</v>
      </c>
    </row>
    <row r="603" spans="1:17" ht="135" customHeight="1">
      <c r="A603" s="453" t="s">
        <v>17</v>
      </c>
      <c r="B603" s="454" t="s">
        <v>14</v>
      </c>
      <c r="C603" s="940"/>
      <c r="D603" s="940"/>
      <c r="E603" s="951" t="s">
        <v>3783</v>
      </c>
      <c r="F603" s="940"/>
      <c r="G603" s="634" t="s">
        <v>3784</v>
      </c>
      <c r="H603" s="634" t="s">
        <v>3785</v>
      </c>
      <c r="I603" s="635" t="s">
        <v>2807</v>
      </c>
      <c r="J603" s="645">
        <v>2</v>
      </c>
      <c r="K603" s="666">
        <v>45839</v>
      </c>
      <c r="L603" s="666">
        <v>46568</v>
      </c>
      <c r="M603" s="638">
        <f t="shared" si="28"/>
        <v>104.14285714285714</v>
      </c>
      <c r="N603" s="639">
        <v>0</v>
      </c>
      <c r="O603" s="667" t="s">
        <v>3779</v>
      </c>
      <c r="P603" s="639">
        <f t="shared" si="27"/>
        <v>0</v>
      </c>
      <c r="Q603" s="640" t="str" cm="1">
        <f t="array" aca="1" ref="Q603" ca="1">IF(ISNUMBER(P603),IF(P603=100%,"CUMPLIDA",IF(AND(ISNUMBER(L603),ISNUMBER(INDIRECT("FECHA_"&amp;$B603,1))), IF(L603&lt;=INDIRECT("FECHA_"&amp;$B603,1),"INCUMPLIDA","PROCESO"), "VERIFICAR FECHA")),"SIN VALOR AVANCE")</f>
        <v>PROCESO</v>
      </c>
    </row>
    <row r="604" spans="1:17" ht="229.5" customHeight="1">
      <c r="A604" s="453" t="s">
        <v>17</v>
      </c>
      <c r="B604" s="454" t="s">
        <v>14</v>
      </c>
      <c r="C604" s="940"/>
      <c r="D604" s="940"/>
      <c r="E604" s="951"/>
      <c r="F604" s="940"/>
      <c r="G604" s="669" t="s">
        <v>3786</v>
      </c>
      <c r="H604" s="669" t="s">
        <v>3787</v>
      </c>
      <c r="I604" s="670" t="s">
        <v>3232</v>
      </c>
      <c r="J604" s="645">
        <v>4</v>
      </c>
      <c r="K604" s="666">
        <v>45839</v>
      </c>
      <c r="L604" s="666">
        <v>46203</v>
      </c>
      <c r="M604" s="638">
        <f t="shared" si="28"/>
        <v>52</v>
      </c>
      <c r="N604" s="639">
        <v>0</v>
      </c>
      <c r="O604" s="667" t="s">
        <v>3788</v>
      </c>
      <c r="P604" s="639">
        <f t="shared" si="27"/>
        <v>0</v>
      </c>
      <c r="Q604" s="640" t="str" cm="1">
        <f t="array" aca="1" ref="Q604" ca="1">IF(ISNUMBER(P604),IF(P604=100%,"CUMPLIDA",IF(AND(ISNUMBER(L604),ISNUMBER(INDIRECT("FECHA_"&amp;$B604,1))), IF(L604&lt;=INDIRECT("FECHA_"&amp;$B604,1),"INCUMPLIDA","PROCESO"), "VERIFICAR FECHA")),"SIN VALOR AVANCE")</f>
        <v>PROCESO</v>
      </c>
    </row>
    <row r="605" spans="1:17" ht="213.75" customHeight="1">
      <c r="A605" s="453" t="s">
        <v>17</v>
      </c>
      <c r="B605" s="454" t="s">
        <v>14</v>
      </c>
      <c r="C605" s="940"/>
      <c r="D605" s="940"/>
      <c r="E605" s="665" t="s">
        <v>3789</v>
      </c>
      <c r="F605" s="940"/>
      <c r="G605" s="665" t="s">
        <v>3790</v>
      </c>
      <c r="H605" s="665" t="s">
        <v>3791</v>
      </c>
      <c r="I605" s="668" t="s">
        <v>3792</v>
      </c>
      <c r="J605" s="645">
        <v>2</v>
      </c>
      <c r="K605" s="666">
        <v>45839</v>
      </c>
      <c r="L605" s="666">
        <v>46203</v>
      </c>
      <c r="M605" s="638">
        <f t="shared" si="28"/>
        <v>52</v>
      </c>
      <c r="N605" s="639">
        <v>0</v>
      </c>
      <c r="O605" s="667" t="s">
        <v>3793</v>
      </c>
      <c r="P605" s="639">
        <f t="shared" si="27"/>
        <v>0</v>
      </c>
      <c r="Q605" s="640" t="str" cm="1">
        <f t="array" aca="1" ref="Q605" ca="1">IF(ISNUMBER(P605),IF(P605=100%,"CUMPLIDA",IF(AND(ISNUMBER(L605),ISNUMBER(INDIRECT("FECHA_"&amp;$B605,1))), IF(L605&lt;=INDIRECT("FECHA_"&amp;$B605,1),"INCUMPLIDA","PROCESO"), "VERIFICAR FECHA")),"SIN VALOR AVANCE")</f>
        <v>PROCESO</v>
      </c>
    </row>
    <row r="606" spans="1:17" ht="225">
      <c r="A606" s="453" t="s">
        <v>17</v>
      </c>
      <c r="B606" s="454" t="s">
        <v>14</v>
      </c>
      <c r="C606" s="940"/>
      <c r="D606" s="940"/>
      <c r="E606" s="665" t="s">
        <v>3794</v>
      </c>
      <c r="F606" s="940"/>
      <c r="G606" s="665" t="s">
        <v>3795</v>
      </c>
      <c r="H606" s="665" t="s">
        <v>3791</v>
      </c>
      <c r="I606" s="668" t="s">
        <v>3796</v>
      </c>
      <c r="J606" s="645">
        <v>12</v>
      </c>
      <c r="K606" s="666">
        <v>45839</v>
      </c>
      <c r="L606" s="666">
        <v>46203</v>
      </c>
      <c r="M606" s="638">
        <f t="shared" si="28"/>
        <v>52</v>
      </c>
      <c r="N606" s="639">
        <v>0</v>
      </c>
      <c r="O606" s="667" t="s">
        <v>3793</v>
      </c>
      <c r="P606" s="639">
        <f t="shared" si="27"/>
        <v>0</v>
      </c>
      <c r="Q606" s="640" t="str" cm="1">
        <f t="array" aca="1" ref="Q606" ca="1">IF(ISNUMBER(P606),IF(P606=100%,"CUMPLIDA",IF(AND(ISNUMBER(L606),ISNUMBER(INDIRECT("FECHA_"&amp;$B606,1))), IF(L606&lt;=INDIRECT("FECHA_"&amp;$B606,1),"INCUMPLIDA","PROCESO"), "VERIFICAR FECHA")),"SIN VALOR AVANCE")</f>
        <v>PROCESO</v>
      </c>
    </row>
    <row r="607" spans="1:17" ht="285">
      <c r="A607" s="453" t="s">
        <v>17</v>
      </c>
      <c r="B607" s="454" t="s">
        <v>14</v>
      </c>
      <c r="C607" s="940"/>
      <c r="D607" s="940"/>
      <c r="E607" s="665" t="s">
        <v>3797</v>
      </c>
      <c r="F607" s="940"/>
      <c r="G607" s="665" t="s">
        <v>3798</v>
      </c>
      <c r="H607" s="665" t="s">
        <v>3799</v>
      </c>
      <c r="I607" s="668" t="s">
        <v>3800</v>
      </c>
      <c r="J607" s="645">
        <v>2</v>
      </c>
      <c r="K607" s="666">
        <v>45839</v>
      </c>
      <c r="L607" s="666">
        <v>46203</v>
      </c>
      <c r="M607" s="638">
        <f t="shared" si="28"/>
        <v>52</v>
      </c>
      <c r="N607" s="639">
        <v>0</v>
      </c>
      <c r="O607" s="667" t="s">
        <v>3801</v>
      </c>
      <c r="P607" s="639">
        <f t="shared" si="27"/>
        <v>0</v>
      </c>
      <c r="Q607" s="640" t="str" cm="1">
        <f t="array" aca="1" ref="Q607" ca="1">IF(ISNUMBER(P607),IF(P607=100%,"CUMPLIDA",IF(AND(ISNUMBER(L607),ISNUMBER(INDIRECT("FECHA_"&amp;$B607,1))), IF(L607&lt;=INDIRECT("FECHA_"&amp;$B607,1),"INCUMPLIDA","PROCESO"), "VERIFICAR FECHA")),"SIN VALOR AVANCE")</f>
        <v>PROCESO</v>
      </c>
    </row>
    <row r="608" spans="1:17" ht="315" customHeight="1">
      <c r="A608" s="453" t="s">
        <v>17</v>
      </c>
      <c r="B608" s="454" t="s">
        <v>14</v>
      </c>
      <c r="C608" s="940"/>
      <c r="D608" s="940"/>
      <c r="E608" s="951" t="s">
        <v>3802</v>
      </c>
      <c r="F608" s="940"/>
      <c r="G608" s="671" t="s">
        <v>3803</v>
      </c>
      <c r="H608" s="671" t="s">
        <v>3804</v>
      </c>
      <c r="I608" s="672" t="s">
        <v>3214</v>
      </c>
      <c r="J608" s="645">
        <v>3</v>
      </c>
      <c r="K608" s="666">
        <v>45839</v>
      </c>
      <c r="L608" s="666">
        <v>45961</v>
      </c>
      <c r="M608" s="638">
        <f t="shared" si="28"/>
        <v>17.428571428571427</v>
      </c>
      <c r="N608" s="639">
        <v>0</v>
      </c>
      <c r="O608" s="667" t="s">
        <v>3805</v>
      </c>
      <c r="P608" s="639">
        <f t="shared" ref="P608:P616" si="29">IF(B608="ITRC",N608,N608/J608)</f>
        <v>0</v>
      </c>
      <c r="Q608" s="640" t="str" cm="1">
        <f t="array" aca="1" ref="Q608" ca="1">IF(ISNUMBER(P608),IF(P608=100%,"CUMPLIDA",IF(AND(ISNUMBER(L608),ISNUMBER(INDIRECT("FECHA_"&amp;$B608,1))), IF(L608&lt;=INDIRECT("FECHA_"&amp;$B608,1),"INCUMPLIDA","PROCESO"), "VERIFICAR FECHA")),"SIN VALOR AVANCE")</f>
        <v>PROCESO</v>
      </c>
    </row>
    <row r="609" spans="1:17" ht="90">
      <c r="A609" s="453" t="s">
        <v>17</v>
      </c>
      <c r="B609" s="454" t="s">
        <v>14</v>
      </c>
      <c r="C609" s="940"/>
      <c r="D609" s="940"/>
      <c r="E609" s="951"/>
      <c r="F609" s="940"/>
      <c r="G609" s="671" t="s">
        <v>3806</v>
      </c>
      <c r="H609" s="671" t="s">
        <v>3807</v>
      </c>
      <c r="I609" s="672" t="s">
        <v>3808</v>
      </c>
      <c r="J609" s="645">
        <v>1</v>
      </c>
      <c r="K609" s="666">
        <v>45839</v>
      </c>
      <c r="L609" s="666">
        <v>45961</v>
      </c>
      <c r="M609" s="638">
        <f t="shared" si="28"/>
        <v>17.428571428571427</v>
      </c>
      <c r="N609" s="639">
        <v>0</v>
      </c>
      <c r="O609" s="667" t="s">
        <v>3809</v>
      </c>
      <c r="P609" s="639">
        <f t="shared" si="29"/>
        <v>0</v>
      </c>
      <c r="Q609" s="640" t="str" cm="1">
        <f t="array" aca="1" ref="Q609" ca="1">IF(ISNUMBER(P609),IF(P609=100%,"CUMPLIDA",IF(AND(ISNUMBER(L609),ISNUMBER(INDIRECT("FECHA_"&amp;$B609,1))), IF(L609&lt;=INDIRECT("FECHA_"&amp;$B609,1),"INCUMPLIDA","PROCESO"), "VERIFICAR FECHA")),"SIN VALOR AVANCE")</f>
        <v>PROCESO</v>
      </c>
    </row>
    <row r="610" spans="1:17" ht="201" customHeight="1">
      <c r="A610" s="453" t="s">
        <v>17</v>
      </c>
      <c r="B610" s="454" t="s">
        <v>14</v>
      </c>
      <c r="C610" s="940"/>
      <c r="D610" s="940"/>
      <c r="E610" s="951"/>
      <c r="F610" s="940"/>
      <c r="G610" s="665" t="s">
        <v>3810</v>
      </c>
      <c r="H610" s="665" t="s">
        <v>3791</v>
      </c>
      <c r="I610" s="668" t="s">
        <v>3811</v>
      </c>
      <c r="J610" s="645">
        <v>14</v>
      </c>
      <c r="K610" s="666">
        <v>45839</v>
      </c>
      <c r="L610" s="666">
        <v>46203</v>
      </c>
      <c r="M610" s="638">
        <f t="shared" si="28"/>
        <v>52</v>
      </c>
      <c r="N610" s="639">
        <v>0</v>
      </c>
      <c r="O610" s="667" t="s">
        <v>3801</v>
      </c>
      <c r="P610" s="639">
        <f t="shared" si="29"/>
        <v>0</v>
      </c>
      <c r="Q610" s="640" t="str" cm="1">
        <f t="array" aca="1" ref="Q610" ca="1">IF(ISNUMBER(P610),IF(P610=100%,"CUMPLIDA",IF(AND(ISNUMBER(L610),ISNUMBER(INDIRECT("FECHA_"&amp;$B610,1))), IF(L610&lt;=INDIRECT("FECHA_"&amp;$B610,1),"INCUMPLIDA","PROCESO"), "VERIFICAR FECHA")),"SIN VALOR AVANCE")</f>
        <v>PROCESO</v>
      </c>
    </row>
    <row r="611" spans="1:17" ht="168.75">
      <c r="A611" s="453" t="s">
        <v>17</v>
      </c>
      <c r="B611" s="454" t="s">
        <v>14</v>
      </c>
      <c r="C611" s="940"/>
      <c r="D611" s="940"/>
      <c r="E611" s="951"/>
      <c r="F611" s="940"/>
      <c r="G611" s="669" t="s">
        <v>3812</v>
      </c>
      <c r="H611" s="671" t="s">
        <v>3813</v>
      </c>
      <c r="I611" s="673" t="s">
        <v>3221</v>
      </c>
      <c r="J611" s="645">
        <v>1</v>
      </c>
      <c r="K611" s="666">
        <v>45839</v>
      </c>
      <c r="L611" s="666">
        <v>46052</v>
      </c>
      <c r="M611" s="638">
        <f t="shared" si="28"/>
        <v>30.428571428571427</v>
      </c>
      <c r="N611" s="639">
        <v>0</v>
      </c>
      <c r="O611" s="667" t="s">
        <v>3814</v>
      </c>
      <c r="P611" s="639">
        <f t="shared" si="29"/>
        <v>0</v>
      </c>
      <c r="Q611" s="640" t="str" cm="1">
        <f t="array" aca="1" ref="Q611" ca="1">IF(ISNUMBER(P611),IF(P611=100%,"CUMPLIDA",IF(AND(ISNUMBER(L611),ISNUMBER(INDIRECT("FECHA_"&amp;$B611,1))), IF(L611&lt;=INDIRECT("FECHA_"&amp;$B611,1),"INCUMPLIDA","PROCESO"), "VERIFICAR FECHA")),"SIN VALOR AVANCE")</f>
        <v>PROCESO</v>
      </c>
    </row>
    <row r="612" spans="1:17" ht="156.75" customHeight="1">
      <c r="A612" s="453" t="s">
        <v>17</v>
      </c>
      <c r="B612" s="454" t="s">
        <v>14</v>
      </c>
      <c r="C612" s="940"/>
      <c r="D612" s="940"/>
      <c r="E612" s="951"/>
      <c r="F612" s="940"/>
      <c r="G612" s="669" t="s">
        <v>3815</v>
      </c>
      <c r="H612" s="671" t="s">
        <v>3223</v>
      </c>
      <c r="I612" s="672" t="s">
        <v>3816</v>
      </c>
      <c r="J612" s="645">
        <v>1</v>
      </c>
      <c r="K612" s="666">
        <v>45839</v>
      </c>
      <c r="L612" s="666">
        <v>46052</v>
      </c>
      <c r="M612" s="638">
        <f t="shared" si="28"/>
        <v>30.428571428571427</v>
      </c>
      <c r="N612" s="639">
        <v>0</v>
      </c>
      <c r="O612" s="667" t="s">
        <v>3817</v>
      </c>
      <c r="P612" s="639">
        <f t="shared" si="29"/>
        <v>0</v>
      </c>
      <c r="Q612" s="640" t="str" cm="1">
        <f t="array" aca="1" ref="Q612" ca="1">IF(ISNUMBER(P612),IF(P612=100%,"CUMPLIDA",IF(AND(ISNUMBER(L612),ISNUMBER(INDIRECT("FECHA_"&amp;$B612,1))), IF(L612&lt;=INDIRECT("FECHA_"&amp;$B612,1),"INCUMPLIDA","PROCESO"), "VERIFICAR FECHA")),"SIN VALOR AVANCE")</f>
        <v>PROCESO</v>
      </c>
    </row>
    <row r="613" spans="1:17" ht="165" customHeight="1">
      <c r="A613" s="453" t="s">
        <v>17</v>
      </c>
      <c r="B613" s="454" t="s">
        <v>14</v>
      </c>
      <c r="C613" s="940"/>
      <c r="D613" s="940"/>
      <c r="E613" s="951" t="s">
        <v>3818</v>
      </c>
      <c r="F613" s="940"/>
      <c r="G613" s="669" t="s">
        <v>3819</v>
      </c>
      <c r="H613" s="671" t="s">
        <v>3227</v>
      </c>
      <c r="I613" s="672" t="s">
        <v>3228</v>
      </c>
      <c r="J613" s="645">
        <v>5</v>
      </c>
      <c r="K613" s="666">
        <v>45839</v>
      </c>
      <c r="L613" s="666">
        <v>46052</v>
      </c>
      <c r="M613" s="638">
        <f t="shared" si="28"/>
        <v>30.428571428571427</v>
      </c>
      <c r="N613" s="639">
        <v>0</v>
      </c>
      <c r="O613" s="667" t="s">
        <v>3801</v>
      </c>
      <c r="P613" s="639">
        <f t="shared" si="29"/>
        <v>0</v>
      </c>
      <c r="Q613" s="640" t="str" cm="1">
        <f t="array" aca="1" ref="Q613" ca="1">IF(ISNUMBER(P613),IF(P613=100%,"CUMPLIDA",IF(AND(ISNUMBER(L613),ISNUMBER(INDIRECT("FECHA_"&amp;$B613,1))), IF(L613&lt;=INDIRECT("FECHA_"&amp;$B613,1),"INCUMPLIDA","PROCESO"), "VERIFICAR FECHA")),"SIN VALOR AVANCE")</f>
        <v>PROCESO</v>
      </c>
    </row>
    <row r="614" spans="1:17" ht="303.75" customHeight="1">
      <c r="A614" s="453" t="s">
        <v>17</v>
      </c>
      <c r="B614" s="454" t="s">
        <v>14</v>
      </c>
      <c r="C614" s="940"/>
      <c r="D614" s="940"/>
      <c r="E614" s="951"/>
      <c r="F614" s="940"/>
      <c r="G614" s="669" t="s">
        <v>3820</v>
      </c>
      <c r="H614" s="669" t="s">
        <v>3787</v>
      </c>
      <c r="I614" s="670" t="s">
        <v>3232</v>
      </c>
      <c r="J614" s="645">
        <v>4</v>
      </c>
      <c r="K614" s="666">
        <v>45839</v>
      </c>
      <c r="L614" s="666">
        <v>46203</v>
      </c>
      <c r="M614" s="638">
        <f t="shared" si="28"/>
        <v>52</v>
      </c>
      <c r="N614" s="639">
        <v>0</v>
      </c>
      <c r="O614" s="667" t="s">
        <v>3821</v>
      </c>
      <c r="P614" s="639">
        <f t="shared" si="29"/>
        <v>0</v>
      </c>
      <c r="Q614" s="640" t="str" cm="1">
        <f t="array" aca="1" ref="Q614" ca="1">IF(ISNUMBER(P614),IF(P614=100%,"CUMPLIDA",IF(AND(ISNUMBER(L614),ISNUMBER(INDIRECT("FECHA_"&amp;$B614,1))), IF(L614&lt;=INDIRECT("FECHA_"&amp;$B614,1),"INCUMPLIDA","PROCESO"), "VERIFICAR FECHA")),"SIN VALOR AVANCE")</f>
        <v>PROCESO</v>
      </c>
    </row>
    <row r="615" spans="1:17" ht="255" customHeight="1">
      <c r="A615" s="453" t="s">
        <v>17</v>
      </c>
      <c r="B615" s="454" t="s">
        <v>14</v>
      </c>
      <c r="C615" s="940"/>
      <c r="D615" s="940"/>
      <c r="E615" s="951"/>
      <c r="F615" s="940"/>
      <c r="G615" s="669" t="s">
        <v>3822</v>
      </c>
      <c r="H615" s="669" t="s">
        <v>3787</v>
      </c>
      <c r="I615" s="670" t="s">
        <v>3232</v>
      </c>
      <c r="J615" s="645">
        <v>4</v>
      </c>
      <c r="K615" s="666">
        <v>45839</v>
      </c>
      <c r="L615" s="666">
        <v>46203</v>
      </c>
      <c r="M615" s="638">
        <f t="shared" si="28"/>
        <v>52</v>
      </c>
      <c r="N615" s="639">
        <v>0</v>
      </c>
      <c r="O615" s="667" t="s">
        <v>3821</v>
      </c>
      <c r="P615" s="639">
        <f t="shared" si="29"/>
        <v>0</v>
      </c>
      <c r="Q615" s="640" t="str" cm="1">
        <f t="array" aca="1" ref="Q615" ca="1">IF(ISNUMBER(P615),IF(P615=100%,"CUMPLIDA",IF(AND(ISNUMBER(L615),ISNUMBER(INDIRECT("FECHA_"&amp;$B615,1))), IF(L615&lt;=INDIRECT("FECHA_"&amp;$B615,1),"INCUMPLIDA","PROCESO"), "VERIFICAR FECHA")),"SIN VALOR AVANCE")</f>
        <v>PROCESO</v>
      </c>
    </row>
    <row r="616" spans="1:17" ht="386.25" customHeight="1">
      <c r="A616" s="453" t="s">
        <v>17</v>
      </c>
      <c r="B616" s="454" t="s">
        <v>14</v>
      </c>
      <c r="C616" s="940"/>
      <c r="D616" s="940"/>
      <c r="E616" s="951" t="s">
        <v>3823</v>
      </c>
      <c r="F616" s="940"/>
      <c r="G616" s="665" t="s">
        <v>3824</v>
      </c>
      <c r="H616" s="665" t="s">
        <v>3825</v>
      </c>
      <c r="I616" s="668" t="s">
        <v>3826</v>
      </c>
      <c r="J616" s="645">
        <v>1</v>
      </c>
      <c r="K616" s="666">
        <v>45839</v>
      </c>
      <c r="L616" s="666">
        <v>46203</v>
      </c>
      <c r="M616" s="638">
        <f t="shared" si="28"/>
        <v>52</v>
      </c>
      <c r="N616" s="639">
        <v>0</v>
      </c>
      <c r="O616" s="667" t="s">
        <v>3827</v>
      </c>
      <c r="P616" s="639">
        <f t="shared" si="29"/>
        <v>0</v>
      </c>
      <c r="Q616" s="640" t="str" cm="1">
        <f t="array" aca="1" ref="Q616" ca="1">IF(ISNUMBER(P616),IF(P616=100%,"CUMPLIDA",IF(AND(ISNUMBER(L616),ISNUMBER(INDIRECT("FECHA_"&amp;$B616,1))), IF(L616&lt;=INDIRECT("FECHA_"&amp;$B616,1),"INCUMPLIDA","PROCESO"), "VERIFICAR FECHA")),"SIN VALOR AVANCE")</f>
        <v>PROCESO</v>
      </c>
    </row>
    <row r="617" spans="1:17" ht="256.5" customHeight="1">
      <c r="A617" s="453" t="s">
        <v>17</v>
      </c>
      <c r="B617" s="454" t="s">
        <v>14</v>
      </c>
      <c r="C617" s="940"/>
      <c r="D617" s="940"/>
      <c r="E617" s="951"/>
      <c r="F617" s="940"/>
      <c r="G617" s="665" t="s">
        <v>3828</v>
      </c>
      <c r="H617" s="665" t="s">
        <v>3829</v>
      </c>
      <c r="I617" s="668" t="s">
        <v>3830</v>
      </c>
      <c r="J617" s="645">
        <v>1</v>
      </c>
      <c r="K617" s="666">
        <v>46233</v>
      </c>
      <c r="L617" s="666">
        <v>46356</v>
      </c>
      <c r="M617" s="638">
        <f t="shared" si="28"/>
        <v>17.571428571428573</v>
      </c>
      <c r="N617" s="639">
        <v>0</v>
      </c>
      <c r="O617" s="667" t="s">
        <v>3831</v>
      </c>
      <c r="P617" s="639">
        <f>IF(B617="ITRC",N617,N617/I617)</f>
        <v>0</v>
      </c>
      <c r="Q617" s="640" t="str" cm="1">
        <f t="array" aca="1" ref="Q617" ca="1">IF(ISNUMBER(P617),IF(P617=100%,"CUMPLIDA",IF(AND(ISNUMBER(L617),ISNUMBER(INDIRECT("FECHA_"&amp;$B617,1))), IF(L617&lt;=INDIRECT("FECHA_"&amp;$B617,1),"INCUMPLIDA","PROCESO"), "VERIFICAR FECHA")),"SIN VALOR AVANCE")</f>
        <v>PROCESO</v>
      </c>
    </row>
    <row r="618" spans="1:17" ht="97.5" customHeight="1">
      <c r="A618" s="453" t="s">
        <v>19</v>
      </c>
      <c r="B618" s="633" t="s">
        <v>14</v>
      </c>
      <c r="C618" s="940" t="s">
        <v>2197</v>
      </c>
      <c r="D618" s="940" t="s">
        <v>1737</v>
      </c>
      <c r="E618" s="941" t="s">
        <v>2198</v>
      </c>
      <c r="F618" s="941" t="s">
        <v>2199</v>
      </c>
      <c r="G618" s="941" t="s">
        <v>2200</v>
      </c>
      <c r="H618" s="635" t="s">
        <v>2201</v>
      </c>
      <c r="I618" s="635" t="s">
        <v>255</v>
      </c>
      <c r="J618" s="645">
        <v>1</v>
      </c>
      <c r="K618" s="637">
        <v>43570</v>
      </c>
      <c r="L618" s="637">
        <v>43830</v>
      </c>
      <c r="M618" s="638">
        <f t="shared" si="28"/>
        <v>37.142857142857146</v>
      </c>
      <c r="N618" s="639">
        <v>1</v>
      </c>
      <c r="O618" s="674" t="s">
        <v>2202</v>
      </c>
      <c r="P618" s="639">
        <f t="shared" ref="P618:P681" si="30">IF(B618="ITRC",N618,N618/J618)</f>
        <v>1</v>
      </c>
      <c r="Q618" s="640" t="str" cm="1">
        <f t="array" aca="1" ref="Q618" ca="1">IF(ISNUMBER(P618),IF(P618=100%,"CUMPLIDA",IF(AND(ISNUMBER(L618),ISNUMBER(INDIRECT("FECHA_"&amp;$B618,1))), IF(L618&lt;=INDIRECT("FECHA_"&amp;$B618,1),"INCUMPLIDA","PROCESO"), "VERIFICAR FECHA")),"SIN VALOR AVANCE")</f>
        <v>CUMPLIDA</v>
      </c>
    </row>
    <row r="619" spans="1:17" ht="210.75">
      <c r="A619" s="453" t="s">
        <v>19</v>
      </c>
      <c r="B619" s="633" t="s">
        <v>14</v>
      </c>
      <c r="C619" s="940"/>
      <c r="D619" s="940"/>
      <c r="E619" s="941"/>
      <c r="F619" s="941"/>
      <c r="G619" s="941"/>
      <c r="H619" s="635" t="s">
        <v>2203</v>
      </c>
      <c r="I619" s="635" t="s">
        <v>2204</v>
      </c>
      <c r="J619" s="645">
        <v>1</v>
      </c>
      <c r="K619" s="637">
        <v>43570</v>
      </c>
      <c r="L619" s="637">
        <v>43830</v>
      </c>
      <c r="M619" s="638">
        <f t="shared" si="28"/>
        <v>37.142857142857146</v>
      </c>
      <c r="N619" s="639">
        <v>1</v>
      </c>
      <c r="O619" s="674" t="s">
        <v>2202</v>
      </c>
      <c r="P619" s="639">
        <f t="shared" si="30"/>
        <v>1</v>
      </c>
      <c r="Q619" s="640" t="str" cm="1">
        <f t="array" aca="1" ref="Q619" ca="1">IF(ISNUMBER(P619),IF(P619=100%,"CUMPLIDA",IF(AND(ISNUMBER(L619),ISNUMBER(INDIRECT("FECHA_"&amp;$B619,1))), IF(L619&lt;=INDIRECT("FECHA_"&amp;$B619,1),"INCUMPLIDA","PROCESO"), "VERIFICAR FECHA")),"SIN VALOR AVANCE")</f>
        <v>CUMPLIDA</v>
      </c>
    </row>
    <row r="620" spans="1:17" ht="255.75">
      <c r="A620" s="453" t="s">
        <v>19</v>
      </c>
      <c r="B620" s="633" t="s">
        <v>14</v>
      </c>
      <c r="C620" s="940"/>
      <c r="D620" s="940"/>
      <c r="E620" s="941"/>
      <c r="F620" s="941"/>
      <c r="G620" s="941"/>
      <c r="H620" s="635" t="s">
        <v>2205</v>
      </c>
      <c r="I620" s="635" t="s">
        <v>2206</v>
      </c>
      <c r="J620" s="645">
        <v>1</v>
      </c>
      <c r="K620" s="637">
        <v>43570</v>
      </c>
      <c r="L620" s="637">
        <v>43830</v>
      </c>
      <c r="M620" s="638">
        <f t="shared" si="28"/>
        <v>37.142857142857146</v>
      </c>
      <c r="N620" s="639">
        <v>1</v>
      </c>
      <c r="O620" s="674" t="s">
        <v>2207</v>
      </c>
      <c r="P620" s="639">
        <f t="shared" si="30"/>
        <v>1</v>
      </c>
      <c r="Q620" s="640" t="str" cm="1">
        <f t="array" aca="1" ref="Q620" ca="1">IF(ISNUMBER(P620),IF(P620=100%,"CUMPLIDA",IF(AND(ISNUMBER(L620),ISNUMBER(INDIRECT("FECHA_"&amp;$B620,1))), IF(L620&lt;=INDIRECT("FECHA_"&amp;$B620,1),"INCUMPLIDA","PROCESO"), "VERIFICAR FECHA")),"SIN VALOR AVANCE")</f>
        <v>CUMPLIDA</v>
      </c>
    </row>
    <row r="621" spans="1:17" ht="255.75">
      <c r="A621" s="453" t="s">
        <v>19</v>
      </c>
      <c r="B621" s="633" t="s">
        <v>14</v>
      </c>
      <c r="C621" s="940"/>
      <c r="D621" s="940"/>
      <c r="E621" s="941"/>
      <c r="F621" s="941"/>
      <c r="G621" s="941" t="s">
        <v>2208</v>
      </c>
      <c r="H621" s="635" t="s">
        <v>2209</v>
      </c>
      <c r="I621" s="635" t="s">
        <v>2210</v>
      </c>
      <c r="J621" s="645">
        <v>2</v>
      </c>
      <c r="K621" s="637">
        <v>43570</v>
      </c>
      <c r="L621" s="637">
        <v>43830</v>
      </c>
      <c r="M621" s="638">
        <f t="shared" si="28"/>
        <v>37.142857142857146</v>
      </c>
      <c r="N621" s="639">
        <v>1</v>
      </c>
      <c r="O621" s="674" t="s">
        <v>2207</v>
      </c>
      <c r="P621" s="639">
        <f t="shared" si="30"/>
        <v>1</v>
      </c>
      <c r="Q621" s="640" t="str" cm="1">
        <f t="array" aca="1" ref="Q621" ca="1">IF(ISNUMBER(P621),IF(P621=100%,"CUMPLIDA",IF(AND(ISNUMBER(L621),ISNUMBER(INDIRECT("FECHA_"&amp;$B621,1))), IF(L621&lt;=INDIRECT("FECHA_"&amp;$B621,1),"INCUMPLIDA","PROCESO"), "VERIFICAR FECHA")),"SIN VALOR AVANCE")</f>
        <v>CUMPLIDA</v>
      </c>
    </row>
    <row r="622" spans="1:17" ht="255.75">
      <c r="A622" s="453" t="s">
        <v>19</v>
      </c>
      <c r="B622" s="633" t="s">
        <v>14</v>
      </c>
      <c r="C622" s="940"/>
      <c r="D622" s="940"/>
      <c r="E622" s="941"/>
      <c r="F622" s="941"/>
      <c r="G622" s="941"/>
      <c r="H622" s="635" t="s">
        <v>2211</v>
      </c>
      <c r="I622" s="635" t="s">
        <v>2204</v>
      </c>
      <c r="J622" s="645">
        <v>1</v>
      </c>
      <c r="K622" s="637">
        <v>43570</v>
      </c>
      <c r="L622" s="637">
        <v>43830</v>
      </c>
      <c r="M622" s="638">
        <f t="shared" si="28"/>
        <v>37.142857142857146</v>
      </c>
      <c r="N622" s="639">
        <v>1</v>
      </c>
      <c r="O622" s="674" t="s">
        <v>2207</v>
      </c>
      <c r="P622" s="639">
        <f t="shared" si="30"/>
        <v>1</v>
      </c>
      <c r="Q622" s="640" t="str" cm="1">
        <f t="array" aca="1" ref="Q622" ca="1">IF(ISNUMBER(P622),IF(P622=100%,"CUMPLIDA",IF(AND(ISNUMBER(L622),ISNUMBER(INDIRECT("FECHA_"&amp;$B622,1))), IF(L622&lt;=INDIRECT("FECHA_"&amp;$B622,1),"INCUMPLIDA","PROCESO"), "VERIFICAR FECHA")),"SIN VALOR AVANCE")</f>
        <v>CUMPLIDA</v>
      </c>
    </row>
    <row r="623" spans="1:17" ht="255.75">
      <c r="A623" s="453" t="s">
        <v>19</v>
      </c>
      <c r="B623" s="633" t="s">
        <v>14</v>
      </c>
      <c r="C623" s="940"/>
      <c r="D623" s="940"/>
      <c r="E623" s="941"/>
      <c r="F623" s="941"/>
      <c r="G623" s="941"/>
      <c r="H623" s="635" t="s">
        <v>2212</v>
      </c>
      <c r="I623" s="635" t="s">
        <v>2213</v>
      </c>
      <c r="J623" s="645">
        <v>1</v>
      </c>
      <c r="K623" s="637">
        <v>43570</v>
      </c>
      <c r="L623" s="637">
        <v>43830</v>
      </c>
      <c r="M623" s="638">
        <f t="shared" si="28"/>
        <v>37.142857142857146</v>
      </c>
      <c r="N623" s="639">
        <v>1</v>
      </c>
      <c r="O623" s="674" t="s">
        <v>2207</v>
      </c>
      <c r="P623" s="639">
        <f t="shared" si="30"/>
        <v>1</v>
      </c>
      <c r="Q623" s="640" t="str" cm="1">
        <f t="array" aca="1" ref="Q623" ca="1">IF(ISNUMBER(P623),IF(P623=100%,"CUMPLIDA",IF(AND(ISNUMBER(L623),ISNUMBER(INDIRECT("FECHA_"&amp;$B623,1))), IF(L623&lt;=INDIRECT("FECHA_"&amp;$B623,1),"INCUMPLIDA","PROCESO"), "VERIFICAR FECHA")),"SIN VALOR AVANCE")</f>
        <v>CUMPLIDA</v>
      </c>
    </row>
    <row r="624" spans="1:17" ht="225">
      <c r="A624" s="453" t="s">
        <v>19</v>
      </c>
      <c r="B624" s="633" t="s">
        <v>14</v>
      </c>
      <c r="C624" s="940"/>
      <c r="D624" s="940"/>
      <c r="E624" s="941"/>
      <c r="F624" s="941"/>
      <c r="G624" s="941" t="s">
        <v>2214</v>
      </c>
      <c r="H624" s="635" t="s">
        <v>2215</v>
      </c>
      <c r="I624" s="635" t="s">
        <v>2216</v>
      </c>
      <c r="J624" s="645">
        <v>22</v>
      </c>
      <c r="K624" s="637">
        <v>43570</v>
      </c>
      <c r="L624" s="637">
        <v>44196</v>
      </c>
      <c r="M624" s="638">
        <f t="shared" si="28"/>
        <v>89.428571428571431</v>
      </c>
      <c r="N624" s="639">
        <v>1</v>
      </c>
      <c r="O624" s="674" t="s">
        <v>2202</v>
      </c>
      <c r="P624" s="639">
        <f t="shared" si="30"/>
        <v>1</v>
      </c>
      <c r="Q624" s="640" t="str" cm="1">
        <f t="array" aca="1" ref="Q624" ca="1">IF(ISNUMBER(P624),IF(P624=100%,"CUMPLIDA",IF(AND(ISNUMBER(L624),ISNUMBER(INDIRECT("FECHA_"&amp;$B624,1))), IF(L624&lt;=INDIRECT("FECHA_"&amp;$B624,1),"INCUMPLIDA","PROCESO"), "VERIFICAR FECHA")),"SIN VALOR AVANCE")</f>
        <v>CUMPLIDA</v>
      </c>
    </row>
    <row r="625" spans="1:17" ht="255.75">
      <c r="A625" s="453" t="s">
        <v>19</v>
      </c>
      <c r="B625" s="633" t="s">
        <v>14</v>
      </c>
      <c r="C625" s="940"/>
      <c r="D625" s="940"/>
      <c r="E625" s="941"/>
      <c r="F625" s="941"/>
      <c r="G625" s="941"/>
      <c r="H625" s="635" t="s">
        <v>2217</v>
      </c>
      <c r="I625" s="635" t="s">
        <v>2216</v>
      </c>
      <c r="J625" s="645">
        <v>28</v>
      </c>
      <c r="K625" s="637">
        <v>43570</v>
      </c>
      <c r="L625" s="637">
        <v>44196</v>
      </c>
      <c r="M625" s="638">
        <f t="shared" si="28"/>
        <v>89.428571428571431</v>
      </c>
      <c r="N625" s="639">
        <v>1</v>
      </c>
      <c r="O625" s="674" t="s">
        <v>2207</v>
      </c>
      <c r="P625" s="639">
        <f t="shared" si="30"/>
        <v>1</v>
      </c>
      <c r="Q625" s="640" t="str" cm="1">
        <f t="array" aca="1" ref="Q625" ca="1">IF(ISNUMBER(P625),IF(P625=100%,"CUMPLIDA",IF(AND(ISNUMBER(L625),ISNUMBER(INDIRECT("FECHA_"&amp;$B625,1))), IF(L625&lt;=INDIRECT("FECHA_"&amp;$B625,1),"INCUMPLIDA","PROCESO"), "VERIFICAR FECHA")),"SIN VALOR AVANCE")</f>
        <v>CUMPLIDA</v>
      </c>
    </row>
    <row r="626" spans="1:17" ht="255.75">
      <c r="A626" s="453" t="s">
        <v>19</v>
      </c>
      <c r="B626" s="633" t="s">
        <v>14</v>
      </c>
      <c r="C626" s="940"/>
      <c r="D626" s="940"/>
      <c r="E626" s="941"/>
      <c r="F626" s="941"/>
      <c r="G626" s="941"/>
      <c r="H626" s="635" t="s">
        <v>2218</v>
      </c>
      <c r="I626" s="635" t="s">
        <v>2216</v>
      </c>
      <c r="J626" s="645">
        <v>27</v>
      </c>
      <c r="K626" s="637">
        <v>43570</v>
      </c>
      <c r="L626" s="637">
        <v>44196</v>
      </c>
      <c r="M626" s="638">
        <f t="shared" si="28"/>
        <v>89.428571428571431</v>
      </c>
      <c r="N626" s="639">
        <v>1</v>
      </c>
      <c r="O626" s="674" t="s">
        <v>2207</v>
      </c>
      <c r="P626" s="639">
        <f t="shared" si="30"/>
        <v>1</v>
      </c>
      <c r="Q626" s="640" t="str" cm="1">
        <f t="array" aca="1" ref="Q626" ca="1">IF(ISNUMBER(P626),IF(P626=100%,"CUMPLIDA",IF(AND(ISNUMBER(L626),ISNUMBER(INDIRECT("FECHA_"&amp;$B626,1))), IF(L626&lt;=INDIRECT("FECHA_"&amp;$B626,1),"INCUMPLIDA","PROCESO"), "VERIFICAR FECHA")),"SIN VALOR AVANCE")</f>
        <v>CUMPLIDA</v>
      </c>
    </row>
    <row r="627" spans="1:17" ht="255.75">
      <c r="A627" s="453" t="s">
        <v>19</v>
      </c>
      <c r="B627" s="633" t="s">
        <v>14</v>
      </c>
      <c r="C627" s="940"/>
      <c r="D627" s="940"/>
      <c r="E627" s="941"/>
      <c r="F627" s="941"/>
      <c r="G627" s="941" t="s">
        <v>2219</v>
      </c>
      <c r="H627" s="635" t="s">
        <v>2220</v>
      </c>
      <c r="I627" s="635" t="s">
        <v>2216</v>
      </c>
      <c r="J627" s="645">
        <v>22</v>
      </c>
      <c r="K627" s="637">
        <v>43570</v>
      </c>
      <c r="L627" s="637">
        <v>44196</v>
      </c>
      <c r="M627" s="638">
        <f t="shared" si="28"/>
        <v>89.428571428571431</v>
      </c>
      <c r="N627" s="639">
        <v>1</v>
      </c>
      <c r="O627" s="674" t="s">
        <v>2207</v>
      </c>
      <c r="P627" s="639">
        <f t="shared" si="30"/>
        <v>1</v>
      </c>
      <c r="Q627" s="640" t="str" cm="1">
        <f t="array" aca="1" ref="Q627" ca="1">IF(ISNUMBER(P627),IF(P627=100%,"CUMPLIDA",IF(AND(ISNUMBER(L627),ISNUMBER(INDIRECT("FECHA_"&amp;$B627,1))), IF(L627&lt;=INDIRECT("FECHA_"&amp;$B627,1),"INCUMPLIDA","PROCESO"), "VERIFICAR FECHA")),"SIN VALOR AVANCE")</f>
        <v>CUMPLIDA</v>
      </c>
    </row>
    <row r="628" spans="1:17" ht="255.75">
      <c r="A628" s="453" t="s">
        <v>19</v>
      </c>
      <c r="B628" s="633" t="s">
        <v>14</v>
      </c>
      <c r="C628" s="940"/>
      <c r="D628" s="940"/>
      <c r="E628" s="941"/>
      <c r="F628" s="941"/>
      <c r="G628" s="941"/>
      <c r="H628" s="635" t="s">
        <v>2221</v>
      </c>
      <c r="I628" s="635" t="s">
        <v>2216</v>
      </c>
      <c r="J628" s="645">
        <v>28</v>
      </c>
      <c r="K628" s="637">
        <v>43570</v>
      </c>
      <c r="L628" s="637">
        <v>44196</v>
      </c>
      <c r="M628" s="638">
        <f t="shared" si="28"/>
        <v>89.428571428571431</v>
      </c>
      <c r="N628" s="639">
        <v>1</v>
      </c>
      <c r="O628" s="674" t="s">
        <v>2207</v>
      </c>
      <c r="P628" s="639">
        <f t="shared" si="30"/>
        <v>1</v>
      </c>
      <c r="Q628" s="640" t="str" cm="1">
        <f t="array" aca="1" ref="Q628" ca="1">IF(ISNUMBER(P628),IF(P628=100%,"CUMPLIDA",IF(AND(ISNUMBER(L628),ISNUMBER(INDIRECT("FECHA_"&amp;$B628,1))), IF(L628&lt;=INDIRECT("FECHA_"&amp;$B628,1),"INCUMPLIDA","PROCESO"), "VERIFICAR FECHA")),"SIN VALOR AVANCE")</f>
        <v>CUMPLIDA</v>
      </c>
    </row>
    <row r="629" spans="1:17" ht="255.75">
      <c r="A629" s="453" t="s">
        <v>19</v>
      </c>
      <c r="B629" s="633" t="s">
        <v>14</v>
      </c>
      <c r="C629" s="940"/>
      <c r="D629" s="940"/>
      <c r="E629" s="941"/>
      <c r="F629" s="941"/>
      <c r="G629" s="941"/>
      <c r="H629" s="635" t="s">
        <v>2222</v>
      </c>
      <c r="I629" s="635" t="s">
        <v>2216</v>
      </c>
      <c r="J629" s="645">
        <v>27</v>
      </c>
      <c r="K629" s="637">
        <v>43570</v>
      </c>
      <c r="L629" s="637">
        <v>44196</v>
      </c>
      <c r="M629" s="638">
        <f t="shared" si="28"/>
        <v>89.428571428571431</v>
      </c>
      <c r="N629" s="639">
        <v>1</v>
      </c>
      <c r="O629" s="674" t="s">
        <v>2207</v>
      </c>
      <c r="P629" s="639">
        <f t="shared" si="30"/>
        <v>1</v>
      </c>
      <c r="Q629" s="640" t="str" cm="1">
        <f t="array" aca="1" ref="Q629" ca="1">IF(ISNUMBER(P629),IF(P629=100%,"CUMPLIDA",IF(AND(ISNUMBER(L629),ISNUMBER(INDIRECT("FECHA_"&amp;$B629,1))), IF(L629&lt;=INDIRECT("FECHA_"&amp;$B629,1),"INCUMPLIDA","PROCESO"), "VERIFICAR FECHA")),"SIN VALOR AVANCE")</f>
        <v>CUMPLIDA</v>
      </c>
    </row>
    <row r="630" spans="1:17" ht="255.75">
      <c r="A630" s="453" t="s">
        <v>19</v>
      </c>
      <c r="B630" s="633" t="s">
        <v>14</v>
      </c>
      <c r="C630" s="940"/>
      <c r="D630" s="940"/>
      <c r="E630" s="941"/>
      <c r="F630" s="941"/>
      <c r="G630" s="941" t="s">
        <v>2223</v>
      </c>
      <c r="H630" s="635" t="s">
        <v>2224</v>
      </c>
      <c r="I630" s="635" t="s">
        <v>2216</v>
      </c>
      <c r="J630" s="645">
        <v>22</v>
      </c>
      <c r="K630" s="637">
        <v>43570</v>
      </c>
      <c r="L630" s="637">
        <v>44196</v>
      </c>
      <c r="M630" s="638">
        <f t="shared" si="28"/>
        <v>89.428571428571431</v>
      </c>
      <c r="N630" s="639">
        <v>1</v>
      </c>
      <c r="O630" s="674" t="s">
        <v>2207</v>
      </c>
      <c r="P630" s="639">
        <f t="shared" si="30"/>
        <v>1</v>
      </c>
      <c r="Q630" s="640" t="str" cm="1">
        <f t="array" aca="1" ref="Q630" ca="1">IF(ISNUMBER(P630),IF(P630=100%,"CUMPLIDA",IF(AND(ISNUMBER(L630),ISNUMBER(INDIRECT("FECHA_"&amp;$B630,1))), IF(L630&lt;=INDIRECT("FECHA_"&amp;$B630,1),"INCUMPLIDA","PROCESO"), "VERIFICAR FECHA")),"SIN VALOR AVANCE")</f>
        <v>CUMPLIDA</v>
      </c>
    </row>
    <row r="631" spans="1:17" ht="255.75">
      <c r="A631" s="453" t="s">
        <v>19</v>
      </c>
      <c r="B631" s="633" t="s">
        <v>14</v>
      </c>
      <c r="C631" s="940"/>
      <c r="D631" s="940"/>
      <c r="E631" s="941"/>
      <c r="F631" s="941"/>
      <c r="G631" s="941"/>
      <c r="H631" s="635" t="s">
        <v>2225</v>
      </c>
      <c r="I631" s="635" t="s">
        <v>2216</v>
      </c>
      <c r="J631" s="645">
        <v>28</v>
      </c>
      <c r="K631" s="637">
        <v>43570</v>
      </c>
      <c r="L631" s="637">
        <v>44196</v>
      </c>
      <c r="M631" s="638">
        <f t="shared" si="28"/>
        <v>89.428571428571431</v>
      </c>
      <c r="N631" s="639">
        <v>1</v>
      </c>
      <c r="O631" s="674" t="s">
        <v>2207</v>
      </c>
      <c r="P631" s="639">
        <f t="shared" si="30"/>
        <v>1</v>
      </c>
      <c r="Q631" s="640" t="str" cm="1">
        <f t="array" aca="1" ref="Q631" ca="1">IF(ISNUMBER(P631),IF(P631=100%,"CUMPLIDA",IF(AND(ISNUMBER(L631),ISNUMBER(INDIRECT("FECHA_"&amp;$B631,1))), IF(L631&lt;=INDIRECT("FECHA_"&amp;$B631,1),"INCUMPLIDA","PROCESO"), "VERIFICAR FECHA")),"SIN VALOR AVANCE")</f>
        <v>CUMPLIDA</v>
      </c>
    </row>
    <row r="632" spans="1:17" ht="255.75">
      <c r="A632" s="453" t="s">
        <v>19</v>
      </c>
      <c r="B632" s="633" t="s">
        <v>14</v>
      </c>
      <c r="C632" s="940"/>
      <c r="D632" s="940"/>
      <c r="E632" s="941"/>
      <c r="F632" s="941"/>
      <c r="G632" s="941"/>
      <c r="H632" s="635" t="s">
        <v>2226</v>
      </c>
      <c r="I632" s="635" t="s">
        <v>2216</v>
      </c>
      <c r="J632" s="645">
        <v>27</v>
      </c>
      <c r="K632" s="637">
        <v>43570</v>
      </c>
      <c r="L632" s="637">
        <v>44196</v>
      </c>
      <c r="M632" s="638">
        <f t="shared" si="28"/>
        <v>89.428571428571431</v>
      </c>
      <c r="N632" s="639">
        <v>1</v>
      </c>
      <c r="O632" s="674" t="s">
        <v>2207</v>
      </c>
      <c r="P632" s="639">
        <f t="shared" si="30"/>
        <v>1</v>
      </c>
      <c r="Q632" s="640" t="str" cm="1">
        <f t="array" aca="1" ref="Q632" ca="1">IF(ISNUMBER(P632),IF(P632=100%,"CUMPLIDA",IF(AND(ISNUMBER(L632),ISNUMBER(INDIRECT("FECHA_"&amp;$B632,1))), IF(L632&lt;=INDIRECT("FECHA_"&amp;$B632,1),"INCUMPLIDA","PROCESO"), "VERIFICAR FECHA")),"SIN VALOR AVANCE")</f>
        <v>CUMPLIDA</v>
      </c>
    </row>
    <row r="633" spans="1:17" ht="255.75">
      <c r="A633" s="453" t="s">
        <v>19</v>
      </c>
      <c r="B633" s="633" t="s">
        <v>14</v>
      </c>
      <c r="C633" s="940"/>
      <c r="D633" s="940"/>
      <c r="E633" s="941"/>
      <c r="F633" s="941"/>
      <c r="G633" s="941" t="s">
        <v>2227</v>
      </c>
      <c r="H633" s="635" t="s">
        <v>2228</v>
      </c>
      <c r="I633" s="635" t="s">
        <v>2229</v>
      </c>
      <c r="J633" s="645">
        <v>1</v>
      </c>
      <c r="K633" s="637">
        <v>43570</v>
      </c>
      <c r="L633" s="637">
        <v>43830</v>
      </c>
      <c r="M633" s="638">
        <f t="shared" si="28"/>
        <v>37.142857142857146</v>
      </c>
      <c r="N633" s="639">
        <v>1</v>
      </c>
      <c r="O633" s="674" t="s">
        <v>2207</v>
      </c>
      <c r="P633" s="639">
        <f t="shared" si="30"/>
        <v>1</v>
      </c>
      <c r="Q633" s="640" t="str" cm="1">
        <f t="array" aca="1" ref="Q633" ca="1">IF(ISNUMBER(P633),IF(P633=100%,"CUMPLIDA",IF(AND(ISNUMBER(L633),ISNUMBER(INDIRECT("FECHA_"&amp;$B633,1))), IF(L633&lt;=INDIRECT("FECHA_"&amp;$B633,1),"INCUMPLIDA","PROCESO"), "VERIFICAR FECHA")),"SIN VALOR AVANCE")</f>
        <v>CUMPLIDA</v>
      </c>
    </row>
    <row r="634" spans="1:17" ht="255.75">
      <c r="A634" s="453" t="s">
        <v>19</v>
      </c>
      <c r="B634" s="633" t="s">
        <v>14</v>
      </c>
      <c r="C634" s="940"/>
      <c r="D634" s="940"/>
      <c r="E634" s="941"/>
      <c r="F634" s="941"/>
      <c r="G634" s="941"/>
      <c r="H634" s="635" t="s">
        <v>2230</v>
      </c>
      <c r="I634" s="635" t="s">
        <v>2231</v>
      </c>
      <c r="J634" s="645">
        <v>1</v>
      </c>
      <c r="K634" s="637">
        <v>43570</v>
      </c>
      <c r="L634" s="637">
        <v>43830</v>
      </c>
      <c r="M634" s="638">
        <f t="shared" ref="M634:M697" si="31">(L634-K634)/7</f>
        <v>37.142857142857146</v>
      </c>
      <c r="N634" s="639">
        <v>1</v>
      </c>
      <c r="O634" s="674" t="s">
        <v>2207</v>
      </c>
      <c r="P634" s="639">
        <f t="shared" si="30"/>
        <v>1</v>
      </c>
      <c r="Q634" s="640" t="str" cm="1">
        <f t="array" aca="1" ref="Q634" ca="1">IF(ISNUMBER(P634),IF(P634=100%,"CUMPLIDA",IF(AND(ISNUMBER(L634),ISNUMBER(INDIRECT("FECHA_"&amp;$B634,1))), IF(L634&lt;=INDIRECT("FECHA_"&amp;$B634,1),"INCUMPLIDA","PROCESO"), "VERIFICAR FECHA")),"SIN VALOR AVANCE")</f>
        <v>CUMPLIDA</v>
      </c>
    </row>
    <row r="635" spans="1:17" ht="255.75">
      <c r="A635" s="453" t="s">
        <v>19</v>
      </c>
      <c r="B635" s="633" t="s">
        <v>14</v>
      </c>
      <c r="C635" s="940"/>
      <c r="D635" s="940"/>
      <c r="E635" s="941"/>
      <c r="F635" s="941"/>
      <c r="G635" s="941"/>
      <c r="H635" s="635" t="s">
        <v>2232</v>
      </c>
      <c r="I635" s="635" t="s">
        <v>2233</v>
      </c>
      <c r="J635" s="645">
        <v>1</v>
      </c>
      <c r="K635" s="637">
        <v>43570</v>
      </c>
      <c r="L635" s="637">
        <v>43830</v>
      </c>
      <c r="M635" s="638">
        <f t="shared" si="31"/>
        <v>37.142857142857146</v>
      </c>
      <c r="N635" s="639">
        <v>1</v>
      </c>
      <c r="O635" s="674" t="s">
        <v>2207</v>
      </c>
      <c r="P635" s="639">
        <f t="shared" si="30"/>
        <v>1</v>
      </c>
      <c r="Q635" s="640" t="str" cm="1">
        <f t="array" aca="1" ref="Q635" ca="1">IF(ISNUMBER(P635),IF(P635=100%,"CUMPLIDA",IF(AND(ISNUMBER(L635),ISNUMBER(INDIRECT("FECHA_"&amp;$B635,1))), IF(L635&lt;=INDIRECT("FECHA_"&amp;$B635,1),"INCUMPLIDA","PROCESO"), "VERIFICAR FECHA")),"SIN VALOR AVANCE")</f>
        <v>CUMPLIDA</v>
      </c>
    </row>
    <row r="636" spans="1:17" ht="255.75">
      <c r="A636" s="453" t="s">
        <v>19</v>
      </c>
      <c r="B636" s="633" t="s">
        <v>14</v>
      </c>
      <c r="C636" s="940"/>
      <c r="D636" s="940"/>
      <c r="E636" s="941"/>
      <c r="F636" s="941"/>
      <c r="G636" s="941" t="s">
        <v>2234</v>
      </c>
      <c r="H636" s="635" t="s">
        <v>2201</v>
      </c>
      <c r="I636" s="635" t="s">
        <v>255</v>
      </c>
      <c r="J636" s="645">
        <v>1</v>
      </c>
      <c r="K636" s="637">
        <v>43570</v>
      </c>
      <c r="L636" s="637">
        <v>43830</v>
      </c>
      <c r="M636" s="638">
        <f t="shared" si="31"/>
        <v>37.142857142857146</v>
      </c>
      <c r="N636" s="639">
        <v>1</v>
      </c>
      <c r="O636" s="674" t="s">
        <v>2207</v>
      </c>
      <c r="P636" s="639">
        <f t="shared" si="30"/>
        <v>1</v>
      </c>
      <c r="Q636" s="640" t="str" cm="1">
        <f t="array" aca="1" ref="Q636" ca="1">IF(ISNUMBER(P636),IF(P636=100%,"CUMPLIDA",IF(AND(ISNUMBER(L636),ISNUMBER(INDIRECT("FECHA_"&amp;$B636,1))), IF(L636&lt;=INDIRECT("FECHA_"&amp;$B636,1),"INCUMPLIDA","PROCESO"), "VERIFICAR FECHA")),"SIN VALOR AVANCE")</f>
        <v>CUMPLIDA</v>
      </c>
    </row>
    <row r="637" spans="1:17" ht="255.75">
      <c r="A637" s="453" t="s">
        <v>19</v>
      </c>
      <c r="B637" s="633" t="s">
        <v>14</v>
      </c>
      <c r="C637" s="940"/>
      <c r="D637" s="940"/>
      <c r="E637" s="941"/>
      <c r="F637" s="941"/>
      <c r="G637" s="941"/>
      <c r="H637" s="635" t="s">
        <v>2203</v>
      </c>
      <c r="I637" s="635" t="s">
        <v>2204</v>
      </c>
      <c r="J637" s="645">
        <v>1</v>
      </c>
      <c r="K637" s="637">
        <v>43570</v>
      </c>
      <c r="L637" s="637">
        <v>43830</v>
      </c>
      <c r="M637" s="638">
        <f t="shared" si="31"/>
        <v>37.142857142857146</v>
      </c>
      <c r="N637" s="639">
        <v>1</v>
      </c>
      <c r="O637" s="674" t="s">
        <v>2207</v>
      </c>
      <c r="P637" s="639">
        <f t="shared" si="30"/>
        <v>1</v>
      </c>
      <c r="Q637" s="640" t="str" cm="1">
        <f t="array" aca="1" ref="Q637" ca="1">IF(ISNUMBER(P637),IF(P637=100%,"CUMPLIDA",IF(AND(ISNUMBER(L637),ISNUMBER(INDIRECT("FECHA_"&amp;$B637,1))), IF(L637&lt;=INDIRECT("FECHA_"&amp;$B637,1),"INCUMPLIDA","PROCESO"), "VERIFICAR FECHA")),"SIN VALOR AVANCE")</f>
        <v>CUMPLIDA</v>
      </c>
    </row>
    <row r="638" spans="1:17" ht="255.75">
      <c r="A638" s="453" t="s">
        <v>19</v>
      </c>
      <c r="B638" s="633" t="s">
        <v>14</v>
      </c>
      <c r="C638" s="940"/>
      <c r="D638" s="940"/>
      <c r="E638" s="941"/>
      <c r="F638" s="941"/>
      <c r="G638" s="941"/>
      <c r="H638" s="635" t="s">
        <v>2205</v>
      </c>
      <c r="I638" s="635" t="s">
        <v>2206</v>
      </c>
      <c r="J638" s="645">
        <v>1</v>
      </c>
      <c r="K638" s="637">
        <v>43570</v>
      </c>
      <c r="L638" s="637">
        <v>43830</v>
      </c>
      <c r="M638" s="638">
        <f t="shared" si="31"/>
        <v>37.142857142857146</v>
      </c>
      <c r="N638" s="639">
        <v>1</v>
      </c>
      <c r="O638" s="674" t="s">
        <v>2207</v>
      </c>
      <c r="P638" s="639">
        <f t="shared" si="30"/>
        <v>1</v>
      </c>
      <c r="Q638" s="640" t="str" cm="1">
        <f t="array" aca="1" ref="Q638" ca="1">IF(ISNUMBER(P638),IF(P638=100%,"CUMPLIDA",IF(AND(ISNUMBER(L638),ISNUMBER(INDIRECT("FECHA_"&amp;$B638,1))), IF(L638&lt;=INDIRECT("FECHA_"&amp;$B638,1),"INCUMPLIDA","PROCESO"), "VERIFICAR FECHA")),"SIN VALOR AVANCE")</f>
        <v>CUMPLIDA</v>
      </c>
    </row>
    <row r="639" spans="1:17" ht="30.75">
      <c r="A639" s="453" t="s">
        <v>19</v>
      </c>
      <c r="B639" s="454" t="s">
        <v>14</v>
      </c>
      <c r="C639" s="940" t="s">
        <v>2235</v>
      </c>
      <c r="D639" s="940" t="s">
        <v>1518</v>
      </c>
      <c r="E639" s="941" t="s">
        <v>2236</v>
      </c>
      <c r="F639" s="941" t="s">
        <v>2237</v>
      </c>
      <c r="G639" s="634" t="s">
        <v>2238</v>
      </c>
      <c r="H639" s="635" t="s">
        <v>2239</v>
      </c>
      <c r="I639" s="635" t="s">
        <v>1676</v>
      </c>
      <c r="J639" s="645">
        <v>1</v>
      </c>
      <c r="K639" s="637">
        <v>45231</v>
      </c>
      <c r="L639" s="637">
        <v>45504</v>
      </c>
      <c r="M639" s="638">
        <f t="shared" si="31"/>
        <v>39</v>
      </c>
      <c r="N639" s="639">
        <v>1</v>
      </c>
      <c r="O639" s="635" t="s">
        <v>2240</v>
      </c>
      <c r="P639" s="639">
        <f t="shared" si="30"/>
        <v>1</v>
      </c>
      <c r="Q639" s="640" t="str" cm="1">
        <f t="array" aca="1" ref="Q639" ca="1">IF(ISNUMBER(P639),IF(P639=100%,"CUMPLIDA",IF(AND(ISNUMBER(L639),ISNUMBER(INDIRECT("FECHA_"&amp;$B639,1))), IF(L639&lt;=INDIRECT("FECHA_"&amp;$B639,1),"INCUMPLIDA","PROCESO"), "VERIFICAR FECHA")),"SIN VALOR AVANCE")</f>
        <v>CUMPLIDA</v>
      </c>
    </row>
    <row r="640" spans="1:17" ht="90.75">
      <c r="A640" s="453" t="s">
        <v>19</v>
      </c>
      <c r="B640" s="454" t="s">
        <v>14</v>
      </c>
      <c r="C640" s="940"/>
      <c r="D640" s="940"/>
      <c r="E640" s="941"/>
      <c r="F640" s="941"/>
      <c r="G640" s="634" t="s">
        <v>2241</v>
      </c>
      <c r="H640" s="635" t="s">
        <v>1679</v>
      </c>
      <c r="I640" s="635" t="s">
        <v>99</v>
      </c>
      <c r="J640" s="645">
        <v>1</v>
      </c>
      <c r="K640" s="637">
        <v>45323</v>
      </c>
      <c r="L640" s="637">
        <v>45747</v>
      </c>
      <c r="M640" s="638">
        <f t="shared" si="31"/>
        <v>60.571428571428569</v>
      </c>
      <c r="N640" s="639">
        <v>1</v>
      </c>
      <c r="O640" s="635" t="s">
        <v>2242</v>
      </c>
      <c r="P640" s="639">
        <f t="shared" si="30"/>
        <v>1</v>
      </c>
      <c r="Q640" s="640" t="str" cm="1">
        <f t="array" aca="1" ref="Q640" ca="1">IF(ISNUMBER(P640),IF(P640=100%,"CUMPLIDA",IF(AND(ISNUMBER(L640),ISNUMBER(INDIRECT("FECHA_"&amp;$B640,1))), IF(L640&lt;=INDIRECT("FECHA_"&amp;$B640,1),"INCUMPLIDA","PROCESO"), "VERIFICAR FECHA")),"SIN VALOR AVANCE")</f>
        <v>CUMPLIDA</v>
      </c>
    </row>
    <row r="641" spans="1:17" ht="45">
      <c r="A641" s="453" t="s">
        <v>19</v>
      </c>
      <c r="B641" s="454" t="s">
        <v>14</v>
      </c>
      <c r="C641" s="940"/>
      <c r="D641" s="940"/>
      <c r="E641" s="941"/>
      <c r="F641" s="941"/>
      <c r="G641" s="634" t="s">
        <v>2243</v>
      </c>
      <c r="H641" s="635" t="s">
        <v>101</v>
      </c>
      <c r="I641" s="635" t="s">
        <v>102</v>
      </c>
      <c r="J641" s="645">
        <v>1</v>
      </c>
      <c r="K641" s="637">
        <v>45323</v>
      </c>
      <c r="L641" s="637">
        <v>45747</v>
      </c>
      <c r="M641" s="638">
        <f t="shared" si="31"/>
        <v>60.571428571428569</v>
      </c>
      <c r="N641" s="639">
        <v>1</v>
      </c>
      <c r="O641" s="635" t="s">
        <v>2240</v>
      </c>
      <c r="P641" s="639">
        <f t="shared" si="30"/>
        <v>1</v>
      </c>
      <c r="Q641" s="640" t="str" cm="1">
        <f t="array" aca="1" ref="Q641" ca="1">IF(ISNUMBER(P641),IF(P641=100%,"CUMPLIDA",IF(AND(ISNUMBER(L641),ISNUMBER(INDIRECT("FECHA_"&amp;$B641,1))), IF(L641&lt;=INDIRECT("FECHA_"&amp;$B641,1),"INCUMPLIDA","PROCESO"), "VERIFICAR FECHA")),"SIN VALOR AVANCE")</f>
        <v>CUMPLIDA</v>
      </c>
    </row>
    <row r="642" spans="1:17" ht="45">
      <c r="A642" s="453" t="s">
        <v>19</v>
      </c>
      <c r="B642" s="454" t="s">
        <v>14</v>
      </c>
      <c r="C642" s="940"/>
      <c r="D642" s="940"/>
      <c r="E642" s="941"/>
      <c r="F642" s="941"/>
      <c r="G642" s="634" t="s">
        <v>2244</v>
      </c>
      <c r="H642" s="635" t="s">
        <v>239</v>
      </c>
      <c r="I642" s="635" t="s">
        <v>240</v>
      </c>
      <c r="J642" s="645">
        <v>1</v>
      </c>
      <c r="K642" s="637">
        <v>45231</v>
      </c>
      <c r="L642" s="637">
        <v>45747</v>
      </c>
      <c r="M642" s="638">
        <f t="shared" si="31"/>
        <v>73.714285714285708</v>
      </c>
      <c r="N642" s="639">
        <v>1</v>
      </c>
      <c r="O642" s="635" t="s">
        <v>2240</v>
      </c>
      <c r="P642" s="639">
        <f t="shared" si="30"/>
        <v>1</v>
      </c>
      <c r="Q642" s="640" t="str" cm="1">
        <f t="array" aca="1" ref="Q642" ca="1">IF(ISNUMBER(P642),IF(P642=100%,"CUMPLIDA",IF(AND(ISNUMBER(L642),ISNUMBER(INDIRECT("FECHA_"&amp;$B642,1))), IF(L642&lt;=INDIRECT("FECHA_"&amp;$B642,1),"INCUMPLIDA","PROCESO"), "VERIFICAR FECHA")),"SIN VALOR AVANCE")</f>
        <v>CUMPLIDA</v>
      </c>
    </row>
    <row r="643" spans="1:17" ht="90.75">
      <c r="A643" s="453" t="s">
        <v>19</v>
      </c>
      <c r="B643" s="454" t="s">
        <v>14</v>
      </c>
      <c r="C643" s="940"/>
      <c r="D643" s="940"/>
      <c r="E643" s="941"/>
      <c r="F643" s="941"/>
      <c r="G643" s="634" t="s">
        <v>2245</v>
      </c>
      <c r="H643" s="635" t="s">
        <v>104</v>
      </c>
      <c r="I643" s="635" t="s">
        <v>105</v>
      </c>
      <c r="J643" s="645">
        <v>1</v>
      </c>
      <c r="K643" s="637">
        <v>45323</v>
      </c>
      <c r="L643" s="637">
        <v>45747</v>
      </c>
      <c r="M643" s="638">
        <f t="shared" si="31"/>
        <v>60.571428571428569</v>
      </c>
      <c r="N643" s="639">
        <v>1</v>
      </c>
      <c r="O643" s="635" t="s">
        <v>2242</v>
      </c>
      <c r="P643" s="639">
        <f t="shared" si="30"/>
        <v>1</v>
      </c>
      <c r="Q643" s="640" t="str" cm="1">
        <f t="array" aca="1" ref="Q643" ca="1">IF(ISNUMBER(P643),IF(P643=100%,"CUMPLIDA",IF(AND(ISNUMBER(L643),ISNUMBER(INDIRECT("FECHA_"&amp;$B643,1))), IF(L643&lt;=INDIRECT("FECHA_"&amp;$B643,1),"INCUMPLIDA","PROCESO"), "VERIFICAR FECHA")),"SIN VALOR AVANCE")</f>
        <v>CUMPLIDA</v>
      </c>
    </row>
    <row r="644" spans="1:17" ht="45">
      <c r="A644" s="453" t="s">
        <v>19</v>
      </c>
      <c r="B644" s="454" t="s">
        <v>14</v>
      </c>
      <c r="C644" s="940"/>
      <c r="D644" s="940"/>
      <c r="E644" s="941"/>
      <c r="F644" s="941"/>
      <c r="G644" s="634" t="s">
        <v>2246</v>
      </c>
      <c r="H644" s="635" t="s">
        <v>106</v>
      </c>
      <c r="I644" s="635" t="s">
        <v>107</v>
      </c>
      <c r="J644" s="645">
        <v>1</v>
      </c>
      <c r="K644" s="637">
        <v>45231</v>
      </c>
      <c r="L644" s="637">
        <v>45747</v>
      </c>
      <c r="M644" s="638">
        <f t="shared" si="31"/>
        <v>73.714285714285708</v>
      </c>
      <c r="N644" s="639">
        <v>1</v>
      </c>
      <c r="O644" s="635" t="s">
        <v>2240</v>
      </c>
      <c r="P644" s="639">
        <f t="shared" si="30"/>
        <v>1</v>
      </c>
      <c r="Q644" s="640" t="str" cm="1">
        <f t="array" aca="1" ref="Q644" ca="1">IF(ISNUMBER(P644),IF(P644=100%,"CUMPLIDA",IF(AND(ISNUMBER(L644),ISNUMBER(INDIRECT("FECHA_"&amp;$B644,1))), IF(L644&lt;=INDIRECT("FECHA_"&amp;$B644,1),"INCUMPLIDA","PROCESO"), "VERIFICAR FECHA")),"SIN VALOR AVANCE")</f>
        <v>CUMPLIDA</v>
      </c>
    </row>
    <row r="645" spans="1:17" ht="120.75">
      <c r="A645" s="453" t="s">
        <v>19</v>
      </c>
      <c r="B645" s="454" t="s">
        <v>14</v>
      </c>
      <c r="C645" s="940"/>
      <c r="D645" s="940"/>
      <c r="E645" s="941"/>
      <c r="F645" s="941"/>
      <c r="G645" s="634" t="s">
        <v>2247</v>
      </c>
      <c r="H645" s="635" t="s">
        <v>108</v>
      </c>
      <c r="I645" s="635" t="s">
        <v>109</v>
      </c>
      <c r="J645" s="645">
        <v>1</v>
      </c>
      <c r="K645" s="637">
        <v>45231</v>
      </c>
      <c r="L645" s="637">
        <v>45808</v>
      </c>
      <c r="M645" s="638">
        <f t="shared" si="31"/>
        <v>82.428571428571431</v>
      </c>
      <c r="N645" s="639">
        <v>1</v>
      </c>
      <c r="O645" s="635" t="s">
        <v>2248</v>
      </c>
      <c r="P645" s="639">
        <f t="shared" si="30"/>
        <v>1</v>
      </c>
      <c r="Q645" s="640" t="str" cm="1">
        <f t="array" aca="1" ref="Q645" ca="1">IF(ISNUMBER(P645),IF(P645=100%,"CUMPLIDA",IF(AND(ISNUMBER(L645),ISNUMBER(INDIRECT("FECHA_"&amp;$B645,1))), IF(L645&lt;=INDIRECT("FECHA_"&amp;$B645,1),"INCUMPLIDA","PROCESO"), "VERIFICAR FECHA")),"SIN VALOR AVANCE")</f>
        <v>CUMPLIDA</v>
      </c>
    </row>
    <row r="646" spans="1:17" ht="30.75">
      <c r="A646" s="453" t="s">
        <v>19</v>
      </c>
      <c r="B646" s="454" t="s">
        <v>14</v>
      </c>
      <c r="C646" s="940"/>
      <c r="D646" s="940"/>
      <c r="E646" s="941"/>
      <c r="F646" s="941"/>
      <c r="G646" s="634" t="s">
        <v>2249</v>
      </c>
      <c r="H646" s="635" t="s">
        <v>111</v>
      </c>
      <c r="I646" s="635" t="s">
        <v>112</v>
      </c>
      <c r="J646" s="645">
        <v>10</v>
      </c>
      <c r="K646" s="637">
        <v>45809</v>
      </c>
      <c r="L646" s="637">
        <v>46752</v>
      </c>
      <c r="M646" s="638">
        <f t="shared" si="31"/>
        <v>134.71428571428572</v>
      </c>
      <c r="N646" s="639">
        <v>0</v>
      </c>
      <c r="O646" s="635" t="s">
        <v>2240</v>
      </c>
      <c r="P646" s="639">
        <f t="shared" si="30"/>
        <v>0</v>
      </c>
      <c r="Q646" s="640" t="str" cm="1">
        <f t="array" aca="1" ref="Q646" ca="1">IF(ISNUMBER(P646),IF(P646=100%,"CUMPLIDA",IF(AND(ISNUMBER(L646),ISNUMBER(INDIRECT("FECHA_"&amp;$B646,1))), IF(L646&lt;=INDIRECT("FECHA_"&amp;$B646,1),"INCUMPLIDA","PROCESO"), "VERIFICAR FECHA")),"SIN VALOR AVANCE")</f>
        <v>PROCESO</v>
      </c>
    </row>
    <row r="647" spans="1:17" ht="90.75">
      <c r="A647" s="453" t="s">
        <v>19</v>
      </c>
      <c r="B647" s="454" t="s">
        <v>14</v>
      </c>
      <c r="C647" s="940"/>
      <c r="D647" s="940"/>
      <c r="E647" s="941"/>
      <c r="F647" s="941"/>
      <c r="G647" s="634" t="s">
        <v>2250</v>
      </c>
      <c r="H647" s="635" t="s">
        <v>115</v>
      </c>
      <c r="I647" s="635" t="s">
        <v>116</v>
      </c>
      <c r="J647" s="645">
        <v>1</v>
      </c>
      <c r="K647" s="637">
        <v>45809</v>
      </c>
      <c r="L647" s="637">
        <v>46752</v>
      </c>
      <c r="M647" s="638">
        <f t="shared" si="31"/>
        <v>134.71428571428572</v>
      </c>
      <c r="N647" s="639">
        <v>0</v>
      </c>
      <c r="O647" s="635" t="s">
        <v>2242</v>
      </c>
      <c r="P647" s="639">
        <f t="shared" si="30"/>
        <v>0</v>
      </c>
      <c r="Q647" s="640" t="str" cm="1">
        <f t="array" aca="1" ref="Q647" ca="1">IF(ISNUMBER(P647),IF(P647=100%,"CUMPLIDA",IF(AND(ISNUMBER(L647),ISNUMBER(INDIRECT("FECHA_"&amp;$B647,1))), IF(L647&lt;=INDIRECT("FECHA_"&amp;$B647,1),"INCUMPLIDA","PROCESO"), "VERIFICAR FECHA")),"SIN VALOR AVANCE")</f>
        <v>PROCESO</v>
      </c>
    </row>
    <row r="648" spans="1:17" ht="150">
      <c r="A648" s="453" t="s">
        <v>19</v>
      </c>
      <c r="B648" s="454" t="s">
        <v>14</v>
      </c>
      <c r="C648" s="940"/>
      <c r="D648" s="940"/>
      <c r="E648" s="941"/>
      <c r="F648" s="941"/>
      <c r="G648" s="634" t="s">
        <v>2251</v>
      </c>
      <c r="H648" s="635" t="s">
        <v>118</v>
      </c>
      <c r="I648" s="635" t="s">
        <v>119</v>
      </c>
      <c r="J648" s="645">
        <v>2</v>
      </c>
      <c r="K648" s="637">
        <v>45809</v>
      </c>
      <c r="L648" s="637">
        <v>46752</v>
      </c>
      <c r="M648" s="638">
        <f t="shared" si="31"/>
        <v>134.71428571428572</v>
      </c>
      <c r="N648" s="639">
        <v>0</v>
      </c>
      <c r="O648" s="635" t="s">
        <v>2248</v>
      </c>
      <c r="P648" s="639">
        <f t="shared" si="30"/>
        <v>0</v>
      </c>
      <c r="Q648" s="640" t="str" cm="1">
        <f t="array" aca="1" ref="Q648" ca="1">IF(ISNUMBER(P648),IF(P648=100%,"CUMPLIDA",IF(AND(ISNUMBER(L648),ISNUMBER(INDIRECT("FECHA_"&amp;$B648,1))), IF(L648&lt;=INDIRECT("FECHA_"&amp;$B648,1),"INCUMPLIDA","PROCESO"), "VERIFICAR FECHA")),"SIN VALOR AVANCE")</f>
        <v>PROCESO</v>
      </c>
    </row>
    <row r="649" spans="1:17" ht="105">
      <c r="A649" s="453" t="s">
        <v>19</v>
      </c>
      <c r="B649" s="454" t="s">
        <v>14</v>
      </c>
      <c r="C649" s="940"/>
      <c r="D649" s="940"/>
      <c r="E649" s="941" t="s">
        <v>2252</v>
      </c>
      <c r="F649" s="941"/>
      <c r="G649" s="634" t="s">
        <v>2253</v>
      </c>
      <c r="H649" s="635" t="s">
        <v>2254</v>
      </c>
      <c r="I649" s="635" t="s">
        <v>2255</v>
      </c>
      <c r="J649" s="645">
        <v>1</v>
      </c>
      <c r="K649" s="637">
        <v>43862</v>
      </c>
      <c r="L649" s="637">
        <v>43982</v>
      </c>
      <c r="M649" s="638">
        <f t="shared" si="31"/>
        <v>17.142857142857142</v>
      </c>
      <c r="N649" s="639">
        <v>1</v>
      </c>
      <c r="O649" s="635" t="s">
        <v>2256</v>
      </c>
      <c r="P649" s="639">
        <f t="shared" si="30"/>
        <v>1</v>
      </c>
      <c r="Q649" s="640" t="str" cm="1">
        <f t="array" aca="1" ref="Q649" ca="1">IF(ISNUMBER(P649),IF(P649=100%,"CUMPLIDA",IF(AND(ISNUMBER(L649),ISNUMBER(INDIRECT("FECHA_"&amp;$B649,1))), IF(L649&lt;=INDIRECT("FECHA_"&amp;$B649,1),"INCUMPLIDA","PROCESO"), "VERIFICAR FECHA")),"SIN VALOR AVANCE")</f>
        <v>CUMPLIDA</v>
      </c>
    </row>
    <row r="650" spans="1:17" ht="135.75">
      <c r="A650" s="453" t="s">
        <v>19</v>
      </c>
      <c r="B650" s="454" t="s">
        <v>14</v>
      </c>
      <c r="C650" s="940"/>
      <c r="D650" s="940"/>
      <c r="E650" s="941"/>
      <c r="F650" s="941"/>
      <c r="G650" s="634" t="s">
        <v>2257</v>
      </c>
      <c r="H650" s="635" t="s">
        <v>2258</v>
      </c>
      <c r="I650" s="635" t="s">
        <v>2259</v>
      </c>
      <c r="J650" s="645">
        <v>1</v>
      </c>
      <c r="K650" s="637">
        <v>43983</v>
      </c>
      <c r="L650" s="637">
        <v>44043</v>
      </c>
      <c r="M650" s="638">
        <f t="shared" si="31"/>
        <v>8.5714285714285712</v>
      </c>
      <c r="N650" s="639">
        <v>1</v>
      </c>
      <c r="O650" s="635" t="s">
        <v>2260</v>
      </c>
      <c r="P650" s="639">
        <f t="shared" si="30"/>
        <v>1</v>
      </c>
      <c r="Q650" s="640" t="str" cm="1">
        <f t="array" aca="1" ref="Q650" ca="1">IF(ISNUMBER(P650),IF(P650=100%,"CUMPLIDA",IF(AND(ISNUMBER(L650),ISNUMBER(INDIRECT("FECHA_"&amp;$B650,1))), IF(L650&lt;=INDIRECT("FECHA_"&amp;$B650,1),"INCUMPLIDA","PROCESO"), "VERIFICAR FECHA")),"SIN VALOR AVANCE")</f>
        <v>CUMPLIDA</v>
      </c>
    </row>
    <row r="651" spans="1:17" ht="120.75">
      <c r="A651" s="453" t="s">
        <v>19</v>
      </c>
      <c r="B651" s="454" t="s">
        <v>14</v>
      </c>
      <c r="C651" s="940"/>
      <c r="D651" s="940"/>
      <c r="E651" s="941" t="s">
        <v>2261</v>
      </c>
      <c r="F651" s="941"/>
      <c r="G651" s="634" t="s">
        <v>2262</v>
      </c>
      <c r="H651" s="635" t="s">
        <v>2263</v>
      </c>
      <c r="I651" s="635" t="s">
        <v>423</v>
      </c>
      <c r="J651" s="645">
        <v>1</v>
      </c>
      <c r="K651" s="637">
        <v>44044</v>
      </c>
      <c r="L651" s="637">
        <v>44196</v>
      </c>
      <c r="M651" s="638">
        <f t="shared" si="31"/>
        <v>21.714285714285715</v>
      </c>
      <c r="N651" s="639">
        <v>1</v>
      </c>
      <c r="O651" s="635" t="s">
        <v>2248</v>
      </c>
      <c r="P651" s="639">
        <f t="shared" si="30"/>
        <v>1</v>
      </c>
      <c r="Q651" s="640" t="str" cm="1">
        <f t="array" aca="1" ref="Q651" ca="1">IF(ISNUMBER(P651),IF(P651=100%,"CUMPLIDA",IF(AND(ISNUMBER(L651),ISNUMBER(INDIRECT("FECHA_"&amp;$B651,1))), IF(L651&lt;=INDIRECT("FECHA_"&amp;$B651,1),"INCUMPLIDA","PROCESO"), "VERIFICAR FECHA")),"SIN VALOR AVANCE")</f>
        <v>CUMPLIDA</v>
      </c>
    </row>
    <row r="652" spans="1:17" ht="120.75">
      <c r="A652" s="453" t="s">
        <v>19</v>
      </c>
      <c r="B652" s="454" t="s">
        <v>14</v>
      </c>
      <c r="C652" s="940"/>
      <c r="D652" s="940"/>
      <c r="E652" s="941"/>
      <c r="F652" s="941"/>
      <c r="G652" s="634" t="s">
        <v>2264</v>
      </c>
      <c r="H652" s="635" t="s">
        <v>2265</v>
      </c>
      <c r="I652" s="635" t="s">
        <v>2259</v>
      </c>
      <c r="J652" s="645">
        <v>3</v>
      </c>
      <c r="K652" s="637">
        <v>44197</v>
      </c>
      <c r="L652" s="637">
        <v>44469</v>
      </c>
      <c r="M652" s="638">
        <f t="shared" si="31"/>
        <v>38.857142857142854</v>
      </c>
      <c r="N652" s="639">
        <v>1</v>
      </c>
      <c r="O652" s="635" t="s">
        <v>2248</v>
      </c>
      <c r="P652" s="639">
        <f t="shared" si="30"/>
        <v>1</v>
      </c>
      <c r="Q652" s="640" t="str" cm="1">
        <f t="array" aca="1" ref="Q652" ca="1">IF(ISNUMBER(P652),IF(P652=100%,"CUMPLIDA",IF(AND(ISNUMBER(L652),ISNUMBER(INDIRECT("FECHA_"&amp;$B652,1))), IF(L652&lt;=INDIRECT("FECHA_"&amp;$B652,1),"INCUMPLIDA","PROCESO"), "VERIFICAR FECHA")),"SIN VALOR AVANCE")</f>
        <v>CUMPLIDA</v>
      </c>
    </row>
    <row r="653" spans="1:17" ht="165">
      <c r="A653" s="453" t="s">
        <v>19</v>
      </c>
      <c r="B653" s="454" t="s">
        <v>14</v>
      </c>
      <c r="C653" s="940" t="s">
        <v>2266</v>
      </c>
      <c r="D653" s="940" t="s">
        <v>2267</v>
      </c>
      <c r="E653" s="941" t="s">
        <v>2268</v>
      </c>
      <c r="F653" s="941" t="s">
        <v>2269</v>
      </c>
      <c r="G653" s="634" t="s">
        <v>2270</v>
      </c>
      <c r="H653" s="635" t="s">
        <v>2271</v>
      </c>
      <c r="I653" s="635" t="s">
        <v>2272</v>
      </c>
      <c r="J653" s="645">
        <v>1</v>
      </c>
      <c r="K653" s="637">
        <v>44242</v>
      </c>
      <c r="L653" s="637">
        <v>44561</v>
      </c>
      <c r="M653" s="638">
        <f t="shared" si="31"/>
        <v>45.571428571428569</v>
      </c>
      <c r="N653" s="639">
        <v>1</v>
      </c>
      <c r="O653" s="635" t="s">
        <v>2273</v>
      </c>
      <c r="P653" s="639">
        <f t="shared" si="30"/>
        <v>1</v>
      </c>
      <c r="Q653" s="640" t="str" cm="1">
        <f t="array" aca="1" ref="Q653" ca="1">IF(ISNUMBER(P653),IF(P653=100%,"CUMPLIDA",IF(AND(ISNUMBER(L653),ISNUMBER(INDIRECT("FECHA_"&amp;$B653,1))), IF(L653&lt;=INDIRECT("FECHA_"&amp;$B653,1),"INCUMPLIDA","PROCESO"), "VERIFICAR FECHA")),"SIN VALOR AVANCE")</f>
        <v>CUMPLIDA</v>
      </c>
    </row>
    <row r="654" spans="1:17" ht="135.75">
      <c r="A654" s="453" t="s">
        <v>19</v>
      </c>
      <c r="B654" s="454" t="s">
        <v>14</v>
      </c>
      <c r="C654" s="940"/>
      <c r="D654" s="940"/>
      <c r="E654" s="941"/>
      <c r="F654" s="941"/>
      <c r="G654" s="634" t="s">
        <v>2274</v>
      </c>
      <c r="H654" s="635" t="s">
        <v>2275</v>
      </c>
      <c r="I654" s="635" t="s">
        <v>2276</v>
      </c>
      <c r="J654" s="645">
        <v>1</v>
      </c>
      <c r="K654" s="637">
        <v>44242</v>
      </c>
      <c r="L654" s="637">
        <v>44285</v>
      </c>
      <c r="M654" s="638">
        <f t="shared" si="31"/>
        <v>6.1428571428571432</v>
      </c>
      <c r="N654" s="639">
        <v>1</v>
      </c>
      <c r="O654" s="635" t="s">
        <v>2273</v>
      </c>
      <c r="P654" s="639">
        <f t="shared" si="30"/>
        <v>1</v>
      </c>
      <c r="Q654" s="640" t="str" cm="1">
        <f t="array" aca="1" ref="Q654" ca="1">IF(ISNUMBER(P654),IF(P654=100%,"CUMPLIDA",IF(AND(ISNUMBER(L654),ISNUMBER(INDIRECT("FECHA_"&amp;$B654,1))), IF(L654&lt;=INDIRECT("FECHA_"&amp;$B654,1),"INCUMPLIDA","PROCESO"), "VERIFICAR FECHA")),"SIN VALOR AVANCE")</f>
        <v>CUMPLIDA</v>
      </c>
    </row>
    <row r="655" spans="1:17" ht="180.75">
      <c r="A655" s="453" t="s">
        <v>19</v>
      </c>
      <c r="B655" s="454" t="s">
        <v>14</v>
      </c>
      <c r="C655" s="940"/>
      <c r="D655" s="940"/>
      <c r="E655" s="941" t="s">
        <v>2277</v>
      </c>
      <c r="F655" s="941"/>
      <c r="G655" s="634" t="s">
        <v>2278</v>
      </c>
      <c r="H655" s="635" t="s">
        <v>2279</v>
      </c>
      <c r="I655" s="635" t="s">
        <v>2280</v>
      </c>
      <c r="J655" s="645">
        <v>1</v>
      </c>
      <c r="K655" s="637">
        <v>44228</v>
      </c>
      <c r="L655" s="637">
        <v>44286</v>
      </c>
      <c r="M655" s="638">
        <f t="shared" si="31"/>
        <v>8.2857142857142865</v>
      </c>
      <c r="N655" s="639">
        <v>1</v>
      </c>
      <c r="O655" s="635" t="s">
        <v>2281</v>
      </c>
      <c r="P655" s="639">
        <f t="shared" si="30"/>
        <v>1</v>
      </c>
      <c r="Q655" s="640" t="str" cm="1">
        <f t="array" aca="1" ref="Q655" ca="1">IF(ISNUMBER(P655),IF(P655=100%,"CUMPLIDA",IF(AND(ISNUMBER(L655),ISNUMBER(INDIRECT("FECHA_"&amp;$B655,1))), IF(L655&lt;=INDIRECT("FECHA_"&amp;$B655,1),"INCUMPLIDA","PROCESO"), "VERIFICAR FECHA")),"SIN VALOR AVANCE")</f>
        <v>CUMPLIDA</v>
      </c>
    </row>
    <row r="656" spans="1:17" ht="180.75">
      <c r="A656" s="453" t="s">
        <v>19</v>
      </c>
      <c r="B656" s="454" t="s">
        <v>14</v>
      </c>
      <c r="C656" s="940"/>
      <c r="D656" s="940"/>
      <c r="E656" s="941"/>
      <c r="F656" s="941"/>
      <c r="G656" s="634" t="s">
        <v>2282</v>
      </c>
      <c r="H656" s="635" t="s">
        <v>2279</v>
      </c>
      <c r="I656" s="635" t="s">
        <v>2280</v>
      </c>
      <c r="J656" s="645">
        <v>1</v>
      </c>
      <c r="K656" s="637">
        <v>44228</v>
      </c>
      <c r="L656" s="637">
        <v>44286</v>
      </c>
      <c r="M656" s="638">
        <f t="shared" si="31"/>
        <v>8.2857142857142865</v>
      </c>
      <c r="N656" s="639">
        <v>1</v>
      </c>
      <c r="O656" s="635" t="s">
        <v>2281</v>
      </c>
      <c r="P656" s="639">
        <f t="shared" si="30"/>
        <v>1</v>
      </c>
      <c r="Q656" s="640" t="str" cm="1">
        <f t="array" aca="1" ref="Q656" ca="1">IF(ISNUMBER(P656),IF(P656=100%,"CUMPLIDA",IF(AND(ISNUMBER(L656),ISNUMBER(INDIRECT("FECHA_"&amp;$B656,1))), IF(L656&lt;=INDIRECT("FECHA_"&amp;$B656,1),"INCUMPLIDA","PROCESO"), "VERIFICAR FECHA")),"SIN VALOR AVANCE")</f>
        <v>CUMPLIDA</v>
      </c>
    </row>
    <row r="657" spans="1:17" ht="300">
      <c r="A657" s="453" t="s">
        <v>19</v>
      </c>
      <c r="B657" s="454" t="s">
        <v>14</v>
      </c>
      <c r="C657" s="940"/>
      <c r="D657" s="940"/>
      <c r="E657" s="941" t="s">
        <v>2283</v>
      </c>
      <c r="F657" s="941"/>
      <c r="G657" s="634" t="s">
        <v>2284</v>
      </c>
      <c r="H657" s="635" t="s">
        <v>2285</v>
      </c>
      <c r="I657" s="635" t="s">
        <v>2286</v>
      </c>
      <c r="J657" s="645">
        <v>1</v>
      </c>
      <c r="K657" s="637">
        <v>44286</v>
      </c>
      <c r="L657" s="637">
        <v>44561</v>
      </c>
      <c r="M657" s="638">
        <f t="shared" si="31"/>
        <v>39.285714285714285</v>
      </c>
      <c r="N657" s="639">
        <v>1</v>
      </c>
      <c r="O657" s="635" t="s">
        <v>2281</v>
      </c>
      <c r="P657" s="639">
        <f t="shared" si="30"/>
        <v>1</v>
      </c>
      <c r="Q657" s="640" t="str" cm="1">
        <f t="array" aca="1" ref="Q657" ca="1">IF(ISNUMBER(P657),IF(P657=100%,"CUMPLIDA",IF(AND(ISNUMBER(L657),ISNUMBER(INDIRECT("FECHA_"&amp;$B657,1))), IF(L657&lt;=INDIRECT("FECHA_"&amp;$B657,1),"INCUMPLIDA","PROCESO"), "VERIFICAR FECHA")),"SIN VALOR AVANCE")</f>
        <v>CUMPLIDA</v>
      </c>
    </row>
    <row r="658" spans="1:17" ht="240">
      <c r="A658" s="453" t="s">
        <v>19</v>
      </c>
      <c r="B658" s="454" t="s">
        <v>14</v>
      </c>
      <c r="C658" s="940"/>
      <c r="D658" s="940"/>
      <c r="E658" s="941"/>
      <c r="F658" s="941"/>
      <c r="G658" s="634" t="s">
        <v>2287</v>
      </c>
      <c r="H658" s="635" t="s">
        <v>2288</v>
      </c>
      <c r="I658" s="635" t="s">
        <v>2289</v>
      </c>
      <c r="J658" s="645">
        <v>1</v>
      </c>
      <c r="K658" s="637">
        <v>44286</v>
      </c>
      <c r="L658" s="637">
        <v>44561</v>
      </c>
      <c r="M658" s="638">
        <f t="shared" si="31"/>
        <v>39.285714285714285</v>
      </c>
      <c r="N658" s="639">
        <v>1</v>
      </c>
      <c r="O658" s="635" t="s">
        <v>2281</v>
      </c>
      <c r="P658" s="639">
        <f t="shared" si="30"/>
        <v>1</v>
      </c>
      <c r="Q658" s="640" t="str" cm="1">
        <f t="array" aca="1" ref="Q658" ca="1">IF(ISNUMBER(P658),IF(P658=100%,"CUMPLIDA",IF(AND(ISNUMBER(L658),ISNUMBER(INDIRECT("FECHA_"&amp;$B658,1))), IF(L658&lt;=INDIRECT("FECHA_"&amp;$B658,1),"INCUMPLIDA","PROCESO"), "VERIFICAR FECHA")),"SIN VALOR AVANCE")</f>
        <v>CUMPLIDA</v>
      </c>
    </row>
    <row r="659" spans="1:17" ht="285">
      <c r="A659" s="453" t="s">
        <v>19</v>
      </c>
      <c r="B659" s="454" t="s">
        <v>14</v>
      </c>
      <c r="C659" s="940"/>
      <c r="D659" s="940"/>
      <c r="E659" s="941" t="s">
        <v>2290</v>
      </c>
      <c r="F659" s="941"/>
      <c r="G659" s="634" t="s">
        <v>2291</v>
      </c>
      <c r="H659" s="635" t="s">
        <v>2292</v>
      </c>
      <c r="I659" s="635" t="s">
        <v>2293</v>
      </c>
      <c r="J659" s="645">
        <v>2</v>
      </c>
      <c r="K659" s="637">
        <v>44256</v>
      </c>
      <c r="L659" s="637">
        <v>44439</v>
      </c>
      <c r="M659" s="638">
        <f t="shared" si="31"/>
        <v>26.142857142857142</v>
      </c>
      <c r="N659" s="639">
        <v>1</v>
      </c>
      <c r="O659" s="635" t="s">
        <v>2281</v>
      </c>
      <c r="P659" s="639">
        <f t="shared" si="30"/>
        <v>1</v>
      </c>
      <c r="Q659" s="640" t="str" cm="1">
        <f t="array" aca="1" ref="Q659" ca="1">IF(ISNUMBER(P659),IF(P659=100%,"CUMPLIDA",IF(AND(ISNUMBER(L659),ISNUMBER(INDIRECT("FECHA_"&amp;$B659,1))), IF(L659&lt;=INDIRECT("FECHA_"&amp;$B659,1),"INCUMPLIDA","PROCESO"), "VERIFICAR FECHA")),"SIN VALOR AVANCE")</f>
        <v>CUMPLIDA</v>
      </c>
    </row>
    <row r="660" spans="1:17" ht="180.75">
      <c r="A660" s="453" t="s">
        <v>19</v>
      </c>
      <c r="B660" s="454" t="s">
        <v>14</v>
      </c>
      <c r="C660" s="940"/>
      <c r="D660" s="940"/>
      <c r="E660" s="941"/>
      <c r="F660" s="941"/>
      <c r="G660" s="634" t="s">
        <v>2294</v>
      </c>
      <c r="H660" s="635" t="s">
        <v>2295</v>
      </c>
      <c r="I660" s="635" t="s">
        <v>2296</v>
      </c>
      <c r="J660" s="645">
        <v>2</v>
      </c>
      <c r="K660" s="637">
        <v>44256</v>
      </c>
      <c r="L660" s="637">
        <v>44439</v>
      </c>
      <c r="M660" s="638">
        <f t="shared" si="31"/>
        <v>26.142857142857142</v>
      </c>
      <c r="N660" s="639">
        <v>1</v>
      </c>
      <c r="O660" s="635" t="s">
        <v>2281</v>
      </c>
      <c r="P660" s="639">
        <f t="shared" si="30"/>
        <v>1</v>
      </c>
      <c r="Q660" s="640" t="str" cm="1">
        <f t="array" aca="1" ref="Q660" ca="1">IF(ISNUMBER(P660),IF(P660=100%,"CUMPLIDA",IF(AND(ISNUMBER(L660),ISNUMBER(INDIRECT("FECHA_"&amp;$B660,1))), IF(L660&lt;=INDIRECT("FECHA_"&amp;$B660,1),"INCUMPLIDA","PROCESO"), "VERIFICAR FECHA")),"SIN VALOR AVANCE")</f>
        <v>CUMPLIDA</v>
      </c>
    </row>
    <row r="661" spans="1:17" ht="120">
      <c r="A661" s="453" t="s">
        <v>19</v>
      </c>
      <c r="B661" s="454" t="s">
        <v>14</v>
      </c>
      <c r="C661" s="940"/>
      <c r="D661" s="940"/>
      <c r="E661" s="941" t="s">
        <v>2297</v>
      </c>
      <c r="F661" s="941"/>
      <c r="G661" s="634" t="s">
        <v>2298</v>
      </c>
      <c r="H661" s="635" t="s">
        <v>2299</v>
      </c>
      <c r="I661" s="635" t="s">
        <v>2300</v>
      </c>
      <c r="J661" s="645">
        <v>1</v>
      </c>
      <c r="K661" s="637">
        <v>44228</v>
      </c>
      <c r="L661" s="637">
        <v>44316</v>
      </c>
      <c r="M661" s="638">
        <f t="shared" si="31"/>
        <v>12.571428571428571</v>
      </c>
      <c r="N661" s="639">
        <v>1</v>
      </c>
      <c r="O661" s="635" t="s">
        <v>2301</v>
      </c>
      <c r="P661" s="639">
        <f t="shared" si="30"/>
        <v>1</v>
      </c>
      <c r="Q661" s="640" t="str" cm="1">
        <f t="array" aca="1" ref="Q661" ca="1">IF(ISNUMBER(P661),IF(P661=100%,"CUMPLIDA",IF(AND(ISNUMBER(L661),ISNUMBER(INDIRECT("FECHA_"&amp;$B661,1))), IF(L661&lt;=INDIRECT("FECHA_"&amp;$B661,1),"INCUMPLIDA","PROCESO"), "VERIFICAR FECHA")),"SIN VALOR AVANCE")</f>
        <v>CUMPLIDA</v>
      </c>
    </row>
    <row r="662" spans="1:17" ht="255">
      <c r="A662" s="453" t="s">
        <v>19</v>
      </c>
      <c r="B662" s="454" t="s">
        <v>14</v>
      </c>
      <c r="C662" s="940"/>
      <c r="D662" s="940"/>
      <c r="E662" s="941"/>
      <c r="F662" s="941"/>
      <c r="G662" s="634" t="s">
        <v>2302</v>
      </c>
      <c r="H662" s="635" t="s">
        <v>2303</v>
      </c>
      <c r="I662" s="635" t="s">
        <v>2304</v>
      </c>
      <c r="J662" s="645">
        <v>1</v>
      </c>
      <c r="K662" s="637">
        <v>44228</v>
      </c>
      <c r="L662" s="637">
        <v>44316</v>
      </c>
      <c r="M662" s="638">
        <f t="shared" si="31"/>
        <v>12.571428571428571</v>
      </c>
      <c r="N662" s="639">
        <v>1</v>
      </c>
      <c r="O662" s="635" t="s">
        <v>2301</v>
      </c>
      <c r="P662" s="639">
        <f t="shared" si="30"/>
        <v>1</v>
      </c>
      <c r="Q662" s="640" t="str" cm="1">
        <f t="array" aca="1" ref="Q662" ca="1">IF(ISNUMBER(P662),IF(P662=100%,"CUMPLIDA",IF(AND(ISNUMBER(L662),ISNUMBER(INDIRECT("FECHA_"&amp;$B662,1))), IF(L662&lt;=INDIRECT("FECHA_"&amp;$B662,1),"INCUMPLIDA","PROCESO"), "VERIFICAR FECHA")),"SIN VALOR AVANCE")</f>
        <v>CUMPLIDA</v>
      </c>
    </row>
    <row r="663" spans="1:17" ht="300">
      <c r="A663" s="453" t="s">
        <v>19</v>
      </c>
      <c r="B663" s="454" t="s">
        <v>14</v>
      </c>
      <c r="C663" s="940"/>
      <c r="D663" s="940"/>
      <c r="E663" s="634" t="s">
        <v>2305</v>
      </c>
      <c r="F663" s="941"/>
      <c r="G663" s="634" t="s">
        <v>2306</v>
      </c>
      <c r="H663" s="635" t="s">
        <v>2307</v>
      </c>
      <c r="I663" s="635" t="s">
        <v>2308</v>
      </c>
      <c r="J663" s="645">
        <v>1</v>
      </c>
      <c r="K663" s="637">
        <v>44256</v>
      </c>
      <c r="L663" s="637">
        <v>44412</v>
      </c>
      <c r="M663" s="638">
        <f t="shared" si="31"/>
        <v>22.285714285714285</v>
      </c>
      <c r="N663" s="639">
        <v>1</v>
      </c>
      <c r="O663" s="635" t="s">
        <v>2309</v>
      </c>
      <c r="P663" s="639">
        <f t="shared" si="30"/>
        <v>1</v>
      </c>
      <c r="Q663" s="640" t="str" cm="1">
        <f t="array" aca="1" ref="Q663" ca="1">IF(ISNUMBER(P663),IF(P663=100%,"CUMPLIDA",IF(AND(ISNUMBER(L663),ISNUMBER(INDIRECT("FECHA_"&amp;$B663,1))), IF(L663&lt;=INDIRECT("FECHA_"&amp;$B663,1),"INCUMPLIDA","PROCESO"), "VERIFICAR FECHA")),"SIN VALOR AVANCE")</f>
        <v>CUMPLIDA</v>
      </c>
    </row>
    <row r="664" spans="1:17" ht="75">
      <c r="A664" s="453" t="s">
        <v>19</v>
      </c>
      <c r="B664" s="454" t="s">
        <v>14</v>
      </c>
      <c r="C664" s="940"/>
      <c r="D664" s="940"/>
      <c r="E664" s="941" t="s">
        <v>2310</v>
      </c>
      <c r="F664" s="941"/>
      <c r="G664" s="634" t="s">
        <v>2311</v>
      </c>
      <c r="H664" s="635" t="s">
        <v>2312</v>
      </c>
      <c r="I664" s="635" t="s">
        <v>2313</v>
      </c>
      <c r="J664" s="645">
        <v>1</v>
      </c>
      <c r="K664" s="637">
        <v>44409</v>
      </c>
      <c r="L664" s="637">
        <v>44592</v>
      </c>
      <c r="M664" s="638">
        <f t="shared" si="31"/>
        <v>26.142857142857142</v>
      </c>
      <c r="N664" s="639">
        <v>1</v>
      </c>
      <c r="O664" s="635" t="s">
        <v>2314</v>
      </c>
      <c r="P664" s="639">
        <f t="shared" si="30"/>
        <v>1</v>
      </c>
      <c r="Q664" s="640" t="str" cm="1">
        <f t="array" aca="1" ref="Q664" ca="1">IF(ISNUMBER(P664),IF(P664=100%,"CUMPLIDA",IF(AND(ISNUMBER(L664),ISNUMBER(INDIRECT("FECHA_"&amp;$B664,1))), IF(L664&lt;=INDIRECT("FECHA_"&amp;$B664,1),"INCUMPLIDA","PROCESO"), "VERIFICAR FECHA")),"SIN VALOR AVANCE")</f>
        <v>CUMPLIDA</v>
      </c>
    </row>
    <row r="665" spans="1:17" ht="315">
      <c r="A665" s="453" t="s">
        <v>19</v>
      </c>
      <c r="B665" s="454" t="s">
        <v>14</v>
      </c>
      <c r="C665" s="940"/>
      <c r="D665" s="940"/>
      <c r="E665" s="941"/>
      <c r="F665" s="941"/>
      <c r="G665" s="634" t="s">
        <v>2315</v>
      </c>
      <c r="H665" s="635" t="s">
        <v>2316</v>
      </c>
      <c r="I665" s="635" t="s">
        <v>2317</v>
      </c>
      <c r="J665" s="645">
        <v>1</v>
      </c>
      <c r="K665" s="637">
        <v>44228</v>
      </c>
      <c r="L665" s="637">
        <v>44286</v>
      </c>
      <c r="M665" s="638">
        <f t="shared" si="31"/>
        <v>8.2857142857142865</v>
      </c>
      <c r="N665" s="639">
        <v>1</v>
      </c>
      <c r="O665" s="635" t="s">
        <v>2301</v>
      </c>
      <c r="P665" s="639">
        <f t="shared" si="30"/>
        <v>1</v>
      </c>
      <c r="Q665" s="640" t="str" cm="1">
        <f t="array" aca="1" ref="Q665" ca="1">IF(ISNUMBER(P665),IF(P665=100%,"CUMPLIDA",IF(AND(ISNUMBER(L665),ISNUMBER(INDIRECT("FECHA_"&amp;$B665,1))), IF(L665&lt;=INDIRECT("FECHA_"&amp;$B665,1),"INCUMPLIDA","PROCESO"), "VERIFICAR FECHA")),"SIN VALOR AVANCE")</f>
        <v>CUMPLIDA</v>
      </c>
    </row>
    <row r="666" spans="1:17" ht="300">
      <c r="A666" s="453" t="s">
        <v>19</v>
      </c>
      <c r="B666" s="454" t="s">
        <v>14</v>
      </c>
      <c r="C666" s="940"/>
      <c r="D666" s="940"/>
      <c r="E666" s="941"/>
      <c r="F666" s="941"/>
      <c r="G666" s="634" t="s">
        <v>2318</v>
      </c>
      <c r="H666" s="635" t="s">
        <v>2319</v>
      </c>
      <c r="I666" s="635" t="s">
        <v>2320</v>
      </c>
      <c r="J666" s="645">
        <v>1</v>
      </c>
      <c r="K666" s="637">
        <v>44287</v>
      </c>
      <c r="L666" s="637">
        <v>44439</v>
      </c>
      <c r="M666" s="638">
        <f t="shared" si="31"/>
        <v>21.714285714285715</v>
      </c>
      <c r="N666" s="639">
        <v>1</v>
      </c>
      <c r="O666" s="635" t="s">
        <v>2301</v>
      </c>
      <c r="P666" s="639">
        <f t="shared" si="30"/>
        <v>1</v>
      </c>
      <c r="Q666" s="640" t="str" cm="1">
        <f t="array" aca="1" ref="Q666" ca="1">IF(ISNUMBER(P666),IF(P666=100%,"CUMPLIDA",IF(AND(ISNUMBER(L666),ISNUMBER(INDIRECT("FECHA_"&amp;$B666,1))), IF(L666&lt;=INDIRECT("FECHA_"&amp;$B666,1),"INCUMPLIDA","PROCESO"), "VERIFICAR FECHA")),"SIN VALOR AVANCE")</f>
        <v>CUMPLIDA</v>
      </c>
    </row>
    <row r="667" spans="1:17" ht="150">
      <c r="A667" s="453" t="s">
        <v>19</v>
      </c>
      <c r="B667" s="454" t="s">
        <v>14</v>
      </c>
      <c r="C667" s="940"/>
      <c r="D667" s="940"/>
      <c r="E667" s="941" t="s">
        <v>2321</v>
      </c>
      <c r="F667" s="941"/>
      <c r="G667" s="634" t="s">
        <v>2322</v>
      </c>
      <c r="H667" s="635" t="s">
        <v>2323</v>
      </c>
      <c r="I667" s="635" t="s">
        <v>255</v>
      </c>
      <c r="J667" s="645">
        <v>1</v>
      </c>
      <c r="K667" s="637">
        <v>44228</v>
      </c>
      <c r="L667" s="637">
        <v>44377</v>
      </c>
      <c r="M667" s="638">
        <f t="shared" si="31"/>
        <v>21.285714285714285</v>
      </c>
      <c r="N667" s="639">
        <v>1</v>
      </c>
      <c r="O667" s="635" t="s">
        <v>2301</v>
      </c>
      <c r="P667" s="639">
        <f t="shared" si="30"/>
        <v>1</v>
      </c>
      <c r="Q667" s="640" t="str" cm="1">
        <f t="array" aca="1" ref="Q667" ca="1">IF(ISNUMBER(P667),IF(P667=100%,"CUMPLIDA",IF(AND(ISNUMBER(L667),ISNUMBER(INDIRECT("FECHA_"&amp;$B667,1))), IF(L667&lt;=INDIRECT("FECHA_"&amp;$B667,1),"INCUMPLIDA","PROCESO"), "VERIFICAR FECHA")),"SIN VALOR AVANCE")</f>
        <v>CUMPLIDA</v>
      </c>
    </row>
    <row r="668" spans="1:17" ht="405">
      <c r="A668" s="453" t="s">
        <v>19</v>
      </c>
      <c r="B668" s="454" t="s">
        <v>14</v>
      </c>
      <c r="C668" s="940"/>
      <c r="D668" s="940"/>
      <c r="E668" s="941"/>
      <c r="F668" s="941"/>
      <c r="G668" s="634" t="s">
        <v>2324</v>
      </c>
      <c r="H668" s="635" t="s">
        <v>2325</v>
      </c>
      <c r="I668" s="635" t="s">
        <v>2326</v>
      </c>
      <c r="J668" s="645">
        <v>1</v>
      </c>
      <c r="K668" s="637">
        <v>44378</v>
      </c>
      <c r="L668" s="637">
        <v>44681</v>
      </c>
      <c r="M668" s="638">
        <f t="shared" si="31"/>
        <v>43.285714285714285</v>
      </c>
      <c r="N668" s="639">
        <v>1</v>
      </c>
      <c r="O668" s="635" t="s">
        <v>2327</v>
      </c>
      <c r="P668" s="639">
        <f t="shared" si="30"/>
        <v>1</v>
      </c>
      <c r="Q668" s="640" t="str" cm="1">
        <f t="array" aca="1" ref="Q668" ca="1">IF(ISNUMBER(P668),IF(P668=100%,"CUMPLIDA",IF(AND(ISNUMBER(L668),ISNUMBER(INDIRECT("FECHA_"&amp;$B668,1))), IF(L668&lt;=INDIRECT("FECHA_"&amp;$B668,1),"INCUMPLIDA","PROCESO"), "VERIFICAR FECHA")),"SIN VALOR AVANCE")</f>
        <v>CUMPLIDA</v>
      </c>
    </row>
    <row r="669" spans="1:17" ht="240">
      <c r="A669" s="453" t="s">
        <v>19</v>
      </c>
      <c r="B669" s="454" t="s">
        <v>14</v>
      </c>
      <c r="C669" s="940"/>
      <c r="D669" s="940"/>
      <c r="E669" s="941" t="s">
        <v>2328</v>
      </c>
      <c r="F669" s="941"/>
      <c r="G669" s="634" t="s">
        <v>2329</v>
      </c>
      <c r="H669" s="635" t="s">
        <v>2330</v>
      </c>
      <c r="I669" s="635" t="s">
        <v>2331</v>
      </c>
      <c r="J669" s="645">
        <v>1</v>
      </c>
      <c r="K669" s="637">
        <v>44378</v>
      </c>
      <c r="L669" s="637">
        <v>44408</v>
      </c>
      <c r="M669" s="638">
        <f t="shared" si="31"/>
        <v>4.2857142857142856</v>
      </c>
      <c r="N669" s="639">
        <v>1</v>
      </c>
      <c r="O669" s="635" t="s">
        <v>2301</v>
      </c>
      <c r="P669" s="639">
        <f t="shared" si="30"/>
        <v>1</v>
      </c>
      <c r="Q669" s="640" t="str" cm="1">
        <f t="array" aca="1" ref="Q669" ca="1">IF(ISNUMBER(P669),IF(P669=100%,"CUMPLIDA",IF(AND(ISNUMBER(L669),ISNUMBER(INDIRECT("FECHA_"&amp;$B669,1))), IF(L669&lt;=INDIRECT("FECHA_"&amp;$B669,1),"INCUMPLIDA","PROCESO"), "VERIFICAR FECHA")),"SIN VALOR AVANCE")</f>
        <v>CUMPLIDA</v>
      </c>
    </row>
    <row r="670" spans="1:17" ht="255">
      <c r="A670" s="453" t="s">
        <v>19</v>
      </c>
      <c r="B670" s="454" t="s">
        <v>14</v>
      </c>
      <c r="C670" s="940"/>
      <c r="D670" s="940"/>
      <c r="E670" s="941"/>
      <c r="F670" s="941"/>
      <c r="G670" s="634" t="s">
        <v>2332</v>
      </c>
      <c r="H670" s="635" t="s">
        <v>2333</v>
      </c>
      <c r="I670" s="635" t="s">
        <v>2334</v>
      </c>
      <c r="J670" s="645">
        <v>6</v>
      </c>
      <c r="K670" s="637">
        <v>44256</v>
      </c>
      <c r="L670" s="637">
        <v>44408</v>
      </c>
      <c r="M670" s="638">
        <f t="shared" si="31"/>
        <v>21.714285714285715</v>
      </c>
      <c r="N670" s="639">
        <v>1</v>
      </c>
      <c r="O670" s="635" t="s">
        <v>2309</v>
      </c>
      <c r="P670" s="639">
        <f t="shared" si="30"/>
        <v>1</v>
      </c>
      <c r="Q670" s="640" t="str" cm="1">
        <f t="array" aca="1" ref="Q670" ca="1">IF(ISNUMBER(P670),IF(P670=100%,"CUMPLIDA",IF(AND(ISNUMBER(L670),ISNUMBER(INDIRECT("FECHA_"&amp;$B670,1))), IF(L670&lt;=INDIRECT("FECHA_"&amp;$B670,1),"INCUMPLIDA","PROCESO"), "VERIFICAR FECHA")),"SIN VALOR AVANCE")</f>
        <v>CUMPLIDA</v>
      </c>
    </row>
    <row r="671" spans="1:17" ht="75.75">
      <c r="A671" s="453" t="s">
        <v>19</v>
      </c>
      <c r="B671" s="454" t="s">
        <v>14</v>
      </c>
      <c r="C671" s="940"/>
      <c r="D671" s="940"/>
      <c r="E671" s="941" t="s">
        <v>2335</v>
      </c>
      <c r="F671" s="941"/>
      <c r="G671" s="634" t="s">
        <v>2336</v>
      </c>
      <c r="H671" s="635" t="s">
        <v>2239</v>
      </c>
      <c r="I671" s="635" t="s">
        <v>1676</v>
      </c>
      <c r="J671" s="645">
        <v>1</v>
      </c>
      <c r="K671" s="637">
        <v>45231</v>
      </c>
      <c r="L671" s="637">
        <v>45504</v>
      </c>
      <c r="M671" s="638">
        <f t="shared" si="31"/>
        <v>39</v>
      </c>
      <c r="N671" s="639">
        <v>1</v>
      </c>
      <c r="O671" s="635" t="s">
        <v>2337</v>
      </c>
      <c r="P671" s="639">
        <f t="shared" si="30"/>
        <v>1</v>
      </c>
      <c r="Q671" s="640" t="str" cm="1">
        <f t="array" aca="1" ref="Q671" ca="1">IF(ISNUMBER(P671),IF(P671=100%,"CUMPLIDA",IF(AND(ISNUMBER(L671),ISNUMBER(INDIRECT("FECHA_"&amp;$B671,1))), IF(L671&lt;=INDIRECT("FECHA_"&amp;$B671,1),"INCUMPLIDA","PROCESO"), "VERIFICAR FECHA")),"SIN VALOR AVANCE")</f>
        <v>CUMPLIDA</v>
      </c>
    </row>
    <row r="672" spans="1:17" ht="105.75">
      <c r="A672" s="453" t="s">
        <v>19</v>
      </c>
      <c r="B672" s="454" t="s">
        <v>14</v>
      </c>
      <c r="C672" s="940"/>
      <c r="D672" s="940"/>
      <c r="E672" s="941"/>
      <c r="F672" s="941"/>
      <c r="G672" s="634" t="s">
        <v>2338</v>
      </c>
      <c r="H672" s="635" t="s">
        <v>1679</v>
      </c>
      <c r="I672" s="635" t="s">
        <v>99</v>
      </c>
      <c r="J672" s="645">
        <v>1</v>
      </c>
      <c r="K672" s="637">
        <v>45323</v>
      </c>
      <c r="L672" s="637">
        <v>45747</v>
      </c>
      <c r="M672" s="638">
        <f t="shared" si="31"/>
        <v>60.571428571428569</v>
      </c>
      <c r="N672" s="639">
        <v>1</v>
      </c>
      <c r="O672" s="635" t="s">
        <v>2339</v>
      </c>
      <c r="P672" s="639">
        <f t="shared" si="30"/>
        <v>1</v>
      </c>
      <c r="Q672" s="640" t="str" cm="1">
        <f t="array" aca="1" ref="Q672" ca="1">IF(ISNUMBER(P672),IF(P672=100%,"CUMPLIDA",IF(AND(ISNUMBER(L672),ISNUMBER(INDIRECT("FECHA_"&amp;$B672,1))), IF(L672&lt;=INDIRECT("FECHA_"&amp;$B672,1),"INCUMPLIDA","PROCESO"), "VERIFICAR FECHA")),"SIN VALOR AVANCE")</f>
        <v>CUMPLIDA</v>
      </c>
    </row>
    <row r="673" spans="1:17" ht="45.75">
      <c r="A673" s="453" t="s">
        <v>19</v>
      </c>
      <c r="B673" s="454" t="s">
        <v>14</v>
      </c>
      <c r="C673" s="940"/>
      <c r="D673" s="940"/>
      <c r="E673" s="941" t="s">
        <v>2340</v>
      </c>
      <c r="F673" s="941"/>
      <c r="G673" s="634" t="s">
        <v>2341</v>
      </c>
      <c r="H673" s="635" t="s">
        <v>101</v>
      </c>
      <c r="I673" s="635" t="s">
        <v>102</v>
      </c>
      <c r="J673" s="645">
        <v>1</v>
      </c>
      <c r="K673" s="637">
        <v>45323</v>
      </c>
      <c r="L673" s="637">
        <v>45747</v>
      </c>
      <c r="M673" s="638">
        <f t="shared" si="31"/>
        <v>60.571428571428569</v>
      </c>
      <c r="N673" s="639">
        <v>1</v>
      </c>
      <c r="O673" s="635" t="s">
        <v>2342</v>
      </c>
      <c r="P673" s="639">
        <f t="shared" si="30"/>
        <v>1</v>
      </c>
      <c r="Q673" s="640" t="str" cm="1">
        <f t="array" aca="1" ref="Q673" ca="1">IF(ISNUMBER(P673),IF(P673=100%,"CUMPLIDA",IF(AND(ISNUMBER(L673),ISNUMBER(INDIRECT("FECHA_"&amp;$B673,1))), IF(L673&lt;=INDIRECT("FECHA_"&amp;$B673,1),"INCUMPLIDA","PROCESO"), "VERIFICAR FECHA")),"SIN VALOR AVANCE")</f>
        <v>CUMPLIDA</v>
      </c>
    </row>
    <row r="674" spans="1:17" ht="45.75">
      <c r="A674" s="453" t="s">
        <v>19</v>
      </c>
      <c r="B674" s="454" t="s">
        <v>14</v>
      </c>
      <c r="C674" s="940"/>
      <c r="D674" s="940"/>
      <c r="E674" s="941"/>
      <c r="F674" s="941"/>
      <c r="G674" s="634" t="s">
        <v>2343</v>
      </c>
      <c r="H674" s="635" t="s">
        <v>239</v>
      </c>
      <c r="I674" s="635" t="s">
        <v>240</v>
      </c>
      <c r="J674" s="645">
        <v>1</v>
      </c>
      <c r="K674" s="637">
        <v>45231</v>
      </c>
      <c r="L674" s="637">
        <v>45747</v>
      </c>
      <c r="M674" s="638">
        <f t="shared" si="31"/>
        <v>73.714285714285708</v>
      </c>
      <c r="N674" s="639">
        <v>1</v>
      </c>
      <c r="O674" s="635" t="s">
        <v>2342</v>
      </c>
      <c r="P674" s="639">
        <f t="shared" si="30"/>
        <v>1</v>
      </c>
      <c r="Q674" s="640" t="str" cm="1">
        <f t="array" aca="1" ref="Q674" ca="1">IF(ISNUMBER(P674),IF(P674=100%,"CUMPLIDA",IF(AND(ISNUMBER(L674),ISNUMBER(INDIRECT("FECHA_"&amp;$B674,1))), IF(L674&lt;=INDIRECT("FECHA_"&amp;$B674,1),"INCUMPLIDA","PROCESO"), "VERIFICAR FECHA")),"SIN VALOR AVANCE")</f>
        <v>CUMPLIDA</v>
      </c>
    </row>
    <row r="675" spans="1:17" ht="105.75">
      <c r="A675" s="453" t="s">
        <v>19</v>
      </c>
      <c r="B675" s="454" t="s">
        <v>14</v>
      </c>
      <c r="C675" s="940"/>
      <c r="D675" s="940"/>
      <c r="E675" s="941"/>
      <c r="F675" s="941"/>
      <c r="G675" s="634" t="s">
        <v>2344</v>
      </c>
      <c r="H675" s="635" t="s">
        <v>104</v>
      </c>
      <c r="I675" s="635" t="s">
        <v>105</v>
      </c>
      <c r="J675" s="645">
        <v>1</v>
      </c>
      <c r="K675" s="637">
        <v>45323</v>
      </c>
      <c r="L675" s="637">
        <v>45747</v>
      </c>
      <c r="M675" s="638">
        <f t="shared" si="31"/>
        <v>60.571428571428569</v>
      </c>
      <c r="N675" s="639">
        <v>1</v>
      </c>
      <c r="O675" s="635" t="s">
        <v>2339</v>
      </c>
      <c r="P675" s="639">
        <f t="shared" si="30"/>
        <v>1</v>
      </c>
      <c r="Q675" s="640" t="str" cm="1">
        <f t="array" aca="1" ref="Q675" ca="1">IF(ISNUMBER(P675),IF(P675=100%,"CUMPLIDA",IF(AND(ISNUMBER(L675),ISNUMBER(INDIRECT("FECHA_"&amp;$B675,1))), IF(L675&lt;=INDIRECT("FECHA_"&amp;$B675,1),"INCUMPLIDA","PROCESO"), "VERIFICAR FECHA")),"SIN VALOR AVANCE")</f>
        <v>CUMPLIDA</v>
      </c>
    </row>
    <row r="676" spans="1:17" ht="45.75">
      <c r="A676" s="453" t="s">
        <v>19</v>
      </c>
      <c r="B676" s="454" t="s">
        <v>14</v>
      </c>
      <c r="C676" s="940"/>
      <c r="D676" s="940"/>
      <c r="E676" s="941"/>
      <c r="F676" s="941"/>
      <c r="G676" s="634" t="s">
        <v>2345</v>
      </c>
      <c r="H676" s="635" t="s">
        <v>106</v>
      </c>
      <c r="I676" s="635" t="s">
        <v>107</v>
      </c>
      <c r="J676" s="645">
        <v>1</v>
      </c>
      <c r="K676" s="641">
        <v>45231</v>
      </c>
      <c r="L676" s="641">
        <v>45747</v>
      </c>
      <c r="M676" s="638">
        <f t="shared" si="31"/>
        <v>73.714285714285708</v>
      </c>
      <c r="N676" s="639">
        <v>1</v>
      </c>
      <c r="O676" s="635" t="s">
        <v>2342</v>
      </c>
      <c r="P676" s="639">
        <f t="shared" si="30"/>
        <v>1</v>
      </c>
      <c r="Q676" s="640" t="str" cm="1">
        <f t="array" aca="1" ref="Q676" ca="1">IF(ISNUMBER(P676),IF(P676=100%,"CUMPLIDA",IF(AND(ISNUMBER(L676),ISNUMBER(INDIRECT("FECHA_"&amp;$B676,1))), IF(L676&lt;=INDIRECT("FECHA_"&amp;$B676,1),"INCUMPLIDA","PROCESO"), "VERIFICAR FECHA")),"SIN VALOR AVANCE")</f>
        <v>CUMPLIDA</v>
      </c>
    </row>
    <row r="677" spans="1:17" ht="135.75">
      <c r="A677" s="453" t="s">
        <v>19</v>
      </c>
      <c r="B677" s="454" t="s">
        <v>14</v>
      </c>
      <c r="C677" s="940"/>
      <c r="D677" s="940"/>
      <c r="E677" s="941"/>
      <c r="F677" s="941"/>
      <c r="G677" s="634" t="s">
        <v>2346</v>
      </c>
      <c r="H677" s="635" t="s">
        <v>108</v>
      </c>
      <c r="I677" s="635" t="s">
        <v>109</v>
      </c>
      <c r="J677" s="645">
        <v>1</v>
      </c>
      <c r="K677" s="641">
        <v>45231</v>
      </c>
      <c r="L677" s="641">
        <v>45808</v>
      </c>
      <c r="M677" s="638">
        <f t="shared" si="31"/>
        <v>82.428571428571431</v>
      </c>
      <c r="N677" s="639">
        <v>1</v>
      </c>
      <c r="O677" s="635" t="s">
        <v>2347</v>
      </c>
      <c r="P677" s="639">
        <f t="shared" si="30"/>
        <v>1</v>
      </c>
      <c r="Q677" s="640" t="str" cm="1">
        <f t="array" aca="1" ref="Q677" ca="1">IF(ISNUMBER(P677),IF(P677=100%,"CUMPLIDA",IF(AND(ISNUMBER(L677),ISNUMBER(INDIRECT("FECHA_"&amp;$B677,1))), IF(L677&lt;=INDIRECT("FECHA_"&amp;$B677,1),"INCUMPLIDA","PROCESO"), "VERIFICAR FECHA")),"SIN VALOR AVANCE")</f>
        <v>CUMPLIDA</v>
      </c>
    </row>
    <row r="678" spans="1:17" ht="409.5">
      <c r="A678" s="453" t="s">
        <v>19</v>
      </c>
      <c r="B678" s="454" t="s">
        <v>14</v>
      </c>
      <c r="C678" s="940"/>
      <c r="D678" s="940"/>
      <c r="E678" s="634" t="s">
        <v>2348</v>
      </c>
      <c r="F678" s="941"/>
      <c r="G678" s="634" t="s">
        <v>2349</v>
      </c>
      <c r="H678" s="635" t="s">
        <v>111</v>
      </c>
      <c r="I678" s="635" t="s">
        <v>112</v>
      </c>
      <c r="J678" s="645">
        <v>8</v>
      </c>
      <c r="K678" s="641">
        <v>45839</v>
      </c>
      <c r="L678" s="641">
        <v>46568</v>
      </c>
      <c r="M678" s="638">
        <f t="shared" si="31"/>
        <v>104.14285714285714</v>
      </c>
      <c r="N678" s="639">
        <v>0</v>
      </c>
      <c r="O678" s="635" t="s">
        <v>2342</v>
      </c>
      <c r="P678" s="639">
        <f t="shared" si="30"/>
        <v>0</v>
      </c>
      <c r="Q678" s="640" t="str" cm="1">
        <f t="array" aca="1" ref="Q678" ca="1">IF(ISNUMBER(P678),IF(P678=100%,"CUMPLIDA",IF(AND(ISNUMBER(L678),ISNUMBER(INDIRECT("FECHA_"&amp;$B678,1))), IF(L678&lt;=INDIRECT("FECHA_"&amp;$B678,1),"INCUMPLIDA","PROCESO"), "VERIFICAR FECHA")),"SIN VALOR AVANCE")</f>
        <v>PROCESO</v>
      </c>
    </row>
    <row r="679" spans="1:17" ht="105.75">
      <c r="A679" s="453" t="s">
        <v>19</v>
      </c>
      <c r="B679" s="454" t="s">
        <v>14</v>
      </c>
      <c r="C679" s="940"/>
      <c r="D679" s="940"/>
      <c r="E679" s="634" t="s">
        <v>2350</v>
      </c>
      <c r="F679" s="941"/>
      <c r="G679" s="634" t="s">
        <v>2351</v>
      </c>
      <c r="H679" s="635" t="s">
        <v>115</v>
      </c>
      <c r="I679" s="635" t="s">
        <v>116</v>
      </c>
      <c r="J679" s="645">
        <v>1</v>
      </c>
      <c r="K679" s="641">
        <v>45839</v>
      </c>
      <c r="L679" s="641">
        <v>46568</v>
      </c>
      <c r="M679" s="638">
        <f t="shared" si="31"/>
        <v>104.14285714285714</v>
      </c>
      <c r="N679" s="639">
        <v>0</v>
      </c>
      <c r="O679" s="635" t="s">
        <v>2339</v>
      </c>
      <c r="P679" s="639">
        <f t="shared" si="30"/>
        <v>0</v>
      </c>
      <c r="Q679" s="640" t="str" cm="1">
        <f t="array" aca="1" ref="Q679" ca="1">IF(ISNUMBER(P679),IF(P679=100%,"CUMPLIDA",IF(AND(ISNUMBER(L679),ISNUMBER(INDIRECT("FECHA_"&amp;$B679,1))), IF(L679&lt;=INDIRECT("FECHA_"&amp;$B679,1),"INCUMPLIDA","PROCESO"), "VERIFICAR FECHA")),"SIN VALOR AVANCE")</f>
        <v>PROCESO</v>
      </c>
    </row>
    <row r="680" spans="1:17" ht="150">
      <c r="A680" s="453" t="s">
        <v>19</v>
      </c>
      <c r="B680" s="454" t="s">
        <v>14</v>
      </c>
      <c r="C680" s="940"/>
      <c r="D680" s="940"/>
      <c r="E680" s="941" t="s">
        <v>2352</v>
      </c>
      <c r="F680" s="941"/>
      <c r="G680" s="634" t="s">
        <v>2353</v>
      </c>
      <c r="H680" s="635" t="s">
        <v>118</v>
      </c>
      <c r="I680" s="635" t="s">
        <v>119</v>
      </c>
      <c r="J680" s="645">
        <v>2</v>
      </c>
      <c r="K680" s="641">
        <v>45839</v>
      </c>
      <c r="L680" s="641">
        <v>46568</v>
      </c>
      <c r="M680" s="638">
        <f t="shared" si="31"/>
        <v>104.14285714285714</v>
      </c>
      <c r="N680" s="639">
        <v>0</v>
      </c>
      <c r="O680" s="635" t="s">
        <v>2347</v>
      </c>
      <c r="P680" s="639">
        <f t="shared" si="30"/>
        <v>0</v>
      </c>
      <c r="Q680" s="640" t="str" cm="1">
        <f t="array" aca="1" ref="Q680" ca="1">IF(ISNUMBER(P680),IF(P680=100%,"CUMPLIDA",IF(AND(ISNUMBER(L680),ISNUMBER(INDIRECT("FECHA_"&amp;$B680,1))), IF(L680&lt;=INDIRECT("FECHA_"&amp;$B680,1),"INCUMPLIDA","PROCESO"), "VERIFICAR FECHA")),"SIN VALOR AVANCE")</f>
        <v>PROCESO</v>
      </c>
    </row>
    <row r="681" spans="1:17" ht="60">
      <c r="A681" s="453" t="s">
        <v>19</v>
      </c>
      <c r="B681" s="454" t="s">
        <v>14</v>
      </c>
      <c r="C681" s="940"/>
      <c r="D681" s="940"/>
      <c r="E681" s="941"/>
      <c r="F681" s="941"/>
      <c r="G681" s="634" t="s">
        <v>2354</v>
      </c>
      <c r="H681" s="656" t="s">
        <v>2355</v>
      </c>
      <c r="I681" s="656" t="s">
        <v>2356</v>
      </c>
      <c r="J681" s="645">
        <v>35</v>
      </c>
      <c r="K681" s="650">
        <v>45061</v>
      </c>
      <c r="L681" s="650">
        <v>45275</v>
      </c>
      <c r="M681" s="638">
        <f t="shared" si="31"/>
        <v>30.571428571428573</v>
      </c>
      <c r="N681" s="639">
        <v>1</v>
      </c>
      <c r="O681" s="635" t="s">
        <v>2357</v>
      </c>
      <c r="P681" s="639">
        <f t="shared" si="30"/>
        <v>1</v>
      </c>
      <c r="Q681" s="640" t="str" cm="1">
        <f t="array" aca="1" ref="Q681" ca="1">IF(ISNUMBER(P681),IF(P681=100%,"CUMPLIDA",IF(AND(ISNUMBER(L681),ISNUMBER(INDIRECT("FECHA_"&amp;$B681,1))), IF(L681&lt;=INDIRECT("FECHA_"&amp;$B681,1),"INCUMPLIDA","PROCESO"), "VERIFICAR FECHA")),"SIN VALOR AVANCE")</f>
        <v>CUMPLIDA</v>
      </c>
    </row>
    <row r="682" spans="1:17" ht="120">
      <c r="A682" s="453" t="s">
        <v>19</v>
      </c>
      <c r="B682" s="454" t="s">
        <v>14</v>
      </c>
      <c r="C682" s="940"/>
      <c r="D682" s="940"/>
      <c r="E682" s="941"/>
      <c r="F682" s="941"/>
      <c r="G682" s="647" t="s">
        <v>2358</v>
      </c>
      <c r="H682" s="656" t="s">
        <v>2359</v>
      </c>
      <c r="I682" s="656" t="s">
        <v>2360</v>
      </c>
      <c r="J682" s="645">
        <v>1</v>
      </c>
      <c r="K682" s="650">
        <v>44774</v>
      </c>
      <c r="L682" s="650">
        <v>46387</v>
      </c>
      <c r="M682" s="638">
        <f t="shared" si="31"/>
        <v>230.42857142857142</v>
      </c>
      <c r="N682" s="639">
        <v>0.13</v>
      </c>
      <c r="O682" s="635" t="s">
        <v>2342</v>
      </c>
      <c r="P682" s="639">
        <f t="shared" ref="P682:P718" si="32">IF(B682="ITRC",N682,N682/J682)</f>
        <v>0.13</v>
      </c>
      <c r="Q682" s="640" t="str" cm="1">
        <f t="array" aca="1" ref="Q682" ca="1">IF(ISNUMBER(P682),IF(P682=100%,"CUMPLIDA",IF(AND(ISNUMBER(L682),ISNUMBER(INDIRECT("FECHA_"&amp;$B682,1))), IF(L682&lt;=INDIRECT("FECHA_"&amp;$B682,1),"INCUMPLIDA","PROCESO"), "VERIFICAR FECHA")),"SIN VALOR AVANCE")</f>
        <v>PROCESO</v>
      </c>
    </row>
    <row r="683" spans="1:17" ht="270">
      <c r="A683" s="453" t="s">
        <v>19</v>
      </c>
      <c r="B683" s="454" t="s">
        <v>14</v>
      </c>
      <c r="C683" s="940" t="s">
        <v>2361</v>
      </c>
      <c r="D683" s="940" t="s">
        <v>1737</v>
      </c>
      <c r="E683" s="941" t="s">
        <v>2362</v>
      </c>
      <c r="F683" s="941" t="s">
        <v>2363</v>
      </c>
      <c r="G683" s="634" t="s">
        <v>2364</v>
      </c>
      <c r="H683" s="635" t="s">
        <v>2365</v>
      </c>
      <c r="I683" s="635" t="s">
        <v>2366</v>
      </c>
      <c r="J683" s="645">
        <v>1</v>
      </c>
      <c r="K683" s="637">
        <v>44228</v>
      </c>
      <c r="L683" s="637">
        <v>44561</v>
      </c>
      <c r="M683" s="638">
        <f t="shared" si="31"/>
        <v>47.571428571428569</v>
      </c>
      <c r="N683" s="639">
        <v>1</v>
      </c>
      <c r="O683" s="635" t="s">
        <v>2367</v>
      </c>
      <c r="P683" s="639">
        <f t="shared" si="32"/>
        <v>1</v>
      </c>
      <c r="Q683" s="640" t="str" cm="1">
        <f t="array" aca="1" ref="Q683" ca="1">IF(ISNUMBER(P683),IF(P683=100%,"CUMPLIDA",IF(AND(ISNUMBER(L683),ISNUMBER(INDIRECT("FECHA_"&amp;$B683,1))), IF(L683&lt;=INDIRECT("FECHA_"&amp;$B683,1),"INCUMPLIDA","PROCESO"), "VERIFICAR FECHA")),"SIN VALOR AVANCE")</f>
        <v>CUMPLIDA</v>
      </c>
    </row>
    <row r="684" spans="1:17" ht="195">
      <c r="A684" s="453" t="s">
        <v>19</v>
      </c>
      <c r="B684" s="454" t="s">
        <v>14</v>
      </c>
      <c r="C684" s="940"/>
      <c r="D684" s="940"/>
      <c r="E684" s="941"/>
      <c r="F684" s="941"/>
      <c r="G684" s="634" t="s">
        <v>2368</v>
      </c>
      <c r="H684" s="635" t="s">
        <v>2369</v>
      </c>
      <c r="I684" s="635" t="s">
        <v>2370</v>
      </c>
      <c r="J684" s="645">
        <v>1</v>
      </c>
      <c r="K684" s="637">
        <v>44228</v>
      </c>
      <c r="L684" s="637">
        <v>44316</v>
      </c>
      <c r="M684" s="638">
        <f t="shared" si="31"/>
        <v>12.571428571428571</v>
      </c>
      <c r="N684" s="639">
        <v>1</v>
      </c>
      <c r="O684" s="635" t="s">
        <v>2367</v>
      </c>
      <c r="P684" s="639">
        <f t="shared" si="32"/>
        <v>1</v>
      </c>
      <c r="Q684" s="640" t="str" cm="1">
        <f t="array" aca="1" ref="Q684" ca="1">IF(ISNUMBER(P684),IF(P684=100%,"CUMPLIDA",IF(AND(ISNUMBER(L684),ISNUMBER(INDIRECT("FECHA_"&amp;$B684,1))), IF(L684&lt;=INDIRECT("FECHA_"&amp;$B684,1),"INCUMPLIDA","PROCESO"), "VERIFICAR FECHA")),"SIN VALOR AVANCE")</f>
        <v>CUMPLIDA</v>
      </c>
    </row>
    <row r="685" spans="1:17" ht="270">
      <c r="A685" s="453" t="s">
        <v>19</v>
      </c>
      <c r="B685" s="454" t="s">
        <v>14</v>
      </c>
      <c r="C685" s="940"/>
      <c r="D685" s="940"/>
      <c r="E685" s="941" t="s">
        <v>2371</v>
      </c>
      <c r="F685" s="941"/>
      <c r="G685" s="634" t="s">
        <v>2372</v>
      </c>
      <c r="H685" s="635" t="s">
        <v>2365</v>
      </c>
      <c r="I685" s="635" t="s">
        <v>2373</v>
      </c>
      <c r="J685" s="645">
        <v>1</v>
      </c>
      <c r="K685" s="637">
        <v>44228</v>
      </c>
      <c r="L685" s="637">
        <v>44561</v>
      </c>
      <c r="M685" s="638">
        <f t="shared" si="31"/>
        <v>47.571428571428569</v>
      </c>
      <c r="N685" s="639">
        <v>1</v>
      </c>
      <c r="O685" s="635" t="s">
        <v>2367</v>
      </c>
      <c r="P685" s="639">
        <f t="shared" si="32"/>
        <v>1</v>
      </c>
      <c r="Q685" s="640" t="str" cm="1">
        <f t="array" aca="1" ref="Q685" ca="1">IF(ISNUMBER(P685),IF(P685=100%,"CUMPLIDA",IF(AND(ISNUMBER(L685),ISNUMBER(INDIRECT("FECHA_"&amp;$B685,1))), IF(L685&lt;=INDIRECT("FECHA_"&amp;$B685,1),"INCUMPLIDA","PROCESO"), "VERIFICAR FECHA")),"SIN VALOR AVANCE")</f>
        <v>CUMPLIDA</v>
      </c>
    </row>
    <row r="686" spans="1:17" ht="120.75">
      <c r="A686" s="453" t="s">
        <v>19</v>
      </c>
      <c r="B686" s="454" t="s">
        <v>14</v>
      </c>
      <c r="C686" s="940"/>
      <c r="D686" s="940"/>
      <c r="E686" s="941"/>
      <c r="F686" s="941"/>
      <c r="G686" s="941" t="s">
        <v>2374</v>
      </c>
      <c r="H686" s="635" t="s">
        <v>2375</v>
      </c>
      <c r="I686" s="635" t="s">
        <v>2376</v>
      </c>
      <c r="J686" s="645">
        <v>6</v>
      </c>
      <c r="K686" s="637">
        <v>44256</v>
      </c>
      <c r="L686" s="637">
        <v>44440</v>
      </c>
      <c r="M686" s="638">
        <f t="shared" si="31"/>
        <v>26.285714285714285</v>
      </c>
      <c r="N686" s="639">
        <v>1</v>
      </c>
      <c r="O686" s="635" t="s">
        <v>2367</v>
      </c>
      <c r="P686" s="639">
        <f t="shared" si="32"/>
        <v>1</v>
      </c>
      <c r="Q686" s="640" t="str" cm="1">
        <f t="array" aca="1" ref="Q686" ca="1">IF(ISNUMBER(P686),IF(P686=100%,"CUMPLIDA",IF(AND(ISNUMBER(L686),ISNUMBER(INDIRECT("FECHA_"&amp;$B686,1))), IF(L686&lt;=INDIRECT("FECHA_"&amp;$B686,1),"INCUMPLIDA","PROCESO"), "VERIFICAR FECHA")),"SIN VALOR AVANCE")</f>
        <v>CUMPLIDA</v>
      </c>
    </row>
    <row r="687" spans="1:17" ht="120.75">
      <c r="A687" s="453" t="s">
        <v>19</v>
      </c>
      <c r="B687" s="454" t="s">
        <v>14</v>
      </c>
      <c r="C687" s="940"/>
      <c r="D687" s="940"/>
      <c r="E687" s="634" t="s">
        <v>2377</v>
      </c>
      <c r="F687" s="941"/>
      <c r="G687" s="941"/>
      <c r="H687" s="635" t="s">
        <v>2378</v>
      </c>
      <c r="I687" s="635" t="s">
        <v>2379</v>
      </c>
      <c r="J687" s="645">
        <v>2</v>
      </c>
      <c r="K687" s="637">
        <v>44256</v>
      </c>
      <c r="L687" s="637">
        <v>44440</v>
      </c>
      <c r="M687" s="638">
        <f t="shared" si="31"/>
        <v>26.285714285714285</v>
      </c>
      <c r="N687" s="639">
        <v>1</v>
      </c>
      <c r="O687" s="635" t="s">
        <v>2367</v>
      </c>
      <c r="P687" s="639">
        <f t="shared" si="32"/>
        <v>1</v>
      </c>
      <c r="Q687" s="640" t="str" cm="1">
        <f t="array" aca="1" ref="Q687" ca="1">IF(ISNUMBER(P687),IF(P687=100%,"CUMPLIDA",IF(AND(ISNUMBER(L687),ISNUMBER(INDIRECT("FECHA_"&amp;$B687,1))), IF(L687&lt;=INDIRECT("FECHA_"&amp;$B687,1),"INCUMPLIDA","PROCESO"), "VERIFICAR FECHA")),"SIN VALOR AVANCE")</f>
        <v>CUMPLIDA</v>
      </c>
    </row>
    <row r="688" spans="1:17" ht="210">
      <c r="A688" s="453" t="s">
        <v>19</v>
      </c>
      <c r="B688" s="454" t="s">
        <v>14</v>
      </c>
      <c r="C688" s="940"/>
      <c r="D688" s="940"/>
      <c r="E688" s="634" t="s">
        <v>2380</v>
      </c>
      <c r="F688" s="941"/>
      <c r="G688" s="634" t="s">
        <v>2381</v>
      </c>
      <c r="H688" s="635" t="s">
        <v>2382</v>
      </c>
      <c r="I688" s="635" t="s">
        <v>1669</v>
      </c>
      <c r="J688" s="645">
        <v>1</v>
      </c>
      <c r="K688" s="637">
        <v>44228</v>
      </c>
      <c r="L688" s="637">
        <v>44316</v>
      </c>
      <c r="M688" s="638">
        <f t="shared" si="31"/>
        <v>12.571428571428571</v>
      </c>
      <c r="N688" s="639">
        <v>1</v>
      </c>
      <c r="O688" s="635" t="s">
        <v>2367</v>
      </c>
      <c r="P688" s="639">
        <f t="shared" si="32"/>
        <v>1</v>
      </c>
      <c r="Q688" s="640" t="str" cm="1">
        <f t="array" aca="1" ref="Q688" ca="1">IF(ISNUMBER(P688),IF(P688=100%,"CUMPLIDA",IF(AND(ISNUMBER(L688),ISNUMBER(INDIRECT("FECHA_"&amp;$B688,1))), IF(L688&lt;=INDIRECT("FECHA_"&amp;$B688,1),"INCUMPLIDA","PROCESO"), "VERIFICAR FECHA")),"SIN VALOR AVANCE")</f>
        <v>CUMPLIDA</v>
      </c>
    </row>
    <row r="689" spans="1:17" ht="240">
      <c r="A689" s="453" t="s">
        <v>19</v>
      </c>
      <c r="B689" s="454" t="s">
        <v>14</v>
      </c>
      <c r="C689" s="940" t="s">
        <v>2383</v>
      </c>
      <c r="D689" s="940" t="s">
        <v>2384</v>
      </c>
      <c r="E689" s="941" t="s">
        <v>2385</v>
      </c>
      <c r="F689" s="941" t="s">
        <v>2386</v>
      </c>
      <c r="G689" s="634" t="s">
        <v>2387</v>
      </c>
      <c r="H689" s="635" t="s">
        <v>2388</v>
      </c>
      <c r="I689" s="635" t="s">
        <v>1669</v>
      </c>
      <c r="J689" s="645">
        <v>6</v>
      </c>
      <c r="K689" s="637">
        <v>44378</v>
      </c>
      <c r="L689" s="637">
        <v>44469</v>
      </c>
      <c r="M689" s="638">
        <f t="shared" si="31"/>
        <v>13</v>
      </c>
      <c r="N689" s="639">
        <v>1</v>
      </c>
      <c r="O689" s="675" t="s">
        <v>2389</v>
      </c>
      <c r="P689" s="639">
        <f t="shared" si="32"/>
        <v>1</v>
      </c>
      <c r="Q689" s="640" t="str" cm="1">
        <f t="array" aca="1" ref="Q689" ca="1">IF(ISNUMBER(P689),IF(P689=100%,"CUMPLIDA",IF(AND(ISNUMBER(L689),ISNUMBER(INDIRECT("FECHA_"&amp;$B689,1))), IF(L689&lt;=INDIRECT("FECHA_"&amp;$B689,1),"INCUMPLIDA","PROCESO"), "VERIFICAR FECHA")),"SIN VALOR AVANCE")</f>
        <v>CUMPLIDA</v>
      </c>
    </row>
    <row r="690" spans="1:17" ht="225">
      <c r="A690" s="453" t="s">
        <v>19</v>
      </c>
      <c r="B690" s="454" t="s">
        <v>14</v>
      </c>
      <c r="C690" s="940"/>
      <c r="D690" s="940"/>
      <c r="E690" s="941"/>
      <c r="F690" s="941"/>
      <c r="G690" s="634" t="s">
        <v>2390</v>
      </c>
      <c r="H690" s="635" t="s">
        <v>2391</v>
      </c>
      <c r="I690" s="635" t="s">
        <v>2392</v>
      </c>
      <c r="J690" s="645">
        <v>12</v>
      </c>
      <c r="K690" s="637">
        <v>44378</v>
      </c>
      <c r="L690" s="637">
        <v>44742</v>
      </c>
      <c r="M690" s="638">
        <f t="shared" si="31"/>
        <v>52</v>
      </c>
      <c r="N690" s="639">
        <v>1</v>
      </c>
      <c r="O690" s="675" t="s">
        <v>2393</v>
      </c>
      <c r="P690" s="639">
        <f t="shared" si="32"/>
        <v>1</v>
      </c>
      <c r="Q690" s="640" t="str" cm="1">
        <f t="array" aca="1" ref="Q690" ca="1">IF(ISNUMBER(P690),IF(P690=100%,"CUMPLIDA",IF(AND(ISNUMBER(L690),ISNUMBER(INDIRECT("FECHA_"&amp;$B690,1))), IF(L690&lt;=INDIRECT("FECHA_"&amp;$B690,1),"INCUMPLIDA","PROCESO"), "VERIFICAR FECHA")),"SIN VALOR AVANCE")</f>
        <v>CUMPLIDA</v>
      </c>
    </row>
    <row r="691" spans="1:17" ht="120.75">
      <c r="A691" s="453" t="s">
        <v>19</v>
      </c>
      <c r="B691" s="454" t="s">
        <v>14</v>
      </c>
      <c r="C691" s="940"/>
      <c r="D691" s="940"/>
      <c r="E691" s="941"/>
      <c r="F691" s="941"/>
      <c r="G691" s="634" t="s">
        <v>2394</v>
      </c>
      <c r="H691" s="635" t="s">
        <v>2395</v>
      </c>
      <c r="I691" s="635" t="s">
        <v>676</v>
      </c>
      <c r="J691" s="645">
        <v>1</v>
      </c>
      <c r="K691" s="637">
        <v>45231</v>
      </c>
      <c r="L691" s="637">
        <v>45504</v>
      </c>
      <c r="M691" s="638">
        <f t="shared" si="31"/>
        <v>39</v>
      </c>
      <c r="N691" s="639">
        <v>1</v>
      </c>
      <c r="O691" s="635" t="s">
        <v>2396</v>
      </c>
      <c r="P691" s="639">
        <f t="shared" si="32"/>
        <v>1</v>
      </c>
      <c r="Q691" s="640" t="str" cm="1">
        <f t="array" aca="1" ref="Q691" ca="1">IF(ISNUMBER(P691),IF(P691=100%,"CUMPLIDA",IF(AND(ISNUMBER(L691),ISNUMBER(INDIRECT("FECHA_"&amp;$B691,1))), IF(L691&lt;=INDIRECT("FECHA_"&amp;$B691,1),"INCUMPLIDA","PROCESO"), "VERIFICAR FECHA")),"SIN VALOR AVANCE")</f>
        <v>CUMPLIDA</v>
      </c>
    </row>
    <row r="692" spans="1:17" ht="120.75">
      <c r="A692" s="453" t="s">
        <v>19</v>
      </c>
      <c r="B692" s="454" t="s">
        <v>14</v>
      </c>
      <c r="C692" s="940"/>
      <c r="D692" s="940"/>
      <c r="E692" s="941"/>
      <c r="F692" s="941"/>
      <c r="G692" s="634" t="s">
        <v>1678</v>
      </c>
      <c r="H692" s="635" t="s">
        <v>1679</v>
      </c>
      <c r="I692" s="635" t="s">
        <v>99</v>
      </c>
      <c r="J692" s="645">
        <v>1</v>
      </c>
      <c r="K692" s="641">
        <v>45323</v>
      </c>
      <c r="L692" s="641">
        <v>45747</v>
      </c>
      <c r="M692" s="638">
        <f t="shared" si="31"/>
        <v>60.571428571428569</v>
      </c>
      <c r="N692" s="639">
        <v>1</v>
      </c>
      <c r="O692" s="644" t="s">
        <v>2397</v>
      </c>
      <c r="P692" s="639">
        <f t="shared" si="32"/>
        <v>1</v>
      </c>
      <c r="Q692" s="640" t="str" cm="1">
        <f t="array" aca="1" ref="Q692" ca="1">IF(ISNUMBER(P692),IF(P692=100%,"CUMPLIDA",IF(AND(ISNUMBER(L692),ISNUMBER(INDIRECT("FECHA_"&amp;$B692,1))), IF(L692&lt;=INDIRECT("FECHA_"&amp;$B692,1),"INCUMPLIDA","PROCESO"), "VERIFICAR FECHA")),"SIN VALOR AVANCE")</f>
        <v>CUMPLIDA</v>
      </c>
    </row>
    <row r="693" spans="1:17" ht="105.75">
      <c r="A693" s="453" t="s">
        <v>19</v>
      </c>
      <c r="B693" s="454" t="s">
        <v>14</v>
      </c>
      <c r="C693" s="940"/>
      <c r="D693" s="940"/>
      <c r="E693" s="941"/>
      <c r="F693" s="941"/>
      <c r="G693" s="634" t="s">
        <v>1681</v>
      </c>
      <c r="H693" s="635" t="s">
        <v>101</v>
      </c>
      <c r="I693" s="635" t="s">
        <v>102</v>
      </c>
      <c r="J693" s="645">
        <v>1</v>
      </c>
      <c r="K693" s="641">
        <v>45323</v>
      </c>
      <c r="L693" s="641">
        <v>45747</v>
      </c>
      <c r="M693" s="638">
        <f t="shared" si="31"/>
        <v>60.571428571428569</v>
      </c>
      <c r="N693" s="639">
        <v>1</v>
      </c>
      <c r="O693" s="644" t="s">
        <v>2398</v>
      </c>
      <c r="P693" s="639">
        <f t="shared" si="32"/>
        <v>1</v>
      </c>
      <c r="Q693" s="640" t="str" cm="1">
        <f t="array" aca="1" ref="Q693" ca="1">IF(ISNUMBER(P693),IF(P693=100%,"CUMPLIDA",IF(AND(ISNUMBER(L693),ISNUMBER(INDIRECT("FECHA_"&amp;$B693,1))), IF(L693&lt;=INDIRECT("FECHA_"&amp;$B693,1),"INCUMPLIDA","PROCESO"), "VERIFICAR FECHA")),"SIN VALOR AVANCE")</f>
        <v>CUMPLIDA</v>
      </c>
    </row>
    <row r="694" spans="1:17" ht="105.75">
      <c r="A694" s="453" t="s">
        <v>19</v>
      </c>
      <c r="B694" s="454" t="s">
        <v>14</v>
      </c>
      <c r="C694" s="940"/>
      <c r="D694" s="940"/>
      <c r="E694" s="941"/>
      <c r="F694" s="941"/>
      <c r="G694" s="634" t="s">
        <v>1683</v>
      </c>
      <c r="H694" s="635" t="s">
        <v>239</v>
      </c>
      <c r="I694" s="635" t="s">
        <v>240</v>
      </c>
      <c r="J694" s="645">
        <v>1</v>
      </c>
      <c r="K694" s="641">
        <v>45231</v>
      </c>
      <c r="L694" s="641">
        <v>45747</v>
      </c>
      <c r="M694" s="638">
        <f t="shared" si="31"/>
        <v>73.714285714285708</v>
      </c>
      <c r="N694" s="639">
        <v>1</v>
      </c>
      <c r="O694" s="644" t="s">
        <v>2398</v>
      </c>
      <c r="P694" s="639">
        <f t="shared" si="32"/>
        <v>1</v>
      </c>
      <c r="Q694" s="640" t="str" cm="1">
        <f t="array" aca="1" ref="Q694" ca="1">IF(ISNUMBER(P694),IF(P694=100%,"CUMPLIDA",IF(AND(ISNUMBER(L694),ISNUMBER(INDIRECT("FECHA_"&amp;$B694,1))), IF(L694&lt;=INDIRECT("FECHA_"&amp;$B694,1),"INCUMPLIDA","PROCESO"), "VERIFICAR FECHA")),"SIN VALOR AVANCE")</f>
        <v>CUMPLIDA</v>
      </c>
    </row>
    <row r="695" spans="1:17" ht="120.75">
      <c r="A695" s="453" t="s">
        <v>19</v>
      </c>
      <c r="B695" s="454" t="s">
        <v>14</v>
      </c>
      <c r="C695" s="940"/>
      <c r="D695" s="940"/>
      <c r="E695" s="941"/>
      <c r="F695" s="941"/>
      <c r="G695" s="634" t="s">
        <v>1684</v>
      </c>
      <c r="H695" s="635" t="s">
        <v>104</v>
      </c>
      <c r="I695" s="635" t="s">
        <v>105</v>
      </c>
      <c r="J695" s="645">
        <v>1</v>
      </c>
      <c r="K695" s="641">
        <v>45323</v>
      </c>
      <c r="L695" s="641">
        <v>45747</v>
      </c>
      <c r="M695" s="638">
        <f t="shared" si="31"/>
        <v>60.571428571428569</v>
      </c>
      <c r="N695" s="639">
        <v>1</v>
      </c>
      <c r="O695" s="644" t="s">
        <v>2397</v>
      </c>
      <c r="P695" s="639">
        <f t="shared" si="32"/>
        <v>1</v>
      </c>
      <c r="Q695" s="640" t="str" cm="1">
        <f t="array" aca="1" ref="Q695" ca="1">IF(ISNUMBER(P695),IF(P695=100%,"CUMPLIDA",IF(AND(ISNUMBER(L695),ISNUMBER(INDIRECT("FECHA_"&amp;$B695,1))), IF(L695&lt;=INDIRECT("FECHA_"&amp;$B695,1),"INCUMPLIDA","PROCESO"), "VERIFICAR FECHA")),"SIN VALOR AVANCE")</f>
        <v>CUMPLIDA</v>
      </c>
    </row>
    <row r="696" spans="1:17" ht="105.75">
      <c r="A696" s="453" t="s">
        <v>19</v>
      </c>
      <c r="B696" s="454" t="s">
        <v>14</v>
      </c>
      <c r="C696" s="940"/>
      <c r="D696" s="940"/>
      <c r="E696" s="941"/>
      <c r="F696" s="941"/>
      <c r="G696" s="634" t="s">
        <v>1685</v>
      </c>
      <c r="H696" s="635" t="s">
        <v>106</v>
      </c>
      <c r="I696" s="635" t="s">
        <v>107</v>
      </c>
      <c r="J696" s="645">
        <v>1</v>
      </c>
      <c r="K696" s="641">
        <v>45231</v>
      </c>
      <c r="L696" s="641">
        <v>45747</v>
      </c>
      <c r="M696" s="638">
        <f t="shared" si="31"/>
        <v>73.714285714285708</v>
      </c>
      <c r="N696" s="639">
        <v>1</v>
      </c>
      <c r="O696" s="644" t="s">
        <v>2398</v>
      </c>
      <c r="P696" s="639">
        <f t="shared" si="32"/>
        <v>1</v>
      </c>
      <c r="Q696" s="640" t="str" cm="1">
        <f t="array" aca="1" ref="Q696" ca="1">IF(ISNUMBER(P696),IF(P696=100%,"CUMPLIDA",IF(AND(ISNUMBER(L696),ISNUMBER(INDIRECT("FECHA_"&amp;$B696,1))), IF(L696&lt;=INDIRECT("FECHA_"&amp;$B696,1),"INCUMPLIDA","PROCESO"), "VERIFICAR FECHA")),"SIN VALOR AVANCE")</f>
        <v>CUMPLIDA</v>
      </c>
    </row>
    <row r="697" spans="1:17" ht="225.75">
      <c r="A697" s="453" t="s">
        <v>19</v>
      </c>
      <c r="B697" s="454" t="s">
        <v>14</v>
      </c>
      <c r="C697" s="940"/>
      <c r="D697" s="940"/>
      <c r="E697" s="941"/>
      <c r="F697" s="941"/>
      <c r="G697" s="634" t="s">
        <v>1686</v>
      </c>
      <c r="H697" s="635" t="s">
        <v>108</v>
      </c>
      <c r="I697" s="635" t="s">
        <v>109</v>
      </c>
      <c r="J697" s="645">
        <v>1</v>
      </c>
      <c r="K697" s="641">
        <v>45231</v>
      </c>
      <c r="L697" s="641">
        <v>45808</v>
      </c>
      <c r="M697" s="638">
        <f t="shared" si="31"/>
        <v>82.428571428571431</v>
      </c>
      <c r="N697" s="639">
        <v>1</v>
      </c>
      <c r="O697" s="635" t="s">
        <v>2399</v>
      </c>
      <c r="P697" s="639">
        <f t="shared" si="32"/>
        <v>1</v>
      </c>
      <c r="Q697" s="640" t="str" cm="1">
        <f t="array" aca="1" ref="Q697" ca="1">IF(ISNUMBER(P697),IF(P697=100%,"CUMPLIDA",IF(AND(ISNUMBER(L697),ISNUMBER(INDIRECT("FECHA_"&amp;$B697,1))), IF(L697&lt;=INDIRECT("FECHA_"&amp;$B697,1),"INCUMPLIDA","PROCESO"), "VERIFICAR FECHA")),"SIN VALOR AVANCE")</f>
        <v>CUMPLIDA</v>
      </c>
    </row>
    <row r="698" spans="1:17" ht="105.75">
      <c r="A698" s="453" t="s">
        <v>19</v>
      </c>
      <c r="B698" s="454" t="s">
        <v>14</v>
      </c>
      <c r="C698" s="940"/>
      <c r="D698" s="940"/>
      <c r="E698" s="941"/>
      <c r="F698" s="941"/>
      <c r="G698" s="634" t="s">
        <v>1688</v>
      </c>
      <c r="H698" s="635" t="s">
        <v>111</v>
      </c>
      <c r="I698" s="635" t="s">
        <v>112</v>
      </c>
      <c r="J698" s="645">
        <v>7</v>
      </c>
      <c r="K698" s="641">
        <v>46024</v>
      </c>
      <c r="L698" s="641">
        <v>46660</v>
      </c>
      <c r="M698" s="638">
        <f t="shared" ref="M698:M709" si="33">(L698-K698)/7</f>
        <v>90.857142857142861</v>
      </c>
      <c r="N698" s="639">
        <v>0</v>
      </c>
      <c r="O698" s="644" t="s">
        <v>2398</v>
      </c>
      <c r="P698" s="639">
        <f t="shared" si="32"/>
        <v>0</v>
      </c>
      <c r="Q698" s="640" t="str" cm="1">
        <f t="array" aca="1" ref="Q698" ca="1">IF(ISNUMBER(P698),IF(P698=100%,"CUMPLIDA",IF(AND(ISNUMBER(L698),ISNUMBER(INDIRECT("FECHA_"&amp;$B698,1))), IF(L698&lt;=INDIRECT("FECHA_"&amp;$B698,1),"INCUMPLIDA","PROCESO"), "VERIFICAR FECHA")),"SIN VALOR AVANCE")</f>
        <v>PROCESO</v>
      </c>
    </row>
    <row r="699" spans="1:17" ht="120.75">
      <c r="A699" s="453" t="s">
        <v>19</v>
      </c>
      <c r="B699" s="454" t="s">
        <v>14</v>
      </c>
      <c r="C699" s="940"/>
      <c r="D699" s="940"/>
      <c r="E699" s="941"/>
      <c r="F699" s="941"/>
      <c r="G699" s="634" t="s">
        <v>1689</v>
      </c>
      <c r="H699" s="635" t="s">
        <v>115</v>
      </c>
      <c r="I699" s="635" t="s">
        <v>116</v>
      </c>
      <c r="J699" s="645">
        <v>1</v>
      </c>
      <c r="K699" s="641">
        <v>46024</v>
      </c>
      <c r="L699" s="641">
        <v>46660</v>
      </c>
      <c r="M699" s="638">
        <f t="shared" si="33"/>
        <v>90.857142857142861</v>
      </c>
      <c r="N699" s="639">
        <v>0</v>
      </c>
      <c r="O699" s="644" t="s">
        <v>2397</v>
      </c>
      <c r="P699" s="639">
        <f t="shared" si="32"/>
        <v>0</v>
      </c>
      <c r="Q699" s="640" t="str" cm="1">
        <f t="array" aca="1" ref="Q699" ca="1">IF(ISNUMBER(P699),IF(P699=100%,"CUMPLIDA",IF(AND(ISNUMBER(L699),ISNUMBER(INDIRECT("FECHA_"&amp;$B699,1))), IF(L699&lt;=INDIRECT("FECHA_"&amp;$B699,1),"INCUMPLIDA","PROCESO"), "VERIFICAR FECHA")),"SIN VALOR AVANCE")</f>
        <v>PROCESO</v>
      </c>
    </row>
    <row r="700" spans="1:17" ht="225.75">
      <c r="A700" s="453" t="s">
        <v>19</v>
      </c>
      <c r="B700" s="454" t="s">
        <v>14</v>
      </c>
      <c r="C700" s="940"/>
      <c r="D700" s="940"/>
      <c r="E700" s="941"/>
      <c r="F700" s="941"/>
      <c r="G700" s="634" t="s">
        <v>1690</v>
      </c>
      <c r="H700" s="635" t="s">
        <v>118</v>
      </c>
      <c r="I700" s="635" t="s">
        <v>119</v>
      </c>
      <c r="J700" s="645">
        <v>2</v>
      </c>
      <c r="K700" s="641">
        <v>46024</v>
      </c>
      <c r="L700" s="641">
        <v>46660</v>
      </c>
      <c r="M700" s="638">
        <f t="shared" si="33"/>
        <v>90.857142857142861</v>
      </c>
      <c r="N700" s="639">
        <v>0</v>
      </c>
      <c r="O700" s="635" t="s">
        <v>2399</v>
      </c>
      <c r="P700" s="639">
        <f t="shared" si="32"/>
        <v>0</v>
      </c>
      <c r="Q700" s="640" t="str" cm="1">
        <f t="array" aca="1" ref="Q700" ca="1">IF(ISNUMBER(P700),IF(P700=100%,"CUMPLIDA",IF(AND(ISNUMBER(L700),ISNUMBER(INDIRECT("FECHA_"&amp;$B700,1))), IF(L700&lt;=INDIRECT("FECHA_"&amp;$B700,1),"INCUMPLIDA","PROCESO"), "VERIFICAR FECHA")),"SIN VALOR AVANCE")</f>
        <v>PROCESO</v>
      </c>
    </row>
    <row r="701" spans="1:17" ht="315">
      <c r="A701" s="453" t="s">
        <v>19</v>
      </c>
      <c r="B701" s="454" t="s">
        <v>14</v>
      </c>
      <c r="C701" s="940"/>
      <c r="D701" s="940"/>
      <c r="E701" s="941"/>
      <c r="F701" s="941"/>
      <c r="G701" s="634" t="s">
        <v>2400</v>
      </c>
      <c r="H701" s="635" t="s">
        <v>2401</v>
      </c>
      <c r="I701" s="635" t="s">
        <v>2402</v>
      </c>
      <c r="J701" s="645">
        <v>12</v>
      </c>
      <c r="K701" s="637">
        <v>44378</v>
      </c>
      <c r="L701" s="637">
        <v>44742</v>
      </c>
      <c r="M701" s="638">
        <f t="shared" si="33"/>
        <v>52</v>
      </c>
      <c r="N701" s="639">
        <v>1</v>
      </c>
      <c r="O701" s="675" t="s">
        <v>2403</v>
      </c>
      <c r="P701" s="639">
        <f t="shared" si="32"/>
        <v>1</v>
      </c>
      <c r="Q701" s="640" t="str" cm="1">
        <f t="array" aca="1" ref="Q701" ca="1">IF(ISNUMBER(P701),IF(P701=100%,"CUMPLIDA",IF(AND(ISNUMBER(L701),ISNUMBER(INDIRECT("FECHA_"&amp;$B701,1))), IF(L701&lt;=INDIRECT("FECHA_"&amp;$B701,1),"INCUMPLIDA","PROCESO"), "VERIFICAR FECHA")),"SIN VALOR AVANCE")</f>
        <v>CUMPLIDA</v>
      </c>
    </row>
    <row r="702" spans="1:17" ht="105">
      <c r="A702" s="453" t="s">
        <v>19</v>
      </c>
      <c r="B702" s="454" t="s">
        <v>14</v>
      </c>
      <c r="C702" s="940" t="s">
        <v>2404</v>
      </c>
      <c r="D702" s="940" t="s">
        <v>1737</v>
      </c>
      <c r="E702" s="941" t="s">
        <v>2405</v>
      </c>
      <c r="F702" s="941" t="s">
        <v>2406</v>
      </c>
      <c r="G702" s="941" t="s">
        <v>2407</v>
      </c>
      <c r="H702" s="635" t="s">
        <v>2408</v>
      </c>
      <c r="I702" s="635" t="s">
        <v>2409</v>
      </c>
      <c r="J702" s="645">
        <v>1</v>
      </c>
      <c r="K702" s="637">
        <v>44621</v>
      </c>
      <c r="L702" s="637">
        <v>44804</v>
      </c>
      <c r="M702" s="638">
        <f t="shared" si="33"/>
        <v>26.142857142857142</v>
      </c>
      <c r="N702" s="639">
        <v>1</v>
      </c>
      <c r="O702" s="635" t="s">
        <v>2410</v>
      </c>
      <c r="P702" s="639">
        <f t="shared" si="32"/>
        <v>1</v>
      </c>
      <c r="Q702" s="640" t="str" cm="1">
        <f t="array" aca="1" ref="Q702" ca="1">IF(ISNUMBER(P702),IF(P702=100%,"CUMPLIDA",IF(AND(ISNUMBER(L702),ISNUMBER(INDIRECT("FECHA_"&amp;$B702,1))), IF(L702&lt;=INDIRECT("FECHA_"&amp;$B702,1),"INCUMPLIDA","PROCESO"), "VERIFICAR FECHA")),"SIN VALOR AVANCE")</f>
        <v>CUMPLIDA</v>
      </c>
    </row>
    <row r="703" spans="1:17" ht="135">
      <c r="A703" s="453" t="s">
        <v>19</v>
      </c>
      <c r="B703" s="454" t="s">
        <v>14</v>
      </c>
      <c r="C703" s="940"/>
      <c r="D703" s="940"/>
      <c r="E703" s="941"/>
      <c r="F703" s="941"/>
      <c r="G703" s="941"/>
      <c r="H703" s="635" t="s">
        <v>2411</v>
      </c>
      <c r="I703" s="635" t="s">
        <v>2412</v>
      </c>
      <c r="J703" s="645">
        <v>1</v>
      </c>
      <c r="K703" s="637">
        <v>44774</v>
      </c>
      <c r="L703" s="637">
        <v>44834</v>
      </c>
      <c r="M703" s="638">
        <f t="shared" si="33"/>
        <v>8.5714285714285712</v>
      </c>
      <c r="N703" s="639">
        <v>1</v>
      </c>
      <c r="O703" s="635" t="s">
        <v>2410</v>
      </c>
      <c r="P703" s="639">
        <f t="shared" si="32"/>
        <v>1</v>
      </c>
      <c r="Q703" s="640" t="str" cm="1">
        <f t="array" aca="1" ref="Q703" ca="1">IF(ISNUMBER(P703),IF(P703=100%,"CUMPLIDA",IF(AND(ISNUMBER(L703),ISNUMBER(INDIRECT("FECHA_"&amp;$B703,1))), IF(L703&lt;=INDIRECT("FECHA_"&amp;$B703,1),"INCUMPLIDA","PROCESO"), "VERIFICAR FECHA")),"SIN VALOR AVANCE")</f>
        <v>CUMPLIDA</v>
      </c>
    </row>
    <row r="704" spans="1:17" ht="360">
      <c r="A704" s="453" t="s">
        <v>19</v>
      </c>
      <c r="B704" s="454" t="s">
        <v>14</v>
      </c>
      <c r="C704" s="940"/>
      <c r="D704" s="940"/>
      <c r="E704" s="941"/>
      <c r="F704" s="941"/>
      <c r="G704" s="634" t="s">
        <v>2413</v>
      </c>
      <c r="H704" s="635" t="s">
        <v>2411</v>
      </c>
      <c r="I704" s="635" t="s">
        <v>2414</v>
      </c>
      <c r="J704" s="645">
        <v>11</v>
      </c>
      <c r="K704" s="637">
        <v>44621</v>
      </c>
      <c r="L704" s="637">
        <v>44773</v>
      </c>
      <c r="M704" s="638">
        <f t="shared" si="33"/>
        <v>21.714285714285715</v>
      </c>
      <c r="N704" s="639">
        <v>1</v>
      </c>
      <c r="O704" s="635" t="s">
        <v>2410</v>
      </c>
      <c r="P704" s="639">
        <f t="shared" si="32"/>
        <v>1</v>
      </c>
      <c r="Q704" s="640" t="str" cm="1">
        <f t="array" aca="1" ref="Q704" ca="1">IF(ISNUMBER(P704),IF(P704=100%,"CUMPLIDA",IF(AND(ISNUMBER(L704),ISNUMBER(INDIRECT("FECHA_"&amp;$B704,1))), IF(L704&lt;=INDIRECT("FECHA_"&amp;$B704,1),"INCUMPLIDA","PROCESO"), "VERIFICAR FECHA")),"SIN VALOR AVANCE")</f>
        <v>CUMPLIDA</v>
      </c>
    </row>
    <row r="705" spans="1:17" ht="45.75">
      <c r="A705" s="453" t="s">
        <v>19</v>
      </c>
      <c r="B705" s="454" t="s">
        <v>14</v>
      </c>
      <c r="C705" s="940"/>
      <c r="D705" s="940"/>
      <c r="E705" s="941"/>
      <c r="F705" s="941"/>
      <c r="G705" s="634" t="s">
        <v>1674</v>
      </c>
      <c r="H705" s="635" t="s">
        <v>2239</v>
      </c>
      <c r="I705" s="635" t="s">
        <v>1676</v>
      </c>
      <c r="J705" s="645">
        <v>1</v>
      </c>
      <c r="K705" s="637">
        <v>45231</v>
      </c>
      <c r="L705" s="637">
        <v>45504</v>
      </c>
      <c r="M705" s="638">
        <f t="shared" si="33"/>
        <v>39</v>
      </c>
      <c r="N705" s="639">
        <v>1</v>
      </c>
      <c r="O705" s="635" t="s">
        <v>2415</v>
      </c>
      <c r="P705" s="639">
        <f t="shared" si="32"/>
        <v>1</v>
      </c>
      <c r="Q705" s="640" t="str" cm="1">
        <f t="array" aca="1" ref="Q705" ca="1">IF(ISNUMBER(P705),IF(P705=100%,"CUMPLIDA",IF(AND(ISNUMBER(L705),ISNUMBER(INDIRECT("FECHA_"&amp;$B705,1))), IF(L705&lt;=INDIRECT("FECHA_"&amp;$B705,1),"INCUMPLIDA","PROCESO"), "VERIFICAR FECHA")),"SIN VALOR AVANCE")</f>
        <v>CUMPLIDA</v>
      </c>
    </row>
    <row r="706" spans="1:17" ht="195.75">
      <c r="A706" s="453" t="s">
        <v>19</v>
      </c>
      <c r="B706" s="454" t="s">
        <v>14</v>
      </c>
      <c r="C706" s="940"/>
      <c r="D706" s="940"/>
      <c r="E706" s="941"/>
      <c r="F706" s="941"/>
      <c r="G706" s="634" t="s">
        <v>1678</v>
      </c>
      <c r="H706" s="635" t="s">
        <v>2416</v>
      </c>
      <c r="I706" s="635" t="s">
        <v>99</v>
      </c>
      <c r="J706" s="645">
        <v>1</v>
      </c>
      <c r="K706" s="641">
        <v>45323</v>
      </c>
      <c r="L706" s="641">
        <v>45747</v>
      </c>
      <c r="M706" s="638">
        <f t="shared" si="33"/>
        <v>60.571428571428569</v>
      </c>
      <c r="N706" s="639">
        <v>1</v>
      </c>
      <c r="O706" s="635" t="s">
        <v>2417</v>
      </c>
      <c r="P706" s="639">
        <f t="shared" si="32"/>
        <v>1</v>
      </c>
      <c r="Q706" s="640" t="str" cm="1">
        <f t="array" aca="1" ref="Q706" ca="1">IF(ISNUMBER(P706),IF(P706=100%,"CUMPLIDA",IF(AND(ISNUMBER(L706),ISNUMBER(INDIRECT("FECHA_"&amp;$B706,1))), IF(L706&lt;=INDIRECT("FECHA_"&amp;$B706,1),"INCUMPLIDA","PROCESO"), "VERIFICAR FECHA")),"SIN VALOR AVANCE")</f>
        <v>CUMPLIDA</v>
      </c>
    </row>
    <row r="707" spans="1:17" ht="45.75">
      <c r="A707" s="453" t="s">
        <v>19</v>
      </c>
      <c r="B707" s="454" t="s">
        <v>14</v>
      </c>
      <c r="C707" s="940"/>
      <c r="D707" s="940"/>
      <c r="E707" s="941" t="s">
        <v>2418</v>
      </c>
      <c r="F707" s="941"/>
      <c r="G707" s="634" t="s">
        <v>1681</v>
      </c>
      <c r="H707" s="635" t="s">
        <v>101</v>
      </c>
      <c r="I707" s="635" t="s">
        <v>102</v>
      </c>
      <c r="J707" s="645">
        <v>1</v>
      </c>
      <c r="K707" s="641">
        <v>45323</v>
      </c>
      <c r="L707" s="641">
        <v>45747</v>
      </c>
      <c r="M707" s="638">
        <f t="shared" si="33"/>
        <v>60.571428571428569</v>
      </c>
      <c r="N707" s="639">
        <v>1</v>
      </c>
      <c r="O707" s="635" t="s">
        <v>2415</v>
      </c>
      <c r="P707" s="639">
        <f t="shared" si="32"/>
        <v>1</v>
      </c>
      <c r="Q707" s="640" t="str" cm="1">
        <f t="array" aca="1" ref="Q707" ca="1">IF(ISNUMBER(P707),IF(P707=100%,"CUMPLIDA",IF(AND(ISNUMBER(L707),ISNUMBER(INDIRECT("FECHA_"&amp;$B707,1))), IF(L707&lt;=INDIRECT("FECHA_"&amp;$B707,1),"INCUMPLIDA","PROCESO"), "VERIFICAR FECHA")),"SIN VALOR AVANCE")</f>
        <v>CUMPLIDA</v>
      </c>
    </row>
    <row r="708" spans="1:17" ht="45.75">
      <c r="A708" s="453" t="s">
        <v>19</v>
      </c>
      <c r="B708" s="454" t="s">
        <v>14</v>
      </c>
      <c r="C708" s="940"/>
      <c r="D708" s="940"/>
      <c r="E708" s="941"/>
      <c r="F708" s="941"/>
      <c r="G708" s="634" t="s">
        <v>1683</v>
      </c>
      <c r="H708" s="635" t="s">
        <v>239</v>
      </c>
      <c r="I708" s="635" t="s">
        <v>240</v>
      </c>
      <c r="J708" s="645">
        <v>1</v>
      </c>
      <c r="K708" s="641">
        <v>45231</v>
      </c>
      <c r="L708" s="641">
        <v>45747</v>
      </c>
      <c r="M708" s="638">
        <f t="shared" si="33"/>
        <v>73.714285714285708</v>
      </c>
      <c r="N708" s="639">
        <v>1</v>
      </c>
      <c r="O708" s="635" t="s">
        <v>2415</v>
      </c>
      <c r="P708" s="639">
        <f t="shared" si="32"/>
        <v>1</v>
      </c>
      <c r="Q708" s="640" t="str" cm="1">
        <f t="array" aca="1" ref="Q708" ca="1">IF(ISNUMBER(P708),IF(P708=100%,"CUMPLIDA",IF(AND(ISNUMBER(L708),ISNUMBER(INDIRECT("FECHA_"&amp;$B708,1))), IF(L708&lt;=INDIRECT("FECHA_"&amp;$B708,1),"INCUMPLIDA","PROCESO"), "VERIFICAR FECHA")),"SIN VALOR AVANCE")</f>
        <v>CUMPLIDA</v>
      </c>
    </row>
    <row r="709" spans="1:17" ht="195.75">
      <c r="A709" s="453" t="s">
        <v>19</v>
      </c>
      <c r="B709" s="454" t="s">
        <v>14</v>
      </c>
      <c r="C709" s="940"/>
      <c r="D709" s="940"/>
      <c r="E709" s="941"/>
      <c r="F709" s="941"/>
      <c r="G709" s="634" t="s">
        <v>1684</v>
      </c>
      <c r="H709" s="635" t="s">
        <v>104</v>
      </c>
      <c r="I709" s="635" t="s">
        <v>105</v>
      </c>
      <c r="J709" s="645">
        <v>1</v>
      </c>
      <c r="K709" s="641">
        <v>45323</v>
      </c>
      <c r="L709" s="641">
        <v>45747</v>
      </c>
      <c r="M709" s="638">
        <f t="shared" si="33"/>
        <v>60.571428571428569</v>
      </c>
      <c r="N709" s="639">
        <v>1</v>
      </c>
      <c r="O709" s="635" t="s">
        <v>2417</v>
      </c>
      <c r="P709" s="639">
        <f t="shared" si="32"/>
        <v>1</v>
      </c>
      <c r="Q709" s="640" t="str" cm="1">
        <f t="array" aca="1" ref="Q709" ca="1">IF(ISNUMBER(P709),IF(P709=100%,"CUMPLIDA",IF(AND(ISNUMBER(L709),ISNUMBER(INDIRECT("FECHA_"&amp;$B709,1))), IF(L709&lt;=INDIRECT("FECHA_"&amp;$B709,1),"INCUMPLIDA","PROCESO"), "VERIFICAR FECHA")),"SIN VALOR AVANCE")</f>
        <v>CUMPLIDA</v>
      </c>
    </row>
    <row r="710" spans="1:17" ht="45.75">
      <c r="A710" s="453" t="s">
        <v>19</v>
      </c>
      <c r="B710" s="454" t="s">
        <v>14</v>
      </c>
      <c r="C710" s="940"/>
      <c r="D710" s="940"/>
      <c r="E710" s="941"/>
      <c r="F710" s="941"/>
      <c r="G710" s="634" t="s">
        <v>1685</v>
      </c>
      <c r="H710" s="635" t="s">
        <v>106</v>
      </c>
      <c r="I710" s="635" t="s">
        <v>107</v>
      </c>
      <c r="J710" s="645">
        <v>1</v>
      </c>
      <c r="K710" s="641">
        <v>45231</v>
      </c>
      <c r="L710" s="641">
        <v>45747</v>
      </c>
      <c r="M710" s="638">
        <f>(L710-K710)/7</f>
        <v>73.714285714285708</v>
      </c>
      <c r="N710" s="639">
        <v>1</v>
      </c>
      <c r="O710" s="635" t="s">
        <v>2415</v>
      </c>
      <c r="P710" s="639">
        <f t="shared" si="32"/>
        <v>1</v>
      </c>
      <c r="Q710" s="640" t="str" cm="1">
        <f t="array" aca="1" ref="Q710" ca="1">IF(ISNUMBER(P710),IF(P710=100%,"CUMPLIDA",IF(AND(ISNUMBER(L710),ISNUMBER(INDIRECT("FECHA_"&amp;$B710,1))), IF(L710&lt;=INDIRECT("FECHA_"&amp;$B710,1),"INCUMPLIDA","PROCESO"), "VERIFICAR FECHA")),"SIN VALOR AVANCE")</f>
        <v>CUMPLIDA</v>
      </c>
    </row>
    <row r="711" spans="1:17" ht="225.75">
      <c r="A711" s="453" t="s">
        <v>19</v>
      </c>
      <c r="B711" s="454" t="s">
        <v>14</v>
      </c>
      <c r="C711" s="940"/>
      <c r="D711" s="940"/>
      <c r="E711" s="941"/>
      <c r="F711" s="941"/>
      <c r="G711" s="634" t="s">
        <v>1686</v>
      </c>
      <c r="H711" s="635" t="s">
        <v>108</v>
      </c>
      <c r="I711" s="635" t="s">
        <v>109</v>
      </c>
      <c r="J711" s="645">
        <v>1</v>
      </c>
      <c r="K711" s="641">
        <v>45231</v>
      </c>
      <c r="L711" s="641">
        <v>45808</v>
      </c>
      <c r="M711" s="638">
        <f t="shared" ref="M711:M717" si="34">(L711-K711)/7</f>
        <v>82.428571428571431</v>
      </c>
      <c r="N711" s="639">
        <v>1</v>
      </c>
      <c r="O711" s="635" t="s">
        <v>2399</v>
      </c>
      <c r="P711" s="639">
        <f t="shared" si="32"/>
        <v>1</v>
      </c>
      <c r="Q711" s="640" t="str" cm="1">
        <f t="array" aca="1" ref="Q711" ca="1">IF(ISNUMBER(P711),IF(P711=100%,"CUMPLIDA",IF(AND(ISNUMBER(L711),ISNUMBER(INDIRECT("FECHA_"&amp;$B711,1))), IF(L711&lt;=INDIRECT("FECHA_"&amp;$B711,1),"INCUMPLIDA","PROCESO"), "VERIFICAR FECHA")),"SIN VALOR AVANCE")</f>
        <v>CUMPLIDA</v>
      </c>
    </row>
    <row r="712" spans="1:17" ht="45.75">
      <c r="A712" s="453" t="s">
        <v>19</v>
      </c>
      <c r="B712" s="454" t="s">
        <v>14</v>
      </c>
      <c r="C712" s="940"/>
      <c r="D712" s="940"/>
      <c r="E712" s="941"/>
      <c r="F712" s="941"/>
      <c r="G712" s="634" t="s">
        <v>1688</v>
      </c>
      <c r="H712" s="635" t="s">
        <v>111</v>
      </c>
      <c r="I712" s="635" t="s">
        <v>112</v>
      </c>
      <c r="J712" s="645">
        <v>8</v>
      </c>
      <c r="K712" s="641">
        <v>45839</v>
      </c>
      <c r="L712" s="641">
        <v>46568</v>
      </c>
      <c r="M712" s="638">
        <f t="shared" si="34"/>
        <v>104.14285714285714</v>
      </c>
      <c r="N712" s="639">
        <v>0</v>
      </c>
      <c r="O712" s="635" t="s">
        <v>2415</v>
      </c>
      <c r="P712" s="639">
        <f t="shared" si="32"/>
        <v>0</v>
      </c>
      <c r="Q712" s="640" t="str" cm="1">
        <f t="array" aca="1" ref="Q712" ca="1">IF(ISNUMBER(P712),IF(P712=100%,"CUMPLIDA",IF(AND(ISNUMBER(L712),ISNUMBER(INDIRECT("FECHA_"&amp;$B712,1))), IF(L712&lt;=INDIRECT("FECHA_"&amp;$B712,1),"INCUMPLIDA","PROCESO"), "VERIFICAR FECHA")),"SIN VALOR AVANCE")</f>
        <v>PROCESO</v>
      </c>
    </row>
    <row r="713" spans="1:17" ht="135.75">
      <c r="A713" s="453" t="s">
        <v>19</v>
      </c>
      <c r="B713" s="454" t="s">
        <v>14</v>
      </c>
      <c r="C713" s="940"/>
      <c r="D713" s="940"/>
      <c r="E713" s="941"/>
      <c r="F713" s="941"/>
      <c r="G713" s="634" t="s">
        <v>1689</v>
      </c>
      <c r="H713" s="635" t="s">
        <v>115</v>
      </c>
      <c r="I713" s="635" t="s">
        <v>116</v>
      </c>
      <c r="J713" s="645">
        <v>1</v>
      </c>
      <c r="K713" s="641">
        <v>45839</v>
      </c>
      <c r="L713" s="641">
        <v>46568</v>
      </c>
      <c r="M713" s="638">
        <f t="shared" si="34"/>
        <v>104.14285714285714</v>
      </c>
      <c r="N713" s="639">
        <v>0</v>
      </c>
      <c r="O713" s="635" t="s">
        <v>2419</v>
      </c>
      <c r="P713" s="639">
        <f t="shared" si="32"/>
        <v>0</v>
      </c>
      <c r="Q713" s="640" t="str" cm="1">
        <f t="array" aca="1" ref="Q713" ca="1">IF(ISNUMBER(P713),IF(P713=100%,"CUMPLIDA",IF(AND(ISNUMBER(L713),ISNUMBER(INDIRECT("FECHA_"&amp;$B713,1))), IF(L713&lt;=INDIRECT("FECHA_"&amp;$B713,1),"INCUMPLIDA","PROCESO"), "VERIFICAR FECHA")),"SIN VALOR AVANCE")</f>
        <v>PROCESO</v>
      </c>
    </row>
    <row r="714" spans="1:17" ht="225.75">
      <c r="A714" s="453" t="s">
        <v>19</v>
      </c>
      <c r="B714" s="454" t="s">
        <v>14</v>
      </c>
      <c r="C714" s="940"/>
      <c r="D714" s="940"/>
      <c r="E714" s="941"/>
      <c r="F714" s="941"/>
      <c r="G714" s="634" t="s">
        <v>1690</v>
      </c>
      <c r="H714" s="635" t="s">
        <v>118</v>
      </c>
      <c r="I714" s="635" t="s">
        <v>119</v>
      </c>
      <c r="J714" s="645">
        <v>2</v>
      </c>
      <c r="K714" s="641">
        <v>45839</v>
      </c>
      <c r="L714" s="641">
        <v>46568</v>
      </c>
      <c r="M714" s="638">
        <f t="shared" si="34"/>
        <v>104.14285714285714</v>
      </c>
      <c r="N714" s="639">
        <v>0</v>
      </c>
      <c r="O714" s="635" t="s">
        <v>2399</v>
      </c>
      <c r="P714" s="639">
        <f t="shared" si="32"/>
        <v>0</v>
      </c>
      <c r="Q714" s="640" t="str" cm="1">
        <f t="array" aca="1" ref="Q714" ca="1">IF(ISNUMBER(P714),IF(P714=100%,"CUMPLIDA",IF(AND(ISNUMBER(L714),ISNUMBER(INDIRECT("FECHA_"&amp;$B714,1))), IF(L714&lt;=INDIRECT("FECHA_"&amp;$B714,1),"INCUMPLIDA","PROCESO"), "VERIFICAR FECHA")),"SIN VALOR AVANCE")</f>
        <v>PROCESO</v>
      </c>
    </row>
    <row r="715" spans="1:17" ht="409.5">
      <c r="A715" s="453" t="s">
        <v>19</v>
      </c>
      <c r="B715" s="454" t="s">
        <v>14</v>
      </c>
      <c r="C715" s="940"/>
      <c r="D715" s="940"/>
      <c r="E715" s="941"/>
      <c r="F715" s="941"/>
      <c r="G715" s="634" t="s">
        <v>2420</v>
      </c>
      <c r="H715" s="635" t="s">
        <v>2421</v>
      </c>
      <c r="I715" s="635" t="s">
        <v>2422</v>
      </c>
      <c r="J715" s="645">
        <v>1</v>
      </c>
      <c r="K715" s="637">
        <v>44621</v>
      </c>
      <c r="L715" s="637">
        <v>44773</v>
      </c>
      <c r="M715" s="638">
        <f t="shared" si="34"/>
        <v>21.714285714285715</v>
      </c>
      <c r="N715" s="639">
        <v>1</v>
      </c>
      <c r="O715" s="635" t="s">
        <v>2410</v>
      </c>
      <c r="P715" s="639">
        <f t="shared" si="32"/>
        <v>1</v>
      </c>
      <c r="Q715" s="640" t="str" cm="1">
        <f t="array" aca="1" ref="Q715" ca="1">IF(ISNUMBER(P715),IF(P715=100%,"CUMPLIDA",IF(AND(ISNUMBER(L715),ISNUMBER(INDIRECT("FECHA_"&amp;$B715,1))), IF(L715&lt;=INDIRECT("FECHA_"&amp;$B715,1),"INCUMPLIDA","PROCESO"), "VERIFICAR FECHA")),"SIN VALOR AVANCE")</f>
        <v>CUMPLIDA</v>
      </c>
    </row>
    <row r="716" spans="1:17" ht="45.75">
      <c r="A716" s="453" t="s">
        <v>19</v>
      </c>
      <c r="B716" s="454" t="s">
        <v>14</v>
      </c>
      <c r="C716" s="940"/>
      <c r="D716" s="940"/>
      <c r="E716" s="941" t="s">
        <v>2423</v>
      </c>
      <c r="F716" s="941"/>
      <c r="G716" s="941" t="s">
        <v>2424</v>
      </c>
      <c r="H716" s="635" t="s">
        <v>2425</v>
      </c>
      <c r="I716" s="635" t="s">
        <v>2426</v>
      </c>
      <c r="J716" s="645">
        <v>1</v>
      </c>
      <c r="K716" s="637">
        <v>44652</v>
      </c>
      <c r="L716" s="637">
        <v>44712</v>
      </c>
      <c r="M716" s="638">
        <f t="shared" si="34"/>
        <v>8.5714285714285712</v>
      </c>
      <c r="N716" s="639">
        <v>1</v>
      </c>
      <c r="O716" s="635" t="s">
        <v>2410</v>
      </c>
      <c r="P716" s="639">
        <f t="shared" si="32"/>
        <v>1</v>
      </c>
      <c r="Q716" s="640" t="str" cm="1">
        <f t="array" aca="1" ref="Q716" ca="1">IF(ISNUMBER(P716),IF(P716=100%,"CUMPLIDA",IF(AND(ISNUMBER(L716),ISNUMBER(INDIRECT("FECHA_"&amp;$B716,1))), IF(L716&lt;=INDIRECT("FECHA_"&amp;$B716,1),"INCUMPLIDA","PROCESO"), "VERIFICAR FECHA")),"SIN VALOR AVANCE")</f>
        <v>CUMPLIDA</v>
      </c>
    </row>
    <row r="717" spans="1:17" ht="60">
      <c r="A717" s="453" t="s">
        <v>19</v>
      </c>
      <c r="B717" s="454" t="s">
        <v>14</v>
      </c>
      <c r="C717" s="940"/>
      <c r="D717" s="940"/>
      <c r="E717" s="941"/>
      <c r="F717" s="941"/>
      <c r="G717" s="941"/>
      <c r="H717" s="635" t="s">
        <v>2427</v>
      </c>
      <c r="I717" s="635" t="s">
        <v>2428</v>
      </c>
      <c r="J717" s="645">
        <v>1</v>
      </c>
      <c r="K717" s="637">
        <v>44713</v>
      </c>
      <c r="L717" s="637">
        <v>44803</v>
      </c>
      <c r="M717" s="638">
        <f t="shared" si="34"/>
        <v>12.857142857142858</v>
      </c>
      <c r="N717" s="639">
        <v>1</v>
      </c>
      <c r="O717" s="635" t="s">
        <v>2410</v>
      </c>
      <c r="P717" s="639">
        <f t="shared" si="32"/>
        <v>1</v>
      </c>
      <c r="Q717" s="640" t="str" cm="1">
        <f t="array" aca="1" ref="Q717" ca="1">IF(ISNUMBER(P717),IF(P717=100%,"CUMPLIDA",IF(AND(ISNUMBER(L717),ISNUMBER(INDIRECT("FECHA_"&amp;$B717,1))), IF(L717&lt;=INDIRECT("FECHA_"&amp;$B717,1),"INCUMPLIDA","PROCESO"), "VERIFICAR FECHA")),"SIN VALOR AVANCE")</f>
        <v>CUMPLIDA</v>
      </c>
    </row>
    <row r="718" spans="1:17" ht="45.75">
      <c r="A718" s="453" t="s">
        <v>19</v>
      </c>
      <c r="B718" s="454" t="s">
        <v>14</v>
      </c>
      <c r="C718" s="940"/>
      <c r="D718" s="940"/>
      <c r="E718" s="941"/>
      <c r="F718" s="941"/>
      <c r="G718" s="941" t="s">
        <v>2429</v>
      </c>
      <c r="H718" s="635" t="s">
        <v>2430</v>
      </c>
      <c r="I718" s="635" t="s">
        <v>2431</v>
      </c>
      <c r="J718" s="645">
        <v>6</v>
      </c>
      <c r="K718" s="637">
        <v>44652</v>
      </c>
      <c r="L718" s="637">
        <v>44809</v>
      </c>
      <c r="M718" s="638">
        <f>(L718-K718)/7</f>
        <v>22.428571428571427</v>
      </c>
      <c r="N718" s="639">
        <v>1</v>
      </c>
      <c r="O718" s="635" t="s">
        <v>2410</v>
      </c>
      <c r="P718" s="639">
        <f t="shared" si="32"/>
        <v>1</v>
      </c>
      <c r="Q718" s="640" t="str" cm="1">
        <f t="array" aca="1" ref="Q718" ca="1">IF(ISNUMBER(P718),IF(P718=100%,"CUMPLIDA",IF(AND(ISNUMBER(L718),ISNUMBER(INDIRECT("FECHA_"&amp;#REF!,1))), IF(L718&lt;=INDIRECT("FECHA_"&amp;#REF!,1),"INCUMPLIDA","PROCESO"), "VERIFICAR FECHA")),"SIN VALOR AVANCE")</f>
        <v>CUMPLIDA</v>
      </c>
    </row>
    <row r="719" spans="1:17" ht="60">
      <c r="A719" s="453" t="s">
        <v>19</v>
      </c>
      <c r="B719" s="454" t="s">
        <v>14</v>
      </c>
      <c r="C719" s="940"/>
      <c r="D719" s="940"/>
      <c r="E719" s="941"/>
      <c r="F719" s="941"/>
      <c r="G719" s="941"/>
      <c r="H719" s="635" t="s">
        <v>2427</v>
      </c>
      <c r="I719" s="635" t="s">
        <v>2431</v>
      </c>
      <c r="J719" s="645">
        <v>6</v>
      </c>
      <c r="K719" s="637">
        <v>44652</v>
      </c>
      <c r="L719" s="637">
        <v>44809</v>
      </c>
      <c r="M719" s="638">
        <f>(L719-K719)/7</f>
        <v>22.428571428571427</v>
      </c>
      <c r="N719" s="639">
        <v>1</v>
      </c>
      <c r="O719" s="635" t="s">
        <v>2410</v>
      </c>
      <c r="P719" s="639">
        <f>IF(B718="ITRC",N719,N719/J719)</f>
        <v>1</v>
      </c>
      <c r="Q719" s="640" t="str" cm="1">
        <f t="array" aca="1" ref="Q719" ca="1">IF(ISNUMBER(P719),IF(P719=100%,"CUMPLIDA",IF(AND(ISNUMBER(L719),ISNUMBER(INDIRECT("FECHA_"&amp;$B718,1))), IF(L719&lt;=INDIRECT("FECHA_"&amp;$B718,1),"INCUMPLIDA","PROCESO"), "VERIFICAR FECHA")),"SIN VALOR AVANCE")</f>
        <v>CUMPLIDA</v>
      </c>
    </row>
    <row r="720" spans="1:17" ht="75">
      <c r="A720" s="453" t="s">
        <v>19</v>
      </c>
      <c r="B720" s="454" t="s">
        <v>14</v>
      </c>
      <c r="C720" s="940"/>
      <c r="D720" s="940"/>
      <c r="E720" s="941"/>
      <c r="F720" s="941"/>
      <c r="G720" s="941" t="s">
        <v>2432</v>
      </c>
      <c r="H720" s="635" t="s">
        <v>2433</v>
      </c>
      <c r="I720" s="635" t="s">
        <v>2434</v>
      </c>
      <c r="J720" s="645">
        <v>6</v>
      </c>
      <c r="K720" s="637">
        <v>44656</v>
      </c>
      <c r="L720" s="637">
        <v>44819</v>
      </c>
      <c r="M720" s="638">
        <f t="shared" ref="M720:M783" si="35">(L720-K720)/7</f>
        <v>23.285714285714285</v>
      </c>
      <c r="N720" s="639">
        <v>1</v>
      </c>
      <c r="O720" s="635" t="s">
        <v>2410</v>
      </c>
      <c r="P720" s="639">
        <f t="shared" ref="P720:P745" si="36">IF(B720="ITRC",N720,N720/J720)</f>
        <v>1</v>
      </c>
      <c r="Q720" s="640" t="str" cm="1">
        <f t="array" aca="1" ref="Q720" ca="1">IF(ISNUMBER(P720),IF(P720=100%,"CUMPLIDA",IF(AND(ISNUMBER(L720),ISNUMBER(INDIRECT("FECHA_"&amp;$B720,1))), IF(L720&lt;=INDIRECT("FECHA_"&amp;$B720,1),"INCUMPLIDA","PROCESO"), "VERIFICAR FECHA")),"SIN VALOR AVANCE")</f>
        <v>CUMPLIDA</v>
      </c>
    </row>
    <row r="721" spans="1:17" ht="75">
      <c r="A721" s="453" t="s">
        <v>19</v>
      </c>
      <c r="B721" s="454" t="s">
        <v>14</v>
      </c>
      <c r="C721" s="940"/>
      <c r="D721" s="940"/>
      <c r="E721" s="941"/>
      <c r="F721" s="941"/>
      <c r="G721" s="941"/>
      <c r="H721" s="635" t="s">
        <v>2427</v>
      </c>
      <c r="I721" s="635" t="s">
        <v>2434</v>
      </c>
      <c r="J721" s="645">
        <v>6</v>
      </c>
      <c r="K721" s="637">
        <v>44656</v>
      </c>
      <c r="L721" s="637">
        <v>44819</v>
      </c>
      <c r="M721" s="638">
        <f t="shared" si="35"/>
        <v>23.285714285714285</v>
      </c>
      <c r="N721" s="639">
        <v>1</v>
      </c>
      <c r="O721" s="635" t="s">
        <v>2410</v>
      </c>
      <c r="P721" s="639">
        <f t="shared" si="36"/>
        <v>1</v>
      </c>
      <c r="Q721" s="640" t="str" cm="1">
        <f t="array" aca="1" ref="Q721" ca="1">IF(ISNUMBER(P721),IF(P721=100%,"CUMPLIDA",IF(AND(ISNUMBER(L721),ISNUMBER(INDIRECT("FECHA_"&amp;$B721,1))), IF(L721&lt;=INDIRECT("FECHA_"&amp;$B721,1),"INCUMPLIDA","PROCESO"), "VERIFICAR FECHA")),"SIN VALOR AVANCE")</f>
        <v>CUMPLIDA</v>
      </c>
    </row>
    <row r="722" spans="1:17" ht="345">
      <c r="A722" s="453" t="s">
        <v>19</v>
      </c>
      <c r="B722" s="454" t="s">
        <v>14</v>
      </c>
      <c r="C722" s="940"/>
      <c r="D722" s="940"/>
      <c r="E722" s="941"/>
      <c r="F722" s="941"/>
      <c r="G722" s="634" t="s">
        <v>2435</v>
      </c>
      <c r="H722" s="635" t="s">
        <v>2436</v>
      </c>
      <c r="I722" s="635" t="s">
        <v>2437</v>
      </c>
      <c r="J722" s="645">
        <v>1</v>
      </c>
      <c r="K722" s="637">
        <v>44621</v>
      </c>
      <c r="L722" s="637">
        <v>44773</v>
      </c>
      <c r="M722" s="638">
        <f t="shared" si="35"/>
        <v>21.714285714285715</v>
      </c>
      <c r="N722" s="639">
        <v>1</v>
      </c>
      <c r="O722" s="635" t="s">
        <v>2410</v>
      </c>
      <c r="P722" s="639">
        <f t="shared" si="36"/>
        <v>1</v>
      </c>
      <c r="Q722" s="640" t="str" cm="1">
        <f t="array" aca="1" ref="Q722" ca="1">IF(ISNUMBER(P722),IF(P722=100%,"CUMPLIDA",IF(AND(ISNUMBER(L722),ISNUMBER(INDIRECT("FECHA_"&amp;$B722,1))), IF(L722&lt;=INDIRECT("FECHA_"&amp;$B722,1),"INCUMPLIDA","PROCESO"), "VERIFICAR FECHA")),"SIN VALOR AVANCE")</f>
        <v>CUMPLIDA</v>
      </c>
    </row>
    <row r="723" spans="1:17" ht="60">
      <c r="A723" s="453" t="s">
        <v>19</v>
      </c>
      <c r="B723" s="454" t="s">
        <v>14</v>
      </c>
      <c r="C723" s="940" t="s">
        <v>2438</v>
      </c>
      <c r="D723" s="940" t="s">
        <v>2439</v>
      </c>
      <c r="E723" s="941" t="s">
        <v>2440</v>
      </c>
      <c r="F723" s="941" t="s">
        <v>2441</v>
      </c>
      <c r="G723" s="634" t="s">
        <v>2238</v>
      </c>
      <c r="H723" s="635" t="s">
        <v>1675</v>
      </c>
      <c r="I723" s="635" t="s">
        <v>1676</v>
      </c>
      <c r="J723" s="645">
        <v>1</v>
      </c>
      <c r="K723" s="637">
        <v>45231</v>
      </c>
      <c r="L723" s="637">
        <v>45504</v>
      </c>
      <c r="M723" s="638">
        <f t="shared" si="35"/>
        <v>39</v>
      </c>
      <c r="N723" s="639">
        <v>1</v>
      </c>
      <c r="O723" s="635" t="s">
        <v>2442</v>
      </c>
      <c r="P723" s="639">
        <f t="shared" si="36"/>
        <v>1</v>
      </c>
      <c r="Q723" s="640" t="str" cm="1">
        <f t="array" aca="1" ref="Q723" ca="1">IF(ISNUMBER(P723),IF(P723=100%,"CUMPLIDA",IF(AND(ISNUMBER(L723),ISNUMBER(INDIRECT("FECHA_"&amp;$B723,1))), IF(L723&lt;=INDIRECT("FECHA_"&amp;$B723,1),"INCUMPLIDA","PROCESO"), "VERIFICAR FECHA")),"SIN VALOR AVANCE")</f>
        <v>CUMPLIDA</v>
      </c>
    </row>
    <row r="724" spans="1:17" ht="150.75">
      <c r="A724" s="453" t="s">
        <v>19</v>
      </c>
      <c r="B724" s="454" t="s">
        <v>14</v>
      </c>
      <c r="C724" s="940"/>
      <c r="D724" s="940"/>
      <c r="E724" s="941"/>
      <c r="F724" s="941"/>
      <c r="G724" s="634" t="s">
        <v>2241</v>
      </c>
      <c r="H724" s="635" t="s">
        <v>1679</v>
      </c>
      <c r="I724" s="635" t="s">
        <v>99</v>
      </c>
      <c r="J724" s="645">
        <v>1</v>
      </c>
      <c r="K724" s="637">
        <v>45323</v>
      </c>
      <c r="L724" s="637">
        <v>45747</v>
      </c>
      <c r="M724" s="638">
        <f t="shared" si="35"/>
        <v>60.571428571428569</v>
      </c>
      <c r="N724" s="639">
        <v>1</v>
      </c>
      <c r="O724" s="635" t="s">
        <v>2443</v>
      </c>
      <c r="P724" s="639">
        <f t="shared" si="36"/>
        <v>1</v>
      </c>
      <c r="Q724" s="640" t="str" cm="1">
        <f t="array" aca="1" ref="Q724" ca="1">IF(ISNUMBER(P724),IF(P724=100%,"CUMPLIDA",IF(AND(ISNUMBER(L724),ISNUMBER(INDIRECT("FECHA_"&amp;$B724,1))), IF(L724&lt;=INDIRECT("FECHA_"&amp;$B724,1),"INCUMPLIDA","PROCESO"), "VERIFICAR FECHA")),"SIN VALOR AVANCE")</f>
        <v>CUMPLIDA</v>
      </c>
    </row>
    <row r="725" spans="1:17" ht="45.75">
      <c r="A725" s="453" t="s">
        <v>19</v>
      </c>
      <c r="B725" s="454" t="s">
        <v>14</v>
      </c>
      <c r="C725" s="940"/>
      <c r="D725" s="940"/>
      <c r="E725" s="941"/>
      <c r="F725" s="941"/>
      <c r="G725" s="634" t="s">
        <v>2243</v>
      </c>
      <c r="H725" s="635" t="s">
        <v>101</v>
      </c>
      <c r="I725" s="635" t="s">
        <v>102</v>
      </c>
      <c r="J725" s="645">
        <v>1</v>
      </c>
      <c r="K725" s="637">
        <v>45323</v>
      </c>
      <c r="L725" s="637">
        <v>45747</v>
      </c>
      <c r="M725" s="638">
        <f t="shared" si="35"/>
        <v>60.571428571428569</v>
      </c>
      <c r="N725" s="639">
        <v>1</v>
      </c>
      <c r="O725" s="635" t="s">
        <v>2442</v>
      </c>
      <c r="P725" s="639">
        <f t="shared" si="36"/>
        <v>1</v>
      </c>
      <c r="Q725" s="640" t="str" cm="1">
        <f t="array" aca="1" ref="Q725" ca="1">IF(ISNUMBER(P725),IF(P725=100%,"CUMPLIDA",IF(AND(ISNUMBER(L725),ISNUMBER(INDIRECT("FECHA_"&amp;$B725,1))), IF(L725&lt;=INDIRECT("FECHA_"&amp;$B725,1),"INCUMPLIDA","PROCESO"), "VERIFICAR FECHA")),"SIN VALOR AVANCE")</f>
        <v>CUMPLIDA</v>
      </c>
    </row>
    <row r="726" spans="1:17" ht="45.75">
      <c r="A726" s="453" t="s">
        <v>19</v>
      </c>
      <c r="B726" s="454" t="s">
        <v>14</v>
      </c>
      <c r="C726" s="940"/>
      <c r="D726" s="940"/>
      <c r="E726" s="941"/>
      <c r="F726" s="941"/>
      <c r="G726" s="634" t="s">
        <v>2244</v>
      </c>
      <c r="H726" s="635" t="s">
        <v>239</v>
      </c>
      <c r="I726" s="635" t="s">
        <v>240</v>
      </c>
      <c r="J726" s="645">
        <v>1</v>
      </c>
      <c r="K726" s="637">
        <v>45231</v>
      </c>
      <c r="L726" s="637">
        <v>45747</v>
      </c>
      <c r="M726" s="638">
        <f t="shared" si="35"/>
        <v>73.714285714285708</v>
      </c>
      <c r="N726" s="639">
        <v>1</v>
      </c>
      <c r="O726" s="635" t="s">
        <v>2442</v>
      </c>
      <c r="P726" s="639">
        <f t="shared" si="36"/>
        <v>1</v>
      </c>
      <c r="Q726" s="640" t="str" cm="1">
        <f t="array" aca="1" ref="Q726" ca="1">IF(ISNUMBER(P726),IF(P726=100%,"CUMPLIDA",IF(AND(ISNUMBER(L726),ISNUMBER(INDIRECT("FECHA_"&amp;$B726,1))), IF(L726&lt;=INDIRECT("FECHA_"&amp;$B726,1),"INCUMPLIDA","PROCESO"), "VERIFICAR FECHA")),"SIN VALOR AVANCE")</f>
        <v>CUMPLIDA</v>
      </c>
    </row>
    <row r="727" spans="1:17" ht="150.75">
      <c r="A727" s="453" t="s">
        <v>19</v>
      </c>
      <c r="B727" s="454" t="s">
        <v>14</v>
      </c>
      <c r="C727" s="940"/>
      <c r="D727" s="940"/>
      <c r="E727" s="941"/>
      <c r="F727" s="941"/>
      <c r="G727" s="634" t="s">
        <v>2245</v>
      </c>
      <c r="H727" s="635" t="s">
        <v>104</v>
      </c>
      <c r="I727" s="635" t="s">
        <v>105</v>
      </c>
      <c r="J727" s="645">
        <v>1</v>
      </c>
      <c r="K727" s="637">
        <v>45323</v>
      </c>
      <c r="L727" s="637">
        <v>45747</v>
      </c>
      <c r="M727" s="638">
        <f t="shared" si="35"/>
        <v>60.571428571428569</v>
      </c>
      <c r="N727" s="639">
        <v>1</v>
      </c>
      <c r="O727" s="635" t="s">
        <v>2443</v>
      </c>
      <c r="P727" s="639">
        <f t="shared" si="36"/>
        <v>1</v>
      </c>
      <c r="Q727" s="640" t="str" cm="1">
        <f t="array" aca="1" ref="Q727" ca="1">IF(ISNUMBER(P727),IF(P727=100%,"CUMPLIDA",IF(AND(ISNUMBER(L727),ISNUMBER(INDIRECT("FECHA_"&amp;$B727,1))), IF(L727&lt;=INDIRECT("FECHA_"&amp;$B727,1),"INCUMPLIDA","PROCESO"), "VERIFICAR FECHA")),"SIN VALOR AVANCE")</f>
        <v>CUMPLIDA</v>
      </c>
    </row>
    <row r="728" spans="1:17" ht="45.75">
      <c r="A728" s="453" t="s">
        <v>19</v>
      </c>
      <c r="B728" s="454" t="s">
        <v>14</v>
      </c>
      <c r="C728" s="940"/>
      <c r="D728" s="940"/>
      <c r="E728" s="941"/>
      <c r="F728" s="941"/>
      <c r="G728" s="634" t="s">
        <v>2246</v>
      </c>
      <c r="H728" s="635" t="s">
        <v>106</v>
      </c>
      <c r="I728" s="635" t="s">
        <v>107</v>
      </c>
      <c r="J728" s="645">
        <v>1</v>
      </c>
      <c r="K728" s="637">
        <v>45231</v>
      </c>
      <c r="L728" s="637">
        <v>45747</v>
      </c>
      <c r="M728" s="638">
        <f t="shared" si="35"/>
        <v>73.714285714285708</v>
      </c>
      <c r="N728" s="639">
        <v>1</v>
      </c>
      <c r="O728" s="635" t="s">
        <v>2442</v>
      </c>
      <c r="P728" s="639">
        <f t="shared" si="36"/>
        <v>1</v>
      </c>
      <c r="Q728" s="640" t="str" cm="1">
        <f t="array" aca="1" ref="Q728" ca="1">IF(ISNUMBER(P728),IF(P728=100%,"CUMPLIDA",IF(AND(ISNUMBER(L728),ISNUMBER(INDIRECT("FECHA_"&amp;$B728,1))), IF(L728&lt;=INDIRECT("FECHA_"&amp;$B728,1),"INCUMPLIDA","PROCESO"), "VERIFICAR FECHA")),"SIN VALOR AVANCE")</f>
        <v>CUMPLIDA</v>
      </c>
    </row>
    <row r="729" spans="1:17" ht="225.75">
      <c r="A729" s="453" t="s">
        <v>19</v>
      </c>
      <c r="B729" s="454" t="s">
        <v>14</v>
      </c>
      <c r="C729" s="940"/>
      <c r="D729" s="940"/>
      <c r="E729" s="941"/>
      <c r="F729" s="941"/>
      <c r="G729" s="634" t="s">
        <v>2247</v>
      </c>
      <c r="H729" s="635" t="s">
        <v>108</v>
      </c>
      <c r="I729" s="635" t="s">
        <v>109</v>
      </c>
      <c r="J729" s="645">
        <v>1</v>
      </c>
      <c r="K729" s="637">
        <v>45231</v>
      </c>
      <c r="L729" s="637">
        <v>45808</v>
      </c>
      <c r="M729" s="638">
        <f t="shared" si="35"/>
        <v>82.428571428571431</v>
      </c>
      <c r="N729" s="639">
        <v>1</v>
      </c>
      <c r="O729" s="635" t="s">
        <v>2399</v>
      </c>
      <c r="P729" s="639">
        <f t="shared" si="36"/>
        <v>1</v>
      </c>
      <c r="Q729" s="640" t="str" cm="1">
        <f t="array" aca="1" ref="Q729" ca="1">IF(ISNUMBER(P729),IF(P729=100%,"CUMPLIDA",IF(AND(ISNUMBER(L729),ISNUMBER(INDIRECT("FECHA_"&amp;$B729,1))), IF(L729&lt;=INDIRECT("FECHA_"&amp;$B729,1),"INCUMPLIDA","PROCESO"), "VERIFICAR FECHA")),"SIN VALOR AVANCE")</f>
        <v>CUMPLIDA</v>
      </c>
    </row>
    <row r="730" spans="1:17" ht="45.75">
      <c r="A730" s="453" t="s">
        <v>19</v>
      </c>
      <c r="B730" s="454" t="s">
        <v>14</v>
      </c>
      <c r="C730" s="940"/>
      <c r="D730" s="940"/>
      <c r="E730" s="941"/>
      <c r="F730" s="941"/>
      <c r="G730" s="634" t="s">
        <v>2249</v>
      </c>
      <c r="H730" s="635" t="s">
        <v>111</v>
      </c>
      <c r="I730" s="635" t="s">
        <v>112</v>
      </c>
      <c r="J730" s="645">
        <v>10</v>
      </c>
      <c r="K730" s="637">
        <v>45809</v>
      </c>
      <c r="L730" s="637">
        <v>46752</v>
      </c>
      <c r="M730" s="638">
        <f t="shared" si="35"/>
        <v>134.71428571428572</v>
      </c>
      <c r="N730" s="639">
        <v>0</v>
      </c>
      <c r="O730" s="635" t="s">
        <v>2442</v>
      </c>
      <c r="P730" s="639">
        <f t="shared" si="36"/>
        <v>0</v>
      </c>
      <c r="Q730" s="640" t="str" cm="1">
        <f t="array" aca="1" ref="Q730" ca="1">IF(ISNUMBER(P730),IF(P730=100%,"CUMPLIDA",IF(AND(ISNUMBER(L730),ISNUMBER(INDIRECT("FECHA_"&amp;$B730,1))), IF(L730&lt;=INDIRECT("FECHA_"&amp;$B730,1),"INCUMPLIDA","PROCESO"), "VERIFICAR FECHA")),"SIN VALOR AVANCE")</f>
        <v>PROCESO</v>
      </c>
    </row>
    <row r="731" spans="1:17" ht="150.75">
      <c r="A731" s="453" t="s">
        <v>19</v>
      </c>
      <c r="B731" s="454" t="s">
        <v>14</v>
      </c>
      <c r="C731" s="940"/>
      <c r="D731" s="940"/>
      <c r="E731" s="941"/>
      <c r="F731" s="941"/>
      <c r="G731" s="634" t="s">
        <v>2250</v>
      </c>
      <c r="H731" s="635" t="s">
        <v>115</v>
      </c>
      <c r="I731" s="635" t="s">
        <v>116</v>
      </c>
      <c r="J731" s="645">
        <v>1</v>
      </c>
      <c r="K731" s="637">
        <v>45809</v>
      </c>
      <c r="L731" s="637">
        <v>46752</v>
      </c>
      <c r="M731" s="638">
        <f t="shared" si="35"/>
        <v>134.71428571428572</v>
      </c>
      <c r="N731" s="639">
        <v>0</v>
      </c>
      <c r="O731" s="635" t="s">
        <v>2443</v>
      </c>
      <c r="P731" s="639">
        <f t="shared" si="36"/>
        <v>0</v>
      </c>
      <c r="Q731" s="640" t="str" cm="1">
        <f t="array" aca="1" ref="Q731" ca="1">IF(ISNUMBER(P731),IF(P731=100%,"CUMPLIDA",IF(AND(ISNUMBER(L731),ISNUMBER(INDIRECT("FECHA_"&amp;$B731,1))), IF(L731&lt;=INDIRECT("FECHA_"&amp;$B731,1),"INCUMPLIDA","PROCESO"), "VERIFICAR FECHA")),"SIN VALOR AVANCE")</f>
        <v>PROCESO</v>
      </c>
    </row>
    <row r="732" spans="1:17" ht="225.75">
      <c r="A732" s="453" t="s">
        <v>19</v>
      </c>
      <c r="B732" s="454" t="s">
        <v>14</v>
      </c>
      <c r="C732" s="940"/>
      <c r="D732" s="940"/>
      <c r="E732" s="941"/>
      <c r="F732" s="941"/>
      <c r="G732" s="634" t="s">
        <v>2251</v>
      </c>
      <c r="H732" s="635" t="s">
        <v>118</v>
      </c>
      <c r="I732" s="635" t="s">
        <v>119</v>
      </c>
      <c r="J732" s="645">
        <v>2</v>
      </c>
      <c r="K732" s="637">
        <v>45809</v>
      </c>
      <c r="L732" s="637">
        <v>46752</v>
      </c>
      <c r="M732" s="638">
        <f t="shared" si="35"/>
        <v>134.71428571428572</v>
      </c>
      <c r="N732" s="639">
        <v>0</v>
      </c>
      <c r="O732" s="635" t="s">
        <v>2399</v>
      </c>
      <c r="P732" s="639">
        <f t="shared" si="36"/>
        <v>0</v>
      </c>
      <c r="Q732" s="640" t="str" cm="1">
        <f t="array" aca="1" ref="Q732" ca="1">IF(ISNUMBER(P732),IF(P732=100%,"CUMPLIDA",IF(AND(ISNUMBER(L732),ISNUMBER(INDIRECT("FECHA_"&amp;$B732,1))), IF(L732&lt;=INDIRECT("FECHA_"&amp;$B732,1),"INCUMPLIDA","PROCESO"), "VERIFICAR FECHA")),"SIN VALOR AVANCE")</f>
        <v>PROCESO</v>
      </c>
    </row>
    <row r="733" spans="1:17" ht="60">
      <c r="A733" s="453" t="s">
        <v>19</v>
      </c>
      <c r="B733" s="454" t="s">
        <v>14</v>
      </c>
      <c r="C733" s="940"/>
      <c r="D733" s="940"/>
      <c r="E733" s="941" t="s">
        <v>2444</v>
      </c>
      <c r="F733" s="941"/>
      <c r="G733" s="647" t="s">
        <v>1674</v>
      </c>
      <c r="H733" s="656" t="s">
        <v>1675</v>
      </c>
      <c r="I733" s="656" t="s">
        <v>1676</v>
      </c>
      <c r="J733" s="645">
        <v>1</v>
      </c>
      <c r="K733" s="637">
        <v>45231</v>
      </c>
      <c r="L733" s="637">
        <v>45504</v>
      </c>
      <c r="M733" s="638">
        <f t="shared" si="35"/>
        <v>39</v>
      </c>
      <c r="N733" s="639">
        <v>1</v>
      </c>
      <c r="O733" s="644" t="s">
        <v>2445</v>
      </c>
      <c r="P733" s="639">
        <f t="shared" si="36"/>
        <v>1</v>
      </c>
      <c r="Q733" s="640" t="str" cm="1">
        <f t="array" aca="1" ref="Q733" ca="1">IF(ISNUMBER(P733),IF(P733=100%,"CUMPLIDA",IF(AND(ISNUMBER(L733),ISNUMBER(INDIRECT("FECHA_"&amp;$B733,1))), IF(L733&lt;=INDIRECT("FECHA_"&amp;$B733,1),"INCUMPLIDA","PROCESO"), "VERIFICAR FECHA")),"SIN VALOR AVANCE")</f>
        <v>CUMPLIDA</v>
      </c>
    </row>
    <row r="734" spans="1:17" ht="150.75">
      <c r="A734" s="453" t="s">
        <v>19</v>
      </c>
      <c r="B734" s="454" t="s">
        <v>14</v>
      </c>
      <c r="C734" s="940"/>
      <c r="D734" s="940"/>
      <c r="E734" s="941"/>
      <c r="F734" s="941"/>
      <c r="G734" s="634" t="s">
        <v>1678</v>
      </c>
      <c r="H734" s="635" t="s">
        <v>1679</v>
      </c>
      <c r="I734" s="635" t="s">
        <v>99</v>
      </c>
      <c r="J734" s="645">
        <v>1</v>
      </c>
      <c r="K734" s="637">
        <v>45566</v>
      </c>
      <c r="L734" s="637">
        <v>45626</v>
      </c>
      <c r="M734" s="638">
        <f t="shared" si="35"/>
        <v>8.5714285714285712</v>
      </c>
      <c r="N734" s="639">
        <v>1</v>
      </c>
      <c r="O734" s="635" t="s">
        <v>2443</v>
      </c>
      <c r="P734" s="639">
        <f t="shared" si="36"/>
        <v>1</v>
      </c>
      <c r="Q734" s="640" t="str" cm="1">
        <f t="array" aca="1" ref="Q734" ca="1">IF(ISNUMBER(P734),IF(P734=100%,"CUMPLIDA",IF(AND(ISNUMBER(L734),ISNUMBER(INDIRECT("FECHA_"&amp;$B734,1))), IF(L734&lt;=INDIRECT("FECHA_"&amp;$B734,1),"INCUMPLIDA","PROCESO"), "VERIFICAR FECHA")),"SIN VALOR AVANCE")</f>
        <v>CUMPLIDA</v>
      </c>
    </row>
    <row r="735" spans="1:17" ht="45.75">
      <c r="A735" s="453" t="s">
        <v>19</v>
      </c>
      <c r="B735" s="454" t="s">
        <v>14</v>
      </c>
      <c r="C735" s="940"/>
      <c r="D735" s="940"/>
      <c r="E735" s="941"/>
      <c r="F735" s="941"/>
      <c r="G735" s="634" t="s">
        <v>1681</v>
      </c>
      <c r="H735" s="635" t="s">
        <v>101</v>
      </c>
      <c r="I735" s="635" t="s">
        <v>102</v>
      </c>
      <c r="J735" s="645">
        <v>1</v>
      </c>
      <c r="K735" s="637">
        <v>45566</v>
      </c>
      <c r="L735" s="637">
        <v>45626</v>
      </c>
      <c r="M735" s="638">
        <f t="shared" si="35"/>
        <v>8.5714285714285712</v>
      </c>
      <c r="N735" s="639">
        <v>1</v>
      </c>
      <c r="O735" s="644" t="s">
        <v>2445</v>
      </c>
      <c r="P735" s="639">
        <f t="shared" si="36"/>
        <v>1</v>
      </c>
      <c r="Q735" s="640" t="str" cm="1">
        <f t="array" aca="1" ref="Q735" ca="1">IF(ISNUMBER(P735),IF(P735=100%,"CUMPLIDA",IF(AND(ISNUMBER(L735),ISNUMBER(INDIRECT("FECHA_"&amp;$B735,1))), IF(L735&lt;=INDIRECT("FECHA_"&amp;$B735,1),"INCUMPLIDA","PROCESO"), "VERIFICAR FECHA")),"SIN VALOR AVANCE")</f>
        <v>CUMPLIDA</v>
      </c>
    </row>
    <row r="736" spans="1:17" ht="150.75">
      <c r="A736" s="453" t="s">
        <v>19</v>
      </c>
      <c r="B736" s="454" t="s">
        <v>14</v>
      </c>
      <c r="C736" s="940"/>
      <c r="D736" s="940"/>
      <c r="E736" s="941"/>
      <c r="F736" s="941"/>
      <c r="G736" s="634" t="s">
        <v>2446</v>
      </c>
      <c r="H736" s="635" t="s">
        <v>104</v>
      </c>
      <c r="I736" s="635" t="s">
        <v>105</v>
      </c>
      <c r="J736" s="645">
        <v>1</v>
      </c>
      <c r="K736" s="637">
        <v>45566</v>
      </c>
      <c r="L736" s="637">
        <v>45626</v>
      </c>
      <c r="M736" s="638">
        <f t="shared" si="35"/>
        <v>8.5714285714285712</v>
      </c>
      <c r="N736" s="639">
        <v>1</v>
      </c>
      <c r="O736" s="635" t="s">
        <v>2443</v>
      </c>
      <c r="P736" s="639">
        <f t="shared" si="36"/>
        <v>1</v>
      </c>
      <c r="Q736" s="640" t="str" cm="1">
        <f t="array" aca="1" ref="Q736" ca="1">IF(ISNUMBER(P736),IF(P736=100%,"CUMPLIDA",IF(AND(ISNUMBER(L736),ISNUMBER(INDIRECT("FECHA_"&amp;$B736,1))), IF(L736&lt;=INDIRECT("FECHA_"&amp;$B736,1),"INCUMPLIDA","PROCESO"), "VERIFICAR FECHA")),"SIN VALOR AVANCE")</f>
        <v>CUMPLIDA</v>
      </c>
    </row>
    <row r="737" spans="1:17" ht="45.75">
      <c r="A737" s="453" t="s">
        <v>19</v>
      </c>
      <c r="B737" s="454" t="s">
        <v>14</v>
      </c>
      <c r="C737" s="940"/>
      <c r="D737" s="940"/>
      <c r="E737" s="941"/>
      <c r="F737" s="941"/>
      <c r="G737" s="634" t="s">
        <v>2447</v>
      </c>
      <c r="H737" s="635" t="s">
        <v>106</v>
      </c>
      <c r="I737" s="635" t="s">
        <v>107</v>
      </c>
      <c r="J737" s="645">
        <v>1</v>
      </c>
      <c r="K737" s="637">
        <v>45566</v>
      </c>
      <c r="L737" s="637">
        <v>45626</v>
      </c>
      <c r="M737" s="638">
        <f t="shared" si="35"/>
        <v>8.5714285714285712</v>
      </c>
      <c r="N737" s="639">
        <v>1</v>
      </c>
      <c r="O737" s="644" t="s">
        <v>2445</v>
      </c>
      <c r="P737" s="639">
        <f t="shared" si="36"/>
        <v>1</v>
      </c>
      <c r="Q737" s="640" t="str" cm="1">
        <f t="array" aca="1" ref="Q737" ca="1">IF(ISNUMBER(P737),IF(P737=100%,"CUMPLIDA",IF(AND(ISNUMBER(L737),ISNUMBER(INDIRECT("FECHA_"&amp;$B737,1))), IF(L737&lt;=INDIRECT("FECHA_"&amp;$B737,1),"INCUMPLIDA","PROCESO"), "VERIFICAR FECHA")),"SIN VALOR AVANCE")</f>
        <v>CUMPLIDA</v>
      </c>
    </row>
    <row r="738" spans="1:17" ht="225.75">
      <c r="A738" s="453" t="s">
        <v>19</v>
      </c>
      <c r="B738" s="454" t="s">
        <v>14</v>
      </c>
      <c r="C738" s="940"/>
      <c r="D738" s="940"/>
      <c r="E738" s="941"/>
      <c r="F738" s="941"/>
      <c r="G738" s="634" t="s">
        <v>2448</v>
      </c>
      <c r="H738" s="635" t="s">
        <v>108</v>
      </c>
      <c r="I738" s="635" t="s">
        <v>109</v>
      </c>
      <c r="J738" s="645">
        <v>1</v>
      </c>
      <c r="K738" s="637">
        <v>45566</v>
      </c>
      <c r="L738" s="637">
        <v>45716</v>
      </c>
      <c r="M738" s="638">
        <f t="shared" si="35"/>
        <v>21.428571428571427</v>
      </c>
      <c r="N738" s="639">
        <v>1</v>
      </c>
      <c r="O738" s="635" t="s">
        <v>2399</v>
      </c>
      <c r="P738" s="639">
        <f t="shared" si="36"/>
        <v>1</v>
      </c>
      <c r="Q738" s="640" t="str" cm="1">
        <f t="array" aca="1" ref="Q738" ca="1">IF(ISNUMBER(P738),IF(P738=100%,"CUMPLIDA",IF(AND(ISNUMBER(L738),ISNUMBER(INDIRECT("FECHA_"&amp;$B738,1))), IF(L738&lt;=INDIRECT("FECHA_"&amp;$B738,1),"INCUMPLIDA","PROCESO"), "VERIFICAR FECHA")),"SIN VALOR AVANCE")</f>
        <v>CUMPLIDA</v>
      </c>
    </row>
    <row r="739" spans="1:17" ht="45.75">
      <c r="A739" s="453" t="s">
        <v>19</v>
      </c>
      <c r="B739" s="454" t="s">
        <v>14</v>
      </c>
      <c r="C739" s="940"/>
      <c r="D739" s="940"/>
      <c r="E739" s="941"/>
      <c r="F739" s="941"/>
      <c r="G739" s="634" t="s">
        <v>2449</v>
      </c>
      <c r="H739" s="635" t="s">
        <v>111</v>
      </c>
      <c r="I739" s="635" t="s">
        <v>112</v>
      </c>
      <c r="J739" s="645">
        <v>4</v>
      </c>
      <c r="K739" s="637">
        <v>45717</v>
      </c>
      <c r="L739" s="637">
        <v>46053</v>
      </c>
      <c r="M739" s="638">
        <f t="shared" si="35"/>
        <v>48</v>
      </c>
      <c r="N739" s="639">
        <v>0</v>
      </c>
      <c r="O739" s="644" t="s">
        <v>2445</v>
      </c>
      <c r="P739" s="639">
        <f t="shared" si="36"/>
        <v>0</v>
      </c>
      <c r="Q739" s="640" t="str" cm="1">
        <f t="array" aca="1" ref="Q739" ca="1">IF(ISNUMBER(P739),IF(P739=100%,"CUMPLIDA",IF(AND(ISNUMBER(L739),ISNUMBER(INDIRECT("FECHA_"&amp;$B739,1))), IF(L739&lt;=INDIRECT("FECHA_"&amp;$B739,1),"INCUMPLIDA","PROCESO"), "VERIFICAR FECHA")),"SIN VALOR AVANCE")</f>
        <v>PROCESO</v>
      </c>
    </row>
    <row r="740" spans="1:17" ht="150.75">
      <c r="A740" s="453" t="s">
        <v>19</v>
      </c>
      <c r="B740" s="454" t="s">
        <v>14</v>
      </c>
      <c r="C740" s="940"/>
      <c r="D740" s="940"/>
      <c r="E740" s="941"/>
      <c r="F740" s="941"/>
      <c r="G740" s="634" t="s">
        <v>2450</v>
      </c>
      <c r="H740" s="635" t="s">
        <v>115</v>
      </c>
      <c r="I740" s="635" t="s">
        <v>116</v>
      </c>
      <c r="J740" s="645">
        <v>1</v>
      </c>
      <c r="K740" s="637">
        <v>45717</v>
      </c>
      <c r="L740" s="637">
        <v>46053</v>
      </c>
      <c r="M740" s="638">
        <f t="shared" si="35"/>
        <v>48</v>
      </c>
      <c r="N740" s="639">
        <v>0</v>
      </c>
      <c r="O740" s="635" t="s">
        <v>2443</v>
      </c>
      <c r="P740" s="639">
        <f t="shared" si="36"/>
        <v>0</v>
      </c>
      <c r="Q740" s="640" t="str" cm="1">
        <f t="array" aca="1" ref="Q740" ca="1">IF(ISNUMBER(P740),IF(P740=100%,"CUMPLIDA",IF(AND(ISNUMBER(L740),ISNUMBER(INDIRECT("FECHA_"&amp;$B740,1))), IF(L740&lt;=INDIRECT("FECHA_"&amp;$B740,1),"INCUMPLIDA","PROCESO"), "VERIFICAR FECHA")),"SIN VALOR AVANCE")</f>
        <v>PROCESO</v>
      </c>
    </row>
    <row r="741" spans="1:17" ht="225.75">
      <c r="A741" s="453" t="s">
        <v>19</v>
      </c>
      <c r="B741" s="454" t="s">
        <v>14</v>
      </c>
      <c r="C741" s="940"/>
      <c r="D741" s="940"/>
      <c r="E741" s="941"/>
      <c r="F741" s="941"/>
      <c r="G741" s="634" t="s">
        <v>2451</v>
      </c>
      <c r="H741" s="635" t="s">
        <v>118</v>
      </c>
      <c r="I741" s="635" t="s">
        <v>119</v>
      </c>
      <c r="J741" s="645">
        <v>2</v>
      </c>
      <c r="K741" s="637">
        <v>45717</v>
      </c>
      <c r="L741" s="637">
        <v>46053</v>
      </c>
      <c r="M741" s="638">
        <f t="shared" si="35"/>
        <v>48</v>
      </c>
      <c r="N741" s="639">
        <v>0</v>
      </c>
      <c r="O741" s="635" t="s">
        <v>2399</v>
      </c>
      <c r="P741" s="639">
        <f t="shared" si="36"/>
        <v>0</v>
      </c>
      <c r="Q741" s="640" t="str" cm="1">
        <f t="array" aca="1" ref="Q741" ca="1">IF(ISNUMBER(P741),IF(P741=100%,"CUMPLIDA",IF(AND(ISNUMBER(L741),ISNUMBER(INDIRECT("FECHA_"&amp;$B741,1))), IF(L741&lt;=INDIRECT("FECHA_"&amp;$B741,1),"INCUMPLIDA","PROCESO"), "VERIFICAR FECHA")),"SIN VALOR AVANCE")</f>
        <v>PROCESO</v>
      </c>
    </row>
    <row r="742" spans="1:17" ht="60.75">
      <c r="A742" s="453" t="s">
        <v>19</v>
      </c>
      <c r="B742" s="454" t="s">
        <v>14</v>
      </c>
      <c r="C742" s="940"/>
      <c r="D742" s="940"/>
      <c r="E742" s="941" t="s">
        <v>2452</v>
      </c>
      <c r="F742" s="941"/>
      <c r="G742" s="647" t="s">
        <v>1674</v>
      </c>
      <c r="H742" s="656" t="s">
        <v>1675</v>
      </c>
      <c r="I742" s="656" t="s">
        <v>1676</v>
      </c>
      <c r="J742" s="645">
        <v>1</v>
      </c>
      <c r="K742" s="637">
        <v>45231</v>
      </c>
      <c r="L742" s="637">
        <v>45504</v>
      </c>
      <c r="M742" s="638">
        <f t="shared" si="35"/>
        <v>39</v>
      </c>
      <c r="N742" s="639">
        <v>1</v>
      </c>
      <c r="O742" s="635" t="s">
        <v>2453</v>
      </c>
      <c r="P742" s="639">
        <f t="shared" si="36"/>
        <v>1</v>
      </c>
      <c r="Q742" s="640" t="str" cm="1">
        <f t="array" aca="1" ref="Q742" ca="1">IF(ISNUMBER(P742),IF(P742=100%,"CUMPLIDA",IF(AND(ISNUMBER(L742),ISNUMBER(INDIRECT("FECHA_"&amp;$B742,1))), IF(L742&lt;=INDIRECT("FECHA_"&amp;$B742,1),"INCUMPLIDA","PROCESO"), "VERIFICAR FECHA")),"SIN VALOR AVANCE")</f>
        <v>CUMPLIDA</v>
      </c>
    </row>
    <row r="743" spans="1:17" ht="150.75">
      <c r="A743" s="453" t="s">
        <v>19</v>
      </c>
      <c r="B743" s="454" t="s">
        <v>14</v>
      </c>
      <c r="C743" s="940"/>
      <c r="D743" s="940"/>
      <c r="E743" s="941"/>
      <c r="F743" s="941"/>
      <c r="G743" s="634" t="s">
        <v>1678</v>
      </c>
      <c r="H743" s="635" t="s">
        <v>1679</v>
      </c>
      <c r="I743" s="635" t="s">
        <v>99</v>
      </c>
      <c r="J743" s="645">
        <v>1</v>
      </c>
      <c r="K743" s="637">
        <v>45323</v>
      </c>
      <c r="L743" s="637">
        <v>45747</v>
      </c>
      <c r="M743" s="638">
        <f t="shared" si="35"/>
        <v>60.571428571428569</v>
      </c>
      <c r="N743" s="639">
        <v>1</v>
      </c>
      <c r="O743" s="635" t="s">
        <v>2443</v>
      </c>
      <c r="P743" s="639">
        <f t="shared" si="36"/>
        <v>1</v>
      </c>
      <c r="Q743" s="640" t="str" cm="1">
        <f t="array" aca="1" ref="Q743" ca="1">IF(ISNUMBER(P743),IF(P743=100%,"CUMPLIDA",IF(AND(ISNUMBER(L743),ISNUMBER(INDIRECT("FECHA_"&amp;$B743,1))), IF(L743&lt;=INDIRECT("FECHA_"&amp;$B743,1),"INCUMPLIDA","PROCESO"), "VERIFICAR FECHA")),"SIN VALOR AVANCE")</f>
        <v>CUMPLIDA</v>
      </c>
    </row>
    <row r="744" spans="1:17" ht="60.75">
      <c r="A744" s="453" t="s">
        <v>19</v>
      </c>
      <c r="B744" s="454" t="s">
        <v>14</v>
      </c>
      <c r="C744" s="940"/>
      <c r="D744" s="940"/>
      <c r="E744" s="941"/>
      <c r="F744" s="941"/>
      <c r="G744" s="634" t="s">
        <v>1681</v>
      </c>
      <c r="H744" s="635" t="s">
        <v>101</v>
      </c>
      <c r="I744" s="635" t="s">
        <v>102</v>
      </c>
      <c r="J744" s="645">
        <v>1</v>
      </c>
      <c r="K744" s="637">
        <v>45323</v>
      </c>
      <c r="L744" s="637">
        <v>45747</v>
      </c>
      <c r="M744" s="638">
        <f t="shared" si="35"/>
        <v>60.571428571428569</v>
      </c>
      <c r="N744" s="639">
        <v>1</v>
      </c>
      <c r="O744" s="635" t="s">
        <v>2453</v>
      </c>
      <c r="P744" s="639">
        <f t="shared" si="36"/>
        <v>1</v>
      </c>
      <c r="Q744" s="640" t="str" cm="1">
        <f t="array" aca="1" ref="Q744" ca="1">IF(ISNUMBER(P744),IF(P744=100%,"CUMPLIDA",IF(AND(ISNUMBER(L744),ISNUMBER(INDIRECT("FECHA_"&amp;$B744,1))), IF(L744&lt;=INDIRECT("FECHA_"&amp;$B744,1),"INCUMPLIDA","PROCESO"), "VERIFICAR FECHA")),"SIN VALOR AVANCE")</f>
        <v>CUMPLIDA</v>
      </c>
    </row>
    <row r="745" spans="1:17" ht="60.75">
      <c r="A745" s="453" t="s">
        <v>19</v>
      </c>
      <c r="B745" s="454" t="s">
        <v>14</v>
      </c>
      <c r="C745" s="940"/>
      <c r="D745" s="940"/>
      <c r="E745" s="941"/>
      <c r="F745" s="941"/>
      <c r="G745" s="634" t="s">
        <v>1683</v>
      </c>
      <c r="H745" s="635" t="s">
        <v>239</v>
      </c>
      <c r="I745" s="635" t="s">
        <v>240</v>
      </c>
      <c r="J745" s="645">
        <v>1</v>
      </c>
      <c r="K745" s="637">
        <v>45231</v>
      </c>
      <c r="L745" s="637">
        <v>45747</v>
      </c>
      <c r="M745" s="638">
        <f t="shared" si="35"/>
        <v>73.714285714285708</v>
      </c>
      <c r="N745" s="639">
        <v>1</v>
      </c>
      <c r="O745" s="635" t="s">
        <v>2453</v>
      </c>
      <c r="P745" s="639">
        <f t="shared" si="36"/>
        <v>1</v>
      </c>
      <c r="Q745" s="640" t="str" cm="1">
        <f t="array" aca="1" ref="Q745" ca="1">IF(ISNUMBER(P745),IF(P745=100%,"CUMPLIDA",IF(AND(ISNUMBER(L745),ISNUMBER(INDIRECT("FECHA_"&amp;$B745,1))), IF(L745&lt;=INDIRECT("FECHA_"&amp;$B745,1),"INCUMPLIDA","PROCESO"), "VERIFICAR FECHA")),"SIN VALOR AVANCE")</f>
        <v>CUMPLIDA</v>
      </c>
    </row>
    <row r="746" spans="1:17" ht="150.75">
      <c r="A746" s="453" t="s">
        <v>19</v>
      </c>
      <c r="B746" s="454" t="s">
        <v>14</v>
      </c>
      <c r="C746" s="940"/>
      <c r="D746" s="940"/>
      <c r="E746" s="941"/>
      <c r="F746" s="941"/>
      <c r="G746" s="634" t="s">
        <v>1684</v>
      </c>
      <c r="H746" s="635" t="s">
        <v>104</v>
      </c>
      <c r="I746" s="635" t="s">
        <v>105</v>
      </c>
      <c r="J746" s="645">
        <v>1</v>
      </c>
      <c r="K746" s="637">
        <v>45323</v>
      </c>
      <c r="L746" s="637">
        <v>45747</v>
      </c>
      <c r="M746" s="638">
        <f t="shared" si="35"/>
        <v>60.571428571428569</v>
      </c>
      <c r="N746" s="639">
        <v>1</v>
      </c>
      <c r="O746" s="635" t="s">
        <v>2443</v>
      </c>
      <c r="P746" s="639">
        <v>1</v>
      </c>
      <c r="Q746" s="640" t="str" cm="1">
        <f t="array" aca="1" ref="Q746" ca="1">IF(ISNUMBER(P746),IF(P746=100%,"CUMPLIDA",IF(AND(ISNUMBER(L746),ISNUMBER(INDIRECT("FECHA_"&amp;$B746,1))), IF(L746&lt;=INDIRECT("FECHA_"&amp;$B746,1),"INCUMPLIDA","PROCESO"), "VERIFICAR FECHA")),"SIN VALOR AVANCE")</f>
        <v>CUMPLIDA</v>
      </c>
    </row>
    <row r="747" spans="1:17" ht="60.75">
      <c r="A747" s="453" t="s">
        <v>19</v>
      </c>
      <c r="B747" s="454" t="s">
        <v>14</v>
      </c>
      <c r="C747" s="940"/>
      <c r="D747" s="940"/>
      <c r="E747" s="941"/>
      <c r="F747" s="941"/>
      <c r="G747" s="634" t="s">
        <v>1685</v>
      </c>
      <c r="H747" s="635" t="s">
        <v>106</v>
      </c>
      <c r="I747" s="635" t="s">
        <v>107</v>
      </c>
      <c r="J747" s="645">
        <v>1</v>
      </c>
      <c r="K747" s="637">
        <v>45231</v>
      </c>
      <c r="L747" s="637">
        <v>45747</v>
      </c>
      <c r="M747" s="638">
        <f t="shared" si="35"/>
        <v>73.714285714285708</v>
      </c>
      <c r="N747" s="639">
        <v>1</v>
      </c>
      <c r="O747" s="635" t="s">
        <v>2453</v>
      </c>
      <c r="P747" s="639">
        <f t="shared" ref="P747:P810" si="37">IF(B747="ITRC",N747,N747/J747)</f>
        <v>1</v>
      </c>
      <c r="Q747" s="640" t="str" cm="1">
        <f t="array" aca="1" ref="Q747" ca="1">IF(ISNUMBER(P747),IF(P747=100%,"CUMPLIDA",IF(AND(ISNUMBER(L747),ISNUMBER(INDIRECT("FECHA_"&amp;$B747,1))), IF(L747&lt;=INDIRECT("FECHA_"&amp;$B747,1),"INCUMPLIDA","PROCESO"), "VERIFICAR FECHA")),"SIN VALOR AVANCE")</f>
        <v>CUMPLIDA</v>
      </c>
    </row>
    <row r="748" spans="1:17" ht="225.75">
      <c r="A748" s="453" t="s">
        <v>19</v>
      </c>
      <c r="B748" s="454" t="s">
        <v>14</v>
      </c>
      <c r="C748" s="940"/>
      <c r="D748" s="940"/>
      <c r="E748" s="941"/>
      <c r="F748" s="941"/>
      <c r="G748" s="634" t="s">
        <v>1686</v>
      </c>
      <c r="H748" s="635" t="s">
        <v>108</v>
      </c>
      <c r="I748" s="635" t="s">
        <v>109</v>
      </c>
      <c r="J748" s="645">
        <v>1</v>
      </c>
      <c r="K748" s="637">
        <v>45231</v>
      </c>
      <c r="L748" s="637">
        <v>45808</v>
      </c>
      <c r="M748" s="638">
        <f t="shared" si="35"/>
        <v>82.428571428571431</v>
      </c>
      <c r="N748" s="639">
        <v>1</v>
      </c>
      <c r="O748" s="635" t="s">
        <v>2399</v>
      </c>
      <c r="P748" s="639">
        <f t="shared" si="37"/>
        <v>1</v>
      </c>
      <c r="Q748" s="640" t="str" cm="1">
        <f t="array" aca="1" ref="Q748" ca="1">IF(ISNUMBER(P748),IF(P748=100%,"CUMPLIDA",IF(AND(ISNUMBER(L748),ISNUMBER(INDIRECT("FECHA_"&amp;$B748,1))), IF(L748&lt;=INDIRECT("FECHA_"&amp;$B748,1),"INCUMPLIDA","PROCESO"), "VERIFICAR FECHA")),"SIN VALOR AVANCE")</f>
        <v>CUMPLIDA</v>
      </c>
    </row>
    <row r="749" spans="1:17" ht="60.75">
      <c r="A749" s="453" t="s">
        <v>19</v>
      </c>
      <c r="B749" s="454" t="s">
        <v>14</v>
      </c>
      <c r="C749" s="940"/>
      <c r="D749" s="940"/>
      <c r="E749" s="941"/>
      <c r="F749" s="941"/>
      <c r="G749" s="634" t="s">
        <v>1688</v>
      </c>
      <c r="H749" s="635" t="s">
        <v>111</v>
      </c>
      <c r="I749" s="635" t="s">
        <v>112</v>
      </c>
      <c r="J749" s="645">
        <v>10</v>
      </c>
      <c r="K749" s="637">
        <v>45809</v>
      </c>
      <c r="L749" s="637">
        <v>46752</v>
      </c>
      <c r="M749" s="638">
        <f t="shared" si="35"/>
        <v>134.71428571428572</v>
      </c>
      <c r="N749" s="639">
        <v>0</v>
      </c>
      <c r="O749" s="635" t="s">
        <v>2453</v>
      </c>
      <c r="P749" s="639">
        <f t="shared" si="37"/>
        <v>0</v>
      </c>
      <c r="Q749" s="640" t="str" cm="1">
        <f t="array" aca="1" ref="Q749" ca="1">IF(ISNUMBER(P749),IF(P749=100%,"CUMPLIDA",IF(AND(ISNUMBER(L749),ISNUMBER(INDIRECT("FECHA_"&amp;$B749,1))), IF(L749&lt;=INDIRECT("FECHA_"&amp;$B749,1),"INCUMPLIDA","PROCESO"), "VERIFICAR FECHA")),"SIN VALOR AVANCE")</f>
        <v>PROCESO</v>
      </c>
    </row>
    <row r="750" spans="1:17" ht="150.75">
      <c r="A750" s="453" t="s">
        <v>19</v>
      </c>
      <c r="B750" s="454" t="s">
        <v>14</v>
      </c>
      <c r="C750" s="940"/>
      <c r="D750" s="940"/>
      <c r="E750" s="941"/>
      <c r="F750" s="941"/>
      <c r="G750" s="634" t="s">
        <v>1689</v>
      </c>
      <c r="H750" s="635" t="s">
        <v>115</v>
      </c>
      <c r="I750" s="635" t="s">
        <v>116</v>
      </c>
      <c r="J750" s="645">
        <v>1</v>
      </c>
      <c r="K750" s="637">
        <v>45809</v>
      </c>
      <c r="L750" s="637">
        <v>46752</v>
      </c>
      <c r="M750" s="638">
        <f t="shared" si="35"/>
        <v>134.71428571428572</v>
      </c>
      <c r="N750" s="639">
        <v>0</v>
      </c>
      <c r="O750" s="635" t="s">
        <v>2443</v>
      </c>
      <c r="P750" s="639">
        <f t="shared" si="37"/>
        <v>0</v>
      </c>
      <c r="Q750" s="640" t="str" cm="1">
        <f t="array" aca="1" ref="Q750" ca="1">IF(ISNUMBER(P750),IF(P750=100%,"CUMPLIDA",IF(AND(ISNUMBER(L750),ISNUMBER(INDIRECT("FECHA_"&amp;$B750,1))), IF(L750&lt;=INDIRECT("FECHA_"&amp;$B750,1),"INCUMPLIDA","PROCESO"), "VERIFICAR FECHA")),"SIN VALOR AVANCE")</f>
        <v>PROCESO</v>
      </c>
    </row>
    <row r="751" spans="1:17" ht="225.75">
      <c r="A751" s="453" t="s">
        <v>19</v>
      </c>
      <c r="B751" s="454" t="s">
        <v>14</v>
      </c>
      <c r="C751" s="940"/>
      <c r="D751" s="940"/>
      <c r="E751" s="941"/>
      <c r="F751" s="941"/>
      <c r="G751" s="634" t="s">
        <v>1690</v>
      </c>
      <c r="H751" s="635" t="s">
        <v>118</v>
      </c>
      <c r="I751" s="635" t="s">
        <v>119</v>
      </c>
      <c r="J751" s="645">
        <v>2</v>
      </c>
      <c r="K751" s="637">
        <v>45809</v>
      </c>
      <c r="L751" s="637">
        <v>46752</v>
      </c>
      <c r="M751" s="638">
        <f t="shared" si="35"/>
        <v>134.71428571428572</v>
      </c>
      <c r="N751" s="639">
        <v>0</v>
      </c>
      <c r="O751" s="635" t="s">
        <v>2399</v>
      </c>
      <c r="P751" s="639">
        <f t="shared" si="37"/>
        <v>0</v>
      </c>
      <c r="Q751" s="640" t="str" cm="1">
        <f t="array" aca="1" ref="Q751" ca="1">IF(ISNUMBER(P751),IF(P751=100%,"CUMPLIDA",IF(AND(ISNUMBER(L751),ISNUMBER(INDIRECT("FECHA_"&amp;$B751,1))), IF(L751&lt;=INDIRECT("FECHA_"&amp;$B751,1),"INCUMPLIDA","PROCESO"), "VERIFICAR FECHA")),"SIN VALOR AVANCE")</f>
        <v>PROCESO</v>
      </c>
    </row>
    <row r="752" spans="1:17" ht="60.75">
      <c r="A752" s="453" t="s">
        <v>19</v>
      </c>
      <c r="B752" s="454" t="s">
        <v>14</v>
      </c>
      <c r="C752" s="940"/>
      <c r="D752" s="940"/>
      <c r="E752" s="941" t="s">
        <v>2454</v>
      </c>
      <c r="F752" s="941"/>
      <c r="G752" s="647" t="s">
        <v>1674</v>
      </c>
      <c r="H752" s="656" t="s">
        <v>1675</v>
      </c>
      <c r="I752" s="656" t="s">
        <v>1676</v>
      </c>
      <c r="J752" s="645">
        <v>1</v>
      </c>
      <c r="K752" s="637">
        <v>45231</v>
      </c>
      <c r="L752" s="637">
        <v>45504</v>
      </c>
      <c r="M752" s="638">
        <f t="shared" si="35"/>
        <v>39</v>
      </c>
      <c r="N752" s="639">
        <v>1</v>
      </c>
      <c r="O752" s="635" t="s">
        <v>2453</v>
      </c>
      <c r="P752" s="639">
        <f t="shared" si="37"/>
        <v>1</v>
      </c>
      <c r="Q752" s="640" t="str" cm="1">
        <f t="array" aca="1" ref="Q752" ca="1">IF(ISNUMBER(P752),IF(P752=100%,"CUMPLIDA",IF(AND(ISNUMBER(L752),ISNUMBER(INDIRECT("FECHA_"&amp;$B752,1))), IF(L752&lt;=INDIRECT("FECHA_"&amp;$B752,1),"INCUMPLIDA","PROCESO"), "VERIFICAR FECHA")),"SIN VALOR AVANCE")</f>
        <v>CUMPLIDA</v>
      </c>
    </row>
    <row r="753" spans="1:17" ht="150.75">
      <c r="A753" s="453" t="s">
        <v>19</v>
      </c>
      <c r="B753" s="454" t="s">
        <v>14</v>
      </c>
      <c r="C753" s="940"/>
      <c r="D753" s="940"/>
      <c r="E753" s="941"/>
      <c r="F753" s="941"/>
      <c r="G753" s="634" t="s">
        <v>1678</v>
      </c>
      <c r="H753" s="635" t="s">
        <v>1679</v>
      </c>
      <c r="I753" s="635" t="s">
        <v>99</v>
      </c>
      <c r="J753" s="645">
        <v>1</v>
      </c>
      <c r="K753" s="641">
        <v>45231</v>
      </c>
      <c r="L753" s="641">
        <v>45747</v>
      </c>
      <c r="M753" s="638">
        <f t="shared" si="35"/>
        <v>73.714285714285708</v>
      </c>
      <c r="N753" s="639">
        <v>1</v>
      </c>
      <c r="O753" s="635" t="s">
        <v>2443</v>
      </c>
      <c r="P753" s="639">
        <f t="shared" si="37"/>
        <v>1</v>
      </c>
      <c r="Q753" s="640" t="str" cm="1">
        <f t="array" aca="1" ref="Q753" ca="1">IF(ISNUMBER(P753),IF(P753=100%,"CUMPLIDA",IF(AND(ISNUMBER(L753),ISNUMBER(INDIRECT("FECHA_"&amp;$B753,1))), IF(L753&lt;=INDIRECT("FECHA_"&amp;$B753,1),"INCUMPLIDA","PROCESO"), "VERIFICAR FECHA")),"SIN VALOR AVANCE")</f>
        <v>CUMPLIDA</v>
      </c>
    </row>
    <row r="754" spans="1:17" ht="60.75">
      <c r="A754" s="453" t="s">
        <v>19</v>
      </c>
      <c r="B754" s="454" t="s">
        <v>14</v>
      </c>
      <c r="C754" s="940"/>
      <c r="D754" s="940"/>
      <c r="E754" s="941"/>
      <c r="F754" s="941"/>
      <c r="G754" s="634" t="s">
        <v>1681</v>
      </c>
      <c r="H754" s="635" t="s">
        <v>101</v>
      </c>
      <c r="I754" s="635" t="s">
        <v>102</v>
      </c>
      <c r="J754" s="645">
        <v>1</v>
      </c>
      <c r="K754" s="641">
        <v>45323</v>
      </c>
      <c r="L754" s="641">
        <v>45747</v>
      </c>
      <c r="M754" s="638">
        <f t="shared" si="35"/>
        <v>60.571428571428569</v>
      </c>
      <c r="N754" s="639">
        <v>1</v>
      </c>
      <c r="O754" s="635" t="s">
        <v>2453</v>
      </c>
      <c r="P754" s="639">
        <f t="shared" si="37"/>
        <v>1</v>
      </c>
      <c r="Q754" s="640" t="str" cm="1">
        <f t="array" aca="1" ref="Q754" ca="1">IF(ISNUMBER(P754),IF(P754=100%,"CUMPLIDA",IF(AND(ISNUMBER(L754),ISNUMBER(INDIRECT("FECHA_"&amp;$B754,1))), IF(L754&lt;=INDIRECT("FECHA_"&amp;$B754,1),"INCUMPLIDA","PROCESO"), "VERIFICAR FECHA")),"SIN VALOR AVANCE")</f>
        <v>CUMPLIDA</v>
      </c>
    </row>
    <row r="755" spans="1:17" ht="60.75">
      <c r="A755" s="453" t="s">
        <v>19</v>
      </c>
      <c r="B755" s="454" t="s">
        <v>14</v>
      </c>
      <c r="C755" s="940"/>
      <c r="D755" s="940"/>
      <c r="E755" s="941"/>
      <c r="F755" s="941"/>
      <c r="G755" s="634" t="s">
        <v>1683</v>
      </c>
      <c r="H755" s="635" t="s">
        <v>239</v>
      </c>
      <c r="I755" s="635" t="s">
        <v>240</v>
      </c>
      <c r="J755" s="645">
        <v>1</v>
      </c>
      <c r="K755" s="641">
        <v>45323</v>
      </c>
      <c r="L755" s="641">
        <v>45747</v>
      </c>
      <c r="M755" s="638">
        <f t="shared" si="35"/>
        <v>60.571428571428569</v>
      </c>
      <c r="N755" s="639">
        <v>1</v>
      </c>
      <c r="O755" s="635" t="s">
        <v>2453</v>
      </c>
      <c r="P755" s="639">
        <f t="shared" si="37"/>
        <v>1</v>
      </c>
      <c r="Q755" s="640" t="str" cm="1">
        <f t="array" aca="1" ref="Q755" ca="1">IF(ISNUMBER(P755),IF(P755=100%,"CUMPLIDA",IF(AND(ISNUMBER(L755),ISNUMBER(INDIRECT("FECHA_"&amp;$B755,1))), IF(L755&lt;=INDIRECT("FECHA_"&amp;$B755,1),"INCUMPLIDA","PROCESO"), "VERIFICAR FECHA")),"SIN VALOR AVANCE")</f>
        <v>CUMPLIDA</v>
      </c>
    </row>
    <row r="756" spans="1:17" ht="150.75">
      <c r="A756" s="453" t="s">
        <v>19</v>
      </c>
      <c r="B756" s="454" t="s">
        <v>14</v>
      </c>
      <c r="C756" s="940"/>
      <c r="D756" s="940"/>
      <c r="E756" s="941"/>
      <c r="F756" s="941"/>
      <c r="G756" s="634" t="s">
        <v>1684</v>
      </c>
      <c r="H756" s="635" t="s">
        <v>104</v>
      </c>
      <c r="I756" s="635" t="s">
        <v>105</v>
      </c>
      <c r="J756" s="645">
        <v>1</v>
      </c>
      <c r="K756" s="641">
        <v>45231</v>
      </c>
      <c r="L756" s="641">
        <v>45747</v>
      </c>
      <c r="M756" s="638">
        <f t="shared" si="35"/>
        <v>73.714285714285708</v>
      </c>
      <c r="N756" s="639">
        <v>1</v>
      </c>
      <c r="O756" s="635" t="s">
        <v>2443</v>
      </c>
      <c r="P756" s="639">
        <f t="shared" si="37"/>
        <v>1</v>
      </c>
      <c r="Q756" s="640" t="str" cm="1">
        <f t="array" aca="1" ref="Q756" ca="1">IF(ISNUMBER(P756),IF(P756=100%,"CUMPLIDA",IF(AND(ISNUMBER(L756),ISNUMBER(INDIRECT("FECHA_"&amp;$B756,1))), IF(L756&lt;=INDIRECT("FECHA_"&amp;$B756,1),"INCUMPLIDA","PROCESO"), "VERIFICAR FECHA")),"SIN VALOR AVANCE")</f>
        <v>CUMPLIDA</v>
      </c>
    </row>
    <row r="757" spans="1:17" ht="60.75">
      <c r="A757" s="453" t="s">
        <v>19</v>
      </c>
      <c r="B757" s="454" t="s">
        <v>14</v>
      </c>
      <c r="C757" s="940"/>
      <c r="D757" s="940"/>
      <c r="E757" s="941"/>
      <c r="F757" s="941"/>
      <c r="G757" s="634" t="s">
        <v>1685</v>
      </c>
      <c r="H757" s="635" t="s">
        <v>106</v>
      </c>
      <c r="I757" s="635" t="s">
        <v>107</v>
      </c>
      <c r="J757" s="645">
        <v>1</v>
      </c>
      <c r="K757" s="641">
        <v>45323</v>
      </c>
      <c r="L757" s="641">
        <v>45747</v>
      </c>
      <c r="M757" s="638">
        <f t="shared" si="35"/>
        <v>60.571428571428569</v>
      </c>
      <c r="N757" s="639">
        <v>1</v>
      </c>
      <c r="O757" s="635" t="s">
        <v>2453</v>
      </c>
      <c r="P757" s="639">
        <f t="shared" si="37"/>
        <v>1</v>
      </c>
      <c r="Q757" s="640" t="str" cm="1">
        <f t="array" aca="1" ref="Q757" ca="1">IF(ISNUMBER(P757),IF(P757=100%,"CUMPLIDA",IF(AND(ISNUMBER(L757),ISNUMBER(INDIRECT("FECHA_"&amp;$B757,1))), IF(L757&lt;=INDIRECT("FECHA_"&amp;$B757,1),"INCUMPLIDA","PROCESO"), "VERIFICAR FECHA")),"SIN VALOR AVANCE")</f>
        <v>CUMPLIDA</v>
      </c>
    </row>
    <row r="758" spans="1:17" ht="225.75">
      <c r="A758" s="453" t="s">
        <v>19</v>
      </c>
      <c r="B758" s="454" t="s">
        <v>14</v>
      </c>
      <c r="C758" s="940"/>
      <c r="D758" s="940"/>
      <c r="E758" s="941"/>
      <c r="F758" s="941"/>
      <c r="G758" s="634" t="s">
        <v>1686</v>
      </c>
      <c r="H758" s="635" t="s">
        <v>108</v>
      </c>
      <c r="I758" s="635" t="s">
        <v>109</v>
      </c>
      <c r="J758" s="645">
        <v>1</v>
      </c>
      <c r="K758" s="641">
        <v>45231</v>
      </c>
      <c r="L758" s="641">
        <v>45808</v>
      </c>
      <c r="M758" s="638">
        <f t="shared" si="35"/>
        <v>82.428571428571431</v>
      </c>
      <c r="N758" s="639">
        <v>1</v>
      </c>
      <c r="O758" s="635" t="s">
        <v>2399</v>
      </c>
      <c r="P758" s="639">
        <f t="shared" si="37"/>
        <v>1</v>
      </c>
      <c r="Q758" s="640" t="str" cm="1">
        <f t="array" aca="1" ref="Q758" ca="1">IF(ISNUMBER(P758),IF(P758=100%,"CUMPLIDA",IF(AND(ISNUMBER(L758),ISNUMBER(INDIRECT("FECHA_"&amp;$B758,1))), IF(L758&lt;=INDIRECT("FECHA_"&amp;$B758,1),"INCUMPLIDA","PROCESO"), "VERIFICAR FECHA")),"SIN VALOR AVANCE")</f>
        <v>CUMPLIDA</v>
      </c>
    </row>
    <row r="759" spans="1:17" ht="60.75">
      <c r="A759" s="453" t="s">
        <v>19</v>
      </c>
      <c r="B759" s="454" t="s">
        <v>14</v>
      </c>
      <c r="C759" s="940"/>
      <c r="D759" s="940"/>
      <c r="E759" s="941"/>
      <c r="F759" s="941"/>
      <c r="G759" s="634" t="s">
        <v>1688</v>
      </c>
      <c r="H759" s="635" t="s">
        <v>111</v>
      </c>
      <c r="I759" s="635" t="s">
        <v>112</v>
      </c>
      <c r="J759" s="645">
        <v>10</v>
      </c>
      <c r="K759" s="641">
        <v>45231</v>
      </c>
      <c r="L759" s="641">
        <v>46752</v>
      </c>
      <c r="M759" s="638">
        <f t="shared" si="35"/>
        <v>217.28571428571428</v>
      </c>
      <c r="N759" s="639">
        <v>0</v>
      </c>
      <c r="O759" s="635" t="s">
        <v>2453</v>
      </c>
      <c r="P759" s="639">
        <f t="shared" si="37"/>
        <v>0</v>
      </c>
      <c r="Q759" s="640" t="str" cm="1">
        <f t="array" aca="1" ref="Q759" ca="1">IF(ISNUMBER(P759),IF(P759=100%,"CUMPLIDA",IF(AND(ISNUMBER(L759),ISNUMBER(INDIRECT("FECHA_"&amp;$B759,1))), IF(L759&lt;=INDIRECT("FECHA_"&amp;$B759,1),"INCUMPLIDA","PROCESO"), "VERIFICAR FECHA")),"SIN VALOR AVANCE")</f>
        <v>PROCESO</v>
      </c>
    </row>
    <row r="760" spans="1:17" ht="150.75">
      <c r="A760" s="453" t="s">
        <v>19</v>
      </c>
      <c r="B760" s="454" t="s">
        <v>14</v>
      </c>
      <c r="C760" s="940"/>
      <c r="D760" s="940"/>
      <c r="E760" s="941"/>
      <c r="F760" s="941"/>
      <c r="G760" s="634" t="s">
        <v>1689</v>
      </c>
      <c r="H760" s="635" t="s">
        <v>115</v>
      </c>
      <c r="I760" s="635" t="s">
        <v>116</v>
      </c>
      <c r="J760" s="645">
        <v>1</v>
      </c>
      <c r="K760" s="641">
        <v>45809</v>
      </c>
      <c r="L760" s="641">
        <v>46752</v>
      </c>
      <c r="M760" s="638">
        <f t="shared" si="35"/>
        <v>134.71428571428572</v>
      </c>
      <c r="N760" s="639">
        <v>0</v>
      </c>
      <c r="O760" s="635" t="s">
        <v>2443</v>
      </c>
      <c r="P760" s="639">
        <f t="shared" si="37"/>
        <v>0</v>
      </c>
      <c r="Q760" s="640" t="str" cm="1">
        <f t="array" aca="1" ref="Q760" ca="1">IF(ISNUMBER(P760),IF(P760=100%,"CUMPLIDA",IF(AND(ISNUMBER(L760),ISNUMBER(INDIRECT("FECHA_"&amp;$B760,1))), IF(L760&lt;=INDIRECT("FECHA_"&amp;$B760,1),"INCUMPLIDA","PROCESO"), "VERIFICAR FECHA")),"SIN VALOR AVANCE")</f>
        <v>PROCESO</v>
      </c>
    </row>
    <row r="761" spans="1:17" ht="225.75">
      <c r="A761" s="453" t="s">
        <v>19</v>
      </c>
      <c r="B761" s="454" t="s">
        <v>14</v>
      </c>
      <c r="C761" s="940"/>
      <c r="D761" s="940"/>
      <c r="E761" s="941"/>
      <c r="F761" s="941"/>
      <c r="G761" s="634" t="s">
        <v>1690</v>
      </c>
      <c r="H761" s="635" t="s">
        <v>118</v>
      </c>
      <c r="I761" s="635" t="s">
        <v>119</v>
      </c>
      <c r="J761" s="645">
        <v>2</v>
      </c>
      <c r="K761" s="641">
        <v>45809</v>
      </c>
      <c r="L761" s="641">
        <v>46752</v>
      </c>
      <c r="M761" s="638">
        <f t="shared" si="35"/>
        <v>134.71428571428572</v>
      </c>
      <c r="N761" s="639">
        <v>0</v>
      </c>
      <c r="O761" s="635" t="s">
        <v>2399</v>
      </c>
      <c r="P761" s="639">
        <f t="shared" si="37"/>
        <v>0</v>
      </c>
      <c r="Q761" s="640" t="str" cm="1">
        <f t="array" aca="1" ref="Q761" ca="1">IF(ISNUMBER(P761),IF(P761=100%,"CUMPLIDA",IF(AND(ISNUMBER(L761),ISNUMBER(INDIRECT("FECHA_"&amp;$B761,1))), IF(L761&lt;=INDIRECT("FECHA_"&amp;$B761,1),"INCUMPLIDA","PROCESO"), "VERIFICAR FECHA")),"SIN VALOR AVANCE")</f>
        <v>PROCESO</v>
      </c>
    </row>
    <row r="762" spans="1:17" ht="60">
      <c r="A762" s="453" t="s">
        <v>19</v>
      </c>
      <c r="B762" s="454" t="s">
        <v>14</v>
      </c>
      <c r="C762" s="940" t="s">
        <v>2455</v>
      </c>
      <c r="D762" s="940" t="s">
        <v>1737</v>
      </c>
      <c r="E762" s="941" t="s">
        <v>2456</v>
      </c>
      <c r="F762" s="941" t="s">
        <v>2457</v>
      </c>
      <c r="G762" s="634" t="s">
        <v>2238</v>
      </c>
      <c r="H762" s="635" t="s">
        <v>1675</v>
      </c>
      <c r="I762" s="635" t="s">
        <v>1676</v>
      </c>
      <c r="J762" s="645">
        <v>1</v>
      </c>
      <c r="K762" s="641">
        <v>45231</v>
      </c>
      <c r="L762" s="641">
        <v>45504</v>
      </c>
      <c r="M762" s="638">
        <f t="shared" si="35"/>
        <v>39</v>
      </c>
      <c r="N762" s="639">
        <v>1</v>
      </c>
      <c r="O762" s="635" t="s">
        <v>2458</v>
      </c>
      <c r="P762" s="639">
        <f t="shared" si="37"/>
        <v>1</v>
      </c>
      <c r="Q762" s="640" t="str" cm="1">
        <f t="array" aca="1" ref="Q762" ca="1">IF(ISNUMBER(P762),IF(P762=100%,"CUMPLIDA",IF(AND(ISNUMBER(L762),ISNUMBER(INDIRECT("FECHA_"&amp;$B762,1))), IF(L762&lt;=INDIRECT("FECHA_"&amp;$B762,1),"INCUMPLIDA","PROCESO"), "VERIFICAR FECHA")),"SIN VALOR AVANCE")</f>
        <v>CUMPLIDA</v>
      </c>
    </row>
    <row r="763" spans="1:17" ht="195.75">
      <c r="A763" s="453" t="s">
        <v>19</v>
      </c>
      <c r="B763" s="454" t="s">
        <v>14</v>
      </c>
      <c r="C763" s="940"/>
      <c r="D763" s="940"/>
      <c r="E763" s="941"/>
      <c r="F763" s="941"/>
      <c r="G763" s="634" t="s">
        <v>2241</v>
      </c>
      <c r="H763" s="635" t="s">
        <v>1679</v>
      </c>
      <c r="I763" s="635" t="s">
        <v>99</v>
      </c>
      <c r="J763" s="645">
        <v>1</v>
      </c>
      <c r="K763" s="641">
        <v>45323</v>
      </c>
      <c r="L763" s="641">
        <v>45747</v>
      </c>
      <c r="M763" s="638">
        <f t="shared" si="35"/>
        <v>60.571428571428569</v>
      </c>
      <c r="N763" s="639">
        <v>1</v>
      </c>
      <c r="O763" s="644" t="s">
        <v>2459</v>
      </c>
      <c r="P763" s="639">
        <f t="shared" si="37"/>
        <v>1</v>
      </c>
      <c r="Q763" s="640" t="str" cm="1">
        <f t="array" aca="1" ref="Q763" ca="1">IF(ISNUMBER(P763),IF(P763=100%,"CUMPLIDA",IF(AND(ISNUMBER(L763),ISNUMBER(INDIRECT("FECHA_"&amp;$B763,1))), IF(L763&lt;=INDIRECT("FECHA_"&amp;$B763,1),"INCUMPLIDA","PROCESO"), "VERIFICAR FECHA")),"SIN VALOR AVANCE")</f>
        <v>CUMPLIDA</v>
      </c>
    </row>
    <row r="764" spans="1:17" ht="45.75">
      <c r="A764" s="453" t="s">
        <v>19</v>
      </c>
      <c r="B764" s="454" t="s">
        <v>14</v>
      </c>
      <c r="C764" s="940"/>
      <c r="D764" s="940"/>
      <c r="E764" s="941"/>
      <c r="F764" s="941"/>
      <c r="G764" s="634" t="s">
        <v>2243</v>
      </c>
      <c r="H764" s="635" t="s">
        <v>101</v>
      </c>
      <c r="I764" s="635" t="s">
        <v>102</v>
      </c>
      <c r="J764" s="645">
        <v>1</v>
      </c>
      <c r="K764" s="641">
        <v>45323</v>
      </c>
      <c r="L764" s="641">
        <v>45747</v>
      </c>
      <c r="M764" s="638">
        <f t="shared" si="35"/>
        <v>60.571428571428569</v>
      </c>
      <c r="N764" s="639">
        <v>1</v>
      </c>
      <c r="O764" s="635" t="s">
        <v>2458</v>
      </c>
      <c r="P764" s="639">
        <f t="shared" si="37"/>
        <v>1</v>
      </c>
      <c r="Q764" s="640" t="str" cm="1">
        <f t="array" aca="1" ref="Q764" ca="1">IF(ISNUMBER(P764),IF(P764=100%,"CUMPLIDA",IF(AND(ISNUMBER(L764),ISNUMBER(INDIRECT("FECHA_"&amp;$B764,1))), IF(L764&lt;=INDIRECT("FECHA_"&amp;$B764,1),"INCUMPLIDA","PROCESO"), "VERIFICAR FECHA")),"SIN VALOR AVANCE")</f>
        <v>CUMPLIDA</v>
      </c>
    </row>
    <row r="765" spans="1:17" ht="45.75">
      <c r="A765" s="453" t="s">
        <v>19</v>
      </c>
      <c r="B765" s="454" t="s">
        <v>14</v>
      </c>
      <c r="C765" s="940"/>
      <c r="D765" s="940"/>
      <c r="E765" s="941"/>
      <c r="F765" s="941"/>
      <c r="G765" s="634" t="s">
        <v>2244</v>
      </c>
      <c r="H765" s="635" t="s">
        <v>239</v>
      </c>
      <c r="I765" s="635" t="s">
        <v>240</v>
      </c>
      <c r="J765" s="645">
        <v>1</v>
      </c>
      <c r="K765" s="641">
        <v>45231</v>
      </c>
      <c r="L765" s="641">
        <v>45747</v>
      </c>
      <c r="M765" s="638">
        <f t="shared" si="35"/>
        <v>73.714285714285708</v>
      </c>
      <c r="N765" s="639">
        <v>1</v>
      </c>
      <c r="O765" s="635" t="s">
        <v>2458</v>
      </c>
      <c r="P765" s="639">
        <f t="shared" si="37"/>
        <v>1</v>
      </c>
      <c r="Q765" s="640" t="str" cm="1">
        <f t="array" aca="1" ref="Q765" ca="1">IF(ISNUMBER(P765),IF(P765=100%,"CUMPLIDA",IF(AND(ISNUMBER(L765),ISNUMBER(INDIRECT("FECHA_"&amp;$B765,1))), IF(L765&lt;=INDIRECT("FECHA_"&amp;$B765,1),"INCUMPLIDA","PROCESO"), "VERIFICAR FECHA")),"SIN VALOR AVANCE")</f>
        <v>CUMPLIDA</v>
      </c>
    </row>
    <row r="766" spans="1:17" ht="180.75">
      <c r="A766" s="453" t="s">
        <v>19</v>
      </c>
      <c r="B766" s="454" t="s">
        <v>14</v>
      </c>
      <c r="C766" s="940"/>
      <c r="D766" s="940"/>
      <c r="E766" s="941"/>
      <c r="F766" s="941"/>
      <c r="G766" s="634" t="s">
        <v>2245</v>
      </c>
      <c r="H766" s="635" t="s">
        <v>104</v>
      </c>
      <c r="I766" s="635" t="s">
        <v>105</v>
      </c>
      <c r="J766" s="645">
        <v>1</v>
      </c>
      <c r="K766" s="641">
        <v>45323</v>
      </c>
      <c r="L766" s="641">
        <v>45747</v>
      </c>
      <c r="M766" s="638">
        <f t="shared" si="35"/>
        <v>60.571428571428569</v>
      </c>
      <c r="N766" s="639">
        <v>1</v>
      </c>
      <c r="O766" s="644" t="s">
        <v>2460</v>
      </c>
      <c r="P766" s="639">
        <f t="shared" si="37"/>
        <v>1</v>
      </c>
      <c r="Q766" s="640" t="str" cm="1">
        <f t="array" aca="1" ref="Q766" ca="1">IF(ISNUMBER(P766),IF(P766=100%,"CUMPLIDA",IF(AND(ISNUMBER(L766),ISNUMBER(INDIRECT("FECHA_"&amp;$B766,1))), IF(L766&lt;=INDIRECT("FECHA_"&amp;$B766,1),"INCUMPLIDA","PROCESO"), "VERIFICAR FECHA")),"SIN VALOR AVANCE")</f>
        <v>CUMPLIDA</v>
      </c>
    </row>
    <row r="767" spans="1:17" ht="45.75">
      <c r="A767" s="453" t="s">
        <v>19</v>
      </c>
      <c r="B767" s="454" t="s">
        <v>14</v>
      </c>
      <c r="C767" s="940"/>
      <c r="D767" s="940"/>
      <c r="E767" s="941"/>
      <c r="F767" s="941"/>
      <c r="G767" s="634" t="s">
        <v>2246</v>
      </c>
      <c r="H767" s="635" t="s">
        <v>106</v>
      </c>
      <c r="I767" s="635" t="s">
        <v>107</v>
      </c>
      <c r="J767" s="645">
        <v>1</v>
      </c>
      <c r="K767" s="641">
        <v>45231</v>
      </c>
      <c r="L767" s="641">
        <v>45747</v>
      </c>
      <c r="M767" s="638">
        <f t="shared" si="35"/>
        <v>73.714285714285708</v>
      </c>
      <c r="N767" s="639">
        <v>1</v>
      </c>
      <c r="O767" s="635" t="s">
        <v>2458</v>
      </c>
      <c r="P767" s="639">
        <f t="shared" si="37"/>
        <v>1</v>
      </c>
      <c r="Q767" s="640" t="str" cm="1">
        <f t="array" aca="1" ref="Q767" ca="1">IF(ISNUMBER(P767),IF(P767=100%,"CUMPLIDA",IF(AND(ISNUMBER(L767),ISNUMBER(INDIRECT("FECHA_"&amp;$B767,1))), IF(L767&lt;=INDIRECT("FECHA_"&amp;$B767,1),"INCUMPLIDA","PROCESO"), "VERIFICAR FECHA")),"SIN VALOR AVANCE")</f>
        <v>CUMPLIDA</v>
      </c>
    </row>
    <row r="768" spans="1:17" ht="225.75">
      <c r="A768" s="453" t="s">
        <v>19</v>
      </c>
      <c r="B768" s="454" t="s">
        <v>14</v>
      </c>
      <c r="C768" s="940"/>
      <c r="D768" s="940"/>
      <c r="E768" s="941"/>
      <c r="F768" s="941"/>
      <c r="G768" s="634" t="s">
        <v>2247</v>
      </c>
      <c r="H768" s="635" t="s">
        <v>108</v>
      </c>
      <c r="I768" s="635" t="s">
        <v>109</v>
      </c>
      <c r="J768" s="645">
        <v>1</v>
      </c>
      <c r="K768" s="641">
        <v>45231</v>
      </c>
      <c r="L768" s="641">
        <v>45808</v>
      </c>
      <c r="M768" s="638">
        <f t="shared" si="35"/>
        <v>82.428571428571431</v>
      </c>
      <c r="N768" s="639">
        <v>1</v>
      </c>
      <c r="O768" s="635" t="s">
        <v>2399</v>
      </c>
      <c r="P768" s="639">
        <f t="shared" si="37"/>
        <v>1</v>
      </c>
      <c r="Q768" s="640" t="str" cm="1">
        <f t="array" aca="1" ref="Q768" ca="1">IF(ISNUMBER(P768),IF(P768=100%,"CUMPLIDA",IF(AND(ISNUMBER(L768),ISNUMBER(INDIRECT("FECHA_"&amp;$B768,1))), IF(L768&lt;=INDIRECT("FECHA_"&amp;$B768,1),"INCUMPLIDA","PROCESO"), "VERIFICAR FECHA")),"SIN VALOR AVANCE")</f>
        <v>CUMPLIDA</v>
      </c>
    </row>
    <row r="769" spans="1:17" ht="45.75">
      <c r="A769" s="453" t="s">
        <v>19</v>
      </c>
      <c r="B769" s="454" t="s">
        <v>14</v>
      </c>
      <c r="C769" s="940"/>
      <c r="D769" s="940"/>
      <c r="E769" s="941"/>
      <c r="F769" s="941"/>
      <c r="G769" s="634" t="s">
        <v>2249</v>
      </c>
      <c r="H769" s="635" t="s">
        <v>111</v>
      </c>
      <c r="I769" s="635" t="s">
        <v>112</v>
      </c>
      <c r="J769" s="645">
        <v>7</v>
      </c>
      <c r="K769" s="641">
        <v>46024</v>
      </c>
      <c r="L769" s="641">
        <v>46660</v>
      </c>
      <c r="M769" s="638">
        <f t="shared" si="35"/>
        <v>90.857142857142861</v>
      </c>
      <c r="N769" s="639">
        <v>0</v>
      </c>
      <c r="O769" s="635" t="s">
        <v>2458</v>
      </c>
      <c r="P769" s="639">
        <f t="shared" si="37"/>
        <v>0</v>
      </c>
      <c r="Q769" s="640" t="str" cm="1">
        <f t="array" aca="1" ref="Q769" ca="1">IF(ISNUMBER(P769),IF(P769=100%,"CUMPLIDA",IF(AND(ISNUMBER(L769),ISNUMBER(INDIRECT("FECHA_"&amp;$B769,1))), IF(L769&lt;=INDIRECT("FECHA_"&amp;$B769,1),"INCUMPLIDA","PROCESO"), "VERIFICAR FECHA")),"SIN VALOR AVANCE")</f>
        <v>PROCESO</v>
      </c>
    </row>
    <row r="770" spans="1:17" ht="135.75">
      <c r="A770" s="453" t="s">
        <v>19</v>
      </c>
      <c r="B770" s="454" t="s">
        <v>14</v>
      </c>
      <c r="C770" s="940"/>
      <c r="D770" s="940"/>
      <c r="E770" s="941"/>
      <c r="F770" s="941"/>
      <c r="G770" s="634" t="s">
        <v>2250</v>
      </c>
      <c r="H770" s="635" t="s">
        <v>115</v>
      </c>
      <c r="I770" s="635" t="s">
        <v>116</v>
      </c>
      <c r="J770" s="645">
        <v>1</v>
      </c>
      <c r="K770" s="641">
        <v>46024</v>
      </c>
      <c r="L770" s="641">
        <v>46660</v>
      </c>
      <c r="M770" s="638">
        <f t="shared" si="35"/>
        <v>90.857142857142861</v>
      </c>
      <c r="N770" s="639">
        <v>0</v>
      </c>
      <c r="O770" s="644" t="s">
        <v>741</v>
      </c>
      <c r="P770" s="639">
        <f t="shared" si="37"/>
        <v>0</v>
      </c>
      <c r="Q770" s="640" t="str" cm="1">
        <f t="array" aca="1" ref="Q770" ca="1">IF(ISNUMBER(P770),IF(P770=100%,"CUMPLIDA",IF(AND(ISNUMBER(L770),ISNUMBER(INDIRECT("FECHA_"&amp;$B770,1))), IF(L770&lt;=INDIRECT("FECHA_"&amp;$B770,1),"INCUMPLIDA","PROCESO"), "VERIFICAR FECHA")),"SIN VALOR AVANCE")</f>
        <v>PROCESO</v>
      </c>
    </row>
    <row r="771" spans="1:17" ht="225.75">
      <c r="A771" s="453" t="s">
        <v>19</v>
      </c>
      <c r="B771" s="454" t="s">
        <v>14</v>
      </c>
      <c r="C771" s="940"/>
      <c r="D771" s="940"/>
      <c r="E771" s="941"/>
      <c r="F771" s="941"/>
      <c r="G771" s="634" t="s">
        <v>2251</v>
      </c>
      <c r="H771" s="635" t="s">
        <v>118</v>
      </c>
      <c r="I771" s="635" t="s">
        <v>119</v>
      </c>
      <c r="J771" s="645">
        <v>2</v>
      </c>
      <c r="K771" s="641">
        <v>46024</v>
      </c>
      <c r="L771" s="641">
        <v>46660</v>
      </c>
      <c r="M771" s="638">
        <f t="shared" si="35"/>
        <v>90.857142857142861</v>
      </c>
      <c r="N771" s="639">
        <v>0</v>
      </c>
      <c r="O771" s="635" t="s">
        <v>2399</v>
      </c>
      <c r="P771" s="639">
        <f t="shared" si="37"/>
        <v>0</v>
      </c>
      <c r="Q771" s="640" t="str" cm="1">
        <f t="array" aca="1" ref="Q771" ca="1">IF(ISNUMBER(P771),IF(P771=100%,"CUMPLIDA",IF(AND(ISNUMBER(L771),ISNUMBER(INDIRECT("FECHA_"&amp;$B771,1))), IF(L771&lt;=INDIRECT("FECHA_"&amp;$B771,1),"INCUMPLIDA","PROCESO"), "VERIFICAR FECHA")),"SIN VALOR AVANCE")</f>
        <v>PROCESO</v>
      </c>
    </row>
    <row r="772" spans="1:17" ht="165">
      <c r="A772" s="453" t="s">
        <v>19</v>
      </c>
      <c r="B772" s="454" t="s">
        <v>14</v>
      </c>
      <c r="C772" s="940"/>
      <c r="D772" s="940"/>
      <c r="E772" s="941"/>
      <c r="F772" s="941"/>
      <c r="G772" s="634" t="s">
        <v>2461</v>
      </c>
      <c r="H772" s="635" t="s">
        <v>1122</v>
      </c>
      <c r="I772" s="635" t="s">
        <v>1124</v>
      </c>
      <c r="J772" s="645">
        <v>6</v>
      </c>
      <c r="K772" s="641">
        <v>44986</v>
      </c>
      <c r="L772" s="641">
        <v>45350</v>
      </c>
      <c r="M772" s="638">
        <f t="shared" si="35"/>
        <v>52</v>
      </c>
      <c r="N772" s="639">
        <v>1</v>
      </c>
      <c r="O772" s="635" t="s">
        <v>2462</v>
      </c>
      <c r="P772" s="639">
        <f t="shared" si="37"/>
        <v>1</v>
      </c>
      <c r="Q772" s="640" t="str" cm="1">
        <f t="array" aca="1" ref="Q772" ca="1">IF(ISNUMBER(P772),IF(P772=100%,"CUMPLIDA",IF(AND(ISNUMBER(L772),ISNUMBER(INDIRECT("FECHA_"&amp;$B772,1))), IF(L772&lt;=INDIRECT("FECHA_"&amp;$B772,1),"INCUMPLIDA","PROCESO"), "VERIFICAR FECHA")),"SIN VALOR AVANCE")</f>
        <v>CUMPLIDA</v>
      </c>
    </row>
    <row r="773" spans="1:17" ht="60">
      <c r="A773" s="453" t="s">
        <v>19</v>
      </c>
      <c r="B773" s="454" t="s">
        <v>14</v>
      </c>
      <c r="C773" s="940"/>
      <c r="D773" s="940"/>
      <c r="E773" s="941"/>
      <c r="F773" s="941"/>
      <c r="G773" s="634" t="s">
        <v>2238</v>
      </c>
      <c r="H773" s="635" t="s">
        <v>1675</v>
      </c>
      <c r="I773" s="635" t="s">
        <v>1676</v>
      </c>
      <c r="J773" s="645">
        <v>1</v>
      </c>
      <c r="K773" s="641">
        <v>45231</v>
      </c>
      <c r="L773" s="641">
        <v>45504</v>
      </c>
      <c r="M773" s="638">
        <f t="shared" si="35"/>
        <v>39</v>
      </c>
      <c r="N773" s="639">
        <v>1</v>
      </c>
      <c r="O773" s="635" t="s">
        <v>2458</v>
      </c>
      <c r="P773" s="639">
        <f t="shared" si="37"/>
        <v>1</v>
      </c>
      <c r="Q773" s="640" t="str" cm="1">
        <f t="array" aca="1" ref="Q773" ca="1">IF(ISNUMBER(P773),IF(P773=100%,"CUMPLIDA",IF(AND(ISNUMBER(L773),ISNUMBER(INDIRECT("FECHA_"&amp;$B773,1))), IF(L773&lt;=INDIRECT("FECHA_"&amp;$B773,1),"INCUMPLIDA","PROCESO"), "VERIFICAR FECHA")),"SIN VALOR AVANCE")</f>
        <v>CUMPLIDA</v>
      </c>
    </row>
    <row r="774" spans="1:17" ht="135.75">
      <c r="A774" s="453" t="s">
        <v>19</v>
      </c>
      <c r="B774" s="454" t="s">
        <v>14</v>
      </c>
      <c r="C774" s="940"/>
      <c r="D774" s="940"/>
      <c r="E774" s="941"/>
      <c r="F774" s="941"/>
      <c r="G774" s="634" t="s">
        <v>2241</v>
      </c>
      <c r="H774" s="635" t="s">
        <v>1679</v>
      </c>
      <c r="I774" s="635" t="s">
        <v>99</v>
      </c>
      <c r="J774" s="645">
        <v>1</v>
      </c>
      <c r="K774" s="641">
        <v>45323</v>
      </c>
      <c r="L774" s="641">
        <v>45747</v>
      </c>
      <c r="M774" s="638">
        <f t="shared" si="35"/>
        <v>60.571428571428569</v>
      </c>
      <c r="N774" s="639">
        <v>1</v>
      </c>
      <c r="O774" s="644" t="s">
        <v>741</v>
      </c>
      <c r="P774" s="639">
        <f t="shared" si="37"/>
        <v>1</v>
      </c>
      <c r="Q774" s="640" t="str" cm="1">
        <f t="array" aca="1" ref="Q774" ca="1">IF(ISNUMBER(P774),IF(P774=100%,"CUMPLIDA",IF(AND(ISNUMBER(L774),ISNUMBER(INDIRECT("FECHA_"&amp;$B774,1))), IF(L774&lt;=INDIRECT("FECHA_"&amp;$B774,1),"INCUMPLIDA","PROCESO"), "VERIFICAR FECHA")),"SIN VALOR AVANCE")</f>
        <v>CUMPLIDA</v>
      </c>
    </row>
    <row r="775" spans="1:17" ht="45.75">
      <c r="A775" s="453" t="s">
        <v>19</v>
      </c>
      <c r="B775" s="454" t="s">
        <v>14</v>
      </c>
      <c r="C775" s="940"/>
      <c r="D775" s="940"/>
      <c r="E775" s="941"/>
      <c r="F775" s="941"/>
      <c r="G775" s="634" t="s">
        <v>2243</v>
      </c>
      <c r="H775" s="635" t="s">
        <v>101</v>
      </c>
      <c r="I775" s="635" t="s">
        <v>102</v>
      </c>
      <c r="J775" s="645">
        <v>1</v>
      </c>
      <c r="K775" s="641">
        <v>45323</v>
      </c>
      <c r="L775" s="641">
        <v>45747</v>
      </c>
      <c r="M775" s="638">
        <f t="shared" si="35"/>
        <v>60.571428571428569</v>
      </c>
      <c r="N775" s="639">
        <v>1</v>
      </c>
      <c r="O775" s="635" t="s">
        <v>2458</v>
      </c>
      <c r="P775" s="639">
        <f t="shared" si="37"/>
        <v>1</v>
      </c>
      <c r="Q775" s="640" t="str" cm="1">
        <f t="array" aca="1" ref="Q775" ca="1">IF(ISNUMBER(P775),IF(P775=100%,"CUMPLIDA",IF(AND(ISNUMBER(L775),ISNUMBER(INDIRECT("FECHA_"&amp;$B775,1))), IF(L775&lt;=INDIRECT("FECHA_"&amp;$B775,1),"INCUMPLIDA","PROCESO"), "VERIFICAR FECHA")),"SIN VALOR AVANCE")</f>
        <v>CUMPLIDA</v>
      </c>
    </row>
    <row r="776" spans="1:17" ht="45.75">
      <c r="A776" s="453" t="s">
        <v>19</v>
      </c>
      <c r="B776" s="454" t="s">
        <v>14</v>
      </c>
      <c r="C776" s="940"/>
      <c r="D776" s="940"/>
      <c r="E776" s="941"/>
      <c r="F776" s="941"/>
      <c r="G776" s="634" t="s">
        <v>2244</v>
      </c>
      <c r="H776" s="635" t="s">
        <v>239</v>
      </c>
      <c r="I776" s="635" t="s">
        <v>240</v>
      </c>
      <c r="J776" s="645">
        <v>1</v>
      </c>
      <c r="K776" s="641">
        <v>45231</v>
      </c>
      <c r="L776" s="641">
        <v>45747</v>
      </c>
      <c r="M776" s="638">
        <f t="shared" si="35"/>
        <v>73.714285714285708</v>
      </c>
      <c r="N776" s="639">
        <v>1</v>
      </c>
      <c r="O776" s="635" t="s">
        <v>2458</v>
      </c>
      <c r="P776" s="639">
        <f t="shared" si="37"/>
        <v>1</v>
      </c>
      <c r="Q776" s="640" t="str" cm="1">
        <f t="array" aca="1" ref="Q776" ca="1">IF(ISNUMBER(P776),IF(P776=100%,"CUMPLIDA",IF(AND(ISNUMBER(L776),ISNUMBER(INDIRECT("FECHA_"&amp;$B776,1))), IF(L776&lt;=INDIRECT("FECHA_"&amp;$B776,1),"INCUMPLIDA","PROCESO"), "VERIFICAR FECHA")),"SIN VALOR AVANCE")</f>
        <v>CUMPLIDA</v>
      </c>
    </row>
    <row r="777" spans="1:17" ht="135.75">
      <c r="A777" s="453" t="s">
        <v>19</v>
      </c>
      <c r="B777" s="454" t="s">
        <v>14</v>
      </c>
      <c r="C777" s="940"/>
      <c r="D777" s="940"/>
      <c r="E777" s="941"/>
      <c r="F777" s="941"/>
      <c r="G777" s="634" t="s">
        <v>2245</v>
      </c>
      <c r="H777" s="635" t="s">
        <v>104</v>
      </c>
      <c r="I777" s="635" t="s">
        <v>105</v>
      </c>
      <c r="J777" s="645">
        <v>1</v>
      </c>
      <c r="K777" s="641">
        <v>45323</v>
      </c>
      <c r="L777" s="641">
        <v>45747</v>
      </c>
      <c r="M777" s="638">
        <f t="shared" si="35"/>
        <v>60.571428571428569</v>
      </c>
      <c r="N777" s="639">
        <v>1</v>
      </c>
      <c r="O777" s="644" t="s">
        <v>741</v>
      </c>
      <c r="P777" s="639">
        <f t="shared" si="37"/>
        <v>1</v>
      </c>
      <c r="Q777" s="640" t="str" cm="1">
        <f t="array" aca="1" ref="Q777" ca="1">IF(ISNUMBER(P777),IF(P777=100%,"CUMPLIDA",IF(AND(ISNUMBER(L777),ISNUMBER(INDIRECT("FECHA_"&amp;$B777,1))), IF(L777&lt;=INDIRECT("FECHA_"&amp;$B777,1),"INCUMPLIDA","PROCESO"), "VERIFICAR FECHA")),"SIN VALOR AVANCE")</f>
        <v>CUMPLIDA</v>
      </c>
    </row>
    <row r="778" spans="1:17" ht="45.75">
      <c r="A778" s="453" t="s">
        <v>19</v>
      </c>
      <c r="B778" s="454" t="s">
        <v>14</v>
      </c>
      <c r="C778" s="940"/>
      <c r="D778" s="940"/>
      <c r="E778" s="941"/>
      <c r="F778" s="941"/>
      <c r="G778" s="634" t="s">
        <v>2246</v>
      </c>
      <c r="H778" s="635" t="s">
        <v>106</v>
      </c>
      <c r="I778" s="635" t="s">
        <v>107</v>
      </c>
      <c r="J778" s="645">
        <v>1</v>
      </c>
      <c r="K778" s="641">
        <v>45231</v>
      </c>
      <c r="L778" s="641">
        <v>45747</v>
      </c>
      <c r="M778" s="638">
        <f t="shared" si="35"/>
        <v>73.714285714285708</v>
      </c>
      <c r="N778" s="639">
        <v>1</v>
      </c>
      <c r="O778" s="635" t="s">
        <v>2458</v>
      </c>
      <c r="P778" s="639">
        <f t="shared" si="37"/>
        <v>1</v>
      </c>
      <c r="Q778" s="640" t="str" cm="1">
        <f t="array" aca="1" ref="Q778" ca="1">IF(ISNUMBER(P778),IF(P778=100%,"CUMPLIDA",IF(AND(ISNUMBER(L778),ISNUMBER(INDIRECT("FECHA_"&amp;$B778,1))), IF(L778&lt;=INDIRECT("FECHA_"&amp;$B778,1),"INCUMPLIDA","PROCESO"), "VERIFICAR FECHA")),"SIN VALOR AVANCE")</f>
        <v>CUMPLIDA</v>
      </c>
    </row>
    <row r="779" spans="1:17" ht="225.75">
      <c r="A779" s="453" t="s">
        <v>19</v>
      </c>
      <c r="B779" s="454" t="s">
        <v>14</v>
      </c>
      <c r="C779" s="940"/>
      <c r="D779" s="940"/>
      <c r="E779" s="941"/>
      <c r="F779" s="941"/>
      <c r="G779" s="634" t="s">
        <v>2247</v>
      </c>
      <c r="H779" s="635" t="s">
        <v>108</v>
      </c>
      <c r="I779" s="635" t="s">
        <v>109</v>
      </c>
      <c r="J779" s="645">
        <v>1</v>
      </c>
      <c r="K779" s="641">
        <v>45231</v>
      </c>
      <c r="L779" s="641">
        <v>45808</v>
      </c>
      <c r="M779" s="638">
        <f t="shared" si="35"/>
        <v>82.428571428571431</v>
      </c>
      <c r="N779" s="639">
        <v>1</v>
      </c>
      <c r="O779" s="635" t="s">
        <v>2399</v>
      </c>
      <c r="P779" s="639">
        <f t="shared" si="37"/>
        <v>1</v>
      </c>
      <c r="Q779" s="640" t="str" cm="1">
        <f t="array" aca="1" ref="Q779" ca="1">IF(ISNUMBER(P779),IF(P779=100%,"CUMPLIDA",IF(AND(ISNUMBER(L779),ISNUMBER(INDIRECT("FECHA_"&amp;$B779,1))), IF(L779&lt;=INDIRECT("FECHA_"&amp;$B779,1),"INCUMPLIDA","PROCESO"), "VERIFICAR FECHA")),"SIN VALOR AVANCE")</f>
        <v>CUMPLIDA</v>
      </c>
    </row>
    <row r="780" spans="1:17" ht="45.75">
      <c r="A780" s="453" t="s">
        <v>19</v>
      </c>
      <c r="B780" s="454" t="s">
        <v>14</v>
      </c>
      <c r="C780" s="940"/>
      <c r="D780" s="940"/>
      <c r="E780" s="941"/>
      <c r="F780" s="941"/>
      <c r="G780" s="634" t="s">
        <v>2249</v>
      </c>
      <c r="H780" s="635" t="s">
        <v>111</v>
      </c>
      <c r="I780" s="635" t="s">
        <v>112</v>
      </c>
      <c r="J780" s="645">
        <v>7</v>
      </c>
      <c r="K780" s="641">
        <v>46024</v>
      </c>
      <c r="L780" s="641">
        <v>46660</v>
      </c>
      <c r="M780" s="638">
        <f t="shared" si="35"/>
        <v>90.857142857142861</v>
      </c>
      <c r="N780" s="639">
        <v>0</v>
      </c>
      <c r="O780" s="635" t="s">
        <v>2458</v>
      </c>
      <c r="P780" s="639">
        <f t="shared" si="37"/>
        <v>0</v>
      </c>
      <c r="Q780" s="640" t="str" cm="1">
        <f t="array" aca="1" ref="Q780" ca="1">IF(ISNUMBER(P780),IF(P780=100%,"CUMPLIDA",IF(AND(ISNUMBER(L780),ISNUMBER(INDIRECT("FECHA_"&amp;$B780,1))), IF(L780&lt;=INDIRECT("FECHA_"&amp;$B780,1),"INCUMPLIDA","PROCESO"), "VERIFICAR FECHA")),"SIN VALOR AVANCE")</f>
        <v>PROCESO</v>
      </c>
    </row>
    <row r="781" spans="1:17" ht="135.75">
      <c r="A781" s="453" t="s">
        <v>19</v>
      </c>
      <c r="B781" s="454" t="s">
        <v>14</v>
      </c>
      <c r="C781" s="940"/>
      <c r="D781" s="940"/>
      <c r="E781" s="941"/>
      <c r="F781" s="941"/>
      <c r="G781" s="634" t="s">
        <v>2250</v>
      </c>
      <c r="H781" s="635" t="s">
        <v>115</v>
      </c>
      <c r="I781" s="635" t="s">
        <v>116</v>
      </c>
      <c r="J781" s="645">
        <v>1</v>
      </c>
      <c r="K781" s="641">
        <v>46024</v>
      </c>
      <c r="L781" s="641">
        <v>46660</v>
      </c>
      <c r="M781" s="638">
        <f t="shared" si="35"/>
        <v>90.857142857142861</v>
      </c>
      <c r="N781" s="639">
        <v>0</v>
      </c>
      <c r="O781" s="644" t="s">
        <v>741</v>
      </c>
      <c r="P781" s="639">
        <f t="shared" si="37"/>
        <v>0</v>
      </c>
      <c r="Q781" s="640" t="str" cm="1">
        <f t="array" aca="1" ref="Q781" ca="1">IF(ISNUMBER(P781),IF(P781=100%,"CUMPLIDA",IF(AND(ISNUMBER(L781),ISNUMBER(INDIRECT("FECHA_"&amp;$B781,1))), IF(L781&lt;=INDIRECT("FECHA_"&amp;$B781,1),"INCUMPLIDA","PROCESO"), "VERIFICAR FECHA")),"SIN VALOR AVANCE")</f>
        <v>PROCESO</v>
      </c>
    </row>
    <row r="782" spans="1:17" ht="225.75">
      <c r="A782" s="453" t="s">
        <v>19</v>
      </c>
      <c r="B782" s="454" t="s">
        <v>14</v>
      </c>
      <c r="C782" s="940"/>
      <c r="D782" s="940"/>
      <c r="E782" s="941"/>
      <c r="F782" s="941"/>
      <c r="G782" s="634" t="s">
        <v>2251</v>
      </c>
      <c r="H782" s="635" t="s">
        <v>118</v>
      </c>
      <c r="I782" s="635" t="s">
        <v>119</v>
      </c>
      <c r="J782" s="645">
        <v>2</v>
      </c>
      <c r="K782" s="641">
        <v>46024</v>
      </c>
      <c r="L782" s="641">
        <v>46660</v>
      </c>
      <c r="M782" s="638">
        <f t="shared" si="35"/>
        <v>90.857142857142861</v>
      </c>
      <c r="N782" s="639">
        <v>0</v>
      </c>
      <c r="O782" s="635" t="s">
        <v>2399</v>
      </c>
      <c r="P782" s="639">
        <f t="shared" si="37"/>
        <v>0</v>
      </c>
      <c r="Q782" s="640" t="str" cm="1">
        <f t="array" aca="1" ref="Q782" ca="1">IF(ISNUMBER(P782),IF(P782=100%,"CUMPLIDA",IF(AND(ISNUMBER(L782),ISNUMBER(INDIRECT("FECHA_"&amp;$B782,1))), IF(L782&lt;=INDIRECT("FECHA_"&amp;$B782,1),"INCUMPLIDA","PROCESO"), "VERIFICAR FECHA")),"SIN VALOR AVANCE")</f>
        <v>PROCESO</v>
      </c>
    </row>
    <row r="783" spans="1:17" ht="150.75">
      <c r="A783" s="453" t="s">
        <v>19</v>
      </c>
      <c r="B783" s="454" t="s">
        <v>14</v>
      </c>
      <c r="C783" s="940"/>
      <c r="D783" s="940"/>
      <c r="E783" s="941"/>
      <c r="F783" s="941"/>
      <c r="G783" s="634" t="s">
        <v>2463</v>
      </c>
      <c r="H783" s="635" t="s">
        <v>1122</v>
      </c>
      <c r="I783" s="635" t="s">
        <v>1124</v>
      </c>
      <c r="J783" s="645">
        <v>6</v>
      </c>
      <c r="K783" s="641">
        <v>44986</v>
      </c>
      <c r="L783" s="641">
        <v>45350</v>
      </c>
      <c r="M783" s="638">
        <f t="shared" si="35"/>
        <v>52</v>
      </c>
      <c r="N783" s="639">
        <v>1</v>
      </c>
      <c r="O783" s="635" t="s">
        <v>2462</v>
      </c>
      <c r="P783" s="639">
        <f t="shared" si="37"/>
        <v>1</v>
      </c>
      <c r="Q783" s="640" t="str" cm="1">
        <f t="array" aca="1" ref="Q783" ca="1">IF(ISNUMBER(P783),IF(P783=100%,"CUMPLIDA",IF(AND(ISNUMBER(L783),ISNUMBER(INDIRECT("FECHA_"&amp;$B783,1))), IF(L783&lt;=INDIRECT("FECHA_"&amp;$B783,1),"INCUMPLIDA","PROCESO"), "VERIFICAR FECHA")),"SIN VALOR AVANCE")</f>
        <v>CUMPLIDA</v>
      </c>
    </row>
    <row r="784" spans="1:17" ht="60">
      <c r="A784" s="453" t="s">
        <v>19</v>
      </c>
      <c r="B784" s="454" t="s">
        <v>14</v>
      </c>
      <c r="C784" s="940"/>
      <c r="D784" s="940"/>
      <c r="E784" s="941" t="s">
        <v>2464</v>
      </c>
      <c r="F784" s="941"/>
      <c r="G784" s="634" t="s">
        <v>2238</v>
      </c>
      <c r="H784" s="635" t="s">
        <v>1675</v>
      </c>
      <c r="I784" s="635" t="s">
        <v>1676</v>
      </c>
      <c r="J784" s="645">
        <v>1</v>
      </c>
      <c r="K784" s="641">
        <v>45231</v>
      </c>
      <c r="L784" s="641">
        <v>45504</v>
      </c>
      <c r="M784" s="638">
        <f t="shared" ref="M784:M786" si="38">(L784-K784)/7</f>
        <v>39</v>
      </c>
      <c r="N784" s="639">
        <v>1</v>
      </c>
      <c r="O784" s="635" t="s">
        <v>2458</v>
      </c>
      <c r="P784" s="639">
        <f t="shared" si="37"/>
        <v>1</v>
      </c>
      <c r="Q784" s="640" t="str" cm="1">
        <f t="array" aca="1" ref="Q784" ca="1">IF(ISNUMBER(P784),IF(P784=100%,"CUMPLIDA",IF(AND(ISNUMBER(L784),ISNUMBER(INDIRECT("FECHA_"&amp;$B784,1))), IF(L784&lt;=INDIRECT("FECHA_"&amp;$B784,1),"INCUMPLIDA","PROCESO"), "VERIFICAR FECHA")),"SIN VALOR AVANCE")</f>
        <v>CUMPLIDA</v>
      </c>
    </row>
    <row r="785" spans="1:17" ht="135.75">
      <c r="A785" s="453" t="s">
        <v>19</v>
      </c>
      <c r="B785" s="454" t="s">
        <v>14</v>
      </c>
      <c r="C785" s="940"/>
      <c r="D785" s="940"/>
      <c r="E785" s="941"/>
      <c r="F785" s="941"/>
      <c r="G785" s="634" t="s">
        <v>2241</v>
      </c>
      <c r="H785" s="635" t="s">
        <v>1679</v>
      </c>
      <c r="I785" s="635" t="s">
        <v>99</v>
      </c>
      <c r="J785" s="645">
        <v>1</v>
      </c>
      <c r="K785" s="641">
        <v>45566</v>
      </c>
      <c r="L785" s="641">
        <v>45626</v>
      </c>
      <c r="M785" s="638">
        <f t="shared" si="38"/>
        <v>8.5714285714285712</v>
      </c>
      <c r="N785" s="676">
        <v>1</v>
      </c>
      <c r="O785" s="644" t="s">
        <v>741</v>
      </c>
      <c r="P785" s="639">
        <f t="shared" si="37"/>
        <v>1</v>
      </c>
      <c r="Q785" s="640" t="str" cm="1">
        <f t="array" aca="1" ref="Q785" ca="1">IF(ISNUMBER(P785),IF(P785=100%,"CUMPLIDA",IF(AND(ISNUMBER(L785),ISNUMBER(INDIRECT("FECHA_"&amp;$B785,1))), IF(L785&lt;=INDIRECT("FECHA_"&amp;$B785,1),"INCUMPLIDA","PROCESO"), "VERIFICAR FECHA")),"SIN VALOR AVANCE")</f>
        <v>CUMPLIDA</v>
      </c>
    </row>
    <row r="786" spans="1:17" ht="45.75">
      <c r="A786" s="453" t="s">
        <v>19</v>
      </c>
      <c r="B786" s="454" t="s">
        <v>14</v>
      </c>
      <c r="C786" s="940"/>
      <c r="D786" s="940"/>
      <c r="E786" s="941"/>
      <c r="F786" s="941"/>
      <c r="G786" s="634" t="s">
        <v>2243</v>
      </c>
      <c r="H786" s="635" t="s">
        <v>101</v>
      </c>
      <c r="I786" s="635" t="s">
        <v>102</v>
      </c>
      <c r="J786" s="645">
        <v>1</v>
      </c>
      <c r="K786" s="641">
        <v>45566</v>
      </c>
      <c r="L786" s="641">
        <v>45626</v>
      </c>
      <c r="M786" s="638">
        <f t="shared" si="38"/>
        <v>8.5714285714285712</v>
      </c>
      <c r="N786" s="676">
        <v>1</v>
      </c>
      <c r="O786" s="635" t="s">
        <v>2458</v>
      </c>
      <c r="P786" s="639">
        <f t="shared" si="37"/>
        <v>1</v>
      </c>
      <c r="Q786" s="640" t="str" cm="1">
        <f t="array" aca="1" ref="Q786" ca="1">IF(ISNUMBER(P786),IF(P786=100%,"CUMPLIDA",IF(AND(ISNUMBER(L786),ISNUMBER(INDIRECT("FECHA_"&amp;$B786,1))), IF(L786&lt;=INDIRECT("FECHA_"&amp;$B786,1),"INCUMPLIDA","PROCESO"), "VERIFICAR FECHA")),"SIN VALOR AVANCE")</f>
        <v>CUMPLIDA</v>
      </c>
    </row>
    <row r="787" spans="1:17" ht="195">
      <c r="A787" s="453" t="s">
        <v>19</v>
      </c>
      <c r="B787" s="454" t="s">
        <v>14</v>
      </c>
      <c r="C787" s="940"/>
      <c r="D787" s="940"/>
      <c r="E787" s="941"/>
      <c r="F787" s="941"/>
      <c r="G787" s="634" t="s">
        <v>2244</v>
      </c>
      <c r="H787" s="635" t="s">
        <v>239</v>
      </c>
      <c r="I787" s="635" t="s">
        <v>240</v>
      </c>
      <c r="J787" s="645">
        <v>1</v>
      </c>
      <c r="K787" s="641">
        <v>45231</v>
      </c>
      <c r="L787" s="641">
        <v>45747</v>
      </c>
      <c r="M787" s="638">
        <v>73.714285714285708</v>
      </c>
      <c r="N787" s="676">
        <v>1</v>
      </c>
      <c r="O787" s="635" t="s">
        <v>2465</v>
      </c>
      <c r="P787" s="639">
        <f t="shared" si="37"/>
        <v>1</v>
      </c>
      <c r="Q787" s="640" t="str" cm="1">
        <f t="array" aca="1" ref="Q787" ca="1">IF(ISNUMBER(P787),IF(P787=100%,"CUMPLIDA",IF(AND(ISNUMBER(L787),ISNUMBER(INDIRECT("FECHA_"&amp;$B787,1))), IF(L787&lt;=INDIRECT("FECHA_"&amp;$B787,1),"INCUMPLIDA","PROCESO"), "VERIFICAR FECHA")),"SIN VALOR AVANCE")</f>
        <v>CUMPLIDA</v>
      </c>
    </row>
    <row r="788" spans="1:17" ht="135.75">
      <c r="A788" s="453" t="s">
        <v>19</v>
      </c>
      <c r="B788" s="454" t="s">
        <v>14</v>
      </c>
      <c r="C788" s="940"/>
      <c r="D788" s="940"/>
      <c r="E788" s="941"/>
      <c r="F788" s="941"/>
      <c r="G788" s="634" t="s">
        <v>2245</v>
      </c>
      <c r="H788" s="635" t="s">
        <v>104</v>
      </c>
      <c r="I788" s="635" t="s">
        <v>105</v>
      </c>
      <c r="J788" s="645">
        <v>1</v>
      </c>
      <c r="K788" s="641">
        <v>45566</v>
      </c>
      <c r="L788" s="641">
        <v>45626</v>
      </c>
      <c r="M788" s="638">
        <f t="shared" ref="M788:M809" si="39">(L788-K788)/7</f>
        <v>8.5714285714285712</v>
      </c>
      <c r="N788" s="676">
        <v>1</v>
      </c>
      <c r="O788" s="644" t="s">
        <v>741</v>
      </c>
      <c r="P788" s="639">
        <f t="shared" si="37"/>
        <v>1</v>
      </c>
      <c r="Q788" s="640" t="str" cm="1">
        <f t="array" aca="1" ref="Q788" ca="1">IF(ISNUMBER(P788),IF(P788=100%,"CUMPLIDA",IF(AND(ISNUMBER(L788),ISNUMBER(INDIRECT("FECHA_"&amp;$B788,1))), IF(L788&lt;=INDIRECT("FECHA_"&amp;$B788,1),"INCUMPLIDA","PROCESO"), "VERIFICAR FECHA")),"SIN VALOR AVANCE")</f>
        <v>CUMPLIDA</v>
      </c>
    </row>
    <row r="789" spans="1:17" ht="45.75">
      <c r="A789" s="453" t="s">
        <v>19</v>
      </c>
      <c r="B789" s="454" t="s">
        <v>14</v>
      </c>
      <c r="C789" s="940"/>
      <c r="D789" s="940"/>
      <c r="E789" s="941"/>
      <c r="F789" s="941"/>
      <c r="G789" s="634" t="s">
        <v>2246</v>
      </c>
      <c r="H789" s="635" t="s">
        <v>106</v>
      </c>
      <c r="I789" s="635" t="s">
        <v>107</v>
      </c>
      <c r="J789" s="645">
        <v>1</v>
      </c>
      <c r="K789" s="641">
        <v>45566</v>
      </c>
      <c r="L789" s="641">
        <v>45626</v>
      </c>
      <c r="M789" s="638">
        <f t="shared" si="39"/>
        <v>8.5714285714285712</v>
      </c>
      <c r="N789" s="676">
        <v>1</v>
      </c>
      <c r="O789" s="635" t="s">
        <v>2458</v>
      </c>
      <c r="P789" s="639">
        <f t="shared" si="37"/>
        <v>1</v>
      </c>
      <c r="Q789" s="640" t="str" cm="1">
        <f t="array" aca="1" ref="Q789" ca="1">IF(ISNUMBER(P789),IF(P789=100%,"CUMPLIDA",IF(AND(ISNUMBER(L789),ISNUMBER(INDIRECT("FECHA_"&amp;$B789,1))), IF(L789&lt;=INDIRECT("FECHA_"&amp;$B789,1),"INCUMPLIDA","PROCESO"), "VERIFICAR FECHA")),"SIN VALOR AVANCE")</f>
        <v>CUMPLIDA</v>
      </c>
    </row>
    <row r="790" spans="1:17" ht="225.75">
      <c r="A790" s="453" t="s">
        <v>19</v>
      </c>
      <c r="B790" s="454" t="s">
        <v>14</v>
      </c>
      <c r="C790" s="940"/>
      <c r="D790" s="940"/>
      <c r="E790" s="941"/>
      <c r="F790" s="941"/>
      <c r="G790" s="634" t="s">
        <v>2247</v>
      </c>
      <c r="H790" s="635" t="s">
        <v>108</v>
      </c>
      <c r="I790" s="635" t="s">
        <v>109</v>
      </c>
      <c r="J790" s="645">
        <v>1</v>
      </c>
      <c r="K790" s="641">
        <v>45566</v>
      </c>
      <c r="L790" s="641">
        <v>45716</v>
      </c>
      <c r="M790" s="638">
        <f t="shared" si="39"/>
        <v>21.428571428571427</v>
      </c>
      <c r="N790" s="676">
        <v>1</v>
      </c>
      <c r="O790" s="644" t="s">
        <v>754</v>
      </c>
      <c r="P790" s="639">
        <f t="shared" si="37"/>
        <v>1</v>
      </c>
      <c r="Q790" s="640" t="str" cm="1">
        <f t="array" aca="1" ref="Q790" ca="1">IF(ISNUMBER(P790),IF(P790=100%,"CUMPLIDA",IF(AND(ISNUMBER(L790),ISNUMBER(INDIRECT("FECHA_"&amp;$B790,1))), IF(L790&lt;=INDIRECT("FECHA_"&amp;$B790,1),"INCUMPLIDA","PROCESO"), "VERIFICAR FECHA")),"SIN VALOR AVANCE")</f>
        <v>CUMPLIDA</v>
      </c>
    </row>
    <row r="791" spans="1:17" ht="45.75">
      <c r="A791" s="453" t="s">
        <v>19</v>
      </c>
      <c r="B791" s="454" t="s">
        <v>14</v>
      </c>
      <c r="C791" s="940"/>
      <c r="D791" s="940"/>
      <c r="E791" s="941"/>
      <c r="F791" s="941"/>
      <c r="G791" s="634" t="s">
        <v>2249</v>
      </c>
      <c r="H791" s="635" t="s">
        <v>111</v>
      </c>
      <c r="I791" s="635" t="s">
        <v>112</v>
      </c>
      <c r="J791" s="645">
        <v>4</v>
      </c>
      <c r="K791" s="641">
        <v>45717</v>
      </c>
      <c r="L791" s="641">
        <v>46053</v>
      </c>
      <c r="M791" s="638">
        <f t="shared" si="39"/>
        <v>48</v>
      </c>
      <c r="N791" s="676">
        <v>0</v>
      </c>
      <c r="O791" s="635" t="s">
        <v>2458</v>
      </c>
      <c r="P791" s="639">
        <f t="shared" si="37"/>
        <v>0</v>
      </c>
      <c r="Q791" s="640" t="str" cm="1">
        <f t="array" aca="1" ref="Q791" ca="1">IF(ISNUMBER(P791),IF(P791=100%,"CUMPLIDA",IF(AND(ISNUMBER(L791),ISNUMBER(INDIRECT("FECHA_"&amp;$B791,1))), IF(L791&lt;=INDIRECT("FECHA_"&amp;$B791,1),"INCUMPLIDA","PROCESO"), "VERIFICAR FECHA")),"SIN VALOR AVANCE")</f>
        <v>PROCESO</v>
      </c>
    </row>
    <row r="792" spans="1:17" ht="135.75">
      <c r="A792" s="453" t="s">
        <v>19</v>
      </c>
      <c r="B792" s="454" t="s">
        <v>14</v>
      </c>
      <c r="C792" s="940"/>
      <c r="D792" s="940"/>
      <c r="E792" s="941"/>
      <c r="F792" s="941"/>
      <c r="G792" s="634" t="s">
        <v>2250</v>
      </c>
      <c r="H792" s="635" t="s">
        <v>115</v>
      </c>
      <c r="I792" s="635" t="s">
        <v>116</v>
      </c>
      <c r="J792" s="645">
        <v>1</v>
      </c>
      <c r="K792" s="641">
        <v>45717</v>
      </c>
      <c r="L792" s="641">
        <v>46053</v>
      </c>
      <c r="M792" s="638">
        <f t="shared" si="39"/>
        <v>48</v>
      </c>
      <c r="N792" s="676">
        <v>0</v>
      </c>
      <c r="O792" s="644" t="s">
        <v>741</v>
      </c>
      <c r="P792" s="639">
        <f t="shared" si="37"/>
        <v>0</v>
      </c>
      <c r="Q792" s="640" t="str" cm="1">
        <f t="array" aca="1" ref="Q792" ca="1">IF(ISNUMBER(P792),IF(P792=100%,"CUMPLIDA",IF(AND(ISNUMBER(L792),ISNUMBER(INDIRECT("FECHA_"&amp;$B792,1))), IF(L792&lt;=INDIRECT("FECHA_"&amp;$B792,1),"INCUMPLIDA","PROCESO"), "VERIFICAR FECHA")),"SIN VALOR AVANCE")</f>
        <v>PROCESO</v>
      </c>
    </row>
    <row r="793" spans="1:17" ht="225.75">
      <c r="A793" s="453" t="s">
        <v>19</v>
      </c>
      <c r="B793" s="454" t="s">
        <v>14</v>
      </c>
      <c r="C793" s="940"/>
      <c r="D793" s="940"/>
      <c r="E793" s="941"/>
      <c r="F793" s="941"/>
      <c r="G793" s="634" t="s">
        <v>2251</v>
      </c>
      <c r="H793" s="635" t="s">
        <v>118</v>
      </c>
      <c r="I793" s="635" t="s">
        <v>119</v>
      </c>
      <c r="J793" s="645">
        <v>2</v>
      </c>
      <c r="K793" s="641">
        <v>45717</v>
      </c>
      <c r="L793" s="641">
        <v>46053</v>
      </c>
      <c r="M793" s="638">
        <f t="shared" si="39"/>
        <v>48</v>
      </c>
      <c r="N793" s="676">
        <v>0</v>
      </c>
      <c r="O793" s="644" t="s">
        <v>754</v>
      </c>
      <c r="P793" s="639">
        <f t="shared" si="37"/>
        <v>0</v>
      </c>
      <c r="Q793" s="640" t="str" cm="1">
        <f t="array" aca="1" ref="Q793" ca="1">IF(ISNUMBER(P793),IF(P793=100%,"CUMPLIDA",IF(AND(ISNUMBER(L793),ISNUMBER(INDIRECT("FECHA_"&amp;$B793,1))), IF(L793&lt;=INDIRECT("FECHA_"&amp;$B793,1),"INCUMPLIDA","PROCESO"), "VERIFICAR FECHA")),"SIN VALOR AVANCE")</f>
        <v>PROCESO</v>
      </c>
    </row>
    <row r="794" spans="1:17" ht="195">
      <c r="A794" s="453" t="s">
        <v>19</v>
      </c>
      <c r="B794" s="454" t="s">
        <v>14</v>
      </c>
      <c r="C794" s="940"/>
      <c r="D794" s="940"/>
      <c r="E794" s="941"/>
      <c r="F794" s="941"/>
      <c r="G794" s="634" t="s">
        <v>2466</v>
      </c>
      <c r="H794" s="635" t="s">
        <v>2467</v>
      </c>
      <c r="I794" s="635" t="s">
        <v>2468</v>
      </c>
      <c r="J794" s="645">
        <v>4</v>
      </c>
      <c r="K794" s="641">
        <v>44986</v>
      </c>
      <c r="L794" s="641">
        <v>45351</v>
      </c>
      <c r="M794" s="638">
        <f t="shared" si="39"/>
        <v>52.142857142857146</v>
      </c>
      <c r="N794" s="639">
        <v>1</v>
      </c>
      <c r="O794" s="635" t="s">
        <v>2469</v>
      </c>
      <c r="P794" s="639">
        <f t="shared" si="37"/>
        <v>1</v>
      </c>
      <c r="Q794" s="640" t="str" cm="1">
        <f t="array" aca="1" ref="Q794" ca="1">IF(ISNUMBER(P794),IF(P794=100%,"CUMPLIDA",IF(AND(ISNUMBER(L794),ISNUMBER(INDIRECT("FECHA_"&amp;$B794,1))), IF(L794&lt;=INDIRECT("FECHA_"&amp;$B794,1),"INCUMPLIDA","PROCESO"), "VERIFICAR FECHA")),"SIN VALOR AVANCE")</f>
        <v>CUMPLIDA</v>
      </c>
    </row>
    <row r="795" spans="1:17" ht="255">
      <c r="A795" s="453" t="s">
        <v>19</v>
      </c>
      <c r="B795" s="454" t="s">
        <v>14</v>
      </c>
      <c r="C795" s="940"/>
      <c r="D795" s="940"/>
      <c r="E795" s="634" t="s">
        <v>2470</v>
      </c>
      <c r="F795" s="941"/>
      <c r="G795" s="463" t="s">
        <v>2471</v>
      </c>
      <c r="H795" s="646" t="s">
        <v>2472</v>
      </c>
      <c r="I795" s="635" t="s">
        <v>2473</v>
      </c>
      <c r="J795" s="645">
        <v>2</v>
      </c>
      <c r="K795" s="637">
        <v>44986</v>
      </c>
      <c r="L795" s="637">
        <v>45351</v>
      </c>
      <c r="M795" s="638">
        <f t="shared" si="39"/>
        <v>52.142857142857146</v>
      </c>
      <c r="N795" s="639">
        <v>1</v>
      </c>
      <c r="O795" s="635" t="s">
        <v>2474</v>
      </c>
      <c r="P795" s="639">
        <f t="shared" si="37"/>
        <v>1</v>
      </c>
      <c r="Q795" s="640" t="str" cm="1">
        <f t="array" aca="1" ref="Q795" ca="1">IF(ISNUMBER(P795),IF(P795=100%,"CUMPLIDA",IF(AND(ISNUMBER(L795),ISNUMBER(INDIRECT("FECHA_"&amp;$B795,1))), IF(L795&lt;=INDIRECT("FECHA_"&amp;$B795,1),"INCUMPLIDA","PROCESO"), "VERIFICAR FECHA")),"SIN VALOR AVANCE")</f>
        <v>CUMPLIDA</v>
      </c>
    </row>
    <row r="796" spans="1:17" ht="270">
      <c r="A796" s="453" t="s">
        <v>19</v>
      </c>
      <c r="B796" s="454" t="s">
        <v>14</v>
      </c>
      <c r="C796" s="940"/>
      <c r="D796" s="940"/>
      <c r="E796" s="463" t="s">
        <v>2475</v>
      </c>
      <c r="F796" s="941"/>
      <c r="G796" s="634" t="s">
        <v>2476</v>
      </c>
      <c r="H796" s="635" t="s">
        <v>2477</v>
      </c>
      <c r="I796" s="635" t="s">
        <v>2473</v>
      </c>
      <c r="J796" s="645">
        <v>2</v>
      </c>
      <c r="K796" s="637">
        <v>44986</v>
      </c>
      <c r="L796" s="637">
        <v>45351</v>
      </c>
      <c r="M796" s="638">
        <f t="shared" si="39"/>
        <v>52.142857142857146</v>
      </c>
      <c r="N796" s="639">
        <v>1</v>
      </c>
      <c r="O796" s="635" t="s">
        <v>2478</v>
      </c>
      <c r="P796" s="639">
        <f t="shared" si="37"/>
        <v>1</v>
      </c>
      <c r="Q796" s="640" t="str" cm="1">
        <f t="array" aca="1" ref="Q796" ca="1">IF(ISNUMBER(P796),IF(P796=100%,"CUMPLIDA",IF(AND(ISNUMBER(L796),ISNUMBER(INDIRECT("FECHA_"&amp;$B796,1))), IF(L796&lt;=INDIRECT("FECHA_"&amp;$B796,1),"INCUMPLIDA","PROCESO"), "VERIFICAR FECHA")),"SIN VALOR AVANCE")</f>
        <v>CUMPLIDA</v>
      </c>
    </row>
    <row r="797" spans="1:17" ht="120">
      <c r="A797" s="453" t="s">
        <v>19</v>
      </c>
      <c r="B797" s="454" t="s">
        <v>14</v>
      </c>
      <c r="C797" s="940"/>
      <c r="D797" s="940"/>
      <c r="E797" s="949" t="s">
        <v>2479</v>
      </c>
      <c r="F797" s="941"/>
      <c r="G797" s="634" t="s">
        <v>2480</v>
      </c>
      <c r="H797" s="635" t="s">
        <v>2481</v>
      </c>
      <c r="I797" s="635" t="s">
        <v>2482</v>
      </c>
      <c r="J797" s="645">
        <v>3</v>
      </c>
      <c r="K797" s="637">
        <v>45139</v>
      </c>
      <c r="L797" s="637">
        <v>45291</v>
      </c>
      <c r="M797" s="638">
        <f t="shared" si="39"/>
        <v>21.714285714285715</v>
      </c>
      <c r="N797" s="639">
        <v>1</v>
      </c>
      <c r="O797" s="635" t="s">
        <v>2483</v>
      </c>
      <c r="P797" s="639">
        <f t="shared" si="37"/>
        <v>1</v>
      </c>
      <c r="Q797" s="640" t="str" cm="1">
        <f t="array" aca="1" ref="Q797" ca="1">IF(ISNUMBER(P797),IF(P797=100%,"CUMPLIDA",IF(AND(ISNUMBER(L797),ISNUMBER(INDIRECT("FECHA_"&amp;$B797,1))), IF(L797&lt;=INDIRECT("FECHA_"&amp;$B797,1),"INCUMPLIDA","PROCESO"), "VERIFICAR FECHA")),"SIN VALOR AVANCE")</f>
        <v>CUMPLIDA</v>
      </c>
    </row>
    <row r="798" spans="1:17" ht="135">
      <c r="A798" s="453" t="s">
        <v>19</v>
      </c>
      <c r="B798" s="454" t="s">
        <v>14</v>
      </c>
      <c r="C798" s="940"/>
      <c r="D798" s="940"/>
      <c r="E798" s="949"/>
      <c r="F798" s="941"/>
      <c r="G798" s="634" t="s">
        <v>2484</v>
      </c>
      <c r="H798" s="635" t="s">
        <v>2485</v>
      </c>
      <c r="I798" s="635" t="s">
        <v>2486</v>
      </c>
      <c r="J798" s="645">
        <v>1</v>
      </c>
      <c r="K798" s="637">
        <v>45139</v>
      </c>
      <c r="L798" s="637">
        <v>45169</v>
      </c>
      <c r="M798" s="638">
        <f t="shared" si="39"/>
        <v>4.2857142857142856</v>
      </c>
      <c r="N798" s="639">
        <v>1</v>
      </c>
      <c r="O798" s="635" t="s">
        <v>2483</v>
      </c>
      <c r="P798" s="639">
        <f t="shared" si="37"/>
        <v>1</v>
      </c>
      <c r="Q798" s="640" t="str" cm="1">
        <f t="array" aca="1" ref="Q798" ca="1">IF(ISNUMBER(P798),IF(P798=100%,"CUMPLIDA",IF(AND(ISNUMBER(L798),ISNUMBER(INDIRECT("FECHA_"&amp;$B798,1))), IF(L798&lt;=INDIRECT("FECHA_"&amp;$B798,1),"INCUMPLIDA","PROCESO"), "VERIFICAR FECHA")),"SIN VALOR AVANCE")</f>
        <v>CUMPLIDA</v>
      </c>
    </row>
    <row r="799" spans="1:17" ht="60">
      <c r="A799" s="453" t="s">
        <v>19</v>
      </c>
      <c r="B799" s="454" t="s">
        <v>14</v>
      </c>
      <c r="C799" s="940"/>
      <c r="D799" s="940"/>
      <c r="E799" s="941" t="s">
        <v>2487</v>
      </c>
      <c r="F799" s="941"/>
      <c r="G799" s="634" t="s">
        <v>2238</v>
      </c>
      <c r="H799" s="635" t="s">
        <v>1675</v>
      </c>
      <c r="I799" s="635" t="s">
        <v>1676</v>
      </c>
      <c r="J799" s="645">
        <v>1</v>
      </c>
      <c r="K799" s="641">
        <v>45231</v>
      </c>
      <c r="L799" s="641">
        <v>45504</v>
      </c>
      <c r="M799" s="638">
        <f t="shared" si="39"/>
        <v>39</v>
      </c>
      <c r="N799" s="639">
        <v>1</v>
      </c>
      <c r="O799" s="635" t="s">
        <v>2458</v>
      </c>
      <c r="P799" s="639">
        <f t="shared" si="37"/>
        <v>1</v>
      </c>
      <c r="Q799" s="640" t="str" cm="1">
        <f t="array" aca="1" ref="Q799" ca="1">IF(ISNUMBER(P799),IF(P799=100%,"CUMPLIDA",IF(AND(ISNUMBER(L799),ISNUMBER(INDIRECT("FECHA_"&amp;$B799,1))), IF(L799&lt;=INDIRECT("FECHA_"&amp;$B799,1),"INCUMPLIDA","PROCESO"), "VERIFICAR FECHA")),"SIN VALOR AVANCE")</f>
        <v>CUMPLIDA</v>
      </c>
    </row>
    <row r="800" spans="1:17" ht="195.75">
      <c r="A800" s="453" t="s">
        <v>19</v>
      </c>
      <c r="B800" s="454" t="s">
        <v>14</v>
      </c>
      <c r="C800" s="940"/>
      <c r="D800" s="940"/>
      <c r="E800" s="941"/>
      <c r="F800" s="941"/>
      <c r="G800" s="634" t="s">
        <v>2241</v>
      </c>
      <c r="H800" s="635" t="s">
        <v>1679</v>
      </c>
      <c r="I800" s="635" t="s">
        <v>99</v>
      </c>
      <c r="J800" s="645">
        <v>1</v>
      </c>
      <c r="K800" s="641">
        <v>45323</v>
      </c>
      <c r="L800" s="641">
        <v>45747</v>
      </c>
      <c r="M800" s="638">
        <f t="shared" si="39"/>
        <v>60.571428571428569</v>
      </c>
      <c r="N800" s="639">
        <v>1</v>
      </c>
      <c r="O800" s="644" t="s">
        <v>2459</v>
      </c>
      <c r="P800" s="639">
        <f t="shared" si="37"/>
        <v>1</v>
      </c>
      <c r="Q800" s="640" t="str" cm="1">
        <f t="array" aca="1" ref="Q800" ca="1">IF(ISNUMBER(P800),IF(P800=100%,"CUMPLIDA",IF(AND(ISNUMBER(L800),ISNUMBER(INDIRECT("FECHA_"&amp;$B800,1))), IF(L800&lt;=INDIRECT("FECHA_"&amp;$B800,1),"INCUMPLIDA","PROCESO"), "VERIFICAR FECHA")),"SIN VALOR AVANCE")</f>
        <v>CUMPLIDA</v>
      </c>
    </row>
    <row r="801" spans="1:17" ht="45.75">
      <c r="A801" s="453" t="s">
        <v>19</v>
      </c>
      <c r="B801" s="454" t="s">
        <v>14</v>
      </c>
      <c r="C801" s="940"/>
      <c r="D801" s="940"/>
      <c r="E801" s="941"/>
      <c r="F801" s="941"/>
      <c r="G801" s="634" t="s">
        <v>2243</v>
      </c>
      <c r="H801" s="635" t="s">
        <v>101</v>
      </c>
      <c r="I801" s="635" t="s">
        <v>102</v>
      </c>
      <c r="J801" s="645">
        <v>1</v>
      </c>
      <c r="K801" s="641">
        <v>45323</v>
      </c>
      <c r="L801" s="641">
        <v>45747</v>
      </c>
      <c r="M801" s="638">
        <f t="shared" si="39"/>
        <v>60.571428571428569</v>
      </c>
      <c r="N801" s="639">
        <v>1</v>
      </c>
      <c r="O801" s="635" t="s">
        <v>2458</v>
      </c>
      <c r="P801" s="639">
        <f t="shared" si="37"/>
        <v>1</v>
      </c>
      <c r="Q801" s="640" t="str" cm="1">
        <f t="array" aca="1" ref="Q801" ca="1">IF(ISNUMBER(P801),IF(P801=100%,"CUMPLIDA",IF(AND(ISNUMBER(L801),ISNUMBER(INDIRECT("FECHA_"&amp;$B801,1))), IF(L801&lt;=INDIRECT("FECHA_"&amp;$B801,1),"INCUMPLIDA","PROCESO"), "VERIFICAR FECHA")),"SIN VALOR AVANCE")</f>
        <v>CUMPLIDA</v>
      </c>
    </row>
    <row r="802" spans="1:17" ht="195.75">
      <c r="A802" s="453" t="s">
        <v>19</v>
      </c>
      <c r="B802" s="454" t="s">
        <v>14</v>
      </c>
      <c r="C802" s="940"/>
      <c r="D802" s="940"/>
      <c r="E802" s="941"/>
      <c r="F802" s="941"/>
      <c r="G802" s="634" t="s">
        <v>2244</v>
      </c>
      <c r="H802" s="635" t="s">
        <v>239</v>
      </c>
      <c r="I802" s="635" t="s">
        <v>240</v>
      </c>
      <c r="J802" s="645">
        <v>1</v>
      </c>
      <c r="K802" s="641">
        <v>45231</v>
      </c>
      <c r="L802" s="641">
        <v>45747</v>
      </c>
      <c r="M802" s="638">
        <f t="shared" si="39"/>
        <v>73.714285714285708</v>
      </c>
      <c r="N802" s="639">
        <v>1</v>
      </c>
      <c r="O802" s="635" t="s">
        <v>2417</v>
      </c>
      <c r="P802" s="639">
        <f t="shared" si="37"/>
        <v>1</v>
      </c>
      <c r="Q802" s="640" t="str" cm="1">
        <f t="array" aca="1" ref="Q802" ca="1">IF(ISNUMBER(P802),IF(P802=100%,"CUMPLIDA",IF(AND(ISNUMBER(L802),ISNUMBER(INDIRECT("FECHA_"&amp;$B802,1))), IF(L802&lt;=INDIRECT("FECHA_"&amp;$B802,1),"INCUMPLIDA","PROCESO"), "VERIFICAR FECHA")),"SIN VALOR AVANCE")</f>
        <v>CUMPLIDA</v>
      </c>
    </row>
    <row r="803" spans="1:17" ht="195.75">
      <c r="A803" s="453" t="s">
        <v>19</v>
      </c>
      <c r="B803" s="454" t="s">
        <v>14</v>
      </c>
      <c r="C803" s="940"/>
      <c r="D803" s="940"/>
      <c r="E803" s="941"/>
      <c r="F803" s="941"/>
      <c r="G803" s="634" t="s">
        <v>2245</v>
      </c>
      <c r="H803" s="635" t="s">
        <v>104</v>
      </c>
      <c r="I803" s="635" t="s">
        <v>105</v>
      </c>
      <c r="J803" s="645">
        <v>1</v>
      </c>
      <c r="K803" s="641">
        <v>45323</v>
      </c>
      <c r="L803" s="641">
        <v>45747</v>
      </c>
      <c r="M803" s="638">
        <f t="shared" si="39"/>
        <v>60.571428571428569</v>
      </c>
      <c r="N803" s="639">
        <v>1</v>
      </c>
      <c r="O803" s="635" t="s">
        <v>2417</v>
      </c>
      <c r="P803" s="639">
        <f t="shared" si="37"/>
        <v>1</v>
      </c>
      <c r="Q803" s="640" t="str" cm="1">
        <f t="array" aca="1" ref="Q803" ca="1">IF(ISNUMBER(P803),IF(P803=100%,"CUMPLIDA",IF(AND(ISNUMBER(L803),ISNUMBER(INDIRECT("FECHA_"&amp;$B803,1))), IF(L803&lt;=INDIRECT("FECHA_"&amp;$B803,1),"INCUMPLIDA","PROCESO"), "VERIFICAR FECHA")),"SIN VALOR AVANCE")</f>
        <v>CUMPLIDA</v>
      </c>
    </row>
    <row r="804" spans="1:17" ht="45.75">
      <c r="A804" s="453" t="s">
        <v>19</v>
      </c>
      <c r="B804" s="454" t="s">
        <v>14</v>
      </c>
      <c r="C804" s="940"/>
      <c r="D804" s="940"/>
      <c r="E804" s="941"/>
      <c r="F804" s="941"/>
      <c r="G804" s="634" t="s">
        <v>2246</v>
      </c>
      <c r="H804" s="635" t="s">
        <v>106</v>
      </c>
      <c r="I804" s="635" t="s">
        <v>107</v>
      </c>
      <c r="J804" s="645">
        <v>1</v>
      </c>
      <c r="K804" s="641">
        <v>45231</v>
      </c>
      <c r="L804" s="641">
        <v>45747</v>
      </c>
      <c r="M804" s="638">
        <f t="shared" si="39"/>
        <v>73.714285714285708</v>
      </c>
      <c r="N804" s="639">
        <v>1</v>
      </c>
      <c r="O804" s="635" t="s">
        <v>2458</v>
      </c>
      <c r="P804" s="639">
        <f t="shared" si="37"/>
        <v>1</v>
      </c>
      <c r="Q804" s="640" t="str" cm="1">
        <f t="array" aca="1" ref="Q804" ca="1">IF(ISNUMBER(P804),IF(P804=100%,"CUMPLIDA",IF(AND(ISNUMBER(L804),ISNUMBER(INDIRECT("FECHA_"&amp;$B804,1))), IF(L804&lt;=INDIRECT("FECHA_"&amp;$B804,1),"INCUMPLIDA","PROCESO"), "VERIFICAR FECHA")),"SIN VALOR AVANCE")</f>
        <v>CUMPLIDA</v>
      </c>
    </row>
    <row r="805" spans="1:17" ht="225.75">
      <c r="A805" s="453" t="s">
        <v>19</v>
      </c>
      <c r="B805" s="454" t="s">
        <v>14</v>
      </c>
      <c r="C805" s="940"/>
      <c r="D805" s="940"/>
      <c r="E805" s="941"/>
      <c r="F805" s="941"/>
      <c r="G805" s="634" t="s">
        <v>2247</v>
      </c>
      <c r="H805" s="635" t="s">
        <v>108</v>
      </c>
      <c r="I805" s="635" t="s">
        <v>109</v>
      </c>
      <c r="J805" s="645">
        <v>1</v>
      </c>
      <c r="K805" s="641">
        <v>45231</v>
      </c>
      <c r="L805" s="641">
        <v>45808</v>
      </c>
      <c r="M805" s="638">
        <f t="shared" si="39"/>
        <v>82.428571428571431</v>
      </c>
      <c r="N805" s="639">
        <v>1</v>
      </c>
      <c r="O805" s="644" t="s">
        <v>754</v>
      </c>
      <c r="P805" s="639">
        <f t="shared" si="37"/>
        <v>1</v>
      </c>
      <c r="Q805" s="640" t="str" cm="1">
        <f t="array" aca="1" ref="Q805" ca="1">IF(ISNUMBER(P805),IF(P805=100%,"CUMPLIDA",IF(AND(ISNUMBER(L805),ISNUMBER(INDIRECT("FECHA_"&amp;$B805,1))), IF(L805&lt;=INDIRECT("FECHA_"&amp;$B805,1),"INCUMPLIDA","PROCESO"), "VERIFICAR FECHA")),"SIN VALOR AVANCE")</f>
        <v>CUMPLIDA</v>
      </c>
    </row>
    <row r="806" spans="1:17" ht="45.75">
      <c r="A806" s="453" t="s">
        <v>19</v>
      </c>
      <c r="B806" s="454" t="s">
        <v>14</v>
      </c>
      <c r="C806" s="940"/>
      <c r="D806" s="940"/>
      <c r="E806" s="941"/>
      <c r="F806" s="941"/>
      <c r="G806" s="634" t="s">
        <v>2249</v>
      </c>
      <c r="H806" s="635" t="s">
        <v>111</v>
      </c>
      <c r="I806" s="635" t="s">
        <v>112</v>
      </c>
      <c r="J806" s="645">
        <v>7</v>
      </c>
      <c r="K806" s="641">
        <v>46024</v>
      </c>
      <c r="L806" s="641">
        <v>46660</v>
      </c>
      <c r="M806" s="638">
        <f t="shared" si="39"/>
        <v>90.857142857142861</v>
      </c>
      <c r="N806" s="639">
        <v>0</v>
      </c>
      <c r="O806" s="635" t="s">
        <v>2458</v>
      </c>
      <c r="P806" s="639">
        <f t="shared" si="37"/>
        <v>0</v>
      </c>
      <c r="Q806" s="640" t="str" cm="1">
        <f t="array" aca="1" ref="Q806" ca="1">IF(ISNUMBER(P806),IF(P806=100%,"CUMPLIDA",IF(AND(ISNUMBER(L806),ISNUMBER(INDIRECT("FECHA_"&amp;$B806,1))), IF(L806&lt;=INDIRECT("FECHA_"&amp;$B806,1),"INCUMPLIDA","PROCESO"), "VERIFICAR FECHA")),"SIN VALOR AVANCE")</f>
        <v>PROCESO</v>
      </c>
    </row>
    <row r="807" spans="1:17" ht="135.75">
      <c r="A807" s="453" t="s">
        <v>19</v>
      </c>
      <c r="B807" s="454" t="s">
        <v>14</v>
      </c>
      <c r="C807" s="940"/>
      <c r="D807" s="940"/>
      <c r="E807" s="941"/>
      <c r="F807" s="941"/>
      <c r="G807" s="634" t="s">
        <v>2250</v>
      </c>
      <c r="H807" s="635" t="s">
        <v>115</v>
      </c>
      <c r="I807" s="635" t="s">
        <v>116</v>
      </c>
      <c r="J807" s="645">
        <v>1</v>
      </c>
      <c r="K807" s="641">
        <v>46024</v>
      </c>
      <c r="L807" s="641">
        <v>46660</v>
      </c>
      <c r="M807" s="638">
        <f t="shared" si="39"/>
        <v>90.857142857142861</v>
      </c>
      <c r="N807" s="639">
        <v>0</v>
      </c>
      <c r="O807" s="644" t="s">
        <v>741</v>
      </c>
      <c r="P807" s="639">
        <f t="shared" si="37"/>
        <v>0</v>
      </c>
      <c r="Q807" s="640" t="str" cm="1">
        <f t="array" aca="1" ref="Q807" ca="1">IF(ISNUMBER(P807),IF(P807=100%,"CUMPLIDA",IF(AND(ISNUMBER(L807),ISNUMBER(INDIRECT("FECHA_"&amp;$B807,1))), IF(L807&lt;=INDIRECT("FECHA_"&amp;$B807,1),"INCUMPLIDA","PROCESO"), "VERIFICAR FECHA")),"SIN VALOR AVANCE")</f>
        <v>PROCESO</v>
      </c>
    </row>
    <row r="808" spans="1:17" ht="225.75">
      <c r="A808" s="453" t="s">
        <v>19</v>
      </c>
      <c r="B808" s="454" t="s">
        <v>14</v>
      </c>
      <c r="C808" s="940"/>
      <c r="D808" s="940"/>
      <c r="E808" s="941"/>
      <c r="F808" s="941"/>
      <c r="G808" s="634" t="s">
        <v>2251</v>
      </c>
      <c r="H808" s="635" t="s">
        <v>118</v>
      </c>
      <c r="I808" s="635" t="s">
        <v>119</v>
      </c>
      <c r="J808" s="645">
        <v>2</v>
      </c>
      <c r="K808" s="641">
        <v>46024</v>
      </c>
      <c r="L808" s="641">
        <v>46660</v>
      </c>
      <c r="M808" s="638">
        <f t="shared" si="39"/>
        <v>90.857142857142861</v>
      </c>
      <c r="N808" s="639">
        <v>0</v>
      </c>
      <c r="O808" s="644" t="s">
        <v>754</v>
      </c>
      <c r="P808" s="639">
        <f t="shared" si="37"/>
        <v>0</v>
      </c>
      <c r="Q808" s="640" t="str" cm="1">
        <f t="array" aca="1" ref="Q808" ca="1">IF(ISNUMBER(P808),IF(P808=100%,"CUMPLIDA",IF(AND(ISNUMBER(L808),ISNUMBER(INDIRECT("FECHA_"&amp;$B808,1))), IF(L808&lt;=INDIRECT("FECHA_"&amp;$B808,1),"INCUMPLIDA","PROCESO"), "VERIFICAR FECHA")),"SIN VALOR AVANCE")</f>
        <v>PROCESO</v>
      </c>
    </row>
    <row r="809" spans="1:17" ht="150">
      <c r="A809" s="453" t="s">
        <v>19</v>
      </c>
      <c r="B809" s="454" t="s">
        <v>14</v>
      </c>
      <c r="C809" s="940"/>
      <c r="D809" s="940"/>
      <c r="E809" s="941"/>
      <c r="F809" s="941"/>
      <c r="G809" s="634" t="s">
        <v>2488</v>
      </c>
      <c r="H809" s="635" t="s">
        <v>2489</v>
      </c>
      <c r="I809" s="635" t="s">
        <v>2216</v>
      </c>
      <c r="J809" s="645">
        <v>4</v>
      </c>
      <c r="K809" s="641">
        <v>44986</v>
      </c>
      <c r="L809" s="641">
        <v>45351</v>
      </c>
      <c r="M809" s="638">
        <f t="shared" si="39"/>
        <v>52.142857142857146</v>
      </c>
      <c r="N809" s="639">
        <v>1</v>
      </c>
      <c r="O809" s="635" t="s">
        <v>2474</v>
      </c>
      <c r="P809" s="639">
        <f t="shared" si="37"/>
        <v>1</v>
      </c>
      <c r="Q809" s="640" t="str" cm="1">
        <f t="array" aca="1" ref="Q809" ca="1">IF(ISNUMBER(P809),IF(P809=100%,"CUMPLIDA",IF(AND(ISNUMBER(L809),ISNUMBER(INDIRECT("FECHA_"&amp;$B809,1))), IF(L809&lt;=INDIRECT("FECHA_"&amp;$B809,1),"INCUMPLIDA","PROCESO"), "VERIFICAR FECHA")),"SIN VALOR AVANCE")</f>
        <v>CUMPLIDA</v>
      </c>
    </row>
    <row r="810" spans="1:17" ht="165">
      <c r="A810" s="453" t="s">
        <v>19</v>
      </c>
      <c r="B810" s="454" t="s">
        <v>14</v>
      </c>
      <c r="C810" s="940"/>
      <c r="D810" s="940"/>
      <c r="E810" s="941"/>
      <c r="F810" s="941"/>
      <c r="G810" s="634" t="s">
        <v>2490</v>
      </c>
      <c r="H810" s="635" t="s">
        <v>2489</v>
      </c>
      <c r="I810" s="635" t="s">
        <v>2216</v>
      </c>
      <c r="J810" s="645">
        <v>4</v>
      </c>
      <c r="K810" s="641">
        <v>44986</v>
      </c>
      <c r="L810" s="641">
        <v>45351</v>
      </c>
      <c r="M810" s="638">
        <f>(L810-K810)/7</f>
        <v>52.142857142857146</v>
      </c>
      <c r="N810" s="639">
        <v>1</v>
      </c>
      <c r="O810" s="635" t="s">
        <v>2474</v>
      </c>
      <c r="P810" s="639">
        <f t="shared" si="37"/>
        <v>1</v>
      </c>
      <c r="Q810" s="640" t="str" cm="1">
        <f t="array" aca="1" ref="Q810" ca="1">IF(ISNUMBER(P810),IF(P810=100%,"CUMPLIDA",IF(AND(ISNUMBER(L810),ISNUMBER(INDIRECT("FECHA_"&amp;$B810,1))), IF(L810&lt;=INDIRECT("FECHA_"&amp;$B810,1),"INCUMPLIDA","PROCESO"), "VERIFICAR FECHA")),"SIN VALOR AVANCE")</f>
        <v>CUMPLIDA</v>
      </c>
    </row>
    <row r="811" spans="1:17" ht="225">
      <c r="A811" s="453" t="s">
        <v>19</v>
      </c>
      <c r="B811" s="454" t="s">
        <v>14</v>
      </c>
      <c r="C811" s="940" t="s">
        <v>2491</v>
      </c>
      <c r="D811" s="940" t="s">
        <v>1737</v>
      </c>
      <c r="E811" s="941" t="s">
        <v>2492</v>
      </c>
      <c r="F811" s="941" t="s">
        <v>2493</v>
      </c>
      <c r="G811" s="463" t="s">
        <v>2494</v>
      </c>
      <c r="H811" s="646" t="s">
        <v>2495</v>
      </c>
      <c r="I811" s="635" t="s">
        <v>2496</v>
      </c>
      <c r="J811" s="645">
        <v>2</v>
      </c>
      <c r="K811" s="637">
        <v>45200</v>
      </c>
      <c r="L811" s="637">
        <v>45565</v>
      </c>
      <c r="M811" s="638">
        <f t="shared" ref="M811:M827" si="40">(L811-K811)/7</f>
        <v>52.142857142857146</v>
      </c>
      <c r="N811" s="639">
        <v>1</v>
      </c>
      <c r="O811" s="635" t="s">
        <v>2497</v>
      </c>
      <c r="P811" s="639">
        <f t="shared" ref="P811:P874" si="41">IF(B811="ITRC",N811,N811/J811)</f>
        <v>1</v>
      </c>
      <c r="Q811" s="640" t="str" cm="1">
        <f t="array" aca="1" ref="Q811" ca="1">IF(ISNUMBER(P811),IF(P811=100%,"CUMPLIDA",IF(AND(ISNUMBER(L811),ISNUMBER(INDIRECT("FECHA_"&amp;$B811,1))), IF(L811&lt;=INDIRECT("FECHA_"&amp;$B811,1),"INCUMPLIDA","PROCESO"), "VERIFICAR FECHA")),"SIN VALOR AVANCE")</f>
        <v>CUMPLIDA</v>
      </c>
    </row>
    <row r="812" spans="1:17" ht="240">
      <c r="A812" s="453" t="s">
        <v>19</v>
      </c>
      <c r="B812" s="454" t="s">
        <v>14</v>
      </c>
      <c r="C812" s="940"/>
      <c r="D812" s="940"/>
      <c r="E812" s="941"/>
      <c r="F812" s="941"/>
      <c r="G812" s="463" t="s">
        <v>2498</v>
      </c>
      <c r="H812" s="646" t="s">
        <v>2499</v>
      </c>
      <c r="I812" s="635" t="s">
        <v>2500</v>
      </c>
      <c r="J812" s="645">
        <v>35</v>
      </c>
      <c r="K812" s="637">
        <v>45200</v>
      </c>
      <c r="L812" s="637">
        <v>45565</v>
      </c>
      <c r="M812" s="638">
        <f t="shared" si="40"/>
        <v>52.142857142857146</v>
      </c>
      <c r="N812" s="639">
        <v>1</v>
      </c>
      <c r="O812" s="635" t="s">
        <v>2501</v>
      </c>
      <c r="P812" s="639">
        <f t="shared" si="41"/>
        <v>1</v>
      </c>
      <c r="Q812" s="640" t="str" cm="1">
        <f t="array" aca="1" ref="Q812" ca="1">IF(ISNUMBER(P812),IF(P812=100%,"CUMPLIDA",IF(AND(ISNUMBER(L812),ISNUMBER(INDIRECT("FECHA_"&amp;$B812,1))), IF(L812&lt;=INDIRECT("FECHA_"&amp;$B812,1),"INCUMPLIDA","PROCESO"), "VERIFICAR FECHA")),"SIN VALOR AVANCE")</f>
        <v>CUMPLIDA</v>
      </c>
    </row>
    <row r="813" spans="1:17" ht="405">
      <c r="A813" s="453" t="s">
        <v>19</v>
      </c>
      <c r="B813" s="454" t="s">
        <v>14</v>
      </c>
      <c r="C813" s="940"/>
      <c r="D813" s="940"/>
      <c r="E813" s="941"/>
      <c r="F813" s="941"/>
      <c r="G813" s="647" t="s">
        <v>2502</v>
      </c>
      <c r="H813" s="656" t="s">
        <v>2503</v>
      </c>
      <c r="I813" s="635" t="s">
        <v>2504</v>
      </c>
      <c r="J813" s="645">
        <v>1</v>
      </c>
      <c r="K813" s="650">
        <v>45809</v>
      </c>
      <c r="L813" s="650">
        <v>46053</v>
      </c>
      <c r="M813" s="638">
        <f t="shared" si="40"/>
        <v>34.857142857142854</v>
      </c>
      <c r="N813" s="639">
        <v>0</v>
      </c>
      <c r="O813" s="635" t="s">
        <v>2505</v>
      </c>
      <c r="P813" s="639">
        <f t="shared" si="41"/>
        <v>0</v>
      </c>
      <c r="Q813" s="640" t="str" cm="1">
        <f t="array" aca="1" ref="Q813" ca="1">IF(ISNUMBER(P813),IF(P813=100%,"CUMPLIDA",IF(AND(ISNUMBER(L813),ISNUMBER(INDIRECT("FECHA_"&amp;$B813,1))), IF(L813&lt;=INDIRECT("FECHA_"&amp;$B813,1),"INCUMPLIDA","PROCESO"), "VERIFICAR FECHA")),"SIN VALOR AVANCE")</f>
        <v>PROCESO</v>
      </c>
    </row>
    <row r="814" spans="1:17" ht="225">
      <c r="A814" s="453" t="s">
        <v>19</v>
      </c>
      <c r="B814" s="454" t="s">
        <v>14</v>
      </c>
      <c r="C814" s="940"/>
      <c r="D814" s="940"/>
      <c r="E814" s="941"/>
      <c r="F814" s="941"/>
      <c r="G814" s="463" t="s">
        <v>2506</v>
      </c>
      <c r="H814" s="646" t="s">
        <v>2507</v>
      </c>
      <c r="I814" s="635" t="s">
        <v>2508</v>
      </c>
      <c r="J814" s="645">
        <v>105</v>
      </c>
      <c r="K814" s="637">
        <v>45200</v>
      </c>
      <c r="L814" s="637">
        <v>45565</v>
      </c>
      <c r="M814" s="638">
        <f t="shared" si="40"/>
        <v>52.142857142857146</v>
      </c>
      <c r="N814" s="639">
        <v>1</v>
      </c>
      <c r="O814" s="635" t="s">
        <v>2509</v>
      </c>
      <c r="P814" s="639">
        <f t="shared" si="41"/>
        <v>1</v>
      </c>
      <c r="Q814" s="640" t="str" cm="1">
        <f t="array" aca="1" ref="Q814" ca="1">IF(ISNUMBER(P814),IF(P814=100%,"CUMPLIDA",IF(AND(ISNUMBER(L814),ISNUMBER(INDIRECT("FECHA_"&amp;$B814,1))), IF(L814&lt;=INDIRECT("FECHA_"&amp;$B814,1),"INCUMPLIDA","PROCESO"), "VERIFICAR FECHA")),"SIN VALOR AVANCE")</f>
        <v>CUMPLIDA</v>
      </c>
    </row>
    <row r="815" spans="1:17" ht="120.75">
      <c r="A815" s="453" t="s">
        <v>19</v>
      </c>
      <c r="B815" s="454" t="s">
        <v>14</v>
      </c>
      <c r="C815" s="940"/>
      <c r="D815" s="940"/>
      <c r="E815" s="941"/>
      <c r="F815" s="941"/>
      <c r="G815" s="463" t="s">
        <v>2510</v>
      </c>
      <c r="H815" s="646" t="s">
        <v>2511</v>
      </c>
      <c r="I815" s="635" t="s">
        <v>2504</v>
      </c>
      <c r="J815" s="645">
        <v>7</v>
      </c>
      <c r="K815" s="637">
        <v>45200</v>
      </c>
      <c r="L815" s="637">
        <v>45350</v>
      </c>
      <c r="M815" s="638">
        <f t="shared" si="40"/>
        <v>21.428571428571427</v>
      </c>
      <c r="N815" s="639">
        <v>1</v>
      </c>
      <c r="O815" s="635" t="s">
        <v>2512</v>
      </c>
      <c r="P815" s="639">
        <f t="shared" si="41"/>
        <v>1</v>
      </c>
      <c r="Q815" s="640" t="str" cm="1">
        <f t="array" aca="1" ref="Q815" ca="1">IF(ISNUMBER(P815),IF(P815=100%,"CUMPLIDA",IF(AND(ISNUMBER(L815),ISNUMBER(INDIRECT("FECHA_"&amp;$B815,1))), IF(L815&lt;=INDIRECT("FECHA_"&amp;$B815,1),"INCUMPLIDA","PROCESO"), "VERIFICAR FECHA")),"SIN VALOR AVANCE")</f>
        <v>CUMPLIDA</v>
      </c>
    </row>
    <row r="816" spans="1:17" ht="225">
      <c r="A816" s="453" t="s">
        <v>19</v>
      </c>
      <c r="B816" s="454" t="s">
        <v>14</v>
      </c>
      <c r="C816" s="940"/>
      <c r="D816" s="940"/>
      <c r="E816" s="941" t="s">
        <v>2513</v>
      </c>
      <c r="F816" s="941"/>
      <c r="G816" s="463" t="s">
        <v>2494</v>
      </c>
      <c r="H816" s="646" t="s">
        <v>2495</v>
      </c>
      <c r="I816" s="635" t="s">
        <v>2496</v>
      </c>
      <c r="J816" s="645">
        <v>2</v>
      </c>
      <c r="K816" s="637">
        <v>45200</v>
      </c>
      <c r="L816" s="637">
        <v>45565</v>
      </c>
      <c r="M816" s="638">
        <f t="shared" si="40"/>
        <v>52.142857142857146</v>
      </c>
      <c r="N816" s="639">
        <v>1</v>
      </c>
      <c r="O816" s="635" t="s">
        <v>2514</v>
      </c>
      <c r="P816" s="639">
        <f t="shared" si="41"/>
        <v>1</v>
      </c>
      <c r="Q816" s="640" t="str" cm="1">
        <f t="array" aca="1" ref="Q816" ca="1">IF(ISNUMBER(P816),IF(P816=100%,"CUMPLIDA",IF(AND(ISNUMBER(L816),ISNUMBER(INDIRECT("FECHA_"&amp;$B816,1))), IF(L816&lt;=INDIRECT("FECHA_"&amp;$B816,1),"INCUMPLIDA","PROCESO"), "VERIFICAR FECHA")),"SIN VALOR AVANCE")</f>
        <v>CUMPLIDA</v>
      </c>
    </row>
    <row r="817" spans="1:17" ht="240">
      <c r="A817" s="453" t="s">
        <v>19</v>
      </c>
      <c r="B817" s="454" t="s">
        <v>14</v>
      </c>
      <c r="C817" s="940"/>
      <c r="D817" s="940"/>
      <c r="E817" s="941"/>
      <c r="F817" s="941"/>
      <c r="G817" s="463" t="s">
        <v>2498</v>
      </c>
      <c r="H817" s="646" t="s">
        <v>2499</v>
      </c>
      <c r="I817" s="635" t="s">
        <v>2500</v>
      </c>
      <c r="J817" s="645">
        <v>35</v>
      </c>
      <c r="K817" s="637">
        <v>45200</v>
      </c>
      <c r="L817" s="637">
        <v>45565</v>
      </c>
      <c r="M817" s="638">
        <f t="shared" si="40"/>
        <v>52.142857142857146</v>
      </c>
      <c r="N817" s="639">
        <v>1</v>
      </c>
      <c r="O817" s="635" t="s">
        <v>2515</v>
      </c>
      <c r="P817" s="639">
        <f t="shared" si="41"/>
        <v>1</v>
      </c>
      <c r="Q817" s="640" t="str" cm="1">
        <f t="array" aca="1" ref="Q817" ca="1">IF(ISNUMBER(P817),IF(P817=100%,"CUMPLIDA",IF(AND(ISNUMBER(L817),ISNUMBER(INDIRECT("FECHA_"&amp;$B817,1))), IF(L817&lt;=INDIRECT("FECHA_"&amp;$B817,1),"INCUMPLIDA","PROCESO"), "VERIFICAR FECHA")),"SIN VALOR AVANCE")</f>
        <v>CUMPLIDA</v>
      </c>
    </row>
    <row r="818" spans="1:17" ht="405">
      <c r="A818" s="453" t="s">
        <v>19</v>
      </c>
      <c r="B818" s="454" t="s">
        <v>14</v>
      </c>
      <c r="C818" s="940"/>
      <c r="D818" s="940"/>
      <c r="E818" s="941"/>
      <c r="F818" s="941"/>
      <c r="G818" s="647" t="s">
        <v>2502</v>
      </c>
      <c r="H818" s="646" t="s">
        <v>2516</v>
      </c>
      <c r="I818" s="635" t="s">
        <v>2504</v>
      </c>
      <c r="J818" s="645">
        <v>1</v>
      </c>
      <c r="K818" s="637">
        <v>45809</v>
      </c>
      <c r="L818" s="637">
        <v>46053</v>
      </c>
      <c r="M818" s="638">
        <f t="shared" si="40"/>
        <v>34.857142857142854</v>
      </c>
      <c r="N818" s="639">
        <v>0</v>
      </c>
      <c r="O818" s="635" t="s">
        <v>2517</v>
      </c>
      <c r="P818" s="639">
        <f t="shared" si="41"/>
        <v>0</v>
      </c>
      <c r="Q818" s="640" t="str" cm="1">
        <f t="array" aca="1" ref="Q818" ca="1">IF(ISNUMBER(P818),IF(P818=100%,"CUMPLIDA",IF(AND(ISNUMBER(L818),ISNUMBER(INDIRECT("FECHA_"&amp;$B818,1))), IF(L818&lt;=INDIRECT("FECHA_"&amp;$B818,1),"INCUMPLIDA","PROCESO"), "VERIFICAR FECHA")),"SIN VALOR AVANCE")</f>
        <v>PROCESO</v>
      </c>
    </row>
    <row r="819" spans="1:17" ht="225">
      <c r="A819" s="453" t="s">
        <v>19</v>
      </c>
      <c r="B819" s="454" t="s">
        <v>14</v>
      </c>
      <c r="C819" s="940"/>
      <c r="D819" s="940"/>
      <c r="E819" s="941"/>
      <c r="F819" s="941"/>
      <c r="G819" s="463" t="s">
        <v>2506</v>
      </c>
      <c r="H819" s="646" t="s">
        <v>2507</v>
      </c>
      <c r="I819" s="635" t="s">
        <v>2508</v>
      </c>
      <c r="J819" s="645">
        <v>105</v>
      </c>
      <c r="K819" s="637">
        <v>45200</v>
      </c>
      <c r="L819" s="637">
        <v>45565</v>
      </c>
      <c r="M819" s="638">
        <f t="shared" si="40"/>
        <v>52.142857142857146</v>
      </c>
      <c r="N819" s="639">
        <v>1</v>
      </c>
      <c r="O819" s="635" t="s">
        <v>2518</v>
      </c>
      <c r="P819" s="639">
        <f t="shared" si="41"/>
        <v>1</v>
      </c>
      <c r="Q819" s="640" t="str" cm="1">
        <f t="array" aca="1" ref="Q819" ca="1">IF(ISNUMBER(P819),IF(P819=100%,"CUMPLIDA",IF(AND(ISNUMBER(L819),ISNUMBER(INDIRECT("FECHA_"&amp;$B819,1))), IF(L819&lt;=INDIRECT("FECHA_"&amp;$B819,1),"INCUMPLIDA","PROCESO"), "VERIFICAR FECHA")),"SIN VALOR AVANCE")</f>
        <v>CUMPLIDA</v>
      </c>
    </row>
    <row r="820" spans="1:17" ht="105.75">
      <c r="A820" s="453" t="s">
        <v>19</v>
      </c>
      <c r="B820" s="454" t="s">
        <v>14</v>
      </c>
      <c r="C820" s="940"/>
      <c r="D820" s="940"/>
      <c r="E820" s="941"/>
      <c r="F820" s="941"/>
      <c r="G820" s="463" t="s">
        <v>2510</v>
      </c>
      <c r="H820" s="646" t="s">
        <v>2511</v>
      </c>
      <c r="I820" s="635" t="s">
        <v>731</v>
      </c>
      <c r="J820" s="645">
        <v>1</v>
      </c>
      <c r="K820" s="637">
        <v>45200</v>
      </c>
      <c r="L820" s="637">
        <v>45350</v>
      </c>
      <c r="M820" s="638">
        <f t="shared" si="40"/>
        <v>21.428571428571427</v>
      </c>
      <c r="N820" s="639">
        <v>1</v>
      </c>
      <c r="O820" s="635" t="s">
        <v>2519</v>
      </c>
      <c r="P820" s="639">
        <f t="shared" si="41"/>
        <v>1</v>
      </c>
      <c r="Q820" s="640" t="str" cm="1">
        <f t="array" aca="1" ref="Q820" ca="1">IF(ISNUMBER(P820),IF(P820=100%,"CUMPLIDA",IF(AND(ISNUMBER(L820),ISNUMBER(INDIRECT("FECHA_"&amp;$B820,1))), IF(L820&lt;=INDIRECT("FECHA_"&amp;$B820,1),"INCUMPLIDA","PROCESO"), "VERIFICAR FECHA")),"SIN VALOR AVANCE")</f>
        <v>CUMPLIDA</v>
      </c>
    </row>
    <row r="821" spans="1:17" ht="165.75">
      <c r="A821" s="453" t="s">
        <v>19</v>
      </c>
      <c r="B821" s="454" t="s">
        <v>14</v>
      </c>
      <c r="C821" s="940"/>
      <c r="D821" s="940"/>
      <c r="E821" s="463" t="s">
        <v>2520</v>
      </c>
      <c r="F821" s="941"/>
      <c r="G821" s="463" t="s">
        <v>2521</v>
      </c>
      <c r="H821" s="646" t="s">
        <v>2522</v>
      </c>
      <c r="I821" s="635" t="s">
        <v>2523</v>
      </c>
      <c r="J821" s="645">
        <v>35</v>
      </c>
      <c r="K821" s="637">
        <v>45200</v>
      </c>
      <c r="L821" s="637">
        <v>45412</v>
      </c>
      <c r="M821" s="638">
        <f t="shared" si="40"/>
        <v>30.285714285714285</v>
      </c>
      <c r="N821" s="639">
        <v>1</v>
      </c>
      <c r="O821" s="635" t="s">
        <v>2524</v>
      </c>
      <c r="P821" s="639">
        <f t="shared" si="41"/>
        <v>1</v>
      </c>
      <c r="Q821" s="640" t="str" cm="1">
        <f t="array" aca="1" ref="Q821" ca="1">IF(ISNUMBER(P821),IF(P821=100%,"CUMPLIDA",IF(AND(ISNUMBER(L821),ISNUMBER(INDIRECT("FECHA_"&amp;$B821,1))), IF(L821&lt;=INDIRECT("FECHA_"&amp;$B821,1),"INCUMPLIDA","PROCESO"), "VERIFICAR FECHA")),"SIN VALOR AVANCE")</f>
        <v>CUMPLIDA</v>
      </c>
    </row>
    <row r="822" spans="1:17" ht="409.5">
      <c r="A822" s="453" t="s">
        <v>19</v>
      </c>
      <c r="B822" s="454" t="s">
        <v>14</v>
      </c>
      <c r="C822" s="940"/>
      <c r="D822" s="940"/>
      <c r="E822" s="463" t="s">
        <v>2525</v>
      </c>
      <c r="F822" s="941"/>
      <c r="G822" s="463" t="s">
        <v>2521</v>
      </c>
      <c r="H822" s="646" t="s">
        <v>2526</v>
      </c>
      <c r="I822" s="635" t="s">
        <v>2523</v>
      </c>
      <c r="J822" s="645">
        <v>35</v>
      </c>
      <c r="K822" s="637">
        <v>45200</v>
      </c>
      <c r="L822" s="637">
        <v>45412</v>
      </c>
      <c r="M822" s="638">
        <f t="shared" si="40"/>
        <v>30.285714285714285</v>
      </c>
      <c r="N822" s="639">
        <v>1</v>
      </c>
      <c r="O822" s="635" t="s">
        <v>2524</v>
      </c>
      <c r="P822" s="639">
        <f t="shared" si="41"/>
        <v>1</v>
      </c>
      <c r="Q822" s="640" t="str" cm="1">
        <f t="array" aca="1" ref="Q822" ca="1">IF(ISNUMBER(P822),IF(P822=100%,"CUMPLIDA",IF(AND(ISNUMBER(L822),ISNUMBER(INDIRECT("FECHA_"&amp;$B822,1))), IF(L822&lt;=INDIRECT("FECHA_"&amp;$B822,1),"INCUMPLIDA","PROCESO"), "VERIFICAR FECHA")),"SIN VALOR AVANCE")</f>
        <v>CUMPLIDA</v>
      </c>
    </row>
    <row r="823" spans="1:17" ht="225">
      <c r="A823" s="453" t="s">
        <v>19</v>
      </c>
      <c r="B823" s="454" t="s">
        <v>14</v>
      </c>
      <c r="C823" s="940"/>
      <c r="D823" s="940"/>
      <c r="E823" s="463" t="s">
        <v>2527</v>
      </c>
      <c r="F823" s="941"/>
      <c r="G823" s="463" t="s">
        <v>2528</v>
      </c>
      <c r="H823" s="646" t="s">
        <v>2529</v>
      </c>
      <c r="I823" s="646" t="s">
        <v>2508</v>
      </c>
      <c r="J823" s="645">
        <v>105</v>
      </c>
      <c r="K823" s="637">
        <v>45200</v>
      </c>
      <c r="L823" s="637">
        <v>45565</v>
      </c>
      <c r="M823" s="638">
        <f t="shared" si="40"/>
        <v>52.142857142857146</v>
      </c>
      <c r="N823" s="639">
        <v>1</v>
      </c>
      <c r="O823" s="635" t="s">
        <v>2524</v>
      </c>
      <c r="P823" s="639">
        <f t="shared" si="41"/>
        <v>1</v>
      </c>
      <c r="Q823" s="640" t="str" cm="1">
        <f t="array" aca="1" ref="Q823" ca="1">IF(ISNUMBER(P823),IF(P823=100%,"CUMPLIDA",IF(AND(ISNUMBER(L823),ISNUMBER(INDIRECT("FECHA_"&amp;$B823,1))), IF(L823&lt;=INDIRECT("FECHA_"&amp;$B823,1),"INCUMPLIDA","PROCESO"), "VERIFICAR FECHA")),"SIN VALOR AVANCE")</f>
        <v>CUMPLIDA</v>
      </c>
    </row>
    <row r="824" spans="1:17" ht="255">
      <c r="A824" s="453" t="s">
        <v>19</v>
      </c>
      <c r="B824" s="454" t="s">
        <v>14</v>
      </c>
      <c r="C824" s="940"/>
      <c r="D824" s="940"/>
      <c r="E824" s="941" t="s">
        <v>2530</v>
      </c>
      <c r="F824" s="941"/>
      <c r="G824" s="463" t="s">
        <v>2531</v>
      </c>
      <c r="H824" s="646" t="s">
        <v>2495</v>
      </c>
      <c r="I824" s="635" t="s">
        <v>2496</v>
      </c>
      <c r="J824" s="645" t="s">
        <v>2532</v>
      </c>
      <c r="K824" s="637">
        <v>45200</v>
      </c>
      <c r="L824" s="637">
        <v>45565</v>
      </c>
      <c r="M824" s="638">
        <f t="shared" si="40"/>
        <v>52.142857142857146</v>
      </c>
      <c r="N824" s="639">
        <v>1</v>
      </c>
      <c r="O824" s="635" t="s">
        <v>2533</v>
      </c>
      <c r="P824" s="639">
        <f t="shared" si="41"/>
        <v>1</v>
      </c>
      <c r="Q824" s="640" t="str" cm="1">
        <f t="array" aca="1" ref="Q824" ca="1">IF(ISNUMBER(P824),IF(P824=100%,"CUMPLIDA",IF(AND(ISNUMBER(L824),ISNUMBER(INDIRECT("FECHA_"&amp;$B824,1))), IF(L824&lt;=INDIRECT("FECHA_"&amp;$B824,1),"INCUMPLIDA","PROCESO"), "VERIFICAR FECHA")),"SIN VALOR AVANCE")</f>
        <v>CUMPLIDA</v>
      </c>
    </row>
    <row r="825" spans="1:17" ht="225">
      <c r="A825" s="453" t="s">
        <v>19</v>
      </c>
      <c r="B825" s="454" t="s">
        <v>14</v>
      </c>
      <c r="C825" s="940"/>
      <c r="D825" s="940"/>
      <c r="E825" s="941"/>
      <c r="F825" s="941"/>
      <c r="G825" s="463" t="s">
        <v>2506</v>
      </c>
      <c r="H825" s="646" t="s">
        <v>2534</v>
      </c>
      <c r="I825" s="635" t="s">
        <v>2535</v>
      </c>
      <c r="J825" s="645">
        <v>105</v>
      </c>
      <c r="K825" s="637">
        <v>45200</v>
      </c>
      <c r="L825" s="637">
        <v>45565</v>
      </c>
      <c r="M825" s="638">
        <f t="shared" si="40"/>
        <v>52.142857142857146</v>
      </c>
      <c r="N825" s="639">
        <v>1</v>
      </c>
      <c r="O825" s="635" t="s">
        <v>2524</v>
      </c>
      <c r="P825" s="639">
        <f t="shared" si="41"/>
        <v>1</v>
      </c>
      <c r="Q825" s="640" t="str" cm="1">
        <f t="array" aca="1" ref="Q825" ca="1">IF(ISNUMBER(P825),IF(P825=100%,"CUMPLIDA",IF(AND(ISNUMBER(L825),ISNUMBER(INDIRECT("FECHA_"&amp;$B825,1))), IF(L825&lt;=INDIRECT("FECHA_"&amp;$B825,1),"INCUMPLIDA","PROCESO"), "VERIFICAR FECHA")),"SIN VALOR AVANCE")</f>
        <v>CUMPLIDA</v>
      </c>
    </row>
    <row r="826" spans="1:17" ht="255">
      <c r="A826" s="453" t="s">
        <v>19</v>
      </c>
      <c r="B826" s="454" t="s">
        <v>14</v>
      </c>
      <c r="C826" s="940"/>
      <c r="D826" s="940"/>
      <c r="E826" s="941"/>
      <c r="F826" s="941"/>
      <c r="G826" s="463" t="s">
        <v>2531</v>
      </c>
      <c r="H826" s="646" t="s">
        <v>2495</v>
      </c>
      <c r="I826" s="635" t="s">
        <v>2496</v>
      </c>
      <c r="J826" s="645">
        <v>2</v>
      </c>
      <c r="K826" s="637">
        <v>45200</v>
      </c>
      <c r="L826" s="637">
        <v>45565</v>
      </c>
      <c r="M826" s="638">
        <f t="shared" si="40"/>
        <v>52.142857142857146</v>
      </c>
      <c r="N826" s="639">
        <v>1</v>
      </c>
      <c r="O826" s="635" t="s">
        <v>2536</v>
      </c>
      <c r="P826" s="639">
        <f t="shared" si="41"/>
        <v>1</v>
      </c>
      <c r="Q826" s="640" t="str" cm="1">
        <f t="array" aca="1" ref="Q826" ca="1">IF(ISNUMBER(P826),IF(P826=100%,"CUMPLIDA",IF(AND(ISNUMBER(L826),ISNUMBER(INDIRECT("FECHA_"&amp;$B826,1))), IF(L826&lt;=INDIRECT("FECHA_"&amp;$B826,1),"INCUMPLIDA","PROCESO"), "VERIFICAR FECHA")),"SIN VALOR AVANCE")</f>
        <v>CUMPLIDA</v>
      </c>
    </row>
    <row r="827" spans="1:17" ht="225">
      <c r="A827" s="453" t="s">
        <v>19</v>
      </c>
      <c r="B827" s="454" t="s">
        <v>14</v>
      </c>
      <c r="C827" s="940"/>
      <c r="D827" s="940"/>
      <c r="E827" s="941"/>
      <c r="F827" s="941"/>
      <c r="G827" s="463" t="s">
        <v>2506</v>
      </c>
      <c r="H827" s="646" t="s">
        <v>2534</v>
      </c>
      <c r="I827" s="635" t="s">
        <v>2535</v>
      </c>
      <c r="J827" s="645">
        <v>105</v>
      </c>
      <c r="K827" s="637">
        <v>45200</v>
      </c>
      <c r="L827" s="637">
        <v>45565</v>
      </c>
      <c r="M827" s="638">
        <f t="shared" si="40"/>
        <v>52.142857142857146</v>
      </c>
      <c r="N827" s="639">
        <v>1</v>
      </c>
      <c r="O827" s="635" t="s">
        <v>2537</v>
      </c>
      <c r="P827" s="639">
        <f t="shared" si="41"/>
        <v>1</v>
      </c>
      <c r="Q827" s="640" t="str" cm="1">
        <f t="array" aca="1" ref="Q827" ca="1">IF(ISNUMBER(P827),IF(P827=100%,"CUMPLIDA",IF(AND(ISNUMBER(L827),ISNUMBER(INDIRECT("FECHA_"&amp;$B827,1))), IF(L827&lt;=INDIRECT("FECHA_"&amp;$B827,1),"INCUMPLIDA","PROCESO"), "VERIFICAR FECHA")),"SIN VALOR AVANCE")</f>
        <v>CUMPLIDA</v>
      </c>
    </row>
    <row r="828" spans="1:17" ht="375">
      <c r="A828" s="453" t="s">
        <v>19</v>
      </c>
      <c r="B828" s="454" t="s">
        <v>14</v>
      </c>
      <c r="C828" s="940"/>
      <c r="D828" s="940"/>
      <c r="E828" s="463" t="s">
        <v>2538</v>
      </c>
      <c r="F828" s="941"/>
      <c r="G828" s="463" t="s">
        <v>2539</v>
      </c>
      <c r="H828" s="646" t="s">
        <v>2540</v>
      </c>
      <c r="I828" s="635" t="s">
        <v>2541</v>
      </c>
      <c r="J828" s="645">
        <v>1</v>
      </c>
      <c r="K828" s="637">
        <v>45189</v>
      </c>
      <c r="L828" s="637">
        <v>45382</v>
      </c>
      <c r="M828" s="638">
        <f>(L828-K828)/7</f>
        <v>27.571428571428573</v>
      </c>
      <c r="N828" s="639">
        <v>1</v>
      </c>
      <c r="O828" s="635" t="s">
        <v>2542</v>
      </c>
      <c r="P828" s="639">
        <f t="shared" si="41"/>
        <v>1</v>
      </c>
      <c r="Q828" s="640" t="str" cm="1">
        <f t="array" aca="1" ref="Q828" ca="1">IF(ISNUMBER(P828),IF(P828=100%,"CUMPLIDA",IF(AND(ISNUMBER(L828),ISNUMBER(INDIRECT("FECHA_"&amp;$B828,1))), IF(L828&lt;=INDIRECT("FECHA_"&amp;$B828,1),"INCUMPLIDA","PROCESO"), "VERIFICAR FECHA")),"SIN VALOR AVANCE")</f>
        <v>CUMPLIDA</v>
      </c>
    </row>
    <row r="829" spans="1:17" ht="225">
      <c r="A829" s="453" t="s">
        <v>19</v>
      </c>
      <c r="B829" s="454" t="s">
        <v>14</v>
      </c>
      <c r="C829" s="940" t="s">
        <v>2543</v>
      </c>
      <c r="D829" s="940" t="s">
        <v>1737</v>
      </c>
      <c r="E829" s="941" t="s">
        <v>2544</v>
      </c>
      <c r="F829" s="941" t="s">
        <v>2545</v>
      </c>
      <c r="G829" s="634" t="s">
        <v>2546</v>
      </c>
      <c r="H829" s="635" t="s">
        <v>2547</v>
      </c>
      <c r="I829" s="635" t="s">
        <v>2548</v>
      </c>
      <c r="J829" s="645">
        <v>4</v>
      </c>
      <c r="K829" s="637">
        <v>45231</v>
      </c>
      <c r="L829" s="637">
        <v>45350</v>
      </c>
      <c r="M829" s="638">
        <f t="shared" ref="M829:M846" si="42">(L829-K829)/7</f>
        <v>17</v>
      </c>
      <c r="N829" s="639">
        <v>1</v>
      </c>
      <c r="O829" s="635" t="s">
        <v>2549</v>
      </c>
      <c r="P829" s="639">
        <f t="shared" si="41"/>
        <v>1</v>
      </c>
      <c r="Q829" s="640" t="str" cm="1">
        <f t="array" aca="1" ref="Q829" ca="1">IF(ISNUMBER(P829),IF(P829=100%,"CUMPLIDA",IF(AND(ISNUMBER(L829),ISNUMBER(INDIRECT("FECHA_"&amp;$B829,1))), IF(L829&lt;=INDIRECT("FECHA_"&amp;$B829,1),"INCUMPLIDA","PROCESO"), "VERIFICAR FECHA")),"SIN VALOR AVANCE")</f>
        <v>CUMPLIDA</v>
      </c>
    </row>
    <row r="830" spans="1:17" ht="105">
      <c r="A830" s="453" t="s">
        <v>19</v>
      </c>
      <c r="B830" s="454" t="s">
        <v>14</v>
      </c>
      <c r="C830" s="940"/>
      <c r="D830" s="940"/>
      <c r="E830" s="941"/>
      <c r="F830" s="941"/>
      <c r="G830" s="634" t="s">
        <v>2550</v>
      </c>
      <c r="H830" s="635" t="s">
        <v>2551</v>
      </c>
      <c r="I830" s="646" t="s">
        <v>2552</v>
      </c>
      <c r="J830" s="645">
        <v>1</v>
      </c>
      <c r="K830" s="637">
        <v>45352</v>
      </c>
      <c r="L830" s="637">
        <v>45382</v>
      </c>
      <c r="M830" s="638">
        <f t="shared" si="42"/>
        <v>4.2857142857142856</v>
      </c>
      <c r="N830" s="639">
        <v>1</v>
      </c>
      <c r="O830" s="635" t="s">
        <v>2553</v>
      </c>
      <c r="P830" s="639">
        <f t="shared" si="41"/>
        <v>1</v>
      </c>
      <c r="Q830" s="640" t="str" cm="1">
        <f t="array" aca="1" ref="Q830" ca="1">IF(ISNUMBER(P830),IF(P830=100%,"CUMPLIDA",IF(AND(ISNUMBER(L830),ISNUMBER(INDIRECT("FECHA_"&amp;$B830,1))), IF(L830&lt;=INDIRECT("FECHA_"&amp;$B830,1),"INCUMPLIDA","PROCESO"), "VERIFICAR FECHA")),"SIN VALOR AVANCE")</f>
        <v>CUMPLIDA</v>
      </c>
    </row>
    <row r="831" spans="1:17" ht="150">
      <c r="A831" s="453" t="s">
        <v>19</v>
      </c>
      <c r="B831" s="454" t="s">
        <v>14</v>
      </c>
      <c r="C831" s="940"/>
      <c r="D831" s="940"/>
      <c r="E831" s="941"/>
      <c r="F831" s="941"/>
      <c r="G831" s="634" t="s">
        <v>2554</v>
      </c>
      <c r="H831" s="635" t="s">
        <v>2555</v>
      </c>
      <c r="I831" s="646" t="s">
        <v>2556</v>
      </c>
      <c r="J831" s="645">
        <v>6</v>
      </c>
      <c r="K831" s="637">
        <v>45383</v>
      </c>
      <c r="L831" s="637">
        <v>45565</v>
      </c>
      <c r="M831" s="638">
        <f t="shared" si="42"/>
        <v>26</v>
      </c>
      <c r="N831" s="639">
        <v>1</v>
      </c>
      <c r="O831" s="635" t="s">
        <v>2553</v>
      </c>
      <c r="P831" s="639">
        <f t="shared" si="41"/>
        <v>1</v>
      </c>
      <c r="Q831" s="640" t="str" cm="1">
        <f t="array" aca="1" ref="Q831" ca="1">IF(ISNUMBER(P831),IF(P831=100%,"CUMPLIDA",IF(AND(ISNUMBER(L831),ISNUMBER(INDIRECT("FECHA_"&amp;$B831,1))), IF(L831&lt;=INDIRECT("FECHA_"&amp;$B831,1),"INCUMPLIDA","PROCESO"), "VERIFICAR FECHA")),"SIN VALOR AVANCE")</f>
        <v>CUMPLIDA</v>
      </c>
    </row>
    <row r="832" spans="1:17" ht="90.75">
      <c r="A832" s="453" t="s">
        <v>19</v>
      </c>
      <c r="B832" s="454" t="s">
        <v>14</v>
      </c>
      <c r="C832" s="940"/>
      <c r="D832" s="940"/>
      <c r="E832" s="941"/>
      <c r="F832" s="941"/>
      <c r="G832" s="634" t="s">
        <v>2557</v>
      </c>
      <c r="H832" s="635" t="s">
        <v>2558</v>
      </c>
      <c r="I832" s="635" t="s">
        <v>2559</v>
      </c>
      <c r="J832" s="645">
        <v>1</v>
      </c>
      <c r="K832" s="637">
        <v>45231</v>
      </c>
      <c r="L832" s="637">
        <v>45350</v>
      </c>
      <c r="M832" s="638">
        <f t="shared" si="42"/>
        <v>17</v>
      </c>
      <c r="N832" s="639">
        <v>1</v>
      </c>
      <c r="O832" s="635" t="s">
        <v>2560</v>
      </c>
      <c r="P832" s="639">
        <f t="shared" si="41"/>
        <v>1</v>
      </c>
      <c r="Q832" s="640" t="str" cm="1">
        <f t="array" aca="1" ref="Q832" ca="1">IF(ISNUMBER(P832),IF(P832=100%,"CUMPLIDA",IF(AND(ISNUMBER(L832),ISNUMBER(INDIRECT("FECHA_"&amp;$B832,1))), IF(L832&lt;=INDIRECT("FECHA_"&amp;$B832,1),"INCUMPLIDA","PROCESO"), "VERIFICAR FECHA")),"SIN VALOR AVANCE")</f>
        <v>CUMPLIDA</v>
      </c>
    </row>
    <row r="833" spans="1:17" ht="210">
      <c r="A833" s="453" t="s">
        <v>19</v>
      </c>
      <c r="B833" s="454" t="s">
        <v>14</v>
      </c>
      <c r="C833" s="940"/>
      <c r="D833" s="940"/>
      <c r="E833" s="634" t="s">
        <v>2561</v>
      </c>
      <c r="F833" s="941"/>
      <c r="G833" s="634" t="s">
        <v>2562</v>
      </c>
      <c r="H833" s="635" t="s">
        <v>2563</v>
      </c>
      <c r="I833" s="635" t="s">
        <v>2564</v>
      </c>
      <c r="J833" s="645">
        <v>6</v>
      </c>
      <c r="K833" s="637">
        <v>45231</v>
      </c>
      <c r="L833" s="637">
        <v>45596</v>
      </c>
      <c r="M833" s="638">
        <f t="shared" si="42"/>
        <v>52.142857142857146</v>
      </c>
      <c r="N833" s="639">
        <v>1</v>
      </c>
      <c r="O833" s="635" t="s">
        <v>2565</v>
      </c>
      <c r="P833" s="639">
        <f t="shared" si="41"/>
        <v>1</v>
      </c>
      <c r="Q833" s="640" t="str" cm="1">
        <f t="array" aca="1" ref="Q833" ca="1">IF(ISNUMBER(P833),IF(P833=100%,"CUMPLIDA",IF(AND(ISNUMBER(L833),ISNUMBER(INDIRECT("FECHA_"&amp;$B833,1))), IF(L833&lt;=INDIRECT("FECHA_"&amp;$B833,1),"INCUMPLIDA","PROCESO"), "VERIFICAR FECHA")),"SIN VALOR AVANCE")</f>
        <v>CUMPLIDA</v>
      </c>
    </row>
    <row r="834" spans="1:17" ht="180">
      <c r="A834" s="453" t="s">
        <v>19</v>
      </c>
      <c r="B834" s="454" t="s">
        <v>14</v>
      </c>
      <c r="C834" s="940"/>
      <c r="D834" s="940"/>
      <c r="E834" s="941" t="s">
        <v>2566</v>
      </c>
      <c r="F834" s="941"/>
      <c r="G834" s="634" t="s">
        <v>2567</v>
      </c>
      <c r="H834" s="635" t="s">
        <v>2568</v>
      </c>
      <c r="I834" s="635" t="s">
        <v>2569</v>
      </c>
      <c r="J834" s="645">
        <v>1</v>
      </c>
      <c r="K834" s="637">
        <v>45231</v>
      </c>
      <c r="L834" s="637">
        <v>45260</v>
      </c>
      <c r="M834" s="638">
        <f t="shared" si="42"/>
        <v>4.1428571428571432</v>
      </c>
      <c r="N834" s="639">
        <v>1</v>
      </c>
      <c r="O834" s="635" t="s">
        <v>2570</v>
      </c>
      <c r="P834" s="639">
        <f t="shared" si="41"/>
        <v>1</v>
      </c>
      <c r="Q834" s="640" t="str" cm="1">
        <f t="array" aca="1" ref="Q834" ca="1">IF(ISNUMBER(P834),IF(P834=100%,"CUMPLIDA",IF(AND(ISNUMBER(L834),ISNUMBER(INDIRECT("FECHA_"&amp;$B834,1))), IF(L834&lt;=INDIRECT("FECHA_"&amp;$B834,1),"INCUMPLIDA","PROCESO"), "VERIFICAR FECHA")),"SIN VALOR AVANCE")</f>
        <v>CUMPLIDA</v>
      </c>
    </row>
    <row r="835" spans="1:17" ht="150.75">
      <c r="A835" s="453" t="s">
        <v>19</v>
      </c>
      <c r="B835" s="454" t="s">
        <v>14</v>
      </c>
      <c r="C835" s="940"/>
      <c r="D835" s="940"/>
      <c r="E835" s="941"/>
      <c r="F835" s="941"/>
      <c r="G835" s="634" t="s">
        <v>2571</v>
      </c>
      <c r="H835" s="635" t="s">
        <v>2572</v>
      </c>
      <c r="I835" s="635" t="s">
        <v>2573</v>
      </c>
      <c r="J835" s="645">
        <v>2</v>
      </c>
      <c r="K835" s="637">
        <v>45261</v>
      </c>
      <c r="L835" s="637">
        <v>45351</v>
      </c>
      <c r="M835" s="638">
        <f t="shared" si="42"/>
        <v>12.857142857142858</v>
      </c>
      <c r="N835" s="639">
        <v>1</v>
      </c>
      <c r="O835" s="635" t="s">
        <v>2574</v>
      </c>
      <c r="P835" s="639">
        <f t="shared" si="41"/>
        <v>1</v>
      </c>
      <c r="Q835" s="640" t="str" cm="1">
        <f t="array" aca="1" ref="Q835" ca="1">IF(ISNUMBER(P835),IF(P835=100%,"CUMPLIDA",IF(AND(ISNUMBER(L835),ISNUMBER(INDIRECT("FECHA_"&amp;$B835,1))), IF(L835&lt;=INDIRECT("FECHA_"&amp;$B835,1),"INCUMPLIDA","PROCESO"), "VERIFICAR FECHA")),"SIN VALOR AVANCE")</f>
        <v>CUMPLIDA</v>
      </c>
    </row>
    <row r="836" spans="1:17" ht="120">
      <c r="A836" s="453" t="s">
        <v>19</v>
      </c>
      <c r="B836" s="454" t="s">
        <v>14</v>
      </c>
      <c r="C836" s="940"/>
      <c r="D836" s="940"/>
      <c r="E836" s="941"/>
      <c r="F836" s="941"/>
      <c r="G836" s="634" t="s">
        <v>2575</v>
      </c>
      <c r="H836" s="635" t="s">
        <v>2576</v>
      </c>
      <c r="I836" s="646" t="s">
        <v>2552</v>
      </c>
      <c r="J836" s="645">
        <v>1</v>
      </c>
      <c r="K836" s="637">
        <v>45352</v>
      </c>
      <c r="L836" s="637">
        <v>45382</v>
      </c>
      <c r="M836" s="638">
        <f t="shared" si="42"/>
        <v>4.2857142857142856</v>
      </c>
      <c r="N836" s="639">
        <v>1</v>
      </c>
      <c r="O836" s="635" t="s">
        <v>2577</v>
      </c>
      <c r="P836" s="639">
        <f t="shared" si="41"/>
        <v>1</v>
      </c>
      <c r="Q836" s="640" t="str" cm="1">
        <f t="array" aca="1" ref="Q836" ca="1">IF(ISNUMBER(P836),IF(P836=100%,"CUMPLIDA",IF(AND(ISNUMBER(L836),ISNUMBER(INDIRECT("FECHA_"&amp;$B836,1))), IF(L836&lt;=INDIRECT("FECHA_"&amp;$B836,1),"INCUMPLIDA","PROCESO"), "VERIFICAR FECHA")),"SIN VALOR AVANCE")</f>
        <v>CUMPLIDA</v>
      </c>
    </row>
    <row r="837" spans="1:17" ht="150">
      <c r="A837" s="453" t="s">
        <v>19</v>
      </c>
      <c r="B837" s="454" t="s">
        <v>14</v>
      </c>
      <c r="C837" s="940"/>
      <c r="D837" s="940"/>
      <c r="E837" s="941"/>
      <c r="F837" s="941"/>
      <c r="G837" s="634" t="s">
        <v>2578</v>
      </c>
      <c r="H837" s="635" t="s">
        <v>2579</v>
      </c>
      <c r="I837" s="635" t="s">
        <v>259</v>
      </c>
      <c r="J837" s="645">
        <v>6</v>
      </c>
      <c r="K837" s="637">
        <v>45383</v>
      </c>
      <c r="L837" s="637">
        <v>45565</v>
      </c>
      <c r="M837" s="638">
        <f t="shared" si="42"/>
        <v>26</v>
      </c>
      <c r="N837" s="639">
        <v>1</v>
      </c>
      <c r="O837" s="635" t="s">
        <v>2577</v>
      </c>
      <c r="P837" s="639">
        <f t="shared" si="41"/>
        <v>1</v>
      </c>
      <c r="Q837" s="640" t="str" cm="1">
        <f t="array" aca="1" ref="Q837" ca="1">IF(ISNUMBER(P837),IF(P837=100%,"CUMPLIDA",IF(AND(ISNUMBER(L837),ISNUMBER(INDIRECT("FECHA_"&amp;$B837,1))), IF(L837&lt;=INDIRECT("FECHA_"&amp;$B837,1),"INCUMPLIDA","PROCESO"), "VERIFICAR FECHA")),"SIN VALOR AVANCE")</f>
        <v>CUMPLIDA</v>
      </c>
    </row>
    <row r="838" spans="1:17" ht="225">
      <c r="A838" s="453" t="s">
        <v>19</v>
      </c>
      <c r="B838" s="454" t="s">
        <v>14</v>
      </c>
      <c r="C838" s="940"/>
      <c r="D838" s="940"/>
      <c r="E838" s="634" t="s">
        <v>2580</v>
      </c>
      <c r="F838" s="941"/>
      <c r="G838" s="634" t="s">
        <v>2581</v>
      </c>
      <c r="H838" s="635" t="s">
        <v>2582</v>
      </c>
      <c r="I838" s="635" t="s">
        <v>2583</v>
      </c>
      <c r="J838" s="645">
        <v>6</v>
      </c>
      <c r="K838" s="637">
        <v>45231</v>
      </c>
      <c r="L838" s="637">
        <v>45596</v>
      </c>
      <c r="M838" s="638">
        <f t="shared" si="42"/>
        <v>52.142857142857146</v>
      </c>
      <c r="N838" s="639">
        <v>1</v>
      </c>
      <c r="O838" s="635" t="s">
        <v>2584</v>
      </c>
      <c r="P838" s="639">
        <f t="shared" si="41"/>
        <v>1</v>
      </c>
      <c r="Q838" s="640" t="str" cm="1">
        <f t="array" aca="1" ref="Q838" ca="1">IF(ISNUMBER(P838),IF(P838=100%,"CUMPLIDA",IF(AND(ISNUMBER(L838),ISNUMBER(INDIRECT("FECHA_"&amp;$B838,1))), IF(L838&lt;=INDIRECT("FECHA_"&amp;$B838,1),"INCUMPLIDA","PROCESO"), "VERIFICAR FECHA")),"SIN VALOR AVANCE")</f>
        <v>CUMPLIDA</v>
      </c>
    </row>
    <row r="839" spans="1:17" ht="120">
      <c r="A839" s="453" t="s">
        <v>19</v>
      </c>
      <c r="B839" s="454" t="s">
        <v>14</v>
      </c>
      <c r="C839" s="940"/>
      <c r="D839" s="940"/>
      <c r="E839" s="634" t="s">
        <v>2585</v>
      </c>
      <c r="F839" s="941"/>
      <c r="G839" s="634" t="s">
        <v>2586</v>
      </c>
      <c r="H839" s="635" t="s">
        <v>2587</v>
      </c>
      <c r="I839" s="635" t="s">
        <v>2588</v>
      </c>
      <c r="J839" s="645">
        <v>2</v>
      </c>
      <c r="K839" s="637">
        <v>45231</v>
      </c>
      <c r="L839" s="637">
        <v>45382</v>
      </c>
      <c r="M839" s="638">
        <f t="shared" si="42"/>
        <v>21.571428571428573</v>
      </c>
      <c r="N839" s="639">
        <v>1</v>
      </c>
      <c r="O839" s="635" t="s">
        <v>2589</v>
      </c>
      <c r="P839" s="639">
        <f t="shared" si="41"/>
        <v>1</v>
      </c>
      <c r="Q839" s="640" t="str" cm="1">
        <f t="array" aca="1" ref="Q839" ca="1">IF(ISNUMBER(P839),IF(P839=100%,"CUMPLIDA",IF(AND(ISNUMBER(L839),ISNUMBER(INDIRECT("FECHA_"&amp;$B839,1))), IF(L839&lt;=INDIRECT("FECHA_"&amp;$B839,1),"INCUMPLIDA","PROCESO"), "VERIFICAR FECHA")),"SIN VALOR AVANCE")</f>
        <v>CUMPLIDA</v>
      </c>
    </row>
    <row r="840" spans="1:17" ht="225">
      <c r="A840" s="453" t="s">
        <v>19</v>
      </c>
      <c r="B840" s="454" t="s">
        <v>14</v>
      </c>
      <c r="C840" s="940"/>
      <c r="D840" s="940"/>
      <c r="E840" s="941" t="s">
        <v>2590</v>
      </c>
      <c r="F840" s="941"/>
      <c r="G840" s="634" t="s">
        <v>2546</v>
      </c>
      <c r="H840" s="635" t="s">
        <v>2547</v>
      </c>
      <c r="I840" s="635" t="s">
        <v>2548</v>
      </c>
      <c r="J840" s="645">
        <v>4</v>
      </c>
      <c r="K840" s="637">
        <v>45231</v>
      </c>
      <c r="L840" s="637">
        <v>45350</v>
      </c>
      <c r="M840" s="638">
        <f t="shared" si="42"/>
        <v>17</v>
      </c>
      <c r="N840" s="639">
        <v>1</v>
      </c>
      <c r="O840" s="635" t="s">
        <v>2591</v>
      </c>
      <c r="P840" s="639">
        <f t="shared" si="41"/>
        <v>1</v>
      </c>
      <c r="Q840" s="640" t="str" cm="1">
        <f t="array" aca="1" ref="Q840" ca="1">IF(ISNUMBER(P840),IF(P840=100%,"CUMPLIDA",IF(AND(ISNUMBER(L840),ISNUMBER(INDIRECT("FECHA_"&amp;$B840,1))), IF(L840&lt;=INDIRECT("FECHA_"&amp;$B840,1),"INCUMPLIDA","PROCESO"), "VERIFICAR FECHA")),"SIN VALOR AVANCE")</f>
        <v>CUMPLIDA</v>
      </c>
    </row>
    <row r="841" spans="1:17" ht="105">
      <c r="A841" s="453" t="s">
        <v>19</v>
      </c>
      <c r="B841" s="454" t="s">
        <v>14</v>
      </c>
      <c r="C841" s="940"/>
      <c r="D841" s="940"/>
      <c r="E841" s="941"/>
      <c r="F841" s="941"/>
      <c r="G841" s="634" t="s">
        <v>2550</v>
      </c>
      <c r="H841" s="635" t="s">
        <v>2551</v>
      </c>
      <c r="I841" s="646" t="s">
        <v>2552</v>
      </c>
      <c r="J841" s="645">
        <v>1</v>
      </c>
      <c r="K841" s="637">
        <v>45352</v>
      </c>
      <c r="L841" s="637">
        <v>45382</v>
      </c>
      <c r="M841" s="638">
        <f t="shared" si="42"/>
        <v>4.2857142857142856</v>
      </c>
      <c r="N841" s="639">
        <v>1</v>
      </c>
      <c r="O841" s="635" t="s">
        <v>2591</v>
      </c>
      <c r="P841" s="639">
        <f t="shared" si="41"/>
        <v>1</v>
      </c>
      <c r="Q841" s="640" t="str" cm="1">
        <f t="array" aca="1" ref="Q841" ca="1">IF(ISNUMBER(P841),IF(P841=100%,"CUMPLIDA",IF(AND(ISNUMBER(L841),ISNUMBER(INDIRECT("FECHA_"&amp;$B841,1))), IF(L841&lt;=INDIRECT("FECHA_"&amp;$B841,1),"INCUMPLIDA","PROCESO"), "VERIFICAR FECHA")),"SIN VALOR AVANCE")</f>
        <v>CUMPLIDA</v>
      </c>
    </row>
    <row r="842" spans="1:17" ht="150">
      <c r="A842" s="453" t="s">
        <v>19</v>
      </c>
      <c r="B842" s="454" t="s">
        <v>14</v>
      </c>
      <c r="C842" s="940"/>
      <c r="D842" s="940"/>
      <c r="E842" s="941"/>
      <c r="F842" s="941"/>
      <c r="G842" s="634" t="s">
        <v>2554</v>
      </c>
      <c r="H842" s="635" t="s">
        <v>2555</v>
      </c>
      <c r="I842" s="646" t="s">
        <v>2556</v>
      </c>
      <c r="J842" s="645">
        <v>6</v>
      </c>
      <c r="K842" s="637">
        <v>45383</v>
      </c>
      <c r="L842" s="637">
        <v>45565</v>
      </c>
      <c r="M842" s="638">
        <f t="shared" si="42"/>
        <v>26</v>
      </c>
      <c r="N842" s="639">
        <v>1</v>
      </c>
      <c r="O842" s="635" t="s">
        <v>2591</v>
      </c>
      <c r="P842" s="639">
        <f t="shared" si="41"/>
        <v>1</v>
      </c>
      <c r="Q842" s="640" t="str" cm="1">
        <f t="array" aca="1" ref="Q842" ca="1">IF(ISNUMBER(P842),IF(P842=100%,"CUMPLIDA",IF(AND(ISNUMBER(L842),ISNUMBER(INDIRECT("FECHA_"&amp;$B842,1))), IF(L842&lt;=INDIRECT("FECHA_"&amp;$B842,1),"INCUMPLIDA","PROCESO"), "VERIFICAR FECHA")),"SIN VALOR AVANCE")</f>
        <v>CUMPLIDA</v>
      </c>
    </row>
    <row r="843" spans="1:17" ht="150">
      <c r="A843" s="453" t="s">
        <v>19</v>
      </c>
      <c r="B843" s="454" t="s">
        <v>14</v>
      </c>
      <c r="C843" s="940"/>
      <c r="D843" s="940"/>
      <c r="E843" s="941"/>
      <c r="F843" s="941"/>
      <c r="G843" s="634" t="s">
        <v>2578</v>
      </c>
      <c r="H843" s="635" t="s">
        <v>2579</v>
      </c>
      <c r="I843" s="635" t="s">
        <v>259</v>
      </c>
      <c r="J843" s="645">
        <v>6</v>
      </c>
      <c r="K843" s="637">
        <v>45383</v>
      </c>
      <c r="L843" s="637">
        <v>45565</v>
      </c>
      <c r="M843" s="638">
        <f t="shared" si="42"/>
        <v>26</v>
      </c>
      <c r="N843" s="639">
        <v>1</v>
      </c>
      <c r="O843" s="635" t="s">
        <v>2591</v>
      </c>
      <c r="P843" s="639">
        <f t="shared" si="41"/>
        <v>1</v>
      </c>
      <c r="Q843" s="640" t="str" cm="1">
        <f t="array" aca="1" ref="Q843" ca="1">IF(ISNUMBER(P843),IF(P843=100%,"CUMPLIDA",IF(AND(ISNUMBER(L843),ISNUMBER(INDIRECT("FECHA_"&amp;$B843,1))), IF(L843&lt;=INDIRECT("FECHA_"&amp;$B843,1),"INCUMPLIDA","PROCESO"), "VERIFICAR FECHA")),"SIN VALOR AVANCE")</f>
        <v>CUMPLIDA</v>
      </c>
    </row>
    <row r="844" spans="1:17" ht="255">
      <c r="A844" s="453" t="s">
        <v>19</v>
      </c>
      <c r="B844" s="454" t="s">
        <v>14</v>
      </c>
      <c r="C844" s="940"/>
      <c r="D844" s="940"/>
      <c r="E844" s="634" t="s">
        <v>2592</v>
      </c>
      <c r="F844" s="941"/>
      <c r="G844" s="634" t="s">
        <v>2593</v>
      </c>
      <c r="H844" s="635" t="s">
        <v>2594</v>
      </c>
      <c r="I844" s="635" t="s">
        <v>2595</v>
      </c>
      <c r="J844" s="645">
        <v>6</v>
      </c>
      <c r="K844" s="637">
        <v>44937</v>
      </c>
      <c r="L844" s="637">
        <v>45596</v>
      </c>
      <c r="M844" s="638">
        <f t="shared" si="42"/>
        <v>94.142857142857139</v>
      </c>
      <c r="N844" s="639">
        <v>1</v>
      </c>
      <c r="O844" s="635" t="s">
        <v>2596</v>
      </c>
      <c r="P844" s="639">
        <f t="shared" si="41"/>
        <v>1</v>
      </c>
      <c r="Q844" s="640" t="str" cm="1">
        <f t="array" aca="1" ref="Q844" ca="1">IF(ISNUMBER(P844),IF(P844=100%,"CUMPLIDA",IF(AND(ISNUMBER(L844),ISNUMBER(INDIRECT("FECHA_"&amp;$B844,1))), IF(L844&lt;=INDIRECT("FECHA_"&amp;$B844,1),"INCUMPLIDA","PROCESO"), "VERIFICAR FECHA")),"SIN VALOR AVANCE")</f>
        <v>CUMPLIDA</v>
      </c>
    </row>
    <row r="845" spans="1:17" ht="255">
      <c r="A845" s="453" t="s">
        <v>19</v>
      </c>
      <c r="B845" s="454" t="s">
        <v>14</v>
      </c>
      <c r="C845" s="940"/>
      <c r="D845" s="940"/>
      <c r="E845" s="634" t="s">
        <v>2597</v>
      </c>
      <c r="F845" s="941"/>
      <c r="G845" s="634" t="s">
        <v>2598</v>
      </c>
      <c r="H845" s="635" t="s">
        <v>2599</v>
      </c>
      <c r="I845" s="635" t="s">
        <v>2595</v>
      </c>
      <c r="J845" s="645">
        <v>6</v>
      </c>
      <c r="K845" s="637">
        <v>44937</v>
      </c>
      <c r="L845" s="637">
        <v>45596</v>
      </c>
      <c r="M845" s="638">
        <f t="shared" si="42"/>
        <v>94.142857142857139</v>
      </c>
      <c r="N845" s="639">
        <v>1</v>
      </c>
      <c r="O845" s="635" t="s">
        <v>2596</v>
      </c>
      <c r="P845" s="639">
        <f t="shared" si="41"/>
        <v>1</v>
      </c>
      <c r="Q845" s="640" t="str" cm="1">
        <f t="array" aca="1" ref="Q845" ca="1">IF(ISNUMBER(P845),IF(P845=100%,"CUMPLIDA",IF(AND(ISNUMBER(L845),ISNUMBER(INDIRECT("FECHA_"&amp;$B845,1))), IF(L845&lt;=INDIRECT("FECHA_"&amp;$B845,1),"INCUMPLIDA","PROCESO"), "VERIFICAR FECHA")),"SIN VALOR AVANCE")</f>
        <v>CUMPLIDA</v>
      </c>
    </row>
    <row r="846" spans="1:17" ht="150">
      <c r="A846" s="453" t="s">
        <v>19</v>
      </c>
      <c r="B846" s="454" t="s">
        <v>14</v>
      </c>
      <c r="C846" s="940"/>
      <c r="D846" s="940"/>
      <c r="E846" s="634" t="s">
        <v>2600</v>
      </c>
      <c r="F846" s="941"/>
      <c r="G846" s="634" t="s">
        <v>2601</v>
      </c>
      <c r="H846" s="635" t="s">
        <v>2602</v>
      </c>
      <c r="I846" s="635" t="s">
        <v>259</v>
      </c>
      <c r="J846" s="645">
        <v>6</v>
      </c>
      <c r="K846" s="637">
        <v>45231</v>
      </c>
      <c r="L846" s="637">
        <v>45412</v>
      </c>
      <c r="M846" s="638">
        <f t="shared" si="42"/>
        <v>25.857142857142858</v>
      </c>
      <c r="N846" s="639">
        <v>1</v>
      </c>
      <c r="O846" s="635" t="s">
        <v>2603</v>
      </c>
      <c r="P846" s="639">
        <f t="shared" si="41"/>
        <v>1</v>
      </c>
      <c r="Q846" s="640" t="str" cm="1">
        <f t="array" aca="1" ref="Q846" ca="1">IF(ISNUMBER(P846),IF(P846=100%,"CUMPLIDA",IF(AND(ISNUMBER(L846),ISNUMBER(INDIRECT("FECHA_"&amp;$B846,1))), IF(L846&lt;=INDIRECT("FECHA_"&amp;$B846,1),"INCUMPLIDA","PROCESO"), "VERIFICAR FECHA")),"SIN VALOR AVANCE")</f>
        <v>CUMPLIDA</v>
      </c>
    </row>
    <row r="847" spans="1:17" ht="180">
      <c r="A847" s="453" t="s">
        <v>19</v>
      </c>
      <c r="B847" s="454" t="s">
        <v>14</v>
      </c>
      <c r="C847" s="940"/>
      <c r="D847" s="940"/>
      <c r="E847" s="634" t="s">
        <v>2604</v>
      </c>
      <c r="F847" s="941"/>
      <c r="G847" s="634" t="s">
        <v>2557</v>
      </c>
      <c r="H847" s="635" t="s">
        <v>2558</v>
      </c>
      <c r="I847" s="635" t="s">
        <v>2559</v>
      </c>
      <c r="J847" s="645">
        <v>1</v>
      </c>
      <c r="K847" s="637">
        <v>45231</v>
      </c>
      <c r="L847" s="637">
        <v>45350</v>
      </c>
      <c r="M847" s="638">
        <f>(L847-K847)/7</f>
        <v>17</v>
      </c>
      <c r="N847" s="639">
        <v>1</v>
      </c>
      <c r="O847" s="635" t="s">
        <v>2560</v>
      </c>
      <c r="P847" s="639">
        <f t="shared" si="41"/>
        <v>1</v>
      </c>
      <c r="Q847" s="640" t="str" cm="1">
        <f t="array" aca="1" ref="Q847" ca="1">IF(ISNUMBER(P847),IF(P847=100%,"CUMPLIDA",IF(AND(ISNUMBER(L847),ISNUMBER(INDIRECT("FECHA_"&amp;$B847,1))), IF(L847&lt;=INDIRECT("FECHA_"&amp;$B847,1),"INCUMPLIDA","PROCESO"), "VERIFICAR FECHA")),"SIN VALOR AVANCE")</f>
        <v>CUMPLIDA</v>
      </c>
    </row>
    <row r="848" spans="1:17" ht="60">
      <c r="A848" s="453" t="s">
        <v>19</v>
      </c>
      <c r="B848" s="454" t="s">
        <v>14</v>
      </c>
      <c r="C848" s="940" t="s">
        <v>2605</v>
      </c>
      <c r="D848" s="940" t="s">
        <v>1737</v>
      </c>
      <c r="E848" s="941" t="s">
        <v>2606</v>
      </c>
      <c r="F848" s="941" t="s">
        <v>2607</v>
      </c>
      <c r="G848" s="941" t="s">
        <v>2608</v>
      </c>
      <c r="H848" s="635" t="s">
        <v>2609</v>
      </c>
      <c r="I848" s="635" t="s">
        <v>2610</v>
      </c>
      <c r="J848" s="645">
        <v>1</v>
      </c>
      <c r="K848" s="677">
        <v>45809</v>
      </c>
      <c r="L848" s="677">
        <v>45869</v>
      </c>
      <c r="M848" s="638">
        <f t="shared" ref="M848:M888" si="43">(L848-K848)/7</f>
        <v>8.5714285714285712</v>
      </c>
      <c r="N848" s="639">
        <v>0.14000000000000001</v>
      </c>
      <c r="O848" s="635" t="s">
        <v>2611</v>
      </c>
      <c r="P848" s="639">
        <f t="shared" si="41"/>
        <v>0.14000000000000001</v>
      </c>
      <c r="Q848" s="640" t="str" cm="1">
        <f t="array" aca="1" ref="Q848" ca="1">IF(ISNUMBER(P848),IF(P848=100%,"CUMPLIDA",IF(AND(ISNUMBER(L848),ISNUMBER(INDIRECT("FECHA_"&amp;$B848,1))), IF(L848&lt;=INDIRECT("FECHA_"&amp;$B848,1),"INCUMPLIDA","PROCESO"), "VERIFICAR FECHA")),"SIN VALOR AVANCE")</f>
        <v>PROCESO</v>
      </c>
    </row>
    <row r="849" spans="1:17" ht="45">
      <c r="A849" s="453" t="s">
        <v>19</v>
      </c>
      <c r="B849" s="454" t="s">
        <v>14</v>
      </c>
      <c r="C849" s="940"/>
      <c r="D849" s="940"/>
      <c r="E849" s="941"/>
      <c r="F849" s="941"/>
      <c r="G849" s="941"/>
      <c r="H849" s="635" t="s">
        <v>2612</v>
      </c>
      <c r="I849" s="635" t="s">
        <v>2613</v>
      </c>
      <c r="J849" s="645">
        <v>1</v>
      </c>
      <c r="K849" s="677">
        <v>45870</v>
      </c>
      <c r="L849" s="677">
        <v>45930</v>
      </c>
      <c r="M849" s="638">
        <f t="shared" si="43"/>
        <v>8.5714285714285712</v>
      </c>
      <c r="N849" s="639">
        <v>0.14000000000000001</v>
      </c>
      <c r="O849" s="635" t="s">
        <v>2611</v>
      </c>
      <c r="P849" s="639">
        <f t="shared" si="41"/>
        <v>0.14000000000000001</v>
      </c>
      <c r="Q849" s="640" t="str" cm="1">
        <f t="array" aca="1" ref="Q849" ca="1">IF(ISNUMBER(P849),IF(P849=100%,"CUMPLIDA",IF(AND(ISNUMBER(L849),ISNUMBER(INDIRECT("FECHA_"&amp;$B849,1))), IF(L849&lt;=INDIRECT("FECHA_"&amp;$B849,1),"INCUMPLIDA","PROCESO"), "VERIFICAR FECHA")),"SIN VALOR AVANCE")</f>
        <v>PROCESO</v>
      </c>
    </row>
    <row r="850" spans="1:17" ht="45">
      <c r="A850" s="453" t="s">
        <v>19</v>
      </c>
      <c r="B850" s="454" t="s">
        <v>14</v>
      </c>
      <c r="C850" s="940"/>
      <c r="D850" s="940"/>
      <c r="E850" s="941"/>
      <c r="F850" s="941"/>
      <c r="G850" s="941"/>
      <c r="H850" s="635" t="s">
        <v>2614</v>
      </c>
      <c r="I850" s="635" t="s">
        <v>2615</v>
      </c>
      <c r="J850" s="645">
        <v>1</v>
      </c>
      <c r="K850" s="677">
        <v>45931</v>
      </c>
      <c r="L850" s="677">
        <v>46053</v>
      </c>
      <c r="M850" s="638">
        <f t="shared" si="43"/>
        <v>17.428571428571427</v>
      </c>
      <c r="N850" s="639">
        <v>0.14000000000000001</v>
      </c>
      <c r="O850" s="635" t="s">
        <v>2611</v>
      </c>
      <c r="P850" s="639">
        <f t="shared" si="41"/>
        <v>0.14000000000000001</v>
      </c>
      <c r="Q850" s="640" t="str" cm="1">
        <f t="array" aca="1" ref="Q850" ca="1">IF(ISNUMBER(P850),IF(P850=100%,"CUMPLIDA",IF(AND(ISNUMBER(L850),ISNUMBER(INDIRECT("FECHA_"&amp;$B850,1))), IF(L850&lt;=INDIRECT("FECHA_"&amp;$B850,1),"INCUMPLIDA","PROCESO"), "VERIFICAR FECHA")),"SIN VALOR AVANCE")</f>
        <v>PROCESO</v>
      </c>
    </row>
    <row r="851" spans="1:17" ht="210">
      <c r="A851" s="453" t="s">
        <v>19</v>
      </c>
      <c r="B851" s="454" t="s">
        <v>14</v>
      </c>
      <c r="C851" s="940"/>
      <c r="D851" s="940"/>
      <c r="E851" s="941"/>
      <c r="F851" s="941"/>
      <c r="G851" s="941"/>
      <c r="H851" s="635" t="s">
        <v>2616</v>
      </c>
      <c r="I851" s="635" t="s">
        <v>2617</v>
      </c>
      <c r="J851" s="645">
        <v>3</v>
      </c>
      <c r="K851" s="677">
        <v>46054</v>
      </c>
      <c r="L851" s="677">
        <v>46142</v>
      </c>
      <c r="M851" s="638">
        <f t="shared" si="43"/>
        <v>12.571428571428571</v>
      </c>
      <c r="N851" s="639">
        <v>0.14000000000000001</v>
      </c>
      <c r="O851" s="635" t="s">
        <v>2611</v>
      </c>
      <c r="P851" s="639">
        <f t="shared" si="41"/>
        <v>0.14000000000000001</v>
      </c>
      <c r="Q851" s="640" t="str" cm="1">
        <f t="array" aca="1" ref="Q851" ca="1">IF(ISNUMBER(P851),IF(P851=100%,"CUMPLIDA",IF(AND(ISNUMBER(L851),ISNUMBER(INDIRECT("FECHA_"&amp;$B851,1))), IF(L851&lt;=INDIRECT("FECHA_"&amp;$B851,1),"INCUMPLIDA","PROCESO"), "VERIFICAR FECHA")),"SIN VALOR AVANCE")</f>
        <v>PROCESO</v>
      </c>
    </row>
    <row r="852" spans="1:17" ht="105.75">
      <c r="A852" s="453" t="s">
        <v>19</v>
      </c>
      <c r="B852" s="454" t="s">
        <v>14</v>
      </c>
      <c r="C852" s="940"/>
      <c r="D852" s="940"/>
      <c r="E852" s="941"/>
      <c r="F852" s="941"/>
      <c r="G852" s="941" t="s">
        <v>2618</v>
      </c>
      <c r="H852" s="942" t="s">
        <v>2619</v>
      </c>
      <c r="I852" s="942" t="s">
        <v>2620</v>
      </c>
      <c r="J852" s="678">
        <v>1</v>
      </c>
      <c r="K852" s="677">
        <v>45323</v>
      </c>
      <c r="L852" s="677">
        <v>45473</v>
      </c>
      <c r="M852" s="638">
        <f t="shared" si="43"/>
        <v>21.428571428571427</v>
      </c>
      <c r="N852" s="639">
        <v>1</v>
      </c>
      <c r="O852" s="635" t="s">
        <v>2621</v>
      </c>
      <c r="P852" s="639">
        <f t="shared" si="41"/>
        <v>1</v>
      </c>
      <c r="Q852" s="640" t="str" cm="1">
        <f t="array" aca="1" ref="Q852" ca="1">IF(ISNUMBER(P852),IF(P852=100%,"CUMPLIDA",IF(AND(ISNUMBER(L852),ISNUMBER(INDIRECT("FECHA_"&amp;$B852,1))), IF(L852&lt;=INDIRECT("FECHA_"&amp;$B852,1),"INCUMPLIDA","PROCESO"), "VERIFICAR FECHA")),"SIN VALOR AVANCE")</f>
        <v>CUMPLIDA</v>
      </c>
    </row>
    <row r="853" spans="1:17" ht="105.75">
      <c r="A853" s="453" t="s">
        <v>19</v>
      </c>
      <c r="B853" s="454" t="s">
        <v>14</v>
      </c>
      <c r="C853" s="940"/>
      <c r="D853" s="940"/>
      <c r="E853" s="941"/>
      <c r="F853" s="941"/>
      <c r="G853" s="941"/>
      <c r="H853" s="942"/>
      <c r="I853" s="942"/>
      <c r="J853" s="678">
        <v>1</v>
      </c>
      <c r="K853" s="677">
        <v>45474</v>
      </c>
      <c r="L853" s="677">
        <v>45657</v>
      </c>
      <c r="M853" s="638">
        <f t="shared" si="43"/>
        <v>26.142857142857142</v>
      </c>
      <c r="N853" s="639">
        <v>1</v>
      </c>
      <c r="O853" s="635" t="s">
        <v>2621</v>
      </c>
      <c r="P853" s="639">
        <f t="shared" si="41"/>
        <v>1</v>
      </c>
      <c r="Q853" s="640" t="str" cm="1">
        <f t="array" aca="1" ref="Q853" ca="1">IF(ISNUMBER(P853),IF(P853=100%,"CUMPLIDA",IF(AND(ISNUMBER(L853),ISNUMBER(INDIRECT("FECHA_"&amp;$B853,1))), IF(L853&lt;=INDIRECT("FECHA_"&amp;$B853,1),"INCUMPLIDA","PROCESO"), "VERIFICAR FECHA")),"SIN VALOR AVANCE")</f>
        <v>CUMPLIDA</v>
      </c>
    </row>
    <row r="854" spans="1:17" ht="105.75">
      <c r="A854" s="453" t="s">
        <v>19</v>
      </c>
      <c r="B854" s="454" t="s">
        <v>14</v>
      </c>
      <c r="C854" s="940"/>
      <c r="D854" s="940"/>
      <c r="E854" s="941"/>
      <c r="F854" s="941"/>
      <c r="G854" s="941"/>
      <c r="H854" s="942"/>
      <c r="I854" s="942"/>
      <c r="J854" s="678">
        <v>1</v>
      </c>
      <c r="K854" s="677">
        <v>45658</v>
      </c>
      <c r="L854" s="677">
        <v>45838</v>
      </c>
      <c r="M854" s="638">
        <f t="shared" si="43"/>
        <v>25.714285714285715</v>
      </c>
      <c r="N854" s="639">
        <v>1</v>
      </c>
      <c r="O854" s="635" t="s">
        <v>2621</v>
      </c>
      <c r="P854" s="639">
        <f t="shared" si="41"/>
        <v>1</v>
      </c>
      <c r="Q854" s="640" t="str" cm="1">
        <f t="array" aca="1" ref="Q854" ca="1">IF(ISNUMBER(P854),IF(P854=100%,"CUMPLIDA",IF(AND(ISNUMBER(L854),ISNUMBER(INDIRECT("FECHA_"&amp;$B854,1))), IF(L854&lt;=INDIRECT("FECHA_"&amp;$B854,1),"INCUMPLIDA","PROCESO"), "VERIFICAR FECHA")),"SIN VALOR AVANCE")</f>
        <v>CUMPLIDA</v>
      </c>
    </row>
    <row r="855" spans="1:17" ht="105.75">
      <c r="A855" s="453" t="s">
        <v>19</v>
      </c>
      <c r="B855" s="454" t="s">
        <v>14</v>
      </c>
      <c r="C855" s="940"/>
      <c r="D855" s="940"/>
      <c r="E855" s="941"/>
      <c r="F855" s="941"/>
      <c r="G855" s="941"/>
      <c r="H855" s="942"/>
      <c r="I855" s="942"/>
      <c r="J855" s="678">
        <v>1</v>
      </c>
      <c r="K855" s="677">
        <v>45839</v>
      </c>
      <c r="L855" s="677">
        <v>46022</v>
      </c>
      <c r="M855" s="638">
        <f t="shared" si="43"/>
        <v>26.142857142857142</v>
      </c>
      <c r="N855" s="639">
        <v>1</v>
      </c>
      <c r="O855" s="635" t="s">
        <v>2621</v>
      </c>
      <c r="P855" s="639">
        <f t="shared" si="41"/>
        <v>1</v>
      </c>
      <c r="Q855" s="640" t="str" cm="1">
        <f t="array" aca="1" ref="Q855" ca="1">IF(ISNUMBER(P855),IF(P855=100%,"CUMPLIDA",IF(AND(ISNUMBER(L855),ISNUMBER(INDIRECT("FECHA_"&amp;$B855,1))), IF(L855&lt;=INDIRECT("FECHA_"&amp;$B855,1),"INCUMPLIDA","PROCESO"), "VERIFICAR FECHA")),"SIN VALOR AVANCE")</f>
        <v>CUMPLIDA</v>
      </c>
    </row>
    <row r="856" spans="1:17" ht="105.75">
      <c r="A856" s="453" t="s">
        <v>19</v>
      </c>
      <c r="B856" s="454" t="s">
        <v>14</v>
      </c>
      <c r="C856" s="940"/>
      <c r="D856" s="940"/>
      <c r="E856" s="941"/>
      <c r="F856" s="941"/>
      <c r="G856" s="941"/>
      <c r="H856" s="942"/>
      <c r="I856" s="942"/>
      <c r="J856" s="678">
        <v>1</v>
      </c>
      <c r="K856" s="677">
        <v>46023</v>
      </c>
      <c r="L856" s="677">
        <v>46142</v>
      </c>
      <c r="M856" s="638">
        <f t="shared" si="43"/>
        <v>17</v>
      </c>
      <c r="N856" s="639">
        <v>1</v>
      </c>
      <c r="O856" s="635" t="s">
        <v>2621</v>
      </c>
      <c r="P856" s="639">
        <f t="shared" si="41"/>
        <v>1</v>
      </c>
      <c r="Q856" s="640" t="str" cm="1">
        <f t="array" aca="1" ref="Q856" ca="1">IF(ISNUMBER(P856),IF(P856=100%,"CUMPLIDA",IF(AND(ISNUMBER(L856),ISNUMBER(INDIRECT("FECHA_"&amp;$B856,1))), IF(L856&lt;=INDIRECT("FECHA_"&amp;$B856,1),"INCUMPLIDA","PROCESO"), "VERIFICAR FECHA")),"SIN VALOR AVANCE")</f>
        <v>CUMPLIDA</v>
      </c>
    </row>
    <row r="857" spans="1:17" ht="60">
      <c r="A857" s="453" t="s">
        <v>19</v>
      </c>
      <c r="B857" s="454" t="s">
        <v>14</v>
      </c>
      <c r="C857" s="940"/>
      <c r="D857" s="940"/>
      <c r="E857" s="941"/>
      <c r="F857" s="941"/>
      <c r="G857" s="941" t="s">
        <v>2622</v>
      </c>
      <c r="H857" s="635" t="s">
        <v>2609</v>
      </c>
      <c r="I857" s="635" t="s">
        <v>2623</v>
      </c>
      <c r="J857" s="645">
        <v>1</v>
      </c>
      <c r="K857" s="649">
        <v>46174</v>
      </c>
      <c r="L857" s="649">
        <v>46234</v>
      </c>
      <c r="M857" s="638">
        <f t="shared" si="43"/>
        <v>8.5714285714285712</v>
      </c>
      <c r="N857" s="639">
        <v>0.16600000000000001</v>
      </c>
      <c r="O857" s="635" t="s">
        <v>2611</v>
      </c>
      <c r="P857" s="639">
        <f t="shared" si="41"/>
        <v>0.16600000000000001</v>
      </c>
      <c r="Q857" s="640" t="str" cm="1">
        <f t="array" aca="1" ref="Q857" ca="1">IF(ISNUMBER(P857),IF(P857=100%,"CUMPLIDA",IF(AND(ISNUMBER(L857),ISNUMBER(INDIRECT("FECHA_"&amp;$B857,1))), IF(L857&lt;=INDIRECT("FECHA_"&amp;$B857,1),"INCUMPLIDA","PROCESO"), "VERIFICAR FECHA")),"SIN VALOR AVANCE")</f>
        <v>PROCESO</v>
      </c>
    </row>
    <row r="858" spans="1:17" ht="30.75">
      <c r="A858" s="453" t="s">
        <v>19</v>
      </c>
      <c r="B858" s="454" t="s">
        <v>14</v>
      </c>
      <c r="C858" s="940"/>
      <c r="D858" s="940"/>
      <c r="E858" s="941"/>
      <c r="F858" s="941"/>
      <c r="G858" s="941"/>
      <c r="H858" s="635" t="s">
        <v>2624</v>
      </c>
      <c r="I858" s="635" t="s">
        <v>2625</v>
      </c>
      <c r="J858" s="645">
        <v>1</v>
      </c>
      <c r="K858" s="649">
        <v>46235</v>
      </c>
      <c r="L858" s="649">
        <v>46295</v>
      </c>
      <c r="M858" s="638">
        <f t="shared" si="43"/>
        <v>8.5714285714285712</v>
      </c>
      <c r="N858" s="639">
        <v>0.16600000000000001</v>
      </c>
      <c r="O858" s="635" t="s">
        <v>2611</v>
      </c>
      <c r="P858" s="639">
        <f t="shared" si="41"/>
        <v>0.16600000000000001</v>
      </c>
      <c r="Q858" s="640" t="str" cm="1">
        <f t="array" aca="1" ref="Q858" ca="1">IF(ISNUMBER(P858),IF(P858=100%,"CUMPLIDA",IF(AND(ISNUMBER(L858),ISNUMBER(INDIRECT("FECHA_"&amp;$B858,1))), IF(L858&lt;=INDIRECT("FECHA_"&amp;$B858,1),"INCUMPLIDA","PROCESO"), "VERIFICAR FECHA")),"SIN VALOR AVANCE")</f>
        <v>PROCESO</v>
      </c>
    </row>
    <row r="859" spans="1:17" ht="45">
      <c r="A859" s="453" t="s">
        <v>19</v>
      </c>
      <c r="B859" s="454" t="s">
        <v>14</v>
      </c>
      <c r="C859" s="940"/>
      <c r="D859" s="940"/>
      <c r="E859" s="941"/>
      <c r="F859" s="941"/>
      <c r="G859" s="941"/>
      <c r="H859" s="635" t="s">
        <v>2614</v>
      </c>
      <c r="I859" s="635" t="s">
        <v>2626</v>
      </c>
      <c r="J859" s="645">
        <v>1</v>
      </c>
      <c r="K859" s="649">
        <v>46296</v>
      </c>
      <c r="L859" s="649">
        <v>46418</v>
      </c>
      <c r="M859" s="638">
        <f t="shared" si="43"/>
        <v>17.428571428571427</v>
      </c>
      <c r="N859" s="639">
        <v>0.16600000000000001</v>
      </c>
      <c r="O859" s="635" t="s">
        <v>2611</v>
      </c>
      <c r="P859" s="639">
        <f t="shared" si="41"/>
        <v>0.16600000000000001</v>
      </c>
      <c r="Q859" s="640" t="str" cm="1">
        <f t="array" aca="1" ref="Q859" ca="1">IF(ISNUMBER(P859),IF(P859=100%,"CUMPLIDA",IF(AND(ISNUMBER(L859),ISNUMBER(INDIRECT("FECHA_"&amp;$B859,1))), IF(L859&lt;=INDIRECT("FECHA_"&amp;$B859,1),"INCUMPLIDA","PROCESO"), "VERIFICAR FECHA")),"SIN VALOR AVANCE")</f>
        <v>PROCESO</v>
      </c>
    </row>
    <row r="860" spans="1:17" ht="210">
      <c r="A860" s="453" t="s">
        <v>19</v>
      </c>
      <c r="B860" s="454" t="s">
        <v>14</v>
      </c>
      <c r="C860" s="940"/>
      <c r="D860" s="940"/>
      <c r="E860" s="941"/>
      <c r="F860" s="941"/>
      <c r="G860" s="941"/>
      <c r="H860" s="635" t="s">
        <v>2627</v>
      </c>
      <c r="I860" s="635" t="s">
        <v>2628</v>
      </c>
      <c r="J860" s="645">
        <v>3</v>
      </c>
      <c r="K860" s="649">
        <v>46419</v>
      </c>
      <c r="L860" s="649">
        <v>46507</v>
      </c>
      <c r="M860" s="638">
        <f t="shared" si="43"/>
        <v>12.571428571428571</v>
      </c>
      <c r="N860" s="639">
        <v>0.16600000000000001</v>
      </c>
      <c r="O860" s="635" t="s">
        <v>2611</v>
      </c>
      <c r="P860" s="639">
        <f t="shared" si="41"/>
        <v>0.16600000000000001</v>
      </c>
      <c r="Q860" s="640" t="str" cm="1">
        <f t="array" aca="1" ref="Q860" ca="1">IF(ISNUMBER(P860),IF(P860=100%,"CUMPLIDA",IF(AND(ISNUMBER(L860),ISNUMBER(INDIRECT("FECHA_"&amp;$B860,1))), IF(L860&lt;=INDIRECT("FECHA_"&amp;$B860,1),"INCUMPLIDA","PROCESO"), "VERIFICAR FECHA")),"SIN VALOR AVANCE")</f>
        <v>PROCESO</v>
      </c>
    </row>
    <row r="861" spans="1:17" ht="105.75">
      <c r="A861" s="453" t="s">
        <v>19</v>
      </c>
      <c r="B861" s="454" t="s">
        <v>14</v>
      </c>
      <c r="C861" s="940"/>
      <c r="D861" s="940"/>
      <c r="E861" s="941"/>
      <c r="F861" s="941"/>
      <c r="G861" s="941" t="s">
        <v>2629</v>
      </c>
      <c r="H861" s="942" t="s">
        <v>2630</v>
      </c>
      <c r="I861" s="942" t="s">
        <v>2631</v>
      </c>
      <c r="J861" s="678">
        <v>1</v>
      </c>
      <c r="K861" s="649">
        <v>45323</v>
      </c>
      <c r="L861" s="649">
        <v>45473</v>
      </c>
      <c r="M861" s="638">
        <f t="shared" si="43"/>
        <v>21.428571428571427</v>
      </c>
      <c r="N861" s="639">
        <v>1</v>
      </c>
      <c r="O861" s="635" t="s">
        <v>2621</v>
      </c>
      <c r="P861" s="639">
        <f t="shared" si="41"/>
        <v>1</v>
      </c>
      <c r="Q861" s="640" t="str" cm="1">
        <f t="array" aca="1" ref="Q861" ca="1">IF(ISNUMBER(P861),IF(P861=100%,"CUMPLIDA",IF(AND(ISNUMBER(L861),ISNUMBER(INDIRECT("FECHA_"&amp;$B861,1))), IF(L861&lt;=INDIRECT("FECHA_"&amp;$B861,1),"INCUMPLIDA","PROCESO"), "VERIFICAR FECHA")),"SIN VALOR AVANCE")</f>
        <v>CUMPLIDA</v>
      </c>
    </row>
    <row r="862" spans="1:17" ht="105.75">
      <c r="A862" s="453" t="s">
        <v>19</v>
      </c>
      <c r="B862" s="454" t="s">
        <v>14</v>
      </c>
      <c r="C862" s="940"/>
      <c r="D862" s="940"/>
      <c r="E862" s="941"/>
      <c r="F862" s="941"/>
      <c r="G862" s="941"/>
      <c r="H862" s="942"/>
      <c r="I862" s="942"/>
      <c r="J862" s="678">
        <v>1</v>
      </c>
      <c r="K862" s="649">
        <v>45474</v>
      </c>
      <c r="L862" s="649">
        <v>45657</v>
      </c>
      <c r="M862" s="638">
        <f t="shared" si="43"/>
        <v>26.142857142857142</v>
      </c>
      <c r="N862" s="639">
        <v>1</v>
      </c>
      <c r="O862" s="635" t="s">
        <v>2621</v>
      </c>
      <c r="P862" s="639">
        <f t="shared" si="41"/>
        <v>1</v>
      </c>
      <c r="Q862" s="640" t="str" cm="1">
        <f t="array" aca="1" ref="Q862" ca="1">IF(ISNUMBER(P862),IF(P862=100%,"CUMPLIDA",IF(AND(ISNUMBER(L862),ISNUMBER(INDIRECT("FECHA_"&amp;$B862,1))), IF(L862&lt;=INDIRECT("FECHA_"&amp;$B862,1),"INCUMPLIDA","PROCESO"), "VERIFICAR FECHA")),"SIN VALOR AVANCE")</f>
        <v>CUMPLIDA</v>
      </c>
    </row>
    <row r="863" spans="1:17" ht="105.75">
      <c r="A863" s="453" t="s">
        <v>19</v>
      </c>
      <c r="B863" s="454" t="s">
        <v>14</v>
      </c>
      <c r="C863" s="940"/>
      <c r="D863" s="940"/>
      <c r="E863" s="941"/>
      <c r="F863" s="941"/>
      <c r="G863" s="941"/>
      <c r="H863" s="942"/>
      <c r="I863" s="942"/>
      <c r="J863" s="678">
        <v>1</v>
      </c>
      <c r="K863" s="649">
        <v>45658</v>
      </c>
      <c r="L863" s="649">
        <v>45838</v>
      </c>
      <c r="M863" s="638">
        <f t="shared" si="43"/>
        <v>25.714285714285715</v>
      </c>
      <c r="N863" s="639">
        <v>1</v>
      </c>
      <c r="O863" s="635" t="s">
        <v>2621</v>
      </c>
      <c r="P863" s="639">
        <f t="shared" si="41"/>
        <v>1</v>
      </c>
      <c r="Q863" s="640" t="str" cm="1">
        <f t="array" aca="1" ref="Q863" ca="1">IF(ISNUMBER(P863),IF(P863=100%,"CUMPLIDA",IF(AND(ISNUMBER(L863),ISNUMBER(INDIRECT("FECHA_"&amp;$B863,1))), IF(L863&lt;=INDIRECT("FECHA_"&amp;$B863,1),"INCUMPLIDA","PROCESO"), "VERIFICAR FECHA")),"SIN VALOR AVANCE")</f>
        <v>CUMPLIDA</v>
      </c>
    </row>
    <row r="864" spans="1:17" ht="105.75">
      <c r="A864" s="453" t="s">
        <v>19</v>
      </c>
      <c r="B864" s="454" t="s">
        <v>14</v>
      </c>
      <c r="C864" s="940"/>
      <c r="D864" s="940"/>
      <c r="E864" s="941"/>
      <c r="F864" s="941"/>
      <c r="G864" s="941"/>
      <c r="H864" s="942"/>
      <c r="I864" s="942"/>
      <c r="J864" s="678">
        <v>1</v>
      </c>
      <c r="K864" s="649">
        <v>45839</v>
      </c>
      <c r="L864" s="649">
        <v>46022</v>
      </c>
      <c r="M864" s="638">
        <f t="shared" si="43"/>
        <v>26.142857142857142</v>
      </c>
      <c r="N864" s="639">
        <v>1</v>
      </c>
      <c r="O864" s="635" t="s">
        <v>2621</v>
      </c>
      <c r="P864" s="639">
        <f t="shared" si="41"/>
        <v>1</v>
      </c>
      <c r="Q864" s="640" t="str" cm="1">
        <f t="array" aca="1" ref="Q864" ca="1">IF(ISNUMBER(P864),IF(P864=100%,"CUMPLIDA",IF(AND(ISNUMBER(L864),ISNUMBER(INDIRECT("FECHA_"&amp;$B864,1))), IF(L864&lt;=INDIRECT("FECHA_"&amp;$B864,1),"INCUMPLIDA","PROCESO"), "VERIFICAR FECHA")),"SIN VALOR AVANCE")</f>
        <v>CUMPLIDA</v>
      </c>
    </row>
    <row r="865" spans="1:17" ht="105.75">
      <c r="A865" s="453" t="s">
        <v>19</v>
      </c>
      <c r="B865" s="454" t="s">
        <v>14</v>
      </c>
      <c r="C865" s="940"/>
      <c r="D865" s="940"/>
      <c r="E865" s="941"/>
      <c r="F865" s="941"/>
      <c r="G865" s="941"/>
      <c r="H865" s="942"/>
      <c r="I865" s="942"/>
      <c r="J865" s="678">
        <v>1</v>
      </c>
      <c r="K865" s="649">
        <v>46023</v>
      </c>
      <c r="L865" s="649">
        <v>46203</v>
      </c>
      <c r="M865" s="638">
        <f t="shared" si="43"/>
        <v>25.714285714285715</v>
      </c>
      <c r="N865" s="639">
        <v>1</v>
      </c>
      <c r="O865" s="635" t="s">
        <v>2621</v>
      </c>
      <c r="P865" s="639">
        <f t="shared" si="41"/>
        <v>1</v>
      </c>
      <c r="Q865" s="640" t="str" cm="1">
        <f t="array" aca="1" ref="Q865" ca="1">IF(ISNUMBER(P865),IF(P865=100%,"CUMPLIDA",IF(AND(ISNUMBER(L865),ISNUMBER(INDIRECT("FECHA_"&amp;$B865,1))), IF(L865&lt;=INDIRECT("FECHA_"&amp;$B865,1),"INCUMPLIDA","PROCESO"), "VERIFICAR FECHA")),"SIN VALOR AVANCE")</f>
        <v>CUMPLIDA</v>
      </c>
    </row>
    <row r="866" spans="1:17" ht="105.75">
      <c r="A866" s="453" t="s">
        <v>19</v>
      </c>
      <c r="B866" s="454" t="s">
        <v>14</v>
      </c>
      <c r="C866" s="940"/>
      <c r="D866" s="940"/>
      <c r="E866" s="941"/>
      <c r="F866" s="941"/>
      <c r="G866" s="941"/>
      <c r="H866" s="942"/>
      <c r="I866" s="942"/>
      <c r="J866" s="678">
        <v>1</v>
      </c>
      <c r="K866" s="649">
        <v>46204</v>
      </c>
      <c r="L866" s="649">
        <v>46387</v>
      </c>
      <c r="M866" s="638">
        <f t="shared" si="43"/>
        <v>26.142857142857142</v>
      </c>
      <c r="N866" s="639">
        <v>1</v>
      </c>
      <c r="O866" s="635" t="s">
        <v>2621</v>
      </c>
      <c r="P866" s="639">
        <f t="shared" si="41"/>
        <v>1</v>
      </c>
      <c r="Q866" s="640" t="str" cm="1">
        <f t="array" aca="1" ref="Q866" ca="1">IF(ISNUMBER(P866),IF(P866=100%,"CUMPLIDA",IF(AND(ISNUMBER(L866),ISNUMBER(INDIRECT("FECHA_"&amp;$B866,1))), IF(L866&lt;=INDIRECT("FECHA_"&amp;$B866,1),"INCUMPLIDA","PROCESO"), "VERIFICAR FECHA")),"SIN VALOR AVANCE")</f>
        <v>CUMPLIDA</v>
      </c>
    </row>
    <row r="867" spans="1:17" ht="105.75">
      <c r="A867" s="453" t="s">
        <v>19</v>
      </c>
      <c r="B867" s="454" t="s">
        <v>14</v>
      </c>
      <c r="C867" s="940"/>
      <c r="D867" s="940"/>
      <c r="E867" s="941"/>
      <c r="F867" s="941"/>
      <c r="G867" s="941"/>
      <c r="H867" s="942"/>
      <c r="I867" s="942"/>
      <c r="J867" s="678">
        <v>1</v>
      </c>
      <c r="K867" s="649">
        <v>46388</v>
      </c>
      <c r="L867" s="649">
        <v>46507</v>
      </c>
      <c r="M867" s="638">
        <f t="shared" si="43"/>
        <v>17</v>
      </c>
      <c r="N867" s="639">
        <v>1</v>
      </c>
      <c r="O867" s="635" t="s">
        <v>2621</v>
      </c>
      <c r="P867" s="639">
        <f t="shared" si="41"/>
        <v>1</v>
      </c>
      <c r="Q867" s="640" t="str" cm="1">
        <f t="array" aca="1" ref="Q867" ca="1">IF(ISNUMBER(P867),IF(P867=100%,"CUMPLIDA",IF(AND(ISNUMBER(L867),ISNUMBER(INDIRECT("FECHA_"&amp;$B867,1))), IF(L867&lt;=INDIRECT("FECHA_"&amp;$B867,1),"INCUMPLIDA","PROCESO"), "VERIFICAR FECHA")),"SIN VALOR AVANCE")</f>
        <v>CUMPLIDA</v>
      </c>
    </row>
    <row r="868" spans="1:17" ht="120">
      <c r="A868" s="453" t="s">
        <v>19</v>
      </c>
      <c r="B868" s="454" t="s">
        <v>14</v>
      </c>
      <c r="C868" s="940"/>
      <c r="D868" s="940"/>
      <c r="E868" s="941"/>
      <c r="F868" s="941"/>
      <c r="G868" s="634" t="s">
        <v>2632</v>
      </c>
      <c r="H868" s="635" t="s">
        <v>2633</v>
      </c>
      <c r="I868" s="635" t="s">
        <v>2634</v>
      </c>
      <c r="J868" s="645">
        <v>1</v>
      </c>
      <c r="K868" s="677">
        <v>45231</v>
      </c>
      <c r="L868" s="677">
        <v>45351</v>
      </c>
      <c r="M868" s="638">
        <f t="shared" si="43"/>
        <v>17.142857142857142</v>
      </c>
      <c r="N868" s="639">
        <v>1</v>
      </c>
      <c r="O868" s="635" t="s">
        <v>2635</v>
      </c>
      <c r="P868" s="639">
        <f t="shared" si="41"/>
        <v>1</v>
      </c>
      <c r="Q868" s="640" t="str" cm="1">
        <f t="array" aca="1" ref="Q868" ca="1">IF(ISNUMBER(P868),IF(P868=100%,"CUMPLIDA",IF(AND(ISNUMBER(L868),ISNUMBER(INDIRECT("FECHA_"&amp;$B868,1))), IF(L868&lt;=INDIRECT("FECHA_"&amp;$B868,1),"INCUMPLIDA","PROCESO"), "VERIFICAR FECHA")),"SIN VALOR AVANCE")</f>
        <v>CUMPLIDA</v>
      </c>
    </row>
    <row r="869" spans="1:17" ht="60.75">
      <c r="A869" s="453" t="s">
        <v>19</v>
      </c>
      <c r="B869" s="454" t="s">
        <v>14</v>
      </c>
      <c r="C869" s="940"/>
      <c r="D869" s="940"/>
      <c r="E869" s="941"/>
      <c r="F869" s="941"/>
      <c r="G869" s="941" t="s">
        <v>2636</v>
      </c>
      <c r="H869" s="942" t="s">
        <v>2637</v>
      </c>
      <c r="I869" s="635" t="s">
        <v>2638</v>
      </c>
      <c r="J869" s="645">
        <v>1</v>
      </c>
      <c r="K869" s="677">
        <v>45323</v>
      </c>
      <c r="L869" s="677">
        <v>45351</v>
      </c>
      <c r="M869" s="638">
        <f t="shared" si="43"/>
        <v>4</v>
      </c>
      <c r="N869" s="639">
        <v>1</v>
      </c>
      <c r="O869" s="635" t="s">
        <v>2635</v>
      </c>
      <c r="P869" s="639">
        <f t="shared" si="41"/>
        <v>1</v>
      </c>
      <c r="Q869" s="640" t="str" cm="1">
        <f t="array" aca="1" ref="Q869" ca="1">IF(ISNUMBER(P869),IF(P869=100%,"CUMPLIDA",IF(AND(ISNUMBER(L869),ISNUMBER(INDIRECT("FECHA_"&amp;$B869,1))), IF(L869&lt;=INDIRECT("FECHA_"&amp;$B869,1),"INCUMPLIDA","PROCESO"), "VERIFICAR FECHA")),"SIN VALOR AVANCE")</f>
        <v>CUMPLIDA</v>
      </c>
    </row>
    <row r="870" spans="1:17" ht="60.75">
      <c r="A870" s="453" t="s">
        <v>19</v>
      </c>
      <c r="B870" s="454" t="s">
        <v>14</v>
      </c>
      <c r="C870" s="940"/>
      <c r="D870" s="940"/>
      <c r="E870" s="941"/>
      <c r="F870" s="941"/>
      <c r="G870" s="941"/>
      <c r="H870" s="942"/>
      <c r="I870" s="635" t="s">
        <v>2639</v>
      </c>
      <c r="J870" s="645">
        <v>1</v>
      </c>
      <c r="K870" s="677">
        <v>45474</v>
      </c>
      <c r="L870" s="677">
        <v>45535</v>
      </c>
      <c r="M870" s="638">
        <f t="shared" si="43"/>
        <v>8.7142857142857135</v>
      </c>
      <c r="N870" s="639">
        <v>1</v>
      </c>
      <c r="O870" s="635" t="s">
        <v>2635</v>
      </c>
      <c r="P870" s="639">
        <f t="shared" si="41"/>
        <v>1</v>
      </c>
      <c r="Q870" s="640" t="str" cm="1">
        <f t="array" aca="1" ref="Q870" ca="1">IF(ISNUMBER(P870),IF(P870=100%,"CUMPLIDA",IF(AND(ISNUMBER(L870),ISNUMBER(INDIRECT("FECHA_"&amp;$B870,1))), IF(L870&lt;=INDIRECT("FECHA_"&amp;$B870,1),"INCUMPLIDA","PROCESO"), "VERIFICAR FECHA")),"SIN VALOR AVANCE")</f>
        <v>CUMPLIDA</v>
      </c>
    </row>
    <row r="871" spans="1:17" ht="60.75">
      <c r="A871" s="453" t="s">
        <v>19</v>
      </c>
      <c r="B871" s="454" t="s">
        <v>14</v>
      </c>
      <c r="C871" s="940"/>
      <c r="D871" s="940"/>
      <c r="E871" s="941"/>
      <c r="F871" s="941"/>
      <c r="G871" s="941" t="s">
        <v>2640</v>
      </c>
      <c r="H871" s="942" t="s">
        <v>2641</v>
      </c>
      <c r="I871" s="942" t="s">
        <v>2642</v>
      </c>
      <c r="J871" s="645">
        <v>1</v>
      </c>
      <c r="K871" s="677">
        <v>45351</v>
      </c>
      <c r="L871" s="677">
        <v>45359</v>
      </c>
      <c r="M871" s="638">
        <f t="shared" si="43"/>
        <v>1.1428571428571428</v>
      </c>
      <c r="N871" s="639">
        <v>1</v>
      </c>
      <c r="O871" s="635" t="s">
        <v>2635</v>
      </c>
      <c r="P871" s="639">
        <f t="shared" si="41"/>
        <v>1</v>
      </c>
      <c r="Q871" s="640" t="str" cm="1">
        <f t="array" aca="1" ref="Q871" ca="1">IF(ISNUMBER(P871),IF(P871=100%,"CUMPLIDA",IF(AND(ISNUMBER(L871),ISNUMBER(INDIRECT("FECHA_"&amp;$B871,1))), IF(L871&lt;=INDIRECT("FECHA_"&amp;$B871,1),"INCUMPLIDA","PROCESO"), "VERIFICAR FECHA")),"SIN VALOR AVANCE")</f>
        <v>CUMPLIDA</v>
      </c>
    </row>
    <row r="872" spans="1:17" ht="60.75">
      <c r="A872" s="453" t="s">
        <v>19</v>
      </c>
      <c r="B872" s="454" t="s">
        <v>14</v>
      </c>
      <c r="C872" s="940"/>
      <c r="D872" s="940"/>
      <c r="E872" s="941"/>
      <c r="F872" s="941"/>
      <c r="G872" s="941"/>
      <c r="H872" s="942"/>
      <c r="I872" s="942"/>
      <c r="J872" s="645">
        <v>1</v>
      </c>
      <c r="K872" s="677">
        <v>45535</v>
      </c>
      <c r="L872" s="677">
        <v>45541</v>
      </c>
      <c r="M872" s="638">
        <f t="shared" si="43"/>
        <v>0.8571428571428571</v>
      </c>
      <c r="N872" s="639">
        <v>1</v>
      </c>
      <c r="O872" s="635" t="s">
        <v>2635</v>
      </c>
      <c r="P872" s="639">
        <f t="shared" si="41"/>
        <v>1</v>
      </c>
      <c r="Q872" s="640" t="str" cm="1">
        <f t="array" aca="1" ref="Q872" ca="1">IF(ISNUMBER(P872),IF(P872=100%,"CUMPLIDA",IF(AND(ISNUMBER(L872),ISNUMBER(INDIRECT("FECHA_"&amp;$B872,1))), IF(L872&lt;=INDIRECT("FECHA_"&amp;$B872,1),"INCUMPLIDA","PROCESO"), "VERIFICAR FECHA")),"SIN VALOR AVANCE")</f>
        <v>CUMPLIDA</v>
      </c>
    </row>
    <row r="873" spans="1:17" ht="105">
      <c r="A873" s="453" t="s">
        <v>19</v>
      </c>
      <c r="B873" s="454" t="s">
        <v>14</v>
      </c>
      <c r="C873" s="940"/>
      <c r="D873" s="940"/>
      <c r="E873" s="941"/>
      <c r="F873" s="941"/>
      <c r="G873" s="634" t="s">
        <v>2643</v>
      </c>
      <c r="H873" s="635" t="s">
        <v>2644</v>
      </c>
      <c r="I873" s="635" t="s">
        <v>2645</v>
      </c>
      <c r="J873" s="460" t="s">
        <v>2646</v>
      </c>
      <c r="K873" s="677">
        <v>45351</v>
      </c>
      <c r="L873" s="677">
        <v>45473</v>
      </c>
      <c r="M873" s="638">
        <f t="shared" si="43"/>
        <v>17.428571428571427</v>
      </c>
      <c r="N873" s="639">
        <v>1</v>
      </c>
      <c r="O873" s="635" t="s">
        <v>2647</v>
      </c>
      <c r="P873" s="639">
        <f t="shared" si="41"/>
        <v>1</v>
      </c>
      <c r="Q873" s="640" t="str" cm="1">
        <f t="array" aca="1" ref="Q873" ca="1">IF(ISNUMBER(P873),IF(P873=100%,"CUMPLIDA",IF(AND(ISNUMBER(L873),ISNUMBER(INDIRECT("FECHA_"&amp;$B873,1))), IF(L873&lt;=INDIRECT("FECHA_"&amp;$B873,1),"INCUMPLIDA","PROCESO"), "VERIFICAR FECHA")),"SIN VALOR AVANCE")</f>
        <v>CUMPLIDA</v>
      </c>
    </row>
    <row r="874" spans="1:17" ht="60">
      <c r="A874" s="453" t="s">
        <v>19</v>
      </c>
      <c r="B874" s="454" t="s">
        <v>14</v>
      </c>
      <c r="C874" s="940"/>
      <c r="D874" s="940"/>
      <c r="E874" s="941"/>
      <c r="F874" s="941"/>
      <c r="G874" s="941" t="s">
        <v>2648</v>
      </c>
      <c r="H874" s="635" t="s">
        <v>2609</v>
      </c>
      <c r="I874" s="635" t="s">
        <v>2649</v>
      </c>
      <c r="J874" s="645">
        <v>1</v>
      </c>
      <c r="K874" s="677">
        <v>46966</v>
      </c>
      <c r="L874" s="677">
        <v>47026</v>
      </c>
      <c r="M874" s="638">
        <f t="shared" si="43"/>
        <v>8.5714285714285712</v>
      </c>
      <c r="N874" s="639">
        <v>0</v>
      </c>
      <c r="O874" s="635" t="s">
        <v>2611</v>
      </c>
      <c r="P874" s="639">
        <f t="shared" si="41"/>
        <v>0</v>
      </c>
      <c r="Q874" s="640" t="str" cm="1">
        <f t="array" aca="1" ref="Q874" ca="1">IF(ISNUMBER(P874),IF(P874=100%,"CUMPLIDA",IF(AND(ISNUMBER(L874),ISNUMBER(INDIRECT("FECHA_"&amp;$B874,1))), IF(L874&lt;=INDIRECT("FECHA_"&amp;$B874,1),"INCUMPLIDA","PROCESO"), "VERIFICAR FECHA")),"SIN VALOR AVANCE")</f>
        <v>PROCESO</v>
      </c>
    </row>
    <row r="875" spans="1:17" ht="45">
      <c r="A875" s="453" t="s">
        <v>19</v>
      </c>
      <c r="B875" s="454" t="s">
        <v>14</v>
      </c>
      <c r="C875" s="940"/>
      <c r="D875" s="940"/>
      <c r="E875" s="941"/>
      <c r="F875" s="941"/>
      <c r="G875" s="941"/>
      <c r="H875" s="635" t="s">
        <v>2650</v>
      </c>
      <c r="I875" s="635" t="s">
        <v>2613</v>
      </c>
      <c r="J875" s="645">
        <v>1</v>
      </c>
      <c r="K875" s="677">
        <v>47027</v>
      </c>
      <c r="L875" s="677">
        <v>47087</v>
      </c>
      <c r="M875" s="638">
        <f t="shared" si="43"/>
        <v>8.5714285714285712</v>
      </c>
      <c r="N875" s="639">
        <v>0</v>
      </c>
      <c r="O875" s="635" t="s">
        <v>2611</v>
      </c>
      <c r="P875" s="639">
        <f t="shared" ref="P875:P921" si="44">IF(B875="ITRC",N875,N875/J875)</f>
        <v>0</v>
      </c>
      <c r="Q875" s="640" t="str" cm="1">
        <f t="array" aca="1" ref="Q875" ca="1">IF(ISNUMBER(P875),IF(P875=100%,"CUMPLIDA",IF(AND(ISNUMBER(L875),ISNUMBER(INDIRECT("FECHA_"&amp;$B875,1))), IF(L875&lt;=INDIRECT("FECHA_"&amp;$B875,1),"INCUMPLIDA","PROCESO"), "VERIFICAR FECHA")),"SIN VALOR AVANCE")</f>
        <v>PROCESO</v>
      </c>
    </row>
    <row r="876" spans="1:17" ht="45">
      <c r="A876" s="453" t="s">
        <v>19</v>
      </c>
      <c r="B876" s="454" t="s">
        <v>14</v>
      </c>
      <c r="C876" s="940"/>
      <c r="D876" s="940"/>
      <c r="E876" s="941"/>
      <c r="F876" s="941"/>
      <c r="G876" s="941"/>
      <c r="H876" s="635" t="s">
        <v>2614</v>
      </c>
      <c r="I876" s="635" t="s">
        <v>2651</v>
      </c>
      <c r="J876" s="645">
        <v>1</v>
      </c>
      <c r="K876" s="677">
        <v>47088</v>
      </c>
      <c r="L876" s="677">
        <v>47208</v>
      </c>
      <c r="M876" s="638">
        <f t="shared" si="43"/>
        <v>17.142857142857142</v>
      </c>
      <c r="N876" s="639">
        <v>0</v>
      </c>
      <c r="O876" s="635" t="s">
        <v>2611</v>
      </c>
      <c r="P876" s="639">
        <f t="shared" si="44"/>
        <v>0</v>
      </c>
      <c r="Q876" s="640" t="str" cm="1">
        <f t="array" aca="1" ref="Q876" ca="1">IF(ISNUMBER(P876),IF(P876=100%,"CUMPLIDA",IF(AND(ISNUMBER(L876),ISNUMBER(INDIRECT("FECHA_"&amp;$B876,1))), IF(L876&lt;=INDIRECT("FECHA_"&amp;$B876,1),"INCUMPLIDA","PROCESO"), "VERIFICAR FECHA")),"SIN VALOR AVANCE")</f>
        <v>PROCESO</v>
      </c>
    </row>
    <row r="877" spans="1:17" ht="180">
      <c r="A877" s="453" t="s">
        <v>19</v>
      </c>
      <c r="B877" s="454" t="s">
        <v>14</v>
      </c>
      <c r="C877" s="940"/>
      <c r="D877" s="940"/>
      <c r="E877" s="941"/>
      <c r="F877" s="941"/>
      <c r="G877" s="941"/>
      <c r="H877" s="635" t="s">
        <v>2652</v>
      </c>
      <c r="I877" s="635" t="s">
        <v>2653</v>
      </c>
      <c r="J877" s="645">
        <v>3</v>
      </c>
      <c r="K877" s="677">
        <v>47209</v>
      </c>
      <c r="L877" s="677">
        <v>47299</v>
      </c>
      <c r="M877" s="638">
        <f t="shared" si="43"/>
        <v>12.857142857142858</v>
      </c>
      <c r="N877" s="639">
        <v>0</v>
      </c>
      <c r="O877" s="635" t="s">
        <v>2611</v>
      </c>
      <c r="P877" s="639">
        <f t="shared" si="44"/>
        <v>0</v>
      </c>
      <c r="Q877" s="640" t="str" cm="1">
        <f t="array" aca="1" ref="Q877" ca="1">IF(ISNUMBER(P877),IF(P877=100%,"CUMPLIDA",IF(AND(ISNUMBER(L877),ISNUMBER(INDIRECT("FECHA_"&amp;$B877,1))), IF(L877&lt;=INDIRECT("FECHA_"&amp;$B877,1),"INCUMPLIDA","PROCESO"), "VERIFICAR FECHA")),"SIN VALOR AVANCE")</f>
        <v>PROCESO</v>
      </c>
    </row>
    <row r="878" spans="1:17" ht="30.75">
      <c r="A878" s="453" t="s">
        <v>19</v>
      </c>
      <c r="B878" s="454" t="s">
        <v>14</v>
      </c>
      <c r="C878" s="940"/>
      <c r="D878" s="940"/>
      <c r="E878" s="941" t="s">
        <v>2654</v>
      </c>
      <c r="F878" s="941"/>
      <c r="G878" s="941" t="s">
        <v>2655</v>
      </c>
      <c r="H878" s="942" t="s">
        <v>2656</v>
      </c>
      <c r="I878" s="942" t="s">
        <v>2657</v>
      </c>
      <c r="J878" s="645">
        <v>1</v>
      </c>
      <c r="K878" s="677">
        <v>45323</v>
      </c>
      <c r="L878" s="677">
        <v>45473</v>
      </c>
      <c r="M878" s="638">
        <f t="shared" si="43"/>
        <v>21.428571428571427</v>
      </c>
      <c r="N878" s="639">
        <v>1</v>
      </c>
      <c r="O878" s="656" t="s">
        <v>2658</v>
      </c>
      <c r="P878" s="639">
        <f t="shared" si="44"/>
        <v>1</v>
      </c>
      <c r="Q878" s="640" t="str" cm="1">
        <f t="array" aca="1" ref="Q878" ca="1">IF(ISNUMBER(P878),IF(P878=100%,"CUMPLIDA",IF(AND(ISNUMBER(L878),ISNUMBER(INDIRECT("FECHA_"&amp;$B878,1))), IF(L878&lt;=INDIRECT("FECHA_"&amp;$B878,1),"INCUMPLIDA","PROCESO"), "VERIFICAR FECHA")),"SIN VALOR AVANCE")</f>
        <v>CUMPLIDA</v>
      </c>
    </row>
    <row r="879" spans="1:17" ht="30.75">
      <c r="A879" s="453" t="s">
        <v>19</v>
      </c>
      <c r="B879" s="454" t="s">
        <v>14</v>
      </c>
      <c r="C879" s="940"/>
      <c r="D879" s="940"/>
      <c r="E879" s="941"/>
      <c r="F879" s="941"/>
      <c r="G879" s="941"/>
      <c r="H879" s="942"/>
      <c r="I879" s="942"/>
      <c r="J879" s="645">
        <v>1</v>
      </c>
      <c r="K879" s="677">
        <v>45474</v>
      </c>
      <c r="L879" s="677">
        <v>45657</v>
      </c>
      <c r="M879" s="638">
        <f t="shared" si="43"/>
        <v>26.142857142857142</v>
      </c>
      <c r="N879" s="639">
        <v>1</v>
      </c>
      <c r="O879" s="656" t="s">
        <v>2658</v>
      </c>
      <c r="P879" s="639">
        <f t="shared" si="44"/>
        <v>1</v>
      </c>
      <c r="Q879" s="640" t="str" cm="1">
        <f t="array" aca="1" ref="Q879" ca="1">IF(ISNUMBER(P879),IF(P879=100%,"CUMPLIDA",IF(AND(ISNUMBER(L879),ISNUMBER(INDIRECT("FECHA_"&amp;$B879,1))), IF(L879&lt;=INDIRECT("FECHA_"&amp;$B879,1),"INCUMPLIDA","PROCESO"), "VERIFICAR FECHA")),"SIN VALOR AVANCE")</f>
        <v>CUMPLIDA</v>
      </c>
    </row>
    <row r="880" spans="1:17" ht="30.75">
      <c r="A880" s="453" t="s">
        <v>19</v>
      </c>
      <c r="B880" s="454" t="s">
        <v>14</v>
      </c>
      <c r="C880" s="940"/>
      <c r="D880" s="940"/>
      <c r="E880" s="941"/>
      <c r="F880" s="941"/>
      <c r="G880" s="941"/>
      <c r="H880" s="942"/>
      <c r="I880" s="942"/>
      <c r="J880" s="645">
        <v>1</v>
      </c>
      <c r="K880" s="677">
        <v>45658</v>
      </c>
      <c r="L880" s="677">
        <v>45838</v>
      </c>
      <c r="M880" s="638">
        <f t="shared" si="43"/>
        <v>25.714285714285715</v>
      </c>
      <c r="N880" s="639">
        <v>1</v>
      </c>
      <c r="O880" s="656" t="s">
        <v>2658</v>
      </c>
      <c r="P880" s="639">
        <f t="shared" si="44"/>
        <v>1</v>
      </c>
      <c r="Q880" s="640" t="str" cm="1">
        <f t="array" aca="1" ref="Q880" ca="1">IF(ISNUMBER(P880),IF(P880=100%,"CUMPLIDA",IF(AND(ISNUMBER(L880),ISNUMBER(INDIRECT("FECHA_"&amp;$B880,1))), IF(L880&lt;=INDIRECT("FECHA_"&amp;$B880,1),"INCUMPLIDA","PROCESO"), "VERIFICAR FECHA")),"SIN VALOR AVANCE")</f>
        <v>CUMPLIDA</v>
      </c>
    </row>
    <row r="881" spans="1:17" ht="30.75">
      <c r="A881" s="453" t="s">
        <v>19</v>
      </c>
      <c r="B881" s="454" t="s">
        <v>14</v>
      </c>
      <c r="C881" s="940"/>
      <c r="D881" s="940"/>
      <c r="E881" s="941"/>
      <c r="F881" s="941"/>
      <c r="G881" s="941"/>
      <c r="H881" s="942"/>
      <c r="I881" s="942"/>
      <c r="J881" s="645">
        <v>1</v>
      </c>
      <c r="K881" s="677">
        <v>45839</v>
      </c>
      <c r="L881" s="677">
        <v>46022</v>
      </c>
      <c r="M881" s="638">
        <f t="shared" si="43"/>
        <v>26.142857142857142</v>
      </c>
      <c r="N881" s="639">
        <v>1</v>
      </c>
      <c r="O881" s="656" t="s">
        <v>2658</v>
      </c>
      <c r="P881" s="639">
        <f t="shared" si="44"/>
        <v>1</v>
      </c>
      <c r="Q881" s="640" t="str" cm="1">
        <f t="array" aca="1" ref="Q881" ca="1">IF(ISNUMBER(P881),IF(P881=100%,"CUMPLIDA",IF(AND(ISNUMBER(L881),ISNUMBER(INDIRECT("FECHA_"&amp;$B881,1))), IF(L881&lt;=INDIRECT("FECHA_"&amp;$B881,1),"INCUMPLIDA","PROCESO"), "VERIFICAR FECHA")),"SIN VALOR AVANCE")</f>
        <v>CUMPLIDA</v>
      </c>
    </row>
    <row r="882" spans="1:17" ht="30.75">
      <c r="A882" s="453" t="s">
        <v>19</v>
      </c>
      <c r="B882" s="454" t="s">
        <v>14</v>
      </c>
      <c r="C882" s="940"/>
      <c r="D882" s="940"/>
      <c r="E882" s="941"/>
      <c r="F882" s="941"/>
      <c r="G882" s="941"/>
      <c r="H882" s="942"/>
      <c r="I882" s="942"/>
      <c r="J882" s="645">
        <v>1</v>
      </c>
      <c r="K882" s="677">
        <v>46023</v>
      </c>
      <c r="L882" s="677">
        <v>46203</v>
      </c>
      <c r="M882" s="638">
        <f t="shared" si="43"/>
        <v>25.714285714285715</v>
      </c>
      <c r="N882" s="639">
        <v>1</v>
      </c>
      <c r="O882" s="656" t="s">
        <v>2658</v>
      </c>
      <c r="P882" s="639">
        <f t="shared" si="44"/>
        <v>1</v>
      </c>
      <c r="Q882" s="640" t="str" cm="1">
        <f t="array" aca="1" ref="Q882" ca="1">IF(ISNUMBER(P882),IF(P882=100%,"CUMPLIDA",IF(AND(ISNUMBER(L882),ISNUMBER(INDIRECT("FECHA_"&amp;$B882,1))), IF(L882&lt;=INDIRECT("FECHA_"&amp;$B882,1),"INCUMPLIDA","PROCESO"), "VERIFICAR FECHA")),"SIN VALOR AVANCE")</f>
        <v>CUMPLIDA</v>
      </c>
    </row>
    <row r="883" spans="1:17" ht="30.75">
      <c r="A883" s="453" t="s">
        <v>19</v>
      </c>
      <c r="B883" s="454" t="s">
        <v>14</v>
      </c>
      <c r="C883" s="940"/>
      <c r="D883" s="940"/>
      <c r="E883" s="941"/>
      <c r="F883" s="941"/>
      <c r="G883" s="941"/>
      <c r="H883" s="942"/>
      <c r="I883" s="942"/>
      <c r="J883" s="645">
        <v>1</v>
      </c>
      <c r="K883" s="677">
        <v>46204</v>
      </c>
      <c r="L883" s="677">
        <v>46387</v>
      </c>
      <c r="M883" s="638">
        <f t="shared" si="43"/>
        <v>26.142857142857142</v>
      </c>
      <c r="N883" s="639">
        <v>1</v>
      </c>
      <c r="O883" s="656" t="s">
        <v>2658</v>
      </c>
      <c r="P883" s="639">
        <f t="shared" si="44"/>
        <v>1</v>
      </c>
      <c r="Q883" s="640" t="str" cm="1">
        <f t="array" aca="1" ref="Q883" ca="1">IF(ISNUMBER(P883),IF(P883=100%,"CUMPLIDA",IF(AND(ISNUMBER(L883),ISNUMBER(INDIRECT("FECHA_"&amp;$B883,1))), IF(L883&lt;=INDIRECT("FECHA_"&amp;$B883,1),"INCUMPLIDA","PROCESO"), "VERIFICAR FECHA")),"SIN VALOR AVANCE")</f>
        <v>CUMPLIDA</v>
      </c>
    </row>
    <row r="884" spans="1:17" ht="30.75">
      <c r="A884" s="453" t="s">
        <v>19</v>
      </c>
      <c r="B884" s="454" t="s">
        <v>14</v>
      </c>
      <c r="C884" s="940"/>
      <c r="D884" s="940"/>
      <c r="E884" s="941"/>
      <c r="F884" s="941"/>
      <c r="G884" s="941"/>
      <c r="H884" s="942"/>
      <c r="I884" s="942"/>
      <c r="J884" s="645">
        <v>1</v>
      </c>
      <c r="K884" s="677">
        <v>46388</v>
      </c>
      <c r="L884" s="677">
        <v>46568</v>
      </c>
      <c r="M884" s="638">
        <f t="shared" si="43"/>
        <v>25.714285714285715</v>
      </c>
      <c r="N884" s="639">
        <v>1</v>
      </c>
      <c r="O884" s="656" t="s">
        <v>2658</v>
      </c>
      <c r="P884" s="639">
        <f t="shared" si="44"/>
        <v>1</v>
      </c>
      <c r="Q884" s="640" t="str" cm="1">
        <f t="array" aca="1" ref="Q884" ca="1">IF(ISNUMBER(P884),IF(P884=100%,"CUMPLIDA",IF(AND(ISNUMBER(L884),ISNUMBER(INDIRECT("FECHA_"&amp;$B884,1))), IF(L884&lt;=INDIRECT("FECHA_"&amp;$B884,1),"INCUMPLIDA","PROCESO"), "VERIFICAR FECHA")),"SIN VALOR AVANCE")</f>
        <v>CUMPLIDA</v>
      </c>
    </row>
    <row r="885" spans="1:17" ht="30.75">
      <c r="A885" s="453" t="s">
        <v>19</v>
      </c>
      <c r="B885" s="454" t="s">
        <v>14</v>
      </c>
      <c r="C885" s="940"/>
      <c r="D885" s="940"/>
      <c r="E885" s="941"/>
      <c r="F885" s="941"/>
      <c r="G885" s="941"/>
      <c r="H885" s="942"/>
      <c r="I885" s="942"/>
      <c r="J885" s="645">
        <v>1</v>
      </c>
      <c r="K885" s="677">
        <v>46569</v>
      </c>
      <c r="L885" s="677">
        <v>46752</v>
      </c>
      <c r="M885" s="638">
        <f t="shared" si="43"/>
        <v>26.142857142857142</v>
      </c>
      <c r="N885" s="639">
        <v>1</v>
      </c>
      <c r="O885" s="656" t="s">
        <v>2658</v>
      </c>
      <c r="P885" s="639">
        <f t="shared" si="44"/>
        <v>1</v>
      </c>
      <c r="Q885" s="640" t="str" cm="1">
        <f t="array" aca="1" ref="Q885" ca="1">IF(ISNUMBER(P885),IF(P885=100%,"CUMPLIDA",IF(AND(ISNUMBER(L885),ISNUMBER(INDIRECT("FECHA_"&amp;$B885,1))), IF(L885&lt;=INDIRECT("FECHA_"&amp;$B885,1),"INCUMPLIDA","PROCESO"), "VERIFICAR FECHA")),"SIN VALOR AVANCE")</f>
        <v>CUMPLIDA</v>
      </c>
    </row>
    <row r="886" spans="1:17" ht="30.75">
      <c r="A886" s="453" t="s">
        <v>19</v>
      </c>
      <c r="B886" s="454" t="s">
        <v>14</v>
      </c>
      <c r="C886" s="940"/>
      <c r="D886" s="940"/>
      <c r="E886" s="941"/>
      <c r="F886" s="941"/>
      <c r="G886" s="941"/>
      <c r="H886" s="942"/>
      <c r="I886" s="942"/>
      <c r="J886" s="645">
        <v>1</v>
      </c>
      <c r="K886" s="677">
        <v>46753</v>
      </c>
      <c r="L886" s="677">
        <v>46934</v>
      </c>
      <c r="M886" s="638">
        <f t="shared" si="43"/>
        <v>25.857142857142858</v>
      </c>
      <c r="N886" s="639">
        <v>1</v>
      </c>
      <c r="O886" s="656" t="s">
        <v>2658</v>
      </c>
      <c r="P886" s="639">
        <f t="shared" si="44"/>
        <v>1</v>
      </c>
      <c r="Q886" s="640" t="str" cm="1">
        <f t="array" aca="1" ref="Q886" ca="1">IF(ISNUMBER(P886),IF(P886=100%,"CUMPLIDA",IF(AND(ISNUMBER(L886),ISNUMBER(INDIRECT("FECHA_"&amp;$B886,1))), IF(L886&lt;=INDIRECT("FECHA_"&amp;$B886,1),"INCUMPLIDA","PROCESO"), "VERIFICAR FECHA")),"SIN VALOR AVANCE")</f>
        <v>CUMPLIDA</v>
      </c>
    </row>
    <row r="887" spans="1:17" ht="30.75">
      <c r="A887" s="453" t="s">
        <v>19</v>
      </c>
      <c r="B887" s="454" t="s">
        <v>14</v>
      </c>
      <c r="C887" s="940"/>
      <c r="D887" s="940"/>
      <c r="E887" s="941" t="s">
        <v>2659</v>
      </c>
      <c r="F887" s="941"/>
      <c r="G887" s="941"/>
      <c r="H887" s="942"/>
      <c r="I887" s="942"/>
      <c r="J887" s="645">
        <v>1</v>
      </c>
      <c r="K887" s="677">
        <v>46935</v>
      </c>
      <c r="L887" s="677">
        <v>47118</v>
      </c>
      <c r="M887" s="638">
        <f t="shared" si="43"/>
        <v>26.142857142857142</v>
      </c>
      <c r="N887" s="639">
        <v>1</v>
      </c>
      <c r="O887" s="656" t="s">
        <v>2658</v>
      </c>
      <c r="P887" s="639">
        <f t="shared" si="44"/>
        <v>1</v>
      </c>
      <c r="Q887" s="640" t="str" cm="1">
        <f t="array" aca="1" ref="Q887" ca="1">IF(ISNUMBER(P887),IF(P887=100%,"CUMPLIDA",IF(AND(ISNUMBER(L887),ISNUMBER(INDIRECT("FECHA_"&amp;$B887,1))), IF(L887&lt;=INDIRECT("FECHA_"&amp;$B887,1),"INCUMPLIDA","PROCESO"), "VERIFICAR FECHA")),"SIN VALOR AVANCE")</f>
        <v>CUMPLIDA</v>
      </c>
    </row>
    <row r="888" spans="1:17" ht="30.75">
      <c r="A888" s="453" t="s">
        <v>19</v>
      </c>
      <c r="B888" s="454" t="s">
        <v>14</v>
      </c>
      <c r="C888" s="940"/>
      <c r="D888" s="940"/>
      <c r="E888" s="941"/>
      <c r="F888" s="941"/>
      <c r="G888" s="941"/>
      <c r="H888" s="942"/>
      <c r="I888" s="942"/>
      <c r="J888" s="645">
        <v>1</v>
      </c>
      <c r="K888" s="677">
        <v>47119</v>
      </c>
      <c r="L888" s="677">
        <v>47299</v>
      </c>
      <c r="M888" s="638">
        <f t="shared" si="43"/>
        <v>25.714285714285715</v>
      </c>
      <c r="N888" s="639">
        <v>1</v>
      </c>
      <c r="O888" s="656" t="s">
        <v>2658</v>
      </c>
      <c r="P888" s="639">
        <f t="shared" si="44"/>
        <v>1</v>
      </c>
      <c r="Q888" s="640" t="str" cm="1">
        <f t="array" aca="1" ref="Q888" ca="1">IF(ISNUMBER(P888),IF(P888=100%,"CUMPLIDA",IF(AND(ISNUMBER(L888),ISNUMBER(INDIRECT("FECHA_"&amp;$B888,1))), IF(L888&lt;=INDIRECT("FECHA_"&amp;$B888,1),"INCUMPLIDA","PROCESO"), "VERIFICAR FECHA")),"SIN VALOR AVANCE")</f>
        <v>CUMPLIDA</v>
      </c>
    </row>
    <row r="889" spans="1:17" ht="240">
      <c r="A889" s="453" t="s">
        <v>19</v>
      </c>
      <c r="B889" s="454" t="s">
        <v>14</v>
      </c>
      <c r="C889" s="940"/>
      <c r="D889" s="940"/>
      <c r="E889" s="941"/>
      <c r="F889" s="941"/>
      <c r="G889" s="634" t="s">
        <v>2660</v>
      </c>
      <c r="H889" s="635" t="s">
        <v>2661</v>
      </c>
      <c r="I889" s="635" t="s">
        <v>2662</v>
      </c>
      <c r="J889" s="678">
        <v>1</v>
      </c>
      <c r="K889" s="677">
        <v>45323</v>
      </c>
      <c r="L889" s="677">
        <v>45447</v>
      </c>
      <c r="M889" s="638">
        <f>(L889-K889)/7</f>
        <v>17.714285714285715</v>
      </c>
      <c r="N889" s="639">
        <v>1</v>
      </c>
      <c r="O889" s="656" t="s">
        <v>2658</v>
      </c>
      <c r="P889" s="639">
        <f t="shared" si="44"/>
        <v>1</v>
      </c>
      <c r="Q889" s="640" t="str" cm="1">
        <f t="array" aca="1" ref="Q889" ca="1">IF(ISNUMBER(P889),IF(P889=100%,"CUMPLIDA",IF(AND(ISNUMBER(L889),ISNUMBER(INDIRECT("FECHA_"&amp;$B889,1))), IF(L889&lt;=INDIRECT("FECHA_"&amp;$B889,1),"INCUMPLIDA","PROCESO"), "VERIFICAR FECHA")),"SIN VALOR AVANCE")</f>
        <v>CUMPLIDA</v>
      </c>
    </row>
    <row r="890" spans="1:17" ht="255">
      <c r="A890" s="453" t="s">
        <v>19</v>
      </c>
      <c r="B890" s="454" t="s">
        <v>14</v>
      </c>
      <c r="C890" s="940" t="s">
        <v>2663</v>
      </c>
      <c r="D890" s="940" t="s">
        <v>1737</v>
      </c>
      <c r="E890" s="941" t="s">
        <v>2664</v>
      </c>
      <c r="F890" s="941" t="s">
        <v>2665</v>
      </c>
      <c r="G890" s="647" t="s">
        <v>2666</v>
      </c>
      <c r="H890" s="656" t="s">
        <v>2667</v>
      </c>
      <c r="I890" s="656" t="s">
        <v>2668</v>
      </c>
      <c r="J890" s="678">
        <v>1</v>
      </c>
      <c r="K890" s="649">
        <v>45703</v>
      </c>
      <c r="L890" s="649">
        <v>45853</v>
      </c>
      <c r="M890" s="638">
        <f t="shared" ref="M890:M922" si="45">(L890-K890)/7</f>
        <v>21.428571428571427</v>
      </c>
      <c r="N890" s="639">
        <v>0.5</v>
      </c>
      <c r="O890" s="656" t="s">
        <v>1382</v>
      </c>
      <c r="P890" s="639">
        <f t="shared" si="44"/>
        <v>0.5</v>
      </c>
      <c r="Q890" s="640" t="str" cm="1">
        <f t="array" aca="1" ref="Q890" ca="1">IF(ISNUMBER(P890),IF(P890=100%,"CUMPLIDA",IF(AND(ISNUMBER(L890),ISNUMBER(INDIRECT("FECHA_"&amp;$B890,1))), IF(L890&lt;=INDIRECT("FECHA_"&amp;$B890,1),"INCUMPLIDA","PROCESO"), "VERIFICAR FECHA")),"SIN VALOR AVANCE")</f>
        <v>PROCESO</v>
      </c>
    </row>
    <row r="891" spans="1:17" ht="225">
      <c r="A891" s="453" t="s">
        <v>19</v>
      </c>
      <c r="B891" s="454" t="s">
        <v>14</v>
      </c>
      <c r="C891" s="940"/>
      <c r="D891" s="940"/>
      <c r="E891" s="941"/>
      <c r="F891" s="941"/>
      <c r="G891" s="950" t="s">
        <v>2669</v>
      </c>
      <c r="H891" s="656" t="s">
        <v>2670</v>
      </c>
      <c r="I891" s="656" t="s">
        <v>2671</v>
      </c>
      <c r="J891" s="678">
        <v>1</v>
      </c>
      <c r="K891" s="649">
        <v>45717</v>
      </c>
      <c r="L891" s="649">
        <v>45838</v>
      </c>
      <c r="M891" s="638">
        <f t="shared" si="45"/>
        <v>17.285714285714285</v>
      </c>
      <c r="N891" s="639">
        <v>1</v>
      </c>
      <c r="O891" s="656" t="s">
        <v>2672</v>
      </c>
      <c r="P891" s="639">
        <f t="shared" si="44"/>
        <v>1</v>
      </c>
      <c r="Q891" s="640" t="str" cm="1">
        <f t="array" aca="1" ref="Q891" ca="1">IF(ISNUMBER(P891),IF(P891=100%,"CUMPLIDA",IF(AND(ISNUMBER(L891),ISNUMBER(INDIRECT("FECHA_"&amp;$B891,1))), IF(L891&lt;=INDIRECT("FECHA_"&amp;$B891,1),"INCUMPLIDA","PROCESO"), "VERIFICAR FECHA")),"SIN VALOR AVANCE")</f>
        <v>CUMPLIDA</v>
      </c>
    </row>
    <row r="892" spans="1:17" ht="120.75">
      <c r="A892" s="453" t="s">
        <v>19</v>
      </c>
      <c r="B892" s="454" t="s">
        <v>14</v>
      </c>
      <c r="C892" s="940"/>
      <c r="D892" s="940"/>
      <c r="E892" s="941"/>
      <c r="F892" s="941"/>
      <c r="G892" s="950"/>
      <c r="H892" s="656" t="s">
        <v>2673</v>
      </c>
      <c r="I892" s="656" t="s">
        <v>2674</v>
      </c>
      <c r="J892" s="679">
        <v>1</v>
      </c>
      <c r="K892" s="649">
        <v>45839</v>
      </c>
      <c r="L892" s="649">
        <v>45842</v>
      </c>
      <c r="M892" s="638">
        <f t="shared" si="45"/>
        <v>0.42857142857142855</v>
      </c>
      <c r="N892" s="639">
        <v>1</v>
      </c>
      <c r="O892" s="656" t="s">
        <v>2672</v>
      </c>
      <c r="P892" s="639">
        <f t="shared" si="44"/>
        <v>1</v>
      </c>
      <c r="Q892" s="640" t="str" cm="1">
        <f t="array" aca="1" ref="Q892" ca="1">IF(ISNUMBER(P892),IF(P892=100%,"CUMPLIDA",IF(AND(ISNUMBER(L892),ISNUMBER(INDIRECT("FECHA_"&amp;$B892,1))), IF(L892&lt;=INDIRECT("FECHA_"&amp;$B892,1),"INCUMPLIDA","PROCESO"), "VERIFICAR FECHA")),"SIN VALOR AVANCE")</f>
        <v>CUMPLIDA</v>
      </c>
    </row>
    <row r="893" spans="1:17" ht="180">
      <c r="A893" s="453" t="s">
        <v>19</v>
      </c>
      <c r="B893" s="454" t="s">
        <v>14</v>
      </c>
      <c r="C893" s="940"/>
      <c r="D893" s="940"/>
      <c r="E893" s="941"/>
      <c r="F893" s="941"/>
      <c r="G893" s="647" t="s">
        <v>2675</v>
      </c>
      <c r="H893" s="656" t="s">
        <v>2676</v>
      </c>
      <c r="I893" s="656" t="s">
        <v>2677</v>
      </c>
      <c r="J893" s="678">
        <v>1</v>
      </c>
      <c r="K893" s="649">
        <v>45717</v>
      </c>
      <c r="L893" s="649">
        <v>46081</v>
      </c>
      <c r="M893" s="638">
        <f t="shared" si="45"/>
        <v>52</v>
      </c>
      <c r="N893" s="639">
        <v>1</v>
      </c>
      <c r="O893" s="656" t="s">
        <v>2678</v>
      </c>
      <c r="P893" s="639">
        <f t="shared" si="44"/>
        <v>1</v>
      </c>
      <c r="Q893" s="640" t="str" cm="1">
        <f t="array" aca="1" ref="Q893" ca="1">IF(ISNUMBER(P893),IF(P893=100%,"CUMPLIDA",IF(AND(ISNUMBER(L893),ISNUMBER(INDIRECT("FECHA_"&amp;$B893,1))), IF(L893&lt;=INDIRECT("FECHA_"&amp;$B893,1),"INCUMPLIDA","PROCESO"), "VERIFICAR FECHA")),"SIN VALOR AVANCE")</f>
        <v>CUMPLIDA</v>
      </c>
    </row>
    <row r="894" spans="1:17" ht="210">
      <c r="A894" s="453" t="s">
        <v>19</v>
      </c>
      <c r="B894" s="454" t="s">
        <v>14</v>
      </c>
      <c r="C894" s="940"/>
      <c r="D894" s="940"/>
      <c r="E894" s="941"/>
      <c r="F894" s="941"/>
      <c r="G894" s="647" t="s">
        <v>2679</v>
      </c>
      <c r="H894" s="656" t="s">
        <v>2680</v>
      </c>
      <c r="I894" s="680" t="s">
        <v>2681</v>
      </c>
      <c r="J894" s="678">
        <v>8</v>
      </c>
      <c r="K894" s="649">
        <v>45717</v>
      </c>
      <c r="L894" s="649">
        <v>46081</v>
      </c>
      <c r="M894" s="638">
        <f t="shared" si="45"/>
        <v>52</v>
      </c>
      <c r="N894" s="639">
        <v>0.75</v>
      </c>
      <c r="O894" s="656" t="s">
        <v>2682</v>
      </c>
      <c r="P894" s="639">
        <f t="shared" si="44"/>
        <v>0.75</v>
      </c>
      <c r="Q894" s="640" t="str" cm="1">
        <f t="array" aca="1" ref="Q894" ca="1">IF(ISNUMBER(P894),IF(P894=100%,"CUMPLIDA",IF(AND(ISNUMBER(L894),ISNUMBER(INDIRECT("FECHA_"&amp;$B894,1))), IF(L894&lt;=INDIRECT("FECHA_"&amp;$B894,1),"INCUMPLIDA","PROCESO"), "VERIFICAR FECHA")),"SIN VALOR AVANCE")</f>
        <v>PROCESO</v>
      </c>
    </row>
    <row r="895" spans="1:17" ht="195">
      <c r="A895" s="453" t="s">
        <v>19</v>
      </c>
      <c r="B895" s="454" t="s">
        <v>14</v>
      </c>
      <c r="C895" s="940"/>
      <c r="D895" s="940"/>
      <c r="E895" s="941"/>
      <c r="F895" s="941"/>
      <c r="G895" s="647" t="s">
        <v>2683</v>
      </c>
      <c r="H895" s="656" t="s">
        <v>2684</v>
      </c>
      <c r="I895" s="680" t="s">
        <v>2681</v>
      </c>
      <c r="J895" s="678">
        <v>8</v>
      </c>
      <c r="K895" s="649">
        <v>45717</v>
      </c>
      <c r="L895" s="649">
        <v>46081</v>
      </c>
      <c r="M895" s="638">
        <f t="shared" si="45"/>
        <v>52</v>
      </c>
      <c r="N895" s="639">
        <v>0.75</v>
      </c>
      <c r="O895" s="656" t="s">
        <v>2682</v>
      </c>
      <c r="P895" s="639">
        <f t="shared" si="44"/>
        <v>0.75</v>
      </c>
      <c r="Q895" s="640" t="str" cm="1">
        <f t="array" aca="1" ref="Q895" ca="1">IF(ISNUMBER(P895),IF(P895=100%,"CUMPLIDA",IF(AND(ISNUMBER(L895),ISNUMBER(INDIRECT("FECHA_"&amp;$B895,1))), IF(L895&lt;=INDIRECT("FECHA_"&amp;$B895,1),"INCUMPLIDA","PROCESO"), "VERIFICAR FECHA")),"SIN VALOR AVANCE")</f>
        <v>PROCESO</v>
      </c>
    </row>
    <row r="896" spans="1:17" ht="225">
      <c r="A896" s="453" t="s">
        <v>19</v>
      </c>
      <c r="B896" s="454" t="s">
        <v>14</v>
      </c>
      <c r="C896" s="940"/>
      <c r="D896" s="940"/>
      <c r="E896" s="950" t="s">
        <v>2685</v>
      </c>
      <c r="F896" s="941"/>
      <c r="G896" s="647" t="s">
        <v>2686</v>
      </c>
      <c r="H896" s="656" t="s">
        <v>2687</v>
      </c>
      <c r="I896" s="656" t="s">
        <v>2688</v>
      </c>
      <c r="J896" s="678">
        <v>2</v>
      </c>
      <c r="K896" s="649">
        <v>45717</v>
      </c>
      <c r="L896" s="649">
        <v>46081</v>
      </c>
      <c r="M896" s="638">
        <f t="shared" si="45"/>
        <v>52</v>
      </c>
      <c r="N896" s="639">
        <v>0.5</v>
      </c>
      <c r="O896" s="656" t="s">
        <v>2689</v>
      </c>
      <c r="P896" s="639">
        <f t="shared" si="44"/>
        <v>0.5</v>
      </c>
      <c r="Q896" s="640" t="str" cm="1">
        <f t="array" aca="1" ref="Q896" ca="1">IF(ISNUMBER(P896),IF(P896=100%,"CUMPLIDA",IF(AND(ISNUMBER(L896),ISNUMBER(INDIRECT("FECHA_"&amp;$B896,1))), IF(L896&lt;=INDIRECT("FECHA_"&amp;$B896,1),"INCUMPLIDA","PROCESO"), "VERIFICAR FECHA")),"SIN VALOR AVANCE")</f>
        <v>PROCESO</v>
      </c>
    </row>
    <row r="897" spans="1:17" ht="135.75">
      <c r="A897" s="453" t="s">
        <v>19</v>
      </c>
      <c r="B897" s="454" t="s">
        <v>14</v>
      </c>
      <c r="C897" s="940"/>
      <c r="D897" s="940"/>
      <c r="E897" s="950"/>
      <c r="F897" s="941"/>
      <c r="G897" s="647" t="s">
        <v>2690</v>
      </c>
      <c r="H897" s="656" t="s">
        <v>2691</v>
      </c>
      <c r="I897" s="656" t="s">
        <v>2692</v>
      </c>
      <c r="J897" s="678">
        <v>2</v>
      </c>
      <c r="K897" s="649">
        <v>45717</v>
      </c>
      <c r="L897" s="649">
        <v>45960</v>
      </c>
      <c r="M897" s="638">
        <f t="shared" si="45"/>
        <v>34.714285714285715</v>
      </c>
      <c r="N897" s="639">
        <v>0.3</v>
      </c>
      <c r="O897" s="656" t="s">
        <v>2693</v>
      </c>
      <c r="P897" s="639">
        <f t="shared" si="44"/>
        <v>0.3</v>
      </c>
      <c r="Q897" s="640" t="str" cm="1">
        <f t="array" aca="1" ref="Q897" ca="1">IF(ISNUMBER(P897),IF(P897=100%,"CUMPLIDA",IF(AND(ISNUMBER(L897),ISNUMBER(INDIRECT("FECHA_"&amp;$B897,1))), IF(L897&lt;=INDIRECT("FECHA_"&amp;$B897,1),"INCUMPLIDA","PROCESO"), "VERIFICAR FECHA")),"SIN VALOR AVANCE")</f>
        <v>PROCESO</v>
      </c>
    </row>
    <row r="898" spans="1:17" ht="285">
      <c r="A898" s="453" t="s">
        <v>19</v>
      </c>
      <c r="B898" s="454" t="s">
        <v>14</v>
      </c>
      <c r="C898" s="940"/>
      <c r="D898" s="940"/>
      <c r="E898" s="950"/>
      <c r="F898" s="941"/>
      <c r="G898" s="647" t="s">
        <v>2694</v>
      </c>
      <c r="H898" s="656" t="s">
        <v>2695</v>
      </c>
      <c r="I898" s="656" t="s">
        <v>2696</v>
      </c>
      <c r="J898" s="678">
        <v>2</v>
      </c>
      <c r="K898" s="649">
        <v>45717</v>
      </c>
      <c r="L898" s="649">
        <v>46081</v>
      </c>
      <c r="M898" s="638">
        <f t="shared" si="45"/>
        <v>52</v>
      </c>
      <c r="N898" s="639">
        <v>0.2</v>
      </c>
      <c r="O898" s="656" t="s">
        <v>2697</v>
      </c>
      <c r="P898" s="639">
        <f t="shared" si="44"/>
        <v>0.2</v>
      </c>
      <c r="Q898" s="640" t="str" cm="1">
        <f t="array" aca="1" ref="Q898" ca="1">IF(ISNUMBER(P898),IF(P898=100%,"CUMPLIDA",IF(AND(ISNUMBER(L898),ISNUMBER(INDIRECT("FECHA_"&amp;$B898,1))), IF(L898&lt;=INDIRECT("FECHA_"&amp;$B898,1),"INCUMPLIDA","PROCESO"), "VERIFICAR FECHA")),"SIN VALOR AVANCE")</f>
        <v>PROCESO</v>
      </c>
    </row>
    <row r="899" spans="1:17" ht="180">
      <c r="A899" s="453" t="s">
        <v>19</v>
      </c>
      <c r="B899" s="454" t="s">
        <v>14</v>
      </c>
      <c r="C899" s="940"/>
      <c r="D899" s="940"/>
      <c r="E899" s="950" t="s">
        <v>2698</v>
      </c>
      <c r="F899" s="941"/>
      <c r="G899" s="647" t="s">
        <v>2699</v>
      </c>
      <c r="H899" s="656" t="s">
        <v>2676</v>
      </c>
      <c r="I899" s="656" t="s">
        <v>2677</v>
      </c>
      <c r="J899" s="678">
        <v>1</v>
      </c>
      <c r="K899" s="649">
        <v>45717</v>
      </c>
      <c r="L899" s="649">
        <v>46081</v>
      </c>
      <c r="M899" s="638">
        <f t="shared" si="45"/>
        <v>52</v>
      </c>
      <c r="N899" s="639">
        <v>1</v>
      </c>
      <c r="O899" s="656" t="s">
        <v>2678</v>
      </c>
      <c r="P899" s="639">
        <f t="shared" si="44"/>
        <v>1</v>
      </c>
      <c r="Q899" s="640" t="str" cm="1">
        <f t="array" aca="1" ref="Q899" ca="1">IF(ISNUMBER(P899),IF(P899=100%,"CUMPLIDA",IF(AND(ISNUMBER(L899),ISNUMBER(INDIRECT("FECHA_"&amp;$B899,1))), IF(L899&lt;=INDIRECT("FECHA_"&amp;$B899,1),"INCUMPLIDA","PROCESO"), "VERIFICAR FECHA")),"SIN VALOR AVANCE")</f>
        <v>CUMPLIDA</v>
      </c>
    </row>
    <row r="900" spans="1:17" ht="210">
      <c r="A900" s="453" t="s">
        <v>19</v>
      </c>
      <c r="B900" s="454" t="s">
        <v>14</v>
      </c>
      <c r="C900" s="940"/>
      <c r="D900" s="940"/>
      <c r="E900" s="950"/>
      <c r="F900" s="941"/>
      <c r="G900" s="647" t="s">
        <v>2700</v>
      </c>
      <c r="H900" s="656" t="s">
        <v>2680</v>
      </c>
      <c r="I900" s="680" t="s">
        <v>2681</v>
      </c>
      <c r="J900" s="678">
        <v>8</v>
      </c>
      <c r="K900" s="649">
        <v>45717</v>
      </c>
      <c r="L900" s="649">
        <v>46081</v>
      </c>
      <c r="M900" s="638">
        <f t="shared" si="45"/>
        <v>52</v>
      </c>
      <c r="N900" s="639">
        <v>0.75</v>
      </c>
      <c r="O900" s="656" t="s">
        <v>2682</v>
      </c>
      <c r="P900" s="639">
        <f t="shared" si="44"/>
        <v>0.75</v>
      </c>
      <c r="Q900" s="640" t="str" cm="1">
        <f t="array" aca="1" ref="Q900" ca="1">IF(ISNUMBER(P900),IF(P900=100%,"CUMPLIDA",IF(AND(ISNUMBER(L900),ISNUMBER(INDIRECT("FECHA_"&amp;$B900,1))), IF(L900&lt;=INDIRECT("FECHA_"&amp;$B900,1),"INCUMPLIDA","PROCESO"), "VERIFICAR FECHA")),"SIN VALOR AVANCE")</f>
        <v>PROCESO</v>
      </c>
    </row>
    <row r="901" spans="1:17" ht="135">
      <c r="A901" s="453" t="s">
        <v>19</v>
      </c>
      <c r="B901" s="454" t="s">
        <v>14</v>
      </c>
      <c r="C901" s="940"/>
      <c r="D901" s="940"/>
      <c r="E901" s="950"/>
      <c r="F901" s="941"/>
      <c r="G901" s="634" t="s">
        <v>2701</v>
      </c>
      <c r="H901" s="635" t="s">
        <v>2702</v>
      </c>
      <c r="I901" s="635" t="s">
        <v>2703</v>
      </c>
      <c r="J901" s="678">
        <v>12</v>
      </c>
      <c r="K901" s="649">
        <v>45717</v>
      </c>
      <c r="L901" s="649">
        <v>46081</v>
      </c>
      <c r="M901" s="638">
        <f t="shared" si="45"/>
        <v>52</v>
      </c>
      <c r="N901" s="639">
        <v>0.25</v>
      </c>
      <c r="O901" s="635" t="s">
        <v>2704</v>
      </c>
      <c r="P901" s="639">
        <f t="shared" si="44"/>
        <v>0.25</v>
      </c>
      <c r="Q901" s="640" t="str" cm="1">
        <f t="array" aca="1" ref="Q901" ca="1">IF(ISNUMBER(P901),IF(P901=100%,"CUMPLIDA",IF(AND(ISNUMBER(L901),ISNUMBER(INDIRECT("FECHA_"&amp;$B901,1))), IF(L901&lt;=INDIRECT("FECHA_"&amp;$B901,1),"INCUMPLIDA","PROCESO"), "VERIFICAR FECHA")),"SIN VALOR AVANCE")</f>
        <v>PROCESO</v>
      </c>
    </row>
    <row r="902" spans="1:17" ht="225">
      <c r="A902" s="453" t="s">
        <v>19</v>
      </c>
      <c r="B902" s="454" t="s">
        <v>14</v>
      </c>
      <c r="C902" s="940"/>
      <c r="D902" s="940"/>
      <c r="E902" s="950"/>
      <c r="F902" s="941"/>
      <c r="G902" s="634" t="s">
        <v>2705</v>
      </c>
      <c r="H902" s="635" t="s">
        <v>2706</v>
      </c>
      <c r="I902" s="635" t="s">
        <v>1330</v>
      </c>
      <c r="J902" s="639">
        <v>1</v>
      </c>
      <c r="K902" s="649">
        <v>45717</v>
      </c>
      <c r="L902" s="649">
        <v>46081</v>
      </c>
      <c r="M902" s="638">
        <f t="shared" si="45"/>
        <v>52</v>
      </c>
      <c r="N902" s="639">
        <v>0</v>
      </c>
      <c r="O902" s="635" t="s">
        <v>2707</v>
      </c>
      <c r="P902" s="639">
        <f t="shared" si="44"/>
        <v>0</v>
      </c>
      <c r="Q902" s="640" t="str" cm="1">
        <f t="array" aca="1" ref="Q902" ca="1">IF(ISNUMBER(P902),IF(P902=100%,"CUMPLIDA",IF(AND(ISNUMBER(L902),ISNUMBER(INDIRECT("FECHA_"&amp;$B902,1))), IF(L902&lt;=INDIRECT("FECHA_"&amp;$B902,1),"INCUMPLIDA","PROCESO"), "VERIFICAR FECHA")),"SIN VALOR AVANCE")</f>
        <v>PROCESO</v>
      </c>
    </row>
    <row r="903" spans="1:17" ht="135.75">
      <c r="A903" s="453" t="s">
        <v>19</v>
      </c>
      <c r="B903" s="454" t="s">
        <v>14</v>
      </c>
      <c r="C903" s="940"/>
      <c r="D903" s="940"/>
      <c r="E903" s="950" t="s">
        <v>2708</v>
      </c>
      <c r="F903" s="941"/>
      <c r="G903" s="647" t="s">
        <v>2709</v>
      </c>
      <c r="H903" s="656" t="s">
        <v>2691</v>
      </c>
      <c r="I903" s="656" t="s">
        <v>2692</v>
      </c>
      <c r="J903" s="678">
        <v>2</v>
      </c>
      <c r="K903" s="649">
        <v>45717</v>
      </c>
      <c r="L903" s="649">
        <v>45960</v>
      </c>
      <c r="M903" s="638">
        <f t="shared" si="45"/>
        <v>34.714285714285715</v>
      </c>
      <c r="N903" s="639">
        <v>0.3</v>
      </c>
      <c r="O903" s="656" t="s">
        <v>2693</v>
      </c>
      <c r="P903" s="639">
        <f t="shared" si="44"/>
        <v>0.3</v>
      </c>
      <c r="Q903" s="640" t="str" cm="1">
        <f t="array" aca="1" ref="Q903" ca="1">IF(ISNUMBER(P903),IF(P903=100%,"CUMPLIDA",IF(AND(ISNUMBER(L903),ISNUMBER(INDIRECT("FECHA_"&amp;$B903,1))), IF(L903&lt;=INDIRECT("FECHA_"&amp;$B903,1),"INCUMPLIDA","PROCESO"), "VERIFICAR FECHA")),"SIN VALOR AVANCE")</f>
        <v>PROCESO</v>
      </c>
    </row>
    <row r="904" spans="1:17" ht="405">
      <c r="A904" s="453" t="s">
        <v>19</v>
      </c>
      <c r="B904" s="454" t="s">
        <v>14</v>
      </c>
      <c r="C904" s="940"/>
      <c r="D904" s="940"/>
      <c r="E904" s="950"/>
      <c r="F904" s="941"/>
      <c r="G904" s="647" t="s">
        <v>2710</v>
      </c>
      <c r="H904" s="656" t="s">
        <v>2695</v>
      </c>
      <c r="I904" s="656" t="s">
        <v>2696</v>
      </c>
      <c r="J904" s="678">
        <v>2</v>
      </c>
      <c r="K904" s="649">
        <v>45717</v>
      </c>
      <c r="L904" s="649">
        <v>46081</v>
      </c>
      <c r="M904" s="638">
        <f t="shared" si="45"/>
        <v>52</v>
      </c>
      <c r="N904" s="639">
        <v>0.2</v>
      </c>
      <c r="O904" s="656" t="s">
        <v>2711</v>
      </c>
      <c r="P904" s="639">
        <f t="shared" si="44"/>
        <v>0.2</v>
      </c>
      <c r="Q904" s="640" t="str" cm="1">
        <f t="array" aca="1" ref="Q904" ca="1">IF(ISNUMBER(P904),IF(P904=100%,"CUMPLIDA",IF(AND(ISNUMBER(L904),ISNUMBER(INDIRECT("FECHA_"&amp;$B904,1))), IF(L904&lt;=INDIRECT("FECHA_"&amp;$B904,1),"INCUMPLIDA","PROCESO"), "VERIFICAR FECHA")),"SIN VALOR AVANCE")</f>
        <v>PROCESO</v>
      </c>
    </row>
    <row r="905" spans="1:17" ht="135">
      <c r="A905" s="453" t="s">
        <v>19</v>
      </c>
      <c r="B905" s="454" t="s">
        <v>14</v>
      </c>
      <c r="C905" s="940"/>
      <c r="D905" s="940"/>
      <c r="E905" s="950" t="s">
        <v>2712</v>
      </c>
      <c r="F905" s="941"/>
      <c r="G905" s="634" t="s">
        <v>2713</v>
      </c>
      <c r="H905" s="635" t="s">
        <v>2714</v>
      </c>
      <c r="I905" s="635" t="s">
        <v>2703</v>
      </c>
      <c r="J905" s="678">
        <v>12</v>
      </c>
      <c r="K905" s="649">
        <v>45717</v>
      </c>
      <c r="L905" s="649">
        <v>46081</v>
      </c>
      <c r="M905" s="638">
        <f t="shared" si="45"/>
        <v>52</v>
      </c>
      <c r="N905" s="639">
        <v>0.25</v>
      </c>
      <c r="O905" s="635" t="s">
        <v>2715</v>
      </c>
      <c r="P905" s="639">
        <f t="shared" si="44"/>
        <v>0.25</v>
      </c>
      <c r="Q905" s="640" t="str" cm="1">
        <f t="array" aca="1" ref="Q905" ca="1">IF(ISNUMBER(P905),IF(P905=100%,"CUMPLIDA",IF(AND(ISNUMBER(L905),ISNUMBER(INDIRECT("FECHA_"&amp;$B905,1))), IF(L905&lt;=INDIRECT("FECHA_"&amp;$B905,1),"INCUMPLIDA","PROCESO"), "VERIFICAR FECHA")),"SIN VALOR AVANCE")</f>
        <v>PROCESO</v>
      </c>
    </row>
    <row r="906" spans="1:17" ht="165">
      <c r="A906" s="453" t="s">
        <v>19</v>
      </c>
      <c r="B906" s="454" t="s">
        <v>14</v>
      </c>
      <c r="C906" s="940"/>
      <c r="D906" s="940"/>
      <c r="E906" s="950"/>
      <c r="F906" s="941"/>
      <c r="G906" s="634" t="s">
        <v>2716</v>
      </c>
      <c r="H906" s="635" t="s">
        <v>2717</v>
      </c>
      <c r="I906" s="635" t="s">
        <v>1330</v>
      </c>
      <c r="J906" s="639">
        <v>1</v>
      </c>
      <c r="K906" s="649">
        <v>45717</v>
      </c>
      <c r="L906" s="649">
        <v>46081</v>
      </c>
      <c r="M906" s="638">
        <f t="shared" si="45"/>
        <v>52</v>
      </c>
      <c r="N906" s="639">
        <v>0</v>
      </c>
      <c r="O906" s="635" t="s">
        <v>2707</v>
      </c>
      <c r="P906" s="639">
        <f t="shared" si="44"/>
        <v>0</v>
      </c>
      <c r="Q906" s="640" t="str" cm="1">
        <f t="array" aca="1" ref="Q906" ca="1">IF(ISNUMBER(P906),IF(P906=100%,"CUMPLIDA",IF(AND(ISNUMBER(L906),ISNUMBER(INDIRECT("FECHA_"&amp;$B906,1))), IF(L906&lt;=INDIRECT("FECHA_"&amp;$B906,1),"INCUMPLIDA","PROCESO"), "VERIFICAR FECHA")),"SIN VALOR AVANCE")</f>
        <v>PROCESO</v>
      </c>
    </row>
    <row r="907" spans="1:17" ht="135.75">
      <c r="A907" s="453" t="s">
        <v>19</v>
      </c>
      <c r="B907" s="454" t="s">
        <v>14</v>
      </c>
      <c r="C907" s="940"/>
      <c r="D907" s="940"/>
      <c r="E907" s="950" t="s">
        <v>2718</v>
      </c>
      <c r="F907" s="941"/>
      <c r="G907" s="647" t="s">
        <v>2719</v>
      </c>
      <c r="H907" s="656" t="s">
        <v>2691</v>
      </c>
      <c r="I907" s="656" t="s">
        <v>2692</v>
      </c>
      <c r="J907" s="678">
        <v>2</v>
      </c>
      <c r="K907" s="649">
        <v>45717</v>
      </c>
      <c r="L907" s="649">
        <v>45960</v>
      </c>
      <c r="M907" s="638">
        <f t="shared" si="45"/>
        <v>34.714285714285715</v>
      </c>
      <c r="N907" s="639">
        <v>0.3</v>
      </c>
      <c r="O907" s="656" t="s">
        <v>2720</v>
      </c>
      <c r="P907" s="639">
        <f t="shared" si="44"/>
        <v>0.3</v>
      </c>
      <c r="Q907" s="640" t="str" cm="1">
        <f t="array" aca="1" ref="Q907" ca="1">IF(ISNUMBER(P907),IF(P907=100%,"CUMPLIDA",IF(AND(ISNUMBER(L907),ISNUMBER(INDIRECT("FECHA_"&amp;$B907,1))), IF(L907&lt;=INDIRECT("FECHA_"&amp;$B907,1),"INCUMPLIDA","PROCESO"), "VERIFICAR FECHA")),"SIN VALOR AVANCE")</f>
        <v>PROCESO</v>
      </c>
    </row>
    <row r="908" spans="1:17" ht="375">
      <c r="A908" s="453" t="s">
        <v>19</v>
      </c>
      <c r="B908" s="454" t="s">
        <v>14</v>
      </c>
      <c r="C908" s="940"/>
      <c r="D908" s="940"/>
      <c r="E908" s="950"/>
      <c r="F908" s="941"/>
      <c r="G908" s="647" t="s">
        <v>2721</v>
      </c>
      <c r="H908" s="656" t="s">
        <v>2695</v>
      </c>
      <c r="I908" s="656" t="s">
        <v>2696</v>
      </c>
      <c r="J908" s="678">
        <v>2</v>
      </c>
      <c r="K908" s="649">
        <v>45717</v>
      </c>
      <c r="L908" s="649">
        <v>46081</v>
      </c>
      <c r="M908" s="638">
        <f t="shared" si="45"/>
        <v>52</v>
      </c>
      <c r="N908" s="639">
        <v>0.2</v>
      </c>
      <c r="O908" s="656" t="s">
        <v>2711</v>
      </c>
      <c r="P908" s="639">
        <f t="shared" si="44"/>
        <v>0.2</v>
      </c>
      <c r="Q908" s="640" t="str" cm="1">
        <f t="array" aca="1" ref="Q908" ca="1">IF(ISNUMBER(P908),IF(P908=100%,"CUMPLIDA",IF(AND(ISNUMBER(L908),ISNUMBER(INDIRECT("FECHA_"&amp;$B908,1))), IF(L908&lt;=INDIRECT("FECHA_"&amp;$B908,1),"INCUMPLIDA","PROCESO"), "VERIFICAR FECHA")),"SIN VALOR AVANCE")</f>
        <v>PROCESO</v>
      </c>
    </row>
    <row r="909" spans="1:17" ht="135.75">
      <c r="A909" s="453" t="s">
        <v>19</v>
      </c>
      <c r="B909" s="454" t="s">
        <v>14</v>
      </c>
      <c r="C909" s="940"/>
      <c r="D909" s="940"/>
      <c r="E909" s="950"/>
      <c r="F909" s="941"/>
      <c r="G909" s="647" t="s">
        <v>2722</v>
      </c>
      <c r="H909" s="656" t="s">
        <v>2691</v>
      </c>
      <c r="I909" s="656" t="s">
        <v>2692</v>
      </c>
      <c r="J909" s="678">
        <v>2</v>
      </c>
      <c r="K909" s="649">
        <v>45717</v>
      </c>
      <c r="L909" s="649">
        <v>45960</v>
      </c>
      <c r="M909" s="638">
        <f t="shared" si="45"/>
        <v>34.714285714285715</v>
      </c>
      <c r="N909" s="639">
        <v>0.3</v>
      </c>
      <c r="O909" s="656" t="s">
        <v>2693</v>
      </c>
      <c r="P909" s="639">
        <f t="shared" si="44"/>
        <v>0.3</v>
      </c>
      <c r="Q909" s="640" t="str" cm="1">
        <f t="array" aca="1" ref="Q909" ca="1">IF(ISNUMBER(P909),IF(P909=100%,"CUMPLIDA",IF(AND(ISNUMBER(L909),ISNUMBER(INDIRECT("FECHA_"&amp;$B909,1))), IF(L909&lt;=INDIRECT("FECHA_"&amp;$B909,1),"INCUMPLIDA","PROCESO"), "VERIFICAR FECHA")),"SIN VALOR AVANCE")</f>
        <v>PROCESO</v>
      </c>
    </row>
    <row r="910" spans="1:17" ht="360">
      <c r="A910" s="453" t="s">
        <v>19</v>
      </c>
      <c r="B910" s="454" t="s">
        <v>14</v>
      </c>
      <c r="C910" s="940"/>
      <c r="D910" s="940"/>
      <c r="E910" s="950"/>
      <c r="F910" s="941"/>
      <c r="G910" s="647" t="s">
        <v>2723</v>
      </c>
      <c r="H910" s="656" t="s">
        <v>2695</v>
      </c>
      <c r="I910" s="656" t="s">
        <v>2696</v>
      </c>
      <c r="J910" s="678">
        <v>2</v>
      </c>
      <c r="K910" s="649">
        <v>45717</v>
      </c>
      <c r="L910" s="649">
        <v>46081</v>
      </c>
      <c r="M910" s="638">
        <f t="shared" si="45"/>
        <v>52</v>
      </c>
      <c r="N910" s="639">
        <v>0.2</v>
      </c>
      <c r="O910" s="656" t="s">
        <v>2724</v>
      </c>
      <c r="P910" s="639">
        <f t="shared" si="44"/>
        <v>0.2</v>
      </c>
      <c r="Q910" s="640" t="str" cm="1">
        <f t="array" aca="1" ref="Q910" ca="1">IF(ISNUMBER(P910),IF(P910=100%,"CUMPLIDA",IF(AND(ISNUMBER(L910),ISNUMBER(INDIRECT("FECHA_"&amp;$B910,1))), IF(L910&lt;=INDIRECT("FECHA_"&amp;$B910,1),"INCUMPLIDA","PROCESO"), "VERIFICAR FECHA")),"SIN VALOR AVANCE")</f>
        <v>PROCESO</v>
      </c>
    </row>
    <row r="911" spans="1:17" ht="285">
      <c r="A911" s="453" t="s">
        <v>19</v>
      </c>
      <c r="B911" s="454" t="s">
        <v>14</v>
      </c>
      <c r="C911" s="940"/>
      <c r="D911" s="940"/>
      <c r="E911" s="950"/>
      <c r="F911" s="941"/>
      <c r="G911" s="647" t="s">
        <v>2725</v>
      </c>
      <c r="H911" s="656" t="s">
        <v>2726</v>
      </c>
      <c r="I911" s="656" t="s">
        <v>1504</v>
      </c>
      <c r="J911" s="678">
        <v>1</v>
      </c>
      <c r="K911" s="649">
        <v>45717</v>
      </c>
      <c r="L911" s="649">
        <v>45838</v>
      </c>
      <c r="M911" s="638">
        <f t="shared" si="45"/>
        <v>17.285714285714285</v>
      </c>
      <c r="N911" s="639">
        <v>1</v>
      </c>
      <c r="O911" s="656" t="s">
        <v>2727</v>
      </c>
      <c r="P911" s="639">
        <f t="shared" si="44"/>
        <v>1</v>
      </c>
      <c r="Q911" s="640" t="str" cm="1">
        <f t="array" aca="1" ref="Q911" ca="1">IF(ISNUMBER(P911),IF(P911=100%,"CUMPLIDA",IF(AND(ISNUMBER(L911),ISNUMBER(INDIRECT("FECHA_"&amp;$B911,1))), IF(L911&lt;=INDIRECT("FECHA_"&amp;$B911,1),"INCUMPLIDA","PROCESO"), "VERIFICAR FECHA")),"SIN VALOR AVANCE")</f>
        <v>CUMPLIDA</v>
      </c>
    </row>
    <row r="912" spans="1:17" ht="270">
      <c r="A912" s="453" t="s">
        <v>19</v>
      </c>
      <c r="B912" s="454" t="s">
        <v>14</v>
      </c>
      <c r="C912" s="940"/>
      <c r="D912" s="940"/>
      <c r="E912" s="950"/>
      <c r="F912" s="941"/>
      <c r="G912" s="647" t="s">
        <v>2728</v>
      </c>
      <c r="H912" s="656" t="s">
        <v>2729</v>
      </c>
      <c r="I912" s="656" t="s">
        <v>1504</v>
      </c>
      <c r="J912" s="678">
        <v>1</v>
      </c>
      <c r="K912" s="649">
        <v>45717</v>
      </c>
      <c r="L912" s="649">
        <v>45838</v>
      </c>
      <c r="M912" s="638">
        <f t="shared" si="45"/>
        <v>17.285714285714285</v>
      </c>
      <c r="N912" s="639">
        <v>1</v>
      </c>
      <c r="O912" s="656" t="s">
        <v>2730</v>
      </c>
      <c r="P912" s="639">
        <f t="shared" si="44"/>
        <v>1</v>
      </c>
      <c r="Q912" s="640" t="str" cm="1">
        <f t="array" aca="1" ref="Q912" ca="1">IF(ISNUMBER(P912),IF(P912=100%,"CUMPLIDA",IF(AND(ISNUMBER(L912),ISNUMBER(INDIRECT("FECHA_"&amp;$B912,1))), IF(L912&lt;=INDIRECT("FECHA_"&amp;$B912,1),"INCUMPLIDA","PROCESO"), "VERIFICAR FECHA")),"SIN VALOR AVANCE")</f>
        <v>CUMPLIDA</v>
      </c>
    </row>
    <row r="913" spans="1:17" ht="135.75">
      <c r="A913" s="453" t="s">
        <v>19</v>
      </c>
      <c r="B913" s="454" t="s">
        <v>14</v>
      </c>
      <c r="C913" s="940"/>
      <c r="D913" s="940"/>
      <c r="E913" s="950"/>
      <c r="F913" s="941"/>
      <c r="G913" s="647" t="s">
        <v>2731</v>
      </c>
      <c r="H913" s="656" t="s">
        <v>2691</v>
      </c>
      <c r="I913" s="656" t="s">
        <v>2692</v>
      </c>
      <c r="J913" s="678">
        <v>2</v>
      </c>
      <c r="K913" s="649">
        <v>45717</v>
      </c>
      <c r="L913" s="649">
        <v>45960</v>
      </c>
      <c r="M913" s="638">
        <f t="shared" si="45"/>
        <v>34.714285714285715</v>
      </c>
      <c r="N913" s="639">
        <v>0.3</v>
      </c>
      <c r="O913" s="656" t="s">
        <v>2693</v>
      </c>
      <c r="P913" s="639">
        <f t="shared" si="44"/>
        <v>0.3</v>
      </c>
      <c r="Q913" s="640" t="str" cm="1">
        <f t="array" aca="1" ref="Q913" ca="1">IF(ISNUMBER(P913),IF(P913=100%,"CUMPLIDA",IF(AND(ISNUMBER(L913),ISNUMBER(INDIRECT("FECHA_"&amp;$B913,1))), IF(L913&lt;=INDIRECT("FECHA_"&amp;$B913,1),"INCUMPLIDA","PROCESO"), "VERIFICAR FECHA")),"SIN VALOR AVANCE")</f>
        <v>PROCESO</v>
      </c>
    </row>
    <row r="914" spans="1:17" ht="270">
      <c r="A914" s="453" t="s">
        <v>19</v>
      </c>
      <c r="B914" s="454" t="s">
        <v>14</v>
      </c>
      <c r="C914" s="940"/>
      <c r="D914" s="940"/>
      <c r="E914" s="950"/>
      <c r="F914" s="941"/>
      <c r="G914" s="647" t="s">
        <v>2732</v>
      </c>
      <c r="H914" s="656" t="s">
        <v>2733</v>
      </c>
      <c r="I914" s="656" t="s">
        <v>2696</v>
      </c>
      <c r="J914" s="678">
        <v>2</v>
      </c>
      <c r="K914" s="649">
        <v>45717</v>
      </c>
      <c r="L914" s="649">
        <v>46081</v>
      </c>
      <c r="M914" s="638">
        <f t="shared" si="45"/>
        <v>52</v>
      </c>
      <c r="N914" s="639">
        <v>0.2</v>
      </c>
      <c r="O914" s="656" t="s">
        <v>2734</v>
      </c>
      <c r="P914" s="639">
        <f t="shared" si="44"/>
        <v>0.2</v>
      </c>
      <c r="Q914" s="640" t="str" cm="1">
        <f t="array" aca="1" ref="Q914" ca="1">IF(ISNUMBER(P914),IF(P914=100%,"CUMPLIDA",IF(AND(ISNUMBER(L914),ISNUMBER(INDIRECT("FECHA_"&amp;$B914,1))), IF(L914&lt;=INDIRECT("FECHA_"&amp;$B914,1),"INCUMPLIDA","PROCESO"), "VERIFICAR FECHA")),"SIN VALOR AVANCE")</f>
        <v>PROCESO</v>
      </c>
    </row>
    <row r="915" spans="1:17" ht="135.75">
      <c r="A915" s="453" t="s">
        <v>19</v>
      </c>
      <c r="B915" s="454" t="s">
        <v>14</v>
      </c>
      <c r="C915" s="940"/>
      <c r="D915" s="940"/>
      <c r="E915" s="950" t="s">
        <v>2735</v>
      </c>
      <c r="F915" s="941"/>
      <c r="G915" s="647" t="s">
        <v>2736</v>
      </c>
      <c r="H915" s="656" t="s">
        <v>2691</v>
      </c>
      <c r="I915" s="656" t="s">
        <v>2692</v>
      </c>
      <c r="J915" s="678">
        <v>2</v>
      </c>
      <c r="K915" s="649">
        <v>45717</v>
      </c>
      <c r="L915" s="649">
        <v>45960</v>
      </c>
      <c r="M915" s="638">
        <f t="shared" si="45"/>
        <v>34.714285714285715</v>
      </c>
      <c r="N915" s="639">
        <v>0.3</v>
      </c>
      <c r="O915" s="656" t="s">
        <v>2693</v>
      </c>
      <c r="P915" s="639">
        <f t="shared" si="44"/>
        <v>0.3</v>
      </c>
      <c r="Q915" s="640" t="str" cm="1">
        <f t="array" aca="1" ref="Q915" ca="1">IF(ISNUMBER(P915),IF(P915=100%,"CUMPLIDA",IF(AND(ISNUMBER(L915),ISNUMBER(INDIRECT("FECHA_"&amp;$B915,1))), IF(L915&lt;=INDIRECT("FECHA_"&amp;$B915,1),"INCUMPLIDA","PROCESO"), "VERIFICAR FECHA")),"SIN VALOR AVANCE")</f>
        <v>PROCESO</v>
      </c>
    </row>
    <row r="916" spans="1:17" ht="345">
      <c r="A916" s="453" t="s">
        <v>19</v>
      </c>
      <c r="B916" s="454" t="s">
        <v>14</v>
      </c>
      <c r="C916" s="940"/>
      <c r="D916" s="940"/>
      <c r="E916" s="950"/>
      <c r="F916" s="941"/>
      <c r="G916" s="647" t="s">
        <v>2737</v>
      </c>
      <c r="H916" s="656" t="s">
        <v>2738</v>
      </c>
      <c r="I916" s="656" t="s">
        <v>2696</v>
      </c>
      <c r="J916" s="678">
        <v>2</v>
      </c>
      <c r="K916" s="649">
        <v>45717</v>
      </c>
      <c r="L916" s="649">
        <v>46081</v>
      </c>
      <c r="M916" s="638">
        <f t="shared" si="45"/>
        <v>52</v>
      </c>
      <c r="N916" s="639">
        <v>0.2</v>
      </c>
      <c r="O916" s="656" t="s">
        <v>2734</v>
      </c>
      <c r="P916" s="639">
        <f t="shared" si="44"/>
        <v>0.2</v>
      </c>
      <c r="Q916" s="640" t="str" cm="1">
        <f t="array" aca="1" ref="Q916" ca="1">IF(ISNUMBER(P916),IF(P916=100%,"CUMPLIDA",IF(AND(ISNUMBER(L916),ISNUMBER(INDIRECT("FECHA_"&amp;$B916,1))), IF(L916&lt;=INDIRECT("FECHA_"&amp;$B916,1),"INCUMPLIDA","PROCESO"), "VERIFICAR FECHA")),"SIN VALOR AVANCE")</f>
        <v>PROCESO</v>
      </c>
    </row>
    <row r="917" spans="1:17" ht="135.75">
      <c r="A917" s="453" t="s">
        <v>19</v>
      </c>
      <c r="B917" s="454" t="s">
        <v>14</v>
      </c>
      <c r="C917" s="940"/>
      <c r="D917" s="940"/>
      <c r="E917" s="950" t="s">
        <v>2739</v>
      </c>
      <c r="F917" s="941"/>
      <c r="G917" s="647" t="s">
        <v>2740</v>
      </c>
      <c r="H917" s="656" t="s">
        <v>2691</v>
      </c>
      <c r="I917" s="656" t="s">
        <v>2692</v>
      </c>
      <c r="J917" s="678">
        <v>2</v>
      </c>
      <c r="K917" s="649">
        <v>45717</v>
      </c>
      <c r="L917" s="649">
        <v>45960</v>
      </c>
      <c r="M917" s="638">
        <f t="shared" si="45"/>
        <v>34.714285714285715</v>
      </c>
      <c r="N917" s="639">
        <v>0.3</v>
      </c>
      <c r="O917" s="656" t="s">
        <v>2693</v>
      </c>
      <c r="P917" s="639">
        <f t="shared" si="44"/>
        <v>0.3</v>
      </c>
      <c r="Q917" s="640" t="str" cm="1">
        <f t="array" aca="1" ref="Q917" ca="1">IF(ISNUMBER(P917),IF(P917=100%,"CUMPLIDA",IF(AND(ISNUMBER(L917),ISNUMBER(INDIRECT("FECHA_"&amp;$B917,1))), IF(L917&lt;=INDIRECT("FECHA_"&amp;$B917,1),"INCUMPLIDA","PROCESO"), "VERIFICAR FECHA")),"SIN VALOR AVANCE")</f>
        <v>PROCESO</v>
      </c>
    </row>
    <row r="918" spans="1:17" ht="390">
      <c r="A918" s="453" t="s">
        <v>19</v>
      </c>
      <c r="B918" s="454" t="s">
        <v>14</v>
      </c>
      <c r="C918" s="940"/>
      <c r="D918" s="940"/>
      <c r="E918" s="950"/>
      <c r="F918" s="941"/>
      <c r="G918" s="647" t="s">
        <v>2741</v>
      </c>
      <c r="H918" s="656" t="s">
        <v>2695</v>
      </c>
      <c r="I918" s="656" t="s">
        <v>2696</v>
      </c>
      <c r="J918" s="678">
        <v>2</v>
      </c>
      <c r="K918" s="649">
        <v>45717</v>
      </c>
      <c r="L918" s="649">
        <v>46081</v>
      </c>
      <c r="M918" s="638">
        <f t="shared" si="45"/>
        <v>52</v>
      </c>
      <c r="N918" s="639">
        <v>0.2</v>
      </c>
      <c r="O918" s="656" t="s">
        <v>2742</v>
      </c>
      <c r="P918" s="639">
        <f t="shared" si="44"/>
        <v>0.2</v>
      </c>
      <c r="Q918" s="640" t="str" cm="1">
        <f t="array" aca="1" ref="Q918" ca="1">IF(ISNUMBER(P918),IF(P918=100%,"CUMPLIDA",IF(AND(ISNUMBER(L918),ISNUMBER(INDIRECT("FECHA_"&amp;$B918,1))), IF(L918&lt;=INDIRECT("FECHA_"&amp;$B918,1),"INCUMPLIDA","PROCESO"), "VERIFICAR FECHA")),"SIN VALOR AVANCE")</f>
        <v>PROCESO</v>
      </c>
    </row>
    <row r="919" spans="1:17" ht="285">
      <c r="A919" s="453" t="s">
        <v>19</v>
      </c>
      <c r="B919" s="454" t="s">
        <v>14</v>
      </c>
      <c r="C919" s="940"/>
      <c r="D919" s="940"/>
      <c r="E919" s="950"/>
      <c r="F919" s="941"/>
      <c r="G919" s="647" t="s">
        <v>2743</v>
      </c>
      <c r="H919" s="656" t="s">
        <v>2726</v>
      </c>
      <c r="I919" s="656" t="s">
        <v>1504</v>
      </c>
      <c r="J919" s="678">
        <v>1</v>
      </c>
      <c r="K919" s="649">
        <v>45717</v>
      </c>
      <c r="L919" s="649">
        <v>45838</v>
      </c>
      <c r="M919" s="638">
        <f t="shared" si="45"/>
        <v>17.285714285714285</v>
      </c>
      <c r="N919" s="639">
        <v>1</v>
      </c>
      <c r="O919" s="656" t="s">
        <v>2744</v>
      </c>
      <c r="P919" s="639">
        <f t="shared" si="44"/>
        <v>1</v>
      </c>
      <c r="Q919" s="640" t="str" cm="1">
        <f t="array" aca="1" ref="Q919" ca="1">IF(ISNUMBER(P919),IF(P919=100%,"CUMPLIDA",IF(AND(ISNUMBER(L919),ISNUMBER(INDIRECT("FECHA_"&amp;$B919,1))), IF(L919&lt;=INDIRECT("FECHA_"&amp;$B919,1),"INCUMPLIDA","PROCESO"), "VERIFICAR FECHA")),"SIN VALOR AVANCE")</f>
        <v>CUMPLIDA</v>
      </c>
    </row>
    <row r="920" spans="1:17" ht="135.75">
      <c r="A920" s="453" t="s">
        <v>19</v>
      </c>
      <c r="B920" s="454" t="s">
        <v>14</v>
      </c>
      <c r="C920" s="940"/>
      <c r="D920" s="940"/>
      <c r="E920" s="950" t="s">
        <v>2745</v>
      </c>
      <c r="F920" s="941"/>
      <c r="G920" s="647" t="s">
        <v>2746</v>
      </c>
      <c r="H920" s="656" t="s">
        <v>2691</v>
      </c>
      <c r="I920" s="656" t="s">
        <v>2692</v>
      </c>
      <c r="J920" s="678">
        <v>2</v>
      </c>
      <c r="K920" s="649">
        <v>45717</v>
      </c>
      <c r="L920" s="649">
        <v>45960</v>
      </c>
      <c r="M920" s="638">
        <f t="shared" si="45"/>
        <v>34.714285714285715</v>
      </c>
      <c r="N920" s="639">
        <v>0.3</v>
      </c>
      <c r="O920" s="656" t="s">
        <v>2693</v>
      </c>
      <c r="P920" s="639">
        <f t="shared" si="44"/>
        <v>0.3</v>
      </c>
      <c r="Q920" s="640" t="str" cm="1">
        <f t="array" aca="1" ref="Q920" ca="1">IF(ISNUMBER(P920),IF(P920=100%,"CUMPLIDA",IF(AND(ISNUMBER(L920),ISNUMBER(INDIRECT("FECHA_"&amp;$B920,1))), IF(L920&lt;=INDIRECT("FECHA_"&amp;$B920,1),"INCUMPLIDA","PROCESO"), "VERIFICAR FECHA")),"SIN VALOR AVANCE")</f>
        <v>PROCESO</v>
      </c>
    </row>
    <row r="921" spans="1:17" ht="409.5">
      <c r="A921" s="453" t="s">
        <v>19</v>
      </c>
      <c r="B921" s="454" t="s">
        <v>14</v>
      </c>
      <c r="C921" s="940"/>
      <c r="D921" s="940"/>
      <c r="E921" s="950"/>
      <c r="F921" s="941"/>
      <c r="G921" s="647" t="s">
        <v>2747</v>
      </c>
      <c r="H921" s="656" t="s">
        <v>2738</v>
      </c>
      <c r="I921" s="656" t="s">
        <v>2696</v>
      </c>
      <c r="J921" s="678">
        <v>2</v>
      </c>
      <c r="K921" s="649">
        <v>45717</v>
      </c>
      <c r="L921" s="649">
        <v>46081</v>
      </c>
      <c r="M921" s="638">
        <f t="shared" si="45"/>
        <v>52</v>
      </c>
      <c r="N921" s="639">
        <v>0.2</v>
      </c>
      <c r="O921" s="656" t="s">
        <v>2724</v>
      </c>
      <c r="P921" s="639">
        <f t="shared" si="44"/>
        <v>0.2</v>
      </c>
      <c r="Q921" s="640" t="str" cm="1">
        <f t="array" aca="1" ref="Q921" ca="1">IF(ISNUMBER(P921),IF(P921=100%,"CUMPLIDA",IF(AND(ISNUMBER(L921),ISNUMBER(INDIRECT("FECHA_"&amp;$B921,1))), IF(L921&lt;=INDIRECT("FECHA_"&amp;$B921,1),"INCUMPLIDA","PROCESO"), "VERIFICAR FECHA")),"SIN VALOR AVANCE")</f>
        <v>PROCESO</v>
      </c>
    </row>
    <row r="922" spans="1:17" ht="135.75">
      <c r="A922" s="453" t="s">
        <v>19</v>
      </c>
      <c r="B922" s="454" t="s">
        <v>14</v>
      </c>
      <c r="C922" s="940"/>
      <c r="D922" s="940"/>
      <c r="E922" s="950" t="s">
        <v>2748</v>
      </c>
      <c r="F922" s="941"/>
      <c r="G922" s="647" t="s">
        <v>2749</v>
      </c>
      <c r="H922" s="656" t="s">
        <v>2691</v>
      </c>
      <c r="I922" s="656" t="s">
        <v>2692</v>
      </c>
      <c r="J922" s="678">
        <v>2</v>
      </c>
      <c r="K922" s="649">
        <v>45717</v>
      </c>
      <c r="L922" s="649">
        <v>45960</v>
      </c>
      <c r="M922" s="638">
        <f t="shared" si="45"/>
        <v>34.714285714285715</v>
      </c>
      <c r="N922" s="639">
        <v>0.3</v>
      </c>
      <c r="O922" s="656" t="s">
        <v>2693</v>
      </c>
      <c r="P922" s="639">
        <f>IF(B922="ITRC",N922,N922/J922)</f>
        <v>0.3</v>
      </c>
      <c r="Q922" s="640" t="str" cm="1">
        <f t="array" aca="1" ref="Q922" ca="1">IF(ISNUMBER(P922),IF(P922=100%,"CUMPLIDA",IF(AND(ISNUMBER(L922),ISNUMBER(INDIRECT("FECHA_"&amp;$B922,1))), IF(L922&lt;=INDIRECT("FECHA_"&amp;$B922,1),"INCUMPLIDA","PROCESO"), "VERIFICAR FECHA")),"SIN VALOR AVANCE")</f>
        <v>PROCESO</v>
      </c>
    </row>
    <row r="923" spans="1:17" ht="315">
      <c r="A923" s="453" t="s">
        <v>19</v>
      </c>
      <c r="B923" s="454" t="s">
        <v>14</v>
      </c>
      <c r="C923" s="940"/>
      <c r="D923" s="940"/>
      <c r="E923" s="950"/>
      <c r="F923" s="941"/>
      <c r="G923" s="647" t="s">
        <v>2750</v>
      </c>
      <c r="H923" s="656" t="s">
        <v>2695</v>
      </c>
      <c r="I923" s="656" t="s">
        <v>2696</v>
      </c>
      <c r="J923" s="678">
        <v>2</v>
      </c>
      <c r="K923" s="649">
        <v>45717</v>
      </c>
      <c r="L923" s="649">
        <v>46081</v>
      </c>
      <c r="M923" s="638">
        <f>(L923-K923)/7</f>
        <v>52</v>
      </c>
      <c r="N923" s="639">
        <v>0.2</v>
      </c>
      <c r="O923" s="656" t="s">
        <v>2751</v>
      </c>
      <c r="P923" s="639">
        <f>IF(B923="ITRC",N923,N923/J923)</f>
        <v>0.2</v>
      </c>
      <c r="Q923" s="640" t="str" cm="1">
        <f t="array" aca="1" ref="Q923" ca="1">IF(ISNUMBER(P923),IF(P923=100%,"CUMPLIDA",IF(AND(ISNUMBER(L923),ISNUMBER(INDIRECT("FECHA_"&amp;$B923,1))), IF(L923&lt;=INDIRECT("FECHA_"&amp;$B923,1),"INCUMPLIDA","PROCESO"), "VERIFICAR FECHA")),"SIN VALOR AVANCE")</f>
        <v>PROCESO</v>
      </c>
    </row>
    <row r="924" spans="1:17" ht="409.5">
      <c r="A924" s="453" t="s">
        <v>19</v>
      </c>
      <c r="B924" s="454" t="s">
        <v>14</v>
      </c>
      <c r="C924" s="940" t="s">
        <v>2752</v>
      </c>
      <c r="D924" s="940" t="s">
        <v>2753</v>
      </c>
      <c r="E924" s="950" t="s">
        <v>2754</v>
      </c>
      <c r="F924" s="941" t="s">
        <v>2755</v>
      </c>
      <c r="G924" s="647" t="s">
        <v>2756</v>
      </c>
      <c r="H924" s="656" t="s">
        <v>2757</v>
      </c>
      <c r="I924" s="656" t="s">
        <v>2758</v>
      </c>
      <c r="J924" s="678">
        <v>4</v>
      </c>
      <c r="K924" s="650">
        <v>45662</v>
      </c>
      <c r="L924" s="650">
        <v>46142</v>
      </c>
      <c r="M924" s="638">
        <f t="shared" ref="M924:M966" si="46">(L924-K924)/7</f>
        <v>68.571428571428569</v>
      </c>
      <c r="N924" s="639">
        <v>0</v>
      </c>
      <c r="O924" s="656" t="s">
        <v>2759</v>
      </c>
      <c r="P924" s="639">
        <f>IF(B924="ITRC",N924,N924/J924)</f>
        <v>0</v>
      </c>
      <c r="Q924" s="640" t="str" cm="1">
        <f t="array" aca="1" ref="Q924" ca="1">IF(ISNUMBER(P924),IF(P924=100%,"CUMPLIDA",IF(AND(ISNUMBER(L924),ISNUMBER(INDIRECT("FECHA_"&amp;$B924,1))), IF(L924&lt;=INDIRECT("FECHA_"&amp;$B924,1),"INCUMPLIDA","PROCESO"), "VERIFICAR FECHA")),"SIN VALOR AVANCE")</f>
        <v>PROCESO</v>
      </c>
    </row>
    <row r="925" spans="1:17" ht="30.75">
      <c r="A925" s="453" t="s">
        <v>19</v>
      </c>
      <c r="B925" s="454" t="s">
        <v>14</v>
      </c>
      <c r="C925" s="940"/>
      <c r="D925" s="940"/>
      <c r="E925" s="950"/>
      <c r="F925" s="941"/>
      <c r="G925" s="647" t="s">
        <v>2760</v>
      </c>
      <c r="H925" s="656" t="s">
        <v>2239</v>
      </c>
      <c r="I925" s="656" t="s">
        <v>1676</v>
      </c>
      <c r="J925" s="678">
        <v>1</v>
      </c>
      <c r="K925" s="650">
        <v>45231</v>
      </c>
      <c r="L925" s="650">
        <v>45504</v>
      </c>
      <c r="M925" s="638">
        <f t="shared" si="46"/>
        <v>39</v>
      </c>
      <c r="N925" s="639">
        <v>1</v>
      </c>
      <c r="O925" s="656" t="s">
        <v>2240</v>
      </c>
      <c r="P925" s="639">
        <f t="shared" ref="P925:P979" si="47">IF(B925="ITRC",N925,N925/J925)</f>
        <v>1</v>
      </c>
      <c r="Q925" s="640" t="str" cm="1">
        <f t="array" aca="1" ref="Q925" ca="1">IF(ISNUMBER(P925),IF(P925=100%,"CUMPLIDA",IF(AND(ISNUMBER(L925),ISNUMBER(INDIRECT("FECHA_"&amp;$B925,1))), IF(L925&lt;=INDIRECT("FECHA_"&amp;$B925,1),"INCUMPLIDA","PROCESO"), "VERIFICAR FECHA")),"SIN VALOR AVANCE")</f>
        <v>CUMPLIDA</v>
      </c>
    </row>
    <row r="926" spans="1:17" ht="90.75">
      <c r="A926" s="453" t="s">
        <v>19</v>
      </c>
      <c r="B926" s="454" t="s">
        <v>14</v>
      </c>
      <c r="C926" s="940"/>
      <c r="D926" s="940"/>
      <c r="E926" s="950"/>
      <c r="F926" s="941"/>
      <c r="G926" s="634" t="s">
        <v>2761</v>
      </c>
      <c r="H926" s="635" t="s">
        <v>1679</v>
      </c>
      <c r="I926" s="635" t="s">
        <v>99</v>
      </c>
      <c r="J926" s="678">
        <v>1</v>
      </c>
      <c r="K926" s="641">
        <v>45323</v>
      </c>
      <c r="L926" s="641">
        <v>45747</v>
      </c>
      <c r="M926" s="638">
        <f t="shared" si="46"/>
        <v>60.571428571428569</v>
      </c>
      <c r="N926" s="639">
        <v>1</v>
      </c>
      <c r="O926" s="635" t="s">
        <v>2242</v>
      </c>
      <c r="P926" s="639">
        <f t="shared" si="47"/>
        <v>1</v>
      </c>
      <c r="Q926" s="640" t="str" cm="1">
        <f t="array" aca="1" ref="Q926" ca="1">IF(ISNUMBER(P926),IF(P926=100%,"CUMPLIDA",IF(AND(ISNUMBER(L926),ISNUMBER(INDIRECT("FECHA_"&amp;$B926,1))), IF(L926&lt;=INDIRECT("FECHA_"&amp;$B926,1),"INCUMPLIDA","PROCESO"), "VERIFICAR FECHA")),"SIN VALOR AVANCE")</f>
        <v>CUMPLIDA</v>
      </c>
    </row>
    <row r="927" spans="1:17" ht="45">
      <c r="A927" s="453" t="s">
        <v>19</v>
      </c>
      <c r="B927" s="454" t="s">
        <v>14</v>
      </c>
      <c r="C927" s="940"/>
      <c r="D927" s="940"/>
      <c r="E927" s="950"/>
      <c r="F927" s="941"/>
      <c r="G927" s="634" t="s">
        <v>2762</v>
      </c>
      <c r="H927" s="635" t="s">
        <v>101</v>
      </c>
      <c r="I927" s="635" t="s">
        <v>102</v>
      </c>
      <c r="J927" s="678">
        <v>1</v>
      </c>
      <c r="K927" s="641">
        <v>45323</v>
      </c>
      <c r="L927" s="641">
        <v>45747</v>
      </c>
      <c r="M927" s="638">
        <f t="shared" si="46"/>
        <v>60.571428571428569</v>
      </c>
      <c r="N927" s="639">
        <v>1</v>
      </c>
      <c r="O927" s="635" t="s">
        <v>2240</v>
      </c>
      <c r="P927" s="639">
        <f t="shared" si="47"/>
        <v>1</v>
      </c>
      <c r="Q927" s="640" t="str" cm="1">
        <f t="array" aca="1" ref="Q927" ca="1">IF(ISNUMBER(P927),IF(P927=100%,"CUMPLIDA",IF(AND(ISNUMBER(L927),ISNUMBER(INDIRECT("FECHA_"&amp;$B927,1))), IF(L927&lt;=INDIRECT("FECHA_"&amp;$B927,1),"INCUMPLIDA","PROCESO"), "VERIFICAR FECHA")),"SIN VALOR AVANCE")</f>
        <v>CUMPLIDA</v>
      </c>
    </row>
    <row r="928" spans="1:17" ht="45">
      <c r="A928" s="453" t="s">
        <v>19</v>
      </c>
      <c r="B928" s="454" t="s">
        <v>14</v>
      </c>
      <c r="C928" s="940"/>
      <c r="D928" s="940"/>
      <c r="E928" s="950"/>
      <c r="F928" s="941"/>
      <c r="G928" s="634" t="s">
        <v>2763</v>
      </c>
      <c r="H928" s="635" t="s">
        <v>239</v>
      </c>
      <c r="I928" s="635" t="s">
        <v>240</v>
      </c>
      <c r="J928" s="678">
        <v>1</v>
      </c>
      <c r="K928" s="641">
        <v>45231</v>
      </c>
      <c r="L928" s="641">
        <v>45747</v>
      </c>
      <c r="M928" s="638">
        <f t="shared" si="46"/>
        <v>73.714285714285708</v>
      </c>
      <c r="N928" s="639">
        <v>1</v>
      </c>
      <c r="O928" s="635" t="s">
        <v>2240</v>
      </c>
      <c r="P928" s="639">
        <f t="shared" si="47"/>
        <v>1</v>
      </c>
      <c r="Q928" s="640" t="str" cm="1">
        <f t="array" aca="1" ref="Q928" ca="1">IF(ISNUMBER(P928),IF(P928=100%,"CUMPLIDA",IF(AND(ISNUMBER(L928),ISNUMBER(INDIRECT("FECHA_"&amp;$B928,1))), IF(L928&lt;=INDIRECT("FECHA_"&amp;$B928,1),"INCUMPLIDA","PROCESO"), "VERIFICAR FECHA")),"SIN VALOR AVANCE")</f>
        <v>CUMPLIDA</v>
      </c>
    </row>
    <row r="929" spans="1:17" ht="90.75">
      <c r="A929" s="453" t="s">
        <v>19</v>
      </c>
      <c r="B929" s="454" t="s">
        <v>14</v>
      </c>
      <c r="C929" s="940"/>
      <c r="D929" s="940"/>
      <c r="E929" s="950"/>
      <c r="F929" s="941"/>
      <c r="G929" s="634" t="s">
        <v>2764</v>
      </c>
      <c r="H929" s="635" t="s">
        <v>104</v>
      </c>
      <c r="I929" s="635" t="s">
        <v>105</v>
      </c>
      <c r="J929" s="678">
        <v>1</v>
      </c>
      <c r="K929" s="641">
        <v>45323</v>
      </c>
      <c r="L929" s="641">
        <v>45747</v>
      </c>
      <c r="M929" s="638">
        <f t="shared" si="46"/>
        <v>60.571428571428569</v>
      </c>
      <c r="N929" s="639">
        <v>1</v>
      </c>
      <c r="O929" s="635" t="s">
        <v>2242</v>
      </c>
      <c r="P929" s="639">
        <f t="shared" si="47"/>
        <v>1</v>
      </c>
      <c r="Q929" s="640" t="str" cm="1">
        <f t="array" aca="1" ref="Q929" ca="1">IF(ISNUMBER(P929),IF(P929=100%,"CUMPLIDA",IF(AND(ISNUMBER(L929),ISNUMBER(INDIRECT("FECHA_"&amp;$B929,1))), IF(L929&lt;=INDIRECT("FECHA_"&amp;$B929,1),"INCUMPLIDA","PROCESO"), "VERIFICAR FECHA")),"SIN VALOR AVANCE")</f>
        <v>CUMPLIDA</v>
      </c>
    </row>
    <row r="930" spans="1:17" ht="45">
      <c r="A930" s="453" t="s">
        <v>19</v>
      </c>
      <c r="B930" s="454" t="s">
        <v>14</v>
      </c>
      <c r="C930" s="940"/>
      <c r="D930" s="940"/>
      <c r="E930" s="950"/>
      <c r="F930" s="941"/>
      <c r="G930" s="634" t="s">
        <v>2765</v>
      </c>
      <c r="H930" s="635" t="s">
        <v>106</v>
      </c>
      <c r="I930" s="635" t="s">
        <v>107</v>
      </c>
      <c r="J930" s="678">
        <v>1</v>
      </c>
      <c r="K930" s="641">
        <v>45231</v>
      </c>
      <c r="L930" s="641">
        <v>45747</v>
      </c>
      <c r="M930" s="638">
        <f t="shared" si="46"/>
        <v>73.714285714285708</v>
      </c>
      <c r="N930" s="639">
        <v>1</v>
      </c>
      <c r="O930" s="635" t="s">
        <v>2240</v>
      </c>
      <c r="P930" s="639">
        <f t="shared" si="47"/>
        <v>1</v>
      </c>
      <c r="Q930" s="640" t="str" cm="1">
        <f t="array" aca="1" ref="Q930" ca="1">IF(ISNUMBER(P930),IF(P930=100%,"CUMPLIDA",IF(AND(ISNUMBER(L930),ISNUMBER(INDIRECT("FECHA_"&amp;$B930,1))), IF(L930&lt;=INDIRECT("FECHA_"&amp;$B930,1),"INCUMPLIDA","PROCESO"), "VERIFICAR FECHA")),"SIN VALOR AVANCE")</f>
        <v>CUMPLIDA</v>
      </c>
    </row>
    <row r="931" spans="1:17" ht="120.75">
      <c r="A931" s="453" t="s">
        <v>19</v>
      </c>
      <c r="B931" s="454" t="s">
        <v>14</v>
      </c>
      <c r="C931" s="940"/>
      <c r="D931" s="940"/>
      <c r="E931" s="950"/>
      <c r="F931" s="941"/>
      <c r="G931" s="634" t="s">
        <v>2766</v>
      </c>
      <c r="H931" s="635" t="s">
        <v>108</v>
      </c>
      <c r="I931" s="635" t="s">
        <v>109</v>
      </c>
      <c r="J931" s="678">
        <v>1</v>
      </c>
      <c r="K931" s="641">
        <v>45231</v>
      </c>
      <c r="L931" s="641">
        <v>45808</v>
      </c>
      <c r="M931" s="638">
        <f t="shared" si="46"/>
        <v>82.428571428571431</v>
      </c>
      <c r="N931" s="639">
        <v>1</v>
      </c>
      <c r="O931" s="635" t="s">
        <v>2248</v>
      </c>
      <c r="P931" s="639">
        <f t="shared" si="47"/>
        <v>1</v>
      </c>
      <c r="Q931" s="640" t="str" cm="1">
        <f t="array" aca="1" ref="Q931" ca="1">IF(ISNUMBER(P931),IF(P931=100%,"CUMPLIDA",IF(AND(ISNUMBER(L931),ISNUMBER(INDIRECT("FECHA_"&amp;$B931,1))), IF(L931&lt;=INDIRECT("FECHA_"&amp;$B931,1),"INCUMPLIDA","PROCESO"), "VERIFICAR FECHA")),"SIN VALOR AVANCE")</f>
        <v>CUMPLIDA</v>
      </c>
    </row>
    <row r="932" spans="1:17" ht="30.75">
      <c r="A932" s="453" t="s">
        <v>19</v>
      </c>
      <c r="B932" s="454" t="s">
        <v>14</v>
      </c>
      <c r="C932" s="940"/>
      <c r="D932" s="940"/>
      <c r="E932" s="950"/>
      <c r="F932" s="941"/>
      <c r="G932" s="634" t="s">
        <v>2767</v>
      </c>
      <c r="H932" s="635" t="s">
        <v>111</v>
      </c>
      <c r="I932" s="635" t="s">
        <v>112</v>
      </c>
      <c r="J932" s="678">
        <v>7</v>
      </c>
      <c r="K932" s="641">
        <v>46024</v>
      </c>
      <c r="L932" s="641">
        <v>46660</v>
      </c>
      <c r="M932" s="638">
        <f t="shared" si="46"/>
        <v>90.857142857142861</v>
      </c>
      <c r="N932" s="639">
        <v>0</v>
      </c>
      <c r="O932" s="635" t="s">
        <v>2240</v>
      </c>
      <c r="P932" s="639">
        <f t="shared" si="47"/>
        <v>0</v>
      </c>
      <c r="Q932" s="640" t="str" cm="1">
        <f t="array" aca="1" ref="Q932" ca="1">IF(ISNUMBER(P932),IF(P932=100%,"CUMPLIDA",IF(AND(ISNUMBER(L932),ISNUMBER(INDIRECT("FECHA_"&amp;$B932,1))), IF(L932&lt;=INDIRECT("FECHA_"&amp;$B932,1),"INCUMPLIDA","PROCESO"), "VERIFICAR FECHA")),"SIN VALOR AVANCE")</f>
        <v>PROCESO</v>
      </c>
    </row>
    <row r="933" spans="1:17" ht="90.75">
      <c r="A933" s="453" t="s">
        <v>19</v>
      </c>
      <c r="B933" s="454" t="s">
        <v>14</v>
      </c>
      <c r="C933" s="940"/>
      <c r="D933" s="940"/>
      <c r="E933" s="950"/>
      <c r="F933" s="941"/>
      <c r="G933" s="634" t="s">
        <v>2768</v>
      </c>
      <c r="H933" s="635" t="s">
        <v>115</v>
      </c>
      <c r="I933" s="635" t="s">
        <v>116</v>
      </c>
      <c r="J933" s="678">
        <v>1</v>
      </c>
      <c r="K933" s="641">
        <v>46024</v>
      </c>
      <c r="L933" s="641">
        <v>46660</v>
      </c>
      <c r="M933" s="638">
        <f t="shared" si="46"/>
        <v>90.857142857142861</v>
      </c>
      <c r="N933" s="639">
        <v>0</v>
      </c>
      <c r="O933" s="635" t="s">
        <v>2242</v>
      </c>
      <c r="P933" s="639">
        <f t="shared" si="47"/>
        <v>0</v>
      </c>
      <c r="Q933" s="640" t="str" cm="1">
        <f t="array" aca="1" ref="Q933" ca="1">IF(ISNUMBER(P933),IF(P933=100%,"CUMPLIDA",IF(AND(ISNUMBER(L933),ISNUMBER(INDIRECT("FECHA_"&amp;$B933,1))), IF(L933&lt;=INDIRECT("FECHA_"&amp;$B933,1),"INCUMPLIDA","PROCESO"), "VERIFICAR FECHA")),"SIN VALOR AVANCE")</f>
        <v>PROCESO</v>
      </c>
    </row>
    <row r="934" spans="1:17" ht="150">
      <c r="A934" s="453" t="s">
        <v>19</v>
      </c>
      <c r="B934" s="454" t="s">
        <v>14</v>
      </c>
      <c r="C934" s="940"/>
      <c r="D934" s="940"/>
      <c r="E934" s="950"/>
      <c r="F934" s="941"/>
      <c r="G934" s="634" t="s">
        <v>2769</v>
      </c>
      <c r="H934" s="635" t="s">
        <v>118</v>
      </c>
      <c r="I934" s="635" t="s">
        <v>119</v>
      </c>
      <c r="J934" s="678">
        <v>2</v>
      </c>
      <c r="K934" s="641">
        <v>46024</v>
      </c>
      <c r="L934" s="641">
        <v>46660</v>
      </c>
      <c r="M934" s="638">
        <f t="shared" si="46"/>
        <v>90.857142857142861</v>
      </c>
      <c r="N934" s="639">
        <v>0</v>
      </c>
      <c r="O934" s="635" t="s">
        <v>2248</v>
      </c>
      <c r="P934" s="639">
        <f t="shared" si="47"/>
        <v>0</v>
      </c>
      <c r="Q934" s="640" t="str" cm="1">
        <f t="array" aca="1" ref="Q934" ca="1">IF(ISNUMBER(P934),IF(P934=100%,"CUMPLIDA",IF(AND(ISNUMBER(L934),ISNUMBER(INDIRECT("FECHA_"&amp;$B934,1))), IF(L934&lt;=INDIRECT("FECHA_"&amp;$B934,1),"INCUMPLIDA","PROCESO"), "VERIFICAR FECHA")),"SIN VALOR AVANCE")</f>
        <v>PROCESO</v>
      </c>
    </row>
    <row r="935" spans="1:17" ht="300">
      <c r="A935" s="453" t="s">
        <v>19</v>
      </c>
      <c r="B935" s="454" t="s">
        <v>14</v>
      </c>
      <c r="C935" s="940"/>
      <c r="D935" s="940"/>
      <c r="E935" s="950" t="s">
        <v>2770</v>
      </c>
      <c r="F935" s="941"/>
      <c r="G935" s="647" t="s">
        <v>2771</v>
      </c>
      <c r="H935" s="656" t="s">
        <v>2772</v>
      </c>
      <c r="I935" s="656" t="s">
        <v>2773</v>
      </c>
      <c r="J935" s="678">
        <v>36</v>
      </c>
      <c r="K935" s="650">
        <v>45662</v>
      </c>
      <c r="L935" s="650">
        <v>46142</v>
      </c>
      <c r="M935" s="638">
        <f t="shared" si="46"/>
        <v>68.571428571428569</v>
      </c>
      <c r="N935" s="639">
        <v>0.11</v>
      </c>
      <c r="O935" s="656" t="s">
        <v>2774</v>
      </c>
      <c r="P935" s="639">
        <f t="shared" si="47"/>
        <v>0.11</v>
      </c>
      <c r="Q935" s="640" t="str" cm="1">
        <f t="array" aca="1" ref="Q935" ca="1">IF(ISNUMBER(P935),IF(P935=100%,"CUMPLIDA",IF(AND(ISNUMBER(L935),ISNUMBER(INDIRECT("FECHA_"&amp;$B935,1))), IF(L935&lt;=INDIRECT("FECHA_"&amp;$B935,1),"INCUMPLIDA","PROCESO"), "VERIFICAR FECHA")),"SIN VALOR AVANCE")</f>
        <v>PROCESO</v>
      </c>
    </row>
    <row r="936" spans="1:17" ht="105">
      <c r="A936" s="453" t="s">
        <v>19</v>
      </c>
      <c r="B936" s="454" t="s">
        <v>14</v>
      </c>
      <c r="C936" s="940"/>
      <c r="D936" s="940"/>
      <c r="E936" s="950"/>
      <c r="F936" s="941"/>
      <c r="G936" s="647" t="s">
        <v>2775</v>
      </c>
      <c r="H936" s="656" t="s">
        <v>2776</v>
      </c>
      <c r="I936" s="656" t="s">
        <v>2777</v>
      </c>
      <c r="J936" s="678">
        <v>1</v>
      </c>
      <c r="K936" s="650">
        <v>45689</v>
      </c>
      <c r="L936" s="650">
        <v>45838</v>
      </c>
      <c r="M936" s="638">
        <f t="shared" si="46"/>
        <v>21.285714285714285</v>
      </c>
      <c r="N936" s="639">
        <v>1</v>
      </c>
      <c r="O936" s="681" t="s">
        <v>2778</v>
      </c>
      <c r="P936" s="639">
        <f t="shared" si="47"/>
        <v>1</v>
      </c>
      <c r="Q936" s="640" t="str" cm="1">
        <f t="array" aca="1" ref="Q936" ca="1">IF(ISNUMBER(P936),IF(P936=100%,"CUMPLIDA",IF(AND(ISNUMBER(L936),ISNUMBER(INDIRECT("FECHA_"&amp;$B936,1))), IF(L936&lt;=INDIRECT("FECHA_"&amp;$B936,1),"INCUMPLIDA","PROCESO"), "VERIFICAR FECHA")),"SIN VALOR AVANCE")</f>
        <v>CUMPLIDA</v>
      </c>
    </row>
    <row r="937" spans="1:17" ht="135">
      <c r="A937" s="453" t="s">
        <v>19</v>
      </c>
      <c r="B937" s="454" t="s">
        <v>14</v>
      </c>
      <c r="C937" s="940"/>
      <c r="D937" s="940"/>
      <c r="E937" s="950"/>
      <c r="F937" s="941"/>
      <c r="G937" s="647" t="s">
        <v>2779</v>
      </c>
      <c r="H937" s="656" t="s">
        <v>2780</v>
      </c>
      <c r="I937" s="656" t="s">
        <v>2781</v>
      </c>
      <c r="J937" s="678">
        <v>4</v>
      </c>
      <c r="K937" s="649">
        <v>45689</v>
      </c>
      <c r="L937" s="649">
        <v>46053</v>
      </c>
      <c r="M937" s="638">
        <f t="shared" si="46"/>
        <v>52</v>
      </c>
      <c r="N937" s="639">
        <v>0.25</v>
      </c>
      <c r="O937" s="656" t="s">
        <v>2782</v>
      </c>
      <c r="P937" s="639">
        <f t="shared" si="47"/>
        <v>0.25</v>
      </c>
      <c r="Q937" s="640" t="str" cm="1">
        <f t="array" aca="1" ref="Q937" ca="1">IF(ISNUMBER(P937),IF(P937=100%,"CUMPLIDA",IF(AND(ISNUMBER(L937),ISNUMBER(INDIRECT("FECHA_"&amp;$B937,1))), IF(L937&lt;=INDIRECT("FECHA_"&amp;$B937,1),"INCUMPLIDA","PROCESO"), "VERIFICAR FECHA")),"SIN VALOR AVANCE")</f>
        <v>PROCESO</v>
      </c>
    </row>
    <row r="938" spans="1:17" ht="150">
      <c r="A938" s="453" t="s">
        <v>19</v>
      </c>
      <c r="B938" s="454" t="s">
        <v>14</v>
      </c>
      <c r="C938" s="940"/>
      <c r="D938" s="940"/>
      <c r="E938" s="950" t="s">
        <v>2783</v>
      </c>
      <c r="F938" s="941"/>
      <c r="G938" s="647" t="s">
        <v>2784</v>
      </c>
      <c r="H938" s="656" t="s">
        <v>2785</v>
      </c>
      <c r="I938" s="656" t="s">
        <v>2786</v>
      </c>
      <c r="J938" s="678">
        <v>18</v>
      </c>
      <c r="K938" s="650">
        <v>45662</v>
      </c>
      <c r="L938" s="650">
        <v>46142</v>
      </c>
      <c r="M938" s="638">
        <f t="shared" si="46"/>
        <v>68.571428571428569</v>
      </c>
      <c r="N938" s="639">
        <v>0.11</v>
      </c>
      <c r="O938" s="681" t="s">
        <v>2787</v>
      </c>
      <c r="P938" s="639">
        <f t="shared" si="47"/>
        <v>0.11</v>
      </c>
      <c r="Q938" s="640" t="str" cm="1">
        <f t="array" aca="1" ref="Q938" ca="1">IF(ISNUMBER(P938),IF(P938=100%,"CUMPLIDA",IF(AND(ISNUMBER(L938),ISNUMBER(INDIRECT("FECHA_"&amp;$B938,1))), IF(L938&lt;=INDIRECT("FECHA_"&amp;$B938,1),"INCUMPLIDA","PROCESO"), "VERIFICAR FECHA")),"SIN VALOR AVANCE")</f>
        <v>PROCESO</v>
      </c>
    </row>
    <row r="939" spans="1:17" ht="30.75">
      <c r="A939" s="453" t="s">
        <v>19</v>
      </c>
      <c r="B939" s="454" t="s">
        <v>14</v>
      </c>
      <c r="C939" s="940"/>
      <c r="D939" s="940"/>
      <c r="E939" s="950"/>
      <c r="F939" s="941"/>
      <c r="G939" s="647" t="s">
        <v>2760</v>
      </c>
      <c r="H939" s="656" t="s">
        <v>2239</v>
      </c>
      <c r="I939" s="656" t="s">
        <v>1676</v>
      </c>
      <c r="J939" s="678">
        <v>1</v>
      </c>
      <c r="K939" s="650">
        <v>45231</v>
      </c>
      <c r="L939" s="650">
        <v>45504</v>
      </c>
      <c r="M939" s="638">
        <f t="shared" si="46"/>
        <v>39</v>
      </c>
      <c r="N939" s="639">
        <v>1</v>
      </c>
      <c r="O939" s="656" t="s">
        <v>2240</v>
      </c>
      <c r="P939" s="639">
        <f t="shared" si="47"/>
        <v>1</v>
      </c>
      <c r="Q939" s="640" t="str" cm="1">
        <f t="array" aca="1" ref="Q939" ca="1">IF(ISNUMBER(P939),IF(P939=100%,"CUMPLIDA",IF(AND(ISNUMBER(L939),ISNUMBER(INDIRECT("FECHA_"&amp;$B939,1))), IF(L939&lt;=INDIRECT("FECHA_"&amp;$B939,1),"INCUMPLIDA","PROCESO"), "VERIFICAR FECHA")),"SIN VALOR AVANCE")</f>
        <v>CUMPLIDA</v>
      </c>
    </row>
    <row r="940" spans="1:17" ht="90.75">
      <c r="A940" s="453" t="s">
        <v>19</v>
      </c>
      <c r="B940" s="454" t="s">
        <v>14</v>
      </c>
      <c r="C940" s="940"/>
      <c r="D940" s="940"/>
      <c r="E940" s="950"/>
      <c r="F940" s="941"/>
      <c r="G940" s="647" t="s">
        <v>2761</v>
      </c>
      <c r="H940" s="656" t="s">
        <v>1679</v>
      </c>
      <c r="I940" s="656" t="s">
        <v>99</v>
      </c>
      <c r="J940" s="678">
        <v>1</v>
      </c>
      <c r="K940" s="641">
        <v>45323</v>
      </c>
      <c r="L940" s="641">
        <v>45747</v>
      </c>
      <c r="M940" s="638">
        <f t="shared" si="46"/>
        <v>60.571428571428569</v>
      </c>
      <c r="N940" s="639">
        <v>1</v>
      </c>
      <c r="O940" s="656" t="s">
        <v>2242</v>
      </c>
      <c r="P940" s="639">
        <f t="shared" si="47"/>
        <v>1</v>
      </c>
      <c r="Q940" s="640" t="str" cm="1">
        <f t="array" aca="1" ref="Q940" ca="1">IF(ISNUMBER(P940),IF(P940=100%,"CUMPLIDA",IF(AND(ISNUMBER(L940),ISNUMBER(INDIRECT("FECHA_"&amp;$B940,1))), IF(L940&lt;=INDIRECT("FECHA_"&amp;$B940,1),"INCUMPLIDA","PROCESO"), "VERIFICAR FECHA")),"SIN VALOR AVANCE")</f>
        <v>CUMPLIDA</v>
      </c>
    </row>
    <row r="941" spans="1:17" ht="45">
      <c r="A941" s="453" t="s">
        <v>19</v>
      </c>
      <c r="B941" s="454" t="s">
        <v>14</v>
      </c>
      <c r="C941" s="940"/>
      <c r="D941" s="940"/>
      <c r="E941" s="950"/>
      <c r="F941" s="941"/>
      <c r="G941" s="647" t="s">
        <v>2762</v>
      </c>
      <c r="H941" s="656" t="s">
        <v>101</v>
      </c>
      <c r="I941" s="656" t="s">
        <v>102</v>
      </c>
      <c r="J941" s="678">
        <v>1</v>
      </c>
      <c r="K941" s="641">
        <v>45323</v>
      </c>
      <c r="L941" s="641">
        <v>45747</v>
      </c>
      <c r="M941" s="638">
        <f t="shared" si="46"/>
        <v>60.571428571428569</v>
      </c>
      <c r="N941" s="639">
        <v>1</v>
      </c>
      <c r="O941" s="656" t="s">
        <v>2240</v>
      </c>
      <c r="P941" s="639">
        <f t="shared" si="47"/>
        <v>1</v>
      </c>
      <c r="Q941" s="640" t="str" cm="1">
        <f t="array" aca="1" ref="Q941" ca="1">IF(ISNUMBER(P941),IF(P941=100%,"CUMPLIDA",IF(AND(ISNUMBER(L941),ISNUMBER(INDIRECT("FECHA_"&amp;$B941,1))), IF(L941&lt;=INDIRECT("FECHA_"&amp;$B941,1),"INCUMPLIDA","PROCESO"), "VERIFICAR FECHA")),"SIN VALOR AVANCE")</f>
        <v>CUMPLIDA</v>
      </c>
    </row>
    <row r="942" spans="1:17" ht="45">
      <c r="A942" s="453" t="s">
        <v>19</v>
      </c>
      <c r="B942" s="454" t="s">
        <v>14</v>
      </c>
      <c r="C942" s="940"/>
      <c r="D942" s="940"/>
      <c r="E942" s="950"/>
      <c r="F942" s="941"/>
      <c r="G942" s="647" t="s">
        <v>2763</v>
      </c>
      <c r="H942" s="656" t="s">
        <v>239</v>
      </c>
      <c r="I942" s="656" t="s">
        <v>240</v>
      </c>
      <c r="J942" s="678">
        <v>1</v>
      </c>
      <c r="K942" s="641">
        <v>45231</v>
      </c>
      <c r="L942" s="641">
        <v>45747</v>
      </c>
      <c r="M942" s="638">
        <f t="shared" si="46"/>
        <v>73.714285714285708</v>
      </c>
      <c r="N942" s="639">
        <v>1</v>
      </c>
      <c r="O942" s="656" t="s">
        <v>2240</v>
      </c>
      <c r="P942" s="639">
        <f t="shared" si="47"/>
        <v>1</v>
      </c>
      <c r="Q942" s="640" t="str" cm="1">
        <f t="array" aca="1" ref="Q942" ca="1">IF(ISNUMBER(P942),IF(P942=100%,"CUMPLIDA",IF(AND(ISNUMBER(L942),ISNUMBER(INDIRECT("FECHA_"&amp;$B942,1))), IF(L942&lt;=INDIRECT("FECHA_"&amp;$B942,1),"INCUMPLIDA","PROCESO"), "VERIFICAR FECHA")),"SIN VALOR AVANCE")</f>
        <v>CUMPLIDA</v>
      </c>
    </row>
    <row r="943" spans="1:17" ht="90.75">
      <c r="A943" s="453" t="s">
        <v>19</v>
      </c>
      <c r="B943" s="454" t="s">
        <v>14</v>
      </c>
      <c r="C943" s="940"/>
      <c r="D943" s="940"/>
      <c r="E943" s="950"/>
      <c r="F943" s="941"/>
      <c r="G943" s="647" t="s">
        <v>2764</v>
      </c>
      <c r="H943" s="656" t="s">
        <v>104</v>
      </c>
      <c r="I943" s="656" t="s">
        <v>105</v>
      </c>
      <c r="J943" s="678">
        <v>1</v>
      </c>
      <c r="K943" s="641">
        <v>45323</v>
      </c>
      <c r="L943" s="641">
        <v>45747</v>
      </c>
      <c r="M943" s="638">
        <f t="shared" si="46"/>
        <v>60.571428571428569</v>
      </c>
      <c r="N943" s="639">
        <v>1</v>
      </c>
      <c r="O943" s="656" t="s">
        <v>2242</v>
      </c>
      <c r="P943" s="639">
        <f t="shared" si="47"/>
        <v>1</v>
      </c>
      <c r="Q943" s="640" t="str" cm="1">
        <f t="array" aca="1" ref="Q943" ca="1">IF(ISNUMBER(P943),IF(P943=100%,"CUMPLIDA",IF(AND(ISNUMBER(L943),ISNUMBER(INDIRECT("FECHA_"&amp;$B943,1))), IF(L943&lt;=INDIRECT("FECHA_"&amp;$B943,1),"INCUMPLIDA","PROCESO"), "VERIFICAR FECHA")),"SIN VALOR AVANCE")</f>
        <v>CUMPLIDA</v>
      </c>
    </row>
    <row r="944" spans="1:17" ht="45">
      <c r="A944" s="453" t="s">
        <v>19</v>
      </c>
      <c r="B944" s="454" t="s">
        <v>14</v>
      </c>
      <c r="C944" s="940"/>
      <c r="D944" s="940"/>
      <c r="E944" s="950"/>
      <c r="F944" s="941"/>
      <c r="G944" s="647" t="s">
        <v>2765</v>
      </c>
      <c r="H944" s="656" t="s">
        <v>106</v>
      </c>
      <c r="I944" s="656" t="s">
        <v>107</v>
      </c>
      <c r="J944" s="678">
        <v>1</v>
      </c>
      <c r="K944" s="641">
        <v>45231</v>
      </c>
      <c r="L944" s="641">
        <v>45747</v>
      </c>
      <c r="M944" s="638">
        <f t="shared" si="46"/>
        <v>73.714285714285708</v>
      </c>
      <c r="N944" s="639">
        <v>1</v>
      </c>
      <c r="O944" s="656" t="s">
        <v>2240</v>
      </c>
      <c r="P944" s="639">
        <f t="shared" si="47"/>
        <v>1</v>
      </c>
      <c r="Q944" s="640" t="str" cm="1">
        <f t="array" aca="1" ref="Q944" ca="1">IF(ISNUMBER(P944),IF(P944=100%,"CUMPLIDA",IF(AND(ISNUMBER(L944),ISNUMBER(INDIRECT("FECHA_"&amp;$B944,1))), IF(L944&lt;=INDIRECT("FECHA_"&amp;$B944,1),"INCUMPLIDA","PROCESO"), "VERIFICAR FECHA")),"SIN VALOR AVANCE")</f>
        <v>CUMPLIDA</v>
      </c>
    </row>
    <row r="945" spans="1:17" ht="90.75">
      <c r="A945" s="453" t="s">
        <v>19</v>
      </c>
      <c r="B945" s="454" t="s">
        <v>14</v>
      </c>
      <c r="C945" s="940"/>
      <c r="D945" s="940"/>
      <c r="E945" s="950"/>
      <c r="F945" s="941"/>
      <c r="G945" s="647" t="s">
        <v>2766</v>
      </c>
      <c r="H945" s="656" t="s">
        <v>108</v>
      </c>
      <c r="I945" s="656" t="s">
        <v>109</v>
      </c>
      <c r="J945" s="678">
        <v>1</v>
      </c>
      <c r="K945" s="641">
        <v>45231</v>
      </c>
      <c r="L945" s="641">
        <v>45808</v>
      </c>
      <c r="M945" s="638">
        <f t="shared" si="46"/>
        <v>82.428571428571431</v>
      </c>
      <c r="N945" s="639">
        <v>1</v>
      </c>
      <c r="O945" s="656" t="s">
        <v>2242</v>
      </c>
      <c r="P945" s="639">
        <f t="shared" si="47"/>
        <v>1</v>
      </c>
      <c r="Q945" s="640" t="str" cm="1">
        <f t="array" aca="1" ref="Q945" ca="1">IF(ISNUMBER(P945),IF(P945=100%,"CUMPLIDA",IF(AND(ISNUMBER(L945),ISNUMBER(INDIRECT("FECHA_"&amp;$B945,1))), IF(L945&lt;=INDIRECT("FECHA_"&amp;$B945,1),"INCUMPLIDA","PROCESO"), "VERIFICAR FECHA")),"SIN VALOR AVANCE")</f>
        <v>CUMPLIDA</v>
      </c>
    </row>
    <row r="946" spans="1:17" ht="30.75">
      <c r="A946" s="453" t="s">
        <v>19</v>
      </c>
      <c r="B946" s="454" t="s">
        <v>14</v>
      </c>
      <c r="C946" s="940"/>
      <c r="D946" s="940"/>
      <c r="E946" s="950"/>
      <c r="F946" s="941"/>
      <c r="G946" s="647" t="s">
        <v>2767</v>
      </c>
      <c r="H946" s="656" t="s">
        <v>111</v>
      </c>
      <c r="I946" s="656" t="s">
        <v>112</v>
      </c>
      <c r="J946" s="678">
        <v>7</v>
      </c>
      <c r="K946" s="641">
        <v>46024</v>
      </c>
      <c r="L946" s="641">
        <v>46660</v>
      </c>
      <c r="M946" s="638">
        <f t="shared" si="46"/>
        <v>90.857142857142861</v>
      </c>
      <c r="N946" s="639">
        <v>0</v>
      </c>
      <c r="O946" s="656" t="s">
        <v>2240</v>
      </c>
      <c r="P946" s="639">
        <f t="shared" si="47"/>
        <v>0</v>
      </c>
      <c r="Q946" s="640" t="str" cm="1">
        <f t="array" aca="1" ref="Q946" ca="1">IF(ISNUMBER(P946),IF(P946=100%,"CUMPLIDA",IF(AND(ISNUMBER(L946),ISNUMBER(INDIRECT("FECHA_"&amp;$B946,1))), IF(L946&lt;=INDIRECT("FECHA_"&amp;$B946,1),"INCUMPLIDA","PROCESO"), "VERIFICAR FECHA")),"SIN VALOR AVANCE")</f>
        <v>PROCESO</v>
      </c>
    </row>
    <row r="947" spans="1:17" ht="90.75">
      <c r="A947" s="453" t="s">
        <v>19</v>
      </c>
      <c r="B947" s="454" t="s">
        <v>14</v>
      </c>
      <c r="C947" s="940"/>
      <c r="D947" s="940"/>
      <c r="E947" s="950"/>
      <c r="F947" s="941"/>
      <c r="G947" s="647" t="s">
        <v>2768</v>
      </c>
      <c r="H947" s="656" t="s">
        <v>115</v>
      </c>
      <c r="I947" s="656" t="s">
        <v>116</v>
      </c>
      <c r="J947" s="678">
        <v>1</v>
      </c>
      <c r="K947" s="641">
        <v>46024</v>
      </c>
      <c r="L947" s="641">
        <v>46660</v>
      </c>
      <c r="M947" s="638">
        <f t="shared" si="46"/>
        <v>90.857142857142861</v>
      </c>
      <c r="N947" s="639">
        <v>0</v>
      </c>
      <c r="O947" s="656" t="s">
        <v>2242</v>
      </c>
      <c r="P947" s="639">
        <f t="shared" si="47"/>
        <v>0</v>
      </c>
      <c r="Q947" s="640" t="str" cm="1">
        <f t="array" aca="1" ref="Q947" ca="1">IF(ISNUMBER(P947),IF(P947=100%,"CUMPLIDA",IF(AND(ISNUMBER(L947),ISNUMBER(INDIRECT("FECHA_"&amp;$B947,1))), IF(L947&lt;=INDIRECT("FECHA_"&amp;$B947,1),"INCUMPLIDA","PROCESO"), "VERIFICAR FECHA")),"SIN VALOR AVANCE")</f>
        <v>PROCESO</v>
      </c>
    </row>
    <row r="948" spans="1:17" ht="150">
      <c r="A948" s="453" t="s">
        <v>19</v>
      </c>
      <c r="B948" s="454" t="s">
        <v>14</v>
      </c>
      <c r="C948" s="940"/>
      <c r="D948" s="940"/>
      <c r="E948" s="950"/>
      <c r="F948" s="941"/>
      <c r="G948" s="647" t="s">
        <v>2769</v>
      </c>
      <c r="H948" s="656" t="s">
        <v>118</v>
      </c>
      <c r="I948" s="656" t="s">
        <v>119</v>
      </c>
      <c r="J948" s="678">
        <v>2</v>
      </c>
      <c r="K948" s="641">
        <v>46024</v>
      </c>
      <c r="L948" s="641">
        <v>46660</v>
      </c>
      <c r="M948" s="638">
        <f t="shared" si="46"/>
        <v>90.857142857142861</v>
      </c>
      <c r="N948" s="639">
        <v>0</v>
      </c>
      <c r="O948" s="656" t="s">
        <v>2242</v>
      </c>
      <c r="P948" s="639">
        <f t="shared" si="47"/>
        <v>0</v>
      </c>
      <c r="Q948" s="640" t="str" cm="1">
        <f t="array" aca="1" ref="Q948" ca="1">IF(ISNUMBER(P948),IF(P948=100%,"CUMPLIDA",IF(AND(ISNUMBER(L948),ISNUMBER(INDIRECT("FECHA_"&amp;$B948,1))), IF(L948&lt;=INDIRECT("FECHA_"&amp;$B948,1),"INCUMPLIDA","PROCESO"), "VERIFICAR FECHA")),"SIN VALOR AVANCE")</f>
        <v>PROCESO</v>
      </c>
    </row>
    <row r="949" spans="1:17" ht="105">
      <c r="A949" s="453" t="s">
        <v>19</v>
      </c>
      <c r="B949" s="454" t="s">
        <v>14</v>
      </c>
      <c r="C949" s="940"/>
      <c r="D949" s="940"/>
      <c r="E949" s="950" t="s">
        <v>2788</v>
      </c>
      <c r="F949" s="941"/>
      <c r="G949" s="647" t="s">
        <v>2789</v>
      </c>
      <c r="H949" s="656" t="s">
        <v>2790</v>
      </c>
      <c r="I949" s="656" t="s">
        <v>2791</v>
      </c>
      <c r="J949" s="678">
        <v>3</v>
      </c>
      <c r="K949" s="649">
        <v>45689</v>
      </c>
      <c r="L949" s="649">
        <v>45777</v>
      </c>
      <c r="M949" s="638">
        <f t="shared" si="46"/>
        <v>12.571428571428571</v>
      </c>
      <c r="N949" s="639">
        <v>1</v>
      </c>
      <c r="O949" s="656" t="s">
        <v>2792</v>
      </c>
      <c r="P949" s="639">
        <f t="shared" si="47"/>
        <v>1</v>
      </c>
      <c r="Q949" s="640" t="str" cm="1">
        <f t="array" aca="1" ref="Q949" ca="1">IF(ISNUMBER(P949),IF(P949=100%,"CUMPLIDA",IF(AND(ISNUMBER(L949),ISNUMBER(INDIRECT("FECHA_"&amp;$B949,1))), IF(L949&lt;=INDIRECT("FECHA_"&amp;$B949,1),"INCUMPLIDA","PROCESO"), "VERIFICAR FECHA")),"SIN VALOR AVANCE")</f>
        <v>CUMPLIDA</v>
      </c>
    </row>
    <row r="950" spans="1:17" ht="105">
      <c r="A950" s="453" t="s">
        <v>19</v>
      </c>
      <c r="B950" s="454" t="s">
        <v>14</v>
      </c>
      <c r="C950" s="940"/>
      <c r="D950" s="940"/>
      <c r="E950" s="950"/>
      <c r="F950" s="941"/>
      <c r="G950" s="647" t="s">
        <v>2775</v>
      </c>
      <c r="H950" s="656" t="s">
        <v>2776</v>
      </c>
      <c r="I950" s="656" t="s">
        <v>2777</v>
      </c>
      <c r="J950" s="678">
        <v>1</v>
      </c>
      <c r="K950" s="649">
        <v>45689</v>
      </c>
      <c r="L950" s="650">
        <v>45838</v>
      </c>
      <c r="M950" s="638">
        <f t="shared" si="46"/>
        <v>21.285714285714285</v>
      </c>
      <c r="N950" s="639">
        <v>1</v>
      </c>
      <c r="O950" s="656" t="s">
        <v>2793</v>
      </c>
      <c r="P950" s="639">
        <f t="shared" si="47"/>
        <v>1</v>
      </c>
      <c r="Q950" s="640" t="str" cm="1">
        <f t="array" aca="1" ref="Q950" ca="1">IF(ISNUMBER(P950),IF(P950=100%,"CUMPLIDA",IF(AND(ISNUMBER(L950),ISNUMBER(INDIRECT("FECHA_"&amp;$B950,1))), IF(L950&lt;=INDIRECT("FECHA_"&amp;$B950,1),"INCUMPLIDA","PROCESO"), "VERIFICAR FECHA")),"SIN VALOR AVANCE")</f>
        <v>CUMPLIDA</v>
      </c>
    </row>
    <row r="951" spans="1:17" ht="120">
      <c r="A951" s="453" t="s">
        <v>19</v>
      </c>
      <c r="B951" s="454" t="s">
        <v>14</v>
      </c>
      <c r="C951" s="940"/>
      <c r="D951" s="940"/>
      <c r="E951" s="950"/>
      <c r="F951" s="941"/>
      <c r="G951" s="647" t="s">
        <v>2794</v>
      </c>
      <c r="H951" s="656" t="s">
        <v>2776</v>
      </c>
      <c r="I951" s="656" t="s">
        <v>2777</v>
      </c>
      <c r="J951" s="678">
        <v>36</v>
      </c>
      <c r="K951" s="650">
        <v>45662</v>
      </c>
      <c r="L951" s="650">
        <v>46142</v>
      </c>
      <c r="M951" s="638">
        <f t="shared" si="46"/>
        <v>68.571428571428569</v>
      </c>
      <c r="N951" s="639">
        <v>0.11</v>
      </c>
      <c r="O951" s="656" t="s">
        <v>2792</v>
      </c>
      <c r="P951" s="639">
        <f t="shared" si="47"/>
        <v>0.11</v>
      </c>
      <c r="Q951" s="640" t="str" cm="1">
        <f t="array" aca="1" ref="Q951" ca="1">IF(ISNUMBER(P951),IF(P951=100%,"CUMPLIDA",IF(AND(ISNUMBER(L951),ISNUMBER(INDIRECT("FECHA_"&amp;$B951,1))), IF(L951&lt;=INDIRECT("FECHA_"&amp;$B951,1),"INCUMPLIDA","PROCESO"), "VERIFICAR FECHA")),"SIN VALOR AVANCE")</f>
        <v>PROCESO</v>
      </c>
    </row>
    <row r="952" spans="1:17" ht="60">
      <c r="A952" s="453" t="s">
        <v>19</v>
      </c>
      <c r="B952" s="454" t="s">
        <v>14</v>
      </c>
      <c r="C952" s="940"/>
      <c r="D952" s="940"/>
      <c r="E952" s="950" t="s">
        <v>2795</v>
      </c>
      <c r="F952" s="941"/>
      <c r="G952" s="647" t="s">
        <v>2796</v>
      </c>
      <c r="H952" s="656" t="s">
        <v>2797</v>
      </c>
      <c r="I952" s="656" t="s">
        <v>2798</v>
      </c>
      <c r="J952" s="678">
        <v>1</v>
      </c>
      <c r="K952" s="649">
        <v>45689</v>
      </c>
      <c r="L952" s="649">
        <v>45777</v>
      </c>
      <c r="M952" s="638">
        <f t="shared" si="46"/>
        <v>12.571428571428571</v>
      </c>
      <c r="N952" s="639">
        <v>1</v>
      </c>
      <c r="O952" s="656" t="s">
        <v>2799</v>
      </c>
      <c r="P952" s="639">
        <f t="shared" si="47"/>
        <v>1</v>
      </c>
      <c r="Q952" s="640" t="str" cm="1">
        <f t="array" aca="1" ref="Q952" ca="1">IF(ISNUMBER(P952),IF(P952=100%,"CUMPLIDA",IF(AND(ISNUMBER(L952),ISNUMBER(INDIRECT("FECHA_"&amp;$B952,1))), IF(L952&lt;=INDIRECT("FECHA_"&amp;$B952,1),"INCUMPLIDA","PROCESO"), "VERIFICAR FECHA")),"SIN VALOR AVANCE")</f>
        <v>CUMPLIDA</v>
      </c>
    </row>
    <row r="953" spans="1:17" ht="105">
      <c r="A953" s="453" t="s">
        <v>19</v>
      </c>
      <c r="B953" s="454" t="s">
        <v>14</v>
      </c>
      <c r="C953" s="940"/>
      <c r="D953" s="940"/>
      <c r="E953" s="950"/>
      <c r="F953" s="941"/>
      <c r="G953" s="647" t="s">
        <v>2789</v>
      </c>
      <c r="H953" s="656" t="s">
        <v>2790</v>
      </c>
      <c r="I953" s="656" t="s">
        <v>2791</v>
      </c>
      <c r="J953" s="678">
        <v>3</v>
      </c>
      <c r="K953" s="649">
        <v>45689</v>
      </c>
      <c r="L953" s="649">
        <v>45777</v>
      </c>
      <c r="M953" s="638">
        <f t="shared" si="46"/>
        <v>12.571428571428571</v>
      </c>
      <c r="N953" s="639">
        <v>1</v>
      </c>
      <c r="O953" s="656" t="s">
        <v>2800</v>
      </c>
      <c r="P953" s="639">
        <f t="shared" si="47"/>
        <v>1</v>
      </c>
      <c r="Q953" s="640" t="str" cm="1">
        <f t="array" aca="1" ref="Q953" ca="1">IF(ISNUMBER(P953),IF(P953=100%,"CUMPLIDA",IF(AND(ISNUMBER(L953),ISNUMBER(INDIRECT("FECHA_"&amp;$B953,1))), IF(L953&lt;=INDIRECT("FECHA_"&amp;$B953,1),"INCUMPLIDA","PROCESO"), "VERIFICAR FECHA")),"SIN VALOR AVANCE")</f>
        <v>CUMPLIDA</v>
      </c>
    </row>
    <row r="954" spans="1:17" ht="105">
      <c r="A954" s="453" t="s">
        <v>19</v>
      </c>
      <c r="B954" s="454" t="s">
        <v>14</v>
      </c>
      <c r="C954" s="940"/>
      <c r="D954" s="940"/>
      <c r="E954" s="950"/>
      <c r="F954" s="941"/>
      <c r="G954" s="647" t="s">
        <v>2789</v>
      </c>
      <c r="H954" s="656" t="s">
        <v>2790</v>
      </c>
      <c r="I954" s="656" t="s">
        <v>2791</v>
      </c>
      <c r="J954" s="678">
        <v>3</v>
      </c>
      <c r="K954" s="649">
        <v>45689</v>
      </c>
      <c r="L954" s="649">
        <v>45777</v>
      </c>
      <c r="M954" s="638">
        <f t="shared" si="46"/>
        <v>12.571428571428571</v>
      </c>
      <c r="N954" s="639">
        <v>1</v>
      </c>
      <c r="O954" s="656" t="s">
        <v>2800</v>
      </c>
      <c r="P954" s="639">
        <f t="shared" si="47"/>
        <v>1</v>
      </c>
      <c r="Q954" s="640" t="str" cm="1">
        <f t="array" aca="1" ref="Q954" ca="1">IF(ISNUMBER(P954),IF(P954=100%,"CUMPLIDA",IF(AND(ISNUMBER(L954),ISNUMBER(INDIRECT("FECHA_"&amp;$B954,1))), IF(L954&lt;=INDIRECT("FECHA_"&amp;$B954,1),"INCUMPLIDA","PROCESO"), "VERIFICAR FECHA")),"SIN VALOR AVANCE")</f>
        <v>CUMPLIDA</v>
      </c>
    </row>
    <row r="955" spans="1:17" ht="60">
      <c r="A955" s="453" t="s">
        <v>19</v>
      </c>
      <c r="B955" s="454" t="s">
        <v>14</v>
      </c>
      <c r="C955" s="940"/>
      <c r="D955" s="940"/>
      <c r="E955" s="950" t="s">
        <v>2801</v>
      </c>
      <c r="F955" s="941"/>
      <c r="G955" s="647" t="s">
        <v>2802</v>
      </c>
      <c r="H955" s="656" t="s">
        <v>2797</v>
      </c>
      <c r="I955" s="656" t="s">
        <v>2798</v>
      </c>
      <c r="J955" s="678">
        <v>1</v>
      </c>
      <c r="K955" s="649">
        <v>45689</v>
      </c>
      <c r="L955" s="649">
        <v>45777</v>
      </c>
      <c r="M955" s="638">
        <f t="shared" si="46"/>
        <v>12.571428571428571</v>
      </c>
      <c r="N955" s="639">
        <v>1</v>
      </c>
      <c r="O955" s="656" t="s">
        <v>2799</v>
      </c>
      <c r="P955" s="639">
        <f t="shared" si="47"/>
        <v>1</v>
      </c>
      <c r="Q955" s="640" t="str" cm="1">
        <f t="array" aca="1" ref="Q955" ca="1">IF(ISNUMBER(P955),IF(P955=100%,"CUMPLIDA",IF(AND(ISNUMBER(L955),ISNUMBER(INDIRECT("FECHA_"&amp;$B955,1))), IF(L955&lt;=INDIRECT("FECHA_"&amp;$B955,1),"INCUMPLIDA","PROCESO"), "VERIFICAR FECHA")),"SIN VALOR AVANCE")</f>
        <v>CUMPLIDA</v>
      </c>
    </row>
    <row r="956" spans="1:17" ht="150">
      <c r="A956" s="453" t="s">
        <v>19</v>
      </c>
      <c r="B956" s="454" t="s">
        <v>14</v>
      </c>
      <c r="C956" s="940"/>
      <c r="D956" s="940"/>
      <c r="E956" s="950"/>
      <c r="F956" s="941"/>
      <c r="G956" s="647" t="s">
        <v>2803</v>
      </c>
      <c r="H956" s="656" t="s">
        <v>2804</v>
      </c>
      <c r="I956" s="656" t="s">
        <v>2805</v>
      </c>
      <c r="J956" s="678">
        <v>1</v>
      </c>
      <c r="K956" s="649">
        <v>45839</v>
      </c>
      <c r="L956" s="649">
        <v>46022</v>
      </c>
      <c r="M956" s="638">
        <f t="shared" si="46"/>
        <v>26.142857142857142</v>
      </c>
      <c r="N956" s="639">
        <v>0</v>
      </c>
      <c r="O956" s="656" t="s">
        <v>2806</v>
      </c>
      <c r="P956" s="639">
        <f t="shared" si="47"/>
        <v>0</v>
      </c>
      <c r="Q956" s="640" t="str" cm="1">
        <f t="array" aca="1" ref="Q956" ca="1">IF(ISNUMBER(P956),IF(P956=100%,"CUMPLIDA",IF(AND(ISNUMBER(L956),ISNUMBER(INDIRECT("FECHA_"&amp;$B956,1))), IF(L956&lt;=INDIRECT("FECHA_"&amp;$B956,1),"INCUMPLIDA","PROCESO"), "VERIFICAR FECHA")),"SIN VALOR AVANCE")</f>
        <v>PROCESO</v>
      </c>
    </row>
    <row r="957" spans="1:17" ht="30.75">
      <c r="A957" s="453" t="s">
        <v>19</v>
      </c>
      <c r="B957" s="454" t="s">
        <v>14</v>
      </c>
      <c r="C957" s="940"/>
      <c r="D957" s="940"/>
      <c r="E957" s="950"/>
      <c r="F957" s="941"/>
      <c r="G957" s="647" t="s">
        <v>2760</v>
      </c>
      <c r="H957" s="682" t="s">
        <v>2239</v>
      </c>
      <c r="I957" s="682" t="s">
        <v>1676</v>
      </c>
      <c r="J957" s="678">
        <v>1</v>
      </c>
      <c r="K957" s="650">
        <v>45231</v>
      </c>
      <c r="L957" s="650">
        <v>45504</v>
      </c>
      <c r="M957" s="638">
        <f t="shared" si="46"/>
        <v>39</v>
      </c>
      <c r="N957" s="639">
        <v>1</v>
      </c>
      <c r="O957" s="656" t="s">
        <v>2240</v>
      </c>
      <c r="P957" s="639">
        <f t="shared" si="47"/>
        <v>1</v>
      </c>
      <c r="Q957" s="640" t="str" cm="1">
        <f t="array" aca="1" ref="Q957" ca="1">IF(ISNUMBER(P957),IF(P957=100%,"CUMPLIDA",IF(AND(ISNUMBER(L957),ISNUMBER(INDIRECT("FECHA_"&amp;$B957,1))), IF(L957&lt;=INDIRECT("FECHA_"&amp;$B957,1),"INCUMPLIDA","PROCESO"), "VERIFICAR FECHA")),"SIN VALOR AVANCE")</f>
        <v>CUMPLIDA</v>
      </c>
    </row>
    <row r="958" spans="1:17" ht="90.75">
      <c r="A958" s="453" t="s">
        <v>19</v>
      </c>
      <c r="B958" s="454" t="s">
        <v>14</v>
      </c>
      <c r="C958" s="940"/>
      <c r="D958" s="940"/>
      <c r="E958" s="950"/>
      <c r="F958" s="941"/>
      <c r="G958" s="634" t="s">
        <v>2761</v>
      </c>
      <c r="H958" s="453" t="s">
        <v>1679</v>
      </c>
      <c r="I958" s="453" t="s">
        <v>99</v>
      </c>
      <c r="J958" s="678">
        <v>1</v>
      </c>
      <c r="K958" s="641">
        <v>45323</v>
      </c>
      <c r="L958" s="641">
        <v>45747</v>
      </c>
      <c r="M958" s="638">
        <f t="shared" si="46"/>
        <v>60.571428571428569</v>
      </c>
      <c r="N958" s="639">
        <v>1</v>
      </c>
      <c r="O958" s="656" t="s">
        <v>2242</v>
      </c>
      <c r="P958" s="639">
        <f t="shared" si="47"/>
        <v>1</v>
      </c>
      <c r="Q958" s="640" t="str" cm="1">
        <f t="array" aca="1" ref="Q958" ca="1">IF(ISNUMBER(P958),IF(P958=100%,"CUMPLIDA",IF(AND(ISNUMBER(L958),ISNUMBER(INDIRECT("FECHA_"&amp;$B958,1))), IF(L958&lt;=INDIRECT("FECHA_"&amp;$B958,1),"INCUMPLIDA","PROCESO"), "VERIFICAR FECHA")),"SIN VALOR AVANCE")</f>
        <v>CUMPLIDA</v>
      </c>
    </row>
    <row r="959" spans="1:17" ht="45">
      <c r="A959" s="453" t="s">
        <v>19</v>
      </c>
      <c r="B959" s="454" t="s">
        <v>14</v>
      </c>
      <c r="C959" s="940"/>
      <c r="D959" s="940"/>
      <c r="E959" s="950"/>
      <c r="F959" s="941"/>
      <c r="G959" s="634" t="s">
        <v>2762</v>
      </c>
      <c r="H959" s="453" t="s">
        <v>101</v>
      </c>
      <c r="I959" s="453" t="s">
        <v>102</v>
      </c>
      <c r="J959" s="678">
        <v>1</v>
      </c>
      <c r="K959" s="641">
        <v>45323</v>
      </c>
      <c r="L959" s="641">
        <v>45747</v>
      </c>
      <c r="M959" s="638">
        <f t="shared" si="46"/>
        <v>60.571428571428569</v>
      </c>
      <c r="N959" s="639">
        <v>1</v>
      </c>
      <c r="O959" s="656" t="s">
        <v>2240</v>
      </c>
      <c r="P959" s="639">
        <f t="shared" si="47"/>
        <v>1</v>
      </c>
      <c r="Q959" s="640" t="str" cm="1">
        <f t="array" aca="1" ref="Q959" ca="1">IF(ISNUMBER(P959),IF(P959=100%,"CUMPLIDA",IF(AND(ISNUMBER(L959),ISNUMBER(INDIRECT("FECHA_"&amp;$B959,1))), IF(L959&lt;=INDIRECT("FECHA_"&amp;$B959,1),"INCUMPLIDA","PROCESO"), "VERIFICAR FECHA")),"SIN VALOR AVANCE")</f>
        <v>CUMPLIDA</v>
      </c>
    </row>
    <row r="960" spans="1:17" ht="45">
      <c r="A960" s="453" t="s">
        <v>19</v>
      </c>
      <c r="B960" s="454" t="s">
        <v>14</v>
      </c>
      <c r="C960" s="940"/>
      <c r="D960" s="940"/>
      <c r="E960" s="950"/>
      <c r="F960" s="941"/>
      <c r="G960" s="634" t="s">
        <v>2763</v>
      </c>
      <c r="H960" s="453" t="s">
        <v>239</v>
      </c>
      <c r="I960" s="453" t="s">
        <v>240</v>
      </c>
      <c r="J960" s="678">
        <v>1</v>
      </c>
      <c r="K960" s="641">
        <v>45231</v>
      </c>
      <c r="L960" s="641">
        <v>45747</v>
      </c>
      <c r="M960" s="638">
        <f t="shared" si="46"/>
        <v>73.714285714285708</v>
      </c>
      <c r="N960" s="639">
        <v>1</v>
      </c>
      <c r="O960" s="656" t="s">
        <v>2240</v>
      </c>
      <c r="P960" s="639">
        <f t="shared" si="47"/>
        <v>1</v>
      </c>
      <c r="Q960" s="640" t="str" cm="1">
        <f t="array" aca="1" ref="Q960" ca="1">IF(ISNUMBER(P960),IF(P960=100%,"CUMPLIDA",IF(AND(ISNUMBER(L960),ISNUMBER(INDIRECT("FECHA_"&amp;$B960,1))), IF(L960&lt;=INDIRECT("FECHA_"&amp;$B960,1),"INCUMPLIDA","PROCESO"), "VERIFICAR FECHA")),"SIN VALOR AVANCE")</f>
        <v>CUMPLIDA</v>
      </c>
    </row>
    <row r="961" spans="1:17" ht="90.75">
      <c r="A961" s="453" t="s">
        <v>19</v>
      </c>
      <c r="B961" s="454" t="s">
        <v>14</v>
      </c>
      <c r="C961" s="940"/>
      <c r="D961" s="940"/>
      <c r="E961" s="950"/>
      <c r="F961" s="941"/>
      <c r="G961" s="634" t="s">
        <v>2764</v>
      </c>
      <c r="H961" s="453" t="s">
        <v>104</v>
      </c>
      <c r="I961" s="453" t="s">
        <v>105</v>
      </c>
      <c r="J961" s="678">
        <v>1</v>
      </c>
      <c r="K961" s="641">
        <v>45323</v>
      </c>
      <c r="L961" s="641">
        <v>45747</v>
      </c>
      <c r="M961" s="638">
        <f t="shared" si="46"/>
        <v>60.571428571428569</v>
      </c>
      <c r="N961" s="639">
        <v>1</v>
      </c>
      <c r="O961" s="656" t="s">
        <v>2242</v>
      </c>
      <c r="P961" s="639">
        <f t="shared" si="47"/>
        <v>1</v>
      </c>
      <c r="Q961" s="640" t="str" cm="1">
        <f t="array" aca="1" ref="Q961" ca="1">IF(ISNUMBER(P961),IF(P961=100%,"CUMPLIDA",IF(AND(ISNUMBER(L961),ISNUMBER(INDIRECT("FECHA_"&amp;$B961,1))), IF(L961&lt;=INDIRECT("FECHA_"&amp;$B961,1),"INCUMPLIDA","PROCESO"), "VERIFICAR FECHA")),"SIN VALOR AVANCE")</f>
        <v>CUMPLIDA</v>
      </c>
    </row>
    <row r="962" spans="1:17" ht="45">
      <c r="A962" s="453" t="s">
        <v>19</v>
      </c>
      <c r="B962" s="454" t="s">
        <v>14</v>
      </c>
      <c r="C962" s="940"/>
      <c r="D962" s="940"/>
      <c r="E962" s="950"/>
      <c r="F962" s="941"/>
      <c r="G962" s="634" t="s">
        <v>2765</v>
      </c>
      <c r="H962" s="453" t="s">
        <v>106</v>
      </c>
      <c r="I962" s="453" t="s">
        <v>107</v>
      </c>
      <c r="J962" s="678">
        <v>1</v>
      </c>
      <c r="K962" s="641">
        <v>45231</v>
      </c>
      <c r="L962" s="641">
        <v>45747</v>
      </c>
      <c r="M962" s="638">
        <f t="shared" si="46"/>
        <v>73.714285714285708</v>
      </c>
      <c r="N962" s="639">
        <v>1</v>
      </c>
      <c r="O962" s="656" t="s">
        <v>2240</v>
      </c>
      <c r="P962" s="639">
        <f t="shared" si="47"/>
        <v>1</v>
      </c>
      <c r="Q962" s="640" t="str" cm="1">
        <f t="array" aca="1" ref="Q962" ca="1">IF(ISNUMBER(P962),IF(P962=100%,"CUMPLIDA",IF(AND(ISNUMBER(L962),ISNUMBER(INDIRECT("FECHA_"&amp;$B962,1))), IF(L962&lt;=INDIRECT("FECHA_"&amp;$B962,1),"INCUMPLIDA","PROCESO"), "VERIFICAR FECHA")),"SIN VALOR AVANCE")</f>
        <v>CUMPLIDA</v>
      </c>
    </row>
    <row r="963" spans="1:17" ht="120.75">
      <c r="A963" s="453" t="s">
        <v>19</v>
      </c>
      <c r="B963" s="454" t="s">
        <v>14</v>
      </c>
      <c r="C963" s="940"/>
      <c r="D963" s="940"/>
      <c r="E963" s="950"/>
      <c r="F963" s="941"/>
      <c r="G963" s="634" t="s">
        <v>2766</v>
      </c>
      <c r="H963" s="453" t="s">
        <v>108</v>
      </c>
      <c r="I963" s="453" t="s">
        <v>109</v>
      </c>
      <c r="J963" s="678">
        <v>1</v>
      </c>
      <c r="K963" s="641">
        <v>45231</v>
      </c>
      <c r="L963" s="641">
        <v>45808</v>
      </c>
      <c r="M963" s="638">
        <f t="shared" si="46"/>
        <v>82.428571428571431</v>
      </c>
      <c r="N963" s="639">
        <v>1</v>
      </c>
      <c r="O963" s="656" t="s">
        <v>2248</v>
      </c>
      <c r="P963" s="639">
        <f t="shared" si="47"/>
        <v>1</v>
      </c>
      <c r="Q963" s="640" t="str" cm="1">
        <f t="array" aca="1" ref="Q963" ca="1">IF(ISNUMBER(P963),IF(P963=100%,"CUMPLIDA",IF(AND(ISNUMBER(L963),ISNUMBER(INDIRECT("FECHA_"&amp;$B963,1))), IF(L963&lt;=INDIRECT("FECHA_"&amp;$B963,1),"INCUMPLIDA","PROCESO"), "VERIFICAR FECHA")),"SIN VALOR AVANCE")</f>
        <v>CUMPLIDA</v>
      </c>
    </row>
    <row r="964" spans="1:17" ht="30.75">
      <c r="A964" s="453" t="s">
        <v>19</v>
      </c>
      <c r="B964" s="454" t="s">
        <v>14</v>
      </c>
      <c r="C964" s="940"/>
      <c r="D964" s="940"/>
      <c r="E964" s="950"/>
      <c r="F964" s="941"/>
      <c r="G964" s="634" t="s">
        <v>2767</v>
      </c>
      <c r="H964" s="453" t="s">
        <v>111</v>
      </c>
      <c r="I964" s="453" t="s">
        <v>112</v>
      </c>
      <c r="J964" s="678">
        <v>7</v>
      </c>
      <c r="K964" s="641">
        <v>46024</v>
      </c>
      <c r="L964" s="641">
        <v>46660</v>
      </c>
      <c r="M964" s="638">
        <f t="shared" si="46"/>
        <v>90.857142857142861</v>
      </c>
      <c r="N964" s="639">
        <v>0</v>
      </c>
      <c r="O964" s="656" t="s">
        <v>2240</v>
      </c>
      <c r="P964" s="639">
        <f t="shared" si="47"/>
        <v>0</v>
      </c>
      <c r="Q964" s="640" t="str" cm="1">
        <f t="array" aca="1" ref="Q964" ca="1">IF(ISNUMBER(P964),IF(P964=100%,"CUMPLIDA",IF(AND(ISNUMBER(L964),ISNUMBER(INDIRECT("FECHA_"&amp;$B964,1))), IF(L964&lt;=INDIRECT("FECHA_"&amp;$B964,1),"INCUMPLIDA","PROCESO"), "VERIFICAR FECHA")),"SIN VALOR AVANCE")</f>
        <v>PROCESO</v>
      </c>
    </row>
    <row r="965" spans="1:17" ht="90.75">
      <c r="A965" s="453" t="s">
        <v>19</v>
      </c>
      <c r="B965" s="454" t="s">
        <v>14</v>
      </c>
      <c r="C965" s="940"/>
      <c r="D965" s="940"/>
      <c r="E965" s="950"/>
      <c r="F965" s="941"/>
      <c r="G965" s="634" t="s">
        <v>2768</v>
      </c>
      <c r="H965" s="453" t="s">
        <v>115</v>
      </c>
      <c r="I965" s="453" t="s">
        <v>116</v>
      </c>
      <c r="J965" s="678">
        <v>1</v>
      </c>
      <c r="K965" s="641">
        <v>46024</v>
      </c>
      <c r="L965" s="641">
        <v>46660</v>
      </c>
      <c r="M965" s="638">
        <f t="shared" si="46"/>
        <v>90.857142857142861</v>
      </c>
      <c r="N965" s="639">
        <v>0</v>
      </c>
      <c r="O965" s="656" t="s">
        <v>2242</v>
      </c>
      <c r="P965" s="639">
        <f t="shared" si="47"/>
        <v>0</v>
      </c>
      <c r="Q965" s="640" t="str" cm="1">
        <f t="array" aca="1" ref="Q965" ca="1">IF(ISNUMBER(P965),IF(P965=100%,"CUMPLIDA",IF(AND(ISNUMBER(L965),ISNUMBER(INDIRECT("FECHA_"&amp;$B965,1))), IF(L965&lt;=INDIRECT("FECHA_"&amp;$B965,1),"INCUMPLIDA","PROCESO"), "VERIFICAR FECHA")),"SIN VALOR AVANCE")</f>
        <v>PROCESO</v>
      </c>
    </row>
    <row r="966" spans="1:17" ht="150">
      <c r="A966" s="453" t="s">
        <v>19</v>
      </c>
      <c r="B966" s="454" t="s">
        <v>14</v>
      </c>
      <c r="C966" s="940"/>
      <c r="D966" s="940"/>
      <c r="E966" s="950"/>
      <c r="F966" s="941"/>
      <c r="G966" s="634" t="s">
        <v>2769</v>
      </c>
      <c r="H966" s="453" t="s">
        <v>118</v>
      </c>
      <c r="I966" s="453" t="s">
        <v>2807</v>
      </c>
      <c r="J966" s="678">
        <v>2</v>
      </c>
      <c r="K966" s="641">
        <v>46024</v>
      </c>
      <c r="L966" s="641">
        <v>46660</v>
      </c>
      <c r="M966" s="638">
        <f t="shared" si="46"/>
        <v>90.857142857142861</v>
      </c>
      <c r="N966" s="639">
        <v>0</v>
      </c>
      <c r="O966" s="656" t="s">
        <v>2248</v>
      </c>
      <c r="P966" s="639">
        <f t="shared" si="47"/>
        <v>0</v>
      </c>
      <c r="Q966" s="640" t="str" cm="1">
        <f t="array" aca="1" ref="Q966" ca="1">IF(ISNUMBER(P966),IF(P966=100%,"CUMPLIDA",IF(AND(ISNUMBER(L966),ISNUMBER(INDIRECT("FECHA_"&amp;$B966,1))), IF(L966&lt;=INDIRECT("FECHA_"&amp;$B966,1),"INCUMPLIDA","PROCESO"), "VERIFICAR FECHA")),"SIN VALOR AVANCE")</f>
        <v>PROCESO</v>
      </c>
    </row>
    <row r="967" spans="1:17" ht="180">
      <c r="A967" s="453" t="s">
        <v>19</v>
      </c>
      <c r="B967" s="454" t="s">
        <v>14</v>
      </c>
      <c r="C967" s="940"/>
      <c r="D967" s="940"/>
      <c r="E967" s="647" t="s">
        <v>2808</v>
      </c>
      <c r="F967" s="941"/>
      <c r="G967" s="647" t="s">
        <v>2809</v>
      </c>
      <c r="H967" s="656" t="s">
        <v>2810</v>
      </c>
      <c r="I967" s="656" t="s">
        <v>2811</v>
      </c>
      <c r="J967" s="678">
        <v>20</v>
      </c>
      <c r="K967" s="649">
        <v>45778</v>
      </c>
      <c r="L967" s="649">
        <v>46142</v>
      </c>
      <c r="M967" s="638">
        <f>(L967-K967)/7</f>
        <v>52</v>
      </c>
      <c r="N967" s="639">
        <v>0</v>
      </c>
      <c r="O967" s="656" t="s">
        <v>2812</v>
      </c>
      <c r="P967" s="639">
        <f t="shared" si="47"/>
        <v>0</v>
      </c>
      <c r="Q967" s="640" t="str" cm="1">
        <f t="array" aca="1" ref="Q967" ca="1">IF(ISNUMBER(P967),IF(P967=100%,"CUMPLIDA",IF(AND(ISNUMBER(L967),ISNUMBER(INDIRECT("FECHA_"&amp;$B967,1))), IF(L967&lt;=INDIRECT("FECHA_"&amp;$B967,1),"INCUMPLIDA","PROCESO"), "VERIFICAR FECHA")),"SIN VALOR AVANCE")</f>
        <v>PROCESO</v>
      </c>
    </row>
    <row r="968" spans="1:17" ht="120" customHeight="1">
      <c r="A968" s="453" t="s">
        <v>19</v>
      </c>
      <c r="B968" s="454" t="s">
        <v>14</v>
      </c>
      <c r="C968" s="940" t="s">
        <v>5049</v>
      </c>
      <c r="D968" s="940" t="s">
        <v>5050</v>
      </c>
      <c r="E968" s="461" t="s">
        <v>5051</v>
      </c>
      <c r="F968" s="952" t="s">
        <v>5053</v>
      </c>
      <c r="G968" s="461" t="s">
        <v>5052</v>
      </c>
      <c r="H968" s="464" t="s">
        <v>5054</v>
      </c>
      <c r="I968" s="467" t="s">
        <v>5055</v>
      </c>
      <c r="J968" s="678">
        <v>1</v>
      </c>
      <c r="K968" s="649">
        <v>45901</v>
      </c>
      <c r="L968" s="649">
        <v>46022</v>
      </c>
      <c r="M968" s="638">
        <f t="shared" ref="M968:M979" si="48">(L968-K968)/7</f>
        <v>17.285714285714285</v>
      </c>
      <c r="N968" s="639">
        <v>0</v>
      </c>
      <c r="O968" s="466" t="s">
        <v>5056</v>
      </c>
      <c r="P968" s="639">
        <f t="shared" si="47"/>
        <v>0</v>
      </c>
      <c r="Q968" s="640" t="str" cm="1">
        <f t="array" aca="1" ref="Q968" ca="1">IF(ISNUMBER(P968),IF(P968=100%,"CUMPLIDA",IF(AND(ISNUMBER(L968),ISNUMBER(INDIRECT("FECHA_"&amp;$B968,1))), IF(L968&lt;=INDIRECT("FECHA_"&amp;$B968,1),"INCUMPLIDA","PROCESO"), "VERIFICAR FECHA")),"SIN VALOR AVANCE")</f>
        <v>PROCESO</v>
      </c>
    </row>
    <row r="969" spans="1:17" ht="180" customHeight="1">
      <c r="A969" s="453" t="s">
        <v>19</v>
      </c>
      <c r="B969" s="454" t="s">
        <v>14</v>
      </c>
      <c r="C969" s="940"/>
      <c r="D969" s="940"/>
      <c r="E969" s="953" t="s">
        <v>5057</v>
      </c>
      <c r="F969" s="952"/>
      <c r="G969" s="461" t="s">
        <v>5058</v>
      </c>
      <c r="H969" s="464" t="s">
        <v>5059</v>
      </c>
      <c r="I969" s="464" t="s">
        <v>5060</v>
      </c>
      <c r="J969" s="678">
        <v>1</v>
      </c>
      <c r="K969" s="649">
        <v>45901</v>
      </c>
      <c r="L969" s="465">
        <v>46081</v>
      </c>
      <c r="M969" s="638">
        <f t="shared" si="48"/>
        <v>25.714285714285715</v>
      </c>
      <c r="N969" s="639">
        <v>0</v>
      </c>
      <c r="O969" s="466" t="s">
        <v>5061</v>
      </c>
      <c r="P969" s="639">
        <f t="shared" si="47"/>
        <v>0</v>
      </c>
      <c r="Q969" s="640" t="str" cm="1">
        <f t="array" aca="1" ref="Q969" ca="1">IF(ISNUMBER(P969),IF(P969=100%,"CUMPLIDA",IF(AND(ISNUMBER(L969),ISNUMBER(INDIRECT("FECHA_"&amp;$B969,1))), IF(L969&lt;=INDIRECT("FECHA_"&amp;$B969,1),"INCUMPLIDA","PROCESO"), "VERIFICAR FECHA")),"SIN VALOR AVANCE")</f>
        <v>PROCESO</v>
      </c>
    </row>
    <row r="970" spans="1:17" ht="285">
      <c r="A970" s="453" t="s">
        <v>19</v>
      </c>
      <c r="B970" s="454" t="s">
        <v>14</v>
      </c>
      <c r="C970" s="940"/>
      <c r="D970" s="940"/>
      <c r="E970" s="953"/>
      <c r="F970" s="952"/>
      <c r="G970" s="461" t="s">
        <v>5062</v>
      </c>
      <c r="H970" s="461" t="s">
        <v>5063</v>
      </c>
      <c r="I970" s="683" t="s">
        <v>5064</v>
      </c>
      <c r="J970" s="678">
        <v>1</v>
      </c>
      <c r="K970" s="649">
        <v>45901</v>
      </c>
      <c r="L970" s="684">
        <v>46387</v>
      </c>
      <c r="M970" s="638">
        <f t="shared" si="48"/>
        <v>69.428571428571431</v>
      </c>
      <c r="N970" s="639">
        <v>0</v>
      </c>
      <c r="O970" s="466" t="s">
        <v>5061</v>
      </c>
      <c r="P970" s="639">
        <f t="shared" si="47"/>
        <v>0</v>
      </c>
      <c r="Q970" s="640" t="str" cm="1">
        <f t="array" aca="1" ref="Q970" ca="1">IF(ISNUMBER(P970),IF(P970=100%,"CUMPLIDA",IF(AND(ISNUMBER(L970),ISNUMBER(INDIRECT("FECHA_"&amp;$B970,1))), IF(L970&lt;=INDIRECT("FECHA_"&amp;$B970,1),"INCUMPLIDA","PROCESO"), "VERIFICAR FECHA")),"SIN VALOR AVANCE")</f>
        <v>PROCESO</v>
      </c>
    </row>
    <row r="971" spans="1:17" ht="409.5">
      <c r="A971" s="453" t="s">
        <v>19</v>
      </c>
      <c r="B971" s="454" t="s">
        <v>14</v>
      </c>
      <c r="C971" s="940"/>
      <c r="D971" s="940"/>
      <c r="E971" s="461" t="s">
        <v>5065</v>
      </c>
      <c r="F971" s="952"/>
      <c r="G971" s="462" t="s">
        <v>5066</v>
      </c>
      <c r="H971" s="462" t="s">
        <v>5067</v>
      </c>
      <c r="I971" s="683" t="s">
        <v>5068</v>
      </c>
      <c r="J971" s="678">
        <v>3</v>
      </c>
      <c r="K971" s="684">
        <v>45901</v>
      </c>
      <c r="L971" s="684">
        <v>46387</v>
      </c>
      <c r="M971" s="638">
        <f t="shared" si="48"/>
        <v>69.428571428571431</v>
      </c>
      <c r="N971" s="639">
        <v>0</v>
      </c>
      <c r="O971" s="466" t="s">
        <v>5061</v>
      </c>
      <c r="P971" s="639">
        <f t="shared" si="47"/>
        <v>0</v>
      </c>
      <c r="Q971" s="640" t="str" cm="1">
        <f t="array" aca="1" ref="Q971" ca="1">IF(ISNUMBER(P971),IF(P971=100%,"CUMPLIDA",IF(AND(ISNUMBER(L971),ISNUMBER(INDIRECT("FECHA_"&amp;$B971,1))), IF(L971&lt;=INDIRECT("FECHA_"&amp;$B971,1),"INCUMPLIDA","PROCESO"), "VERIFICAR FECHA")),"SIN VALOR AVANCE")</f>
        <v>PROCESO</v>
      </c>
    </row>
    <row r="972" spans="1:17" ht="142.5">
      <c r="A972" s="453" t="s">
        <v>19</v>
      </c>
      <c r="B972" s="454" t="s">
        <v>14</v>
      </c>
      <c r="C972" s="940"/>
      <c r="D972" s="940"/>
      <c r="E972" s="461" t="s">
        <v>5069</v>
      </c>
      <c r="F972" s="952"/>
      <c r="G972" s="464" t="s">
        <v>5070</v>
      </c>
      <c r="H972" s="464" t="s">
        <v>5071</v>
      </c>
      <c r="I972" s="464" t="s">
        <v>5072</v>
      </c>
      <c r="J972" s="678">
        <v>4</v>
      </c>
      <c r="K972" s="465">
        <v>45931</v>
      </c>
      <c r="L972" s="465">
        <v>46295</v>
      </c>
      <c r="M972" s="638">
        <f t="shared" si="48"/>
        <v>52</v>
      </c>
      <c r="N972" s="639">
        <v>0</v>
      </c>
      <c r="O972" s="466" t="s">
        <v>5073</v>
      </c>
      <c r="P972" s="639">
        <f t="shared" si="47"/>
        <v>0</v>
      </c>
      <c r="Q972" s="640" t="str" cm="1">
        <f t="array" aca="1" ref="Q972" ca="1">IF(ISNUMBER(P972),IF(P972=100%,"CUMPLIDA",IF(AND(ISNUMBER(L972),ISNUMBER(INDIRECT("FECHA_"&amp;$B972,1))), IF(L972&lt;=INDIRECT("FECHA_"&amp;$B972,1),"INCUMPLIDA","PROCESO"), "VERIFICAR FECHA")),"SIN VALOR AVANCE")</f>
        <v>PROCESO</v>
      </c>
    </row>
    <row r="973" spans="1:17" ht="285">
      <c r="A973" s="453" t="s">
        <v>19</v>
      </c>
      <c r="B973" s="454" t="s">
        <v>14</v>
      </c>
      <c r="C973" s="940"/>
      <c r="D973" s="940"/>
      <c r="E973" s="464" t="s">
        <v>5074</v>
      </c>
      <c r="F973" s="952"/>
      <c r="G973" s="468" t="s">
        <v>5075</v>
      </c>
      <c r="H973" s="468" t="s">
        <v>5076</v>
      </c>
      <c r="I973" s="468" t="s">
        <v>5077</v>
      </c>
      <c r="J973" s="678">
        <v>6</v>
      </c>
      <c r="K973" s="465">
        <v>45901</v>
      </c>
      <c r="L973" s="684">
        <v>46265</v>
      </c>
      <c r="M973" s="638">
        <f t="shared" si="48"/>
        <v>52</v>
      </c>
      <c r="N973" s="639">
        <v>0</v>
      </c>
      <c r="O973" s="466" t="s">
        <v>5078</v>
      </c>
      <c r="P973" s="639">
        <f t="shared" si="47"/>
        <v>0</v>
      </c>
      <c r="Q973" s="640" t="str" cm="1">
        <f t="array" aca="1" ref="Q973" ca="1">IF(ISNUMBER(P973),IF(P973=100%,"CUMPLIDA",IF(AND(ISNUMBER(L973),ISNUMBER(INDIRECT("FECHA_"&amp;$B973,1))), IF(L973&lt;=INDIRECT("FECHA_"&amp;$B973,1),"INCUMPLIDA","PROCESO"), "VERIFICAR FECHA")),"SIN VALOR AVANCE")</f>
        <v>PROCESO</v>
      </c>
    </row>
    <row r="974" spans="1:17" ht="171">
      <c r="A974" s="453" t="s">
        <v>19</v>
      </c>
      <c r="B974" s="454" t="s">
        <v>14</v>
      </c>
      <c r="C974" s="940"/>
      <c r="D974" s="940"/>
      <c r="E974" s="953" t="s">
        <v>5079</v>
      </c>
      <c r="F974" s="952"/>
      <c r="G974" s="953" t="s">
        <v>5080</v>
      </c>
      <c r="H974" s="464" t="s">
        <v>5081</v>
      </c>
      <c r="I974" s="464" t="s">
        <v>5083</v>
      </c>
      <c r="J974" s="678">
        <v>1</v>
      </c>
      <c r="K974" s="465">
        <v>45901</v>
      </c>
      <c r="L974" s="465">
        <v>46387</v>
      </c>
      <c r="M974" s="638">
        <f t="shared" si="48"/>
        <v>69.428571428571431</v>
      </c>
      <c r="N974" s="639">
        <v>0</v>
      </c>
      <c r="O974" s="464" t="s">
        <v>5085</v>
      </c>
      <c r="P974" s="639">
        <f t="shared" si="47"/>
        <v>0</v>
      </c>
      <c r="Q974" s="640" t="str" cm="1">
        <f t="array" aca="1" ref="Q974" ca="1">IF(ISNUMBER(P974),IF(P974=100%,"CUMPLIDA",IF(AND(ISNUMBER(L974),ISNUMBER(INDIRECT("FECHA_"&amp;$B974,1))), IF(L974&lt;=INDIRECT("FECHA_"&amp;$B974,1),"INCUMPLIDA","PROCESO"), "VERIFICAR FECHA")),"SIN VALOR AVANCE")</f>
        <v>PROCESO</v>
      </c>
    </row>
    <row r="975" spans="1:17" ht="57">
      <c r="A975" s="453" t="s">
        <v>19</v>
      </c>
      <c r="B975" s="454" t="s">
        <v>14</v>
      </c>
      <c r="C975" s="940"/>
      <c r="D975" s="940"/>
      <c r="E975" s="953"/>
      <c r="F975" s="952"/>
      <c r="G975" s="953"/>
      <c r="H975" s="464" t="s">
        <v>5082</v>
      </c>
      <c r="I975" s="464" t="s">
        <v>5084</v>
      </c>
      <c r="J975" s="678">
        <v>1</v>
      </c>
      <c r="K975" s="465">
        <v>45901</v>
      </c>
      <c r="L975" s="465">
        <v>46356</v>
      </c>
      <c r="M975" s="638">
        <f t="shared" si="48"/>
        <v>65</v>
      </c>
      <c r="N975" s="639">
        <v>0</v>
      </c>
      <c r="O975" s="464" t="s">
        <v>5086</v>
      </c>
      <c r="P975" s="639">
        <f t="shared" si="47"/>
        <v>0</v>
      </c>
      <c r="Q975" s="640" t="str" cm="1">
        <f t="array" aca="1" ref="Q975" ca="1">IF(ISNUMBER(P975),IF(P975=100%,"CUMPLIDA",IF(AND(ISNUMBER(L975),ISNUMBER(INDIRECT("FECHA_"&amp;$B975,1))), IF(L975&lt;=INDIRECT("FECHA_"&amp;$B975,1),"INCUMPLIDA","PROCESO"), "VERIFICAR FECHA")),"SIN VALOR AVANCE")</f>
        <v>PROCESO</v>
      </c>
    </row>
    <row r="976" spans="1:17" ht="96" customHeight="1">
      <c r="A976" s="453" t="s">
        <v>19</v>
      </c>
      <c r="B976" s="454" t="s">
        <v>14</v>
      </c>
      <c r="C976" s="940"/>
      <c r="D976" s="940"/>
      <c r="E976" s="953" t="s">
        <v>5087</v>
      </c>
      <c r="F976" s="952"/>
      <c r="G976" s="468" t="s">
        <v>5088</v>
      </c>
      <c r="H976" s="468" t="s">
        <v>5091</v>
      </c>
      <c r="I976" s="468" t="s">
        <v>5094</v>
      </c>
      <c r="J976" s="678">
        <v>1</v>
      </c>
      <c r="K976" s="469">
        <v>45901</v>
      </c>
      <c r="L976" s="469">
        <v>45930</v>
      </c>
      <c r="M976" s="638">
        <f t="shared" si="48"/>
        <v>4.1428571428571432</v>
      </c>
      <c r="N976" s="639">
        <v>0</v>
      </c>
      <c r="O976" s="466" t="s">
        <v>5078</v>
      </c>
      <c r="P976" s="639">
        <f t="shared" si="47"/>
        <v>0</v>
      </c>
      <c r="Q976" s="640" t="str" cm="1">
        <f t="array" aca="1" ref="Q976" ca="1">IF(ISNUMBER(P976),IF(P976=100%,"CUMPLIDA",IF(AND(ISNUMBER(L976),ISNUMBER(INDIRECT("FECHA_"&amp;$B976,1))), IF(L976&lt;=INDIRECT("FECHA_"&amp;$B976,1),"INCUMPLIDA","PROCESO"), "VERIFICAR FECHA")),"SIN VALOR AVANCE")</f>
        <v>PROCESO</v>
      </c>
    </row>
    <row r="977" spans="1:17" ht="185.25">
      <c r="A977" s="453" t="s">
        <v>19</v>
      </c>
      <c r="B977" s="454" t="s">
        <v>14</v>
      </c>
      <c r="C977" s="940"/>
      <c r="D977" s="940"/>
      <c r="E977" s="953"/>
      <c r="F977" s="952"/>
      <c r="G977" s="468" t="s">
        <v>5089</v>
      </c>
      <c r="H977" s="468" t="s">
        <v>5092</v>
      </c>
      <c r="I977" s="468" t="s">
        <v>5095</v>
      </c>
      <c r="J977" s="678">
        <v>1</v>
      </c>
      <c r="K977" s="469">
        <v>45931</v>
      </c>
      <c r="L977" s="469">
        <v>46053</v>
      </c>
      <c r="M977" s="638">
        <f t="shared" si="48"/>
        <v>17.428571428571427</v>
      </c>
      <c r="N977" s="639">
        <v>0</v>
      </c>
      <c r="O977" s="464" t="s">
        <v>5085</v>
      </c>
      <c r="P977" s="639">
        <f t="shared" si="47"/>
        <v>0</v>
      </c>
      <c r="Q977" s="640" t="str" cm="1">
        <f t="array" aca="1" ref="Q977" ca="1">IF(ISNUMBER(P977),IF(P977=100%,"CUMPLIDA",IF(AND(ISNUMBER(L977),ISNUMBER(INDIRECT("FECHA_"&amp;$B977,1))), IF(L977&lt;=INDIRECT("FECHA_"&amp;$B977,1),"INCUMPLIDA","PROCESO"), "VERIFICAR FECHA")),"SIN VALOR AVANCE")</f>
        <v>PROCESO</v>
      </c>
    </row>
    <row r="978" spans="1:17" ht="185.25">
      <c r="A978" s="453" t="s">
        <v>19</v>
      </c>
      <c r="B978" s="454" t="s">
        <v>14</v>
      </c>
      <c r="C978" s="940"/>
      <c r="D978" s="940"/>
      <c r="E978" s="953"/>
      <c r="F978" s="952"/>
      <c r="G978" s="468" t="s">
        <v>5090</v>
      </c>
      <c r="H978" s="468" t="s">
        <v>5093</v>
      </c>
      <c r="I978" s="468" t="s">
        <v>5096</v>
      </c>
      <c r="J978" s="678">
        <v>2</v>
      </c>
      <c r="K978" s="469">
        <v>45991</v>
      </c>
      <c r="L978" s="469">
        <v>46080</v>
      </c>
      <c r="M978" s="638">
        <f t="shared" si="48"/>
        <v>12.714285714285714</v>
      </c>
      <c r="N978" s="639">
        <v>0</v>
      </c>
      <c r="O978" s="466" t="s">
        <v>5078</v>
      </c>
      <c r="P978" s="639">
        <f t="shared" si="47"/>
        <v>0</v>
      </c>
      <c r="Q978" s="640" t="str" cm="1">
        <f t="array" aca="1" ref="Q978" ca="1">IF(ISNUMBER(P978),IF(P978=100%,"CUMPLIDA",IF(AND(ISNUMBER(L978),ISNUMBER(INDIRECT("FECHA_"&amp;$B978,1))), IF(L978&lt;=INDIRECT("FECHA_"&amp;$B978,1),"INCUMPLIDA","PROCESO"), "VERIFICAR FECHA")),"SIN VALOR AVANCE")</f>
        <v>PROCESO</v>
      </c>
    </row>
    <row r="979" spans="1:17" ht="256.5">
      <c r="A979" s="453" t="s">
        <v>19</v>
      </c>
      <c r="B979" s="454" t="s">
        <v>14</v>
      </c>
      <c r="C979" s="940"/>
      <c r="D979" s="940"/>
      <c r="E979" s="461" t="s">
        <v>5097</v>
      </c>
      <c r="F979" s="952"/>
      <c r="G979" s="468" t="s">
        <v>5098</v>
      </c>
      <c r="H979" s="468" t="s">
        <v>5099</v>
      </c>
      <c r="I979" s="468" t="s">
        <v>5100</v>
      </c>
      <c r="J979" s="678">
        <v>4</v>
      </c>
      <c r="K979" s="465">
        <v>45901</v>
      </c>
      <c r="L979" s="465">
        <v>46295</v>
      </c>
      <c r="M979" s="638">
        <f t="shared" si="48"/>
        <v>56.285714285714285</v>
      </c>
      <c r="N979" s="639">
        <v>0</v>
      </c>
      <c r="O979" s="464" t="s">
        <v>5086</v>
      </c>
      <c r="P979" s="639">
        <f t="shared" si="47"/>
        <v>0</v>
      </c>
      <c r="Q979" s="640" t="str" cm="1">
        <f t="array" aca="1" ref="Q979" ca="1">IF(ISNUMBER(P979),IF(P979=100%,"CUMPLIDA",IF(AND(ISNUMBER(L979),ISNUMBER(INDIRECT("FECHA_"&amp;$B979,1))), IF(L979&lt;=INDIRECT("FECHA_"&amp;$B979,1),"INCUMPLIDA","PROCESO"), "VERIFICAR FECHA")),"SIN VALOR AVANCE")</f>
        <v>PROCESO</v>
      </c>
    </row>
  </sheetData>
  <sheetProtection algorithmName="SHA-512" hashValue="KcXUPl28m8XpqKEweHo1GqDMdy2fnbWCb+Qx413NtScBxFqlo9RkeL7wnSft7eaFrlLxIxyL0bPWGf+bdBNAAw==" saltValue="vZcttGj0a4wNe1APILVG7A==" spinCount="100000" sheet="1" formatCells="0" formatColumns="0" formatRows="0" autoFilter="0"/>
  <protectedRanges>
    <protectedRange sqref="O42:O43" name="Rango2_40_1_1_1_1_1_1_1_1_1_1_1_1_1_1_1_1_1"/>
    <protectedRange sqref="E70:F81" name="Rango2_2_1_1_1_2_1_1_1_1_1_1_1_1_1_1_1_1_1_1_1"/>
    <protectedRange sqref="G40 G42:G43" name="Rango2_6_1_2_1_1_1_1_1_1_1_1"/>
    <protectedRange sqref="I40 I42:I43" name="Rango2_1_2_1_2_1_1_1_1_1_1_1_1"/>
    <protectedRange sqref="I44" name="Rango2_2_1_3_1_1_1_1_1_1_1_1_1_1_1"/>
    <protectedRange sqref="K40:L40 K42:L43" name="Rango2_3_2_1_2_1_1_1_1_1_1_1_1"/>
    <protectedRange sqref="K44:L44" name="Rango2_2_2_1_1_1_1_1_1_1_1_1_1_1_1"/>
    <protectedRange sqref="J40 J43" name="Rango2_4_2_1_1_1_1_1_1_1_1_1_1"/>
    <protectedRange sqref="J44" name="Rango2_2_3_3_1_1_1_1_1_1_1_1_1_1_1"/>
    <protectedRange sqref="G70:G81 I70:I81" name="Rango2_9_2_2_1_1_1_1_1_1_1_1_2_1_1_1_1_1_1_1"/>
    <protectedRange sqref="G177:G178" name="Rango2_40_2_1_1_1_1_5_3_1_1_1_1_1_1_1_1_1_1_1_1_1_1_1_1"/>
    <protectedRange sqref="H177:H178" name="Rango2_40_2_1_1_1_1_5_5_1_1_1_1_1_1_1_1_1_1_1_1_1_1_1_1"/>
    <protectedRange sqref="O549:O553" name="Rango2_5_1_1_1_1_1_1_1"/>
    <protectedRange sqref="O554 O558" name="Rango2_5_3_1_1_1_1_1_1_1"/>
    <protectedRange sqref="O555" name="Rango2_5_4_1_1_1_1_1_1_1"/>
    <protectedRange sqref="O556" name="Rango2_5_5_1_1_1_1_1_1_1"/>
    <protectedRange sqref="O557 O559:O564" name="Rango2_5_6_1_1_1_1_1_1_1"/>
    <protectedRange sqref="I549" name="Rango2_4_2_1_1_1_1_1_1"/>
    <protectedRange sqref="I550" name="Rango2_4_1_1_1_1_1_1_1_1"/>
    <protectedRange sqref="I579" name="Rango2_1_3_1_1_1_1_1_1"/>
    <protectedRange sqref="I580" name="Rango2_1_1_1_1_1_1_1_1_1"/>
    <protectedRange sqref="I581" name="Rango2_1_2_1_1_1_1_1_1_1"/>
    <protectedRange sqref="K580:L580" name="Rango2_3_2_1_1_1_1_1_1_1"/>
    <protectedRange sqref="K581:L581" name="Rango2_3_3_2_1_1_1_1_1_1"/>
    <protectedRange sqref="O689:O690 O701" name="Rango2_2_1_14_2_1_1_1_1_1_1_1_1_1_1_1_1_1_1_1_1_1_1_1"/>
    <protectedRange sqref="I621:I623" name="Rango2_2_4_2_10_3_1_8_1_14_1_1_1_1_1_1_1_1_1_1_1_1_1_1_1_1_1_1"/>
    <protectedRange sqref="I620" name="Rango2_4_4_1_10_3_1_8_1_8_1_1_1_1_1_1_1_1_1_1_1_1_1_1_1_1_1_1"/>
    <protectedRange sqref="I627:I629" name="Rango2_2_4_2_10_3_1_8_1_16_1_1_1_1_1_1_1_1_1_1_1_1_1_1_1_1_1_1"/>
    <protectedRange sqref="I626" name="Rango2_4_4_1_10_3_1_8_1_9_1_1_1_1_1_1_1_1_1_1_1_1_1_1_1_1_1_1"/>
    <protectedRange sqref="G683:G688" name="Rango2_40_2_1_1_1_1_4_1_1_1_1_1_1_1_1_1_1_1_1_1_1_1_1_1"/>
    <protectedRange sqref="G689:G695 G701 H693:H700" name="Rango2_40_2_1_1_1_1_5_1_1_1_1_1_1_1_1_1_1_1_1_1_1_1_1_1"/>
    <protectedRange sqref="G702:G722" name="Rango2_40_2_1_1_1_1_2_2_1_1_1_1_1_1_1_1_1_1_1_1_1_1_1_1_1"/>
    <protectedRange sqref="I723:I727" name="Rango2_4_4_1_10_3_1_8_1_2_1_1_1_1_1_1_1_1_1_1_1_1_1_1_1_1_1"/>
    <protectedRange sqref="I728:I730" name="Rango2_2_4_2_10_3_1_8_1_2_1_1_1_1_1_1_1_1_1_1_1_1_1_1_1_1_1"/>
    <protectedRange sqref="I735 I737:I741" name="Rango2_2_4_2_10_3_1_8_1_2_1_1_1_1_1_1_1_1_2_1_1_1_1_1_1_1_1"/>
    <protectedRange sqref="I734 I736" name="Rango2_4_4_1_10_3_1_8_1_2_1_1_1_1_1_1_1_1_2_1_1_1_1_1_1_1_1"/>
    <protectedRange sqref="I744:I748" name="Rango2_4_4_1_10_3_1_8_1_2_1_1_1_1_1_1_1_1_3_1_1_1_1_1_1_1_1"/>
    <protectedRange sqref="I749:I751" name="Rango2_2_4_2_10_3_1_8_1_2_1_1_1_1_1_1_1_1_3_1_1_1_1_1_1_1_1"/>
    <protectedRange sqref="I754:I758" name="Rango2_4_4_1_10_3_1_8_1_2_1_1_1_1_1_1_1_1_4_1_1_1_1_1_1_1_1"/>
    <protectedRange sqref="I759:I761" name="Rango2_2_4_2_10_3_1_8_1_2_1_1_1_1_1_1_1_1_4_1_1_1_1_1_1_1_1"/>
  </protectedRanges>
  <mergeCells count="404">
    <mergeCell ref="C968:C979"/>
    <mergeCell ref="D968:D979"/>
    <mergeCell ref="F968:F979"/>
    <mergeCell ref="E969:E970"/>
    <mergeCell ref="E974:E975"/>
    <mergeCell ref="G974:G975"/>
    <mergeCell ref="E976:E978"/>
    <mergeCell ref="C924:C967"/>
    <mergeCell ref="D924:D967"/>
    <mergeCell ref="E924:E934"/>
    <mergeCell ref="F924:F967"/>
    <mergeCell ref="E935:E937"/>
    <mergeCell ref="E938:E948"/>
    <mergeCell ref="E949:E951"/>
    <mergeCell ref="E952:E954"/>
    <mergeCell ref="E955:E966"/>
    <mergeCell ref="C890:C923"/>
    <mergeCell ref="D890:D923"/>
    <mergeCell ref="E890:E895"/>
    <mergeCell ref="F890:F923"/>
    <mergeCell ref="G891:G892"/>
    <mergeCell ref="E896:E898"/>
    <mergeCell ref="E899:E902"/>
    <mergeCell ref="E903:E904"/>
    <mergeCell ref="E905:E906"/>
    <mergeCell ref="E907:E914"/>
    <mergeCell ref="E915:E916"/>
    <mergeCell ref="E917:E919"/>
    <mergeCell ref="E920:E921"/>
    <mergeCell ref="E922:E923"/>
    <mergeCell ref="C848:C889"/>
    <mergeCell ref="D848:D889"/>
    <mergeCell ref="E848:E877"/>
    <mergeCell ref="F848:F889"/>
    <mergeCell ref="G848:G851"/>
    <mergeCell ref="G852:G856"/>
    <mergeCell ref="H852:H856"/>
    <mergeCell ref="I852:I856"/>
    <mergeCell ref="G857:G860"/>
    <mergeCell ref="G861:G867"/>
    <mergeCell ref="H861:H867"/>
    <mergeCell ref="I861:I867"/>
    <mergeCell ref="G869:G870"/>
    <mergeCell ref="H869:H870"/>
    <mergeCell ref="G871:G872"/>
    <mergeCell ref="H871:H872"/>
    <mergeCell ref="I871:I872"/>
    <mergeCell ref="G874:G877"/>
    <mergeCell ref="E878:E886"/>
    <mergeCell ref="G878:G888"/>
    <mergeCell ref="H878:H888"/>
    <mergeCell ref="I878:I888"/>
    <mergeCell ref="E887:E889"/>
    <mergeCell ref="C811:C828"/>
    <mergeCell ref="D811:D828"/>
    <mergeCell ref="E811:E815"/>
    <mergeCell ref="F811:F828"/>
    <mergeCell ref="E816:E820"/>
    <mergeCell ref="E824:E827"/>
    <mergeCell ref="C829:C847"/>
    <mergeCell ref="D829:D847"/>
    <mergeCell ref="E829:E832"/>
    <mergeCell ref="F829:F847"/>
    <mergeCell ref="E834:E837"/>
    <mergeCell ref="E840:E843"/>
    <mergeCell ref="C723:C761"/>
    <mergeCell ref="D723:D761"/>
    <mergeCell ref="E723:E732"/>
    <mergeCell ref="F723:F761"/>
    <mergeCell ref="E733:E741"/>
    <mergeCell ref="E742:E751"/>
    <mergeCell ref="E752:E761"/>
    <mergeCell ref="C762:C810"/>
    <mergeCell ref="D762:D810"/>
    <mergeCell ref="E762:E783"/>
    <mergeCell ref="F762:F810"/>
    <mergeCell ref="E784:E794"/>
    <mergeCell ref="E797:E798"/>
    <mergeCell ref="E799:E810"/>
    <mergeCell ref="C702:C722"/>
    <mergeCell ref="D702:D722"/>
    <mergeCell ref="E702:E706"/>
    <mergeCell ref="F702:F722"/>
    <mergeCell ref="G702:G703"/>
    <mergeCell ref="E707:E715"/>
    <mergeCell ref="E716:E722"/>
    <mergeCell ref="G716:G717"/>
    <mergeCell ref="G718:G719"/>
    <mergeCell ref="G720:G721"/>
    <mergeCell ref="C683:C688"/>
    <mergeCell ref="D683:D688"/>
    <mergeCell ref="E683:E684"/>
    <mergeCell ref="F683:F688"/>
    <mergeCell ref="E685:E686"/>
    <mergeCell ref="G686:G687"/>
    <mergeCell ref="C689:C701"/>
    <mergeCell ref="D689:D701"/>
    <mergeCell ref="E689:E701"/>
    <mergeCell ref="F689:F701"/>
    <mergeCell ref="C639:C652"/>
    <mergeCell ref="D639:D652"/>
    <mergeCell ref="E639:E648"/>
    <mergeCell ref="F639:F652"/>
    <mergeCell ref="E649:E650"/>
    <mergeCell ref="E651:E652"/>
    <mergeCell ref="C653:C682"/>
    <mergeCell ref="D653:D682"/>
    <mergeCell ref="E653:E654"/>
    <mergeCell ref="F653:F682"/>
    <mergeCell ref="E655:E656"/>
    <mergeCell ref="E657:E658"/>
    <mergeCell ref="E659:E660"/>
    <mergeCell ref="E661:E662"/>
    <mergeCell ref="E664:E666"/>
    <mergeCell ref="E667:E668"/>
    <mergeCell ref="E669:E670"/>
    <mergeCell ref="E671:E672"/>
    <mergeCell ref="E673:E677"/>
    <mergeCell ref="E680:E682"/>
    <mergeCell ref="C618:C638"/>
    <mergeCell ref="D618:D638"/>
    <mergeCell ref="E618:E638"/>
    <mergeCell ref="F618:F638"/>
    <mergeCell ref="G618:G620"/>
    <mergeCell ref="G621:G623"/>
    <mergeCell ref="G624:G626"/>
    <mergeCell ref="G627:G629"/>
    <mergeCell ref="G630:G632"/>
    <mergeCell ref="G633:G635"/>
    <mergeCell ref="G636:G638"/>
    <mergeCell ref="E239:E240"/>
    <mergeCell ref="E237:E238"/>
    <mergeCell ref="C291:C309"/>
    <mergeCell ref="D291:D309"/>
    <mergeCell ref="F583:F598"/>
    <mergeCell ref="G589:G590"/>
    <mergeCell ref="C583:C598"/>
    <mergeCell ref="D583:D598"/>
    <mergeCell ref="E583:E584"/>
    <mergeCell ref="E585:E586"/>
    <mergeCell ref="E587:E588"/>
    <mergeCell ref="E589:E590"/>
    <mergeCell ref="E591:E592"/>
    <mergeCell ref="E593:E594"/>
    <mergeCell ref="E595:E597"/>
    <mergeCell ref="E272:E290"/>
    <mergeCell ref="F310:F349"/>
    <mergeCell ref="C531:C543"/>
    <mergeCell ref="E538:E540"/>
    <mergeCell ref="C385:C388"/>
    <mergeCell ref="F389:F408"/>
    <mergeCell ref="E392:E394"/>
    <mergeCell ref="E395:E396"/>
    <mergeCell ref="E398:E399"/>
    <mergeCell ref="E400:E402"/>
    <mergeCell ref="E403:E405"/>
    <mergeCell ref="E406:E408"/>
    <mergeCell ref="G296:G299"/>
    <mergeCell ref="E297:E302"/>
    <mergeCell ref="G301:G304"/>
    <mergeCell ref="E303:E309"/>
    <mergeCell ref="G307:G308"/>
    <mergeCell ref="C310:C349"/>
    <mergeCell ref="C272:C290"/>
    <mergeCell ref="D531:D543"/>
    <mergeCell ref="E531:E532"/>
    <mergeCell ref="F531:F543"/>
    <mergeCell ref="E533:E534"/>
    <mergeCell ref="E535:E537"/>
    <mergeCell ref="E541:E543"/>
    <mergeCell ref="F350:F384"/>
    <mergeCell ref="E354:E356"/>
    <mergeCell ref="E357:E359"/>
    <mergeCell ref="E360:E361"/>
    <mergeCell ref="E362:E384"/>
    <mergeCell ref="D385:D388"/>
    <mergeCell ref="F385:F388"/>
    <mergeCell ref="E387:E388"/>
    <mergeCell ref="D310:D349"/>
    <mergeCell ref="E310:E349"/>
    <mergeCell ref="F291:F309"/>
    <mergeCell ref="E291:E296"/>
    <mergeCell ref="E465:E466"/>
    <mergeCell ref="E467:E469"/>
    <mergeCell ref="E482:E485"/>
    <mergeCell ref="F482:F485"/>
    <mergeCell ref="C482:C485"/>
    <mergeCell ref="E154:E155"/>
    <mergeCell ref="E156:E157"/>
    <mergeCell ref="G70:G71"/>
    <mergeCell ref="E124:E126"/>
    <mergeCell ref="E150:E151"/>
    <mergeCell ref="F150:F158"/>
    <mergeCell ref="E152:E153"/>
    <mergeCell ref="G194:G196"/>
    <mergeCell ref="G197:G198"/>
    <mergeCell ref="G166:G167"/>
    <mergeCell ref="G170:G171"/>
    <mergeCell ref="G72:G73"/>
    <mergeCell ref="E73:E75"/>
    <mergeCell ref="G75:G76"/>
    <mergeCell ref="G77:G78"/>
    <mergeCell ref="E82:E89"/>
    <mergeCell ref="F70:F81"/>
    <mergeCell ref="G80:G81"/>
    <mergeCell ref="E133:E137"/>
    <mergeCell ref="G137:G140"/>
    <mergeCell ref="E138:E140"/>
    <mergeCell ref="H28:H29"/>
    <mergeCell ref="E29:E35"/>
    <mergeCell ref="C465:C481"/>
    <mergeCell ref="D465:D481"/>
    <mergeCell ref="F465:F481"/>
    <mergeCell ref="E470:E471"/>
    <mergeCell ref="E472:E474"/>
    <mergeCell ref="E475:E476"/>
    <mergeCell ref="E477:E479"/>
    <mergeCell ref="E189:E191"/>
    <mergeCell ref="C350:C384"/>
    <mergeCell ref="D350:D384"/>
    <mergeCell ref="C389:C408"/>
    <mergeCell ref="D389:D408"/>
    <mergeCell ref="E389:E391"/>
    <mergeCell ref="C192:C199"/>
    <mergeCell ref="D192:D199"/>
    <mergeCell ref="C130:C140"/>
    <mergeCell ref="C150:C158"/>
    <mergeCell ref="D150:D158"/>
    <mergeCell ref="G28:G29"/>
    <mergeCell ref="D186:D191"/>
    <mergeCell ref="E186:E188"/>
    <mergeCell ref="F192:F199"/>
    <mergeCell ref="C186:C191"/>
    <mergeCell ref="D209:D233"/>
    <mergeCell ref="E209:E212"/>
    <mergeCell ref="F209:F233"/>
    <mergeCell ref="C11:C19"/>
    <mergeCell ref="D11:D19"/>
    <mergeCell ref="F11:F19"/>
    <mergeCell ref="C20:C44"/>
    <mergeCell ref="D20:D44"/>
    <mergeCell ref="E20:E22"/>
    <mergeCell ref="F20:F44"/>
    <mergeCell ref="E23:E25"/>
    <mergeCell ref="E26:E28"/>
    <mergeCell ref="E36:E37"/>
    <mergeCell ref="E38:E44"/>
    <mergeCell ref="C184:C185"/>
    <mergeCell ref="D184:D185"/>
    <mergeCell ref="F184:F185"/>
    <mergeCell ref="F186:F191"/>
    <mergeCell ref="C200:C208"/>
    <mergeCell ref="D200:D208"/>
    <mergeCell ref="E200:E202"/>
    <mergeCell ref="F200:F208"/>
    <mergeCell ref="E205:E208"/>
    <mergeCell ref="C159:C165"/>
    <mergeCell ref="D159:D165"/>
    <mergeCell ref="E159:E162"/>
    <mergeCell ref="F159:F165"/>
    <mergeCell ref="E163:E165"/>
    <mergeCell ref="C166:C174"/>
    <mergeCell ref="D166:D174"/>
    <mergeCell ref="E166:E168"/>
    <mergeCell ref="F166:F174"/>
    <mergeCell ref="E170:E172"/>
    <mergeCell ref="C175:C183"/>
    <mergeCell ref="D175:D183"/>
    <mergeCell ref="E175:E177"/>
    <mergeCell ref="F175:F183"/>
    <mergeCell ref="E178:E180"/>
    <mergeCell ref="E181:E183"/>
    <mergeCell ref="D272:D290"/>
    <mergeCell ref="F272:F290"/>
    <mergeCell ref="A1:B3"/>
    <mergeCell ref="C1:Q2"/>
    <mergeCell ref="C3:Q3"/>
    <mergeCell ref="A4:I4"/>
    <mergeCell ref="K4:O4"/>
    <mergeCell ref="K5:O5"/>
    <mergeCell ref="K6:O6"/>
    <mergeCell ref="K7:O7"/>
    <mergeCell ref="K8:O8"/>
    <mergeCell ref="A6:D6"/>
    <mergeCell ref="A7:D7"/>
    <mergeCell ref="A8:D8"/>
    <mergeCell ref="C45:C51"/>
    <mergeCell ref="F52:F69"/>
    <mergeCell ref="C52:C69"/>
    <mergeCell ref="D52:D69"/>
    <mergeCell ref="D45:D51"/>
    <mergeCell ref="E45:E51"/>
    <mergeCell ref="F45:F51"/>
    <mergeCell ref="E52:E69"/>
    <mergeCell ref="C70:C81"/>
    <mergeCell ref="D70:D81"/>
    <mergeCell ref="C82:C89"/>
    <mergeCell ref="D82:D89"/>
    <mergeCell ref="E76:E78"/>
    <mergeCell ref="F82:F89"/>
    <mergeCell ref="E70:E72"/>
    <mergeCell ref="E79:E81"/>
    <mergeCell ref="C90:C100"/>
    <mergeCell ref="D90:D100"/>
    <mergeCell ref="E90:E94"/>
    <mergeCell ref="E109:E111"/>
    <mergeCell ref="F101:F108"/>
    <mergeCell ref="E101:E104"/>
    <mergeCell ref="E105:E108"/>
    <mergeCell ref="E118:E120"/>
    <mergeCell ref="E121:E123"/>
    <mergeCell ref="E115:E117"/>
    <mergeCell ref="F109:F129"/>
    <mergeCell ref="E95:E100"/>
    <mergeCell ref="F90:F100"/>
    <mergeCell ref="E127:E128"/>
    <mergeCell ref="C101:C108"/>
    <mergeCell ref="D101:D108"/>
    <mergeCell ref="C109:C129"/>
    <mergeCell ref="D109:D129"/>
    <mergeCell ref="E112:E114"/>
    <mergeCell ref="C141:C149"/>
    <mergeCell ref="D141:D149"/>
    <mergeCell ref="E141:E144"/>
    <mergeCell ref="F141:F149"/>
    <mergeCell ref="G142:G143"/>
    <mergeCell ref="E145:E149"/>
    <mergeCell ref="D130:D140"/>
    <mergeCell ref="E130:E132"/>
    <mergeCell ref="F130:F140"/>
    <mergeCell ref="G130:G133"/>
    <mergeCell ref="E213:E215"/>
    <mergeCell ref="E216:E218"/>
    <mergeCell ref="E219:E221"/>
    <mergeCell ref="E222:E224"/>
    <mergeCell ref="E227:E229"/>
    <mergeCell ref="E230:E233"/>
    <mergeCell ref="E192:E199"/>
    <mergeCell ref="I242:I244"/>
    <mergeCell ref="C247:C271"/>
    <mergeCell ref="D247:D271"/>
    <mergeCell ref="F247:F271"/>
    <mergeCell ref="C209:C233"/>
    <mergeCell ref="G234:G236"/>
    <mergeCell ref="G237:G238"/>
    <mergeCell ref="G239:G241"/>
    <mergeCell ref="G242:G246"/>
    <mergeCell ref="E225:E226"/>
    <mergeCell ref="E247:E271"/>
    <mergeCell ref="C234:C246"/>
    <mergeCell ref="D234:D246"/>
    <mergeCell ref="F234:F246"/>
    <mergeCell ref="E245:E246"/>
    <mergeCell ref="E243:E244"/>
    <mergeCell ref="E241:E242"/>
    <mergeCell ref="F409:F464"/>
    <mergeCell ref="E565:E570"/>
    <mergeCell ref="E571:E577"/>
    <mergeCell ref="E578:E581"/>
    <mergeCell ref="C544:C582"/>
    <mergeCell ref="D544:D582"/>
    <mergeCell ref="F544:F582"/>
    <mergeCell ref="E544:E546"/>
    <mergeCell ref="E547:E548"/>
    <mergeCell ref="E549:E551"/>
    <mergeCell ref="E552:E553"/>
    <mergeCell ref="E554:E561"/>
    <mergeCell ref="E562:E564"/>
    <mergeCell ref="F486:F505"/>
    <mergeCell ref="E494:E495"/>
    <mergeCell ref="E497:E498"/>
    <mergeCell ref="E499:E500"/>
    <mergeCell ref="E501:E502"/>
    <mergeCell ref="C506:C530"/>
    <mergeCell ref="E412:E416"/>
    <mergeCell ref="E417:E437"/>
    <mergeCell ref="E438:E449"/>
    <mergeCell ref="E450:E460"/>
    <mergeCell ref="E461:E462"/>
    <mergeCell ref="E463:E464"/>
    <mergeCell ref="C486:C505"/>
    <mergeCell ref="D486:D505"/>
    <mergeCell ref="E486:E493"/>
    <mergeCell ref="D506:D530"/>
    <mergeCell ref="E506:E510"/>
    <mergeCell ref="D482:D485"/>
    <mergeCell ref="C409:C464"/>
    <mergeCell ref="D409:D464"/>
    <mergeCell ref="E409:E411"/>
    <mergeCell ref="E616:E617"/>
    <mergeCell ref="C599:C617"/>
    <mergeCell ref="D599:D617"/>
    <mergeCell ref="F599:F617"/>
    <mergeCell ref="E599:E600"/>
    <mergeCell ref="E613:E615"/>
    <mergeCell ref="F506:F530"/>
    <mergeCell ref="E511:E516"/>
    <mergeCell ref="E517:E518"/>
    <mergeCell ref="E519:E521"/>
    <mergeCell ref="E523:E524"/>
    <mergeCell ref="E525:E526"/>
    <mergeCell ref="E601:E602"/>
    <mergeCell ref="E603:E604"/>
    <mergeCell ref="E608:E612"/>
  </mergeCells>
  <phoneticPr fontId="45" type="noConversion"/>
  <conditionalFormatting sqref="Q11:Q979">
    <cfRule type="cellIs" dxfId="4" priority="1" operator="equal">
      <formula>"SIN VALOR AVANCE"</formula>
    </cfRule>
    <cfRule type="cellIs" dxfId="3" priority="2" operator="equal">
      <formula>"VALIDAR FECHA"</formula>
    </cfRule>
    <cfRule type="cellIs" dxfId="2" priority="3" operator="equal">
      <formula>"INCUMPLIDA"</formula>
    </cfRule>
    <cfRule type="cellIs" dxfId="1" priority="4" operator="equal">
      <formula>"PROCESO"</formula>
    </cfRule>
    <cfRule type="cellIs" dxfId="0" priority="5" operator="equal">
      <formula>"CUMPLIDA"</formula>
    </cfRule>
  </conditionalFormatting>
  <dataValidations count="1">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80:I384 H313:I317 I355:I359 I363:I367 I371:I375 I280:I284 H333:I333" xr:uid="{4BF527D4-1F2A-4AB1-AAD3-AE15B8930450}">
      <formula1>0</formula1>
      <formula2>390</formula2>
    </dataValidation>
  </dataValidations>
  <pageMargins left="0.7" right="0.7" top="0.75" bottom="0.75" header="0.3" footer="0.3"/>
  <pageSetup orientation="portrait" r:id="rId1"/>
  <headerFooter>
    <oddFooter>&amp;R_x000D_&amp;1#&amp;"Calibri"&amp;10&amp;K000000 Información Pública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mejoramiento institucional</_x002a_>
    <_x0023_ xmlns="cd09cc2a-b5dd-4b53-8bbf-4c299dd3bd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814CF-D866-49E8-91A0-E0A32C5E5437}">
  <ds:schemaRefs>
    <ds:schemaRef ds:uri="http://schemas.microsoft.com/sharepoint/v3/contenttype/forms"/>
  </ds:schemaRefs>
</ds:datastoreItem>
</file>

<file path=customXml/itemProps2.xml><?xml version="1.0" encoding="utf-8"?>
<ds:datastoreItem xmlns:ds="http://schemas.openxmlformats.org/officeDocument/2006/customXml" ds:itemID="{5C76CB0C-5158-4B4C-BA5D-D14720C9FE01}">
  <ds:schemaRefs>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2c9ff16b-fedd-4b59-aecf-131aa52ed0f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4BFAF61-EDC5-48C9-920C-FC3AC299DC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RESUMEN TOTAL PMI</vt:lpstr>
      <vt:lpstr>PMI</vt:lpstr>
      <vt:lpstr>CGR</vt:lpstr>
      <vt:lpstr>OCI</vt:lpstr>
      <vt:lpstr>AGN</vt:lpstr>
      <vt:lpstr>ITRC</vt:lpstr>
      <vt:lpstr>FECHA_ACTUALIZACION</vt:lpstr>
      <vt:lpstr>FECHA_CGR</vt:lpstr>
      <vt:lpstr>FECHA_ITRC</vt:lpstr>
      <vt:lpstr>FECHA_OCI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
  <dc:creator>Maria Del Pilar Ramirez Ortiz</dc:creator>
  <cp:keywords/>
  <dc:description/>
  <cp:lastModifiedBy>Juan Rafael Lozano Rodriguez</cp:lastModifiedBy>
  <cp:revision/>
  <dcterms:created xsi:type="dcterms:W3CDTF">2017-03-10T21:06:04Z</dcterms:created>
  <dcterms:modified xsi:type="dcterms:W3CDTF">2025-09-30T22:50:38Z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y fmtid="{D5CDD505-2E9C-101B-9397-08002B2CF9AE}" pid="3" name="Order">
    <vt:r8>65000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SIP_Label_9238af61-cfb1-43e3-a724-fe68a71eee05_Enabled">
    <vt:lpwstr>true</vt:lpwstr>
  </property>
  <property fmtid="{D5CDD505-2E9C-101B-9397-08002B2CF9AE}" pid="11" name="MSIP_Label_9238af61-cfb1-43e3-a724-fe68a71eee05_SetDate">
    <vt:lpwstr>2024-12-11T00:25:13Z</vt:lpwstr>
  </property>
  <property fmtid="{D5CDD505-2E9C-101B-9397-08002B2CF9AE}" pid="12" name="MSIP_Label_9238af61-cfb1-43e3-a724-fe68a71eee05_Method">
    <vt:lpwstr>Privileged</vt:lpwstr>
  </property>
  <property fmtid="{D5CDD505-2E9C-101B-9397-08002B2CF9AE}" pid="13" name="MSIP_Label_9238af61-cfb1-43e3-a724-fe68a71eee05_Name">
    <vt:lpwstr>Pública</vt:lpwstr>
  </property>
  <property fmtid="{D5CDD505-2E9C-101B-9397-08002B2CF9AE}" pid="14" name="MSIP_Label_9238af61-cfb1-43e3-a724-fe68a71eee05_SiteId">
    <vt:lpwstr>fab26e5a-737a-4438-8ccd-8e465ecf21d8</vt:lpwstr>
  </property>
  <property fmtid="{D5CDD505-2E9C-101B-9397-08002B2CF9AE}" pid="15" name="MSIP_Label_9238af61-cfb1-43e3-a724-fe68a71eee05_ActionId">
    <vt:lpwstr>a00bab78-a4e8-475e-ac19-23e93387defe</vt:lpwstr>
  </property>
  <property fmtid="{D5CDD505-2E9C-101B-9397-08002B2CF9AE}" pid="16" name="MSIP_Label_9238af61-cfb1-43e3-a724-fe68a71eee05_ContentBits">
    <vt:lpwstr>2</vt:lpwstr>
  </property>
</Properties>
</file>